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ADMIN - POLICY\GASB\GASB 96 - Subscription-Based Information Technology Arrangements\Accounting &amp; Reporting\EB Data Transformation\FY 23-24\"/>
    </mc:Choice>
  </mc:AlternateContent>
  <xr:revisionPtr revIDLastSave="0" documentId="13_ncr:1_{29FDC81D-284D-4946-8892-0ADB116BA5ED}" xr6:coauthVersionLast="47" xr6:coauthVersionMax="47" xr10:uidLastSave="{00000000-0000-0000-0000-000000000000}"/>
  <bookViews>
    <workbookView xWindow="39150" yWindow="-110" windowWidth="38620" windowHeight="21220" firstSheet="1" activeTab="1" xr2:uid="{00000000-000D-0000-FFFF-FFFF00000000}"/>
  </bookViews>
  <sheets>
    <sheet name="Outstanding BUs" sheetId="17" state="hidden" r:id="rId1"/>
    <sheet name="1. Rpt 18s (non-CSU)" sheetId="1" r:id="rId2"/>
    <sheet name="2. Totals by Asset &amp; Exp Code" sheetId="2" r:id="rId3"/>
    <sheet name="3. Restatement Reconciliation" sheetId="12" r:id="rId4"/>
    <sheet name="4. PY Ending Balances" sheetId="11" r:id="rId5"/>
    <sheet name="GAAP 02F" sheetId="9" r:id="rId6"/>
    <sheet name="Rpt 18s (non-Fi$Cal)" sheetId="14" state="hidden" r:id="rId7"/>
    <sheet name="Ttls Asset &amp; Exp Non-Fi$Cal" sheetId="15" state="hidden" r:id="rId8"/>
    <sheet name="GAAP 02A" sheetId="10" r:id="rId9"/>
  </sheets>
  <definedNames>
    <definedName name="_xlnm._FilterDatabase" localSheetId="1" hidden="1">'1. Rpt 18s (non-CSU)'!$A$8:$AK$559</definedName>
    <definedName name="_xlnm._FilterDatabase" localSheetId="3" hidden="1">'3. Restatement Reconciliation'!$A$9:$J$527</definedName>
    <definedName name="_xlnm._FilterDatabase" localSheetId="4" hidden="1">'4. PY Ending Balances'!$A$8:$J$557</definedName>
    <definedName name="_xlnm._FilterDatabase" localSheetId="0" hidden="1">'Outstanding BUs'!$A$6:$M$38</definedName>
    <definedName name="_xlnm._FilterDatabase" localSheetId="6" hidden="1">'Rpt 18s (non-Fi$Cal)'!$A$8:$H$8</definedName>
    <definedName name="GAAP_2011_12" localSheetId="8" hidden="1">'GAAP 02A'!#REF!</definedName>
    <definedName name="GAAP_2011_12" localSheetId="5" hidden="1">'GAAP 02F'!#REF!</definedName>
    <definedName name="_xlnm.Print_Area" localSheetId="2">'2. Totals by Asset &amp; Exp Code'!$A$1:$F$339</definedName>
    <definedName name="_xlnm.Print_Area" localSheetId="7">'Ttls Asset &amp; Exp Non-Fi$Cal'!$A$1:$F$278</definedName>
    <definedName name="_xlnm.Print_Titles" localSheetId="1">'1. Rpt 18s (non-CSU)'!$A:$M,'1. Rpt 18s (non-CSU)'!$1:$8</definedName>
    <definedName name="_xlnm.Print_Titles" localSheetId="2">'2. Totals by Asset &amp; Exp Code'!$1:$4</definedName>
    <definedName name="_xlnm.Print_Titles" localSheetId="3">'3. Restatement Reconciliation'!$A:$C</definedName>
    <definedName name="_xlnm.Print_Titles" localSheetId="7">'Ttls Asset &amp; Exp Non-Fi$Cal'!$1:$4</definedName>
    <definedName name="Query_from_MS_Access_Database" localSheetId="8" hidden="1">'GAAP 02A'!$A$4:$I$659</definedName>
    <definedName name="Query_from_MS_Access_Database_1" localSheetId="5" hidden="1">'GAAP 02F'!$A$4:$V$1554</definedName>
    <definedName name="Z_54615FB3_67A6_4E4F_8F77_A3832A552327_.wvu.FilterData" localSheetId="1" hidden="1">'1. Rpt 18s (non-CSU)'!$A$8:$AK$8</definedName>
    <definedName name="Z_54615FB3_67A6_4E4F_8F77_A3832A552327_.wvu.PrintArea" localSheetId="1" hidden="1">'1. Rpt 18s (non-CSU)'!$A$256:$G$555</definedName>
    <definedName name="Z_54615FB3_67A6_4E4F_8F77_A3832A552327_.wvu.PrintArea" localSheetId="2" hidden="1">'2. Totals by Asset &amp; Exp Code'!$A$57:$F$68</definedName>
    <definedName name="Z_54615FB3_67A6_4E4F_8F77_A3832A552327_.wvu.PrintArea" localSheetId="7" hidden="1">'Ttls Asset &amp; Exp Non-Fi$Cal'!$A$57:$F$68</definedName>
    <definedName name="Z_54615FB3_67A6_4E4F_8F77_A3832A552327_.wvu.PrintTitles" localSheetId="1" hidden="1">'1. Rpt 18s (non-CSU)'!$H:$M,'1. Rpt 18s (non-CSU)'!$1:$8</definedName>
    <definedName name="Z_54615FB3_67A6_4E4F_8F77_A3832A552327_.wvu.PrintTitles" localSheetId="2" hidden="1">'2. Totals by Asset &amp; Exp Code'!$1:$4</definedName>
    <definedName name="Z_54615FB3_67A6_4E4F_8F77_A3832A552327_.wvu.PrintTitles" localSheetId="7" hidden="1">'Ttls Asset &amp; Exp Non-Fi$Cal'!$1:$4</definedName>
    <definedName name="Z_B68DC41B_F7BD_4FA4_A60A_25210A6904DD_.wvu.FilterData" localSheetId="1" hidden="1">'1. Rpt 18s (non-CSU)'!$A$8:$AK$8</definedName>
    <definedName name="Z_B68DC41B_F7BD_4FA4_A60A_25210A6904DD_.wvu.PrintArea" localSheetId="1" hidden="1">'1. Rpt 18s (non-CSU)'!$A$256:$G$555</definedName>
    <definedName name="Z_B68DC41B_F7BD_4FA4_A60A_25210A6904DD_.wvu.PrintArea" localSheetId="2" hidden="1">'2. Totals by Asset &amp; Exp Code'!$A$57:$F$68</definedName>
    <definedName name="Z_B68DC41B_F7BD_4FA4_A60A_25210A6904DD_.wvu.PrintArea" localSheetId="7" hidden="1">'Ttls Asset &amp; Exp Non-Fi$Cal'!$A$57:$F$68</definedName>
    <definedName name="Z_B68DC41B_F7BD_4FA4_A60A_25210A6904DD_.wvu.PrintTitles" localSheetId="1" hidden="1">'1. Rpt 18s (non-CSU)'!$H:$M,'1. Rpt 18s (non-CSU)'!$1:$8</definedName>
    <definedName name="Z_B68DC41B_F7BD_4FA4_A60A_25210A6904DD_.wvu.PrintTitles" localSheetId="2" hidden="1">'2. Totals by Asset &amp; Exp Code'!$1:$4</definedName>
    <definedName name="Z_B68DC41B_F7BD_4FA4_A60A_25210A6904DD_.wvu.PrintTitles" localSheetId="7" hidden="1">'Ttls Asset &amp; Exp Non-Fi$Cal'!$1:$4</definedName>
  </definedNames>
  <calcPr calcId="191028" fullPrecision="0"/>
  <customWorkbookViews>
    <customWorkbookView name="DelMastro, Anthony - Personal View" guid="{B68DC41B-F7BD-4FA4-A60A-25210A6904DD}" mergeInterval="0" personalView="1" maximized="1" windowWidth="1680" windowHeight="729" tabRatio="889" activeSheetId="1"/>
    <customWorkbookView name="St. Pierre, Karyl - Personal View" guid="{54615FB3-67A6-4E4F-8F77-A3832A552327}" mergeInterval="0" personalView="1" maximized="1" windowWidth="1680" windowHeight="844" tabRatio="88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1" i="1"/>
  <c r="I31" i="1"/>
  <c r="J31" i="1"/>
  <c r="K31" i="1"/>
  <c r="L31" i="1"/>
  <c r="M31" i="1"/>
  <c r="T31" i="1"/>
  <c r="Y31" i="1"/>
  <c r="AD31" i="1"/>
  <c r="AE31" i="1"/>
  <c r="AF31" i="1"/>
  <c r="AG31" i="1"/>
  <c r="AH31" i="1"/>
  <c r="AI31" i="1"/>
  <c r="AJ31" i="1"/>
  <c r="H30" i="1"/>
  <c r="I30" i="1"/>
  <c r="J30" i="1"/>
  <c r="K30" i="1"/>
  <c r="L30" i="1"/>
  <c r="M30" i="1"/>
  <c r="T30" i="1"/>
  <c r="Y30" i="1"/>
  <c r="AD30" i="1"/>
  <c r="AE30" i="1"/>
  <c r="AF30" i="1"/>
  <c r="AG30" i="1"/>
  <c r="AH30" i="1"/>
  <c r="AI30" i="1"/>
  <c r="AJ30" i="1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9" i="11"/>
  <c r="H554" i="11"/>
  <c r="I554" i="11"/>
  <c r="I28" i="2"/>
  <c r="J28" i="2"/>
  <c r="AI16" i="1"/>
  <c r="AI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J55" i="1"/>
  <c r="AI56" i="1"/>
  <c r="AJ56" i="1"/>
  <c r="AI57" i="1"/>
  <c r="AJ57" i="1"/>
  <c r="AI58" i="1"/>
  <c r="AJ58" i="1"/>
  <c r="AI59" i="1"/>
  <c r="AJ59" i="1"/>
  <c r="AI60" i="1"/>
  <c r="AJ60" i="1"/>
  <c r="AI61" i="1"/>
  <c r="AJ61" i="1"/>
  <c r="AI62" i="1"/>
  <c r="AJ62" i="1"/>
  <c r="AI63" i="1"/>
  <c r="AJ63" i="1"/>
  <c r="AI64" i="1"/>
  <c r="AJ64" i="1"/>
  <c r="AI65" i="1"/>
  <c r="AJ65" i="1"/>
  <c r="AI66" i="1"/>
  <c r="AJ66" i="1"/>
  <c r="AI67" i="1"/>
  <c r="AJ67" i="1"/>
  <c r="AI68" i="1"/>
  <c r="AJ68" i="1"/>
  <c r="AI69" i="1"/>
  <c r="AJ69" i="1"/>
  <c r="AI70" i="1"/>
  <c r="AJ70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J113" i="1"/>
  <c r="AI114" i="1"/>
  <c r="AJ114" i="1"/>
  <c r="AI115" i="1"/>
  <c r="AJ115" i="1"/>
  <c r="AI116" i="1"/>
  <c r="AJ116" i="1"/>
  <c r="AI117" i="1"/>
  <c r="AJ117" i="1"/>
  <c r="AI118" i="1"/>
  <c r="AJ118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33" i="1"/>
  <c r="AJ133" i="1"/>
  <c r="AI134" i="1"/>
  <c r="AJ134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7" i="1"/>
  <c r="AJ147" i="1"/>
  <c r="AI148" i="1"/>
  <c r="AJ148" i="1"/>
  <c r="AI149" i="1"/>
  <c r="AJ149" i="1"/>
  <c r="AI150" i="1"/>
  <c r="AJ150" i="1"/>
  <c r="AI151" i="1"/>
  <c r="AJ151" i="1"/>
  <c r="AI152" i="1"/>
  <c r="AJ152" i="1"/>
  <c r="AI153" i="1"/>
  <c r="AJ153" i="1"/>
  <c r="AI154" i="1"/>
  <c r="AJ154" i="1"/>
  <c r="AI155" i="1"/>
  <c r="AJ155" i="1"/>
  <c r="AI156" i="1"/>
  <c r="AJ156" i="1"/>
  <c r="AI157" i="1"/>
  <c r="AJ157" i="1"/>
  <c r="AI158" i="1"/>
  <c r="AJ158" i="1"/>
  <c r="AI159" i="1"/>
  <c r="AJ159" i="1"/>
  <c r="AI160" i="1"/>
  <c r="AJ160" i="1"/>
  <c r="AI161" i="1"/>
  <c r="AJ161" i="1"/>
  <c r="AI162" i="1"/>
  <c r="AJ162" i="1"/>
  <c r="AI163" i="1"/>
  <c r="AJ163" i="1"/>
  <c r="AI164" i="1"/>
  <c r="AJ164" i="1"/>
  <c r="AI165" i="1"/>
  <c r="AJ165" i="1"/>
  <c r="AI166" i="1"/>
  <c r="AJ166" i="1"/>
  <c r="AI167" i="1"/>
  <c r="AJ167" i="1"/>
  <c r="AI168" i="1"/>
  <c r="AJ168" i="1"/>
  <c r="AI169" i="1"/>
  <c r="AJ169" i="1"/>
  <c r="AI170" i="1"/>
  <c r="AJ170" i="1"/>
  <c r="AI171" i="1"/>
  <c r="AJ171" i="1"/>
  <c r="AI172" i="1"/>
  <c r="AJ172" i="1"/>
  <c r="AI173" i="1"/>
  <c r="AJ173" i="1"/>
  <c r="AI174" i="1"/>
  <c r="AJ174" i="1"/>
  <c r="AI175" i="1"/>
  <c r="AJ175" i="1"/>
  <c r="AI176" i="1"/>
  <c r="AJ176" i="1"/>
  <c r="AI177" i="1"/>
  <c r="AJ177" i="1"/>
  <c r="AI178" i="1"/>
  <c r="AJ178" i="1"/>
  <c r="AI179" i="1"/>
  <c r="AJ179" i="1"/>
  <c r="AI180" i="1"/>
  <c r="AJ180" i="1"/>
  <c r="AI181" i="1"/>
  <c r="AJ181" i="1"/>
  <c r="AI182" i="1"/>
  <c r="AJ182" i="1"/>
  <c r="AI183" i="1"/>
  <c r="AJ183" i="1"/>
  <c r="AI184" i="1"/>
  <c r="AJ184" i="1"/>
  <c r="AI185" i="1"/>
  <c r="AJ185" i="1"/>
  <c r="AI186" i="1"/>
  <c r="AJ186" i="1"/>
  <c r="AI187" i="1"/>
  <c r="AJ187" i="1"/>
  <c r="AI188" i="1"/>
  <c r="AJ188" i="1"/>
  <c r="AI189" i="1"/>
  <c r="AJ189" i="1"/>
  <c r="AI190" i="1"/>
  <c r="AJ190" i="1"/>
  <c r="AI191" i="1"/>
  <c r="AJ191" i="1"/>
  <c r="AI192" i="1"/>
  <c r="AJ192" i="1"/>
  <c r="AI193" i="1"/>
  <c r="AJ193" i="1"/>
  <c r="AI194" i="1"/>
  <c r="AJ194" i="1"/>
  <c r="AI195" i="1"/>
  <c r="AJ195" i="1"/>
  <c r="AI196" i="1"/>
  <c r="AJ196" i="1"/>
  <c r="AI197" i="1"/>
  <c r="AJ197" i="1"/>
  <c r="AI198" i="1"/>
  <c r="AJ198" i="1"/>
  <c r="AI199" i="1"/>
  <c r="AJ199" i="1"/>
  <c r="AI200" i="1"/>
  <c r="AJ200" i="1"/>
  <c r="AI201" i="1"/>
  <c r="AJ201" i="1"/>
  <c r="AI202" i="1"/>
  <c r="AJ202" i="1"/>
  <c r="AI203" i="1"/>
  <c r="AJ203" i="1"/>
  <c r="AI204" i="1"/>
  <c r="AJ204" i="1"/>
  <c r="AI205" i="1"/>
  <c r="AJ205" i="1"/>
  <c r="AI206" i="1"/>
  <c r="AJ206" i="1"/>
  <c r="AI207" i="1"/>
  <c r="AJ207" i="1"/>
  <c r="AI208" i="1"/>
  <c r="AJ208" i="1"/>
  <c r="AI209" i="1"/>
  <c r="AJ209" i="1"/>
  <c r="AI210" i="1"/>
  <c r="AJ210" i="1"/>
  <c r="AI211" i="1"/>
  <c r="AJ211" i="1"/>
  <c r="AI212" i="1"/>
  <c r="AJ212" i="1"/>
  <c r="AI213" i="1"/>
  <c r="AJ213" i="1"/>
  <c r="AI214" i="1"/>
  <c r="AJ214" i="1"/>
  <c r="AI215" i="1"/>
  <c r="AJ215" i="1"/>
  <c r="AI216" i="1"/>
  <c r="AJ216" i="1"/>
  <c r="AI217" i="1"/>
  <c r="AJ217" i="1"/>
  <c r="AI218" i="1"/>
  <c r="AJ218" i="1"/>
  <c r="AI219" i="1"/>
  <c r="AJ219" i="1"/>
  <c r="AI220" i="1"/>
  <c r="AJ220" i="1"/>
  <c r="AI221" i="1"/>
  <c r="AJ221" i="1"/>
  <c r="AI222" i="1"/>
  <c r="AJ222" i="1"/>
  <c r="AI223" i="1"/>
  <c r="AJ223" i="1"/>
  <c r="AI224" i="1"/>
  <c r="AJ224" i="1"/>
  <c r="AI225" i="1"/>
  <c r="AJ225" i="1"/>
  <c r="AI226" i="1"/>
  <c r="AJ226" i="1"/>
  <c r="AI227" i="1"/>
  <c r="AJ227" i="1"/>
  <c r="AI228" i="1"/>
  <c r="AJ228" i="1"/>
  <c r="AI229" i="1"/>
  <c r="AJ229" i="1"/>
  <c r="AI230" i="1"/>
  <c r="AJ230" i="1"/>
  <c r="AI231" i="1"/>
  <c r="AJ231" i="1"/>
  <c r="AI232" i="1"/>
  <c r="AJ232" i="1"/>
  <c r="AI233" i="1"/>
  <c r="AJ233" i="1"/>
  <c r="AI234" i="1"/>
  <c r="AJ234" i="1"/>
  <c r="AI235" i="1"/>
  <c r="AJ235" i="1"/>
  <c r="AI236" i="1"/>
  <c r="AJ236" i="1"/>
  <c r="AI237" i="1"/>
  <c r="AJ237" i="1"/>
  <c r="AI238" i="1"/>
  <c r="AJ238" i="1"/>
  <c r="AI239" i="1"/>
  <c r="AJ239" i="1"/>
  <c r="AI240" i="1"/>
  <c r="AJ240" i="1"/>
  <c r="AI241" i="1"/>
  <c r="AJ241" i="1"/>
  <c r="AI242" i="1"/>
  <c r="AJ242" i="1"/>
  <c r="AI243" i="1"/>
  <c r="AJ243" i="1"/>
  <c r="AI244" i="1"/>
  <c r="AJ244" i="1"/>
  <c r="AI245" i="1"/>
  <c r="AJ245" i="1"/>
  <c r="AI246" i="1"/>
  <c r="AJ246" i="1"/>
  <c r="AI247" i="1"/>
  <c r="AJ247" i="1"/>
  <c r="AI248" i="1"/>
  <c r="AJ248" i="1"/>
  <c r="AI249" i="1"/>
  <c r="AJ249" i="1"/>
  <c r="AI250" i="1"/>
  <c r="AJ250" i="1"/>
  <c r="AI251" i="1"/>
  <c r="AJ251" i="1"/>
  <c r="AI252" i="1"/>
  <c r="AJ252" i="1"/>
  <c r="AI253" i="1"/>
  <c r="AJ253" i="1"/>
  <c r="AI254" i="1"/>
  <c r="AJ254" i="1"/>
  <c r="AI255" i="1"/>
  <c r="AJ255" i="1"/>
  <c r="AI256" i="1"/>
  <c r="AJ256" i="1"/>
  <c r="AI257" i="1"/>
  <c r="AJ257" i="1"/>
  <c r="AI258" i="1"/>
  <c r="AJ258" i="1"/>
  <c r="AI259" i="1"/>
  <c r="AJ259" i="1"/>
  <c r="AI260" i="1"/>
  <c r="AJ260" i="1"/>
  <c r="AI261" i="1"/>
  <c r="AJ261" i="1"/>
  <c r="AI262" i="1"/>
  <c r="AJ262" i="1"/>
  <c r="AI263" i="1"/>
  <c r="AJ263" i="1"/>
  <c r="AI264" i="1"/>
  <c r="AJ264" i="1"/>
  <c r="AI265" i="1"/>
  <c r="AJ265" i="1"/>
  <c r="AI266" i="1"/>
  <c r="AJ266" i="1"/>
  <c r="AI267" i="1"/>
  <c r="AJ267" i="1"/>
  <c r="AI268" i="1"/>
  <c r="AJ268" i="1"/>
  <c r="AI269" i="1"/>
  <c r="AJ269" i="1"/>
  <c r="AI270" i="1"/>
  <c r="AJ270" i="1"/>
  <c r="AI271" i="1"/>
  <c r="AJ271" i="1"/>
  <c r="AI272" i="1"/>
  <c r="AJ272" i="1"/>
  <c r="AI273" i="1"/>
  <c r="AJ273" i="1"/>
  <c r="AI274" i="1"/>
  <c r="AJ274" i="1"/>
  <c r="AI275" i="1"/>
  <c r="AJ275" i="1"/>
  <c r="AI276" i="1"/>
  <c r="AJ276" i="1"/>
  <c r="AI277" i="1"/>
  <c r="AJ277" i="1"/>
  <c r="AI278" i="1"/>
  <c r="AJ278" i="1"/>
  <c r="AI279" i="1"/>
  <c r="AJ279" i="1"/>
  <c r="AI280" i="1"/>
  <c r="AJ280" i="1"/>
  <c r="AI281" i="1"/>
  <c r="AJ281" i="1"/>
  <c r="AI282" i="1"/>
  <c r="AJ282" i="1"/>
  <c r="AI283" i="1"/>
  <c r="AJ283" i="1"/>
  <c r="AI284" i="1"/>
  <c r="AJ284" i="1"/>
  <c r="AI285" i="1"/>
  <c r="AJ285" i="1"/>
  <c r="AI286" i="1"/>
  <c r="AJ286" i="1"/>
  <c r="AI287" i="1"/>
  <c r="AJ287" i="1"/>
  <c r="AI288" i="1"/>
  <c r="AJ288" i="1"/>
  <c r="AI289" i="1"/>
  <c r="AJ289" i="1"/>
  <c r="AI290" i="1"/>
  <c r="AJ290" i="1"/>
  <c r="AI291" i="1"/>
  <c r="AJ291" i="1"/>
  <c r="AI292" i="1"/>
  <c r="AJ292" i="1"/>
  <c r="AI293" i="1"/>
  <c r="AJ293" i="1"/>
  <c r="AI294" i="1"/>
  <c r="AJ294" i="1"/>
  <c r="AI295" i="1"/>
  <c r="AJ295" i="1"/>
  <c r="AI296" i="1"/>
  <c r="AJ296" i="1"/>
  <c r="AI297" i="1"/>
  <c r="AJ297" i="1"/>
  <c r="AI298" i="1"/>
  <c r="AJ298" i="1"/>
  <c r="AI299" i="1"/>
  <c r="AJ299" i="1"/>
  <c r="AI300" i="1"/>
  <c r="AJ300" i="1"/>
  <c r="AI301" i="1"/>
  <c r="AJ301" i="1"/>
  <c r="AI302" i="1"/>
  <c r="AJ302" i="1"/>
  <c r="AI303" i="1"/>
  <c r="AJ303" i="1"/>
  <c r="AI304" i="1"/>
  <c r="AJ304" i="1"/>
  <c r="AI305" i="1"/>
  <c r="AJ305" i="1"/>
  <c r="AI306" i="1"/>
  <c r="AJ306" i="1"/>
  <c r="AI307" i="1"/>
  <c r="AJ307" i="1"/>
  <c r="AI308" i="1"/>
  <c r="AJ308" i="1"/>
  <c r="AI309" i="1"/>
  <c r="AJ309" i="1"/>
  <c r="AI310" i="1"/>
  <c r="AJ310" i="1"/>
  <c r="AI311" i="1"/>
  <c r="AJ311" i="1"/>
  <c r="AI312" i="1"/>
  <c r="AJ312" i="1"/>
  <c r="AI313" i="1"/>
  <c r="AJ313" i="1"/>
  <c r="AI314" i="1"/>
  <c r="AJ314" i="1"/>
  <c r="AI315" i="1"/>
  <c r="AJ315" i="1"/>
  <c r="AI316" i="1"/>
  <c r="AJ316" i="1"/>
  <c r="AI317" i="1"/>
  <c r="AJ317" i="1"/>
  <c r="AI318" i="1"/>
  <c r="AJ318" i="1"/>
  <c r="AI319" i="1"/>
  <c r="AJ319" i="1"/>
  <c r="AI320" i="1"/>
  <c r="AJ320" i="1"/>
  <c r="AI321" i="1"/>
  <c r="AJ321" i="1"/>
  <c r="AI322" i="1"/>
  <c r="AJ322" i="1"/>
  <c r="AI323" i="1"/>
  <c r="AJ323" i="1"/>
  <c r="AI324" i="1"/>
  <c r="AJ324" i="1"/>
  <c r="AI325" i="1"/>
  <c r="AJ325" i="1"/>
  <c r="AI326" i="1"/>
  <c r="AJ326" i="1"/>
  <c r="AI327" i="1"/>
  <c r="AJ327" i="1"/>
  <c r="AI328" i="1"/>
  <c r="AJ328" i="1"/>
  <c r="AI329" i="1"/>
  <c r="AJ329" i="1"/>
  <c r="AI330" i="1"/>
  <c r="AJ330" i="1"/>
  <c r="AI331" i="1"/>
  <c r="AJ331" i="1"/>
  <c r="AI332" i="1"/>
  <c r="AJ332" i="1"/>
  <c r="AI333" i="1"/>
  <c r="AJ333" i="1"/>
  <c r="AI334" i="1"/>
  <c r="AJ334" i="1"/>
  <c r="AI335" i="1"/>
  <c r="AJ335" i="1"/>
  <c r="AI336" i="1"/>
  <c r="AJ336" i="1"/>
  <c r="AI337" i="1"/>
  <c r="AJ337" i="1"/>
  <c r="AI338" i="1"/>
  <c r="AJ338" i="1"/>
  <c r="AI339" i="1"/>
  <c r="AJ339" i="1"/>
  <c r="AI340" i="1"/>
  <c r="AJ340" i="1"/>
  <c r="AI341" i="1"/>
  <c r="AJ341" i="1"/>
  <c r="AI342" i="1"/>
  <c r="AJ342" i="1"/>
  <c r="AI343" i="1"/>
  <c r="AJ343" i="1"/>
  <c r="AI344" i="1"/>
  <c r="AJ344" i="1"/>
  <c r="AI345" i="1"/>
  <c r="AJ345" i="1"/>
  <c r="AI346" i="1"/>
  <c r="AJ346" i="1"/>
  <c r="AI347" i="1"/>
  <c r="AJ347" i="1"/>
  <c r="AI348" i="1"/>
  <c r="AJ348" i="1"/>
  <c r="AI349" i="1"/>
  <c r="AJ349" i="1"/>
  <c r="AI350" i="1"/>
  <c r="AJ350" i="1"/>
  <c r="AI351" i="1"/>
  <c r="AJ351" i="1"/>
  <c r="AI352" i="1"/>
  <c r="AJ352" i="1"/>
  <c r="AI353" i="1"/>
  <c r="AJ353" i="1"/>
  <c r="AI354" i="1"/>
  <c r="AJ354" i="1"/>
  <c r="AI355" i="1"/>
  <c r="AJ355" i="1"/>
  <c r="AI356" i="1"/>
  <c r="AJ356" i="1"/>
  <c r="AI357" i="1"/>
  <c r="AJ357" i="1"/>
  <c r="AI358" i="1"/>
  <c r="AJ358" i="1"/>
  <c r="AI359" i="1"/>
  <c r="AJ359" i="1"/>
  <c r="AI360" i="1"/>
  <c r="AJ360" i="1"/>
  <c r="AI361" i="1"/>
  <c r="AJ361" i="1"/>
  <c r="AI362" i="1"/>
  <c r="AJ362" i="1"/>
  <c r="AI363" i="1"/>
  <c r="AJ363" i="1"/>
  <c r="AI364" i="1"/>
  <c r="AJ364" i="1"/>
  <c r="AI365" i="1"/>
  <c r="AJ365" i="1"/>
  <c r="AI366" i="1"/>
  <c r="AJ366" i="1"/>
  <c r="AI367" i="1"/>
  <c r="AJ367" i="1"/>
  <c r="AI368" i="1"/>
  <c r="AJ368" i="1"/>
  <c r="AI369" i="1"/>
  <c r="AJ369" i="1"/>
  <c r="AI370" i="1"/>
  <c r="AJ370" i="1"/>
  <c r="AI371" i="1"/>
  <c r="AJ371" i="1"/>
  <c r="AI372" i="1"/>
  <c r="AJ372" i="1"/>
  <c r="AI373" i="1"/>
  <c r="AJ373" i="1"/>
  <c r="AI374" i="1"/>
  <c r="AJ374" i="1"/>
  <c r="AI375" i="1"/>
  <c r="AJ375" i="1"/>
  <c r="AI376" i="1"/>
  <c r="AJ376" i="1"/>
  <c r="AI377" i="1"/>
  <c r="AJ377" i="1"/>
  <c r="AI378" i="1"/>
  <c r="AJ378" i="1"/>
  <c r="AI379" i="1"/>
  <c r="AJ379" i="1"/>
  <c r="AI380" i="1"/>
  <c r="AJ380" i="1"/>
  <c r="AI381" i="1"/>
  <c r="AJ381" i="1"/>
  <c r="AI382" i="1"/>
  <c r="AJ382" i="1"/>
  <c r="AI383" i="1"/>
  <c r="AJ383" i="1"/>
  <c r="AI384" i="1"/>
  <c r="AJ384" i="1"/>
  <c r="AI385" i="1"/>
  <c r="AJ385" i="1"/>
  <c r="AI386" i="1"/>
  <c r="AJ386" i="1"/>
  <c r="AI387" i="1"/>
  <c r="AJ387" i="1"/>
  <c r="AI388" i="1"/>
  <c r="AJ388" i="1"/>
  <c r="AI389" i="1"/>
  <c r="AJ389" i="1"/>
  <c r="AI390" i="1"/>
  <c r="AJ390" i="1"/>
  <c r="AI391" i="1"/>
  <c r="AJ391" i="1"/>
  <c r="AI392" i="1"/>
  <c r="AJ392" i="1"/>
  <c r="AI393" i="1"/>
  <c r="AJ393" i="1"/>
  <c r="AI394" i="1"/>
  <c r="AJ394" i="1"/>
  <c r="AI395" i="1"/>
  <c r="AJ395" i="1"/>
  <c r="AI396" i="1"/>
  <c r="AJ396" i="1"/>
  <c r="AI397" i="1"/>
  <c r="AJ397" i="1"/>
  <c r="AI398" i="1"/>
  <c r="AJ398" i="1"/>
  <c r="AI399" i="1"/>
  <c r="AJ399" i="1"/>
  <c r="AI400" i="1"/>
  <c r="AJ400" i="1"/>
  <c r="AI401" i="1"/>
  <c r="AJ401" i="1"/>
  <c r="AI402" i="1"/>
  <c r="AJ402" i="1"/>
  <c r="AI403" i="1"/>
  <c r="AJ403" i="1"/>
  <c r="AI404" i="1"/>
  <c r="AJ404" i="1"/>
  <c r="AI405" i="1"/>
  <c r="AJ405" i="1"/>
  <c r="AI406" i="1"/>
  <c r="AJ406" i="1"/>
  <c r="AI407" i="1"/>
  <c r="AJ407" i="1"/>
  <c r="AI408" i="1"/>
  <c r="AJ408" i="1"/>
  <c r="AI409" i="1"/>
  <c r="AJ409" i="1"/>
  <c r="AI410" i="1"/>
  <c r="AJ410" i="1"/>
  <c r="AI411" i="1"/>
  <c r="AJ411" i="1"/>
  <c r="AI412" i="1"/>
  <c r="AJ412" i="1"/>
  <c r="AI413" i="1"/>
  <c r="AJ413" i="1"/>
  <c r="AI414" i="1"/>
  <c r="AJ414" i="1"/>
  <c r="AI415" i="1"/>
  <c r="AJ415" i="1"/>
  <c r="AI416" i="1"/>
  <c r="AJ416" i="1"/>
  <c r="AI417" i="1"/>
  <c r="AJ417" i="1"/>
  <c r="AI418" i="1"/>
  <c r="AJ418" i="1"/>
  <c r="AI419" i="1"/>
  <c r="AJ419" i="1"/>
  <c r="AI420" i="1"/>
  <c r="AJ420" i="1"/>
  <c r="AI421" i="1"/>
  <c r="AJ421" i="1"/>
  <c r="AI422" i="1"/>
  <c r="AJ422" i="1"/>
  <c r="AI423" i="1"/>
  <c r="AJ423" i="1"/>
  <c r="AI424" i="1"/>
  <c r="AJ424" i="1"/>
  <c r="AI425" i="1"/>
  <c r="AJ425" i="1"/>
  <c r="AI426" i="1"/>
  <c r="AJ426" i="1"/>
  <c r="AI427" i="1"/>
  <c r="AJ427" i="1"/>
  <c r="AI428" i="1"/>
  <c r="AJ428" i="1"/>
  <c r="AI429" i="1"/>
  <c r="AJ429" i="1"/>
  <c r="AI430" i="1"/>
  <c r="AJ430" i="1"/>
  <c r="AI431" i="1"/>
  <c r="AJ431" i="1"/>
  <c r="AI432" i="1"/>
  <c r="AJ432" i="1"/>
  <c r="AI433" i="1"/>
  <c r="AJ433" i="1"/>
  <c r="AI434" i="1"/>
  <c r="AJ434" i="1"/>
  <c r="AI435" i="1"/>
  <c r="AJ435" i="1"/>
  <c r="AI436" i="1"/>
  <c r="AJ436" i="1"/>
  <c r="AI437" i="1"/>
  <c r="AJ437" i="1"/>
  <c r="AI438" i="1"/>
  <c r="AJ438" i="1"/>
  <c r="AI439" i="1"/>
  <c r="AJ439" i="1"/>
  <c r="AI440" i="1"/>
  <c r="AJ440" i="1"/>
  <c r="AI441" i="1"/>
  <c r="AJ441" i="1"/>
  <c r="AI442" i="1"/>
  <c r="AJ442" i="1"/>
  <c r="AI443" i="1"/>
  <c r="AJ443" i="1"/>
  <c r="AI444" i="1"/>
  <c r="AJ444" i="1"/>
  <c r="AI445" i="1"/>
  <c r="AJ445" i="1"/>
  <c r="AI446" i="1"/>
  <c r="AJ446" i="1"/>
  <c r="AI447" i="1"/>
  <c r="AJ447" i="1"/>
  <c r="AI448" i="1"/>
  <c r="AJ448" i="1"/>
  <c r="AI449" i="1"/>
  <c r="AJ449" i="1"/>
  <c r="AI450" i="1"/>
  <c r="AJ450" i="1"/>
  <c r="AI451" i="1"/>
  <c r="AJ451" i="1"/>
  <c r="AI452" i="1"/>
  <c r="AJ452" i="1"/>
  <c r="AI453" i="1"/>
  <c r="AJ453" i="1"/>
  <c r="AI454" i="1"/>
  <c r="AJ454" i="1"/>
  <c r="AI455" i="1"/>
  <c r="AJ455" i="1"/>
  <c r="AI456" i="1"/>
  <c r="AJ456" i="1"/>
  <c r="AI457" i="1"/>
  <c r="AJ457" i="1"/>
  <c r="AI458" i="1"/>
  <c r="AJ458" i="1"/>
  <c r="AI459" i="1"/>
  <c r="AJ459" i="1"/>
  <c r="AI460" i="1"/>
  <c r="AJ460" i="1"/>
  <c r="AI461" i="1"/>
  <c r="AJ461" i="1"/>
  <c r="AI462" i="1"/>
  <c r="AJ462" i="1"/>
  <c r="AI463" i="1"/>
  <c r="AJ463" i="1"/>
  <c r="AI464" i="1"/>
  <c r="AJ464" i="1"/>
  <c r="AI465" i="1"/>
  <c r="AJ465" i="1"/>
  <c r="AI466" i="1"/>
  <c r="AJ466" i="1"/>
  <c r="AI467" i="1"/>
  <c r="AJ467" i="1"/>
  <c r="AI468" i="1"/>
  <c r="AJ468" i="1"/>
  <c r="AI469" i="1"/>
  <c r="AJ469" i="1"/>
  <c r="AI470" i="1"/>
  <c r="AJ470" i="1"/>
  <c r="AI471" i="1"/>
  <c r="AJ471" i="1"/>
  <c r="AI472" i="1"/>
  <c r="AJ472" i="1"/>
  <c r="AI473" i="1"/>
  <c r="AJ473" i="1"/>
  <c r="AI474" i="1"/>
  <c r="AJ474" i="1"/>
  <c r="AI475" i="1"/>
  <c r="AJ475" i="1"/>
  <c r="AI476" i="1"/>
  <c r="AJ476" i="1"/>
  <c r="AI477" i="1"/>
  <c r="AJ477" i="1"/>
  <c r="AI478" i="1"/>
  <c r="AJ478" i="1"/>
  <c r="AI479" i="1"/>
  <c r="AJ479" i="1"/>
  <c r="AI480" i="1"/>
  <c r="AJ480" i="1"/>
  <c r="AI481" i="1"/>
  <c r="AJ481" i="1"/>
  <c r="AI482" i="1"/>
  <c r="AJ482" i="1"/>
  <c r="AI483" i="1"/>
  <c r="AJ483" i="1"/>
  <c r="AI484" i="1"/>
  <c r="AJ484" i="1"/>
  <c r="AI485" i="1"/>
  <c r="AJ485" i="1"/>
  <c r="AI486" i="1"/>
  <c r="AJ486" i="1"/>
  <c r="AI487" i="1"/>
  <c r="AJ487" i="1"/>
  <c r="AI488" i="1"/>
  <c r="AJ488" i="1"/>
  <c r="AI489" i="1"/>
  <c r="AJ489" i="1"/>
  <c r="AI490" i="1"/>
  <c r="AJ490" i="1"/>
  <c r="AI491" i="1"/>
  <c r="AJ491" i="1"/>
  <c r="AI492" i="1"/>
  <c r="AJ492" i="1"/>
  <c r="AI493" i="1"/>
  <c r="AJ493" i="1"/>
  <c r="AI494" i="1"/>
  <c r="AJ494" i="1"/>
  <c r="AI495" i="1"/>
  <c r="AJ495" i="1"/>
  <c r="AI496" i="1"/>
  <c r="AJ496" i="1"/>
  <c r="AI497" i="1"/>
  <c r="AJ497" i="1"/>
  <c r="AI498" i="1"/>
  <c r="AJ498" i="1"/>
  <c r="AI499" i="1"/>
  <c r="AJ499" i="1"/>
  <c r="AI500" i="1"/>
  <c r="AJ500" i="1"/>
  <c r="AI501" i="1"/>
  <c r="AJ501" i="1"/>
  <c r="AI502" i="1"/>
  <c r="AJ502" i="1"/>
  <c r="AI503" i="1"/>
  <c r="AJ503" i="1"/>
  <c r="AI504" i="1"/>
  <c r="AJ504" i="1"/>
  <c r="AI505" i="1"/>
  <c r="AJ505" i="1"/>
  <c r="AI506" i="1"/>
  <c r="AJ506" i="1"/>
  <c r="AI507" i="1"/>
  <c r="AJ507" i="1"/>
  <c r="AI508" i="1"/>
  <c r="AJ508" i="1"/>
  <c r="AI509" i="1"/>
  <c r="AJ509" i="1"/>
  <c r="AI510" i="1"/>
  <c r="AJ510" i="1"/>
  <c r="AI511" i="1"/>
  <c r="AJ511" i="1"/>
  <c r="AI512" i="1"/>
  <c r="AJ512" i="1"/>
  <c r="AI513" i="1"/>
  <c r="AJ513" i="1"/>
  <c r="AI514" i="1"/>
  <c r="AJ514" i="1"/>
  <c r="AI515" i="1"/>
  <c r="AJ515" i="1"/>
  <c r="AI516" i="1"/>
  <c r="AJ516" i="1"/>
  <c r="AI517" i="1"/>
  <c r="AJ517" i="1"/>
  <c r="AI518" i="1"/>
  <c r="AJ518" i="1"/>
  <c r="AI519" i="1"/>
  <c r="AJ519" i="1"/>
  <c r="AI520" i="1"/>
  <c r="AJ520" i="1"/>
  <c r="AI521" i="1"/>
  <c r="AJ521" i="1"/>
  <c r="AI522" i="1"/>
  <c r="AJ522" i="1"/>
  <c r="AI523" i="1"/>
  <c r="AJ523" i="1"/>
  <c r="AI524" i="1"/>
  <c r="AJ524" i="1"/>
  <c r="AI525" i="1"/>
  <c r="AJ525" i="1"/>
  <c r="AI526" i="1"/>
  <c r="AJ526" i="1"/>
  <c r="AI527" i="1"/>
  <c r="AJ527" i="1"/>
  <c r="AI528" i="1"/>
  <c r="AJ528" i="1"/>
  <c r="AI529" i="1"/>
  <c r="AJ529" i="1"/>
  <c r="AI530" i="1"/>
  <c r="AJ530" i="1"/>
  <c r="AI531" i="1"/>
  <c r="AJ531" i="1"/>
  <c r="AI532" i="1"/>
  <c r="AJ532" i="1"/>
  <c r="AI533" i="1"/>
  <c r="AJ533" i="1"/>
  <c r="AI534" i="1"/>
  <c r="AJ534" i="1"/>
  <c r="AI535" i="1"/>
  <c r="AJ535" i="1"/>
  <c r="AI536" i="1"/>
  <c r="AJ536" i="1"/>
  <c r="AI537" i="1"/>
  <c r="AJ537" i="1"/>
  <c r="AI538" i="1"/>
  <c r="AJ538" i="1"/>
  <c r="AI539" i="1"/>
  <c r="AJ539" i="1"/>
  <c r="AI540" i="1"/>
  <c r="AJ540" i="1"/>
  <c r="AI541" i="1"/>
  <c r="AJ541" i="1"/>
  <c r="AI542" i="1"/>
  <c r="AJ542" i="1"/>
  <c r="AI543" i="1"/>
  <c r="AJ543" i="1"/>
  <c r="AI544" i="1"/>
  <c r="AJ544" i="1"/>
  <c r="AI545" i="1"/>
  <c r="AJ545" i="1"/>
  <c r="AI546" i="1"/>
  <c r="AJ546" i="1"/>
  <c r="AI547" i="1"/>
  <c r="AJ547" i="1"/>
  <c r="AI548" i="1"/>
  <c r="AJ548" i="1"/>
  <c r="AI549" i="1"/>
  <c r="AJ549" i="1"/>
  <c r="AI550" i="1"/>
  <c r="AJ550" i="1"/>
  <c r="AI551" i="1"/>
  <c r="AJ551" i="1"/>
  <c r="AI552" i="1"/>
  <c r="AJ552" i="1"/>
  <c r="AI553" i="1"/>
  <c r="AJ553" i="1"/>
  <c r="AI554" i="1"/>
  <c r="AJ554" i="1"/>
  <c r="AI555" i="1"/>
  <c r="AJ555" i="1"/>
  <c r="AJ9" i="1"/>
  <c r="AH9" i="1"/>
  <c r="T16" i="1"/>
  <c r="S560" i="1"/>
  <c r="R560" i="1"/>
  <c r="R556" i="1"/>
  <c r="R558" i="1" s="1"/>
  <c r="N556" i="1"/>
  <c r="N558" i="1" s="1"/>
  <c r="T10" i="1"/>
  <c r="T11" i="1"/>
  <c r="T12" i="1"/>
  <c r="T13" i="1"/>
  <c r="T14" i="1"/>
  <c r="T15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9" i="1"/>
  <c r="T557" i="1"/>
  <c r="S556" i="1"/>
  <c r="S558" i="1" s="1"/>
  <c r="AK31" i="1" l="1"/>
  <c r="AK30" i="1"/>
  <c r="AI560" i="1"/>
  <c r="AI556" i="1"/>
  <c r="AJ556" i="1"/>
  <c r="AJ560" i="1"/>
  <c r="A2" i="12" l="1"/>
  <c r="A3" i="12"/>
  <c r="H339" i="1" l="1"/>
  <c r="AF10" i="1" l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9" i="1"/>
  <c r="AE9" i="1"/>
  <c r="AF560" i="1" l="1"/>
  <c r="N560" i="1" l="1"/>
  <c r="O560" i="1" l="1"/>
  <c r="AH523" i="1" l="1"/>
  <c r="AD523" i="1"/>
  <c r="Y523" i="1"/>
  <c r="AG523" i="1"/>
  <c r="AE523" i="1"/>
  <c r="J523" i="1"/>
  <c r="K523" i="1"/>
  <c r="L523" i="1"/>
  <c r="H523" i="1"/>
  <c r="AK523" i="1" l="1"/>
  <c r="AH506" i="1"/>
  <c r="AD506" i="1"/>
  <c r="Y506" i="1"/>
  <c r="AG506" i="1"/>
  <c r="AE506" i="1"/>
  <c r="H506" i="1"/>
  <c r="J506" i="1"/>
  <c r="K506" i="1"/>
  <c r="L506" i="1"/>
  <c r="AK506" i="1" l="1"/>
  <c r="AH464" i="1"/>
  <c r="AD464" i="1"/>
  <c r="Y464" i="1"/>
  <c r="AG464" i="1"/>
  <c r="AE464" i="1"/>
  <c r="J464" i="1"/>
  <c r="K464" i="1"/>
  <c r="L464" i="1"/>
  <c r="H464" i="1"/>
  <c r="AK464" i="1" l="1"/>
  <c r="L334" i="1"/>
  <c r="K334" i="1"/>
  <c r="J334" i="1"/>
  <c r="AD334" i="1"/>
  <c r="Y334" i="1"/>
  <c r="AH334" i="1"/>
  <c r="AG334" i="1"/>
  <c r="AE334" i="1"/>
  <c r="H334" i="1"/>
  <c r="AK334" i="1" l="1"/>
  <c r="AH340" i="1"/>
  <c r="AG340" i="1"/>
  <c r="AE340" i="1"/>
  <c r="AD340" i="1"/>
  <c r="Y340" i="1"/>
  <c r="H340" i="1"/>
  <c r="J340" i="1"/>
  <c r="K340" i="1"/>
  <c r="L340" i="1"/>
  <c r="AH337" i="1"/>
  <c r="AG337" i="1"/>
  <c r="AE337" i="1"/>
  <c r="AD337" i="1"/>
  <c r="Y337" i="1"/>
  <c r="L337" i="1"/>
  <c r="K337" i="1"/>
  <c r="J337" i="1"/>
  <c r="H337" i="1"/>
  <c r="AG458" i="1"/>
  <c r="AH458" i="1"/>
  <c r="AE458" i="1"/>
  <c r="AD458" i="1"/>
  <c r="Y458" i="1"/>
  <c r="L458" i="1"/>
  <c r="K458" i="1"/>
  <c r="J458" i="1"/>
  <c r="H458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H72" i="1"/>
  <c r="AH71" i="1"/>
  <c r="Y72" i="1"/>
  <c r="Y71" i="1"/>
  <c r="L72" i="1"/>
  <c r="L71" i="1"/>
  <c r="K72" i="1"/>
  <c r="K71" i="1"/>
  <c r="J72" i="1"/>
  <c r="J71" i="1"/>
  <c r="H72" i="1"/>
  <c r="H71" i="1"/>
  <c r="AH69" i="1"/>
  <c r="AD69" i="1"/>
  <c r="Y69" i="1"/>
  <c r="Y68" i="1"/>
  <c r="L69" i="1"/>
  <c r="K69" i="1"/>
  <c r="J69" i="1"/>
  <c r="H69" i="1"/>
  <c r="AH68" i="1"/>
  <c r="AD68" i="1"/>
  <c r="L68" i="1"/>
  <c r="K68" i="1"/>
  <c r="J68" i="1"/>
  <c r="H68" i="1"/>
  <c r="AH64" i="1"/>
  <c r="AK64" i="1" s="1"/>
  <c r="AD64" i="1"/>
  <c r="Y64" i="1"/>
  <c r="L64" i="1"/>
  <c r="K64" i="1"/>
  <c r="J64" i="1"/>
  <c r="H64" i="1"/>
  <c r="AH54" i="1"/>
  <c r="AE54" i="1"/>
  <c r="AD54" i="1"/>
  <c r="Y54" i="1"/>
  <c r="L54" i="1"/>
  <c r="K54" i="1"/>
  <c r="J54" i="1"/>
  <c r="H54" i="1"/>
  <c r="H360" i="1"/>
  <c r="J360" i="1"/>
  <c r="K360" i="1"/>
  <c r="L360" i="1"/>
  <c r="Y360" i="1"/>
  <c r="AD360" i="1"/>
  <c r="AE360" i="1"/>
  <c r="AG360" i="1"/>
  <c r="AH360" i="1"/>
  <c r="H310" i="1"/>
  <c r="J310" i="1"/>
  <c r="K310" i="1"/>
  <c r="L310" i="1"/>
  <c r="Y310" i="1"/>
  <c r="AD310" i="1"/>
  <c r="AE310" i="1"/>
  <c r="AG310" i="1"/>
  <c r="AH310" i="1"/>
  <c r="AH22" i="1"/>
  <c r="AG22" i="1"/>
  <c r="AE22" i="1"/>
  <c r="AD22" i="1"/>
  <c r="Y22" i="1"/>
  <c r="L22" i="1"/>
  <c r="K22" i="1"/>
  <c r="J22" i="1"/>
  <c r="H22" i="1"/>
  <c r="H23" i="1"/>
  <c r="J23" i="1"/>
  <c r="K23" i="1"/>
  <c r="L23" i="1"/>
  <c r="Y23" i="1"/>
  <c r="AD23" i="1"/>
  <c r="AE23" i="1"/>
  <c r="AG23" i="1"/>
  <c r="AH23" i="1"/>
  <c r="H33" i="1"/>
  <c r="J33" i="1"/>
  <c r="K33" i="1"/>
  <c r="L33" i="1"/>
  <c r="Y33" i="1"/>
  <c r="AD33" i="1"/>
  <c r="AE33" i="1"/>
  <c r="AG33" i="1"/>
  <c r="AH33" i="1"/>
  <c r="AH186" i="1"/>
  <c r="AH467" i="1"/>
  <c r="AG467" i="1"/>
  <c r="AE467" i="1"/>
  <c r="AD467" i="1"/>
  <c r="Y467" i="1"/>
  <c r="L467" i="1"/>
  <c r="K467" i="1"/>
  <c r="J467" i="1"/>
  <c r="H467" i="1"/>
  <c r="AG387" i="1"/>
  <c r="AH388" i="1"/>
  <c r="AK388" i="1" s="1"/>
  <c r="AH387" i="1"/>
  <c r="AD388" i="1"/>
  <c r="AD387" i="1"/>
  <c r="Y388" i="1"/>
  <c r="Y387" i="1"/>
  <c r="L388" i="1"/>
  <c r="L387" i="1"/>
  <c r="K388" i="1"/>
  <c r="K387" i="1"/>
  <c r="J388" i="1"/>
  <c r="J387" i="1"/>
  <c r="H388" i="1"/>
  <c r="H387" i="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Q556" i="1"/>
  <c r="Q558" i="1" s="1"/>
  <c r="Q560" i="1"/>
  <c r="AE441" i="1"/>
  <c r="AG441" i="1"/>
  <c r="AH441" i="1"/>
  <c r="AD441" i="1"/>
  <c r="Y441" i="1"/>
  <c r="H441" i="1"/>
  <c r="J441" i="1"/>
  <c r="K441" i="1"/>
  <c r="L441" i="1"/>
  <c r="AE436" i="1"/>
  <c r="AG436" i="1"/>
  <c r="AH436" i="1"/>
  <c r="AD436" i="1"/>
  <c r="Y436" i="1"/>
  <c r="H436" i="1"/>
  <c r="J436" i="1"/>
  <c r="K436" i="1"/>
  <c r="L436" i="1"/>
  <c r="AE504" i="1"/>
  <c r="AG504" i="1"/>
  <c r="AH504" i="1"/>
  <c r="AD504" i="1"/>
  <c r="Y504" i="1"/>
  <c r="H504" i="1"/>
  <c r="J504" i="1"/>
  <c r="K504" i="1"/>
  <c r="L504" i="1"/>
  <c r="J348" i="1"/>
  <c r="J133" i="1"/>
  <c r="H348" i="1"/>
  <c r="K348" i="1"/>
  <c r="H335" i="1"/>
  <c r="J335" i="1"/>
  <c r="K335" i="1"/>
  <c r="H336" i="1"/>
  <c r="J336" i="1"/>
  <c r="K336" i="1"/>
  <c r="J339" i="1"/>
  <c r="K339" i="1"/>
  <c r="H325" i="1"/>
  <c r="J325" i="1"/>
  <c r="K325" i="1"/>
  <c r="H228" i="1"/>
  <c r="J228" i="1"/>
  <c r="K228" i="1"/>
  <c r="H229" i="1"/>
  <c r="J229" i="1"/>
  <c r="K229" i="1"/>
  <c r="H133" i="1"/>
  <c r="H91" i="1"/>
  <c r="J91" i="1"/>
  <c r="K91" i="1"/>
  <c r="H74" i="1"/>
  <c r="J74" i="1"/>
  <c r="K74" i="1"/>
  <c r="H50" i="1"/>
  <c r="J50" i="1"/>
  <c r="K50" i="1"/>
  <c r="H51" i="1"/>
  <c r="J51" i="1"/>
  <c r="K51" i="1"/>
  <c r="H52" i="1"/>
  <c r="J52" i="1"/>
  <c r="K52" i="1"/>
  <c r="H53" i="1"/>
  <c r="J53" i="1"/>
  <c r="K53" i="1"/>
  <c r="H55" i="1"/>
  <c r="J55" i="1"/>
  <c r="K55" i="1"/>
  <c r="H56" i="1"/>
  <c r="J56" i="1"/>
  <c r="K56" i="1"/>
  <c r="H57" i="1"/>
  <c r="J57" i="1"/>
  <c r="K57" i="1"/>
  <c r="H58" i="1"/>
  <c r="J58" i="1"/>
  <c r="K58" i="1"/>
  <c r="H59" i="1"/>
  <c r="J59" i="1"/>
  <c r="K59" i="1"/>
  <c r="H60" i="1"/>
  <c r="J60" i="1"/>
  <c r="K60" i="1"/>
  <c r="H61" i="1"/>
  <c r="J61" i="1"/>
  <c r="K61" i="1"/>
  <c r="H62" i="1"/>
  <c r="J62" i="1"/>
  <c r="K62" i="1"/>
  <c r="H63" i="1"/>
  <c r="J63" i="1"/>
  <c r="K63" i="1"/>
  <c r="H65" i="1"/>
  <c r="J65" i="1"/>
  <c r="K65" i="1"/>
  <c r="H66" i="1"/>
  <c r="J66" i="1"/>
  <c r="K66" i="1"/>
  <c r="H67" i="1"/>
  <c r="J67" i="1"/>
  <c r="K67" i="1"/>
  <c r="H70" i="1"/>
  <c r="J70" i="1"/>
  <c r="K70" i="1"/>
  <c r="H212" i="1"/>
  <c r="J212" i="1"/>
  <c r="K212" i="1"/>
  <c r="AH74" i="1"/>
  <c r="AE161" i="1"/>
  <c r="AG161" i="1"/>
  <c r="AH161" i="1"/>
  <c r="AE196" i="1"/>
  <c r="AG196" i="1"/>
  <c r="AH196" i="1"/>
  <c r="AE210" i="1"/>
  <c r="AG210" i="1"/>
  <c r="AH210" i="1"/>
  <c r="AE212" i="1"/>
  <c r="AG212" i="1"/>
  <c r="AH212" i="1"/>
  <c r="AE211" i="1"/>
  <c r="AG211" i="1"/>
  <c r="AH211" i="1"/>
  <c r="AE213" i="1"/>
  <c r="AG213" i="1"/>
  <c r="AH213" i="1"/>
  <c r="AE225" i="1"/>
  <c r="AG225" i="1"/>
  <c r="AH225" i="1"/>
  <c r="AE230" i="1"/>
  <c r="AG230" i="1"/>
  <c r="AH230" i="1"/>
  <c r="AE271" i="1"/>
  <c r="AG271" i="1"/>
  <c r="AH271" i="1"/>
  <c r="AE322" i="1"/>
  <c r="AG322" i="1"/>
  <c r="AH322" i="1"/>
  <c r="AE326" i="1"/>
  <c r="AG326" i="1"/>
  <c r="AH326" i="1"/>
  <c r="AE357" i="1"/>
  <c r="AG357" i="1"/>
  <c r="AH357" i="1"/>
  <c r="AE358" i="1"/>
  <c r="AG358" i="1"/>
  <c r="AH358" i="1"/>
  <c r="AE474" i="1"/>
  <c r="AG474" i="1"/>
  <c r="AH474" i="1"/>
  <c r="AE480" i="1"/>
  <c r="AG480" i="1"/>
  <c r="AH480" i="1"/>
  <c r="AE487" i="1"/>
  <c r="AG487" i="1"/>
  <c r="AH487" i="1"/>
  <c r="AE488" i="1"/>
  <c r="AG488" i="1"/>
  <c r="AH488" i="1"/>
  <c r="AE503" i="1"/>
  <c r="AG503" i="1"/>
  <c r="AH503" i="1"/>
  <c r="AE507" i="1"/>
  <c r="AG507" i="1"/>
  <c r="AH507" i="1"/>
  <c r="AE513" i="1"/>
  <c r="AG513" i="1"/>
  <c r="AH513" i="1"/>
  <c r="AE529" i="1"/>
  <c r="AG529" i="1"/>
  <c r="AH529" i="1"/>
  <c r="AE530" i="1"/>
  <c r="AG530" i="1"/>
  <c r="AH530" i="1"/>
  <c r="AG9" i="1"/>
  <c r="AK9" i="1" s="1"/>
  <c r="AE10" i="1"/>
  <c r="AG10" i="1"/>
  <c r="AH10" i="1"/>
  <c r="AE11" i="1"/>
  <c r="AG11" i="1"/>
  <c r="AH11" i="1"/>
  <c r="AE12" i="1"/>
  <c r="AG12" i="1"/>
  <c r="AH12" i="1"/>
  <c r="AE13" i="1"/>
  <c r="AG13" i="1"/>
  <c r="AH13" i="1"/>
  <c r="AE14" i="1"/>
  <c r="AG14" i="1"/>
  <c r="AH14" i="1"/>
  <c r="AE15" i="1"/>
  <c r="AG15" i="1"/>
  <c r="AH15" i="1"/>
  <c r="AE16" i="1"/>
  <c r="AG16" i="1"/>
  <c r="AH16" i="1"/>
  <c r="AE17" i="1"/>
  <c r="AG17" i="1"/>
  <c r="AH17" i="1"/>
  <c r="AE18" i="1"/>
  <c r="AG18" i="1"/>
  <c r="AH18" i="1"/>
  <c r="AE19" i="1"/>
  <c r="AG19" i="1"/>
  <c r="AH19" i="1"/>
  <c r="AE20" i="1"/>
  <c r="AG20" i="1"/>
  <c r="AH20" i="1"/>
  <c r="AE21" i="1"/>
  <c r="AG21" i="1"/>
  <c r="AH21" i="1"/>
  <c r="AE24" i="1"/>
  <c r="AG24" i="1"/>
  <c r="AH24" i="1"/>
  <c r="AE25" i="1"/>
  <c r="AG25" i="1"/>
  <c r="AH25" i="1"/>
  <c r="AE26" i="1"/>
  <c r="AG26" i="1"/>
  <c r="AH26" i="1"/>
  <c r="AE27" i="1"/>
  <c r="AG27" i="1"/>
  <c r="AH27" i="1"/>
  <c r="AE28" i="1"/>
  <c r="AG28" i="1"/>
  <c r="AH28" i="1"/>
  <c r="AE29" i="1"/>
  <c r="AG29" i="1"/>
  <c r="AH29" i="1"/>
  <c r="AE32" i="1"/>
  <c r="AG32" i="1"/>
  <c r="AH32" i="1"/>
  <c r="AE34" i="1"/>
  <c r="AG34" i="1"/>
  <c r="AH34" i="1"/>
  <c r="AE35" i="1"/>
  <c r="AG35" i="1"/>
  <c r="AH35" i="1"/>
  <c r="AE36" i="1"/>
  <c r="AG36" i="1"/>
  <c r="AH36" i="1"/>
  <c r="AE37" i="1"/>
  <c r="AG37" i="1"/>
  <c r="AH37" i="1"/>
  <c r="AE38" i="1"/>
  <c r="AG38" i="1"/>
  <c r="AH38" i="1"/>
  <c r="AE39" i="1"/>
  <c r="AG39" i="1"/>
  <c r="AH39" i="1"/>
  <c r="AE40" i="1"/>
  <c r="AG40" i="1"/>
  <c r="AH40" i="1"/>
  <c r="AE41" i="1"/>
  <c r="AG41" i="1"/>
  <c r="AH41" i="1"/>
  <c r="AE42" i="1"/>
  <c r="AG42" i="1"/>
  <c r="AH42" i="1"/>
  <c r="AE43" i="1"/>
  <c r="AG43" i="1"/>
  <c r="AH43" i="1"/>
  <c r="AE44" i="1"/>
  <c r="AG44" i="1"/>
  <c r="AH44" i="1"/>
  <c r="AE45" i="1"/>
  <c r="AG45" i="1"/>
  <c r="AH45" i="1"/>
  <c r="AE46" i="1"/>
  <c r="AG46" i="1"/>
  <c r="AH46" i="1"/>
  <c r="AE47" i="1"/>
  <c r="AG47" i="1"/>
  <c r="AH47" i="1"/>
  <c r="AE48" i="1"/>
  <c r="AG48" i="1"/>
  <c r="AH48" i="1"/>
  <c r="AE49" i="1"/>
  <c r="AG49" i="1"/>
  <c r="AH49" i="1"/>
  <c r="AE50" i="1"/>
  <c r="AG50" i="1"/>
  <c r="AH50" i="1"/>
  <c r="AE51" i="1"/>
  <c r="AG51" i="1"/>
  <c r="AH51" i="1"/>
  <c r="AE52" i="1"/>
  <c r="AG52" i="1"/>
  <c r="AH52" i="1"/>
  <c r="AE53" i="1"/>
  <c r="AG53" i="1"/>
  <c r="AH53" i="1"/>
  <c r="AE55" i="1"/>
  <c r="AG55" i="1"/>
  <c r="AH55" i="1"/>
  <c r="AE56" i="1"/>
  <c r="AG56" i="1"/>
  <c r="AH56" i="1"/>
  <c r="AE57" i="1"/>
  <c r="AG57" i="1"/>
  <c r="AH57" i="1"/>
  <c r="AE58" i="1"/>
  <c r="AG58" i="1"/>
  <c r="AH58" i="1"/>
  <c r="AE59" i="1"/>
  <c r="AG59" i="1"/>
  <c r="AH59" i="1"/>
  <c r="AE60" i="1"/>
  <c r="AG60" i="1"/>
  <c r="AH60" i="1"/>
  <c r="AE61" i="1"/>
  <c r="AG61" i="1"/>
  <c r="AH61" i="1"/>
  <c r="AE62" i="1"/>
  <c r="AG62" i="1"/>
  <c r="AH62" i="1"/>
  <c r="AE63" i="1"/>
  <c r="AG63" i="1"/>
  <c r="AH63" i="1"/>
  <c r="AE65" i="1"/>
  <c r="AG65" i="1"/>
  <c r="AH65" i="1"/>
  <c r="AE66" i="1"/>
  <c r="AG66" i="1"/>
  <c r="AH66" i="1"/>
  <c r="AE67" i="1"/>
  <c r="AG67" i="1"/>
  <c r="AH67" i="1"/>
  <c r="AH70" i="1"/>
  <c r="AH73" i="1"/>
  <c r="AH76" i="1"/>
  <c r="AH77" i="1"/>
  <c r="AH78" i="1"/>
  <c r="AH79" i="1"/>
  <c r="AG80" i="1"/>
  <c r="AH80" i="1"/>
  <c r="AE81" i="1"/>
  <c r="AG81" i="1"/>
  <c r="AH81" i="1"/>
  <c r="AE82" i="1"/>
  <c r="AG82" i="1"/>
  <c r="AH82" i="1"/>
  <c r="AE83" i="1"/>
  <c r="AG83" i="1"/>
  <c r="AH83" i="1"/>
  <c r="AE84" i="1"/>
  <c r="AG84" i="1"/>
  <c r="AH84" i="1"/>
  <c r="AE85" i="1"/>
  <c r="AG85" i="1"/>
  <c r="AH85" i="1"/>
  <c r="AE86" i="1"/>
  <c r="AG86" i="1"/>
  <c r="AH86" i="1"/>
  <c r="AE87" i="1"/>
  <c r="AG87" i="1"/>
  <c r="AH87" i="1"/>
  <c r="AE88" i="1"/>
  <c r="AG88" i="1"/>
  <c r="AH88" i="1"/>
  <c r="AE89" i="1"/>
  <c r="AG89" i="1"/>
  <c r="AH89" i="1"/>
  <c r="AE90" i="1"/>
  <c r="AG90" i="1"/>
  <c r="AH90" i="1"/>
  <c r="AE91" i="1"/>
  <c r="AG91" i="1"/>
  <c r="AH91" i="1"/>
  <c r="AE92" i="1"/>
  <c r="AG92" i="1"/>
  <c r="AH92" i="1"/>
  <c r="AE93" i="1"/>
  <c r="AG93" i="1"/>
  <c r="AH93" i="1"/>
  <c r="AE94" i="1"/>
  <c r="AG94" i="1"/>
  <c r="AH94" i="1"/>
  <c r="AE95" i="1"/>
  <c r="AG95" i="1"/>
  <c r="AH95" i="1"/>
  <c r="AE96" i="1"/>
  <c r="AG96" i="1"/>
  <c r="AH96" i="1"/>
  <c r="AE97" i="1"/>
  <c r="AG97" i="1"/>
  <c r="AH97" i="1"/>
  <c r="AE98" i="1"/>
  <c r="AG98" i="1"/>
  <c r="AH98" i="1"/>
  <c r="AE99" i="1"/>
  <c r="AG99" i="1"/>
  <c r="AH99" i="1"/>
  <c r="AE100" i="1"/>
  <c r="AG100" i="1"/>
  <c r="AH100" i="1"/>
  <c r="AE101" i="1"/>
  <c r="AG101" i="1"/>
  <c r="AH101" i="1"/>
  <c r="AE102" i="1"/>
  <c r="AG102" i="1"/>
  <c r="AH102" i="1"/>
  <c r="AE103" i="1"/>
  <c r="AG103" i="1"/>
  <c r="AH103" i="1"/>
  <c r="AE104" i="1"/>
  <c r="AG104" i="1"/>
  <c r="AH104" i="1"/>
  <c r="AE105" i="1"/>
  <c r="AG105" i="1"/>
  <c r="AH105" i="1"/>
  <c r="AE106" i="1"/>
  <c r="AG106" i="1"/>
  <c r="AH106" i="1"/>
  <c r="AE107" i="1"/>
  <c r="AG107" i="1"/>
  <c r="AH107" i="1"/>
  <c r="AE108" i="1"/>
  <c r="AG108" i="1"/>
  <c r="AH108" i="1"/>
  <c r="AE109" i="1"/>
  <c r="AG109" i="1"/>
  <c r="AH109" i="1"/>
  <c r="AE110" i="1"/>
  <c r="AG110" i="1"/>
  <c r="AH110" i="1"/>
  <c r="AE111" i="1"/>
  <c r="AG111" i="1"/>
  <c r="AH111" i="1"/>
  <c r="AE112" i="1"/>
  <c r="AG112" i="1"/>
  <c r="AH112" i="1"/>
  <c r="AE113" i="1"/>
  <c r="AG113" i="1"/>
  <c r="AH113" i="1"/>
  <c r="AE114" i="1"/>
  <c r="AG114" i="1"/>
  <c r="AH114" i="1"/>
  <c r="AE115" i="1"/>
  <c r="AG115" i="1"/>
  <c r="AH115" i="1"/>
  <c r="AE116" i="1"/>
  <c r="AG116" i="1"/>
  <c r="AH116" i="1"/>
  <c r="AE117" i="1"/>
  <c r="AG117" i="1"/>
  <c r="AH117" i="1"/>
  <c r="AE118" i="1"/>
  <c r="AG118" i="1"/>
  <c r="AH118" i="1"/>
  <c r="AE119" i="1"/>
  <c r="AG119" i="1"/>
  <c r="AH119" i="1"/>
  <c r="AE120" i="1"/>
  <c r="AG120" i="1"/>
  <c r="AH120" i="1"/>
  <c r="AE121" i="1"/>
  <c r="AG121" i="1"/>
  <c r="AH121" i="1"/>
  <c r="AE122" i="1"/>
  <c r="AG122" i="1"/>
  <c r="AH122" i="1"/>
  <c r="AE123" i="1"/>
  <c r="AG123" i="1"/>
  <c r="AH123" i="1"/>
  <c r="AE124" i="1"/>
  <c r="AG124" i="1"/>
  <c r="AH124" i="1"/>
  <c r="AE125" i="1"/>
  <c r="AG125" i="1"/>
  <c r="AH125" i="1"/>
  <c r="AE126" i="1"/>
  <c r="AG126" i="1"/>
  <c r="AH126" i="1"/>
  <c r="AE127" i="1"/>
  <c r="AG127" i="1"/>
  <c r="AH127" i="1"/>
  <c r="AE128" i="1"/>
  <c r="AG128" i="1"/>
  <c r="AH128" i="1"/>
  <c r="AE129" i="1"/>
  <c r="AG129" i="1"/>
  <c r="AH129" i="1"/>
  <c r="AE130" i="1"/>
  <c r="AG130" i="1"/>
  <c r="AH130" i="1"/>
  <c r="AE131" i="1"/>
  <c r="AG131" i="1"/>
  <c r="AH131" i="1"/>
  <c r="AE132" i="1"/>
  <c r="AG132" i="1"/>
  <c r="AH132" i="1"/>
  <c r="AE133" i="1"/>
  <c r="AG133" i="1"/>
  <c r="AH133" i="1"/>
  <c r="AE134" i="1"/>
  <c r="AG134" i="1"/>
  <c r="AH134" i="1"/>
  <c r="AE135" i="1"/>
  <c r="AG135" i="1"/>
  <c r="AH135" i="1"/>
  <c r="AE136" i="1"/>
  <c r="AG136" i="1"/>
  <c r="AH136" i="1"/>
  <c r="AE137" i="1"/>
  <c r="AG137" i="1"/>
  <c r="AH137" i="1"/>
  <c r="AE138" i="1"/>
  <c r="AG138" i="1"/>
  <c r="AH138" i="1"/>
  <c r="AE139" i="1"/>
  <c r="AG139" i="1"/>
  <c r="AH139" i="1"/>
  <c r="AE140" i="1"/>
  <c r="AG140" i="1"/>
  <c r="AH140" i="1"/>
  <c r="AE141" i="1"/>
  <c r="AG141" i="1"/>
  <c r="AH141" i="1"/>
  <c r="AE142" i="1"/>
  <c r="AG142" i="1"/>
  <c r="AH142" i="1"/>
  <c r="AE143" i="1"/>
  <c r="AG143" i="1"/>
  <c r="AH143" i="1"/>
  <c r="AE144" i="1"/>
  <c r="AG144" i="1"/>
  <c r="AH144" i="1"/>
  <c r="AE145" i="1"/>
  <c r="AG145" i="1"/>
  <c r="AH145" i="1"/>
  <c r="AE146" i="1"/>
  <c r="AG146" i="1"/>
  <c r="AH146" i="1"/>
  <c r="AE147" i="1"/>
  <c r="AG147" i="1"/>
  <c r="AH147" i="1"/>
  <c r="AE148" i="1"/>
  <c r="AG148" i="1"/>
  <c r="AH148" i="1"/>
  <c r="AE149" i="1"/>
  <c r="AG149" i="1"/>
  <c r="AH149" i="1"/>
  <c r="AE150" i="1"/>
  <c r="AG150" i="1"/>
  <c r="AH150" i="1"/>
  <c r="AE151" i="1"/>
  <c r="AG151" i="1"/>
  <c r="AH151" i="1"/>
  <c r="AE152" i="1"/>
  <c r="AG152" i="1"/>
  <c r="AH152" i="1"/>
  <c r="AE153" i="1"/>
  <c r="AG153" i="1"/>
  <c r="AH153" i="1"/>
  <c r="AE154" i="1"/>
  <c r="AG154" i="1"/>
  <c r="AH154" i="1"/>
  <c r="AE155" i="1"/>
  <c r="AG155" i="1"/>
  <c r="AH155" i="1"/>
  <c r="AE156" i="1"/>
  <c r="AG156" i="1"/>
  <c r="AH156" i="1"/>
  <c r="AE157" i="1"/>
  <c r="AG157" i="1"/>
  <c r="AH157" i="1"/>
  <c r="AE158" i="1"/>
  <c r="AG158" i="1"/>
  <c r="AH158" i="1"/>
  <c r="AE159" i="1"/>
  <c r="AG159" i="1"/>
  <c r="AH159" i="1"/>
  <c r="AE160" i="1"/>
  <c r="AG160" i="1"/>
  <c r="AH160" i="1"/>
  <c r="AE162" i="1"/>
  <c r="AG162" i="1"/>
  <c r="AH162" i="1"/>
  <c r="AE163" i="1"/>
  <c r="AG163" i="1"/>
  <c r="AH163" i="1"/>
  <c r="AE164" i="1"/>
  <c r="AG164" i="1"/>
  <c r="AH164" i="1"/>
  <c r="AE165" i="1"/>
  <c r="AG165" i="1"/>
  <c r="AH165" i="1"/>
  <c r="AE166" i="1"/>
  <c r="AG166" i="1"/>
  <c r="AH166" i="1"/>
  <c r="AE167" i="1"/>
  <c r="AG167" i="1"/>
  <c r="AH167" i="1"/>
  <c r="AE168" i="1"/>
  <c r="AG168" i="1"/>
  <c r="AH168" i="1"/>
  <c r="AE169" i="1"/>
  <c r="AG169" i="1"/>
  <c r="AH169" i="1"/>
  <c r="AE170" i="1"/>
  <c r="AG170" i="1"/>
  <c r="AH170" i="1"/>
  <c r="AE171" i="1"/>
  <c r="AG171" i="1"/>
  <c r="AH171" i="1"/>
  <c r="AE172" i="1"/>
  <c r="AG172" i="1"/>
  <c r="AH172" i="1"/>
  <c r="AE173" i="1"/>
  <c r="AG173" i="1"/>
  <c r="AH173" i="1"/>
  <c r="AE174" i="1"/>
  <c r="AG174" i="1"/>
  <c r="AH174" i="1"/>
  <c r="AE175" i="1"/>
  <c r="AG175" i="1"/>
  <c r="AH175" i="1"/>
  <c r="AE176" i="1"/>
  <c r="AG176" i="1"/>
  <c r="AH176" i="1"/>
  <c r="AE177" i="1"/>
  <c r="AG177" i="1"/>
  <c r="AH177" i="1"/>
  <c r="AE178" i="1"/>
  <c r="AG178" i="1"/>
  <c r="AH178" i="1"/>
  <c r="AE179" i="1"/>
  <c r="AG179" i="1"/>
  <c r="AH179" i="1"/>
  <c r="AE180" i="1"/>
  <c r="AG180" i="1"/>
  <c r="AH180" i="1"/>
  <c r="AE181" i="1"/>
  <c r="AG181" i="1"/>
  <c r="AH181" i="1"/>
  <c r="AE182" i="1"/>
  <c r="AG182" i="1"/>
  <c r="AH182" i="1"/>
  <c r="AE183" i="1"/>
  <c r="AG183" i="1"/>
  <c r="AH183" i="1"/>
  <c r="AE184" i="1"/>
  <c r="AG184" i="1"/>
  <c r="AH184" i="1"/>
  <c r="AE185" i="1"/>
  <c r="AG185" i="1"/>
  <c r="AH185" i="1"/>
  <c r="AE186" i="1"/>
  <c r="AG186" i="1"/>
  <c r="AE187" i="1"/>
  <c r="AG187" i="1"/>
  <c r="AH187" i="1"/>
  <c r="AE188" i="1"/>
  <c r="AG188" i="1"/>
  <c r="AH188" i="1"/>
  <c r="AE189" i="1"/>
  <c r="AG189" i="1"/>
  <c r="AH189" i="1"/>
  <c r="AE190" i="1"/>
  <c r="AG190" i="1"/>
  <c r="AH190" i="1"/>
  <c r="AE191" i="1"/>
  <c r="AG191" i="1"/>
  <c r="AH191" i="1"/>
  <c r="AE192" i="1"/>
  <c r="AG192" i="1"/>
  <c r="AH192" i="1"/>
  <c r="AE193" i="1"/>
  <c r="AG193" i="1"/>
  <c r="AH193" i="1"/>
  <c r="AE194" i="1"/>
  <c r="AG194" i="1"/>
  <c r="AH194" i="1"/>
  <c r="AE195" i="1"/>
  <c r="AG195" i="1"/>
  <c r="AH195" i="1"/>
  <c r="AE197" i="1"/>
  <c r="AG197" i="1"/>
  <c r="AH197" i="1"/>
  <c r="AE198" i="1"/>
  <c r="AG198" i="1"/>
  <c r="AH198" i="1"/>
  <c r="AE199" i="1"/>
  <c r="AG199" i="1"/>
  <c r="AH199" i="1"/>
  <c r="AE200" i="1"/>
  <c r="AG200" i="1"/>
  <c r="AH200" i="1"/>
  <c r="AE201" i="1"/>
  <c r="AG201" i="1"/>
  <c r="AH201" i="1"/>
  <c r="AE202" i="1"/>
  <c r="AG202" i="1"/>
  <c r="AH202" i="1"/>
  <c r="AE203" i="1"/>
  <c r="AG203" i="1"/>
  <c r="AH203" i="1"/>
  <c r="AE204" i="1"/>
  <c r="AG204" i="1"/>
  <c r="AH204" i="1"/>
  <c r="AE205" i="1"/>
  <c r="AG205" i="1"/>
  <c r="AH205" i="1"/>
  <c r="AE206" i="1"/>
  <c r="AG206" i="1"/>
  <c r="AH206" i="1"/>
  <c r="AE207" i="1"/>
  <c r="AG207" i="1"/>
  <c r="AH207" i="1"/>
  <c r="AE208" i="1"/>
  <c r="AG208" i="1"/>
  <c r="AH208" i="1"/>
  <c r="AE209" i="1"/>
  <c r="AG209" i="1"/>
  <c r="AH209" i="1"/>
  <c r="AE214" i="1"/>
  <c r="AG214" i="1"/>
  <c r="AH214" i="1"/>
  <c r="AE215" i="1"/>
  <c r="AG215" i="1"/>
  <c r="AH215" i="1"/>
  <c r="AE216" i="1"/>
  <c r="AG216" i="1"/>
  <c r="AH216" i="1"/>
  <c r="AE217" i="1"/>
  <c r="AG217" i="1"/>
  <c r="AH217" i="1"/>
  <c r="AE218" i="1"/>
  <c r="AG218" i="1"/>
  <c r="AH218" i="1"/>
  <c r="AE219" i="1"/>
  <c r="AG219" i="1"/>
  <c r="AH219" i="1"/>
  <c r="AE220" i="1"/>
  <c r="AG220" i="1"/>
  <c r="AH220" i="1"/>
  <c r="AE221" i="1"/>
  <c r="AG221" i="1"/>
  <c r="AH221" i="1"/>
  <c r="AE222" i="1"/>
  <c r="AG222" i="1"/>
  <c r="AH222" i="1"/>
  <c r="AE223" i="1"/>
  <c r="AG223" i="1"/>
  <c r="AH223" i="1"/>
  <c r="AE224" i="1"/>
  <c r="AG224" i="1"/>
  <c r="AH224" i="1"/>
  <c r="AE226" i="1"/>
  <c r="AG226" i="1"/>
  <c r="AH226" i="1"/>
  <c r="AE227" i="1"/>
  <c r="AG227" i="1"/>
  <c r="AH227" i="1"/>
  <c r="AE228" i="1"/>
  <c r="AG228" i="1"/>
  <c r="AH228" i="1"/>
  <c r="AE229" i="1"/>
  <c r="AG229" i="1"/>
  <c r="AH229" i="1"/>
  <c r="AE231" i="1"/>
  <c r="AG231" i="1"/>
  <c r="AH231" i="1"/>
  <c r="AE232" i="1"/>
  <c r="AG232" i="1"/>
  <c r="AH232" i="1"/>
  <c r="AE233" i="1"/>
  <c r="AG233" i="1"/>
  <c r="AH233" i="1"/>
  <c r="AE234" i="1"/>
  <c r="AG234" i="1"/>
  <c r="AH234" i="1"/>
  <c r="AE235" i="1"/>
  <c r="AG235" i="1"/>
  <c r="AH235" i="1"/>
  <c r="AE236" i="1"/>
  <c r="AG236" i="1"/>
  <c r="AH236" i="1"/>
  <c r="AE237" i="1"/>
  <c r="AG237" i="1"/>
  <c r="AH237" i="1"/>
  <c r="AE238" i="1"/>
  <c r="AG238" i="1"/>
  <c r="AH238" i="1"/>
  <c r="AE239" i="1"/>
  <c r="AG239" i="1"/>
  <c r="AH239" i="1"/>
  <c r="AE240" i="1"/>
  <c r="AG240" i="1"/>
  <c r="AH240" i="1"/>
  <c r="AE241" i="1"/>
  <c r="AG241" i="1"/>
  <c r="AH241" i="1"/>
  <c r="AE242" i="1"/>
  <c r="AG242" i="1"/>
  <c r="AH242" i="1"/>
  <c r="AE243" i="1"/>
  <c r="AG243" i="1"/>
  <c r="AH243" i="1"/>
  <c r="AE244" i="1"/>
  <c r="AG244" i="1"/>
  <c r="AH244" i="1"/>
  <c r="AE245" i="1"/>
  <c r="AG245" i="1"/>
  <c r="AH245" i="1"/>
  <c r="AE246" i="1"/>
  <c r="AG246" i="1"/>
  <c r="AH246" i="1"/>
  <c r="AE247" i="1"/>
  <c r="AG247" i="1"/>
  <c r="AH247" i="1"/>
  <c r="AE248" i="1"/>
  <c r="AG248" i="1"/>
  <c r="AH248" i="1"/>
  <c r="AE249" i="1"/>
  <c r="AG249" i="1"/>
  <c r="AH249" i="1"/>
  <c r="AE250" i="1"/>
  <c r="AG250" i="1"/>
  <c r="AH250" i="1"/>
  <c r="AE251" i="1"/>
  <c r="AG251" i="1"/>
  <c r="AH251" i="1"/>
  <c r="AE252" i="1"/>
  <c r="AG252" i="1"/>
  <c r="AH252" i="1"/>
  <c r="AE253" i="1"/>
  <c r="AG253" i="1"/>
  <c r="AH253" i="1"/>
  <c r="AE254" i="1"/>
  <c r="AG254" i="1"/>
  <c r="AH254" i="1"/>
  <c r="AE255" i="1"/>
  <c r="AG255" i="1"/>
  <c r="AH255" i="1"/>
  <c r="AE256" i="1"/>
  <c r="AG256" i="1"/>
  <c r="AH256" i="1"/>
  <c r="AE257" i="1"/>
  <c r="AG257" i="1"/>
  <c r="AH257" i="1"/>
  <c r="AE258" i="1"/>
  <c r="AG258" i="1"/>
  <c r="AH258" i="1"/>
  <c r="AE259" i="1"/>
  <c r="AG259" i="1"/>
  <c r="AH259" i="1"/>
  <c r="AE260" i="1"/>
  <c r="AG260" i="1"/>
  <c r="AH260" i="1"/>
  <c r="AE261" i="1"/>
  <c r="AG261" i="1"/>
  <c r="AH261" i="1"/>
  <c r="AE262" i="1"/>
  <c r="AG262" i="1"/>
  <c r="AH262" i="1"/>
  <c r="AE263" i="1"/>
  <c r="AG263" i="1"/>
  <c r="AH263" i="1"/>
  <c r="AE264" i="1"/>
  <c r="AG264" i="1"/>
  <c r="AH264" i="1"/>
  <c r="AE265" i="1"/>
  <c r="AG265" i="1"/>
  <c r="AH265" i="1"/>
  <c r="AE266" i="1"/>
  <c r="AG266" i="1"/>
  <c r="AH266" i="1"/>
  <c r="AE267" i="1"/>
  <c r="AG267" i="1"/>
  <c r="AH267" i="1"/>
  <c r="AE268" i="1"/>
  <c r="AG268" i="1"/>
  <c r="AH268" i="1"/>
  <c r="AE269" i="1"/>
  <c r="AG269" i="1"/>
  <c r="AH269" i="1"/>
  <c r="AE270" i="1"/>
  <c r="AG270" i="1"/>
  <c r="AH270" i="1"/>
  <c r="AE272" i="1"/>
  <c r="AG272" i="1"/>
  <c r="AH272" i="1"/>
  <c r="AE273" i="1"/>
  <c r="AG273" i="1"/>
  <c r="AH273" i="1"/>
  <c r="AE274" i="1"/>
  <c r="AG274" i="1"/>
  <c r="AH274" i="1"/>
  <c r="AE275" i="1"/>
  <c r="AG275" i="1"/>
  <c r="AH275" i="1"/>
  <c r="AE276" i="1"/>
  <c r="AG276" i="1"/>
  <c r="AH276" i="1"/>
  <c r="AE277" i="1"/>
  <c r="AG277" i="1"/>
  <c r="AH277" i="1"/>
  <c r="AE278" i="1"/>
  <c r="AG278" i="1"/>
  <c r="AH278" i="1"/>
  <c r="AE279" i="1"/>
  <c r="AG279" i="1"/>
  <c r="AH279" i="1"/>
  <c r="AE280" i="1"/>
  <c r="AG280" i="1"/>
  <c r="AH280" i="1"/>
  <c r="AE281" i="1"/>
  <c r="AG281" i="1"/>
  <c r="AH281" i="1"/>
  <c r="AE282" i="1"/>
  <c r="AG282" i="1"/>
  <c r="AH282" i="1"/>
  <c r="AE283" i="1"/>
  <c r="AG283" i="1"/>
  <c r="AH283" i="1"/>
  <c r="AE284" i="1"/>
  <c r="AG284" i="1"/>
  <c r="AH284" i="1"/>
  <c r="AE285" i="1"/>
  <c r="AG285" i="1"/>
  <c r="AH285" i="1"/>
  <c r="AE286" i="1"/>
  <c r="AG286" i="1"/>
  <c r="AH286" i="1"/>
  <c r="AE287" i="1"/>
  <c r="AG287" i="1"/>
  <c r="AH287" i="1"/>
  <c r="AE288" i="1"/>
  <c r="AG288" i="1"/>
  <c r="AH288" i="1"/>
  <c r="AE289" i="1"/>
  <c r="AG289" i="1"/>
  <c r="AH289" i="1"/>
  <c r="AE290" i="1"/>
  <c r="AG290" i="1"/>
  <c r="AH290" i="1"/>
  <c r="AE291" i="1"/>
  <c r="AG291" i="1"/>
  <c r="AH291" i="1"/>
  <c r="AE292" i="1"/>
  <c r="AG292" i="1"/>
  <c r="AH292" i="1"/>
  <c r="AE293" i="1"/>
  <c r="AG293" i="1"/>
  <c r="AH293" i="1"/>
  <c r="AE294" i="1"/>
  <c r="AG294" i="1"/>
  <c r="AH294" i="1"/>
  <c r="AE295" i="1"/>
  <c r="AG295" i="1"/>
  <c r="AH295" i="1"/>
  <c r="AE296" i="1"/>
  <c r="AG296" i="1"/>
  <c r="AH296" i="1"/>
  <c r="AE297" i="1"/>
  <c r="AG297" i="1"/>
  <c r="AH297" i="1"/>
  <c r="AE298" i="1"/>
  <c r="AG298" i="1"/>
  <c r="AH298" i="1"/>
  <c r="AE299" i="1"/>
  <c r="AG299" i="1"/>
  <c r="AH299" i="1"/>
  <c r="AE300" i="1"/>
  <c r="AG300" i="1"/>
  <c r="AH300" i="1"/>
  <c r="AE301" i="1"/>
  <c r="AG301" i="1"/>
  <c r="AH301" i="1"/>
  <c r="AE302" i="1"/>
  <c r="AG302" i="1"/>
  <c r="AH302" i="1"/>
  <c r="AE303" i="1"/>
  <c r="AG303" i="1"/>
  <c r="AH303" i="1"/>
  <c r="AE304" i="1"/>
  <c r="AG304" i="1"/>
  <c r="AH304" i="1"/>
  <c r="AE305" i="1"/>
  <c r="AG305" i="1"/>
  <c r="AH305" i="1"/>
  <c r="AE306" i="1"/>
  <c r="AG306" i="1"/>
  <c r="AH306" i="1"/>
  <c r="AE307" i="1"/>
  <c r="AG307" i="1"/>
  <c r="AH307" i="1"/>
  <c r="AE308" i="1"/>
  <c r="AG308" i="1"/>
  <c r="AH308" i="1"/>
  <c r="AE309" i="1"/>
  <c r="AG309" i="1"/>
  <c r="AH309" i="1"/>
  <c r="AE311" i="1"/>
  <c r="AG311" i="1"/>
  <c r="AH311" i="1"/>
  <c r="AE312" i="1"/>
  <c r="AG312" i="1"/>
  <c r="AH312" i="1"/>
  <c r="AE313" i="1"/>
  <c r="AG313" i="1"/>
  <c r="AH313" i="1"/>
  <c r="AE314" i="1"/>
  <c r="AG314" i="1"/>
  <c r="AH314" i="1"/>
  <c r="AE315" i="1"/>
  <c r="AG315" i="1"/>
  <c r="AH315" i="1"/>
  <c r="AE316" i="1"/>
  <c r="AG316" i="1"/>
  <c r="AH316" i="1"/>
  <c r="AE317" i="1"/>
  <c r="AG317" i="1"/>
  <c r="AH317" i="1"/>
  <c r="AE318" i="1"/>
  <c r="AG318" i="1"/>
  <c r="AH318" i="1"/>
  <c r="AE319" i="1"/>
  <c r="AG319" i="1"/>
  <c r="AH319" i="1"/>
  <c r="AE320" i="1"/>
  <c r="AG320" i="1"/>
  <c r="AH320" i="1"/>
  <c r="AE321" i="1"/>
  <c r="AG321" i="1"/>
  <c r="AH321" i="1"/>
  <c r="AE323" i="1"/>
  <c r="AG323" i="1"/>
  <c r="AH323" i="1"/>
  <c r="AE324" i="1"/>
  <c r="AG324" i="1"/>
  <c r="AH324" i="1"/>
  <c r="AE325" i="1"/>
  <c r="AG325" i="1"/>
  <c r="AH325" i="1"/>
  <c r="AE327" i="1"/>
  <c r="AG327" i="1"/>
  <c r="AH327" i="1"/>
  <c r="AE328" i="1"/>
  <c r="AG328" i="1"/>
  <c r="AH328" i="1"/>
  <c r="AE329" i="1"/>
  <c r="AG329" i="1"/>
  <c r="AH329" i="1"/>
  <c r="AE330" i="1"/>
  <c r="AG330" i="1"/>
  <c r="AH330" i="1"/>
  <c r="AE331" i="1"/>
  <c r="AG331" i="1"/>
  <c r="AH331" i="1"/>
  <c r="AE332" i="1"/>
  <c r="AG332" i="1"/>
  <c r="AH332" i="1"/>
  <c r="AE333" i="1"/>
  <c r="AG333" i="1"/>
  <c r="AH333" i="1"/>
  <c r="AE335" i="1"/>
  <c r="AG335" i="1"/>
  <c r="AH335" i="1"/>
  <c r="AE336" i="1"/>
  <c r="AG336" i="1"/>
  <c r="AH336" i="1"/>
  <c r="AE339" i="1"/>
  <c r="AG339" i="1"/>
  <c r="AH339" i="1"/>
  <c r="AE338" i="1"/>
  <c r="AG338" i="1"/>
  <c r="AH338" i="1"/>
  <c r="AE341" i="1"/>
  <c r="AG341" i="1"/>
  <c r="AH341" i="1"/>
  <c r="AE342" i="1"/>
  <c r="AG342" i="1"/>
  <c r="AH342" i="1"/>
  <c r="AE343" i="1"/>
  <c r="AG343" i="1"/>
  <c r="AH343" i="1"/>
  <c r="AE344" i="1"/>
  <c r="AG344" i="1"/>
  <c r="AH344" i="1"/>
  <c r="AE345" i="1"/>
  <c r="AG345" i="1"/>
  <c r="AH345" i="1"/>
  <c r="AE346" i="1"/>
  <c r="AG346" i="1"/>
  <c r="AH346" i="1"/>
  <c r="AE347" i="1"/>
  <c r="AG347" i="1"/>
  <c r="AH347" i="1"/>
  <c r="AE348" i="1"/>
  <c r="AG348" i="1"/>
  <c r="AH348" i="1"/>
  <c r="AE349" i="1"/>
  <c r="AG349" i="1"/>
  <c r="AH349" i="1"/>
  <c r="AE350" i="1"/>
  <c r="AG350" i="1"/>
  <c r="AH350" i="1"/>
  <c r="AE351" i="1"/>
  <c r="AG351" i="1"/>
  <c r="AH351" i="1"/>
  <c r="AE352" i="1"/>
  <c r="AG352" i="1"/>
  <c r="AH352" i="1"/>
  <c r="AE353" i="1"/>
  <c r="AG353" i="1"/>
  <c r="AH353" i="1"/>
  <c r="AE354" i="1"/>
  <c r="AG354" i="1"/>
  <c r="AH354" i="1"/>
  <c r="AE355" i="1"/>
  <c r="AG355" i="1"/>
  <c r="AH355" i="1"/>
  <c r="AE356" i="1"/>
  <c r="AG356" i="1"/>
  <c r="AH356" i="1"/>
  <c r="AE359" i="1"/>
  <c r="AG359" i="1"/>
  <c r="AH359" i="1"/>
  <c r="AE361" i="1"/>
  <c r="AG361" i="1"/>
  <c r="AH361" i="1"/>
  <c r="AE362" i="1"/>
  <c r="AG362" i="1"/>
  <c r="AH362" i="1"/>
  <c r="AE363" i="1"/>
  <c r="AG363" i="1"/>
  <c r="AH363" i="1"/>
  <c r="AE364" i="1"/>
  <c r="AG364" i="1"/>
  <c r="AH364" i="1"/>
  <c r="AE365" i="1"/>
  <c r="AG365" i="1"/>
  <c r="AH365" i="1"/>
  <c r="AE366" i="1"/>
  <c r="AG366" i="1"/>
  <c r="AH366" i="1"/>
  <c r="AE367" i="1"/>
  <c r="AG367" i="1"/>
  <c r="AH367" i="1"/>
  <c r="AE368" i="1"/>
  <c r="AG368" i="1"/>
  <c r="AH368" i="1"/>
  <c r="AE369" i="1"/>
  <c r="AG369" i="1"/>
  <c r="AH369" i="1"/>
  <c r="AE370" i="1"/>
  <c r="AG370" i="1"/>
  <c r="AH370" i="1"/>
  <c r="AE371" i="1"/>
  <c r="AG371" i="1"/>
  <c r="AH371" i="1"/>
  <c r="AE372" i="1"/>
  <c r="AG372" i="1"/>
  <c r="AH372" i="1"/>
  <c r="AE373" i="1"/>
  <c r="AG373" i="1"/>
  <c r="AH373" i="1"/>
  <c r="AE374" i="1"/>
  <c r="AG374" i="1"/>
  <c r="AH374" i="1"/>
  <c r="AE375" i="1"/>
  <c r="AG375" i="1"/>
  <c r="AH375" i="1"/>
  <c r="AE376" i="1"/>
  <c r="AG376" i="1"/>
  <c r="AH376" i="1"/>
  <c r="AE377" i="1"/>
  <c r="AG377" i="1"/>
  <c r="AH377" i="1"/>
  <c r="AE378" i="1"/>
  <c r="AG378" i="1"/>
  <c r="AH378" i="1"/>
  <c r="AE379" i="1"/>
  <c r="AG379" i="1"/>
  <c r="AH379" i="1"/>
  <c r="AE380" i="1"/>
  <c r="AG380" i="1"/>
  <c r="AH380" i="1"/>
  <c r="AE381" i="1"/>
  <c r="AG381" i="1"/>
  <c r="AH381" i="1"/>
  <c r="AE382" i="1"/>
  <c r="AG382" i="1"/>
  <c r="AH382" i="1"/>
  <c r="AE383" i="1"/>
  <c r="AG383" i="1"/>
  <c r="AH383" i="1"/>
  <c r="AE384" i="1"/>
  <c r="AG384" i="1"/>
  <c r="AH384" i="1"/>
  <c r="AE385" i="1"/>
  <c r="AG385" i="1"/>
  <c r="AH385" i="1"/>
  <c r="AE386" i="1"/>
  <c r="AG386" i="1"/>
  <c r="AH386" i="1"/>
  <c r="AE389" i="1"/>
  <c r="AG389" i="1"/>
  <c r="AH389" i="1"/>
  <c r="AE390" i="1"/>
  <c r="AG390" i="1"/>
  <c r="AH390" i="1"/>
  <c r="AE391" i="1"/>
  <c r="AG391" i="1"/>
  <c r="AH391" i="1"/>
  <c r="AE392" i="1"/>
  <c r="AG392" i="1"/>
  <c r="AH392" i="1"/>
  <c r="AE393" i="1"/>
  <c r="AG393" i="1"/>
  <c r="AH393" i="1"/>
  <c r="AE394" i="1"/>
  <c r="AG394" i="1"/>
  <c r="AH394" i="1"/>
  <c r="AE395" i="1"/>
  <c r="AG395" i="1"/>
  <c r="AH395" i="1"/>
  <c r="AE396" i="1"/>
  <c r="AG396" i="1"/>
  <c r="AH396" i="1"/>
  <c r="AE397" i="1"/>
  <c r="AG397" i="1"/>
  <c r="AH397" i="1"/>
  <c r="AE398" i="1"/>
  <c r="AG398" i="1"/>
  <c r="AH398" i="1"/>
  <c r="AE399" i="1"/>
  <c r="AG399" i="1"/>
  <c r="AH399" i="1"/>
  <c r="AE400" i="1"/>
  <c r="AG400" i="1"/>
  <c r="AH400" i="1"/>
  <c r="AE401" i="1"/>
  <c r="AG401" i="1"/>
  <c r="AH401" i="1"/>
  <c r="AE402" i="1"/>
  <c r="AG402" i="1"/>
  <c r="AH402" i="1"/>
  <c r="AE403" i="1"/>
  <c r="AG403" i="1"/>
  <c r="AH403" i="1"/>
  <c r="AE404" i="1"/>
  <c r="AG404" i="1"/>
  <c r="AH404" i="1"/>
  <c r="AE405" i="1"/>
  <c r="AG405" i="1"/>
  <c r="AH405" i="1"/>
  <c r="AE406" i="1"/>
  <c r="AG406" i="1"/>
  <c r="AH406" i="1"/>
  <c r="AE407" i="1"/>
  <c r="AG407" i="1"/>
  <c r="AH407" i="1"/>
  <c r="AE408" i="1"/>
  <c r="AG408" i="1"/>
  <c r="AH408" i="1"/>
  <c r="AE409" i="1"/>
  <c r="AG409" i="1"/>
  <c r="AH409" i="1"/>
  <c r="AE410" i="1"/>
  <c r="AG410" i="1"/>
  <c r="AH410" i="1"/>
  <c r="AE411" i="1"/>
  <c r="AG411" i="1"/>
  <c r="AH411" i="1"/>
  <c r="AE412" i="1"/>
  <c r="AG412" i="1"/>
  <c r="AH412" i="1"/>
  <c r="AE413" i="1"/>
  <c r="AG413" i="1"/>
  <c r="AH413" i="1"/>
  <c r="AE414" i="1"/>
  <c r="AG414" i="1"/>
  <c r="AH414" i="1"/>
  <c r="AE415" i="1"/>
  <c r="AG415" i="1"/>
  <c r="AH415" i="1"/>
  <c r="AE416" i="1"/>
  <c r="AG416" i="1"/>
  <c r="AH416" i="1"/>
  <c r="AE417" i="1"/>
  <c r="AG417" i="1"/>
  <c r="AH417" i="1"/>
  <c r="AE418" i="1"/>
  <c r="AG418" i="1"/>
  <c r="AH418" i="1"/>
  <c r="AE419" i="1"/>
  <c r="AG419" i="1"/>
  <c r="AH419" i="1"/>
  <c r="AE420" i="1"/>
  <c r="AG420" i="1"/>
  <c r="AH420" i="1"/>
  <c r="AE421" i="1"/>
  <c r="AG421" i="1"/>
  <c r="AH421" i="1"/>
  <c r="AE422" i="1"/>
  <c r="AG422" i="1"/>
  <c r="AH422" i="1"/>
  <c r="AE423" i="1"/>
  <c r="AG423" i="1"/>
  <c r="AH423" i="1"/>
  <c r="AE424" i="1"/>
  <c r="AG424" i="1"/>
  <c r="AH424" i="1"/>
  <c r="AE425" i="1"/>
  <c r="AG425" i="1"/>
  <c r="AH425" i="1"/>
  <c r="AE426" i="1"/>
  <c r="AG426" i="1"/>
  <c r="AH426" i="1"/>
  <c r="AE427" i="1"/>
  <c r="AG427" i="1"/>
  <c r="AH427" i="1"/>
  <c r="AE428" i="1"/>
  <c r="AG428" i="1"/>
  <c r="AH428" i="1"/>
  <c r="AE429" i="1"/>
  <c r="AG429" i="1"/>
  <c r="AH429" i="1"/>
  <c r="AE430" i="1"/>
  <c r="AG430" i="1"/>
  <c r="AH430" i="1"/>
  <c r="AE431" i="1"/>
  <c r="AG431" i="1"/>
  <c r="AH431" i="1"/>
  <c r="AE432" i="1"/>
  <c r="AG432" i="1"/>
  <c r="AH432" i="1"/>
  <c r="AE433" i="1"/>
  <c r="AG433" i="1"/>
  <c r="AH433" i="1"/>
  <c r="AE434" i="1"/>
  <c r="AG434" i="1"/>
  <c r="AH434" i="1"/>
  <c r="AE435" i="1"/>
  <c r="AG435" i="1"/>
  <c r="AH435" i="1"/>
  <c r="AE437" i="1"/>
  <c r="AG437" i="1"/>
  <c r="AH437" i="1"/>
  <c r="AE438" i="1"/>
  <c r="AG438" i="1"/>
  <c r="AH438" i="1"/>
  <c r="AE439" i="1"/>
  <c r="AG439" i="1"/>
  <c r="AH439" i="1"/>
  <c r="AE440" i="1"/>
  <c r="AG440" i="1"/>
  <c r="AH440" i="1"/>
  <c r="AE442" i="1"/>
  <c r="AG442" i="1"/>
  <c r="AH442" i="1"/>
  <c r="AE443" i="1"/>
  <c r="AG443" i="1"/>
  <c r="AH443" i="1"/>
  <c r="AE444" i="1"/>
  <c r="AG444" i="1"/>
  <c r="AH444" i="1"/>
  <c r="AE445" i="1"/>
  <c r="AG445" i="1"/>
  <c r="AH445" i="1"/>
  <c r="AE446" i="1"/>
  <c r="AG446" i="1"/>
  <c r="AH446" i="1"/>
  <c r="AE447" i="1"/>
  <c r="AG447" i="1"/>
  <c r="AH447" i="1"/>
  <c r="AE448" i="1"/>
  <c r="AG448" i="1"/>
  <c r="AH448" i="1"/>
  <c r="AE449" i="1"/>
  <c r="AG449" i="1"/>
  <c r="AH449" i="1"/>
  <c r="AE450" i="1"/>
  <c r="AG450" i="1"/>
  <c r="AH450" i="1"/>
  <c r="AE451" i="1"/>
  <c r="AG451" i="1"/>
  <c r="AH451" i="1"/>
  <c r="AE452" i="1"/>
  <c r="AG452" i="1"/>
  <c r="AH452" i="1"/>
  <c r="AE453" i="1"/>
  <c r="AG453" i="1"/>
  <c r="AH453" i="1"/>
  <c r="AE454" i="1"/>
  <c r="AG454" i="1"/>
  <c r="AH454" i="1"/>
  <c r="AE455" i="1"/>
  <c r="AG455" i="1"/>
  <c r="AH455" i="1"/>
  <c r="AE456" i="1"/>
  <c r="AG456" i="1"/>
  <c r="AH456" i="1"/>
  <c r="AE457" i="1"/>
  <c r="AG457" i="1"/>
  <c r="AH457" i="1"/>
  <c r="AE459" i="1"/>
  <c r="AG459" i="1"/>
  <c r="AH459" i="1"/>
  <c r="AE460" i="1"/>
  <c r="AG460" i="1"/>
  <c r="AH460" i="1"/>
  <c r="AE461" i="1"/>
  <c r="AG461" i="1"/>
  <c r="AH461" i="1"/>
  <c r="AE462" i="1"/>
  <c r="AG462" i="1"/>
  <c r="AH462" i="1"/>
  <c r="AE463" i="1"/>
  <c r="AG463" i="1"/>
  <c r="AH463" i="1"/>
  <c r="AE465" i="1"/>
  <c r="AG465" i="1"/>
  <c r="AH465" i="1"/>
  <c r="AE466" i="1"/>
  <c r="AG466" i="1"/>
  <c r="AH466" i="1"/>
  <c r="AE468" i="1"/>
  <c r="AG468" i="1"/>
  <c r="AH468" i="1"/>
  <c r="AE469" i="1"/>
  <c r="AG469" i="1"/>
  <c r="AH469" i="1"/>
  <c r="AE470" i="1"/>
  <c r="AG470" i="1"/>
  <c r="AH470" i="1"/>
  <c r="AE471" i="1"/>
  <c r="AG471" i="1"/>
  <c r="AH471" i="1"/>
  <c r="AE472" i="1"/>
  <c r="AG472" i="1"/>
  <c r="AH472" i="1"/>
  <c r="AE473" i="1"/>
  <c r="AG473" i="1"/>
  <c r="AH473" i="1"/>
  <c r="AE475" i="1"/>
  <c r="AG475" i="1"/>
  <c r="AH475" i="1"/>
  <c r="AE476" i="1"/>
  <c r="AG476" i="1"/>
  <c r="AH476" i="1"/>
  <c r="AE477" i="1"/>
  <c r="AG477" i="1"/>
  <c r="AH477" i="1"/>
  <c r="AE478" i="1"/>
  <c r="AG478" i="1"/>
  <c r="AH478" i="1"/>
  <c r="AE479" i="1"/>
  <c r="AG479" i="1"/>
  <c r="AH479" i="1"/>
  <c r="AE481" i="1"/>
  <c r="AG481" i="1"/>
  <c r="AH481" i="1"/>
  <c r="AE482" i="1"/>
  <c r="AG482" i="1"/>
  <c r="AH482" i="1"/>
  <c r="AE483" i="1"/>
  <c r="AG483" i="1"/>
  <c r="AH483" i="1"/>
  <c r="AE484" i="1"/>
  <c r="AG484" i="1"/>
  <c r="AH484" i="1"/>
  <c r="AE485" i="1"/>
  <c r="AG485" i="1"/>
  <c r="AH485" i="1"/>
  <c r="AE486" i="1"/>
  <c r="AG486" i="1"/>
  <c r="AH486" i="1"/>
  <c r="AE489" i="1"/>
  <c r="AG489" i="1"/>
  <c r="AH489" i="1"/>
  <c r="AE490" i="1"/>
  <c r="AG490" i="1"/>
  <c r="AH490" i="1"/>
  <c r="AE491" i="1"/>
  <c r="AG491" i="1"/>
  <c r="AH491" i="1"/>
  <c r="AE492" i="1"/>
  <c r="AG492" i="1"/>
  <c r="AH492" i="1"/>
  <c r="AE493" i="1"/>
  <c r="AG493" i="1"/>
  <c r="AH493" i="1"/>
  <c r="AE494" i="1"/>
  <c r="AG494" i="1"/>
  <c r="AH494" i="1"/>
  <c r="AE495" i="1"/>
  <c r="AG495" i="1"/>
  <c r="AH495" i="1"/>
  <c r="AE496" i="1"/>
  <c r="AG496" i="1"/>
  <c r="AH496" i="1"/>
  <c r="AE497" i="1"/>
  <c r="AG497" i="1"/>
  <c r="AH497" i="1"/>
  <c r="AE498" i="1"/>
  <c r="AG498" i="1"/>
  <c r="AH498" i="1"/>
  <c r="AE499" i="1"/>
  <c r="AG499" i="1"/>
  <c r="AH499" i="1"/>
  <c r="AE500" i="1"/>
  <c r="AG500" i="1"/>
  <c r="AH500" i="1"/>
  <c r="AE501" i="1"/>
  <c r="AG501" i="1"/>
  <c r="AH501" i="1"/>
  <c r="AE502" i="1"/>
  <c r="AG502" i="1"/>
  <c r="AH502" i="1"/>
  <c r="AE505" i="1"/>
  <c r="AG505" i="1"/>
  <c r="AH505" i="1"/>
  <c r="AE508" i="1"/>
  <c r="AG508" i="1"/>
  <c r="AH508" i="1"/>
  <c r="AE509" i="1"/>
  <c r="AG509" i="1"/>
  <c r="AH509" i="1"/>
  <c r="AE510" i="1"/>
  <c r="AG510" i="1"/>
  <c r="AH510" i="1"/>
  <c r="AE511" i="1"/>
  <c r="AG511" i="1"/>
  <c r="AH511" i="1"/>
  <c r="AE512" i="1"/>
  <c r="AG512" i="1"/>
  <c r="AH512" i="1"/>
  <c r="AE514" i="1"/>
  <c r="AG514" i="1"/>
  <c r="AH514" i="1"/>
  <c r="AE515" i="1"/>
  <c r="AG515" i="1"/>
  <c r="AH515" i="1"/>
  <c r="AE516" i="1"/>
  <c r="AG516" i="1"/>
  <c r="AH516" i="1"/>
  <c r="AE517" i="1"/>
  <c r="AG517" i="1"/>
  <c r="AH517" i="1"/>
  <c r="AE518" i="1"/>
  <c r="AG518" i="1"/>
  <c r="AH518" i="1"/>
  <c r="AE519" i="1"/>
  <c r="AG519" i="1"/>
  <c r="AH519" i="1"/>
  <c r="AE520" i="1"/>
  <c r="AG520" i="1"/>
  <c r="AH520" i="1"/>
  <c r="AE521" i="1"/>
  <c r="AG521" i="1"/>
  <c r="AH521" i="1"/>
  <c r="AE522" i="1"/>
  <c r="AG522" i="1"/>
  <c r="AH522" i="1"/>
  <c r="AE524" i="1"/>
  <c r="AG524" i="1"/>
  <c r="AH524" i="1"/>
  <c r="AE525" i="1"/>
  <c r="AG525" i="1"/>
  <c r="AH525" i="1"/>
  <c r="AE526" i="1"/>
  <c r="AG526" i="1"/>
  <c r="AH526" i="1"/>
  <c r="AE527" i="1"/>
  <c r="AG527" i="1"/>
  <c r="AH527" i="1"/>
  <c r="AE528" i="1"/>
  <c r="AG528" i="1"/>
  <c r="AH528" i="1"/>
  <c r="AE531" i="1"/>
  <c r="AG531" i="1"/>
  <c r="AH531" i="1"/>
  <c r="AE532" i="1"/>
  <c r="AG532" i="1"/>
  <c r="AH532" i="1"/>
  <c r="AE533" i="1"/>
  <c r="AG533" i="1"/>
  <c r="AH533" i="1"/>
  <c r="AE534" i="1"/>
  <c r="AG534" i="1"/>
  <c r="AH534" i="1"/>
  <c r="AE535" i="1"/>
  <c r="AG535" i="1"/>
  <c r="AH535" i="1"/>
  <c r="AE536" i="1"/>
  <c r="AG536" i="1"/>
  <c r="AH536" i="1"/>
  <c r="AE537" i="1"/>
  <c r="AG537" i="1"/>
  <c r="AH537" i="1"/>
  <c r="AE538" i="1"/>
  <c r="AG538" i="1"/>
  <c r="AH538" i="1"/>
  <c r="AE539" i="1"/>
  <c r="AG539" i="1"/>
  <c r="AH539" i="1"/>
  <c r="AE540" i="1"/>
  <c r="AG540" i="1"/>
  <c r="AH540" i="1"/>
  <c r="AE541" i="1"/>
  <c r="AG541" i="1"/>
  <c r="AH541" i="1"/>
  <c r="AE542" i="1"/>
  <c r="AG542" i="1"/>
  <c r="AH542" i="1"/>
  <c r="AE543" i="1"/>
  <c r="AG543" i="1"/>
  <c r="AH543" i="1"/>
  <c r="AE544" i="1"/>
  <c r="AG544" i="1"/>
  <c r="AH544" i="1"/>
  <c r="AE545" i="1"/>
  <c r="AG545" i="1"/>
  <c r="AH545" i="1"/>
  <c r="AE546" i="1"/>
  <c r="AG546" i="1"/>
  <c r="AH546" i="1"/>
  <c r="AE547" i="1"/>
  <c r="AG547" i="1"/>
  <c r="AH547" i="1"/>
  <c r="AE548" i="1"/>
  <c r="AG548" i="1"/>
  <c r="AH548" i="1"/>
  <c r="AE549" i="1"/>
  <c r="AG549" i="1"/>
  <c r="AH549" i="1"/>
  <c r="AE550" i="1"/>
  <c r="AG550" i="1"/>
  <c r="AH550" i="1"/>
  <c r="AE551" i="1"/>
  <c r="AG551" i="1"/>
  <c r="AH551" i="1"/>
  <c r="AE552" i="1"/>
  <c r="AG552" i="1"/>
  <c r="AH552" i="1"/>
  <c r="AE553" i="1"/>
  <c r="AG553" i="1"/>
  <c r="AH553" i="1"/>
  <c r="AE554" i="1"/>
  <c r="AG554" i="1"/>
  <c r="AH554" i="1"/>
  <c r="AE555" i="1"/>
  <c r="AG555" i="1"/>
  <c r="AH555" i="1"/>
  <c r="AD74" i="1"/>
  <c r="AD161" i="1"/>
  <c r="AD196" i="1"/>
  <c r="AD210" i="1"/>
  <c r="AD212" i="1"/>
  <c r="AD211" i="1"/>
  <c r="AD213" i="1"/>
  <c r="AD225" i="1"/>
  <c r="AD230" i="1"/>
  <c r="AD271" i="1"/>
  <c r="AD322" i="1"/>
  <c r="AD326" i="1"/>
  <c r="AD357" i="1"/>
  <c r="AD358" i="1"/>
  <c r="AD474" i="1"/>
  <c r="AD480" i="1"/>
  <c r="AD487" i="1"/>
  <c r="AD488" i="1"/>
  <c r="AD503" i="1"/>
  <c r="AD507" i="1"/>
  <c r="AD513" i="1"/>
  <c r="AD529" i="1"/>
  <c r="AD530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4" i="1"/>
  <c r="AD25" i="1"/>
  <c r="AD26" i="1"/>
  <c r="AD27" i="1"/>
  <c r="AD28" i="1"/>
  <c r="AD29" i="1"/>
  <c r="AD32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5" i="1"/>
  <c r="AD56" i="1"/>
  <c r="AD57" i="1"/>
  <c r="AD58" i="1"/>
  <c r="AD59" i="1"/>
  <c r="AD60" i="1"/>
  <c r="AD61" i="1"/>
  <c r="AD62" i="1"/>
  <c r="AD63" i="1"/>
  <c r="AD65" i="1"/>
  <c r="AD66" i="1"/>
  <c r="AD67" i="1"/>
  <c r="AD70" i="1"/>
  <c r="AD73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4" i="1"/>
  <c r="AD215" i="1"/>
  <c r="AD216" i="1"/>
  <c r="AD217" i="1"/>
  <c r="AD218" i="1"/>
  <c r="AD219" i="1"/>
  <c r="AD220" i="1"/>
  <c r="AD221" i="1"/>
  <c r="AD222" i="1"/>
  <c r="AD223" i="1"/>
  <c r="AD224" i="1"/>
  <c r="AD226" i="1"/>
  <c r="AD227" i="1"/>
  <c r="AD228" i="1"/>
  <c r="AD229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1" i="1"/>
  <c r="AD312" i="1"/>
  <c r="AD313" i="1"/>
  <c r="AD314" i="1"/>
  <c r="AD315" i="1"/>
  <c r="AD316" i="1"/>
  <c r="AD317" i="1"/>
  <c r="AD318" i="1"/>
  <c r="AD319" i="1"/>
  <c r="AD320" i="1"/>
  <c r="AD321" i="1"/>
  <c r="AD323" i="1"/>
  <c r="AD324" i="1"/>
  <c r="AD325" i="1"/>
  <c r="AD327" i="1"/>
  <c r="AD328" i="1"/>
  <c r="AD329" i="1"/>
  <c r="AD330" i="1"/>
  <c r="AD331" i="1"/>
  <c r="AD332" i="1"/>
  <c r="AD333" i="1"/>
  <c r="AD335" i="1"/>
  <c r="AD336" i="1"/>
  <c r="AD339" i="1"/>
  <c r="AD338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9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7" i="1"/>
  <c r="AD438" i="1"/>
  <c r="AD439" i="1"/>
  <c r="AD440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9" i="1"/>
  <c r="AD460" i="1"/>
  <c r="AD461" i="1"/>
  <c r="AD462" i="1"/>
  <c r="AD463" i="1"/>
  <c r="AD465" i="1"/>
  <c r="AD466" i="1"/>
  <c r="AD468" i="1"/>
  <c r="AD469" i="1"/>
  <c r="AD470" i="1"/>
  <c r="AD471" i="1"/>
  <c r="AD472" i="1"/>
  <c r="AD473" i="1"/>
  <c r="AD475" i="1"/>
  <c r="AD476" i="1"/>
  <c r="AD477" i="1"/>
  <c r="AD478" i="1"/>
  <c r="AD479" i="1"/>
  <c r="AD481" i="1"/>
  <c r="AD482" i="1"/>
  <c r="AD483" i="1"/>
  <c r="AD484" i="1"/>
  <c r="AD485" i="1"/>
  <c r="AD486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5" i="1"/>
  <c r="AD508" i="1"/>
  <c r="AD509" i="1"/>
  <c r="AD510" i="1"/>
  <c r="AD511" i="1"/>
  <c r="AD512" i="1"/>
  <c r="AD514" i="1"/>
  <c r="AD515" i="1"/>
  <c r="AD516" i="1"/>
  <c r="AD517" i="1"/>
  <c r="AD518" i="1"/>
  <c r="AD519" i="1"/>
  <c r="AD520" i="1"/>
  <c r="AD521" i="1"/>
  <c r="AD522" i="1"/>
  <c r="AD524" i="1"/>
  <c r="AD525" i="1"/>
  <c r="AD526" i="1"/>
  <c r="AD527" i="1"/>
  <c r="AD528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1" i="1"/>
  <c r="AD552" i="1"/>
  <c r="AD553" i="1"/>
  <c r="AD554" i="1"/>
  <c r="AD555" i="1"/>
  <c r="Y74" i="1"/>
  <c r="Y161" i="1"/>
  <c r="Y196" i="1"/>
  <c r="Y210" i="1"/>
  <c r="Y212" i="1"/>
  <c r="Y211" i="1"/>
  <c r="Y213" i="1"/>
  <c r="Y225" i="1"/>
  <c r="Y230" i="1"/>
  <c r="Y271" i="1"/>
  <c r="Y322" i="1"/>
  <c r="Y326" i="1"/>
  <c r="Y357" i="1"/>
  <c r="Y358" i="1"/>
  <c r="Y474" i="1"/>
  <c r="Y480" i="1"/>
  <c r="Y487" i="1"/>
  <c r="Y488" i="1"/>
  <c r="Y503" i="1"/>
  <c r="Y507" i="1"/>
  <c r="Y513" i="1"/>
  <c r="Y529" i="1"/>
  <c r="Y530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4" i="1"/>
  <c r="Y25" i="1"/>
  <c r="Y26" i="1"/>
  <c r="Y27" i="1"/>
  <c r="Y28" i="1"/>
  <c r="Y29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5" i="1"/>
  <c r="Y56" i="1"/>
  <c r="Y57" i="1"/>
  <c r="Y58" i="1"/>
  <c r="Y59" i="1"/>
  <c r="Y60" i="1"/>
  <c r="Y61" i="1"/>
  <c r="Y62" i="1"/>
  <c r="Y63" i="1"/>
  <c r="Y65" i="1"/>
  <c r="Y66" i="1"/>
  <c r="Y67" i="1"/>
  <c r="Y70" i="1"/>
  <c r="Y73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4" i="1"/>
  <c r="Y215" i="1"/>
  <c r="Y216" i="1"/>
  <c r="Y217" i="1"/>
  <c r="Y218" i="1"/>
  <c r="Y219" i="1"/>
  <c r="Y220" i="1"/>
  <c r="Y221" i="1"/>
  <c r="Y222" i="1"/>
  <c r="Y223" i="1"/>
  <c r="Y224" i="1"/>
  <c r="Y226" i="1"/>
  <c r="Y227" i="1"/>
  <c r="Y228" i="1"/>
  <c r="Y229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1" i="1"/>
  <c r="Y312" i="1"/>
  <c r="Y313" i="1"/>
  <c r="Y314" i="1"/>
  <c r="Y315" i="1"/>
  <c r="Y316" i="1"/>
  <c r="Y317" i="1"/>
  <c r="Y318" i="1"/>
  <c r="Y319" i="1"/>
  <c r="Y320" i="1"/>
  <c r="Y321" i="1"/>
  <c r="Y323" i="1"/>
  <c r="Y324" i="1"/>
  <c r="Y325" i="1"/>
  <c r="Y327" i="1"/>
  <c r="Y328" i="1"/>
  <c r="Y329" i="1"/>
  <c r="Y330" i="1"/>
  <c r="Y331" i="1"/>
  <c r="Y332" i="1"/>
  <c r="Y333" i="1"/>
  <c r="Y335" i="1"/>
  <c r="Y336" i="1"/>
  <c r="Y339" i="1"/>
  <c r="Y338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9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7" i="1"/>
  <c r="Y438" i="1"/>
  <c r="Y439" i="1"/>
  <c r="Y440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9" i="1"/>
  <c r="Y460" i="1"/>
  <c r="Y461" i="1"/>
  <c r="Y462" i="1"/>
  <c r="Y463" i="1"/>
  <c r="Y465" i="1"/>
  <c r="Y466" i="1"/>
  <c r="Y468" i="1"/>
  <c r="Y469" i="1"/>
  <c r="Y470" i="1"/>
  <c r="Y471" i="1"/>
  <c r="Y472" i="1"/>
  <c r="Y473" i="1"/>
  <c r="Y475" i="1"/>
  <c r="Y476" i="1"/>
  <c r="Y477" i="1"/>
  <c r="Y478" i="1"/>
  <c r="Y479" i="1"/>
  <c r="Y481" i="1"/>
  <c r="Y482" i="1"/>
  <c r="Y483" i="1"/>
  <c r="Y484" i="1"/>
  <c r="Y485" i="1"/>
  <c r="Y486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5" i="1"/>
  <c r="Y508" i="1"/>
  <c r="Y509" i="1"/>
  <c r="Y510" i="1"/>
  <c r="Y511" i="1"/>
  <c r="Y512" i="1"/>
  <c r="Y514" i="1"/>
  <c r="Y515" i="1"/>
  <c r="Y516" i="1"/>
  <c r="Y517" i="1"/>
  <c r="Y518" i="1"/>
  <c r="Y519" i="1"/>
  <c r="Y520" i="1"/>
  <c r="Y521" i="1"/>
  <c r="Y522" i="1"/>
  <c r="Y524" i="1"/>
  <c r="Y525" i="1"/>
  <c r="Y526" i="1"/>
  <c r="Y527" i="1"/>
  <c r="Y528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1" i="1"/>
  <c r="Y552" i="1"/>
  <c r="Y553" i="1"/>
  <c r="Y554" i="1"/>
  <c r="Y555" i="1"/>
  <c r="L212" i="1"/>
  <c r="L74" i="1"/>
  <c r="L61" i="1"/>
  <c r="L62" i="1"/>
  <c r="L63" i="1"/>
  <c r="L65" i="1"/>
  <c r="L66" i="1"/>
  <c r="L67" i="1"/>
  <c r="L70" i="1"/>
  <c r="L60" i="1"/>
  <c r="L52" i="1"/>
  <c r="L53" i="1"/>
  <c r="L55" i="1"/>
  <c r="L56" i="1"/>
  <c r="L57" i="1"/>
  <c r="L50" i="1"/>
  <c r="L51" i="1"/>
  <c r="L58" i="1"/>
  <c r="L59" i="1"/>
  <c r="L348" i="1"/>
  <c r="L339" i="1"/>
  <c r="L335" i="1"/>
  <c r="L336" i="1"/>
  <c r="L325" i="1"/>
  <c r="L229" i="1"/>
  <c r="L228" i="1"/>
  <c r="L133" i="1"/>
  <c r="L91" i="1"/>
  <c r="AK554" i="1" l="1"/>
  <c r="AK546" i="1"/>
  <c r="AK538" i="1"/>
  <c r="AK550" i="1"/>
  <c r="AK542" i="1"/>
  <c r="AK534" i="1"/>
  <c r="AK524" i="1"/>
  <c r="AK515" i="1"/>
  <c r="AK502" i="1"/>
  <c r="AK494" i="1"/>
  <c r="AK484" i="1"/>
  <c r="AK475" i="1"/>
  <c r="AK465" i="1"/>
  <c r="AK455" i="1"/>
  <c r="AK447" i="1"/>
  <c r="AK438" i="1"/>
  <c r="AK429" i="1"/>
  <c r="AK421" i="1"/>
  <c r="AK413" i="1"/>
  <c r="AK405" i="1"/>
  <c r="AK397" i="1"/>
  <c r="AK389" i="1"/>
  <c r="AK379" i="1"/>
  <c r="AK371" i="1"/>
  <c r="AK363" i="1"/>
  <c r="AK352" i="1"/>
  <c r="AK344" i="1"/>
  <c r="AK333" i="1"/>
  <c r="AK324" i="1"/>
  <c r="AK315" i="1"/>
  <c r="AK306" i="1"/>
  <c r="AK298" i="1"/>
  <c r="AK290" i="1"/>
  <c r="AK282" i="1"/>
  <c r="AK274" i="1"/>
  <c r="AK265" i="1"/>
  <c r="AK257" i="1"/>
  <c r="AK249" i="1"/>
  <c r="AK241" i="1"/>
  <c r="AK233" i="1"/>
  <c r="AK223" i="1"/>
  <c r="AK215" i="1"/>
  <c r="AK203" i="1"/>
  <c r="AK194" i="1"/>
  <c r="AK183" i="1"/>
  <c r="AK175" i="1"/>
  <c r="AK167" i="1"/>
  <c r="AK158" i="1"/>
  <c r="AK150" i="1"/>
  <c r="AK142" i="1"/>
  <c r="AK134" i="1"/>
  <c r="AK126" i="1"/>
  <c r="AK118" i="1"/>
  <c r="AK110" i="1"/>
  <c r="AK102" i="1"/>
  <c r="AK94" i="1"/>
  <c r="AK86" i="1"/>
  <c r="AK65" i="1"/>
  <c r="AK56" i="1"/>
  <c r="AK47" i="1"/>
  <c r="AK39" i="1"/>
  <c r="AK28" i="1"/>
  <c r="AK18" i="1"/>
  <c r="AK503" i="1"/>
  <c r="AK322" i="1"/>
  <c r="AK196" i="1"/>
  <c r="AK436" i="1"/>
  <c r="AK33" i="1"/>
  <c r="AK72" i="1"/>
  <c r="AK467" i="1"/>
  <c r="AK422" i="1"/>
  <c r="AK414" i="1"/>
  <c r="AK406" i="1"/>
  <c r="AK398" i="1"/>
  <c r="AK390" i="1"/>
  <c r="AK380" i="1"/>
  <c r="AK372" i="1"/>
  <c r="AK364" i="1"/>
  <c r="AK353" i="1"/>
  <c r="AK345" i="1"/>
  <c r="AK335" i="1"/>
  <c r="AK325" i="1"/>
  <c r="AK316" i="1"/>
  <c r="AK307" i="1"/>
  <c r="AK299" i="1"/>
  <c r="AK291" i="1"/>
  <c r="AK283" i="1"/>
  <c r="AK275" i="1"/>
  <c r="AK266" i="1"/>
  <c r="AK258" i="1"/>
  <c r="AK250" i="1"/>
  <c r="AK242" i="1"/>
  <c r="AK234" i="1"/>
  <c r="AK224" i="1"/>
  <c r="AK216" i="1"/>
  <c r="AK204" i="1"/>
  <c r="AK195" i="1"/>
  <c r="AK187" i="1"/>
  <c r="AK184" i="1"/>
  <c r="AK176" i="1"/>
  <c r="AK168" i="1"/>
  <c r="AK159" i="1"/>
  <c r="AK151" i="1"/>
  <c r="AK143" i="1"/>
  <c r="AK135" i="1"/>
  <c r="AK127" i="1"/>
  <c r="AK119" i="1"/>
  <c r="AK111" i="1"/>
  <c r="AK103" i="1"/>
  <c r="AK95" i="1"/>
  <c r="AK87" i="1"/>
  <c r="AK66" i="1"/>
  <c r="AK57" i="1"/>
  <c r="AK48" i="1"/>
  <c r="AK40" i="1"/>
  <c r="AK29" i="1"/>
  <c r="AK19" i="1"/>
  <c r="AK11" i="1"/>
  <c r="AK507" i="1"/>
  <c r="AK326" i="1"/>
  <c r="AK210" i="1"/>
  <c r="AK340" i="1"/>
  <c r="AK54" i="1"/>
  <c r="AK415" i="1"/>
  <c r="AK351" i="1"/>
  <c r="AK202" i="1"/>
  <c r="AK193" i="1"/>
  <c r="AK141" i="1"/>
  <c r="AK133" i="1"/>
  <c r="AK125" i="1"/>
  <c r="AK117" i="1"/>
  <c r="AK46" i="1"/>
  <c r="AK38" i="1"/>
  <c r="AK27" i="1"/>
  <c r="AK488" i="1"/>
  <c r="AK271" i="1"/>
  <c r="AK161" i="1"/>
  <c r="AK528" i="1"/>
  <c r="AK519" i="1"/>
  <c r="AK510" i="1"/>
  <c r="AK498" i="1"/>
  <c r="AK490" i="1"/>
  <c r="AK479" i="1"/>
  <c r="AK470" i="1"/>
  <c r="AK460" i="1"/>
  <c r="AK451" i="1"/>
  <c r="AK443" i="1"/>
  <c r="AK433" i="1"/>
  <c r="AK425" i="1"/>
  <c r="AK356" i="1"/>
  <c r="AK348" i="1"/>
  <c r="AK338" i="1"/>
  <c r="AK329" i="1"/>
  <c r="AK319" i="1"/>
  <c r="AK311" i="1"/>
  <c r="AK302" i="1"/>
  <c r="AK253" i="1"/>
  <c r="AK245" i="1"/>
  <c r="AK237" i="1"/>
  <c r="AK228" i="1"/>
  <c r="AK219" i="1"/>
  <c r="AK207" i="1"/>
  <c r="AK199" i="1"/>
  <c r="AK154" i="1"/>
  <c r="AK146" i="1"/>
  <c r="AK106" i="1"/>
  <c r="AK82" i="1"/>
  <c r="AK68" i="1"/>
  <c r="AK272" i="1"/>
  <c r="AK263" i="1"/>
  <c r="AK255" i="1"/>
  <c r="AK247" i="1"/>
  <c r="AK181" i="1"/>
  <c r="AK173" i="1"/>
  <c r="AK165" i="1"/>
  <c r="AK156" i="1"/>
  <c r="AK148" i="1"/>
  <c r="AK140" i="1"/>
  <c r="AK124" i="1"/>
  <c r="AK116" i="1"/>
  <c r="AK108" i="1"/>
  <c r="AK100" i="1"/>
  <c r="AK92" i="1"/>
  <c r="AK84" i="1"/>
  <c r="AK45" i="1"/>
  <c r="AK37" i="1"/>
  <c r="AK74" i="1"/>
  <c r="AK552" i="1"/>
  <c r="AK544" i="1"/>
  <c r="AK536" i="1"/>
  <c r="AK526" i="1"/>
  <c r="AK517" i="1"/>
  <c r="AK508" i="1"/>
  <c r="AK496" i="1"/>
  <c r="AK486" i="1"/>
  <c r="AK477" i="1"/>
  <c r="AK468" i="1"/>
  <c r="AK457" i="1"/>
  <c r="AK449" i="1"/>
  <c r="AK440" i="1"/>
  <c r="AK431" i="1"/>
  <c r="AK423" i="1"/>
  <c r="AK551" i="1"/>
  <c r="AK485" i="1"/>
  <c r="AK543" i="1"/>
  <c r="AK535" i="1"/>
  <c r="AK430" i="1"/>
  <c r="AK548" i="1"/>
  <c r="AK525" i="1"/>
  <c r="AK516" i="1"/>
  <c r="AK505" i="1"/>
  <c r="AK495" i="1"/>
  <c r="AK476" i="1"/>
  <c r="AK466" i="1"/>
  <c r="AK456" i="1"/>
  <c r="AK448" i="1"/>
  <c r="AK439" i="1"/>
  <c r="AK540" i="1"/>
  <c r="AK532" i="1"/>
  <c r="AK521" i="1"/>
  <c r="AK512" i="1"/>
  <c r="AK500" i="1"/>
  <c r="AK492" i="1"/>
  <c r="AK482" i="1"/>
  <c r="AK472" i="1"/>
  <c r="AK462" i="1"/>
  <c r="AK453" i="1"/>
  <c r="AK445" i="1"/>
  <c r="AK435" i="1"/>
  <c r="AK10" i="1"/>
  <c r="AE556" i="1"/>
  <c r="AE560" i="1"/>
  <c r="AK80" i="1"/>
  <c r="AK555" i="1"/>
  <c r="AK547" i="1"/>
  <c r="AK539" i="1"/>
  <c r="AK531" i="1"/>
  <c r="AK520" i="1"/>
  <c r="AK511" i="1"/>
  <c r="AK499" i="1"/>
  <c r="AK491" i="1"/>
  <c r="AK481" i="1"/>
  <c r="AK471" i="1"/>
  <c r="AK461" i="1"/>
  <c r="AK452" i="1"/>
  <c r="AK444" i="1"/>
  <c r="AK434" i="1"/>
  <c r="AK426" i="1"/>
  <c r="AK418" i="1"/>
  <c r="AK410" i="1"/>
  <c r="AK402" i="1"/>
  <c r="AK394" i="1"/>
  <c r="AK384" i="1"/>
  <c r="AK376" i="1"/>
  <c r="AK368" i="1"/>
  <c r="AK359" i="1"/>
  <c r="AK349" i="1"/>
  <c r="AK341" i="1"/>
  <c r="AK330" i="1"/>
  <c r="AK320" i="1"/>
  <c r="AK312" i="1"/>
  <c r="AK303" i="1"/>
  <c r="AK295" i="1"/>
  <c r="AK287" i="1"/>
  <c r="AK279" i="1"/>
  <c r="AK270" i="1"/>
  <c r="AK262" i="1"/>
  <c r="AK254" i="1"/>
  <c r="AK246" i="1"/>
  <c r="AK238" i="1"/>
  <c r="AK229" i="1"/>
  <c r="AK220" i="1"/>
  <c r="AK208" i="1"/>
  <c r="AK200" i="1"/>
  <c r="AK191" i="1"/>
  <c r="AK180" i="1"/>
  <c r="AK172" i="1"/>
  <c r="AK164" i="1"/>
  <c r="AK155" i="1"/>
  <c r="AK147" i="1"/>
  <c r="AK139" i="1"/>
  <c r="AK131" i="1"/>
  <c r="AK123" i="1"/>
  <c r="AK115" i="1"/>
  <c r="AK107" i="1"/>
  <c r="AK99" i="1"/>
  <c r="AK91" i="1"/>
  <c r="AK83" i="1"/>
  <c r="AK61" i="1"/>
  <c r="AK52" i="1"/>
  <c r="AK44" i="1"/>
  <c r="AK36" i="1"/>
  <c r="AK25" i="1"/>
  <c r="AK15" i="1"/>
  <c r="AK480" i="1"/>
  <c r="AK225" i="1"/>
  <c r="AK441" i="1"/>
  <c r="AK23" i="1"/>
  <c r="AK79" i="1"/>
  <c r="AK71" i="1"/>
  <c r="AK407" i="1"/>
  <c r="AK399" i="1"/>
  <c r="AK391" i="1"/>
  <c r="AK381" i="1"/>
  <c r="AK373" i="1"/>
  <c r="AK365" i="1"/>
  <c r="AK354" i="1"/>
  <c r="AK346" i="1"/>
  <c r="AK336" i="1"/>
  <c r="AK327" i="1"/>
  <c r="AK317" i="1"/>
  <c r="AK308" i="1"/>
  <c r="AK300" i="1"/>
  <c r="AK292" i="1"/>
  <c r="AK284" i="1"/>
  <c r="AK276" i="1"/>
  <c r="AK267" i="1"/>
  <c r="AK259" i="1"/>
  <c r="AK251" i="1"/>
  <c r="AK243" i="1"/>
  <c r="AK235" i="1"/>
  <c r="AK226" i="1"/>
  <c r="AK217" i="1"/>
  <c r="AK205" i="1"/>
  <c r="AK197" i="1"/>
  <c r="AK188" i="1"/>
  <c r="AK185" i="1"/>
  <c r="AK177" i="1"/>
  <c r="AK169" i="1"/>
  <c r="AK160" i="1"/>
  <c r="AK152" i="1"/>
  <c r="AK144" i="1"/>
  <c r="AK136" i="1"/>
  <c r="AK128" i="1"/>
  <c r="AK120" i="1"/>
  <c r="AK112" i="1"/>
  <c r="AK104" i="1"/>
  <c r="AK96" i="1"/>
  <c r="AK88" i="1"/>
  <c r="AK67" i="1"/>
  <c r="AK58" i="1"/>
  <c r="AK49" i="1"/>
  <c r="AK41" i="1"/>
  <c r="AK32" i="1"/>
  <c r="AK20" i="1"/>
  <c r="AK12" i="1"/>
  <c r="AK513" i="1"/>
  <c r="AK357" i="1"/>
  <c r="AK212" i="1"/>
  <c r="AK78" i="1"/>
  <c r="AK70" i="1"/>
  <c r="AK549" i="1"/>
  <c r="AK541" i="1"/>
  <c r="AK533" i="1"/>
  <c r="AK522" i="1"/>
  <c r="AK514" i="1"/>
  <c r="AK501" i="1"/>
  <c r="AK493" i="1"/>
  <c r="AK483" i="1"/>
  <c r="AK473" i="1"/>
  <c r="AK463" i="1"/>
  <c r="AK454" i="1"/>
  <c r="AK446" i="1"/>
  <c r="AK437" i="1"/>
  <c r="AK428" i="1"/>
  <c r="AK420" i="1"/>
  <c r="AK412" i="1"/>
  <c r="AK404" i="1"/>
  <c r="AK396" i="1"/>
  <c r="AK386" i="1"/>
  <c r="AK378" i="1"/>
  <c r="AK370" i="1"/>
  <c r="AK362" i="1"/>
  <c r="AK343" i="1"/>
  <c r="AK332" i="1"/>
  <c r="AK323" i="1"/>
  <c r="AK314" i="1"/>
  <c r="AK305" i="1"/>
  <c r="AK297" i="1"/>
  <c r="AK289" i="1"/>
  <c r="AK281" i="1"/>
  <c r="AK273" i="1"/>
  <c r="AK264" i="1"/>
  <c r="AK256" i="1"/>
  <c r="AK248" i="1"/>
  <c r="AK240" i="1"/>
  <c r="AK232" i="1"/>
  <c r="AK222" i="1"/>
  <c r="AK214" i="1"/>
  <c r="AK182" i="1"/>
  <c r="AK174" i="1"/>
  <c r="AK166" i="1"/>
  <c r="AK157" i="1"/>
  <c r="AK149" i="1"/>
  <c r="AK109" i="1"/>
  <c r="AK101" i="1"/>
  <c r="AK93" i="1"/>
  <c r="AK85" i="1"/>
  <c r="AK63" i="1"/>
  <c r="AK55" i="1"/>
  <c r="AK17" i="1"/>
  <c r="AK387" i="1"/>
  <c r="AK310" i="1"/>
  <c r="AK77" i="1"/>
  <c r="AK69" i="1"/>
  <c r="AK458" i="1"/>
  <c r="AK417" i="1"/>
  <c r="AK409" i="1"/>
  <c r="AK401" i="1"/>
  <c r="AK393" i="1"/>
  <c r="AK383" i="1"/>
  <c r="AK375" i="1"/>
  <c r="AK367" i="1"/>
  <c r="AK294" i="1"/>
  <c r="AK286" i="1"/>
  <c r="AK278" i="1"/>
  <c r="AK269" i="1"/>
  <c r="AK261" i="1"/>
  <c r="AK190" i="1"/>
  <c r="AK179" i="1"/>
  <c r="AK171" i="1"/>
  <c r="AK163" i="1"/>
  <c r="AK138" i="1"/>
  <c r="AK130" i="1"/>
  <c r="AK122" i="1"/>
  <c r="AK114" i="1"/>
  <c r="AK98" i="1"/>
  <c r="AK90" i="1"/>
  <c r="AK60" i="1"/>
  <c r="AK51" i="1"/>
  <c r="AK43" i="1"/>
  <c r="AK35" i="1"/>
  <c r="AK24" i="1"/>
  <c r="AK14" i="1"/>
  <c r="AK530" i="1"/>
  <c r="AK474" i="1"/>
  <c r="AK213" i="1"/>
  <c r="AK360" i="1"/>
  <c r="AK76" i="1"/>
  <c r="AK337" i="1"/>
  <c r="AK239" i="1"/>
  <c r="AK231" i="1"/>
  <c r="AK221" i="1"/>
  <c r="AK209" i="1"/>
  <c r="AK201" i="1"/>
  <c r="AK192" i="1"/>
  <c r="AK132" i="1"/>
  <c r="AK62" i="1"/>
  <c r="AK53" i="1"/>
  <c r="AK26" i="1"/>
  <c r="AK16" i="1"/>
  <c r="AK487" i="1"/>
  <c r="AK230" i="1"/>
  <c r="AK22" i="1"/>
  <c r="AK427" i="1"/>
  <c r="AK419" i="1"/>
  <c r="AK411" i="1"/>
  <c r="AK403" i="1"/>
  <c r="AK395" i="1"/>
  <c r="AK385" i="1"/>
  <c r="AK377" i="1"/>
  <c r="AK369" i="1"/>
  <c r="AK361" i="1"/>
  <c r="AK350" i="1"/>
  <c r="AK342" i="1"/>
  <c r="AK331" i="1"/>
  <c r="AK321" i="1"/>
  <c r="AK313" i="1"/>
  <c r="AK304" i="1"/>
  <c r="AK296" i="1"/>
  <c r="AK288" i="1"/>
  <c r="AK280" i="1"/>
  <c r="AK553" i="1"/>
  <c r="AK545" i="1"/>
  <c r="AK537" i="1"/>
  <c r="AK527" i="1"/>
  <c r="AK518" i="1"/>
  <c r="AK509" i="1"/>
  <c r="AK497" i="1"/>
  <c r="AK489" i="1"/>
  <c r="AK478" i="1"/>
  <c r="AK469" i="1"/>
  <c r="AK459" i="1"/>
  <c r="AK450" i="1"/>
  <c r="AK442" i="1"/>
  <c r="AK432" i="1"/>
  <c r="AK424" i="1"/>
  <c r="AK416" i="1"/>
  <c r="AK408" i="1"/>
  <c r="AK400" i="1"/>
  <c r="AK392" i="1"/>
  <c r="AK382" i="1"/>
  <c r="AK374" i="1"/>
  <c r="AK366" i="1"/>
  <c r="AK355" i="1"/>
  <c r="AK347" i="1"/>
  <c r="AK339" i="1"/>
  <c r="AK328" i="1"/>
  <c r="AK318" i="1"/>
  <c r="AK309" i="1"/>
  <c r="AK301" i="1"/>
  <c r="AK293" i="1"/>
  <c r="AK285" i="1"/>
  <c r="AK277" i="1"/>
  <c r="AK268" i="1"/>
  <c r="AK260" i="1"/>
  <c r="AK252" i="1"/>
  <c r="AK244" i="1"/>
  <c r="AK236" i="1"/>
  <c r="AK227" i="1"/>
  <c r="AK218" i="1"/>
  <c r="AK206" i="1"/>
  <c r="AK198" i="1"/>
  <c r="AK189" i="1"/>
  <c r="AK186" i="1"/>
  <c r="AK178" i="1"/>
  <c r="AK170" i="1"/>
  <c r="AK162" i="1"/>
  <c r="AK153" i="1"/>
  <c r="AK145" i="1"/>
  <c r="AK137" i="1"/>
  <c r="AK129" i="1"/>
  <c r="AK121" i="1"/>
  <c r="AK113" i="1"/>
  <c r="AK105" i="1"/>
  <c r="AK97" i="1"/>
  <c r="AK89" i="1"/>
  <c r="AK81" i="1"/>
  <c r="AK59" i="1"/>
  <c r="AK50" i="1"/>
  <c r="AK42" i="1"/>
  <c r="AK34" i="1"/>
  <c r="AK21" i="1"/>
  <c r="AK13" i="1"/>
  <c r="AK529" i="1"/>
  <c r="AK358" i="1"/>
  <c r="AK211" i="1"/>
  <c r="AK504" i="1"/>
  <c r="AK73" i="1"/>
  <c r="M71" i="1"/>
  <c r="M50" i="1"/>
  <c r="M53" i="1"/>
  <c r="M67" i="1"/>
  <c r="M62" i="1"/>
  <c r="I133" i="1"/>
  <c r="I228" i="1"/>
  <c r="I339" i="1"/>
  <c r="I388" i="1"/>
  <c r="M388" i="1"/>
  <c r="I22" i="1"/>
  <c r="M54" i="1"/>
  <c r="M458" i="1"/>
  <c r="I337" i="1"/>
  <c r="M91" i="1"/>
  <c r="M325" i="1"/>
  <c r="M348" i="1"/>
  <c r="I33" i="1"/>
  <c r="M23" i="1"/>
  <c r="M310" i="1"/>
  <c r="I360" i="1"/>
  <c r="I68" i="1"/>
  <c r="I69" i="1"/>
  <c r="M59" i="1"/>
  <c r="M57" i="1"/>
  <c r="M52" i="1"/>
  <c r="M66" i="1"/>
  <c r="M61" i="1"/>
  <c r="I212" i="1"/>
  <c r="I67" i="1"/>
  <c r="I65" i="1"/>
  <c r="I62" i="1"/>
  <c r="I60" i="1"/>
  <c r="I58" i="1"/>
  <c r="I56" i="1"/>
  <c r="I53" i="1"/>
  <c r="I51" i="1"/>
  <c r="I74" i="1"/>
  <c r="I348" i="1"/>
  <c r="I504" i="1"/>
  <c r="M436" i="1"/>
  <c r="I441" i="1"/>
  <c r="M133" i="1"/>
  <c r="M336" i="1"/>
  <c r="I336" i="1"/>
  <c r="I467" i="1"/>
  <c r="M64" i="1"/>
  <c r="M340" i="1"/>
  <c r="M58" i="1"/>
  <c r="M56" i="1"/>
  <c r="M60" i="1"/>
  <c r="M65" i="1"/>
  <c r="M74" i="1"/>
  <c r="I229" i="1"/>
  <c r="I325" i="1"/>
  <c r="M22" i="1"/>
  <c r="I54" i="1"/>
  <c r="I458" i="1"/>
  <c r="M337" i="1"/>
  <c r="M335" i="1"/>
  <c r="M33" i="1"/>
  <c r="I23" i="1"/>
  <c r="I310" i="1"/>
  <c r="M360" i="1"/>
  <c r="M68" i="1"/>
  <c r="M69" i="1"/>
  <c r="M228" i="1"/>
  <c r="M51" i="1"/>
  <c r="M55" i="1"/>
  <c r="M70" i="1"/>
  <c r="M63" i="1"/>
  <c r="M212" i="1"/>
  <c r="I70" i="1"/>
  <c r="I66" i="1"/>
  <c r="I63" i="1"/>
  <c r="I61" i="1"/>
  <c r="I59" i="1"/>
  <c r="I57" i="1"/>
  <c r="I55" i="1"/>
  <c r="I52" i="1"/>
  <c r="I50" i="1"/>
  <c r="I91" i="1"/>
  <c r="M504" i="1"/>
  <c r="I436" i="1"/>
  <c r="M441" i="1"/>
  <c r="I71" i="1"/>
  <c r="I523" i="1"/>
  <c r="M523" i="1"/>
  <c r="M506" i="1"/>
  <c r="I506" i="1"/>
  <c r="I464" i="1"/>
  <c r="M464" i="1"/>
  <c r="M334" i="1"/>
  <c r="I334" i="1"/>
  <c r="M229" i="1"/>
  <c r="M339" i="1"/>
  <c r="I335" i="1"/>
  <c r="I387" i="1"/>
  <c r="M387" i="1"/>
  <c r="M467" i="1"/>
  <c r="I64" i="1"/>
  <c r="I72" i="1"/>
  <c r="M72" i="1"/>
  <c r="I340" i="1"/>
  <c r="M237" i="1"/>
  <c r="H477" i="1"/>
  <c r="I477" i="1"/>
  <c r="J477" i="1"/>
  <c r="K477" i="1"/>
  <c r="L477" i="1"/>
  <c r="D554" i="11"/>
  <c r="E554" i="11"/>
  <c r="F554" i="11"/>
  <c r="K462" i="1"/>
  <c r="J462" i="1"/>
  <c r="I462" i="1"/>
  <c r="H462" i="1"/>
  <c r="M520" i="1"/>
  <c r="M505" i="1"/>
  <c r="M48" i="1"/>
  <c r="L183" i="1"/>
  <c r="H28" i="1"/>
  <c r="I28" i="1"/>
  <c r="J28" i="1"/>
  <c r="K28" i="1"/>
  <c r="L28" i="1"/>
  <c r="M28" i="1"/>
  <c r="H26" i="1"/>
  <c r="I26" i="1"/>
  <c r="J26" i="1"/>
  <c r="K26" i="1"/>
  <c r="L26" i="1"/>
  <c r="M26" i="1"/>
  <c r="H36" i="17"/>
  <c r="I35" i="17"/>
  <c r="H435" i="1"/>
  <c r="I435" i="1"/>
  <c r="J435" i="1"/>
  <c r="K435" i="1"/>
  <c r="L435" i="1"/>
  <c r="M435" i="1"/>
  <c r="H363" i="1"/>
  <c r="I363" i="1"/>
  <c r="J363" i="1"/>
  <c r="K363" i="1"/>
  <c r="L363" i="1"/>
  <c r="M363" i="1"/>
  <c r="H367" i="1"/>
  <c r="I367" i="1"/>
  <c r="J367" i="1"/>
  <c r="K367" i="1"/>
  <c r="L367" i="1"/>
  <c r="M367" i="1"/>
  <c r="A4" i="17"/>
  <c r="H323" i="1"/>
  <c r="I323" i="1"/>
  <c r="J323" i="1"/>
  <c r="K323" i="1"/>
  <c r="L323" i="1"/>
  <c r="M323" i="1"/>
  <c r="H324" i="1"/>
  <c r="I324" i="1"/>
  <c r="J324" i="1"/>
  <c r="K324" i="1"/>
  <c r="L324" i="1"/>
  <c r="M324" i="1"/>
  <c r="H359" i="1"/>
  <c r="I359" i="1"/>
  <c r="J359" i="1"/>
  <c r="K359" i="1"/>
  <c r="L359" i="1"/>
  <c r="M359" i="1"/>
  <c r="H358" i="1"/>
  <c r="I358" i="1"/>
  <c r="J358" i="1"/>
  <c r="K358" i="1"/>
  <c r="L358" i="1"/>
  <c r="M358" i="1"/>
  <c r="H361" i="1"/>
  <c r="I361" i="1"/>
  <c r="J361" i="1"/>
  <c r="K361" i="1"/>
  <c r="L361" i="1"/>
  <c r="M361" i="1"/>
  <c r="H552" i="1"/>
  <c r="I552" i="1"/>
  <c r="J552" i="1"/>
  <c r="K552" i="1"/>
  <c r="L552" i="1"/>
  <c r="M552" i="1"/>
  <c r="H225" i="1"/>
  <c r="I225" i="1"/>
  <c r="J225" i="1"/>
  <c r="K225" i="1"/>
  <c r="H226" i="1"/>
  <c r="I226" i="1"/>
  <c r="J226" i="1"/>
  <c r="K226" i="1"/>
  <c r="M226" i="1"/>
  <c r="L226" i="1"/>
  <c r="M225" i="1"/>
  <c r="L225" i="1"/>
  <c r="D2" i="17"/>
  <c r="H14" i="1"/>
  <c r="I14" i="1"/>
  <c r="J14" i="1"/>
  <c r="K14" i="1"/>
  <c r="L14" i="1"/>
  <c r="M14" i="1"/>
  <c r="H13" i="1"/>
  <c r="I13" i="1"/>
  <c r="J13" i="1"/>
  <c r="K13" i="1"/>
  <c r="L13" i="1"/>
  <c r="M13" i="1"/>
  <c r="H12" i="1"/>
  <c r="I12" i="1"/>
  <c r="J12" i="1"/>
  <c r="K12" i="1"/>
  <c r="L12" i="1"/>
  <c r="M12" i="1"/>
  <c r="M477" i="1"/>
  <c r="H475" i="1"/>
  <c r="I475" i="1"/>
  <c r="J475" i="1"/>
  <c r="K475" i="1"/>
  <c r="L475" i="1"/>
  <c r="M475" i="1"/>
  <c r="H188" i="1"/>
  <c r="I188" i="1"/>
  <c r="J188" i="1"/>
  <c r="K188" i="1"/>
  <c r="L188" i="1"/>
  <c r="M188" i="1"/>
  <c r="L462" i="1"/>
  <c r="M462" i="1"/>
  <c r="H162" i="1"/>
  <c r="I162" i="1"/>
  <c r="J162" i="1"/>
  <c r="K162" i="1"/>
  <c r="L162" i="1"/>
  <c r="M162" i="1"/>
  <c r="H511" i="1"/>
  <c r="I511" i="1"/>
  <c r="J511" i="1"/>
  <c r="K511" i="1"/>
  <c r="L511" i="1"/>
  <c r="M511" i="1"/>
  <c r="H512" i="1"/>
  <c r="I512" i="1"/>
  <c r="J512" i="1"/>
  <c r="K512" i="1"/>
  <c r="L512" i="1"/>
  <c r="M512" i="1"/>
  <c r="M450" i="1"/>
  <c r="L450" i="1"/>
  <c r="K450" i="1"/>
  <c r="J450" i="1"/>
  <c r="I450" i="1"/>
  <c r="H450" i="1"/>
  <c r="M449" i="1"/>
  <c r="L449" i="1"/>
  <c r="K449" i="1"/>
  <c r="J449" i="1"/>
  <c r="I449" i="1"/>
  <c r="H449" i="1"/>
  <c r="M448" i="1"/>
  <c r="L448" i="1"/>
  <c r="K448" i="1"/>
  <c r="J448" i="1"/>
  <c r="I448" i="1"/>
  <c r="H448" i="1"/>
  <c r="M447" i="1"/>
  <c r="L447" i="1"/>
  <c r="K447" i="1"/>
  <c r="J447" i="1"/>
  <c r="I447" i="1"/>
  <c r="H447" i="1"/>
  <c r="M446" i="1"/>
  <c r="L446" i="1"/>
  <c r="K446" i="1"/>
  <c r="J446" i="1"/>
  <c r="I446" i="1"/>
  <c r="H446" i="1"/>
  <c r="M445" i="1"/>
  <c r="L445" i="1"/>
  <c r="K445" i="1"/>
  <c r="J445" i="1"/>
  <c r="I445" i="1"/>
  <c r="H445" i="1"/>
  <c r="H461" i="1"/>
  <c r="I461" i="1"/>
  <c r="J461" i="1"/>
  <c r="K461" i="1"/>
  <c r="L461" i="1"/>
  <c r="M461" i="1"/>
  <c r="H374" i="1"/>
  <c r="I374" i="1"/>
  <c r="J374" i="1"/>
  <c r="K374" i="1"/>
  <c r="L374" i="1"/>
  <c r="M374" i="1"/>
  <c r="H237" i="1"/>
  <c r="I237" i="1"/>
  <c r="J237" i="1"/>
  <c r="K237" i="1"/>
  <c r="L237" i="1"/>
  <c r="M236" i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7" i="17" s="1"/>
  <c r="I36" i="17"/>
  <c r="K4" i="17" l="1"/>
  <c r="K35" i="17" s="1"/>
  <c r="K36" i="17" s="1"/>
  <c r="AH75" i="1" l="1"/>
  <c r="AK75" i="1" s="1"/>
  <c r="AK556" i="1" s="1"/>
  <c r="AD550" i="1" l="1"/>
  <c r="Y550" i="1"/>
  <c r="J485" i="1" l="1"/>
  <c r="H525" i="1" l="1"/>
  <c r="M525" i="1"/>
  <c r="L525" i="1"/>
  <c r="K525" i="1"/>
  <c r="J525" i="1"/>
  <c r="I525" i="1"/>
  <c r="K37" i="1" l="1"/>
  <c r="L36" i="1"/>
  <c r="M36" i="1"/>
  <c r="H148" i="1" l="1"/>
  <c r="I148" i="1"/>
  <c r="J148" i="1"/>
  <c r="K148" i="1"/>
  <c r="M148" i="1"/>
  <c r="L148" i="1"/>
  <c r="H468" i="1" l="1"/>
  <c r="I468" i="1"/>
  <c r="J468" i="1"/>
  <c r="K468" i="1"/>
  <c r="L468" i="1"/>
  <c r="M468" i="1"/>
  <c r="H95" i="1" l="1"/>
  <c r="I95" i="1"/>
  <c r="J95" i="1"/>
  <c r="K95" i="1"/>
  <c r="L95" i="1"/>
  <c r="M95" i="1"/>
  <c r="H384" i="1" l="1"/>
  <c r="I384" i="1"/>
  <c r="J384" i="1"/>
  <c r="K384" i="1"/>
  <c r="L384" i="1"/>
  <c r="M384" i="1"/>
  <c r="M365" i="1" l="1"/>
  <c r="L365" i="1"/>
  <c r="K365" i="1"/>
  <c r="J365" i="1"/>
  <c r="I365" i="1"/>
  <c r="H365" i="1"/>
  <c r="M215" i="1" l="1"/>
  <c r="L215" i="1"/>
  <c r="K215" i="1"/>
  <c r="J215" i="1"/>
  <c r="I215" i="1"/>
  <c r="H215" i="1"/>
  <c r="M432" i="1"/>
  <c r="L432" i="1"/>
  <c r="K432" i="1"/>
  <c r="J432" i="1"/>
  <c r="I432" i="1"/>
  <c r="H432" i="1"/>
  <c r="M347" i="1" l="1"/>
  <c r="L347" i="1"/>
  <c r="K347" i="1"/>
  <c r="J347" i="1"/>
  <c r="I347" i="1"/>
  <c r="H347" i="1"/>
  <c r="M430" i="1" l="1"/>
  <c r="L430" i="1"/>
  <c r="K430" i="1"/>
  <c r="J430" i="1"/>
  <c r="I430" i="1"/>
  <c r="H430" i="1"/>
  <c r="M205" i="1" l="1"/>
  <c r="L205" i="1"/>
  <c r="K205" i="1"/>
  <c r="J205" i="1"/>
  <c r="I205" i="1"/>
  <c r="H205" i="1"/>
  <c r="M190" i="1" l="1"/>
  <c r="L190" i="1"/>
  <c r="K190" i="1"/>
  <c r="J190" i="1"/>
  <c r="I190" i="1"/>
  <c r="H190" i="1"/>
  <c r="M428" i="1" l="1"/>
  <c r="L428" i="1"/>
  <c r="K428" i="1"/>
  <c r="J428" i="1"/>
  <c r="I428" i="1"/>
  <c r="H428" i="1"/>
  <c r="H407" i="1" l="1"/>
  <c r="I407" i="1"/>
  <c r="J407" i="1"/>
  <c r="M407" i="1"/>
  <c r="L407" i="1"/>
  <c r="K407" i="1"/>
  <c r="I135" i="1" l="1"/>
  <c r="J135" i="1"/>
  <c r="K135" i="1"/>
  <c r="L135" i="1"/>
  <c r="M135" i="1"/>
  <c r="H135" i="1"/>
  <c r="H87" i="1"/>
  <c r="I87" i="1"/>
  <c r="J87" i="1"/>
  <c r="K87" i="1"/>
  <c r="M87" i="1"/>
  <c r="L87" i="1"/>
  <c r="M19" i="1" l="1"/>
  <c r="L19" i="1"/>
  <c r="K19" i="1"/>
  <c r="J19" i="1"/>
  <c r="I19" i="1"/>
  <c r="H19" i="1"/>
  <c r="H555" i="1" l="1"/>
  <c r="I555" i="1"/>
  <c r="J555" i="1"/>
  <c r="K555" i="1"/>
  <c r="L555" i="1"/>
  <c r="M555" i="1"/>
  <c r="M554" i="1"/>
  <c r="L554" i="1"/>
  <c r="K554" i="1"/>
  <c r="J554" i="1"/>
  <c r="I554" i="1"/>
  <c r="H554" i="1"/>
  <c r="H494" i="1" l="1"/>
  <c r="I494" i="1"/>
  <c r="J494" i="1"/>
  <c r="K494" i="1"/>
  <c r="L494" i="1"/>
  <c r="M494" i="1"/>
  <c r="M252" i="1"/>
  <c r="L252" i="1"/>
  <c r="K252" i="1"/>
  <c r="J252" i="1"/>
  <c r="I252" i="1"/>
  <c r="H252" i="1"/>
  <c r="H244" i="1"/>
  <c r="I244" i="1"/>
  <c r="J244" i="1"/>
  <c r="K244" i="1"/>
  <c r="L244" i="1"/>
  <c r="M244" i="1"/>
  <c r="H245" i="1"/>
  <c r="I245" i="1"/>
  <c r="J245" i="1"/>
  <c r="K245" i="1"/>
  <c r="L245" i="1"/>
  <c r="M245" i="1"/>
  <c r="H246" i="1"/>
  <c r="I246" i="1"/>
  <c r="J246" i="1"/>
  <c r="K246" i="1"/>
  <c r="L246" i="1"/>
  <c r="M246" i="1"/>
  <c r="H247" i="1"/>
  <c r="I247" i="1"/>
  <c r="J247" i="1"/>
  <c r="K247" i="1"/>
  <c r="L247" i="1"/>
  <c r="M247" i="1"/>
  <c r="H248" i="1"/>
  <c r="I248" i="1"/>
  <c r="J248" i="1"/>
  <c r="K248" i="1"/>
  <c r="L248" i="1"/>
  <c r="M248" i="1"/>
  <c r="H249" i="1"/>
  <c r="I249" i="1"/>
  <c r="J249" i="1"/>
  <c r="K249" i="1"/>
  <c r="L249" i="1"/>
  <c r="M249" i="1"/>
  <c r="H250" i="1"/>
  <c r="I250" i="1"/>
  <c r="J250" i="1"/>
  <c r="K250" i="1"/>
  <c r="L250" i="1"/>
  <c r="M250" i="1"/>
  <c r="H251" i="1"/>
  <c r="I251" i="1"/>
  <c r="J251" i="1"/>
  <c r="K251" i="1"/>
  <c r="L251" i="1"/>
  <c r="M251" i="1"/>
  <c r="H253" i="1"/>
  <c r="I253" i="1"/>
  <c r="J253" i="1"/>
  <c r="K253" i="1"/>
  <c r="L253" i="1"/>
  <c r="M253" i="1"/>
  <c r="H254" i="1"/>
  <c r="I254" i="1"/>
  <c r="J254" i="1"/>
  <c r="K254" i="1"/>
  <c r="L254" i="1"/>
  <c r="M254" i="1"/>
  <c r="H255" i="1"/>
  <c r="I255" i="1"/>
  <c r="J255" i="1"/>
  <c r="K255" i="1"/>
  <c r="L255" i="1"/>
  <c r="M255" i="1"/>
  <c r="H256" i="1"/>
  <c r="I256" i="1"/>
  <c r="J256" i="1"/>
  <c r="K256" i="1"/>
  <c r="L256" i="1"/>
  <c r="M256" i="1"/>
  <c r="H257" i="1"/>
  <c r="I257" i="1"/>
  <c r="J257" i="1"/>
  <c r="K257" i="1"/>
  <c r="L257" i="1"/>
  <c r="M257" i="1"/>
  <c r="H258" i="1"/>
  <c r="I258" i="1"/>
  <c r="J258" i="1"/>
  <c r="K258" i="1"/>
  <c r="L258" i="1"/>
  <c r="M258" i="1"/>
  <c r="M108" i="1" l="1"/>
  <c r="L108" i="1"/>
  <c r="K108" i="1"/>
  <c r="J108" i="1"/>
  <c r="I108" i="1"/>
  <c r="H108" i="1"/>
  <c r="G554" i="11" l="1"/>
  <c r="J554" i="11" l="1"/>
  <c r="K362" i="1"/>
  <c r="I362" i="1"/>
  <c r="J362" i="1"/>
  <c r="K482" i="1" l="1"/>
  <c r="J482" i="1"/>
  <c r="I482" i="1"/>
  <c r="K366" i="1"/>
  <c r="J366" i="1"/>
  <c r="I366" i="1"/>
  <c r="K223" i="1"/>
  <c r="J223" i="1"/>
  <c r="I223" i="1"/>
  <c r="K136" i="1"/>
  <c r="J136" i="1"/>
  <c r="I136" i="1"/>
  <c r="K130" i="1"/>
  <c r="J130" i="1"/>
  <c r="I130" i="1"/>
  <c r="B367" i="2" l="1"/>
  <c r="M366" i="1"/>
  <c r="L366" i="1"/>
  <c r="H366" i="1"/>
  <c r="M362" i="1" l="1"/>
  <c r="L362" i="1"/>
  <c r="H362" i="1"/>
  <c r="M510" i="1" l="1"/>
  <c r="L510" i="1"/>
  <c r="K510" i="1"/>
  <c r="J510" i="1"/>
  <c r="I510" i="1"/>
  <c r="H510" i="1"/>
  <c r="L482" i="1" l="1"/>
  <c r="H482" i="1"/>
  <c r="M223" i="1" l="1"/>
  <c r="L223" i="1"/>
  <c r="H223" i="1"/>
  <c r="L130" i="1"/>
  <c r="H130" i="1"/>
  <c r="H136" i="1" l="1"/>
  <c r="I37" i="1" l="1"/>
  <c r="J37" i="1"/>
  <c r="I38" i="1"/>
  <c r="J38" i="1"/>
  <c r="L209" i="1"/>
  <c r="K209" i="1"/>
  <c r="J209" i="1"/>
  <c r="I209" i="1"/>
  <c r="H209" i="1"/>
  <c r="M34" i="1" l="1"/>
  <c r="L34" i="1"/>
  <c r="K34" i="1"/>
  <c r="J34" i="1"/>
  <c r="I34" i="1"/>
  <c r="H34" i="1"/>
  <c r="H35" i="1"/>
  <c r="I35" i="1"/>
  <c r="J35" i="1"/>
  <c r="K35" i="1"/>
  <c r="L35" i="1"/>
  <c r="M35" i="1"/>
  <c r="H77" i="1" l="1"/>
  <c r="I77" i="1"/>
  <c r="J77" i="1"/>
  <c r="K77" i="1"/>
  <c r="L77" i="1"/>
  <c r="M77" i="1"/>
  <c r="B304" i="15" l="1"/>
  <c r="B303" i="15"/>
  <c r="A3" i="15"/>
  <c r="B300" i="15"/>
  <c r="B290" i="15"/>
  <c r="BP65" i="14"/>
  <c r="AV65" i="14"/>
  <c r="C300" i="15" l="1"/>
  <c r="D10" i="14"/>
  <c r="F10" i="14"/>
  <c r="D11" i="14"/>
  <c r="F11" i="14"/>
  <c r="D12" i="14"/>
  <c r="F12" i="14"/>
  <c r="D13" i="14"/>
  <c r="F13" i="14"/>
  <c r="D14" i="14"/>
  <c r="F14" i="14"/>
  <c r="D15" i="14"/>
  <c r="F15" i="14"/>
  <c r="D16" i="14"/>
  <c r="F16" i="14"/>
  <c r="D17" i="14"/>
  <c r="F17" i="14"/>
  <c r="D18" i="14"/>
  <c r="F18" i="14"/>
  <c r="D19" i="14"/>
  <c r="F19" i="14"/>
  <c r="D20" i="14"/>
  <c r="F20" i="14"/>
  <c r="D21" i="14"/>
  <c r="F21" i="14"/>
  <c r="D22" i="14"/>
  <c r="F22" i="14"/>
  <c r="D23" i="14"/>
  <c r="F23" i="14"/>
  <c r="D24" i="14"/>
  <c r="F24" i="14"/>
  <c r="D25" i="14"/>
  <c r="F25" i="14"/>
  <c r="D26" i="14"/>
  <c r="F26" i="14"/>
  <c r="D27" i="14"/>
  <c r="F27" i="14"/>
  <c r="D28" i="14"/>
  <c r="F28" i="14"/>
  <c r="D29" i="14"/>
  <c r="F29" i="14"/>
  <c r="D30" i="14"/>
  <c r="F30" i="14"/>
  <c r="D31" i="14"/>
  <c r="F31" i="14"/>
  <c r="D32" i="14"/>
  <c r="F32" i="14"/>
  <c r="D33" i="14"/>
  <c r="F33" i="14"/>
  <c r="D34" i="14"/>
  <c r="F34" i="14"/>
  <c r="D35" i="14"/>
  <c r="F35" i="14"/>
  <c r="D36" i="14"/>
  <c r="F36" i="14"/>
  <c r="D37" i="14"/>
  <c r="F37" i="14"/>
  <c r="D38" i="14"/>
  <c r="F38" i="14"/>
  <c r="D39" i="14"/>
  <c r="F39" i="14"/>
  <c r="D40" i="14"/>
  <c r="F40" i="14"/>
  <c r="D41" i="14"/>
  <c r="F41" i="14"/>
  <c r="D42" i="14"/>
  <c r="F42" i="14"/>
  <c r="D43" i="14"/>
  <c r="F43" i="14"/>
  <c r="D44" i="14"/>
  <c r="F44" i="14"/>
  <c r="D45" i="14"/>
  <c r="F45" i="14"/>
  <c r="D46" i="14"/>
  <c r="F46" i="14"/>
  <c r="D47" i="14"/>
  <c r="F47" i="14"/>
  <c r="D48" i="14"/>
  <c r="F48" i="14"/>
  <c r="D49" i="14"/>
  <c r="F49" i="14"/>
  <c r="D50" i="14"/>
  <c r="F50" i="14"/>
  <c r="D51" i="14"/>
  <c r="F51" i="14"/>
  <c r="D52" i="14"/>
  <c r="F52" i="14"/>
  <c r="D53" i="14"/>
  <c r="F53" i="14"/>
  <c r="D54" i="14"/>
  <c r="F54" i="14"/>
  <c r="D55" i="14"/>
  <c r="F55" i="14"/>
  <c r="D56" i="14"/>
  <c r="F56" i="14"/>
  <c r="D57" i="14"/>
  <c r="F57" i="14"/>
  <c r="D58" i="14"/>
  <c r="F58" i="14"/>
  <c r="D59" i="14"/>
  <c r="F59" i="14"/>
  <c r="D60" i="14"/>
  <c r="F60" i="14"/>
  <c r="D61" i="14"/>
  <c r="F61" i="14"/>
  <c r="F9" i="14"/>
  <c r="D9" i="14"/>
  <c r="E247" i="15" l="1"/>
  <c r="D234" i="15"/>
  <c r="E208" i="15"/>
  <c r="D195" i="15"/>
  <c r="C182" i="15"/>
  <c r="E156" i="15"/>
  <c r="D142" i="15"/>
  <c r="E116" i="15"/>
  <c r="D90" i="15"/>
  <c r="D231" i="15"/>
  <c r="E205" i="15"/>
  <c r="D192" i="15"/>
  <c r="C179" i="15"/>
  <c r="E153" i="15"/>
  <c r="D139" i="15"/>
  <c r="E113" i="15"/>
  <c r="D87" i="15"/>
  <c r="C234" i="15"/>
  <c r="D208" i="15"/>
  <c r="C195" i="15"/>
  <c r="E169" i="15"/>
  <c r="D156" i="15"/>
  <c r="D116" i="15"/>
  <c r="C231" i="15"/>
  <c r="C192" i="15"/>
  <c r="D153" i="15"/>
  <c r="D113" i="15"/>
  <c r="E221" i="15"/>
  <c r="E182" i="15"/>
  <c r="C156" i="15"/>
  <c r="D103" i="15"/>
  <c r="E218" i="15"/>
  <c r="C205" i="15"/>
  <c r="D166" i="15"/>
  <c r="E126" i="15"/>
  <c r="D221" i="15"/>
  <c r="D182" i="15"/>
  <c r="E142" i="15"/>
  <c r="E90" i="15"/>
  <c r="E244" i="15"/>
  <c r="E195" i="15"/>
  <c r="D247" i="15"/>
  <c r="D244" i="15"/>
  <c r="C247" i="15"/>
  <c r="C244" i="15"/>
  <c r="C153" i="15"/>
  <c r="E234" i="15"/>
  <c r="E231" i="15"/>
  <c r="D218" i="15"/>
  <c r="E192" i="15"/>
  <c r="D179" i="15"/>
  <c r="C166" i="15"/>
  <c r="E139" i="15"/>
  <c r="D126" i="15"/>
  <c r="E87" i="15"/>
  <c r="D74" i="15"/>
  <c r="C142" i="15"/>
  <c r="C87" i="15"/>
  <c r="D205" i="15"/>
  <c r="E166" i="15"/>
  <c r="C139" i="15"/>
  <c r="C90" i="15"/>
  <c r="C208" i="15"/>
  <c r="D169" i="15"/>
  <c r="E129" i="15"/>
  <c r="E77" i="15"/>
  <c r="E179" i="15"/>
  <c r="D100" i="15"/>
  <c r="E74" i="15"/>
  <c r="C169" i="15"/>
  <c r="D129" i="15"/>
  <c r="D77" i="15"/>
  <c r="C77" i="15"/>
  <c r="E51" i="15"/>
  <c r="D35" i="15"/>
  <c r="D22" i="15"/>
  <c r="C9" i="15"/>
  <c r="C74" i="15"/>
  <c r="E48" i="15"/>
  <c r="D25" i="15"/>
  <c r="D48" i="15"/>
  <c r="C22" i="15"/>
  <c r="E61" i="15"/>
  <c r="D51" i="15"/>
  <c r="C38" i="15"/>
  <c r="C25" i="15"/>
  <c r="D64" i="15"/>
  <c r="C48" i="15"/>
  <c r="E9" i="15"/>
  <c r="C64" i="15"/>
  <c r="E35" i="15"/>
  <c r="E22" i="15"/>
  <c r="D9" i="15"/>
  <c r="D38" i="15"/>
  <c r="C12" i="15"/>
  <c r="E64" i="15"/>
  <c r="C35" i="15"/>
  <c r="D61" i="15"/>
  <c r="C51" i="15"/>
  <c r="E12" i="15"/>
  <c r="C61" i="15"/>
  <c r="E38" i="15"/>
  <c r="E25" i="15"/>
  <c r="D12" i="15"/>
  <c r="T556" i="1"/>
  <c r="F156" i="15" l="1"/>
  <c r="F208" i="15"/>
  <c r="F153" i="15"/>
  <c r="F51" i="15"/>
  <c r="F139" i="15"/>
  <c r="F142" i="15"/>
  <c r="F35" i="15"/>
  <c r="F90" i="15"/>
  <c r="F87" i="15"/>
  <c r="F74" i="15"/>
  <c r="F169" i="15"/>
  <c r="F244" i="15"/>
  <c r="F64" i="15"/>
  <c r="F77" i="15"/>
  <c r="F48" i="15"/>
  <c r="F61" i="15"/>
  <c r="F231" i="15"/>
  <c r="F12" i="15"/>
  <c r="F38" i="15"/>
  <c r="F9" i="15"/>
  <c r="F179" i="15"/>
  <c r="F182" i="15"/>
  <c r="F166" i="15"/>
  <c r="F247" i="15"/>
  <c r="F195" i="15"/>
  <c r="F234" i="15"/>
  <c r="F205" i="15"/>
  <c r="F192" i="15"/>
  <c r="L262" i="1" l="1"/>
  <c r="K262" i="1"/>
  <c r="J262" i="1"/>
  <c r="H262" i="1"/>
  <c r="H241" i="1" l="1"/>
  <c r="J241" i="1"/>
  <c r="K241" i="1"/>
  <c r="L241" i="1"/>
  <c r="L236" i="1" l="1"/>
  <c r="K236" i="1"/>
  <c r="J236" i="1"/>
  <c r="H236" i="1"/>
  <c r="H356" i="1" l="1"/>
  <c r="J356" i="1"/>
  <c r="K356" i="1"/>
  <c r="L356" i="1"/>
  <c r="H355" i="1"/>
  <c r="J355" i="1"/>
  <c r="K355" i="1"/>
  <c r="L355" i="1"/>
  <c r="H353" i="1"/>
  <c r="J353" i="1"/>
  <c r="K353" i="1"/>
  <c r="L353" i="1"/>
  <c r="H351" i="1" l="1"/>
  <c r="J351" i="1"/>
  <c r="K351" i="1"/>
  <c r="L351" i="1"/>
  <c r="H354" i="1" l="1"/>
  <c r="J354" i="1"/>
  <c r="K354" i="1"/>
  <c r="L354" i="1"/>
  <c r="H352" i="1"/>
  <c r="J352" i="1"/>
  <c r="K352" i="1"/>
  <c r="L352" i="1"/>
  <c r="J434" i="1" l="1"/>
  <c r="K434" i="1"/>
  <c r="L434" i="1"/>
  <c r="H434" i="1"/>
  <c r="L83" i="1" l="1"/>
  <c r="K83" i="1"/>
  <c r="J83" i="1"/>
  <c r="H83" i="1"/>
  <c r="H9" i="1" l="1"/>
  <c r="J9" i="1"/>
  <c r="K9" i="1"/>
  <c r="H10" i="1"/>
  <c r="J10" i="1"/>
  <c r="K10" i="1"/>
  <c r="H11" i="1"/>
  <c r="J11" i="1"/>
  <c r="K11" i="1"/>
  <c r="H16" i="1"/>
  <c r="J16" i="1"/>
  <c r="K16" i="1"/>
  <c r="H17" i="1"/>
  <c r="J17" i="1"/>
  <c r="K17" i="1"/>
  <c r="H18" i="1"/>
  <c r="J18" i="1"/>
  <c r="K18" i="1"/>
  <c r="H20" i="1"/>
  <c r="J20" i="1"/>
  <c r="K20" i="1"/>
  <c r="H21" i="1"/>
  <c r="J21" i="1"/>
  <c r="K21" i="1"/>
  <c r="H24" i="1"/>
  <c r="J24" i="1"/>
  <c r="K24" i="1"/>
  <c r="H25" i="1"/>
  <c r="J25" i="1"/>
  <c r="K25" i="1"/>
  <c r="H27" i="1"/>
  <c r="J27" i="1"/>
  <c r="K27" i="1"/>
  <c r="J29" i="1"/>
  <c r="K29" i="1"/>
  <c r="H32" i="1"/>
  <c r="J32" i="1"/>
  <c r="K32" i="1"/>
  <c r="H36" i="1"/>
  <c r="J36" i="1"/>
  <c r="K36" i="1"/>
  <c r="H38" i="1"/>
  <c r="K38" i="1"/>
  <c r="H42" i="1"/>
  <c r="J42" i="1"/>
  <c r="K42" i="1"/>
  <c r="H43" i="1"/>
  <c r="J43" i="1"/>
  <c r="K43" i="1"/>
  <c r="H44" i="1"/>
  <c r="J44" i="1"/>
  <c r="K44" i="1"/>
  <c r="H45" i="1"/>
  <c r="J45" i="1"/>
  <c r="K45" i="1"/>
  <c r="H46" i="1"/>
  <c r="J46" i="1"/>
  <c r="K46" i="1"/>
  <c r="H47" i="1"/>
  <c r="J47" i="1"/>
  <c r="K47" i="1"/>
  <c r="H48" i="1"/>
  <c r="J48" i="1"/>
  <c r="K48" i="1"/>
  <c r="H49" i="1"/>
  <c r="J49" i="1"/>
  <c r="K49" i="1"/>
  <c r="H73" i="1"/>
  <c r="J73" i="1"/>
  <c r="K73" i="1"/>
  <c r="H75" i="1"/>
  <c r="J75" i="1"/>
  <c r="K75" i="1"/>
  <c r="H76" i="1"/>
  <c r="J76" i="1"/>
  <c r="K76" i="1"/>
  <c r="H78" i="1"/>
  <c r="J78" i="1"/>
  <c r="K78" i="1"/>
  <c r="H79" i="1"/>
  <c r="J79" i="1"/>
  <c r="K79" i="1"/>
  <c r="H84" i="1"/>
  <c r="J84" i="1"/>
  <c r="K84" i="1"/>
  <c r="H85" i="1"/>
  <c r="J85" i="1"/>
  <c r="K85" i="1"/>
  <c r="H86" i="1"/>
  <c r="J86" i="1"/>
  <c r="K86" i="1"/>
  <c r="H88" i="1"/>
  <c r="J88" i="1"/>
  <c r="K88" i="1"/>
  <c r="H89" i="1"/>
  <c r="J89" i="1"/>
  <c r="K89" i="1"/>
  <c r="H90" i="1"/>
  <c r="J90" i="1"/>
  <c r="K90" i="1"/>
  <c r="H92" i="1"/>
  <c r="J92" i="1"/>
  <c r="K92" i="1"/>
  <c r="H93" i="1"/>
  <c r="J93" i="1"/>
  <c r="K93" i="1"/>
  <c r="H94" i="1"/>
  <c r="J94" i="1"/>
  <c r="K94" i="1"/>
  <c r="H96" i="1"/>
  <c r="J96" i="1"/>
  <c r="K96" i="1"/>
  <c r="H97" i="1"/>
  <c r="J97" i="1"/>
  <c r="K97" i="1"/>
  <c r="H99" i="1"/>
  <c r="J99" i="1"/>
  <c r="K99" i="1"/>
  <c r="H100" i="1"/>
  <c r="J100" i="1"/>
  <c r="K100" i="1"/>
  <c r="H101" i="1"/>
  <c r="J101" i="1"/>
  <c r="K101" i="1"/>
  <c r="H102" i="1"/>
  <c r="J102" i="1"/>
  <c r="K102" i="1"/>
  <c r="H103" i="1"/>
  <c r="J103" i="1"/>
  <c r="K103" i="1"/>
  <c r="H104" i="1"/>
  <c r="J104" i="1"/>
  <c r="K104" i="1"/>
  <c r="H105" i="1"/>
  <c r="J105" i="1"/>
  <c r="K105" i="1"/>
  <c r="H106" i="1"/>
  <c r="J106" i="1"/>
  <c r="K106" i="1"/>
  <c r="H107" i="1"/>
  <c r="J107" i="1"/>
  <c r="K107" i="1"/>
  <c r="H109" i="1"/>
  <c r="J109" i="1"/>
  <c r="K109" i="1"/>
  <c r="H110" i="1"/>
  <c r="J110" i="1"/>
  <c r="K110" i="1"/>
  <c r="H111" i="1"/>
  <c r="J111" i="1"/>
  <c r="K111" i="1"/>
  <c r="H112" i="1"/>
  <c r="J112" i="1"/>
  <c r="K112" i="1"/>
  <c r="H113" i="1"/>
  <c r="J113" i="1"/>
  <c r="K113" i="1"/>
  <c r="H114" i="1"/>
  <c r="J114" i="1"/>
  <c r="K114" i="1"/>
  <c r="H115" i="1"/>
  <c r="J115" i="1"/>
  <c r="K115" i="1"/>
  <c r="H117" i="1"/>
  <c r="J117" i="1"/>
  <c r="K117" i="1"/>
  <c r="H118" i="1"/>
  <c r="J118" i="1"/>
  <c r="K118" i="1"/>
  <c r="H119" i="1"/>
  <c r="J119" i="1"/>
  <c r="K119" i="1"/>
  <c r="H120" i="1"/>
  <c r="J120" i="1"/>
  <c r="K120" i="1"/>
  <c r="H121" i="1"/>
  <c r="J121" i="1"/>
  <c r="K121" i="1"/>
  <c r="H122" i="1"/>
  <c r="J122" i="1"/>
  <c r="K122" i="1"/>
  <c r="H123" i="1"/>
  <c r="J123" i="1"/>
  <c r="K123" i="1"/>
  <c r="H124" i="1"/>
  <c r="J124" i="1"/>
  <c r="K124" i="1"/>
  <c r="H125" i="1"/>
  <c r="J125" i="1"/>
  <c r="K125" i="1"/>
  <c r="H126" i="1"/>
  <c r="J126" i="1"/>
  <c r="K126" i="1"/>
  <c r="H127" i="1"/>
  <c r="J127" i="1"/>
  <c r="K127" i="1"/>
  <c r="H128" i="1"/>
  <c r="J128" i="1"/>
  <c r="K128" i="1"/>
  <c r="H129" i="1"/>
  <c r="J129" i="1"/>
  <c r="K129" i="1"/>
  <c r="H134" i="1"/>
  <c r="J134" i="1"/>
  <c r="K134" i="1"/>
  <c r="H137" i="1"/>
  <c r="J137" i="1"/>
  <c r="K137" i="1"/>
  <c r="H138" i="1"/>
  <c r="J138" i="1"/>
  <c r="K138" i="1"/>
  <c r="H139" i="1"/>
  <c r="J139" i="1"/>
  <c r="K139" i="1"/>
  <c r="H140" i="1"/>
  <c r="J140" i="1"/>
  <c r="K140" i="1"/>
  <c r="H141" i="1"/>
  <c r="J141" i="1"/>
  <c r="K141" i="1"/>
  <c r="H142" i="1"/>
  <c r="J142" i="1"/>
  <c r="K142" i="1"/>
  <c r="H143" i="1"/>
  <c r="J143" i="1"/>
  <c r="K143" i="1"/>
  <c r="H144" i="1"/>
  <c r="J144" i="1"/>
  <c r="K144" i="1"/>
  <c r="H145" i="1"/>
  <c r="J145" i="1"/>
  <c r="K145" i="1"/>
  <c r="H146" i="1"/>
  <c r="J146" i="1"/>
  <c r="K146" i="1"/>
  <c r="H147" i="1"/>
  <c r="J147" i="1"/>
  <c r="K147" i="1"/>
  <c r="H149" i="1"/>
  <c r="J149" i="1"/>
  <c r="K149" i="1"/>
  <c r="H150" i="1"/>
  <c r="J150" i="1"/>
  <c r="K150" i="1"/>
  <c r="H151" i="1"/>
  <c r="J151" i="1"/>
  <c r="K151" i="1"/>
  <c r="H152" i="1"/>
  <c r="J152" i="1"/>
  <c r="K152" i="1"/>
  <c r="H153" i="1"/>
  <c r="J153" i="1"/>
  <c r="K153" i="1"/>
  <c r="H154" i="1"/>
  <c r="J154" i="1"/>
  <c r="K154" i="1"/>
  <c r="H155" i="1"/>
  <c r="J155" i="1"/>
  <c r="K155" i="1"/>
  <c r="H156" i="1"/>
  <c r="J156" i="1"/>
  <c r="K156" i="1"/>
  <c r="H157" i="1"/>
  <c r="J157" i="1"/>
  <c r="K157" i="1"/>
  <c r="H158" i="1"/>
  <c r="J158" i="1"/>
  <c r="K158" i="1"/>
  <c r="H159" i="1"/>
  <c r="J159" i="1"/>
  <c r="K159" i="1"/>
  <c r="H160" i="1"/>
  <c r="J160" i="1"/>
  <c r="K160" i="1"/>
  <c r="H161" i="1"/>
  <c r="J161" i="1"/>
  <c r="K161" i="1"/>
  <c r="H163" i="1"/>
  <c r="J163" i="1"/>
  <c r="K163" i="1"/>
  <c r="H164" i="1"/>
  <c r="J164" i="1"/>
  <c r="K164" i="1"/>
  <c r="H165" i="1"/>
  <c r="J165" i="1"/>
  <c r="K165" i="1"/>
  <c r="H166" i="1"/>
  <c r="J166" i="1"/>
  <c r="K166" i="1"/>
  <c r="H168" i="1"/>
  <c r="J168" i="1"/>
  <c r="K168" i="1"/>
  <c r="H169" i="1"/>
  <c r="J169" i="1"/>
  <c r="K169" i="1"/>
  <c r="H171" i="1"/>
  <c r="J171" i="1"/>
  <c r="K171" i="1"/>
  <c r="H172" i="1"/>
  <c r="J172" i="1"/>
  <c r="K172" i="1"/>
  <c r="H173" i="1"/>
  <c r="J173" i="1"/>
  <c r="K173" i="1"/>
  <c r="H174" i="1"/>
  <c r="J174" i="1"/>
  <c r="K174" i="1"/>
  <c r="H175" i="1"/>
  <c r="J175" i="1"/>
  <c r="K175" i="1"/>
  <c r="H176" i="1"/>
  <c r="J176" i="1"/>
  <c r="K176" i="1"/>
  <c r="H177" i="1"/>
  <c r="J177" i="1"/>
  <c r="K177" i="1"/>
  <c r="H178" i="1"/>
  <c r="J178" i="1"/>
  <c r="K178" i="1"/>
  <c r="H179" i="1"/>
  <c r="J179" i="1"/>
  <c r="K179" i="1"/>
  <c r="H180" i="1"/>
  <c r="J180" i="1"/>
  <c r="K180" i="1"/>
  <c r="H181" i="1"/>
  <c r="J181" i="1"/>
  <c r="K181" i="1"/>
  <c r="H182" i="1"/>
  <c r="J182" i="1"/>
  <c r="K182" i="1"/>
  <c r="H183" i="1"/>
  <c r="J183" i="1"/>
  <c r="K183" i="1"/>
  <c r="H184" i="1"/>
  <c r="J184" i="1"/>
  <c r="K184" i="1"/>
  <c r="H185" i="1"/>
  <c r="J185" i="1"/>
  <c r="K185" i="1"/>
  <c r="H186" i="1"/>
  <c r="J186" i="1"/>
  <c r="K186" i="1"/>
  <c r="H187" i="1"/>
  <c r="J187" i="1"/>
  <c r="K187" i="1"/>
  <c r="H189" i="1"/>
  <c r="J189" i="1"/>
  <c r="K189" i="1"/>
  <c r="H191" i="1"/>
  <c r="J191" i="1"/>
  <c r="K191" i="1"/>
  <c r="H192" i="1"/>
  <c r="J192" i="1"/>
  <c r="K192" i="1"/>
  <c r="H193" i="1"/>
  <c r="J193" i="1"/>
  <c r="K193" i="1"/>
  <c r="H194" i="1"/>
  <c r="J194" i="1"/>
  <c r="K194" i="1"/>
  <c r="H195" i="1"/>
  <c r="J195" i="1"/>
  <c r="K195" i="1"/>
  <c r="H199" i="1"/>
  <c r="J199" i="1"/>
  <c r="K199" i="1"/>
  <c r="H200" i="1"/>
  <c r="J200" i="1"/>
  <c r="K200" i="1"/>
  <c r="H201" i="1"/>
  <c r="J201" i="1"/>
  <c r="K201" i="1"/>
  <c r="H202" i="1"/>
  <c r="J202" i="1"/>
  <c r="K202" i="1"/>
  <c r="H203" i="1"/>
  <c r="J203" i="1"/>
  <c r="K203" i="1"/>
  <c r="H204" i="1"/>
  <c r="J204" i="1"/>
  <c r="K204" i="1"/>
  <c r="H206" i="1"/>
  <c r="J206" i="1"/>
  <c r="K206" i="1"/>
  <c r="H207" i="1"/>
  <c r="J207" i="1"/>
  <c r="K207" i="1"/>
  <c r="H208" i="1"/>
  <c r="J208" i="1"/>
  <c r="K208" i="1"/>
  <c r="H214" i="1"/>
  <c r="J214" i="1"/>
  <c r="K214" i="1"/>
  <c r="H216" i="1"/>
  <c r="J216" i="1"/>
  <c r="K216" i="1"/>
  <c r="H217" i="1"/>
  <c r="J217" i="1"/>
  <c r="K217" i="1"/>
  <c r="H218" i="1"/>
  <c r="J218" i="1"/>
  <c r="K218" i="1"/>
  <c r="H219" i="1"/>
  <c r="J219" i="1"/>
  <c r="K219" i="1"/>
  <c r="H220" i="1"/>
  <c r="J220" i="1"/>
  <c r="K220" i="1"/>
  <c r="H221" i="1"/>
  <c r="J221" i="1"/>
  <c r="K221" i="1"/>
  <c r="H222" i="1"/>
  <c r="J222" i="1"/>
  <c r="K222" i="1"/>
  <c r="H273" i="1"/>
  <c r="J273" i="1"/>
  <c r="K273" i="1"/>
  <c r="H274" i="1"/>
  <c r="J274" i="1"/>
  <c r="K274" i="1"/>
  <c r="H275" i="1"/>
  <c r="J275" i="1"/>
  <c r="K275" i="1"/>
  <c r="H278" i="1"/>
  <c r="J278" i="1"/>
  <c r="K278" i="1"/>
  <c r="H279" i="1"/>
  <c r="J279" i="1"/>
  <c r="K279" i="1"/>
  <c r="H281" i="1"/>
  <c r="J281" i="1"/>
  <c r="K281" i="1"/>
  <c r="H282" i="1"/>
  <c r="J282" i="1"/>
  <c r="K282" i="1"/>
  <c r="H313" i="1"/>
  <c r="J313" i="1"/>
  <c r="K313" i="1"/>
  <c r="H314" i="1"/>
  <c r="J314" i="1"/>
  <c r="K314" i="1"/>
  <c r="H315" i="1"/>
  <c r="J315" i="1"/>
  <c r="K315" i="1"/>
  <c r="H316" i="1"/>
  <c r="J316" i="1"/>
  <c r="K316" i="1"/>
  <c r="H317" i="1"/>
  <c r="J317" i="1"/>
  <c r="K317" i="1"/>
  <c r="H318" i="1"/>
  <c r="J318" i="1"/>
  <c r="K318" i="1"/>
  <c r="H319" i="1"/>
  <c r="J319" i="1"/>
  <c r="K319" i="1"/>
  <c r="H320" i="1"/>
  <c r="J320" i="1"/>
  <c r="K320" i="1"/>
  <c r="H321" i="1"/>
  <c r="J321" i="1"/>
  <c r="K321" i="1"/>
  <c r="H326" i="1"/>
  <c r="J326" i="1"/>
  <c r="K326" i="1"/>
  <c r="H327" i="1"/>
  <c r="J327" i="1"/>
  <c r="K327" i="1"/>
  <c r="H328" i="1"/>
  <c r="J328" i="1"/>
  <c r="K328" i="1"/>
  <c r="H329" i="1"/>
  <c r="J329" i="1"/>
  <c r="K329" i="1"/>
  <c r="H330" i="1"/>
  <c r="J330" i="1"/>
  <c r="K330" i="1"/>
  <c r="H331" i="1"/>
  <c r="J331" i="1"/>
  <c r="K331" i="1"/>
  <c r="H332" i="1"/>
  <c r="J332" i="1"/>
  <c r="K332" i="1"/>
  <c r="H333" i="1"/>
  <c r="J333" i="1"/>
  <c r="K333" i="1"/>
  <c r="H338" i="1"/>
  <c r="J338" i="1"/>
  <c r="K338" i="1"/>
  <c r="H341" i="1"/>
  <c r="J341" i="1"/>
  <c r="K341" i="1"/>
  <c r="H342" i="1"/>
  <c r="J342" i="1"/>
  <c r="K342" i="1"/>
  <c r="H343" i="1"/>
  <c r="J343" i="1"/>
  <c r="K343" i="1"/>
  <c r="H344" i="1"/>
  <c r="J344" i="1"/>
  <c r="K344" i="1"/>
  <c r="H345" i="1"/>
  <c r="J345" i="1"/>
  <c r="K345" i="1"/>
  <c r="H346" i="1"/>
  <c r="J346" i="1"/>
  <c r="K346" i="1"/>
  <c r="H349" i="1"/>
  <c r="J349" i="1"/>
  <c r="K349" i="1"/>
  <c r="H357" i="1"/>
  <c r="J357" i="1"/>
  <c r="K357" i="1"/>
  <c r="H369" i="1"/>
  <c r="J369" i="1"/>
  <c r="K369" i="1"/>
  <c r="H370" i="1"/>
  <c r="J370" i="1"/>
  <c r="K370" i="1"/>
  <c r="H371" i="1"/>
  <c r="J371" i="1"/>
  <c r="K371" i="1"/>
  <c r="H372" i="1"/>
  <c r="J372" i="1"/>
  <c r="K372" i="1"/>
  <c r="H373" i="1"/>
  <c r="J373" i="1"/>
  <c r="K373" i="1"/>
  <c r="H375" i="1"/>
  <c r="J375" i="1"/>
  <c r="K375" i="1"/>
  <c r="H376" i="1"/>
  <c r="J376" i="1"/>
  <c r="K376" i="1"/>
  <c r="H377" i="1"/>
  <c r="J377" i="1"/>
  <c r="K377" i="1"/>
  <c r="H378" i="1"/>
  <c r="J378" i="1"/>
  <c r="K378" i="1"/>
  <c r="H379" i="1"/>
  <c r="J379" i="1"/>
  <c r="K379" i="1"/>
  <c r="H380" i="1"/>
  <c r="J380" i="1"/>
  <c r="K380" i="1"/>
  <c r="H381" i="1"/>
  <c r="J381" i="1"/>
  <c r="K381" i="1"/>
  <c r="H382" i="1"/>
  <c r="J382" i="1"/>
  <c r="K382" i="1"/>
  <c r="H383" i="1"/>
  <c r="J383" i="1"/>
  <c r="K383" i="1"/>
  <c r="H385" i="1"/>
  <c r="J385" i="1"/>
  <c r="K385" i="1"/>
  <c r="H386" i="1"/>
  <c r="J386" i="1"/>
  <c r="K386" i="1"/>
  <c r="H391" i="1"/>
  <c r="J391" i="1"/>
  <c r="K391" i="1"/>
  <c r="H392" i="1"/>
  <c r="J392" i="1"/>
  <c r="K392" i="1"/>
  <c r="H393" i="1"/>
  <c r="J393" i="1"/>
  <c r="K393" i="1"/>
  <c r="H394" i="1"/>
  <c r="J394" i="1"/>
  <c r="K394" i="1"/>
  <c r="H395" i="1"/>
  <c r="J395" i="1"/>
  <c r="K395" i="1"/>
  <c r="H396" i="1"/>
  <c r="J396" i="1"/>
  <c r="K396" i="1"/>
  <c r="H397" i="1"/>
  <c r="J397" i="1"/>
  <c r="K397" i="1"/>
  <c r="H398" i="1"/>
  <c r="J398" i="1"/>
  <c r="K398" i="1"/>
  <c r="H399" i="1"/>
  <c r="J399" i="1"/>
  <c r="K399" i="1"/>
  <c r="H401" i="1"/>
  <c r="J401" i="1"/>
  <c r="K401" i="1"/>
  <c r="H402" i="1"/>
  <c r="J402" i="1"/>
  <c r="K402" i="1"/>
  <c r="H403" i="1"/>
  <c r="J403" i="1"/>
  <c r="K403" i="1"/>
  <c r="H404" i="1"/>
  <c r="J404" i="1"/>
  <c r="K404" i="1"/>
  <c r="H405" i="1"/>
  <c r="J405" i="1"/>
  <c r="K405" i="1"/>
  <c r="H406" i="1"/>
  <c r="J406" i="1"/>
  <c r="K406" i="1"/>
  <c r="H408" i="1"/>
  <c r="J408" i="1"/>
  <c r="K408" i="1"/>
  <c r="H409" i="1"/>
  <c r="J409" i="1"/>
  <c r="K409" i="1"/>
  <c r="H410" i="1"/>
  <c r="J410" i="1"/>
  <c r="K410" i="1"/>
  <c r="H411" i="1"/>
  <c r="J411" i="1"/>
  <c r="K411" i="1"/>
  <c r="H412" i="1"/>
  <c r="J412" i="1"/>
  <c r="K412" i="1"/>
  <c r="H413" i="1"/>
  <c r="J413" i="1"/>
  <c r="K413" i="1"/>
  <c r="H414" i="1"/>
  <c r="J414" i="1"/>
  <c r="K414" i="1"/>
  <c r="H415" i="1"/>
  <c r="J415" i="1"/>
  <c r="K415" i="1"/>
  <c r="H416" i="1"/>
  <c r="J416" i="1"/>
  <c r="K416" i="1"/>
  <c r="H417" i="1"/>
  <c r="J417" i="1"/>
  <c r="K417" i="1"/>
  <c r="H418" i="1"/>
  <c r="J418" i="1"/>
  <c r="K418" i="1"/>
  <c r="H419" i="1"/>
  <c r="J419" i="1"/>
  <c r="K419" i="1"/>
  <c r="H420" i="1"/>
  <c r="J420" i="1"/>
  <c r="K420" i="1"/>
  <c r="H421" i="1"/>
  <c r="J421" i="1"/>
  <c r="K421" i="1"/>
  <c r="H422" i="1"/>
  <c r="J422" i="1"/>
  <c r="K422" i="1"/>
  <c r="H423" i="1"/>
  <c r="J423" i="1"/>
  <c r="K423" i="1"/>
  <c r="H424" i="1"/>
  <c r="J424" i="1"/>
  <c r="K424" i="1"/>
  <c r="H425" i="1"/>
  <c r="J425" i="1"/>
  <c r="K425" i="1"/>
  <c r="H426" i="1"/>
  <c r="J426" i="1"/>
  <c r="K426" i="1"/>
  <c r="H427" i="1"/>
  <c r="J427" i="1"/>
  <c r="K427" i="1"/>
  <c r="H429" i="1"/>
  <c r="J429" i="1"/>
  <c r="K429" i="1"/>
  <c r="H431" i="1"/>
  <c r="J431" i="1"/>
  <c r="K431" i="1"/>
  <c r="H433" i="1"/>
  <c r="J433" i="1"/>
  <c r="K433" i="1"/>
  <c r="H437" i="1"/>
  <c r="J437" i="1"/>
  <c r="K437" i="1"/>
  <c r="H438" i="1"/>
  <c r="J438" i="1"/>
  <c r="K438" i="1"/>
  <c r="H439" i="1"/>
  <c r="J439" i="1"/>
  <c r="K439" i="1"/>
  <c r="H440" i="1"/>
  <c r="J440" i="1"/>
  <c r="K440" i="1"/>
  <c r="H442" i="1"/>
  <c r="J442" i="1"/>
  <c r="K442" i="1"/>
  <c r="H443" i="1"/>
  <c r="J443" i="1"/>
  <c r="K443" i="1"/>
  <c r="H444" i="1"/>
  <c r="J444" i="1"/>
  <c r="K444" i="1"/>
  <c r="H451" i="1"/>
  <c r="J451" i="1"/>
  <c r="K451" i="1"/>
  <c r="H452" i="1"/>
  <c r="J452" i="1"/>
  <c r="K452" i="1"/>
  <c r="H453" i="1"/>
  <c r="J453" i="1"/>
  <c r="K453" i="1"/>
  <c r="H454" i="1"/>
  <c r="J454" i="1"/>
  <c r="K454" i="1"/>
  <c r="H455" i="1"/>
  <c r="J455" i="1"/>
  <c r="K455" i="1"/>
  <c r="H456" i="1"/>
  <c r="J456" i="1"/>
  <c r="K456" i="1"/>
  <c r="H457" i="1"/>
  <c r="J457" i="1"/>
  <c r="K457" i="1"/>
  <c r="H459" i="1"/>
  <c r="J459" i="1"/>
  <c r="K459" i="1"/>
  <c r="H460" i="1"/>
  <c r="J460" i="1"/>
  <c r="K460" i="1"/>
  <c r="H466" i="1"/>
  <c r="J466" i="1"/>
  <c r="K466" i="1"/>
  <c r="H472" i="1"/>
  <c r="J472" i="1"/>
  <c r="K472" i="1"/>
  <c r="H474" i="1"/>
  <c r="J474" i="1"/>
  <c r="K474" i="1"/>
  <c r="H476" i="1"/>
  <c r="J476" i="1"/>
  <c r="K476" i="1"/>
  <c r="H479" i="1"/>
  <c r="J479" i="1"/>
  <c r="K479" i="1"/>
  <c r="H486" i="1"/>
  <c r="J486" i="1"/>
  <c r="K486" i="1"/>
  <c r="H488" i="1"/>
  <c r="J488" i="1"/>
  <c r="K488" i="1"/>
  <c r="H489" i="1"/>
  <c r="J489" i="1"/>
  <c r="K489" i="1"/>
  <c r="H505" i="1"/>
  <c r="J505" i="1"/>
  <c r="K505" i="1"/>
  <c r="H508" i="1"/>
  <c r="J508" i="1"/>
  <c r="K508" i="1"/>
  <c r="H509" i="1"/>
  <c r="J509" i="1"/>
  <c r="K509" i="1"/>
  <c r="H513" i="1"/>
  <c r="J513" i="1"/>
  <c r="K513" i="1"/>
  <c r="H515" i="1"/>
  <c r="J515" i="1"/>
  <c r="K515" i="1"/>
  <c r="H516" i="1"/>
  <c r="J516" i="1"/>
  <c r="K516" i="1"/>
  <c r="H517" i="1"/>
  <c r="J517" i="1"/>
  <c r="K517" i="1"/>
  <c r="H518" i="1"/>
  <c r="J518" i="1"/>
  <c r="K518" i="1"/>
  <c r="H519" i="1"/>
  <c r="J519" i="1"/>
  <c r="K519" i="1"/>
  <c r="H514" i="1"/>
  <c r="J514" i="1"/>
  <c r="K514" i="1"/>
  <c r="H520" i="1"/>
  <c r="J520" i="1"/>
  <c r="K520" i="1"/>
  <c r="H521" i="1"/>
  <c r="J521" i="1"/>
  <c r="K521" i="1"/>
  <c r="H522" i="1"/>
  <c r="J522" i="1"/>
  <c r="K522" i="1"/>
  <c r="H526" i="1"/>
  <c r="J526" i="1"/>
  <c r="K526" i="1"/>
  <c r="H527" i="1"/>
  <c r="J527" i="1"/>
  <c r="K527" i="1"/>
  <c r="H542" i="1"/>
  <c r="J542" i="1"/>
  <c r="K542" i="1"/>
  <c r="H544" i="1"/>
  <c r="J544" i="1"/>
  <c r="K544" i="1"/>
  <c r="H545" i="1"/>
  <c r="J545" i="1"/>
  <c r="K545" i="1"/>
  <c r="H546" i="1"/>
  <c r="J546" i="1"/>
  <c r="K546" i="1"/>
  <c r="H547" i="1"/>
  <c r="J547" i="1"/>
  <c r="K547" i="1"/>
  <c r="H548" i="1"/>
  <c r="J548" i="1"/>
  <c r="K548" i="1"/>
  <c r="H549" i="1"/>
  <c r="J549" i="1"/>
  <c r="K549" i="1"/>
  <c r="H550" i="1"/>
  <c r="J550" i="1"/>
  <c r="K550" i="1"/>
  <c r="H551" i="1"/>
  <c r="J551" i="1"/>
  <c r="K551" i="1"/>
  <c r="H553" i="1"/>
  <c r="J553" i="1"/>
  <c r="K553" i="1"/>
  <c r="H37" i="1"/>
  <c r="H39" i="1"/>
  <c r="J39" i="1"/>
  <c r="K39" i="1"/>
  <c r="H40" i="1"/>
  <c r="J40" i="1"/>
  <c r="K40" i="1"/>
  <c r="H41" i="1"/>
  <c r="J41" i="1"/>
  <c r="K41" i="1"/>
  <c r="H80" i="1"/>
  <c r="J80" i="1"/>
  <c r="K80" i="1"/>
  <c r="H81" i="1"/>
  <c r="J81" i="1"/>
  <c r="K81" i="1"/>
  <c r="H82" i="1"/>
  <c r="J82" i="1"/>
  <c r="K82" i="1"/>
  <c r="H98" i="1"/>
  <c r="J98" i="1"/>
  <c r="K98" i="1"/>
  <c r="H116" i="1"/>
  <c r="J116" i="1"/>
  <c r="K116" i="1"/>
  <c r="H167" i="1"/>
  <c r="J167" i="1"/>
  <c r="K167" i="1"/>
  <c r="H170" i="1"/>
  <c r="J170" i="1"/>
  <c r="K170" i="1"/>
  <c r="H196" i="1"/>
  <c r="J196" i="1"/>
  <c r="K196" i="1"/>
  <c r="H197" i="1"/>
  <c r="J197" i="1"/>
  <c r="K197" i="1"/>
  <c r="H198" i="1"/>
  <c r="J198" i="1"/>
  <c r="K198" i="1"/>
  <c r="H210" i="1"/>
  <c r="J210" i="1"/>
  <c r="K210" i="1"/>
  <c r="H211" i="1"/>
  <c r="J211" i="1"/>
  <c r="K211" i="1"/>
  <c r="H213" i="1"/>
  <c r="J213" i="1"/>
  <c r="K213" i="1"/>
  <c r="H224" i="1"/>
  <c r="J224" i="1"/>
  <c r="K224" i="1"/>
  <c r="H227" i="1"/>
  <c r="J227" i="1"/>
  <c r="K227" i="1"/>
  <c r="H231" i="1"/>
  <c r="J231" i="1"/>
  <c r="K231" i="1"/>
  <c r="H232" i="1"/>
  <c r="J232" i="1"/>
  <c r="K232" i="1"/>
  <c r="H233" i="1"/>
  <c r="J233" i="1"/>
  <c r="K233" i="1"/>
  <c r="H234" i="1"/>
  <c r="J234" i="1"/>
  <c r="K234" i="1"/>
  <c r="H230" i="1"/>
  <c r="J230" i="1"/>
  <c r="K230" i="1"/>
  <c r="H235" i="1"/>
  <c r="J235" i="1"/>
  <c r="K235" i="1"/>
  <c r="H238" i="1"/>
  <c r="J238" i="1"/>
  <c r="K238" i="1"/>
  <c r="H239" i="1"/>
  <c r="J239" i="1"/>
  <c r="K239" i="1"/>
  <c r="H240" i="1"/>
  <c r="J240" i="1"/>
  <c r="K240" i="1"/>
  <c r="H242" i="1"/>
  <c r="J242" i="1"/>
  <c r="K242" i="1"/>
  <c r="H243" i="1"/>
  <c r="J243" i="1"/>
  <c r="K243" i="1"/>
  <c r="H259" i="1"/>
  <c r="J259" i="1"/>
  <c r="K259" i="1"/>
  <c r="H260" i="1"/>
  <c r="J260" i="1"/>
  <c r="K260" i="1"/>
  <c r="H261" i="1"/>
  <c r="J261" i="1"/>
  <c r="K261" i="1"/>
  <c r="H263" i="1"/>
  <c r="J263" i="1"/>
  <c r="K263" i="1"/>
  <c r="H264" i="1"/>
  <c r="J264" i="1"/>
  <c r="K264" i="1"/>
  <c r="H265" i="1"/>
  <c r="J265" i="1"/>
  <c r="K265" i="1"/>
  <c r="H266" i="1"/>
  <c r="J266" i="1"/>
  <c r="K266" i="1"/>
  <c r="H267" i="1"/>
  <c r="J267" i="1"/>
  <c r="K267" i="1"/>
  <c r="H268" i="1"/>
  <c r="J268" i="1"/>
  <c r="K268" i="1"/>
  <c r="H269" i="1"/>
  <c r="J269" i="1"/>
  <c r="K269" i="1"/>
  <c r="H270" i="1"/>
  <c r="J270" i="1"/>
  <c r="K270" i="1"/>
  <c r="H271" i="1"/>
  <c r="J271" i="1"/>
  <c r="K271" i="1"/>
  <c r="H272" i="1"/>
  <c r="J272" i="1"/>
  <c r="K272" i="1"/>
  <c r="H276" i="1"/>
  <c r="J276" i="1"/>
  <c r="K276" i="1"/>
  <c r="H277" i="1"/>
  <c r="J277" i="1"/>
  <c r="K277" i="1"/>
  <c r="H280" i="1"/>
  <c r="J280" i="1"/>
  <c r="K280" i="1"/>
  <c r="H283" i="1"/>
  <c r="J283" i="1"/>
  <c r="K283" i="1"/>
  <c r="H284" i="1"/>
  <c r="J284" i="1"/>
  <c r="K284" i="1"/>
  <c r="H285" i="1"/>
  <c r="J285" i="1"/>
  <c r="K285" i="1"/>
  <c r="H286" i="1"/>
  <c r="J286" i="1"/>
  <c r="K286" i="1"/>
  <c r="H287" i="1"/>
  <c r="J287" i="1"/>
  <c r="K287" i="1"/>
  <c r="H288" i="1"/>
  <c r="J288" i="1"/>
  <c r="K288" i="1"/>
  <c r="H289" i="1"/>
  <c r="J289" i="1"/>
  <c r="K289" i="1"/>
  <c r="H290" i="1"/>
  <c r="J290" i="1"/>
  <c r="K290" i="1"/>
  <c r="H291" i="1"/>
  <c r="J291" i="1"/>
  <c r="K291" i="1"/>
  <c r="H292" i="1"/>
  <c r="J292" i="1"/>
  <c r="K292" i="1"/>
  <c r="H293" i="1"/>
  <c r="J293" i="1"/>
  <c r="K293" i="1"/>
  <c r="H294" i="1"/>
  <c r="J294" i="1"/>
  <c r="K294" i="1"/>
  <c r="H295" i="1"/>
  <c r="J295" i="1"/>
  <c r="K295" i="1"/>
  <c r="H296" i="1"/>
  <c r="J296" i="1"/>
  <c r="K296" i="1"/>
  <c r="H297" i="1"/>
  <c r="J297" i="1"/>
  <c r="K297" i="1"/>
  <c r="H298" i="1"/>
  <c r="J298" i="1"/>
  <c r="K298" i="1"/>
  <c r="H299" i="1"/>
  <c r="J299" i="1"/>
  <c r="K299" i="1"/>
  <c r="H300" i="1"/>
  <c r="J300" i="1"/>
  <c r="K300" i="1"/>
  <c r="H301" i="1"/>
  <c r="J301" i="1"/>
  <c r="K301" i="1"/>
  <c r="H302" i="1"/>
  <c r="J302" i="1"/>
  <c r="K302" i="1"/>
  <c r="H303" i="1"/>
  <c r="J303" i="1"/>
  <c r="K303" i="1"/>
  <c r="H304" i="1"/>
  <c r="J304" i="1"/>
  <c r="K304" i="1"/>
  <c r="H305" i="1"/>
  <c r="J305" i="1"/>
  <c r="K305" i="1"/>
  <c r="H306" i="1"/>
  <c r="J306" i="1"/>
  <c r="K306" i="1"/>
  <c r="H307" i="1"/>
  <c r="J307" i="1"/>
  <c r="K307" i="1"/>
  <c r="H308" i="1"/>
  <c r="J308" i="1"/>
  <c r="K308" i="1"/>
  <c r="H309" i="1"/>
  <c r="J309" i="1"/>
  <c r="K309" i="1"/>
  <c r="H311" i="1"/>
  <c r="J311" i="1"/>
  <c r="K311" i="1"/>
  <c r="H312" i="1"/>
  <c r="J312" i="1"/>
  <c r="K312" i="1"/>
  <c r="H322" i="1"/>
  <c r="J322" i="1"/>
  <c r="K322" i="1"/>
  <c r="H350" i="1"/>
  <c r="J350" i="1"/>
  <c r="K350" i="1"/>
  <c r="H364" i="1"/>
  <c r="J364" i="1"/>
  <c r="K364" i="1"/>
  <c r="H368" i="1"/>
  <c r="J368" i="1"/>
  <c r="K368" i="1"/>
  <c r="H389" i="1"/>
  <c r="J389" i="1"/>
  <c r="K389" i="1"/>
  <c r="H390" i="1"/>
  <c r="J390" i="1"/>
  <c r="K390" i="1"/>
  <c r="H400" i="1"/>
  <c r="J400" i="1"/>
  <c r="K400" i="1"/>
  <c r="H463" i="1"/>
  <c r="J463" i="1"/>
  <c r="K463" i="1"/>
  <c r="H465" i="1"/>
  <c r="J465" i="1"/>
  <c r="K465" i="1"/>
  <c r="H469" i="1"/>
  <c r="J469" i="1"/>
  <c r="K469" i="1"/>
  <c r="H470" i="1"/>
  <c r="J470" i="1"/>
  <c r="K470" i="1"/>
  <c r="H471" i="1"/>
  <c r="J471" i="1"/>
  <c r="K471" i="1"/>
  <c r="H473" i="1"/>
  <c r="J473" i="1"/>
  <c r="K473" i="1"/>
  <c r="H478" i="1"/>
  <c r="J478" i="1"/>
  <c r="K478" i="1"/>
  <c r="H481" i="1"/>
  <c r="J481" i="1"/>
  <c r="K481" i="1"/>
  <c r="H483" i="1"/>
  <c r="J483" i="1"/>
  <c r="K483" i="1"/>
  <c r="H484" i="1"/>
  <c r="J484" i="1"/>
  <c r="K484" i="1"/>
  <c r="H485" i="1"/>
  <c r="K485" i="1"/>
  <c r="H480" i="1"/>
  <c r="J480" i="1"/>
  <c r="K480" i="1"/>
  <c r="H490" i="1"/>
  <c r="J490" i="1"/>
  <c r="K490" i="1"/>
  <c r="H491" i="1"/>
  <c r="J491" i="1"/>
  <c r="K491" i="1"/>
  <c r="H492" i="1"/>
  <c r="J492" i="1"/>
  <c r="K492" i="1"/>
  <c r="H493" i="1"/>
  <c r="J493" i="1"/>
  <c r="K493" i="1"/>
  <c r="H495" i="1"/>
  <c r="J495" i="1"/>
  <c r="K495" i="1"/>
  <c r="H496" i="1"/>
  <c r="J496" i="1"/>
  <c r="K496" i="1"/>
  <c r="H497" i="1"/>
  <c r="J497" i="1"/>
  <c r="K497" i="1"/>
  <c r="H498" i="1"/>
  <c r="J498" i="1"/>
  <c r="K498" i="1"/>
  <c r="H499" i="1"/>
  <c r="J499" i="1"/>
  <c r="K499" i="1"/>
  <c r="H500" i="1"/>
  <c r="J500" i="1"/>
  <c r="K500" i="1"/>
  <c r="H501" i="1"/>
  <c r="J501" i="1"/>
  <c r="K501" i="1"/>
  <c r="H502" i="1"/>
  <c r="J502" i="1"/>
  <c r="K502" i="1"/>
  <c r="H503" i="1"/>
  <c r="J503" i="1"/>
  <c r="K503" i="1"/>
  <c r="H507" i="1"/>
  <c r="J507" i="1"/>
  <c r="K507" i="1"/>
  <c r="H524" i="1"/>
  <c r="J524" i="1"/>
  <c r="K524" i="1"/>
  <c r="H529" i="1"/>
  <c r="J529" i="1"/>
  <c r="K529" i="1"/>
  <c r="H531" i="1"/>
  <c r="J531" i="1"/>
  <c r="K531" i="1"/>
  <c r="H530" i="1"/>
  <c r="J530" i="1"/>
  <c r="K530" i="1"/>
  <c r="H532" i="1"/>
  <c r="J532" i="1"/>
  <c r="K532" i="1"/>
  <c r="H533" i="1"/>
  <c r="J533" i="1"/>
  <c r="K533" i="1"/>
  <c r="H534" i="1"/>
  <c r="J534" i="1"/>
  <c r="K534" i="1"/>
  <c r="H535" i="1"/>
  <c r="J535" i="1"/>
  <c r="K535" i="1"/>
  <c r="H536" i="1"/>
  <c r="J536" i="1"/>
  <c r="K536" i="1"/>
  <c r="H537" i="1"/>
  <c r="J537" i="1"/>
  <c r="K537" i="1"/>
  <c r="H538" i="1"/>
  <c r="J538" i="1"/>
  <c r="K538" i="1"/>
  <c r="H539" i="1"/>
  <c r="J539" i="1"/>
  <c r="K539" i="1"/>
  <c r="H540" i="1"/>
  <c r="J540" i="1"/>
  <c r="K540" i="1"/>
  <c r="H541" i="1"/>
  <c r="J541" i="1"/>
  <c r="K541" i="1"/>
  <c r="H543" i="1"/>
  <c r="J543" i="1"/>
  <c r="K543" i="1"/>
  <c r="J487" i="1"/>
  <c r="K487" i="1"/>
  <c r="I11" i="12" l="1"/>
  <c r="I12" i="12"/>
  <c r="I13" i="12"/>
  <c r="I14" i="12"/>
  <c r="I15" i="12"/>
  <c r="H15" i="12"/>
  <c r="H13" i="12"/>
  <c r="H14" i="12"/>
  <c r="H11" i="12"/>
  <c r="H10" i="12"/>
  <c r="H12" i="12"/>
  <c r="I10" i="12"/>
  <c r="J13" i="12"/>
  <c r="J11" i="12"/>
  <c r="J14" i="12"/>
  <c r="J12" i="12"/>
  <c r="J10" i="12"/>
  <c r="J15" i="12"/>
  <c r="G15" i="12"/>
  <c r="G12" i="12"/>
  <c r="G13" i="12"/>
  <c r="G14" i="12"/>
  <c r="F12" i="12"/>
  <c r="F13" i="12"/>
  <c r="E13" i="12"/>
  <c r="G11" i="12"/>
  <c r="G10" i="12"/>
  <c r="F14" i="12"/>
  <c r="F15" i="12"/>
  <c r="E12" i="12"/>
  <c r="F11" i="12"/>
  <c r="D13" i="12"/>
  <c r="F10" i="12"/>
  <c r="E11" i="12"/>
  <c r="D14" i="12"/>
  <c r="E14" i="12"/>
  <c r="E10" i="12"/>
  <c r="D15" i="12"/>
  <c r="E15" i="12"/>
  <c r="D12" i="12"/>
  <c r="D11" i="12"/>
  <c r="D10" i="12"/>
  <c r="L431" i="1"/>
  <c r="L429" i="1"/>
  <c r="L423" i="1"/>
  <c r="L489" i="1" l="1"/>
  <c r="L46" i="1" l="1"/>
  <c r="L43" i="1"/>
  <c r="L515" i="1" l="1"/>
  <c r="L174" i="1" l="1"/>
  <c r="L207" i="1" l="1"/>
  <c r="L548" i="1" l="1"/>
  <c r="L79" i="1"/>
  <c r="M209" i="1" l="1"/>
  <c r="E12" i="14"/>
  <c r="E20" i="14"/>
  <c r="E27" i="14"/>
  <c r="E35" i="14"/>
  <c r="E43" i="14"/>
  <c r="E51" i="14"/>
  <c r="E59" i="14"/>
  <c r="E60" i="14"/>
  <c r="E15" i="14"/>
  <c r="E22" i="14"/>
  <c r="E30" i="14"/>
  <c r="E38" i="14"/>
  <c r="E46" i="14"/>
  <c r="E54" i="14"/>
  <c r="E10" i="14"/>
  <c r="E18" i="14"/>
  <c r="E25" i="14"/>
  <c r="E33" i="14"/>
  <c r="E41" i="14"/>
  <c r="E49" i="14"/>
  <c r="E13" i="14"/>
  <c r="E21" i="14"/>
  <c r="E28" i="14"/>
  <c r="E36" i="14"/>
  <c r="E44" i="14"/>
  <c r="E52" i="14"/>
  <c r="E16" i="14"/>
  <c r="E23" i="14"/>
  <c r="E31" i="14"/>
  <c r="E39" i="14"/>
  <c r="E47" i="14"/>
  <c r="E55" i="14"/>
  <c r="E11" i="14"/>
  <c r="E19" i="14"/>
  <c r="E26" i="14"/>
  <c r="E34" i="14"/>
  <c r="E42" i="14"/>
  <c r="E50" i="14"/>
  <c r="E58" i="14"/>
  <c r="E61" i="14"/>
  <c r="E9" i="14"/>
  <c r="E57" i="14"/>
  <c r="E14" i="14"/>
  <c r="E29" i="14"/>
  <c r="E37" i="14"/>
  <c r="E45" i="14"/>
  <c r="E53" i="14"/>
  <c r="E17" i="14"/>
  <c r="E24" i="14"/>
  <c r="E32" i="14"/>
  <c r="E40" i="14"/>
  <c r="E48" i="14"/>
  <c r="E56" i="14"/>
  <c r="I262" i="1"/>
  <c r="M262" i="1"/>
  <c r="M241" i="1"/>
  <c r="I241" i="1"/>
  <c r="I236" i="1"/>
  <c r="M353" i="1"/>
  <c r="I355" i="1"/>
  <c r="M356" i="1"/>
  <c r="I353" i="1"/>
  <c r="M355" i="1"/>
  <c r="I356" i="1"/>
  <c r="I351" i="1"/>
  <c r="M351" i="1"/>
  <c r="M354" i="1"/>
  <c r="M352" i="1"/>
  <c r="I352" i="1"/>
  <c r="I354" i="1"/>
  <c r="M434" i="1"/>
  <c r="I434" i="1"/>
  <c r="I83" i="1"/>
  <c r="M83" i="1"/>
  <c r="I9" i="1"/>
  <c r="I11" i="1"/>
  <c r="I17" i="1"/>
  <c r="I20" i="1"/>
  <c r="I21" i="1"/>
  <c r="I24" i="1"/>
  <c r="I27" i="1"/>
  <c r="I32" i="1"/>
  <c r="I43" i="1"/>
  <c r="I45" i="1"/>
  <c r="I47" i="1"/>
  <c r="I49" i="1"/>
  <c r="I73" i="1"/>
  <c r="I76" i="1"/>
  <c r="I79" i="1"/>
  <c r="I85" i="1"/>
  <c r="I88" i="1"/>
  <c r="I89" i="1"/>
  <c r="I93" i="1"/>
  <c r="I97" i="1"/>
  <c r="I100" i="1"/>
  <c r="I102" i="1"/>
  <c r="I104" i="1"/>
  <c r="I106" i="1"/>
  <c r="I109" i="1"/>
  <c r="I111" i="1"/>
  <c r="I113" i="1"/>
  <c r="I117" i="1"/>
  <c r="I119" i="1"/>
  <c r="I121" i="1"/>
  <c r="I123" i="1"/>
  <c r="I125" i="1"/>
  <c r="I127" i="1"/>
  <c r="I137" i="1"/>
  <c r="I139" i="1"/>
  <c r="I141" i="1"/>
  <c r="I143" i="1"/>
  <c r="I145" i="1"/>
  <c r="I147" i="1"/>
  <c r="I150" i="1"/>
  <c r="I152" i="1"/>
  <c r="I155" i="1"/>
  <c r="I157" i="1"/>
  <c r="I159" i="1"/>
  <c r="I161" i="1"/>
  <c r="I164" i="1"/>
  <c r="I166" i="1"/>
  <c r="I169" i="1"/>
  <c r="I172" i="1"/>
  <c r="I173" i="1"/>
  <c r="I175" i="1"/>
  <c r="I177" i="1"/>
  <c r="I179" i="1"/>
  <c r="I181" i="1"/>
  <c r="I183" i="1"/>
  <c r="I185" i="1"/>
  <c r="I187" i="1"/>
  <c r="I191" i="1"/>
  <c r="I193" i="1"/>
  <c r="I200" i="1"/>
  <c r="I202" i="1"/>
  <c r="I204" i="1"/>
  <c r="I207" i="1"/>
  <c r="I214" i="1"/>
  <c r="I217" i="1"/>
  <c r="I219" i="1"/>
  <c r="I221" i="1"/>
  <c r="I274" i="1"/>
  <c r="I278" i="1"/>
  <c r="I281" i="1"/>
  <c r="I313" i="1"/>
  <c r="I315" i="1"/>
  <c r="I317" i="1"/>
  <c r="I10" i="1"/>
  <c r="I16" i="1"/>
  <c r="I18" i="1"/>
  <c r="I25" i="1"/>
  <c r="I29" i="1"/>
  <c r="I36" i="1"/>
  <c r="I42" i="1"/>
  <c r="I44" i="1"/>
  <c r="I46" i="1"/>
  <c r="I48" i="1"/>
  <c r="I75" i="1"/>
  <c r="I78" i="1"/>
  <c r="I84" i="1"/>
  <c r="I86" i="1"/>
  <c r="I90" i="1"/>
  <c r="I92" i="1"/>
  <c r="I94" i="1"/>
  <c r="I96" i="1"/>
  <c r="I99" i="1"/>
  <c r="I101" i="1"/>
  <c r="I103" i="1"/>
  <c r="I105" i="1"/>
  <c r="I107" i="1"/>
  <c r="I110" i="1"/>
  <c r="I112" i="1"/>
  <c r="I114" i="1"/>
  <c r="I115" i="1"/>
  <c r="I118" i="1"/>
  <c r="I120" i="1"/>
  <c r="I122" i="1"/>
  <c r="I124" i="1"/>
  <c r="I126" i="1"/>
  <c r="I128" i="1"/>
  <c r="I129" i="1"/>
  <c r="I134" i="1"/>
  <c r="I138" i="1"/>
  <c r="I140" i="1"/>
  <c r="I142" i="1"/>
  <c r="I144" i="1"/>
  <c r="I146" i="1"/>
  <c r="I149" i="1"/>
  <c r="I151" i="1"/>
  <c r="I153" i="1"/>
  <c r="I154" i="1"/>
  <c r="I156" i="1"/>
  <c r="I158" i="1"/>
  <c r="I160" i="1"/>
  <c r="I163" i="1"/>
  <c r="I165" i="1"/>
  <c r="I168" i="1"/>
  <c r="I171" i="1"/>
  <c r="I174" i="1"/>
  <c r="I176" i="1"/>
  <c r="I178" i="1"/>
  <c r="I180" i="1"/>
  <c r="I182" i="1"/>
  <c r="I184" i="1"/>
  <c r="I186" i="1"/>
  <c r="I189" i="1"/>
  <c r="I192" i="1"/>
  <c r="I194" i="1"/>
  <c r="I195" i="1"/>
  <c r="I199" i="1"/>
  <c r="I201" i="1"/>
  <c r="I203" i="1"/>
  <c r="I206" i="1"/>
  <c r="I208" i="1"/>
  <c r="I216" i="1"/>
  <c r="I218" i="1"/>
  <c r="I220" i="1"/>
  <c r="I222" i="1"/>
  <c r="I275" i="1"/>
  <c r="I273" i="1"/>
  <c r="I318" i="1"/>
  <c r="I320" i="1"/>
  <c r="I326" i="1"/>
  <c r="I328" i="1"/>
  <c r="I330" i="1"/>
  <c r="I332" i="1"/>
  <c r="I338" i="1"/>
  <c r="I342" i="1"/>
  <c r="I344" i="1"/>
  <c r="I346" i="1"/>
  <c r="I357" i="1"/>
  <c r="I370" i="1"/>
  <c r="I371" i="1"/>
  <c r="I372" i="1"/>
  <c r="I375" i="1"/>
  <c r="I377" i="1"/>
  <c r="I379" i="1"/>
  <c r="I381" i="1"/>
  <c r="I383" i="1"/>
  <c r="I386" i="1"/>
  <c r="I392" i="1"/>
  <c r="I394" i="1"/>
  <c r="I396" i="1"/>
  <c r="I398" i="1"/>
  <c r="I401" i="1"/>
  <c r="I402" i="1"/>
  <c r="I403" i="1"/>
  <c r="I405" i="1"/>
  <c r="I408" i="1"/>
  <c r="I410" i="1"/>
  <c r="I412" i="1"/>
  <c r="I414" i="1"/>
  <c r="I416" i="1"/>
  <c r="I418" i="1"/>
  <c r="I420" i="1"/>
  <c r="I422" i="1"/>
  <c r="I424" i="1"/>
  <c r="I426" i="1"/>
  <c r="I429" i="1"/>
  <c r="I437" i="1"/>
  <c r="I439" i="1"/>
  <c r="I442" i="1"/>
  <c r="I444" i="1"/>
  <c r="I451" i="1"/>
  <c r="I453" i="1"/>
  <c r="I455" i="1"/>
  <c r="I457" i="1"/>
  <c r="I459" i="1"/>
  <c r="I474" i="1"/>
  <c r="I479" i="1"/>
  <c r="I488" i="1"/>
  <c r="I505" i="1"/>
  <c r="I509" i="1"/>
  <c r="I515" i="1"/>
  <c r="I517" i="1"/>
  <c r="I519" i="1"/>
  <c r="I520" i="1"/>
  <c r="I522" i="1"/>
  <c r="I527" i="1"/>
  <c r="I542" i="1"/>
  <c r="I545" i="1"/>
  <c r="I546" i="1"/>
  <c r="I548" i="1"/>
  <c r="I550" i="1"/>
  <c r="I551" i="1"/>
  <c r="I39" i="1"/>
  <c r="I41" i="1"/>
  <c r="I81" i="1"/>
  <c r="I98" i="1"/>
  <c r="I167" i="1"/>
  <c r="I196" i="1"/>
  <c r="I198" i="1"/>
  <c r="I316" i="1"/>
  <c r="I314" i="1"/>
  <c r="I282" i="1"/>
  <c r="I279" i="1"/>
  <c r="I319" i="1"/>
  <c r="I321" i="1"/>
  <c r="I327" i="1"/>
  <c r="I329" i="1"/>
  <c r="I331" i="1"/>
  <c r="I333" i="1"/>
  <c r="I341" i="1"/>
  <c r="I343" i="1"/>
  <c r="I345" i="1"/>
  <c r="I349" i="1"/>
  <c r="I369" i="1"/>
  <c r="I373" i="1"/>
  <c r="I376" i="1"/>
  <c r="I378" i="1"/>
  <c r="I380" i="1"/>
  <c r="I382" i="1"/>
  <c r="I385" i="1"/>
  <c r="I391" i="1"/>
  <c r="I393" i="1"/>
  <c r="I395" i="1"/>
  <c r="I397" i="1"/>
  <c r="I399" i="1"/>
  <c r="I404" i="1"/>
  <c r="I406" i="1"/>
  <c r="I409" i="1"/>
  <c r="I411" i="1"/>
  <c r="I413" i="1"/>
  <c r="I415" i="1"/>
  <c r="I417" i="1"/>
  <c r="I419" i="1"/>
  <c r="I421" i="1"/>
  <c r="I423" i="1"/>
  <c r="I425" i="1"/>
  <c r="I427" i="1"/>
  <c r="I431" i="1"/>
  <c r="I433" i="1"/>
  <c r="I438" i="1"/>
  <c r="I440" i="1"/>
  <c r="I443" i="1"/>
  <c r="I452" i="1"/>
  <c r="I454" i="1"/>
  <c r="I456" i="1"/>
  <c r="I460" i="1"/>
  <c r="I466" i="1"/>
  <c r="I472" i="1"/>
  <c r="I476" i="1"/>
  <c r="I486" i="1"/>
  <c r="I489" i="1"/>
  <c r="I508" i="1"/>
  <c r="I513" i="1"/>
  <c r="I516" i="1"/>
  <c r="I518" i="1"/>
  <c r="I514" i="1"/>
  <c r="I521" i="1"/>
  <c r="I526" i="1"/>
  <c r="I544" i="1"/>
  <c r="I547" i="1"/>
  <c r="I549" i="1"/>
  <c r="I553" i="1"/>
  <c r="I40" i="1"/>
  <c r="I80" i="1"/>
  <c r="I82" i="1"/>
  <c r="I116" i="1"/>
  <c r="I170" i="1"/>
  <c r="I197" i="1"/>
  <c r="I210" i="1"/>
  <c r="I260" i="1"/>
  <c r="I269" i="1"/>
  <c r="I276" i="1"/>
  <c r="I284" i="1"/>
  <c r="I288" i="1"/>
  <c r="I290" i="1"/>
  <c r="I294" i="1"/>
  <c r="I298" i="1"/>
  <c r="I302" i="1"/>
  <c r="I306" i="1"/>
  <c r="I311" i="1"/>
  <c r="I368" i="1"/>
  <c r="I470" i="1"/>
  <c r="I473" i="1"/>
  <c r="I484" i="1"/>
  <c r="I491" i="1"/>
  <c r="I493" i="1"/>
  <c r="I497" i="1"/>
  <c r="I501" i="1"/>
  <c r="I503" i="1"/>
  <c r="I531" i="1"/>
  <c r="I534" i="1"/>
  <c r="I536" i="1"/>
  <c r="I540" i="1"/>
  <c r="I213" i="1"/>
  <c r="I227" i="1"/>
  <c r="I232" i="1"/>
  <c r="I234" i="1"/>
  <c r="I235" i="1"/>
  <c r="I239" i="1"/>
  <c r="I242" i="1"/>
  <c r="I263" i="1"/>
  <c r="I265" i="1"/>
  <c r="I267" i="1"/>
  <c r="I271" i="1"/>
  <c r="I280" i="1"/>
  <c r="I286" i="1"/>
  <c r="I292" i="1"/>
  <c r="I296" i="1"/>
  <c r="I300" i="1"/>
  <c r="I304" i="1"/>
  <c r="I308" i="1"/>
  <c r="I322" i="1"/>
  <c r="I390" i="1"/>
  <c r="I465" i="1"/>
  <c r="I481" i="1"/>
  <c r="I480" i="1"/>
  <c r="I495" i="1"/>
  <c r="I499" i="1"/>
  <c r="I524" i="1"/>
  <c r="I532" i="1"/>
  <c r="I538" i="1"/>
  <c r="I543" i="1"/>
  <c r="I487" i="1"/>
  <c r="I211" i="1"/>
  <c r="I224" i="1"/>
  <c r="I231" i="1"/>
  <c r="I233" i="1"/>
  <c r="I230" i="1"/>
  <c r="I238" i="1"/>
  <c r="I240" i="1"/>
  <c r="I243" i="1"/>
  <c r="I259" i="1"/>
  <c r="I261" i="1"/>
  <c r="I264" i="1"/>
  <c r="I266" i="1"/>
  <c r="I270" i="1"/>
  <c r="I272" i="1"/>
  <c r="I277" i="1"/>
  <c r="I283" i="1"/>
  <c r="I287" i="1"/>
  <c r="I291" i="1"/>
  <c r="I295" i="1"/>
  <c r="I299" i="1"/>
  <c r="I301" i="1"/>
  <c r="I305" i="1"/>
  <c r="I309" i="1"/>
  <c r="I350" i="1"/>
  <c r="I389" i="1"/>
  <c r="I463" i="1"/>
  <c r="I471" i="1"/>
  <c r="I483" i="1"/>
  <c r="I490" i="1"/>
  <c r="I498" i="1"/>
  <c r="I502" i="1"/>
  <c r="I529" i="1"/>
  <c r="I533" i="1"/>
  <c r="I535" i="1"/>
  <c r="I539" i="1"/>
  <c r="I268" i="1"/>
  <c r="I285" i="1"/>
  <c r="I289" i="1"/>
  <c r="I293" i="1"/>
  <c r="I297" i="1"/>
  <c r="I303" i="1"/>
  <c r="I307" i="1"/>
  <c r="I312" i="1"/>
  <c r="I364" i="1"/>
  <c r="I400" i="1"/>
  <c r="I469" i="1"/>
  <c r="I478" i="1"/>
  <c r="I485" i="1"/>
  <c r="I492" i="1"/>
  <c r="I496" i="1"/>
  <c r="I500" i="1"/>
  <c r="I507" i="1"/>
  <c r="I530" i="1"/>
  <c r="I537" i="1"/>
  <c r="I541" i="1"/>
  <c r="M423" i="1"/>
  <c r="M429" i="1"/>
  <c r="M431" i="1"/>
  <c r="M489" i="1"/>
  <c r="M43" i="1"/>
  <c r="M46" i="1"/>
  <c r="M515" i="1"/>
  <c r="M174" i="1"/>
  <c r="M207" i="1"/>
  <c r="M79" i="1"/>
  <c r="M548" i="1"/>
  <c r="L106" i="1" l="1"/>
  <c r="M106" i="1"/>
  <c r="L40" i="1" l="1"/>
  <c r="M40" i="1"/>
  <c r="L78" i="1" l="1"/>
  <c r="L419" i="1" l="1"/>
  <c r="M419" i="1"/>
  <c r="L222" i="1" l="1"/>
  <c r="M222" i="1"/>
  <c r="L313" i="1" l="1"/>
  <c r="M313" i="1"/>
  <c r="L158" i="1" l="1"/>
  <c r="M158" i="1"/>
  <c r="L508" i="1" l="1"/>
  <c r="M508" i="1"/>
  <c r="L540" i="1" l="1"/>
  <c r="M540" i="1"/>
  <c r="L541" i="1"/>
  <c r="M541" i="1"/>
  <c r="L173" i="1" l="1"/>
  <c r="M173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M183" i="1"/>
  <c r="L184" i="1"/>
  <c r="M184" i="1"/>
  <c r="M37" i="1" l="1"/>
  <c r="L37" i="1"/>
  <c r="I15" i="1" l="1"/>
  <c r="I528" i="1"/>
  <c r="I132" i="1"/>
  <c r="I131" i="1"/>
  <c r="M322" i="1"/>
  <c r="L528" i="1"/>
  <c r="J15" i="1"/>
  <c r="K15" i="1"/>
  <c r="L321" i="1"/>
  <c r="L322" i="1"/>
  <c r="L326" i="1"/>
  <c r="L327" i="1"/>
  <c r="L328" i="1"/>
  <c r="L329" i="1"/>
  <c r="L330" i="1"/>
  <c r="L331" i="1"/>
  <c r="L332" i="1"/>
  <c r="L333" i="1"/>
  <c r="L338" i="1"/>
  <c r="L341" i="1"/>
  <c r="L342" i="1"/>
  <c r="L343" i="1"/>
  <c r="L344" i="1"/>
  <c r="L345" i="1"/>
  <c r="L346" i="1"/>
  <c r="L349" i="1"/>
  <c r="L350" i="1"/>
  <c r="L357" i="1"/>
  <c r="L364" i="1"/>
  <c r="L368" i="1"/>
  <c r="L369" i="1"/>
  <c r="L370" i="1"/>
  <c r="L371" i="1"/>
  <c r="L372" i="1"/>
  <c r="L373" i="1"/>
  <c r="L375" i="1"/>
  <c r="L376" i="1"/>
  <c r="L377" i="1"/>
  <c r="L378" i="1"/>
  <c r="L379" i="1"/>
  <c r="L380" i="1"/>
  <c r="L381" i="1"/>
  <c r="L382" i="1"/>
  <c r="L383" i="1"/>
  <c r="L385" i="1"/>
  <c r="L386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8" i="1"/>
  <c r="L409" i="1"/>
  <c r="L410" i="1"/>
  <c r="L411" i="1"/>
  <c r="L412" i="1"/>
  <c r="L413" i="1"/>
  <c r="L414" i="1"/>
  <c r="L415" i="1"/>
  <c r="L416" i="1"/>
  <c r="L417" i="1"/>
  <c r="L418" i="1"/>
  <c r="L420" i="1"/>
  <c r="L421" i="1"/>
  <c r="L422" i="1"/>
  <c r="L424" i="1"/>
  <c r="L425" i="1"/>
  <c r="L426" i="1"/>
  <c r="L427" i="1"/>
  <c r="L433" i="1"/>
  <c r="L437" i="1"/>
  <c r="L438" i="1"/>
  <c r="L439" i="1"/>
  <c r="L440" i="1"/>
  <c r="L442" i="1"/>
  <c r="L443" i="1"/>
  <c r="L444" i="1"/>
  <c r="L451" i="1"/>
  <c r="L452" i="1"/>
  <c r="L453" i="1"/>
  <c r="L454" i="1"/>
  <c r="L455" i="1"/>
  <c r="L456" i="1"/>
  <c r="L457" i="1"/>
  <c r="L459" i="1"/>
  <c r="L460" i="1"/>
  <c r="L463" i="1"/>
  <c r="L465" i="1"/>
  <c r="L466" i="1"/>
  <c r="L469" i="1"/>
  <c r="L470" i="1"/>
  <c r="L471" i="1"/>
  <c r="L472" i="1"/>
  <c r="L473" i="1"/>
  <c r="L474" i="1"/>
  <c r="L476" i="1"/>
  <c r="L478" i="1"/>
  <c r="L479" i="1"/>
  <c r="L481" i="1"/>
  <c r="L483" i="1"/>
  <c r="L484" i="1"/>
  <c r="L485" i="1"/>
  <c r="L480" i="1"/>
  <c r="L486" i="1"/>
  <c r="L487" i="1"/>
  <c r="L488" i="1"/>
  <c r="L490" i="1"/>
  <c r="L491" i="1"/>
  <c r="L492" i="1"/>
  <c r="L493" i="1"/>
  <c r="L495" i="1"/>
  <c r="L496" i="1"/>
  <c r="L497" i="1"/>
  <c r="L498" i="1"/>
  <c r="L499" i="1"/>
  <c r="L500" i="1"/>
  <c r="L501" i="1"/>
  <c r="L502" i="1"/>
  <c r="L503" i="1"/>
  <c r="L505" i="1"/>
  <c r="L507" i="1"/>
  <c r="L509" i="1"/>
  <c r="L513" i="1"/>
  <c r="L514" i="1"/>
  <c r="L516" i="1"/>
  <c r="L517" i="1"/>
  <c r="L518" i="1"/>
  <c r="L519" i="1"/>
  <c r="L520" i="1"/>
  <c r="L521" i="1"/>
  <c r="L522" i="1"/>
  <c r="L524" i="1"/>
  <c r="L526" i="1"/>
  <c r="L527" i="1"/>
  <c r="L529" i="1"/>
  <c r="L531" i="1"/>
  <c r="L530" i="1"/>
  <c r="L532" i="1"/>
  <c r="L533" i="1"/>
  <c r="L534" i="1"/>
  <c r="L535" i="1"/>
  <c r="L536" i="1"/>
  <c r="L537" i="1"/>
  <c r="L538" i="1"/>
  <c r="L539" i="1"/>
  <c r="L542" i="1"/>
  <c r="L543" i="1"/>
  <c r="L544" i="1"/>
  <c r="L545" i="1"/>
  <c r="L546" i="1"/>
  <c r="L547" i="1"/>
  <c r="L549" i="1"/>
  <c r="L550" i="1"/>
  <c r="L551" i="1"/>
  <c r="L553" i="1"/>
  <c r="L299" i="1"/>
  <c r="L300" i="1"/>
  <c r="L301" i="1"/>
  <c r="L302" i="1"/>
  <c r="L303" i="1"/>
  <c r="L304" i="1"/>
  <c r="L305" i="1"/>
  <c r="L306" i="1"/>
  <c r="L307" i="1"/>
  <c r="L308" i="1"/>
  <c r="L309" i="1"/>
  <c r="L311" i="1"/>
  <c r="L312" i="1"/>
  <c r="L314" i="1"/>
  <c r="L315" i="1"/>
  <c r="L316" i="1"/>
  <c r="L317" i="1"/>
  <c r="L318" i="1"/>
  <c r="L319" i="1"/>
  <c r="L320" i="1"/>
  <c r="L21" i="1"/>
  <c r="L15" i="1"/>
  <c r="L24" i="1"/>
  <c r="L25" i="1"/>
  <c r="L27" i="1"/>
  <c r="L29" i="1"/>
  <c r="L32" i="1"/>
  <c r="L38" i="1"/>
  <c r="L39" i="1"/>
  <c r="L41" i="1"/>
  <c r="L42" i="1"/>
  <c r="L44" i="1"/>
  <c r="L45" i="1"/>
  <c r="L47" i="1"/>
  <c r="L48" i="1"/>
  <c r="L49" i="1"/>
  <c r="L73" i="1"/>
  <c r="L75" i="1"/>
  <c r="L76" i="1"/>
  <c r="L80" i="1"/>
  <c r="L81" i="1"/>
  <c r="L82" i="1"/>
  <c r="L84" i="1"/>
  <c r="L85" i="1"/>
  <c r="L86" i="1"/>
  <c r="L88" i="1"/>
  <c r="L89" i="1"/>
  <c r="L90" i="1"/>
  <c r="L92" i="1"/>
  <c r="L93" i="1"/>
  <c r="L94" i="1"/>
  <c r="L96" i="1"/>
  <c r="L97" i="1"/>
  <c r="L98" i="1"/>
  <c r="L99" i="1"/>
  <c r="L100" i="1"/>
  <c r="L101" i="1"/>
  <c r="L160" i="1"/>
  <c r="L102" i="1"/>
  <c r="L103" i="1"/>
  <c r="L104" i="1"/>
  <c r="L105" i="1"/>
  <c r="L107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4" i="1"/>
  <c r="L137" i="1"/>
  <c r="L138" i="1"/>
  <c r="L139" i="1"/>
  <c r="L140" i="1"/>
  <c r="L141" i="1"/>
  <c r="L142" i="1"/>
  <c r="L143" i="1"/>
  <c r="L144" i="1"/>
  <c r="L145" i="1"/>
  <c r="L146" i="1"/>
  <c r="L147" i="1"/>
  <c r="L149" i="1"/>
  <c r="L150" i="1"/>
  <c r="L151" i="1"/>
  <c r="L152" i="1"/>
  <c r="L153" i="1"/>
  <c r="L154" i="1"/>
  <c r="L155" i="1"/>
  <c r="L156" i="1"/>
  <c r="L157" i="1"/>
  <c r="L159" i="1"/>
  <c r="L131" i="1"/>
  <c r="L132" i="1"/>
  <c r="L161" i="1"/>
  <c r="L163" i="1"/>
  <c r="L164" i="1"/>
  <c r="L165" i="1"/>
  <c r="L166" i="1"/>
  <c r="L167" i="1"/>
  <c r="L168" i="1"/>
  <c r="L169" i="1"/>
  <c r="L170" i="1"/>
  <c r="L171" i="1"/>
  <c r="L172" i="1"/>
  <c r="L185" i="1"/>
  <c r="L186" i="1"/>
  <c r="L187" i="1"/>
  <c r="L189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8" i="1"/>
  <c r="L210" i="1"/>
  <c r="L211" i="1"/>
  <c r="L213" i="1"/>
  <c r="L214" i="1"/>
  <c r="L216" i="1"/>
  <c r="L217" i="1"/>
  <c r="L218" i="1"/>
  <c r="L219" i="1"/>
  <c r="L220" i="1"/>
  <c r="L221" i="1"/>
  <c r="L224" i="1"/>
  <c r="L227" i="1"/>
  <c r="L231" i="1"/>
  <c r="L232" i="1"/>
  <c r="L233" i="1"/>
  <c r="L234" i="1"/>
  <c r="L230" i="1"/>
  <c r="L235" i="1"/>
  <c r="L238" i="1"/>
  <c r="L239" i="1"/>
  <c r="L240" i="1"/>
  <c r="L242" i="1"/>
  <c r="L243" i="1"/>
  <c r="L259" i="1"/>
  <c r="L260" i="1"/>
  <c r="L261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10" i="1"/>
  <c r="L11" i="1"/>
  <c r="L16" i="1"/>
  <c r="L17" i="1"/>
  <c r="L18" i="1"/>
  <c r="L20" i="1"/>
  <c r="L9" i="1"/>
  <c r="C23" i="2" l="1"/>
  <c r="C301" i="2"/>
  <c r="C24" i="2"/>
  <c r="C22" i="2"/>
  <c r="C11" i="2"/>
  <c r="C12" i="2"/>
  <c r="C25" i="2"/>
  <c r="C13" i="2"/>
  <c r="C26" i="2"/>
  <c r="C9" i="2"/>
  <c r="C14" i="2"/>
  <c r="C27" i="2"/>
  <c r="C10" i="2"/>
  <c r="C271" i="2"/>
  <c r="C285" i="2"/>
  <c r="C21" i="2"/>
  <c r="C8" i="2"/>
  <c r="C300" i="2"/>
  <c r="E316" i="2"/>
  <c r="E317" i="2"/>
  <c r="C317" i="2"/>
  <c r="D287" i="2"/>
  <c r="E287" i="2"/>
  <c r="D302" i="2"/>
  <c r="D303" i="2"/>
  <c r="E321" i="2"/>
  <c r="D317" i="2"/>
  <c r="D318" i="2"/>
  <c r="E318" i="2"/>
  <c r="E290" i="2"/>
  <c r="C288" i="2"/>
  <c r="D288" i="2"/>
  <c r="C303" i="2"/>
  <c r="C304" i="2"/>
  <c r="C318" i="2"/>
  <c r="C319" i="2"/>
  <c r="D319" i="2"/>
  <c r="E319" i="2"/>
  <c r="E303" i="2"/>
  <c r="C289" i="2"/>
  <c r="E288" i="2"/>
  <c r="E289" i="2"/>
  <c r="E304" i="2"/>
  <c r="E305" i="2"/>
  <c r="C320" i="2"/>
  <c r="D320" i="2"/>
  <c r="E320" i="2"/>
  <c r="D289" i="2"/>
  <c r="C290" i="2"/>
  <c r="D290" i="2"/>
  <c r="D316" i="2"/>
  <c r="D305" i="2"/>
  <c r="D306" i="2"/>
  <c r="E306" i="2"/>
  <c r="C321" i="2"/>
  <c r="D321" i="2"/>
  <c r="D304" i="2"/>
  <c r="C305" i="2"/>
  <c r="C291" i="2"/>
  <c r="C306" i="2"/>
  <c r="E291" i="2"/>
  <c r="D286" i="2"/>
  <c r="D301" i="2"/>
  <c r="C316" i="2"/>
  <c r="D291" i="2"/>
  <c r="C286" i="2"/>
  <c r="C287" i="2"/>
  <c r="E286" i="2"/>
  <c r="C302" i="2"/>
  <c r="E301" i="2"/>
  <c r="E302" i="2"/>
  <c r="E315" i="2"/>
  <c r="D300" i="2"/>
  <c r="C315" i="2"/>
  <c r="E300" i="2"/>
  <c r="E285" i="2"/>
  <c r="D315" i="2"/>
  <c r="D285" i="2"/>
  <c r="E272" i="2"/>
  <c r="E273" i="2"/>
  <c r="E274" i="2"/>
  <c r="E275" i="2"/>
  <c r="E276" i="2"/>
  <c r="E277" i="2"/>
  <c r="E271" i="2"/>
  <c r="D272" i="2"/>
  <c r="D273" i="2"/>
  <c r="D276" i="2"/>
  <c r="C274" i="2"/>
  <c r="D277" i="2"/>
  <c r="D274" i="2"/>
  <c r="C275" i="2"/>
  <c r="D275" i="2"/>
  <c r="C273" i="2"/>
  <c r="C276" i="2"/>
  <c r="C277" i="2"/>
  <c r="C272" i="2"/>
  <c r="D271" i="2"/>
  <c r="M18" i="1"/>
  <c r="M27" i="1"/>
  <c r="M38" i="1"/>
  <c r="M75" i="1"/>
  <c r="M96" i="1"/>
  <c r="M81" i="1"/>
  <c r="M105" i="1"/>
  <c r="M115" i="1"/>
  <c r="M118" i="1"/>
  <c r="M129" i="1"/>
  <c r="M132" i="1"/>
  <c r="M153" i="1"/>
  <c r="M144" i="1"/>
  <c r="M167" i="1"/>
  <c r="M187" i="1"/>
  <c r="M201" i="1"/>
  <c r="M208" i="1"/>
  <c r="M235" i="1"/>
  <c r="M264" i="1"/>
  <c r="M273" i="1"/>
  <c r="M280" i="1"/>
  <c r="M288" i="1"/>
  <c r="M296" i="1"/>
  <c r="M349" i="1"/>
  <c r="M333" i="1"/>
  <c r="M326" i="1"/>
  <c r="M316" i="1"/>
  <c r="M306" i="1"/>
  <c r="M443" i="1"/>
  <c r="M421" i="1"/>
  <c r="M412" i="1"/>
  <c r="M404" i="1"/>
  <c r="M399" i="1"/>
  <c r="M393" i="1"/>
  <c r="M382" i="1"/>
  <c r="M373" i="1"/>
  <c r="M466" i="1"/>
  <c r="M507" i="1"/>
  <c r="M492" i="1"/>
  <c r="M481" i="1"/>
  <c r="M517" i="1"/>
  <c r="M538" i="1"/>
  <c r="M542" i="1"/>
  <c r="M549" i="1"/>
  <c r="M17" i="1"/>
  <c r="M25" i="1"/>
  <c r="M73" i="1"/>
  <c r="M88" i="1"/>
  <c r="M99" i="1"/>
  <c r="M104" i="1"/>
  <c r="M117" i="1"/>
  <c r="M131" i="1"/>
  <c r="M152" i="1"/>
  <c r="M143" i="1"/>
  <c r="M166" i="1"/>
  <c r="M194" i="1"/>
  <c r="M197" i="1"/>
  <c r="M200" i="1"/>
  <c r="M206" i="1"/>
  <c r="M224" i="1"/>
  <c r="M238" i="1"/>
  <c r="M263" i="1"/>
  <c r="M272" i="1"/>
  <c r="M289" i="1"/>
  <c r="M297" i="1"/>
  <c r="M371" i="1"/>
  <c r="M368" i="1"/>
  <c r="M346" i="1"/>
  <c r="M332" i="1"/>
  <c r="M315" i="1"/>
  <c r="M305" i="1"/>
  <c r="M442" i="1"/>
  <c r="M433" i="1"/>
  <c r="M420" i="1"/>
  <c r="M411" i="1"/>
  <c r="M403" i="1"/>
  <c r="M398" i="1"/>
  <c r="M392" i="1"/>
  <c r="M381" i="1"/>
  <c r="M372" i="1"/>
  <c r="M457" i="1"/>
  <c r="M498" i="1"/>
  <c r="M491" i="1"/>
  <c r="M488" i="1"/>
  <c r="M479" i="1"/>
  <c r="M518" i="1"/>
  <c r="M537" i="1"/>
  <c r="M531" i="1"/>
  <c r="M543" i="1"/>
  <c r="M550" i="1"/>
  <c r="M16" i="1"/>
  <c r="M24" i="1"/>
  <c r="M44" i="1"/>
  <c r="M94" i="1"/>
  <c r="M98" i="1"/>
  <c r="M103" i="1"/>
  <c r="M114" i="1"/>
  <c r="M138" i="1"/>
  <c r="M128" i="1"/>
  <c r="M159" i="1"/>
  <c r="M151" i="1"/>
  <c r="M142" i="1"/>
  <c r="M165" i="1"/>
  <c r="M193" i="1"/>
  <c r="M196" i="1"/>
  <c r="M216" i="1"/>
  <c r="M227" i="1"/>
  <c r="M239" i="1"/>
  <c r="M270" i="1"/>
  <c r="M261" i="1"/>
  <c r="M281" i="1"/>
  <c r="M290" i="1"/>
  <c r="M298" i="1"/>
  <c r="M369" i="1"/>
  <c r="M345" i="1"/>
  <c r="M331" i="1"/>
  <c r="M314" i="1"/>
  <c r="M304" i="1"/>
  <c r="M440" i="1"/>
  <c r="M418" i="1"/>
  <c r="M410" i="1"/>
  <c r="M397" i="1"/>
  <c r="M391" i="1"/>
  <c r="M380" i="1"/>
  <c r="M465" i="1"/>
  <c r="M456" i="1"/>
  <c r="M503" i="1"/>
  <c r="M497" i="1"/>
  <c r="M487" i="1"/>
  <c r="M478" i="1"/>
  <c r="M519" i="1"/>
  <c r="M536" i="1"/>
  <c r="M529" i="1"/>
  <c r="M20" i="1"/>
  <c r="M49" i="1"/>
  <c r="M93" i="1"/>
  <c r="M86" i="1"/>
  <c r="M112" i="1"/>
  <c r="M102" i="1"/>
  <c r="M113" i="1"/>
  <c r="M137" i="1"/>
  <c r="M127" i="1"/>
  <c r="M157" i="1"/>
  <c r="M150" i="1"/>
  <c r="M141" i="1"/>
  <c r="M172" i="1"/>
  <c r="M164" i="1"/>
  <c r="M186" i="1"/>
  <c r="M192" i="1"/>
  <c r="M195" i="1"/>
  <c r="M214" i="1"/>
  <c r="M217" i="1"/>
  <c r="M221" i="1"/>
  <c r="M231" i="1"/>
  <c r="M240" i="1"/>
  <c r="M269" i="1"/>
  <c r="M260" i="1"/>
  <c r="M282" i="1"/>
  <c r="M291" i="1"/>
  <c r="M299" i="1"/>
  <c r="M344" i="1"/>
  <c r="M321" i="1"/>
  <c r="M312" i="1"/>
  <c r="M303" i="1"/>
  <c r="M439" i="1"/>
  <c r="M427" i="1"/>
  <c r="M417" i="1"/>
  <c r="M409" i="1"/>
  <c r="M402" i="1"/>
  <c r="M396" i="1"/>
  <c r="M390" i="1"/>
  <c r="M379" i="1"/>
  <c r="M471" i="1"/>
  <c r="M463" i="1"/>
  <c r="M455" i="1"/>
  <c r="M502" i="1"/>
  <c r="M496" i="1"/>
  <c r="M486" i="1"/>
  <c r="M476" i="1"/>
  <c r="M535" i="1"/>
  <c r="M528" i="1"/>
  <c r="M544" i="1"/>
  <c r="M551" i="1"/>
  <c r="M21" i="1"/>
  <c r="M15" i="1"/>
  <c r="M92" i="1"/>
  <c r="M85" i="1"/>
  <c r="M111" i="1"/>
  <c r="M160" i="1"/>
  <c r="M122" i="1"/>
  <c r="M126" i="1"/>
  <c r="M156" i="1"/>
  <c r="M149" i="1"/>
  <c r="M140" i="1"/>
  <c r="M171" i="1"/>
  <c r="M185" i="1"/>
  <c r="M191" i="1"/>
  <c r="M213" i="1"/>
  <c r="M232" i="1"/>
  <c r="M242" i="1"/>
  <c r="M268" i="1"/>
  <c r="M259" i="1"/>
  <c r="M271" i="1"/>
  <c r="M283" i="1"/>
  <c r="M292" i="1"/>
  <c r="M300" i="1"/>
  <c r="M343" i="1"/>
  <c r="M330" i="1"/>
  <c r="M320" i="1"/>
  <c r="M311" i="1"/>
  <c r="M452" i="1"/>
  <c r="M438" i="1"/>
  <c r="M426" i="1"/>
  <c r="M416" i="1"/>
  <c r="M408" i="1"/>
  <c r="M395" i="1"/>
  <c r="M389" i="1"/>
  <c r="M378" i="1"/>
  <c r="M454" i="1"/>
  <c r="M501" i="1"/>
  <c r="M495" i="1"/>
  <c r="M490" i="1"/>
  <c r="M480" i="1"/>
  <c r="M474" i="1"/>
  <c r="M521" i="1"/>
  <c r="M534" i="1"/>
  <c r="M527" i="1"/>
  <c r="M545" i="1"/>
  <c r="M553" i="1"/>
  <c r="M9" i="1"/>
  <c r="M47" i="1"/>
  <c r="M42" i="1"/>
  <c r="M80" i="1"/>
  <c r="M110" i="1"/>
  <c r="M101" i="1"/>
  <c r="M121" i="1"/>
  <c r="M125" i="1"/>
  <c r="M155" i="1"/>
  <c r="M147" i="1"/>
  <c r="M139" i="1"/>
  <c r="M170" i="1"/>
  <c r="M199" i="1"/>
  <c r="M204" i="1"/>
  <c r="M218" i="1"/>
  <c r="M220" i="1"/>
  <c r="M233" i="1"/>
  <c r="M243" i="1"/>
  <c r="M267" i="1"/>
  <c r="M276" i="1"/>
  <c r="M277" i="1"/>
  <c r="M284" i="1"/>
  <c r="M293" i="1"/>
  <c r="M301" i="1"/>
  <c r="M364" i="1"/>
  <c r="M357" i="1"/>
  <c r="M342" i="1"/>
  <c r="M329" i="1"/>
  <c r="M319" i="1"/>
  <c r="M309" i="1"/>
  <c r="M451" i="1"/>
  <c r="M437" i="1"/>
  <c r="M425" i="1"/>
  <c r="M415" i="1"/>
  <c r="M406" i="1"/>
  <c r="M401" i="1"/>
  <c r="M394" i="1"/>
  <c r="M386" i="1"/>
  <c r="M377" i="1"/>
  <c r="M470" i="1"/>
  <c r="M460" i="1"/>
  <c r="M453" i="1"/>
  <c r="M500" i="1"/>
  <c r="M485" i="1"/>
  <c r="M473" i="1"/>
  <c r="M522" i="1"/>
  <c r="M533" i="1"/>
  <c r="M526" i="1"/>
  <c r="M10" i="1"/>
  <c r="M32" i="1"/>
  <c r="M45" i="1"/>
  <c r="M41" i="1"/>
  <c r="M78" i="1"/>
  <c r="M90" i="1"/>
  <c r="M84" i="1"/>
  <c r="M109" i="1"/>
  <c r="M100" i="1"/>
  <c r="M120" i="1"/>
  <c r="M134" i="1"/>
  <c r="M124" i="1"/>
  <c r="M154" i="1"/>
  <c r="M146" i="1"/>
  <c r="M163" i="1"/>
  <c r="M169" i="1"/>
  <c r="M198" i="1"/>
  <c r="M203" i="1"/>
  <c r="M211" i="1"/>
  <c r="M219" i="1"/>
  <c r="M234" i="1"/>
  <c r="M266" i="1"/>
  <c r="M275" i="1"/>
  <c r="M278" i="1"/>
  <c r="M286" i="1"/>
  <c r="M294" i="1"/>
  <c r="M302" i="1"/>
  <c r="M370" i="1"/>
  <c r="M341" i="1"/>
  <c r="M328" i="1"/>
  <c r="M318" i="1"/>
  <c r="M308" i="1"/>
  <c r="M424" i="1"/>
  <c r="M414" i="1"/>
  <c r="M400" i="1"/>
  <c r="M385" i="1"/>
  <c r="M376" i="1"/>
  <c r="M469" i="1"/>
  <c r="M459" i="1"/>
  <c r="M513" i="1"/>
  <c r="M499" i="1"/>
  <c r="M484" i="1"/>
  <c r="M472" i="1"/>
  <c r="M532" i="1"/>
  <c r="M524" i="1"/>
  <c r="M546" i="1"/>
  <c r="M11" i="1"/>
  <c r="M29" i="1"/>
  <c r="M39" i="1"/>
  <c r="M76" i="1"/>
  <c r="M97" i="1"/>
  <c r="M89" i="1"/>
  <c r="M82" i="1"/>
  <c r="M107" i="1"/>
  <c r="M116" i="1"/>
  <c r="M119" i="1"/>
  <c r="M123" i="1"/>
  <c r="M145" i="1"/>
  <c r="M161" i="1"/>
  <c r="M168" i="1"/>
  <c r="M189" i="1"/>
  <c r="M202" i="1"/>
  <c r="M210" i="1"/>
  <c r="M230" i="1"/>
  <c r="M265" i="1"/>
  <c r="M274" i="1"/>
  <c r="M279" i="1"/>
  <c r="M287" i="1"/>
  <c r="M295" i="1"/>
  <c r="M350" i="1"/>
  <c r="M338" i="1"/>
  <c r="M327" i="1"/>
  <c r="M317" i="1"/>
  <c r="M307" i="1"/>
  <c r="M444" i="1"/>
  <c r="M422" i="1"/>
  <c r="M413" i="1"/>
  <c r="M405" i="1"/>
  <c r="M383" i="1"/>
  <c r="M375" i="1"/>
  <c r="M509" i="1"/>
  <c r="M493" i="1"/>
  <c r="M483" i="1"/>
  <c r="M516" i="1"/>
  <c r="M539" i="1"/>
  <c r="M530" i="1"/>
  <c r="M547" i="1"/>
  <c r="F271" i="2" l="1"/>
  <c r="F320" i="2"/>
  <c r="F321" i="2"/>
  <c r="F318" i="2"/>
  <c r="F319" i="2"/>
  <c r="F317" i="2"/>
  <c r="F316" i="2"/>
  <c r="E322" i="2"/>
  <c r="J322" i="2" s="1"/>
  <c r="D322" i="2"/>
  <c r="I322" i="2" s="1"/>
  <c r="C322" i="2"/>
  <c r="F315" i="2"/>
  <c r="D274" i="15"/>
  <c r="C261" i="15"/>
  <c r="D258" i="15"/>
  <c r="D271" i="15"/>
  <c r="C258" i="15"/>
  <c r="F22" i="15"/>
  <c r="E258" i="15"/>
  <c r="F25" i="15"/>
  <c r="E261" i="15"/>
  <c r="D261" i="15"/>
  <c r="F322" i="2" l="1"/>
  <c r="K322" i="2" s="1"/>
  <c r="H322" i="2"/>
  <c r="F261" i="15"/>
  <c r="F258" i="15"/>
  <c r="D300" i="15" l="1"/>
  <c r="Y75" i="1" l="1"/>
  <c r="C303" i="15" l="1"/>
  <c r="C304" i="15" s="1"/>
  <c r="H528" i="1" l="1"/>
  <c r="H487" i="1" l="1"/>
  <c r="H15" i="1"/>
  <c r="H131" i="1"/>
  <c r="H132" i="1"/>
  <c r="I66" i="12" l="1"/>
  <c r="I130" i="12"/>
  <c r="I194" i="12"/>
  <c r="I258" i="12"/>
  <c r="I322" i="12"/>
  <c r="I386" i="12"/>
  <c r="I67" i="12"/>
  <c r="I131" i="12"/>
  <c r="I68" i="12"/>
  <c r="I132" i="12"/>
  <c r="I69" i="12"/>
  <c r="I133" i="12"/>
  <c r="I70" i="12"/>
  <c r="I134" i="12"/>
  <c r="I71" i="12"/>
  <c r="I135" i="12"/>
  <c r="I72" i="12"/>
  <c r="I136" i="12"/>
  <c r="I200" i="12"/>
  <c r="I264" i="12"/>
  <c r="I328" i="12"/>
  <c r="I392" i="12"/>
  <c r="I456" i="12"/>
  <c r="I520" i="12"/>
  <c r="H39" i="12"/>
  <c r="H103" i="12"/>
  <c r="I139" i="12"/>
  <c r="I223" i="12"/>
  <c r="I309" i="12"/>
  <c r="I394" i="12"/>
  <c r="I467" i="12"/>
  <c r="I540" i="12"/>
  <c r="H68" i="12"/>
  <c r="H141" i="12"/>
  <c r="H206" i="12"/>
  <c r="H270" i="12"/>
  <c r="H334" i="12"/>
  <c r="I182" i="12"/>
  <c r="I268" i="12"/>
  <c r="I353" i="12"/>
  <c r="I431" i="12"/>
  <c r="I505" i="12"/>
  <c r="H33" i="12"/>
  <c r="H106" i="12"/>
  <c r="H175" i="12"/>
  <c r="H239" i="12"/>
  <c r="H303" i="12"/>
  <c r="I141" i="12"/>
  <c r="I227" i="12"/>
  <c r="I311" i="12"/>
  <c r="I396" i="12"/>
  <c r="I469" i="12"/>
  <c r="I542" i="12"/>
  <c r="H70" i="12"/>
  <c r="H144" i="12"/>
  <c r="H208" i="12"/>
  <c r="H272" i="12"/>
  <c r="H336" i="12"/>
  <c r="I174" i="12"/>
  <c r="I260" i="12"/>
  <c r="I345" i="12"/>
  <c r="I425" i="12"/>
  <c r="I498" i="12"/>
  <c r="H26" i="12"/>
  <c r="H99" i="12"/>
  <c r="H169" i="12"/>
  <c r="H233" i="12"/>
  <c r="H297" i="12"/>
  <c r="I49" i="12"/>
  <c r="I207" i="12"/>
  <c r="I293" i="12"/>
  <c r="I379" i="12"/>
  <c r="I453" i="12"/>
  <c r="I526" i="12"/>
  <c r="H54" i="12"/>
  <c r="H128" i="12"/>
  <c r="H194" i="12"/>
  <c r="H258" i="12"/>
  <c r="H322" i="12"/>
  <c r="I157" i="12"/>
  <c r="I243" i="12"/>
  <c r="I327" i="12"/>
  <c r="I410" i="12"/>
  <c r="I483" i="12"/>
  <c r="H84" i="12"/>
  <c r="H156" i="12"/>
  <c r="H220" i="12"/>
  <c r="H284" i="12"/>
  <c r="H348" i="12"/>
  <c r="I418" i="12"/>
  <c r="H163" i="12"/>
  <c r="H369" i="12"/>
  <c r="H433" i="12"/>
  <c r="H497" i="12"/>
  <c r="I73" i="12"/>
  <c r="I457" i="12"/>
  <c r="H197" i="12"/>
  <c r="H378" i="12"/>
  <c r="H442" i="12"/>
  <c r="H506" i="12"/>
  <c r="I177" i="12"/>
  <c r="I500" i="12"/>
  <c r="H235" i="12"/>
  <c r="H387" i="12"/>
  <c r="H451" i="12"/>
  <c r="H515" i="12"/>
  <c r="I222" i="12"/>
  <c r="I539" i="12"/>
  <c r="H269" i="12"/>
  <c r="H396" i="12"/>
  <c r="H460" i="12"/>
  <c r="H524" i="12"/>
  <c r="I316" i="12"/>
  <c r="H74" i="12"/>
  <c r="H339" i="12"/>
  <c r="H413" i="12"/>
  <c r="H477" i="12"/>
  <c r="H541" i="12"/>
  <c r="I402" i="12"/>
  <c r="H149" i="12"/>
  <c r="H366" i="12"/>
  <c r="H430" i="12"/>
  <c r="H494" i="12"/>
  <c r="I156" i="12"/>
  <c r="H447" i="12"/>
  <c r="I484" i="12"/>
  <c r="H512" i="12"/>
  <c r="H120" i="12"/>
  <c r="H551" i="12"/>
  <c r="H360" i="12"/>
  <c r="I241" i="12"/>
  <c r="H463" i="12"/>
  <c r="H46" i="12"/>
  <c r="H535" i="12"/>
  <c r="H440" i="12"/>
  <c r="J317" i="12"/>
  <c r="J488" i="12"/>
  <c r="J50" i="12"/>
  <c r="J451" i="12"/>
  <c r="J123" i="12"/>
  <c r="J133" i="12"/>
  <c r="J527" i="12"/>
  <c r="J98" i="12"/>
  <c r="J28" i="12"/>
  <c r="J38" i="12"/>
  <c r="J65" i="12"/>
  <c r="J56" i="12"/>
  <c r="J304" i="12"/>
  <c r="J298" i="12"/>
  <c r="J109" i="12"/>
  <c r="J239" i="12"/>
  <c r="J238" i="12"/>
  <c r="J358" i="12"/>
  <c r="J154" i="12"/>
  <c r="J89" i="12"/>
  <c r="J340" i="12"/>
  <c r="J141" i="12"/>
  <c r="J485" i="12"/>
  <c r="J352" i="12"/>
  <c r="J468" i="12"/>
  <c r="J372" i="12"/>
  <c r="J174" i="12"/>
  <c r="J393" i="12"/>
  <c r="J550" i="12"/>
  <c r="J326" i="12"/>
  <c r="J366" i="12"/>
  <c r="J41" i="12"/>
  <c r="I74" i="12"/>
  <c r="I138" i="12"/>
  <c r="I202" i="12"/>
  <c r="I266" i="12"/>
  <c r="I330" i="12"/>
  <c r="I75" i="12"/>
  <c r="I76" i="12"/>
  <c r="I77" i="12"/>
  <c r="I78" i="12"/>
  <c r="I79" i="12"/>
  <c r="I16" i="12"/>
  <c r="I80" i="12"/>
  <c r="I144" i="12"/>
  <c r="I208" i="12"/>
  <c r="I272" i="12"/>
  <c r="I336" i="12"/>
  <c r="I400" i="12"/>
  <c r="I464" i="12"/>
  <c r="I528" i="12"/>
  <c r="H47" i="12"/>
  <c r="H111" i="12"/>
  <c r="I149" i="12"/>
  <c r="I235" i="12"/>
  <c r="I319" i="12"/>
  <c r="I403" i="12"/>
  <c r="I476" i="12"/>
  <c r="I549" i="12"/>
  <c r="H77" i="12"/>
  <c r="H150" i="12"/>
  <c r="H214" i="12"/>
  <c r="H278" i="12"/>
  <c r="H342" i="12"/>
  <c r="I193" i="12"/>
  <c r="I278" i="12"/>
  <c r="I364" i="12"/>
  <c r="I441" i="12"/>
  <c r="I514" i="12"/>
  <c r="H42" i="12"/>
  <c r="H115" i="12"/>
  <c r="H183" i="12"/>
  <c r="H247" i="12"/>
  <c r="H311" i="12"/>
  <c r="I151" i="12"/>
  <c r="I237" i="12"/>
  <c r="I323" i="12"/>
  <c r="I405" i="12"/>
  <c r="I478" i="12"/>
  <c r="I551" i="12"/>
  <c r="H80" i="12"/>
  <c r="H152" i="12"/>
  <c r="H216" i="12"/>
  <c r="H280" i="12"/>
  <c r="H344" i="12"/>
  <c r="I185" i="12"/>
  <c r="I270" i="12"/>
  <c r="I356" i="12"/>
  <c r="I434" i="12"/>
  <c r="I507" i="12"/>
  <c r="H35" i="12"/>
  <c r="H108" i="12"/>
  <c r="H177" i="12"/>
  <c r="H241" i="12"/>
  <c r="H305" i="12"/>
  <c r="I113" i="12"/>
  <c r="I219" i="12"/>
  <c r="I303" i="12"/>
  <c r="I389" i="12"/>
  <c r="I462" i="12"/>
  <c r="I535" i="12"/>
  <c r="H64" i="12"/>
  <c r="H137" i="12"/>
  <c r="H202" i="12"/>
  <c r="H266" i="12"/>
  <c r="H330" i="12"/>
  <c r="I167" i="12"/>
  <c r="I253" i="12"/>
  <c r="I339" i="12"/>
  <c r="I419" i="12"/>
  <c r="I492" i="12"/>
  <c r="H20" i="12"/>
  <c r="H93" i="12"/>
  <c r="H164" i="12"/>
  <c r="H228" i="12"/>
  <c r="H292" i="12"/>
  <c r="I57" i="12"/>
  <c r="I454" i="12"/>
  <c r="H195" i="12"/>
  <c r="H377" i="12"/>
  <c r="H441" i="12"/>
  <c r="H505" i="12"/>
  <c r="I169" i="12"/>
  <c r="I493" i="12"/>
  <c r="H229" i="12"/>
  <c r="H386" i="12"/>
  <c r="H450" i="12"/>
  <c r="H514" i="12"/>
  <c r="I220" i="12"/>
  <c r="I537" i="12"/>
  <c r="H267" i="12"/>
  <c r="H395" i="12"/>
  <c r="H459" i="12"/>
  <c r="H523" i="12"/>
  <c r="I265" i="12"/>
  <c r="H30" i="12"/>
  <c r="H301" i="12"/>
  <c r="H404" i="12"/>
  <c r="H468" i="12"/>
  <c r="H532" i="12"/>
  <c r="I358" i="12"/>
  <c r="H110" i="12"/>
  <c r="H357" i="12"/>
  <c r="H421" i="12"/>
  <c r="H485" i="12"/>
  <c r="H549" i="12"/>
  <c r="I438" i="12"/>
  <c r="H181" i="12"/>
  <c r="H374" i="12"/>
  <c r="H438" i="12"/>
  <c r="H502" i="12"/>
  <c r="I326" i="12"/>
  <c r="H479" i="12"/>
  <c r="H85" i="12"/>
  <c r="H544" i="12"/>
  <c r="H251" i="12"/>
  <c r="I411" i="12"/>
  <c r="H392" i="12"/>
  <c r="I409" i="12"/>
  <c r="H495" i="12"/>
  <c r="H187" i="12"/>
  <c r="I286" i="12"/>
  <c r="H472" i="12"/>
  <c r="J359" i="12"/>
  <c r="J384" i="12"/>
  <c r="J483" i="12"/>
  <c r="J390" i="12"/>
  <c r="J39" i="12"/>
  <c r="J355" i="12"/>
  <c r="J409" i="12"/>
  <c r="J21" i="12"/>
  <c r="J264" i="12"/>
  <c r="J113" i="12"/>
  <c r="J319" i="12"/>
  <c r="J261" i="12"/>
  <c r="J240" i="12"/>
  <c r="J234" i="12"/>
  <c r="J507" i="12"/>
  <c r="J179" i="12"/>
  <c r="J93" i="12"/>
  <c r="J518" i="12"/>
  <c r="J90" i="12"/>
  <c r="J20" i="12"/>
  <c r="J202" i="12"/>
  <c r="J528" i="12"/>
  <c r="J170" i="12"/>
  <c r="J466" i="12"/>
  <c r="J144" i="12"/>
  <c r="J407" i="12"/>
  <c r="J219" i="12"/>
  <c r="J117" i="12"/>
  <c r="J502" i="12"/>
  <c r="J307" i="12"/>
  <c r="I34" i="12"/>
  <c r="I98" i="12"/>
  <c r="I162" i="12"/>
  <c r="I226" i="12"/>
  <c r="I290" i="12"/>
  <c r="I354" i="12"/>
  <c r="I35" i="12"/>
  <c r="I99" i="12"/>
  <c r="I36" i="12"/>
  <c r="I100" i="12"/>
  <c r="I37" i="12"/>
  <c r="I101" i="12"/>
  <c r="I38" i="12"/>
  <c r="I102" i="12"/>
  <c r="I39" i="12"/>
  <c r="I103" i="12"/>
  <c r="I40" i="12"/>
  <c r="I104" i="12"/>
  <c r="I168" i="12"/>
  <c r="I232" i="12"/>
  <c r="I296" i="12"/>
  <c r="I360" i="12"/>
  <c r="I424" i="12"/>
  <c r="I488" i="12"/>
  <c r="I552" i="12"/>
  <c r="H71" i="12"/>
  <c r="H135" i="12"/>
  <c r="I181" i="12"/>
  <c r="I267" i="12"/>
  <c r="I351" i="12"/>
  <c r="I430" i="12"/>
  <c r="I503" i="12"/>
  <c r="H32" i="12"/>
  <c r="H105" i="12"/>
  <c r="H174" i="12"/>
  <c r="H238" i="12"/>
  <c r="H302" i="12"/>
  <c r="I140" i="12"/>
  <c r="I225" i="12"/>
  <c r="I310" i="12"/>
  <c r="I395" i="12"/>
  <c r="I468" i="12"/>
  <c r="I541" i="12"/>
  <c r="H69" i="12"/>
  <c r="H142" i="12"/>
  <c r="H207" i="12"/>
  <c r="H271" i="12"/>
  <c r="H335" i="12"/>
  <c r="I183" i="12"/>
  <c r="I269" i="12"/>
  <c r="I355" i="12"/>
  <c r="I433" i="12"/>
  <c r="I506" i="12"/>
  <c r="H34" i="12"/>
  <c r="H107" i="12"/>
  <c r="H176" i="12"/>
  <c r="H240" i="12"/>
  <c r="H304" i="12"/>
  <c r="I105" i="12"/>
  <c r="I217" i="12"/>
  <c r="I302" i="12"/>
  <c r="I388" i="12"/>
  <c r="I461" i="12"/>
  <c r="I534" i="12"/>
  <c r="H62" i="12"/>
  <c r="H136" i="12"/>
  <c r="H201" i="12"/>
  <c r="H265" i="12"/>
  <c r="H329" i="12"/>
  <c r="I165" i="12"/>
  <c r="I251" i="12"/>
  <c r="I335" i="12"/>
  <c r="I417" i="12"/>
  <c r="I490" i="12"/>
  <c r="H18" i="12"/>
  <c r="H91" i="12"/>
  <c r="H162" i="12"/>
  <c r="H226" i="12"/>
  <c r="H290" i="12"/>
  <c r="H354" i="12"/>
  <c r="I199" i="12"/>
  <c r="I285" i="12"/>
  <c r="I371" i="12"/>
  <c r="I446" i="12"/>
  <c r="I519" i="12"/>
  <c r="H48" i="12"/>
  <c r="H121" i="12"/>
  <c r="H188" i="12"/>
  <c r="H252" i="12"/>
  <c r="H316" i="12"/>
  <c r="I252" i="12"/>
  <c r="H19" i="12"/>
  <c r="H291" i="12"/>
  <c r="H401" i="12"/>
  <c r="H465" i="12"/>
  <c r="H529" i="12"/>
  <c r="I297" i="12"/>
  <c r="H58" i="12"/>
  <c r="H325" i="12"/>
  <c r="H410" i="12"/>
  <c r="H474" i="12"/>
  <c r="H538" i="12"/>
  <c r="I348" i="12"/>
  <c r="H101" i="12"/>
  <c r="H355" i="12"/>
  <c r="H419" i="12"/>
  <c r="H483" i="12"/>
  <c r="H547" i="12"/>
  <c r="I393" i="12"/>
  <c r="H140" i="12"/>
  <c r="H364" i="12"/>
  <c r="H428" i="12"/>
  <c r="H492" i="12"/>
  <c r="I145" i="12"/>
  <c r="I473" i="12"/>
  <c r="H211" i="12"/>
  <c r="H381" i="12"/>
  <c r="H445" i="12"/>
  <c r="H509" i="12"/>
  <c r="I233" i="12"/>
  <c r="I548" i="12"/>
  <c r="H277" i="12"/>
  <c r="H398" i="12"/>
  <c r="H462" i="12"/>
  <c r="H526" i="12"/>
  <c r="H219" i="12"/>
  <c r="H384" i="12"/>
  <c r="H464" i="12"/>
  <c r="H423" i="12"/>
  <c r="I372" i="12"/>
  <c r="H488" i="12"/>
  <c r="H283" i="12"/>
  <c r="H400" i="12"/>
  <c r="H407" i="12"/>
  <c r="H189" i="12"/>
  <c r="J47" i="12"/>
  <c r="J505" i="12"/>
  <c r="J484" i="12"/>
  <c r="J241" i="12"/>
  <c r="J108" i="12"/>
  <c r="J441" i="12"/>
  <c r="J369" i="12"/>
  <c r="J198" i="12"/>
  <c r="J377" i="12"/>
  <c r="J75" i="12"/>
  <c r="J104" i="12"/>
  <c r="J512" i="12"/>
  <c r="J522" i="12"/>
  <c r="J152" i="12"/>
  <c r="J415" i="12"/>
  <c r="J313" i="12"/>
  <c r="J347" i="12"/>
  <c r="J447" i="12"/>
  <c r="J251" i="12"/>
  <c r="J433" i="12"/>
  <c r="J253" i="12"/>
  <c r="I42" i="12"/>
  <c r="I106" i="12"/>
  <c r="I170" i="12"/>
  <c r="I234" i="12"/>
  <c r="I298" i="12"/>
  <c r="I362" i="12"/>
  <c r="I43" i="12"/>
  <c r="I107" i="12"/>
  <c r="I44" i="12"/>
  <c r="I108" i="12"/>
  <c r="I45" i="12"/>
  <c r="I109" i="12"/>
  <c r="I46" i="12"/>
  <c r="I110" i="12"/>
  <c r="I47" i="12"/>
  <c r="I111" i="12"/>
  <c r="I48" i="12"/>
  <c r="I112" i="12"/>
  <c r="I176" i="12"/>
  <c r="I240" i="12"/>
  <c r="I304" i="12"/>
  <c r="I368" i="12"/>
  <c r="I432" i="12"/>
  <c r="I496" i="12"/>
  <c r="H79" i="12"/>
  <c r="H143" i="12"/>
  <c r="I191" i="12"/>
  <c r="I277" i="12"/>
  <c r="I363" i="12"/>
  <c r="I439" i="12"/>
  <c r="I513" i="12"/>
  <c r="H41" i="12"/>
  <c r="H114" i="12"/>
  <c r="H182" i="12"/>
  <c r="H246" i="12"/>
  <c r="H310" i="12"/>
  <c r="I150" i="12"/>
  <c r="I236" i="12"/>
  <c r="I321" i="12"/>
  <c r="I404" i="12"/>
  <c r="I477" i="12"/>
  <c r="I550" i="12"/>
  <c r="H78" i="12"/>
  <c r="H151" i="12"/>
  <c r="H215" i="12"/>
  <c r="H279" i="12"/>
  <c r="H343" i="12"/>
  <c r="I195" i="12"/>
  <c r="I279" i="12"/>
  <c r="I365" i="12"/>
  <c r="I442" i="12"/>
  <c r="I515" i="12"/>
  <c r="H43" i="12"/>
  <c r="H116" i="12"/>
  <c r="H184" i="12"/>
  <c r="H248" i="12"/>
  <c r="H312" i="12"/>
  <c r="I142" i="12"/>
  <c r="I228" i="12"/>
  <c r="I313" i="12"/>
  <c r="I397" i="12"/>
  <c r="I470" i="12"/>
  <c r="I543" i="12"/>
  <c r="H72" i="12"/>
  <c r="H145" i="12"/>
  <c r="H209" i="12"/>
  <c r="H273" i="12"/>
  <c r="H337" i="12"/>
  <c r="I175" i="12"/>
  <c r="I261" i="12"/>
  <c r="I347" i="12"/>
  <c r="I426" i="12"/>
  <c r="I499" i="12"/>
  <c r="H27" i="12"/>
  <c r="H100" i="12"/>
  <c r="H170" i="12"/>
  <c r="H234" i="12"/>
  <c r="H298" i="12"/>
  <c r="I65" i="12"/>
  <c r="I211" i="12"/>
  <c r="I295" i="12"/>
  <c r="I381" i="12"/>
  <c r="I455" i="12"/>
  <c r="I529" i="12"/>
  <c r="H57" i="12"/>
  <c r="H130" i="12"/>
  <c r="H196" i="12"/>
  <c r="H260" i="12"/>
  <c r="H324" i="12"/>
  <c r="I294" i="12"/>
  <c r="H56" i="12"/>
  <c r="H323" i="12"/>
  <c r="H409" i="12"/>
  <c r="H473" i="12"/>
  <c r="H537" i="12"/>
  <c r="I340" i="12"/>
  <c r="H94" i="12"/>
  <c r="H351" i="12"/>
  <c r="H418" i="12"/>
  <c r="H482" i="12"/>
  <c r="H546" i="12"/>
  <c r="I390" i="12"/>
  <c r="H138" i="12"/>
  <c r="H363" i="12"/>
  <c r="H427" i="12"/>
  <c r="H491" i="12"/>
  <c r="I429" i="12"/>
  <c r="H173" i="12"/>
  <c r="H372" i="12"/>
  <c r="H436" i="12"/>
  <c r="H500" i="12"/>
  <c r="I188" i="12"/>
  <c r="I509" i="12"/>
  <c r="H243" i="12"/>
  <c r="H389" i="12"/>
  <c r="H453" i="12"/>
  <c r="H517" i="12"/>
  <c r="I276" i="12"/>
  <c r="H40" i="12"/>
  <c r="H309" i="12"/>
  <c r="H406" i="12"/>
  <c r="H470" i="12"/>
  <c r="H534" i="12"/>
  <c r="H347" i="12"/>
  <c r="H432" i="12"/>
  <c r="H416" i="12"/>
  <c r="I198" i="12"/>
  <c r="H455" i="12"/>
  <c r="I521" i="12"/>
  <c r="H520" i="12"/>
  <c r="H367" i="12"/>
  <c r="H528" i="12"/>
  <c r="H439" i="12"/>
  <c r="H317" i="12"/>
  <c r="J473" i="12"/>
  <c r="J461" i="12"/>
  <c r="J416" i="12"/>
  <c r="J33" i="12"/>
  <c r="J22" i="12"/>
  <c r="J378" i="12"/>
  <c r="J268" i="12"/>
  <c r="J135" i="12"/>
  <c r="J223" i="12"/>
  <c r="J262" i="12"/>
  <c r="J59" i="12"/>
  <c r="J37" i="12"/>
  <c r="J525" i="12"/>
  <c r="J88" i="12"/>
  <c r="J297" i="12"/>
  <c r="J164" i="12"/>
  <c r="J434" i="12"/>
  <c r="J361" i="12"/>
  <c r="J191" i="12"/>
  <c r="J362" i="12"/>
  <c r="J544" i="12"/>
  <c r="J87" i="12"/>
  <c r="J195" i="12"/>
  <c r="J70" i="12"/>
  <c r="J296" i="12"/>
  <c r="J290" i="12"/>
  <c r="J69" i="12"/>
  <c r="J231" i="12"/>
  <c r="J294" i="12"/>
  <c r="J52" i="12"/>
  <c r="J43" i="12"/>
  <c r="J145" i="12"/>
  <c r="I50" i="12"/>
  <c r="I114" i="12"/>
  <c r="I178" i="12"/>
  <c r="I242" i="12"/>
  <c r="I306" i="12"/>
  <c r="I370" i="12"/>
  <c r="I51" i="12"/>
  <c r="I115" i="12"/>
  <c r="I52" i="12"/>
  <c r="I116" i="12"/>
  <c r="I53" i="12"/>
  <c r="I117" i="12"/>
  <c r="I54" i="12"/>
  <c r="I118" i="12"/>
  <c r="I55" i="12"/>
  <c r="I119" i="12"/>
  <c r="I56" i="12"/>
  <c r="I120" i="12"/>
  <c r="I184" i="12"/>
  <c r="I248" i="12"/>
  <c r="I312" i="12"/>
  <c r="I376" i="12"/>
  <c r="I440" i="12"/>
  <c r="I504" i="12"/>
  <c r="H23" i="12"/>
  <c r="H87" i="12"/>
  <c r="I17" i="12"/>
  <c r="I203" i="12"/>
  <c r="I287" i="12"/>
  <c r="I373" i="12"/>
  <c r="I449" i="12"/>
  <c r="I522" i="12"/>
  <c r="H50" i="12"/>
  <c r="H123" i="12"/>
  <c r="H190" i="12"/>
  <c r="H254" i="12"/>
  <c r="H318" i="12"/>
  <c r="I161" i="12"/>
  <c r="I246" i="12"/>
  <c r="I332" i="12"/>
  <c r="I413" i="12"/>
  <c r="I486" i="12"/>
  <c r="H88" i="12"/>
  <c r="H159" i="12"/>
  <c r="H223" i="12"/>
  <c r="H287" i="12"/>
  <c r="I33" i="12"/>
  <c r="I205" i="12"/>
  <c r="I291" i="12"/>
  <c r="I375" i="12"/>
  <c r="I451" i="12"/>
  <c r="I524" i="12"/>
  <c r="H52" i="12"/>
  <c r="H125" i="12"/>
  <c r="H192" i="12"/>
  <c r="H256" i="12"/>
  <c r="H320" i="12"/>
  <c r="I153" i="12"/>
  <c r="I238" i="12"/>
  <c r="I324" i="12"/>
  <c r="I406" i="12"/>
  <c r="I479" i="12"/>
  <c r="I553" i="12"/>
  <c r="H81" i="12"/>
  <c r="H153" i="12"/>
  <c r="H217" i="12"/>
  <c r="H281" i="12"/>
  <c r="H345" i="12"/>
  <c r="I187" i="12"/>
  <c r="I271" i="12"/>
  <c r="I357" i="12"/>
  <c r="I435" i="12"/>
  <c r="I508" i="12"/>
  <c r="H36" i="12"/>
  <c r="H109" i="12"/>
  <c r="H178" i="12"/>
  <c r="H242" i="12"/>
  <c r="H306" i="12"/>
  <c r="I129" i="12"/>
  <c r="I221" i="12"/>
  <c r="I307" i="12"/>
  <c r="I391" i="12"/>
  <c r="I465" i="12"/>
  <c r="I538" i="12"/>
  <c r="H66" i="12"/>
  <c r="H139" i="12"/>
  <c r="H204" i="12"/>
  <c r="H268" i="12"/>
  <c r="H332" i="12"/>
  <c r="I337" i="12"/>
  <c r="H92" i="12"/>
  <c r="H350" i="12"/>
  <c r="H417" i="12"/>
  <c r="H481" i="12"/>
  <c r="H545" i="12"/>
  <c r="I382" i="12"/>
  <c r="H131" i="12"/>
  <c r="H362" i="12"/>
  <c r="H426" i="12"/>
  <c r="H490" i="12"/>
  <c r="H554" i="12"/>
  <c r="I427" i="12"/>
  <c r="H171" i="12"/>
  <c r="H371" i="12"/>
  <c r="H435" i="12"/>
  <c r="H499" i="12"/>
  <c r="I137" i="12"/>
  <c r="I466" i="12"/>
  <c r="H205" i="12"/>
  <c r="H380" i="12"/>
  <c r="H444" i="12"/>
  <c r="H508" i="12"/>
  <c r="I230" i="12"/>
  <c r="I546" i="12"/>
  <c r="H275" i="12"/>
  <c r="H397" i="12"/>
  <c r="H461" i="12"/>
  <c r="H525" i="12"/>
  <c r="I318" i="12"/>
  <c r="H76" i="12"/>
  <c r="H341" i="12"/>
  <c r="H414" i="12"/>
  <c r="H478" i="12"/>
  <c r="H542" i="12"/>
  <c r="H383" i="12"/>
  <c r="I158" i="12"/>
  <c r="H448" i="12"/>
  <c r="I369" i="12"/>
  <c r="H487" i="12"/>
  <c r="H122" i="12"/>
  <c r="H552" i="12"/>
  <c r="H399" i="12"/>
  <c r="I284" i="12"/>
  <c r="H471" i="12"/>
  <c r="H376" i="12"/>
  <c r="J312" i="12"/>
  <c r="J32" i="12"/>
  <c r="J306" i="12"/>
  <c r="J86" i="12"/>
  <c r="J247" i="12"/>
  <c r="J311" i="12"/>
  <c r="J199" i="12"/>
  <c r="J60" i="12"/>
  <c r="J161" i="12"/>
  <c r="J284" i="12"/>
  <c r="J118" i="12"/>
  <c r="J552" i="12"/>
  <c r="J457" i="12"/>
  <c r="J476" i="12"/>
  <c r="J233" i="12"/>
  <c r="J100" i="12"/>
  <c r="J370" i="12"/>
  <c r="J260" i="12"/>
  <c r="J127" i="12"/>
  <c r="J216" i="12"/>
  <c r="J323" i="12"/>
  <c r="J395" i="12"/>
  <c r="J397" i="12"/>
  <c r="J181" i="12"/>
  <c r="J232" i="12"/>
  <c r="J226" i="12"/>
  <c r="J498" i="12"/>
  <c r="J171" i="12"/>
  <c r="J230" i="12"/>
  <c r="J166" i="12"/>
  <c r="J146" i="12"/>
  <c r="J81" i="12"/>
  <c r="J263" i="12"/>
  <c r="I90" i="12"/>
  <c r="I274" i="12"/>
  <c r="I27" i="12"/>
  <c r="I60" i="12"/>
  <c r="I85" i="12"/>
  <c r="I94" i="12"/>
  <c r="I127" i="12"/>
  <c r="I160" i="12"/>
  <c r="I344" i="12"/>
  <c r="I512" i="12"/>
  <c r="H119" i="12"/>
  <c r="I299" i="12"/>
  <c r="I494" i="12"/>
  <c r="H158" i="12"/>
  <c r="H326" i="12"/>
  <c r="I300" i="12"/>
  <c r="I523" i="12"/>
  <c r="H133" i="12"/>
  <c r="H319" i="12"/>
  <c r="I301" i="12"/>
  <c r="I497" i="12"/>
  <c r="H160" i="12"/>
  <c r="H328" i="12"/>
  <c r="I292" i="12"/>
  <c r="I516" i="12"/>
  <c r="H161" i="12"/>
  <c r="H321" i="12"/>
  <c r="I315" i="12"/>
  <c r="I517" i="12"/>
  <c r="H154" i="12"/>
  <c r="H338" i="12"/>
  <c r="I317" i="12"/>
  <c r="I510" i="12"/>
  <c r="H148" i="12"/>
  <c r="H308" i="12"/>
  <c r="H227" i="12"/>
  <c r="H489" i="12"/>
  <c r="H21" i="12"/>
  <c r="H458" i="12"/>
  <c r="I463" i="12"/>
  <c r="H411" i="12"/>
  <c r="I180" i="12"/>
  <c r="H356" i="12"/>
  <c r="H540" i="12"/>
  <c r="H307" i="12"/>
  <c r="H501" i="12"/>
  <c r="H213" i="12"/>
  <c r="H486" i="12"/>
  <c r="H543" i="12"/>
  <c r="I518" i="12"/>
  <c r="H456" i="12"/>
  <c r="H315" i="12"/>
  <c r="J301" i="12"/>
  <c r="J305" i="12"/>
  <c r="J542" i="12"/>
  <c r="J97" i="12"/>
  <c r="J206" i="12"/>
  <c r="J42" i="12"/>
  <c r="J302" i="12"/>
  <c r="J495" i="12"/>
  <c r="J481" i="12"/>
  <c r="J450" i="12"/>
  <c r="J400" i="12"/>
  <c r="J295" i="12"/>
  <c r="J334" i="12"/>
  <c r="J427" i="12"/>
  <c r="J532" i="12"/>
  <c r="J491" i="12"/>
  <c r="J514" i="12"/>
  <c r="J547" i="12"/>
  <c r="J460" i="12"/>
  <c r="J212" i="12"/>
  <c r="J84" i="12"/>
  <c r="J420" i="12"/>
  <c r="J308" i="12"/>
  <c r="J175" i="12"/>
  <c r="J345" i="12"/>
  <c r="J46" i="12"/>
  <c r="J57" i="12"/>
  <c r="J189" i="12"/>
  <c r="J254" i="12"/>
  <c r="J68" i="12"/>
  <c r="J40" i="12"/>
  <c r="J213" i="12"/>
  <c r="J482" i="12"/>
  <c r="J155" i="12"/>
  <c r="J209" i="12"/>
  <c r="J94" i="12"/>
  <c r="J130" i="12"/>
  <c r="J549" i="12"/>
  <c r="J151" i="12"/>
  <c r="J497" i="12"/>
  <c r="J63" i="12"/>
  <c r="J331" i="12"/>
  <c r="J190" i="12"/>
  <c r="J271" i="12"/>
  <c r="J337" i="12"/>
  <c r="J228" i="12"/>
  <c r="J95" i="12"/>
  <c r="J437" i="12"/>
  <c r="J318" i="12"/>
  <c r="J449" i="12"/>
  <c r="I338" i="12"/>
  <c r="I124" i="12"/>
  <c r="I224" i="12"/>
  <c r="I383" i="12"/>
  <c r="I172" i="12"/>
  <c r="H199" i="12"/>
  <c r="H25" i="12"/>
  <c r="I377" i="12"/>
  <c r="H225" i="12"/>
  <c r="H45" i="12"/>
  <c r="I401" i="12"/>
  <c r="I209" i="12"/>
  <c r="H293" i="12"/>
  <c r="H475" i="12"/>
  <c r="I399" i="12"/>
  <c r="I190" i="12"/>
  <c r="H221" i="12"/>
  <c r="I447" i="12"/>
  <c r="J324" i="12"/>
  <c r="J443" i="12"/>
  <c r="J398" i="12"/>
  <c r="J551" i="12"/>
  <c r="J114" i="12"/>
  <c r="J48" i="12"/>
  <c r="J163" i="12"/>
  <c r="J138" i="12"/>
  <c r="J215" i="12"/>
  <c r="J548" i="12"/>
  <c r="J531" i="12"/>
  <c r="J291" i="12"/>
  <c r="J186" i="12"/>
  <c r="J508" i="12"/>
  <c r="J405" i="12"/>
  <c r="J139" i="12"/>
  <c r="I530" i="12"/>
  <c r="H516" i="12"/>
  <c r="H511" i="12"/>
  <c r="J246" i="12"/>
  <c r="J487" i="12"/>
  <c r="J281" i="12"/>
  <c r="J62" i="12"/>
  <c r="J274" i="12"/>
  <c r="J541" i="12"/>
  <c r="J58" i="12"/>
  <c r="J178" i="12"/>
  <c r="I122" i="12"/>
  <c r="I282" i="12"/>
  <c r="I59" i="12"/>
  <c r="I84" i="12"/>
  <c r="I93" i="12"/>
  <c r="I126" i="12"/>
  <c r="I24" i="12"/>
  <c r="I192" i="12"/>
  <c r="I352" i="12"/>
  <c r="I536" i="12"/>
  <c r="H127" i="12"/>
  <c r="I331" i="12"/>
  <c r="I531" i="12"/>
  <c r="H166" i="12"/>
  <c r="I25" i="12"/>
  <c r="I342" i="12"/>
  <c r="I532" i="12"/>
  <c r="H167" i="12"/>
  <c r="H327" i="12"/>
  <c r="I333" i="12"/>
  <c r="I533" i="12"/>
  <c r="H168" i="12"/>
  <c r="H352" i="12"/>
  <c r="I334" i="12"/>
  <c r="I525" i="12"/>
  <c r="H185" i="12"/>
  <c r="H353" i="12"/>
  <c r="I325" i="12"/>
  <c r="I545" i="12"/>
  <c r="H186" i="12"/>
  <c r="H346" i="12"/>
  <c r="I349" i="12"/>
  <c r="I547" i="12"/>
  <c r="H172" i="12"/>
  <c r="H340" i="12"/>
  <c r="H259" i="12"/>
  <c r="H513" i="12"/>
  <c r="H165" i="12"/>
  <c r="H466" i="12"/>
  <c r="H28" i="12"/>
  <c r="H443" i="12"/>
  <c r="I308" i="12"/>
  <c r="H388" i="12"/>
  <c r="H548" i="12"/>
  <c r="H365" i="12"/>
  <c r="H533" i="12"/>
  <c r="H245" i="12"/>
  <c r="H510" i="12"/>
  <c r="H359" i="12"/>
  <c r="H285" i="12"/>
  <c r="H375" i="12"/>
  <c r="J149" i="12"/>
  <c r="J515" i="12"/>
  <c r="J455" i="12"/>
  <c r="J257" i="12"/>
  <c r="J465" i="12"/>
  <c r="J475" i="12"/>
  <c r="J534" i="12"/>
  <c r="J153" i="12"/>
  <c r="J315" i="12"/>
  <c r="J245" i="12"/>
  <c r="J34" i="12"/>
  <c r="J107" i="12"/>
  <c r="J252" i="12"/>
  <c r="J353" i="12"/>
  <c r="J513" i="12"/>
  <c r="J329" i="12"/>
  <c r="J442" i="12"/>
  <c r="J229" i="12"/>
  <c r="J392" i="12"/>
  <c r="J374" i="12"/>
  <c r="J287" i="12"/>
  <c r="J354" i="12"/>
  <c r="J244" i="12"/>
  <c r="J111" i="12"/>
  <c r="J200" i="12"/>
  <c r="J403" i="12"/>
  <c r="J413" i="12"/>
  <c r="J256" i="12"/>
  <c r="J462" i="12"/>
  <c r="J64" i="12"/>
  <c r="J17" i="12"/>
  <c r="J422" i="12"/>
  <c r="J91" i="12"/>
  <c r="J421" i="12"/>
  <c r="J446" i="12"/>
  <c r="J55" i="12"/>
  <c r="J112" i="12"/>
  <c r="J456" i="12"/>
  <c r="J338" i="12"/>
  <c r="J53" i="12"/>
  <c r="J266" i="12"/>
  <c r="J540" i="12"/>
  <c r="J210" i="12"/>
  <c r="J270" i="12"/>
  <c r="J27" i="12"/>
  <c r="J18" i="12"/>
  <c r="J436" i="12"/>
  <c r="J320" i="12"/>
  <c r="J101" i="12"/>
  <c r="I91" i="12"/>
  <c r="I64" i="12"/>
  <c r="I159" i="12"/>
  <c r="H222" i="12"/>
  <c r="H24" i="12"/>
  <c r="I387" i="12"/>
  <c r="I164" i="12"/>
  <c r="I155" i="12"/>
  <c r="H218" i="12"/>
  <c r="H29" i="12"/>
  <c r="H385" i="12"/>
  <c r="H522" i="12"/>
  <c r="I502" i="12"/>
  <c r="H405" i="12"/>
  <c r="H550" i="12"/>
  <c r="H155" i="12"/>
  <c r="J172" i="12"/>
  <c r="J533" i="12"/>
  <c r="J381" i="12"/>
  <c r="J220" i="12"/>
  <c r="J157" i="12"/>
  <c r="J490" i="12"/>
  <c r="J126" i="12"/>
  <c r="J237" i="12"/>
  <c r="J79" i="12"/>
  <c r="J391" i="12"/>
  <c r="J486" i="12"/>
  <c r="J150" i="12"/>
  <c r="J83" i="12"/>
  <c r="J464" i="12"/>
  <c r="J143" i="12"/>
  <c r="H129" i="12"/>
  <c r="H333" i="12"/>
  <c r="H454" i="12"/>
  <c r="J423" i="12"/>
  <c r="J30" i="12"/>
  <c r="J439" i="12"/>
  <c r="J72" i="12"/>
  <c r="J419" i="12"/>
  <c r="J280" i="12"/>
  <c r="J36" i="12"/>
  <c r="J445" i="12"/>
  <c r="J536" i="12"/>
  <c r="I146" i="12"/>
  <c r="I314" i="12"/>
  <c r="I83" i="12"/>
  <c r="I92" i="12"/>
  <c r="I125" i="12"/>
  <c r="I32" i="12"/>
  <c r="I216" i="12"/>
  <c r="I384" i="12"/>
  <c r="I544" i="12"/>
  <c r="I81" i="12"/>
  <c r="I341" i="12"/>
  <c r="H198" i="12"/>
  <c r="I89" i="12"/>
  <c r="I374" i="12"/>
  <c r="H191" i="12"/>
  <c r="I97" i="12"/>
  <c r="I343" i="12"/>
  <c r="H16" i="12"/>
  <c r="H200" i="12"/>
  <c r="I41" i="12"/>
  <c r="I366" i="12"/>
  <c r="H17" i="12"/>
  <c r="H193" i="12"/>
  <c r="I143" i="12"/>
  <c r="I367" i="12"/>
  <c r="I554" i="12"/>
  <c r="H210" i="12"/>
  <c r="I147" i="12"/>
  <c r="I359" i="12"/>
  <c r="H180" i="12"/>
  <c r="I166" i="12"/>
  <c r="H361" i="12"/>
  <c r="H521" i="12"/>
  <c r="H261" i="12"/>
  <c r="H498" i="12"/>
  <c r="H65" i="12"/>
  <c r="H467" i="12"/>
  <c r="I350" i="12"/>
  <c r="H412" i="12"/>
  <c r="I273" i="12"/>
  <c r="H373" i="12"/>
  <c r="I148" i="12"/>
  <c r="H358" i="12"/>
  <c r="H518" i="12"/>
  <c r="I329" i="12"/>
  <c r="H391" i="12"/>
  <c r="H503" i="12"/>
  <c r="J23" i="12"/>
  <c r="J321" i="12"/>
  <c r="J526" i="12"/>
  <c r="J188" i="12"/>
  <c r="J285" i="12"/>
  <c r="J24" i="12"/>
  <c r="J511" i="12"/>
  <c r="J185" i="12"/>
  <c r="J249" i="12"/>
  <c r="J477" i="12"/>
  <c r="J289" i="12"/>
  <c r="J510" i="12"/>
  <c r="J208" i="12"/>
  <c r="J343" i="12"/>
  <c r="J131" i="12"/>
  <c r="J463" i="12"/>
  <c r="J288" i="12"/>
  <c r="J282" i="12"/>
  <c r="J553" i="12"/>
  <c r="J225" i="12"/>
  <c r="J286" i="12"/>
  <c r="J44" i="12"/>
  <c r="J35" i="12"/>
  <c r="J137" i="12"/>
  <c r="J489" i="12"/>
  <c r="J194" i="12"/>
  <c r="J168" i="12"/>
  <c r="J417" i="12"/>
  <c r="J333" i="12"/>
  <c r="J192" i="12"/>
  <c r="J452" i="12"/>
  <c r="J356" i="12"/>
  <c r="J350" i="12"/>
  <c r="J134" i="12"/>
  <c r="J375" i="12"/>
  <c r="J537" i="12"/>
  <c r="J197" i="12"/>
  <c r="J31" i="12"/>
  <c r="J493" i="12"/>
  <c r="J272" i="12"/>
  <c r="J205" i="12"/>
  <c r="J474" i="12"/>
  <c r="J147" i="12"/>
  <c r="J201" i="12"/>
  <c r="J125" i="12"/>
  <c r="J122" i="12"/>
  <c r="J406" i="12"/>
  <c r="J500" i="12"/>
  <c r="J535" i="12"/>
  <c r="I154" i="12"/>
  <c r="I23" i="12"/>
  <c r="I408" i="12"/>
  <c r="H22" i="12"/>
  <c r="I385" i="12"/>
  <c r="I163" i="12"/>
  <c r="H224" i="12"/>
  <c r="H44" i="12"/>
  <c r="I398" i="12"/>
  <c r="I179" i="12"/>
  <c r="H212" i="12"/>
  <c r="H553" i="12"/>
  <c r="H203" i="12"/>
  <c r="H420" i="12"/>
  <c r="H382" i="12"/>
  <c r="H519" i="12"/>
  <c r="J248" i="12"/>
  <c r="J275" i="12"/>
  <c r="J61" i="12"/>
  <c r="J554" i="12"/>
  <c r="J243" i="12"/>
  <c r="J388" i="12"/>
  <c r="J221" i="12"/>
  <c r="J217" i="12"/>
  <c r="J73" i="12"/>
  <c r="J250" i="12"/>
  <c r="J128" i="12"/>
  <c r="J203" i="12"/>
  <c r="J335" i="12"/>
  <c r="J519" i="12"/>
  <c r="J414" i="12"/>
  <c r="J438" i="12"/>
  <c r="J496" i="12"/>
  <c r="H300" i="12"/>
  <c r="H403" i="12"/>
  <c r="H493" i="12"/>
  <c r="H536" i="12"/>
  <c r="J408" i="12"/>
  <c r="J469" i="12"/>
  <c r="J105" i="12"/>
  <c r="J538" i="12"/>
  <c r="J341" i="12"/>
  <c r="J278" i="12"/>
  <c r="J269" i="12"/>
  <c r="J159" i="12"/>
  <c r="I18" i="12"/>
  <c r="I186" i="12"/>
  <c r="I346" i="12"/>
  <c r="I123" i="12"/>
  <c r="I22" i="12"/>
  <c r="I31" i="12"/>
  <c r="I88" i="12"/>
  <c r="I256" i="12"/>
  <c r="I416" i="12"/>
  <c r="H31" i="12"/>
  <c r="I171" i="12"/>
  <c r="I412" i="12"/>
  <c r="H59" i="12"/>
  <c r="H230" i="12"/>
  <c r="I204" i="12"/>
  <c r="I422" i="12"/>
  <c r="H51" i="12"/>
  <c r="H231" i="12"/>
  <c r="I173" i="12"/>
  <c r="I414" i="12"/>
  <c r="H61" i="12"/>
  <c r="H232" i="12"/>
  <c r="I196" i="12"/>
  <c r="I415" i="12"/>
  <c r="H53" i="12"/>
  <c r="H249" i="12"/>
  <c r="I197" i="12"/>
  <c r="I407" i="12"/>
  <c r="H73" i="12"/>
  <c r="H250" i="12"/>
  <c r="I189" i="12"/>
  <c r="I428" i="12"/>
  <c r="H38" i="12"/>
  <c r="H236" i="12"/>
  <c r="I380" i="12"/>
  <c r="H393" i="12"/>
  <c r="I212" i="12"/>
  <c r="H370" i="12"/>
  <c r="H530" i="12"/>
  <c r="H299" i="12"/>
  <c r="H507" i="12"/>
  <c r="H67" i="12"/>
  <c r="H452" i="12"/>
  <c r="I436" i="12"/>
  <c r="H429" i="12"/>
  <c r="I361" i="12"/>
  <c r="H390" i="12"/>
  <c r="I482" i="12"/>
  <c r="H349" i="12"/>
  <c r="H496" i="12"/>
  <c r="H431" i="12"/>
  <c r="H49" i="12"/>
  <c r="J160" i="12"/>
  <c r="J187" i="12"/>
  <c r="J259" i="12"/>
  <c r="J67" i="12"/>
  <c r="J309" i="12"/>
  <c r="J380" i="12"/>
  <c r="J401" i="12"/>
  <c r="J322" i="12"/>
  <c r="J371" i="12"/>
  <c r="J277" i="12"/>
  <c r="J16" i="12"/>
  <c r="J428" i="12"/>
  <c r="J183" i="12"/>
  <c r="J328" i="12"/>
  <c r="J45" i="12"/>
  <c r="J276" i="12"/>
  <c r="J173" i="12"/>
  <c r="J224" i="12"/>
  <c r="J25" i="12"/>
  <c r="J430" i="12"/>
  <c r="J99" i="12"/>
  <c r="J523" i="12"/>
  <c r="J454" i="12"/>
  <c r="J74" i="12"/>
  <c r="J471" i="12"/>
  <c r="J176" i="12"/>
  <c r="J214" i="12"/>
  <c r="J431" i="12"/>
  <c r="J448" i="12"/>
  <c r="J325" i="12"/>
  <c r="J432" i="12"/>
  <c r="J273" i="12"/>
  <c r="J140" i="12"/>
  <c r="J530" i="12"/>
  <c r="J418" i="12"/>
  <c r="J227" i="12"/>
  <c r="J129" i="12"/>
  <c r="J124" i="12"/>
  <c r="J207" i="12"/>
  <c r="J387" i="12"/>
  <c r="J184" i="12"/>
  <c r="J444" i="12"/>
  <c r="J348" i="12"/>
  <c r="J182" i="12"/>
  <c r="J102" i="12"/>
  <c r="J351" i="12"/>
  <c r="J54" i="12"/>
  <c r="J327" i="12"/>
  <c r="J424" i="12"/>
  <c r="J385" i="12"/>
  <c r="H90" i="12"/>
  <c r="I444" i="12"/>
  <c r="H274" i="12"/>
  <c r="I437" i="12"/>
  <c r="H75" i="12"/>
  <c r="I491" i="12"/>
  <c r="I254" i="12"/>
  <c r="I121" i="12"/>
  <c r="H531" i="12"/>
  <c r="H476" i="12"/>
  <c r="H437" i="12"/>
  <c r="I475" i="12"/>
  <c r="H83" i="12"/>
  <c r="I201" i="12"/>
  <c r="H408" i="12"/>
  <c r="J78" i="12"/>
  <c r="J501" i="12"/>
  <c r="J480" i="12"/>
  <c r="J316" i="12"/>
  <c r="J472" i="12"/>
  <c r="J363" i="12"/>
  <c r="J504" i="12"/>
  <c r="J373" i="12"/>
  <c r="J357" i="12"/>
  <c r="J459" i="12"/>
  <c r="J382" i="12"/>
  <c r="J383" i="12"/>
  <c r="J411" i="12"/>
  <c r="J520" i="12"/>
  <c r="J506" i="12"/>
  <c r="J453" i="12"/>
  <c r="J76" i="12"/>
  <c r="J300" i="12"/>
  <c r="J529" i="12"/>
  <c r="J267" i="12"/>
  <c r="J293" i="12"/>
  <c r="J330" i="12"/>
  <c r="J429" i="12"/>
  <c r="J283" i="12"/>
  <c r="J470" i="12"/>
  <c r="I445" i="12"/>
  <c r="J545" i="12"/>
  <c r="J492" i="12"/>
  <c r="J426" i="12"/>
  <c r="J110" i="12"/>
  <c r="J218" i="12"/>
  <c r="J169" i="12"/>
  <c r="J292" i="12"/>
  <c r="I26" i="12"/>
  <c r="I210" i="12"/>
  <c r="I378" i="12"/>
  <c r="I21" i="12"/>
  <c r="I30" i="12"/>
  <c r="I63" i="12"/>
  <c r="I96" i="12"/>
  <c r="I280" i="12"/>
  <c r="I448" i="12"/>
  <c r="H55" i="12"/>
  <c r="I213" i="12"/>
  <c r="I421" i="12"/>
  <c r="H86" i="12"/>
  <c r="H262" i="12"/>
  <c r="I214" i="12"/>
  <c r="I450" i="12"/>
  <c r="H60" i="12"/>
  <c r="H255" i="12"/>
  <c r="I215" i="12"/>
  <c r="I423" i="12"/>
  <c r="H89" i="12"/>
  <c r="H264" i="12"/>
  <c r="I206" i="12"/>
  <c r="I443" i="12"/>
  <c r="H257" i="12"/>
  <c r="I229" i="12"/>
  <c r="H82" i="12"/>
  <c r="I231" i="12"/>
  <c r="H244" i="12"/>
  <c r="H425" i="12"/>
  <c r="H394" i="12"/>
  <c r="H331" i="12"/>
  <c r="H104" i="12"/>
  <c r="H37" i="12"/>
  <c r="H422" i="12"/>
  <c r="H480" i="12"/>
  <c r="H527" i="12"/>
  <c r="J96" i="12"/>
  <c r="J162" i="12"/>
  <c r="J303" i="12"/>
  <c r="J396" i="12"/>
  <c r="J435" i="12"/>
  <c r="J119" i="12"/>
  <c r="J332" i="12"/>
  <c r="J344" i="12"/>
  <c r="J365" i="12"/>
  <c r="J158" i="12"/>
  <c r="J543" i="12"/>
  <c r="J258" i="12"/>
  <c r="J524" i="12"/>
  <c r="J516" i="12"/>
  <c r="J204" i="12"/>
  <c r="J412" i="12"/>
  <c r="J167" i="12"/>
  <c r="J142" i="12"/>
  <c r="J120" i="12"/>
  <c r="J196" i="12"/>
  <c r="J478" i="12"/>
  <c r="J339" i="12"/>
  <c r="J314" i="12"/>
  <c r="H434" i="12"/>
  <c r="H113" i="12"/>
  <c r="H424" i="12"/>
  <c r="J440" i="12"/>
  <c r="J85" i="12"/>
  <c r="J499" i="12"/>
  <c r="J148" i="12"/>
  <c r="J467" i="12"/>
  <c r="J546" i="12"/>
  <c r="J19" i="12"/>
  <c r="J66" i="12"/>
  <c r="J255" i="12"/>
  <c r="I58" i="12"/>
  <c r="I218" i="12"/>
  <c r="I20" i="12"/>
  <c r="I29" i="12"/>
  <c r="I62" i="12"/>
  <c r="I87" i="12"/>
  <c r="I128" i="12"/>
  <c r="I288" i="12"/>
  <c r="I472" i="12"/>
  <c r="H63" i="12"/>
  <c r="I245" i="12"/>
  <c r="I458" i="12"/>
  <c r="H96" i="12"/>
  <c r="H286" i="12"/>
  <c r="I257" i="12"/>
  <c r="I459" i="12"/>
  <c r="H97" i="12"/>
  <c r="H263" i="12"/>
  <c r="I247" i="12"/>
  <c r="I460" i="12"/>
  <c r="H98" i="12"/>
  <c r="H288" i="12"/>
  <c r="I249" i="12"/>
  <c r="I452" i="12"/>
  <c r="H117" i="12"/>
  <c r="H289" i="12"/>
  <c r="I239" i="12"/>
  <c r="I471" i="12"/>
  <c r="H118" i="12"/>
  <c r="H282" i="12"/>
  <c r="I263" i="12"/>
  <c r="I474" i="12"/>
  <c r="H102" i="12"/>
  <c r="H276" i="12"/>
  <c r="I527" i="12"/>
  <c r="H449" i="12"/>
  <c r="I420" i="12"/>
  <c r="H402" i="12"/>
  <c r="I262" i="12"/>
  <c r="H379" i="12"/>
  <c r="H539" i="12"/>
  <c r="H237" i="12"/>
  <c r="H484" i="12"/>
  <c r="H147" i="12"/>
  <c r="H469" i="12"/>
  <c r="I511" i="12"/>
  <c r="H446" i="12"/>
  <c r="H415" i="12"/>
  <c r="H157" i="12"/>
  <c r="H253" i="12"/>
  <c r="I244" i="12"/>
  <c r="H504" i="12"/>
  <c r="J242" i="12"/>
  <c r="J379" i="12"/>
  <c r="J503" i="12"/>
  <c r="J180" i="12"/>
  <c r="J376" i="12"/>
  <c r="J115" i="12"/>
  <c r="J51" i="12"/>
  <c r="J402" i="12"/>
  <c r="J310" i="12"/>
  <c r="J80" i="12"/>
  <c r="J156" i="12"/>
  <c r="J539" i="12"/>
  <c r="J82" i="12"/>
  <c r="J360" i="12"/>
  <c r="J336" i="12"/>
  <c r="J29" i="12"/>
  <c r="J386" i="12"/>
  <c r="J136" i="12"/>
  <c r="J399" i="12"/>
  <c r="J211" i="12"/>
  <c r="J77" i="12"/>
  <c r="J494" i="12"/>
  <c r="J299" i="12"/>
  <c r="J479" i="12"/>
  <c r="J193" i="12"/>
  <c r="J49" i="12"/>
  <c r="J177" i="12"/>
  <c r="J116" i="12"/>
  <c r="J364" i="12"/>
  <c r="J165" i="12"/>
  <c r="J367" i="12"/>
  <c r="J342" i="12"/>
  <c r="J279" i="12"/>
  <c r="J346" i="12"/>
  <c r="J236" i="12"/>
  <c r="J103" i="12"/>
  <c r="J121" i="12"/>
  <c r="J389" i="12"/>
  <c r="J106" i="12"/>
  <c r="J517" i="12"/>
  <c r="J368" i="12"/>
  <c r="J265" i="12"/>
  <c r="J132" i="12"/>
  <c r="J521" i="12"/>
  <c r="J410" i="12"/>
  <c r="J222" i="12"/>
  <c r="J509" i="12"/>
  <c r="J425" i="12"/>
  <c r="J458" i="12"/>
  <c r="I82" i="12"/>
  <c r="I250" i="12"/>
  <c r="I19" i="12"/>
  <c r="I28" i="12"/>
  <c r="I61" i="12"/>
  <c r="I86" i="12"/>
  <c r="I95" i="12"/>
  <c r="I152" i="12"/>
  <c r="I320" i="12"/>
  <c r="I480" i="12"/>
  <c r="H95" i="12"/>
  <c r="I255" i="12"/>
  <c r="I485" i="12"/>
  <c r="H132" i="12"/>
  <c r="H294" i="12"/>
  <c r="I289" i="12"/>
  <c r="I495" i="12"/>
  <c r="H124" i="12"/>
  <c r="H295" i="12"/>
  <c r="I259" i="12"/>
  <c r="I487" i="12"/>
  <c r="H134" i="12"/>
  <c r="H296" i="12"/>
  <c r="I281" i="12"/>
  <c r="I489" i="12"/>
  <c r="H126" i="12"/>
  <c r="H313" i="12"/>
  <c r="I283" i="12"/>
  <c r="I481" i="12"/>
  <c r="H146" i="12"/>
  <c r="H314" i="12"/>
  <c r="I275" i="12"/>
  <c r="I501" i="12"/>
  <c r="H112" i="12"/>
  <c r="H457" i="12"/>
  <c r="I305" i="12"/>
  <c r="H179" i="12"/>
  <c r="H368" i="12"/>
  <c r="J394" i="12"/>
  <c r="J92" i="12"/>
  <c r="J349" i="12"/>
  <c r="J235" i="12"/>
  <c r="J71" i="12"/>
  <c r="J26" i="12"/>
  <c r="J404" i="12"/>
  <c r="G27" i="12"/>
  <c r="G59" i="12"/>
  <c r="G91" i="12"/>
  <c r="G123" i="12"/>
  <c r="G155" i="12"/>
  <c r="G187" i="12"/>
  <c r="G219" i="12"/>
  <c r="G251" i="12"/>
  <c r="G28" i="12"/>
  <c r="G60" i="12"/>
  <c r="G92" i="12"/>
  <c r="G124" i="12"/>
  <c r="G156" i="12"/>
  <c r="G188" i="12"/>
  <c r="G220" i="12"/>
  <c r="G252" i="12"/>
  <c r="G284" i="12"/>
  <c r="G41" i="12"/>
  <c r="G73" i="12"/>
  <c r="G105" i="12"/>
  <c r="G137" i="12"/>
  <c r="G169" i="12"/>
  <c r="G201" i="12"/>
  <c r="G233" i="12"/>
  <c r="G265" i="12"/>
  <c r="G18" i="12"/>
  <c r="G50" i="12"/>
  <c r="G308" i="12"/>
  <c r="G350" i="12"/>
  <c r="G382" i="12"/>
  <c r="G414" i="12"/>
  <c r="G446" i="12"/>
  <c r="G478" i="12"/>
  <c r="G510" i="12"/>
  <c r="G106" i="12"/>
  <c r="G234" i="12"/>
  <c r="G298" i="12"/>
  <c r="G341" i="12"/>
  <c r="G375" i="12"/>
  <c r="G407" i="12"/>
  <c r="G439" i="12"/>
  <c r="G471" i="12"/>
  <c r="G31" i="12"/>
  <c r="G63" i="12"/>
  <c r="G95" i="12"/>
  <c r="G127" i="12"/>
  <c r="G159" i="12"/>
  <c r="G191" i="12"/>
  <c r="G223" i="12"/>
  <c r="G255" i="12"/>
  <c r="G32" i="12"/>
  <c r="G64" i="12"/>
  <c r="G96" i="12"/>
  <c r="G128" i="12"/>
  <c r="G160" i="12"/>
  <c r="G192" i="12"/>
  <c r="G224" i="12"/>
  <c r="G256" i="12"/>
  <c r="G45" i="12"/>
  <c r="G77" i="12"/>
  <c r="G109" i="12"/>
  <c r="G141" i="12"/>
  <c r="G173" i="12"/>
  <c r="G205" i="12"/>
  <c r="G237" i="12"/>
  <c r="G269" i="12"/>
  <c r="G22" i="12"/>
  <c r="G54" i="12"/>
  <c r="G313" i="12"/>
  <c r="G354" i="12"/>
  <c r="G386" i="12"/>
  <c r="G418" i="12"/>
  <c r="G450" i="12"/>
  <c r="G482" i="12"/>
  <c r="G514" i="12"/>
  <c r="G122" i="12"/>
  <c r="G250" i="12"/>
  <c r="G304" i="12"/>
  <c r="G346" i="12"/>
  <c r="G379" i="12"/>
  <c r="G411" i="12"/>
  <c r="G443" i="12"/>
  <c r="G475" i="12"/>
  <c r="G507" i="12"/>
  <c r="G78" i="12"/>
  <c r="G206" i="12"/>
  <c r="G35" i="12"/>
  <c r="G67" i="12"/>
  <c r="G99" i="12"/>
  <c r="G131" i="12"/>
  <c r="G163" i="12"/>
  <c r="G195" i="12"/>
  <c r="G227" i="12"/>
  <c r="G259" i="12"/>
  <c r="G36" i="12"/>
  <c r="G68" i="12"/>
  <c r="G100" i="12"/>
  <c r="G132" i="12"/>
  <c r="G164" i="12"/>
  <c r="G196" i="12"/>
  <c r="G228" i="12"/>
  <c r="G260" i="12"/>
  <c r="G17" i="12"/>
  <c r="G49" i="12"/>
  <c r="G81" i="12"/>
  <c r="G113" i="12"/>
  <c r="G145" i="12"/>
  <c r="G177" i="12"/>
  <c r="G209" i="12"/>
  <c r="G241" i="12"/>
  <c r="G273" i="12"/>
  <c r="G26" i="12"/>
  <c r="G58" i="12"/>
  <c r="G318" i="12"/>
  <c r="G358" i="12"/>
  <c r="G390" i="12"/>
  <c r="G422" i="12"/>
  <c r="G454" i="12"/>
  <c r="G486" i="12"/>
  <c r="G518" i="12"/>
  <c r="G138" i="12"/>
  <c r="G266" i="12"/>
  <c r="G319" i="12"/>
  <c r="G309" i="12"/>
  <c r="G351" i="12"/>
  <c r="G383" i="12"/>
  <c r="G415" i="12"/>
  <c r="G447" i="12"/>
  <c r="G479" i="12"/>
  <c r="G511" i="12"/>
  <c r="G39" i="12"/>
  <c r="G71" i="12"/>
  <c r="G103" i="12"/>
  <c r="G135" i="12"/>
  <c r="G167" i="12"/>
  <c r="G199" i="12"/>
  <c r="G231" i="12"/>
  <c r="G263" i="12"/>
  <c r="G40" i="12"/>
  <c r="G72" i="12"/>
  <c r="G104" i="12"/>
  <c r="G136" i="12"/>
  <c r="G168" i="12"/>
  <c r="G200" i="12"/>
  <c r="G232" i="12"/>
  <c r="G264" i="12"/>
  <c r="G21" i="12"/>
  <c r="G53" i="12"/>
  <c r="G85" i="12"/>
  <c r="G117" i="12"/>
  <c r="G149" i="12"/>
  <c r="G181" i="12"/>
  <c r="G213" i="12"/>
  <c r="G245" i="12"/>
  <c r="G277" i="12"/>
  <c r="G30" i="12"/>
  <c r="G62" i="12"/>
  <c r="G324" i="12"/>
  <c r="G362" i="12"/>
  <c r="G394" i="12"/>
  <c r="G426" i="12"/>
  <c r="G458" i="12"/>
  <c r="G490" i="12"/>
  <c r="G522" i="12"/>
  <c r="G154" i="12"/>
  <c r="G281" i="12"/>
  <c r="G314" i="12"/>
  <c r="G355" i="12"/>
  <c r="G387" i="12"/>
  <c r="G419" i="12"/>
  <c r="G451" i="12"/>
  <c r="G483" i="12"/>
  <c r="G515" i="12"/>
  <c r="G43" i="12"/>
  <c r="G75" i="12"/>
  <c r="G107" i="12"/>
  <c r="G139" i="12"/>
  <c r="G171" i="12"/>
  <c r="G203" i="12"/>
  <c r="G235" i="12"/>
  <c r="G267" i="12"/>
  <c r="G44" i="12"/>
  <c r="G76" i="12"/>
  <c r="G108" i="12"/>
  <c r="G140" i="12"/>
  <c r="G172" i="12"/>
  <c r="G204" i="12"/>
  <c r="G236" i="12"/>
  <c r="G268" i="12"/>
  <c r="G25" i="12"/>
  <c r="G57" i="12"/>
  <c r="G89" i="12"/>
  <c r="G121" i="12"/>
  <c r="G153" i="12"/>
  <c r="G185" i="12"/>
  <c r="G217" i="12"/>
  <c r="G249" i="12"/>
  <c r="G34" i="12"/>
  <c r="G66" i="12"/>
  <c r="G286" i="12"/>
  <c r="G329" i="12"/>
  <c r="G366" i="12"/>
  <c r="G398" i="12"/>
  <c r="G430" i="12"/>
  <c r="G462" i="12"/>
  <c r="G494" i="12"/>
  <c r="G526" i="12"/>
  <c r="G170" i="12"/>
  <c r="G287" i="12"/>
  <c r="G320" i="12"/>
  <c r="G359" i="12"/>
  <c r="G391" i="12"/>
  <c r="G423" i="12"/>
  <c r="G455" i="12"/>
  <c r="G487" i="12"/>
  <c r="G519" i="12"/>
  <c r="G19" i="12"/>
  <c r="G51" i="12"/>
  <c r="G83" i="12"/>
  <c r="G115" i="12"/>
  <c r="G147" i="12"/>
  <c r="G179" i="12"/>
  <c r="G211" i="12"/>
  <c r="G243" i="12"/>
  <c r="G275" i="12"/>
  <c r="G20" i="12"/>
  <c r="G52" i="12"/>
  <c r="G84" i="12"/>
  <c r="G116" i="12"/>
  <c r="G55" i="12"/>
  <c r="G183" i="12"/>
  <c r="G56" i="12"/>
  <c r="G176" i="12"/>
  <c r="G248" i="12"/>
  <c r="G65" i="12"/>
  <c r="G157" i="12"/>
  <c r="G229" i="12"/>
  <c r="G38" i="12"/>
  <c r="G374" i="12"/>
  <c r="G466" i="12"/>
  <c r="G90" i="12"/>
  <c r="G288" i="12"/>
  <c r="G395" i="12"/>
  <c r="G467" i="12"/>
  <c r="G535" i="12"/>
  <c r="G222" i="12"/>
  <c r="G347" i="12"/>
  <c r="G300" i="12"/>
  <c r="G342" i="12"/>
  <c r="G376" i="12"/>
  <c r="G408" i="12"/>
  <c r="G440" i="12"/>
  <c r="G472" i="12"/>
  <c r="G504" i="12"/>
  <c r="G536" i="12"/>
  <c r="G178" i="12"/>
  <c r="G285" i="12"/>
  <c r="G328" i="12"/>
  <c r="G365" i="12"/>
  <c r="G397" i="12"/>
  <c r="G429" i="12"/>
  <c r="G461" i="12"/>
  <c r="G493" i="12"/>
  <c r="G525" i="12"/>
  <c r="G86" i="12"/>
  <c r="G214" i="12"/>
  <c r="F37" i="12"/>
  <c r="F16" i="12"/>
  <c r="F94" i="12"/>
  <c r="F158" i="12"/>
  <c r="F222" i="12"/>
  <c r="F286" i="12"/>
  <c r="F350" i="12"/>
  <c r="F414" i="12"/>
  <c r="G79" i="12"/>
  <c r="G207" i="12"/>
  <c r="G80" i="12"/>
  <c r="G180" i="12"/>
  <c r="G272" i="12"/>
  <c r="G69" i="12"/>
  <c r="G161" i="12"/>
  <c r="G253" i="12"/>
  <c r="G42" i="12"/>
  <c r="G292" i="12"/>
  <c r="G378" i="12"/>
  <c r="G470" i="12"/>
  <c r="G186" i="12"/>
  <c r="G293" i="12"/>
  <c r="G399" i="12"/>
  <c r="G491" i="12"/>
  <c r="G94" i="12"/>
  <c r="G238" i="12"/>
  <c r="G305" i="12"/>
  <c r="G348" i="12"/>
  <c r="G380" i="12"/>
  <c r="G412" i="12"/>
  <c r="G444" i="12"/>
  <c r="G476" i="12"/>
  <c r="G508" i="12"/>
  <c r="G540" i="12"/>
  <c r="G194" i="12"/>
  <c r="G295" i="12"/>
  <c r="G290" i="12"/>
  <c r="G333" i="12"/>
  <c r="G369" i="12"/>
  <c r="G401" i="12"/>
  <c r="G433" i="12"/>
  <c r="G465" i="12"/>
  <c r="G497" i="12"/>
  <c r="G529" i="12"/>
  <c r="F20" i="12"/>
  <c r="G102" i="12"/>
  <c r="G230" i="12"/>
  <c r="G307" i="12"/>
  <c r="F45" i="12"/>
  <c r="F26" i="12"/>
  <c r="F102" i="12"/>
  <c r="F166" i="12"/>
  <c r="F230" i="12"/>
  <c r="F294" i="12"/>
  <c r="F358" i="12"/>
  <c r="F422" i="12"/>
  <c r="F486" i="12"/>
  <c r="F550" i="12"/>
  <c r="E69" i="12"/>
  <c r="F49" i="12"/>
  <c r="F119" i="12"/>
  <c r="G87" i="12"/>
  <c r="G215" i="12"/>
  <c r="G88" i="12"/>
  <c r="G184" i="12"/>
  <c r="G276" i="12"/>
  <c r="G93" i="12"/>
  <c r="G165" i="12"/>
  <c r="G257" i="12"/>
  <c r="G46" i="12"/>
  <c r="G297" i="12"/>
  <c r="G402" i="12"/>
  <c r="G474" i="12"/>
  <c r="G202" i="12"/>
  <c r="G325" i="12"/>
  <c r="G403" i="12"/>
  <c r="G495" i="12"/>
  <c r="G110" i="12"/>
  <c r="G254" i="12"/>
  <c r="G315" i="12"/>
  <c r="G310" i="12"/>
  <c r="G352" i="12"/>
  <c r="G384" i="12"/>
  <c r="G416" i="12"/>
  <c r="G448" i="12"/>
  <c r="G480" i="12"/>
  <c r="G512" i="12"/>
  <c r="G82" i="12"/>
  <c r="G210" i="12"/>
  <c r="G343" i="12"/>
  <c r="G296" i="12"/>
  <c r="G338" i="12"/>
  <c r="G373" i="12"/>
  <c r="G405" i="12"/>
  <c r="G437" i="12"/>
  <c r="G469" i="12"/>
  <c r="G501" i="12"/>
  <c r="G533" i="12"/>
  <c r="F28" i="12"/>
  <c r="G118" i="12"/>
  <c r="G246" i="12"/>
  <c r="F53" i="12"/>
  <c r="F38" i="12"/>
  <c r="F110" i="12"/>
  <c r="F174" i="12"/>
  <c r="F238" i="12"/>
  <c r="F302" i="12"/>
  <c r="F366" i="12"/>
  <c r="F430" i="12"/>
  <c r="F494" i="12"/>
  <c r="E77" i="12"/>
  <c r="G111" i="12"/>
  <c r="G239" i="12"/>
  <c r="G112" i="12"/>
  <c r="G208" i="12"/>
  <c r="G280" i="12"/>
  <c r="G97" i="12"/>
  <c r="G189" i="12"/>
  <c r="G261" i="12"/>
  <c r="G70" i="12"/>
  <c r="G302" i="12"/>
  <c r="G406" i="12"/>
  <c r="G498" i="12"/>
  <c r="G218" i="12"/>
  <c r="G330" i="12"/>
  <c r="G427" i="12"/>
  <c r="G499" i="12"/>
  <c r="G126" i="12"/>
  <c r="G270" i="12"/>
  <c r="G316" i="12"/>
  <c r="G356" i="12"/>
  <c r="G388" i="12"/>
  <c r="G420" i="12"/>
  <c r="G452" i="12"/>
  <c r="G484" i="12"/>
  <c r="G516" i="12"/>
  <c r="G98" i="12"/>
  <c r="G226" i="12"/>
  <c r="G301" i="12"/>
  <c r="G344" i="12"/>
  <c r="G377" i="12"/>
  <c r="G409" i="12"/>
  <c r="G441" i="12"/>
  <c r="G473" i="12"/>
  <c r="G505" i="12"/>
  <c r="G537" i="12"/>
  <c r="F36" i="12"/>
  <c r="G134" i="12"/>
  <c r="G262" i="12"/>
  <c r="F61" i="12"/>
  <c r="F48" i="12"/>
  <c r="F118" i="12"/>
  <c r="F182" i="12"/>
  <c r="F246" i="12"/>
  <c r="F310" i="12"/>
  <c r="F374" i="12"/>
  <c r="F438" i="12"/>
  <c r="F502" i="12"/>
  <c r="E21" i="12"/>
  <c r="F71" i="12"/>
  <c r="G119" i="12"/>
  <c r="G247" i="12"/>
  <c r="G120" i="12"/>
  <c r="G212" i="12"/>
  <c r="G29" i="12"/>
  <c r="G101" i="12"/>
  <c r="G193" i="12"/>
  <c r="G74" i="12"/>
  <c r="G334" i="12"/>
  <c r="G410" i="12"/>
  <c r="G502" i="12"/>
  <c r="G336" i="12"/>
  <c r="G431" i="12"/>
  <c r="G503" i="12"/>
  <c r="G142" i="12"/>
  <c r="G282" i="12"/>
  <c r="G321" i="12"/>
  <c r="G360" i="12"/>
  <c r="G392" i="12"/>
  <c r="G424" i="12"/>
  <c r="G456" i="12"/>
  <c r="G488" i="12"/>
  <c r="G520" i="12"/>
  <c r="G114" i="12"/>
  <c r="G242" i="12"/>
  <c r="G311" i="12"/>
  <c r="G306" i="12"/>
  <c r="G349" i="12"/>
  <c r="G381" i="12"/>
  <c r="G413" i="12"/>
  <c r="G445" i="12"/>
  <c r="G477" i="12"/>
  <c r="G509" i="12"/>
  <c r="G541" i="12"/>
  <c r="F44" i="12"/>
  <c r="G150" i="12"/>
  <c r="G278" i="12"/>
  <c r="G323" i="12"/>
  <c r="F69" i="12"/>
  <c r="F58" i="12"/>
  <c r="F126" i="12"/>
  <c r="F190" i="12"/>
  <c r="F254" i="12"/>
  <c r="F318" i="12"/>
  <c r="F382" i="12"/>
  <c r="F446" i="12"/>
  <c r="F510" i="12"/>
  <c r="E29" i="12"/>
  <c r="G23" i="12"/>
  <c r="G151" i="12"/>
  <c r="G279" i="12"/>
  <c r="G24" i="12"/>
  <c r="G148" i="12"/>
  <c r="G240" i="12"/>
  <c r="G37" i="12"/>
  <c r="G129" i="12"/>
  <c r="G221" i="12"/>
  <c r="G345" i="12"/>
  <c r="G438" i="12"/>
  <c r="G530" i="12"/>
  <c r="G303" i="12"/>
  <c r="G367" i="12"/>
  <c r="G459" i="12"/>
  <c r="G527" i="12"/>
  <c r="G174" i="12"/>
  <c r="G289" i="12"/>
  <c r="G332" i="12"/>
  <c r="G368" i="12"/>
  <c r="G400" i="12"/>
  <c r="G432" i="12"/>
  <c r="G464" i="12"/>
  <c r="G496" i="12"/>
  <c r="G528" i="12"/>
  <c r="G175" i="12"/>
  <c r="G16" i="12"/>
  <c r="G534" i="12"/>
  <c r="G190" i="12"/>
  <c r="G372" i="12"/>
  <c r="G500" i="12"/>
  <c r="G357" i="12"/>
  <c r="G449" i="12"/>
  <c r="G521" i="12"/>
  <c r="G166" i="12"/>
  <c r="G339" i="12"/>
  <c r="G554" i="12"/>
  <c r="F206" i="12"/>
  <c r="F390" i="12"/>
  <c r="F526" i="12"/>
  <c r="F103" i="12"/>
  <c r="F175" i="12"/>
  <c r="F239" i="12"/>
  <c r="F303" i="12"/>
  <c r="F367" i="12"/>
  <c r="F431" i="12"/>
  <c r="F495" i="12"/>
  <c r="G550" i="12"/>
  <c r="F80" i="12"/>
  <c r="F144" i="12"/>
  <c r="F208" i="12"/>
  <c r="F272" i="12"/>
  <c r="F336" i="12"/>
  <c r="F400" i="12"/>
  <c r="F464" i="12"/>
  <c r="F528" i="12"/>
  <c r="F31" i="12"/>
  <c r="F105" i="12"/>
  <c r="F169" i="12"/>
  <c r="F233" i="12"/>
  <c r="F297" i="12"/>
  <c r="F361" i="12"/>
  <c r="F425" i="12"/>
  <c r="F489" i="12"/>
  <c r="F553" i="12"/>
  <c r="E72" i="12"/>
  <c r="F64" i="12"/>
  <c r="F130" i="12"/>
  <c r="F194" i="12"/>
  <c r="F258" i="12"/>
  <c r="F322" i="12"/>
  <c r="F386" i="12"/>
  <c r="F450" i="12"/>
  <c r="F514" i="12"/>
  <c r="E33" i="12"/>
  <c r="F83" i="12"/>
  <c r="F147" i="12"/>
  <c r="F211" i="12"/>
  <c r="F275" i="12"/>
  <c r="F339" i="12"/>
  <c r="F403" i="12"/>
  <c r="F467" i="12"/>
  <c r="F531" i="12"/>
  <c r="F46" i="12"/>
  <c r="F116" i="12"/>
  <c r="F180" i="12"/>
  <c r="F244" i="12"/>
  <c r="F308" i="12"/>
  <c r="F372" i="12"/>
  <c r="F436" i="12"/>
  <c r="F500" i="12"/>
  <c r="F93" i="12"/>
  <c r="F157" i="12"/>
  <c r="F221" i="12"/>
  <c r="F285" i="12"/>
  <c r="F349" i="12"/>
  <c r="F413" i="12"/>
  <c r="F477" i="12"/>
  <c r="F541" i="12"/>
  <c r="E60" i="12"/>
  <c r="E124" i="12"/>
  <c r="E97" i="12"/>
  <c r="E170" i="12"/>
  <c r="E234" i="12"/>
  <c r="E298" i="12"/>
  <c r="E362" i="12"/>
  <c r="E426" i="12"/>
  <c r="E490" i="12"/>
  <c r="E554" i="12"/>
  <c r="D45" i="12"/>
  <c r="D109" i="12"/>
  <c r="E59" i="12"/>
  <c r="E147" i="12"/>
  <c r="E211" i="12"/>
  <c r="E275" i="12"/>
  <c r="E339" i="12"/>
  <c r="E403" i="12"/>
  <c r="E467" i="12"/>
  <c r="E531" i="12"/>
  <c r="D22" i="12"/>
  <c r="D86" i="12"/>
  <c r="E121" i="12"/>
  <c r="E188" i="12"/>
  <c r="E252" i="12"/>
  <c r="E316" i="12"/>
  <c r="E380" i="12"/>
  <c r="E444" i="12"/>
  <c r="E508" i="12"/>
  <c r="D542" i="12"/>
  <c r="D63" i="12"/>
  <c r="D127" i="12"/>
  <c r="E63" i="12"/>
  <c r="E149" i="12"/>
  <c r="E213" i="12"/>
  <c r="E277" i="12"/>
  <c r="E341" i="12"/>
  <c r="E405" i="12"/>
  <c r="E469" i="12"/>
  <c r="E533" i="12"/>
  <c r="D24" i="12"/>
  <c r="D88" i="12"/>
  <c r="D152" i="12"/>
  <c r="D216" i="12"/>
  <c r="D280" i="12"/>
  <c r="D344" i="12"/>
  <c r="E91" i="12"/>
  <c r="E166" i="12"/>
  <c r="E230" i="12"/>
  <c r="E294" i="12"/>
  <c r="E358" i="12"/>
  <c r="E422" i="12"/>
  <c r="E486" i="12"/>
  <c r="E550" i="12"/>
  <c r="D41" i="12"/>
  <c r="D105" i="12"/>
  <c r="E51" i="12"/>
  <c r="E143" i="12"/>
  <c r="E207" i="12"/>
  <c r="E271" i="12"/>
  <c r="E335" i="12"/>
  <c r="G271" i="12"/>
  <c r="G48" i="12"/>
  <c r="G363" i="12"/>
  <c r="G396" i="12"/>
  <c r="G524" i="12"/>
  <c r="G361" i="12"/>
  <c r="G453" i="12"/>
  <c r="G545" i="12"/>
  <c r="G182" i="12"/>
  <c r="F70" i="12"/>
  <c r="F214" i="12"/>
  <c r="F398" i="12"/>
  <c r="F534" i="12"/>
  <c r="F17" i="12"/>
  <c r="F111" i="12"/>
  <c r="F183" i="12"/>
  <c r="F247" i="12"/>
  <c r="F311" i="12"/>
  <c r="F375" i="12"/>
  <c r="F439" i="12"/>
  <c r="F503" i="12"/>
  <c r="F88" i="12"/>
  <c r="F152" i="12"/>
  <c r="F216" i="12"/>
  <c r="F280" i="12"/>
  <c r="F344" i="12"/>
  <c r="F408" i="12"/>
  <c r="F472" i="12"/>
  <c r="F536" i="12"/>
  <c r="F41" i="12"/>
  <c r="F113" i="12"/>
  <c r="F177" i="12"/>
  <c r="F241" i="12"/>
  <c r="F305" i="12"/>
  <c r="F369" i="12"/>
  <c r="F433" i="12"/>
  <c r="F497" i="12"/>
  <c r="E16" i="12"/>
  <c r="E80" i="12"/>
  <c r="G546" i="12"/>
  <c r="F74" i="12"/>
  <c r="F138" i="12"/>
  <c r="F202" i="12"/>
  <c r="F266" i="12"/>
  <c r="F330" i="12"/>
  <c r="F394" i="12"/>
  <c r="F458" i="12"/>
  <c r="F522" i="12"/>
  <c r="E41" i="12"/>
  <c r="F91" i="12"/>
  <c r="F155" i="12"/>
  <c r="F219" i="12"/>
  <c r="F283" i="12"/>
  <c r="F347" i="12"/>
  <c r="F411" i="12"/>
  <c r="F475" i="12"/>
  <c r="F539" i="12"/>
  <c r="F56" i="12"/>
  <c r="F124" i="12"/>
  <c r="F188" i="12"/>
  <c r="F252" i="12"/>
  <c r="F316" i="12"/>
  <c r="F380" i="12"/>
  <c r="F444" i="12"/>
  <c r="F508" i="12"/>
  <c r="F25" i="12"/>
  <c r="F101" i="12"/>
  <c r="F165" i="12"/>
  <c r="F229" i="12"/>
  <c r="F293" i="12"/>
  <c r="F357" i="12"/>
  <c r="F421" i="12"/>
  <c r="F485" i="12"/>
  <c r="F549" i="12"/>
  <c r="E68" i="12"/>
  <c r="E132" i="12"/>
  <c r="E107" i="12"/>
  <c r="E178" i="12"/>
  <c r="E242" i="12"/>
  <c r="E306" i="12"/>
  <c r="E370" i="12"/>
  <c r="E434" i="12"/>
  <c r="E498" i="12"/>
  <c r="D532" i="12"/>
  <c r="D53" i="12"/>
  <c r="D117" i="12"/>
  <c r="E75" i="12"/>
  <c r="E155" i="12"/>
  <c r="E219" i="12"/>
  <c r="E283" i="12"/>
  <c r="E347" i="12"/>
  <c r="E411" i="12"/>
  <c r="E475" i="12"/>
  <c r="E539" i="12"/>
  <c r="D30" i="12"/>
  <c r="D94" i="12"/>
  <c r="E30" i="12"/>
  <c r="E131" i="12"/>
  <c r="E196" i="12"/>
  <c r="E260" i="12"/>
  <c r="E324" i="12"/>
  <c r="E388" i="12"/>
  <c r="E452" i="12"/>
  <c r="E516" i="12"/>
  <c r="D550" i="12"/>
  <c r="D71" i="12"/>
  <c r="D135" i="12"/>
  <c r="E79" i="12"/>
  <c r="E157" i="12"/>
  <c r="E221" i="12"/>
  <c r="E285" i="12"/>
  <c r="E349" i="12"/>
  <c r="E413" i="12"/>
  <c r="E477" i="12"/>
  <c r="E541" i="12"/>
  <c r="D32" i="12"/>
  <c r="D96" i="12"/>
  <c r="D160" i="12"/>
  <c r="D224" i="12"/>
  <c r="D288" i="12"/>
  <c r="D352" i="12"/>
  <c r="E102" i="12"/>
  <c r="E174" i="12"/>
  <c r="E238" i="12"/>
  <c r="E302" i="12"/>
  <c r="E366" i="12"/>
  <c r="E430" i="12"/>
  <c r="E494" i="12"/>
  <c r="D528" i="12"/>
  <c r="D49" i="12"/>
  <c r="D113" i="12"/>
  <c r="E67" i="12"/>
  <c r="E151" i="12"/>
  <c r="E215" i="12"/>
  <c r="E279" i="12"/>
  <c r="G144" i="12"/>
  <c r="G33" i="12"/>
  <c r="G335" i="12"/>
  <c r="G371" i="12"/>
  <c r="G299" i="12"/>
  <c r="G404" i="12"/>
  <c r="G532" i="12"/>
  <c r="G385" i="12"/>
  <c r="G457" i="12"/>
  <c r="G549" i="12"/>
  <c r="G198" i="12"/>
  <c r="F78" i="12"/>
  <c r="F262" i="12"/>
  <c r="F406" i="12"/>
  <c r="F542" i="12"/>
  <c r="F27" i="12"/>
  <c r="F127" i="12"/>
  <c r="F191" i="12"/>
  <c r="F255" i="12"/>
  <c r="F319" i="12"/>
  <c r="F383" i="12"/>
  <c r="F447" i="12"/>
  <c r="F511" i="12"/>
  <c r="F18" i="12"/>
  <c r="F96" i="12"/>
  <c r="F160" i="12"/>
  <c r="F224" i="12"/>
  <c r="F288" i="12"/>
  <c r="F352" i="12"/>
  <c r="F416" i="12"/>
  <c r="F480" i="12"/>
  <c r="F544" i="12"/>
  <c r="F51" i="12"/>
  <c r="F121" i="12"/>
  <c r="F185" i="12"/>
  <c r="F249" i="12"/>
  <c r="F313" i="12"/>
  <c r="F377" i="12"/>
  <c r="F441" i="12"/>
  <c r="F505" i="12"/>
  <c r="E24" i="12"/>
  <c r="E88" i="12"/>
  <c r="G551" i="12"/>
  <c r="F82" i="12"/>
  <c r="F146" i="12"/>
  <c r="F210" i="12"/>
  <c r="F274" i="12"/>
  <c r="F338" i="12"/>
  <c r="F402" i="12"/>
  <c r="F466" i="12"/>
  <c r="F530" i="12"/>
  <c r="E49" i="12"/>
  <c r="F23" i="12"/>
  <c r="F99" i="12"/>
  <c r="F163" i="12"/>
  <c r="F227" i="12"/>
  <c r="F291" i="12"/>
  <c r="F355" i="12"/>
  <c r="F419" i="12"/>
  <c r="F483" i="12"/>
  <c r="G542" i="12"/>
  <c r="F66" i="12"/>
  <c r="F132" i="12"/>
  <c r="F196" i="12"/>
  <c r="F260" i="12"/>
  <c r="F324" i="12"/>
  <c r="F388" i="12"/>
  <c r="F452" i="12"/>
  <c r="F516" i="12"/>
  <c r="F35" i="12"/>
  <c r="F109" i="12"/>
  <c r="F173" i="12"/>
  <c r="F237" i="12"/>
  <c r="F301" i="12"/>
  <c r="F365" i="12"/>
  <c r="F429" i="12"/>
  <c r="F493" i="12"/>
  <c r="E76" i="12"/>
  <c r="E118" i="12"/>
  <c r="E186" i="12"/>
  <c r="E250" i="12"/>
  <c r="E314" i="12"/>
  <c r="E378" i="12"/>
  <c r="E442" i="12"/>
  <c r="E506" i="12"/>
  <c r="D540" i="12"/>
  <c r="D61" i="12"/>
  <c r="D125" i="12"/>
  <c r="E87" i="12"/>
  <c r="E163" i="12"/>
  <c r="E227" i="12"/>
  <c r="E291" i="12"/>
  <c r="E355" i="12"/>
  <c r="E419" i="12"/>
  <c r="E483" i="12"/>
  <c r="E547" i="12"/>
  <c r="D38" i="12"/>
  <c r="D102" i="12"/>
  <c r="E46" i="12"/>
  <c r="E140" i="12"/>
  <c r="E204" i="12"/>
  <c r="E268" i="12"/>
  <c r="E332" i="12"/>
  <c r="E396" i="12"/>
  <c r="E460" i="12"/>
  <c r="E524" i="12"/>
  <c r="D79" i="12"/>
  <c r="D143" i="12"/>
  <c r="E90" i="12"/>
  <c r="E165" i="12"/>
  <c r="E229" i="12"/>
  <c r="E293" i="12"/>
  <c r="E357" i="12"/>
  <c r="E421" i="12"/>
  <c r="E485" i="12"/>
  <c r="E549" i="12"/>
  <c r="D40" i="12"/>
  <c r="D104" i="12"/>
  <c r="D168" i="12"/>
  <c r="D232" i="12"/>
  <c r="D296" i="12"/>
  <c r="F547" i="12"/>
  <c r="E113" i="12"/>
  <c r="E182" i="12"/>
  <c r="E246" i="12"/>
  <c r="E310" i="12"/>
  <c r="E374" i="12"/>
  <c r="E438" i="12"/>
  <c r="E502" i="12"/>
  <c r="D536" i="12"/>
  <c r="D57" i="12"/>
  <c r="D121" i="12"/>
  <c r="E82" i="12"/>
  <c r="E159" i="12"/>
  <c r="E223" i="12"/>
  <c r="E287" i="12"/>
  <c r="E351" i="12"/>
  <c r="E415" i="12"/>
  <c r="E479" i="12"/>
  <c r="E543" i="12"/>
  <c r="G152" i="12"/>
  <c r="G61" i="12"/>
  <c r="G340" i="12"/>
  <c r="G435" i="12"/>
  <c r="G331" i="12"/>
  <c r="G283" i="12"/>
  <c r="G428" i="12"/>
  <c r="G130" i="12"/>
  <c r="G327" i="12"/>
  <c r="G389" i="12"/>
  <c r="G481" i="12"/>
  <c r="G553" i="12"/>
  <c r="F86" i="12"/>
  <c r="F270" i="12"/>
  <c r="F454" i="12"/>
  <c r="F39" i="12"/>
  <c r="F135" i="12"/>
  <c r="F199" i="12"/>
  <c r="F263" i="12"/>
  <c r="F327" i="12"/>
  <c r="F391" i="12"/>
  <c r="F455" i="12"/>
  <c r="F519" i="12"/>
  <c r="F30" i="12"/>
  <c r="F104" i="12"/>
  <c r="F168" i="12"/>
  <c r="F232" i="12"/>
  <c r="F296" i="12"/>
  <c r="F360" i="12"/>
  <c r="F424" i="12"/>
  <c r="F488" i="12"/>
  <c r="G539" i="12"/>
  <c r="F63" i="12"/>
  <c r="F129" i="12"/>
  <c r="F193" i="12"/>
  <c r="F257" i="12"/>
  <c r="F321" i="12"/>
  <c r="F385" i="12"/>
  <c r="F449" i="12"/>
  <c r="F513" i="12"/>
  <c r="E32" i="12"/>
  <c r="E96" i="12"/>
  <c r="F90" i="12"/>
  <c r="F154" i="12"/>
  <c r="F218" i="12"/>
  <c r="F282" i="12"/>
  <c r="F346" i="12"/>
  <c r="F410" i="12"/>
  <c r="F474" i="12"/>
  <c r="F538" i="12"/>
  <c r="E57" i="12"/>
  <c r="F33" i="12"/>
  <c r="F107" i="12"/>
  <c r="F171" i="12"/>
  <c r="F235" i="12"/>
  <c r="F299" i="12"/>
  <c r="F363" i="12"/>
  <c r="F427" i="12"/>
  <c r="F491" i="12"/>
  <c r="G547" i="12"/>
  <c r="F76" i="12"/>
  <c r="F140" i="12"/>
  <c r="F204" i="12"/>
  <c r="F268" i="12"/>
  <c r="F332" i="12"/>
  <c r="F396" i="12"/>
  <c r="F460" i="12"/>
  <c r="F524" i="12"/>
  <c r="F47" i="12"/>
  <c r="F117" i="12"/>
  <c r="F181" i="12"/>
  <c r="F245" i="12"/>
  <c r="F309" i="12"/>
  <c r="F373" i="12"/>
  <c r="F437" i="12"/>
  <c r="F501" i="12"/>
  <c r="E20" i="12"/>
  <c r="E84" i="12"/>
  <c r="E26" i="12"/>
  <c r="E129" i="12"/>
  <c r="E194" i="12"/>
  <c r="E258" i="12"/>
  <c r="E322" i="12"/>
  <c r="E386" i="12"/>
  <c r="E450" i="12"/>
  <c r="E514" i="12"/>
  <c r="D548" i="12"/>
  <c r="D69" i="12"/>
  <c r="D133" i="12"/>
  <c r="E98" i="12"/>
  <c r="E171" i="12"/>
  <c r="E235" i="12"/>
  <c r="E299" i="12"/>
  <c r="E363" i="12"/>
  <c r="E427" i="12"/>
  <c r="E491" i="12"/>
  <c r="D46" i="12"/>
  <c r="D110" i="12"/>
  <c r="E62" i="12"/>
  <c r="E148" i="12"/>
  <c r="E212" i="12"/>
  <c r="E276" i="12"/>
  <c r="E340" i="12"/>
  <c r="E404" i="12"/>
  <c r="E468" i="12"/>
  <c r="E532" i="12"/>
  <c r="D23" i="12"/>
  <c r="D87" i="12"/>
  <c r="D151" i="12"/>
  <c r="E101" i="12"/>
  <c r="E173" i="12"/>
  <c r="E237" i="12"/>
  <c r="E301" i="12"/>
  <c r="E365" i="12"/>
  <c r="E429" i="12"/>
  <c r="E493" i="12"/>
  <c r="D527" i="12"/>
  <c r="D48" i="12"/>
  <c r="D112" i="12"/>
  <c r="D176" i="12"/>
  <c r="D240" i="12"/>
  <c r="D304" i="12"/>
  <c r="E18" i="12"/>
  <c r="E123" i="12"/>
  <c r="E190" i="12"/>
  <c r="E254" i="12"/>
  <c r="E318" i="12"/>
  <c r="E382" i="12"/>
  <c r="E446" i="12"/>
  <c r="E510" i="12"/>
  <c r="D544" i="12"/>
  <c r="D65" i="12"/>
  <c r="D129" i="12"/>
  <c r="E93" i="12"/>
  <c r="E167" i="12"/>
  <c r="E231" i="12"/>
  <c r="E295" i="12"/>
  <c r="G216" i="12"/>
  <c r="G125" i="12"/>
  <c r="G370" i="12"/>
  <c r="G463" i="12"/>
  <c r="G294" i="12"/>
  <c r="G436" i="12"/>
  <c r="G146" i="12"/>
  <c r="G312" i="12"/>
  <c r="G393" i="12"/>
  <c r="G485" i="12"/>
  <c r="G291" i="12"/>
  <c r="F21" i="12"/>
  <c r="F134" i="12"/>
  <c r="F278" i="12"/>
  <c r="F462" i="12"/>
  <c r="E37" i="12"/>
  <c r="F59" i="12"/>
  <c r="F143" i="12"/>
  <c r="F207" i="12"/>
  <c r="F271" i="12"/>
  <c r="F335" i="12"/>
  <c r="F399" i="12"/>
  <c r="F463" i="12"/>
  <c r="F527" i="12"/>
  <c r="F40" i="12"/>
  <c r="F112" i="12"/>
  <c r="F176" i="12"/>
  <c r="F240" i="12"/>
  <c r="F304" i="12"/>
  <c r="F368" i="12"/>
  <c r="F432" i="12"/>
  <c r="F496" i="12"/>
  <c r="F73" i="12"/>
  <c r="F137" i="12"/>
  <c r="F201" i="12"/>
  <c r="F265" i="12"/>
  <c r="F329" i="12"/>
  <c r="F393" i="12"/>
  <c r="F457" i="12"/>
  <c r="F521" i="12"/>
  <c r="E40" i="12"/>
  <c r="E104" i="12"/>
  <c r="F22" i="12"/>
  <c r="F98" i="12"/>
  <c r="F162" i="12"/>
  <c r="F226" i="12"/>
  <c r="F290" i="12"/>
  <c r="F354" i="12"/>
  <c r="F418" i="12"/>
  <c r="F482" i="12"/>
  <c r="F546" i="12"/>
  <c r="E65" i="12"/>
  <c r="F43" i="12"/>
  <c r="F115" i="12"/>
  <c r="F179" i="12"/>
  <c r="F243" i="12"/>
  <c r="F307" i="12"/>
  <c r="F371" i="12"/>
  <c r="F435" i="12"/>
  <c r="F499" i="12"/>
  <c r="G552" i="12"/>
  <c r="F84" i="12"/>
  <c r="F148" i="12"/>
  <c r="F212" i="12"/>
  <c r="F276" i="12"/>
  <c r="F340" i="12"/>
  <c r="F404" i="12"/>
  <c r="F468" i="12"/>
  <c r="F532" i="12"/>
  <c r="F57" i="12"/>
  <c r="F125" i="12"/>
  <c r="F189" i="12"/>
  <c r="F253" i="12"/>
  <c r="F317" i="12"/>
  <c r="F381" i="12"/>
  <c r="F445" i="12"/>
  <c r="F509" i="12"/>
  <c r="E28" i="12"/>
  <c r="E92" i="12"/>
  <c r="E42" i="12"/>
  <c r="E138" i="12"/>
  <c r="E202" i="12"/>
  <c r="E266" i="12"/>
  <c r="E330" i="12"/>
  <c r="E394" i="12"/>
  <c r="E458" i="12"/>
  <c r="E522" i="12"/>
  <c r="D77" i="12"/>
  <c r="D141" i="12"/>
  <c r="E109" i="12"/>
  <c r="E179" i="12"/>
  <c r="E243" i="12"/>
  <c r="E307" i="12"/>
  <c r="E371" i="12"/>
  <c r="E435" i="12"/>
  <c r="E499" i="12"/>
  <c r="D533" i="12"/>
  <c r="D54" i="12"/>
  <c r="D118" i="12"/>
  <c r="E78" i="12"/>
  <c r="E156" i="12"/>
  <c r="E220" i="12"/>
  <c r="E284" i="12"/>
  <c r="E348" i="12"/>
  <c r="E412" i="12"/>
  <c r="G244" i="12"/>
  <c r="G133" i="12"/>
  <c r="G434" i="12"/>
  <c r="G523" i="12"/>
  <c r="G326" i="12"/>
  <c r="G460" i="12"/>
  <c r="G162" i="12"/>
  <c r="G317" i="12"/>
  <c r="G417" i="12"/>
  <c r="G489" i="12"/>
  <c r="F52" i="12"/>
  <c r="F29" i="12"/>
  <c r="F142" i="12"/>
  <c r="F326" i="12"/>
  <c r="F470" i="12"/>
  <c r="E45" i="12"/>
  <c r="F79" i="12"/>
  <c r="F151" i="12"/>
  <c r="F215" i="12"/>
  <c r="F279" i="12"/>
  <c r="F343" i="12"/>
  <c r="F407" i="12"/>
  <c r="F471" i="12"/>
  <c r="F535" i="12"/>
  <c r="F50" i="12"/>
  <c r="F120" i="12"/>
  <c r="F184" i="12"/>
  <c r="F248" i="12"/>
  <c r="F312" i="12"/>
  <c r="F376" i="12"/>
  <c r="F440" i="12"/>
  <c r="F504" i="12"/>
  <c r="F81" i="12"/>
  <c r="F145" i="12"/>
  <c r="F209" i="12"/>
  <c r="F273" i="12"/>
  <c r="F337" i="12"/>
  <c r="F401" i="12"/>
  <c r="F465" i="12"/>
  <c r="F529" i="12"/>
  <c r="E48" i="12"/>
  <c r="E112" i="12"/>
  <c r="F32" i="12"/>
  <c r="F106" i="12"/>
  <c r="F170" i="12"/>
  <c r="F234" i="12"/>
  <c r="F298" i="12"/>
  <c r="F362" i="12"/>
  <c r="F426" i="12"/>
  <c r="F490" i="12"/>
  <c r="F554" i="12"/>
  <c r="E73" i="12"/>
  <c r="F55" i="12"/>
  <c r="F123" i="12"/>
  <c r="F187" i="12"/>
  <c r="F251" i="12"/>
  <c r="F315" i="12"/>
  <c r="F379" i="12"/>
  <c r="F443" i="12"/>
  <c r="F507" i="12"/>
  <c r="F92" i="12"/>
  <c r="F156" i="12"/>
  <c r="F220" i="12"/>
  <c r="F284" i="12"/>
  <c r="F348" i="12"/>
  <c r="F412" i="12"/>
  <c r="F476" i="12"/>
  <c r="F67" i="12"/>
  <c r="F133" i="12"/>
  <c r="F197" i="12"/>
  <c r="F261" i="12"/>
  <c r="F325" i="12"/>
  <c r="G47" i="12"/>
  <c r="G197" i="12"/>
  <c r="G442" i="12"/>
  <c r="G531" i="12"/>
  <c r="G337" i="12"/>
  <c r="G468" i="12"/>
  <c r="G258" i="12"/>
  <c r="G322" i="12"/>
  <c r="G421" i="12"/>
  <c r="G513" i="12"/>
  <c r="F60" i="12"/>
  <c r="G543" i="12"/>
  <c r="F150" i="12"/>
  <c r="F334" i="12"/>
  <c r="F478" i="12"/>
  <c r="E53" i="12"/>
  <c r="F87" i="12"/>
  <c r="F159" i="12"/>
  <c r="F223" i="12"/>
  <c r="F287" i="12"/>
  <c r="F351" i="12"/>
  <c r="F415" i="12"/>
  <c r="F479" i="12"/>
  <c r="G538" i="12"/>
  <c r="F62" i="12"/>
  <c r="F128" i="12"/>
  <c r="F192" i="12"/>
  <c r="F256" i="12"/>
  <c r="F320" i="12"/>
  <c r="F384" i="12"/>
  <c r="F448" i="12"/>
  <c r="F512" i="12"/>
  <c r="F89" i="12"/>
  <c r="F153" i="12"/>
  <c r="F217" i="12"/>
  <c r="F281" i="12"/>
  <c r="F345" i="12"/>
  <c r="F409" i="12"/>
  <c r="F473" i="12"/>
  <c r="F537" i="12"/>
  <c r="E56" i="12"/>
  <c r="E120" i="12"/>
  <c r="F42" i="12"/>
  <c r="F114" i="12"/>
  <c r="F178" i="12"/>
  <c r="F242" i="12"/>
  <c r="F306" i="12"/>
  <c r="F370" i="12"/>
  <c r="F434" i="12"/>
  <c r="F498" i="12"/>
  <c r="E17" i="12"/>
  <c r="F65" i="12"/>
  <c r="F131" i="12"/>
  <c r="F195" i="12"/>
  <c r="F259" i="12"/>
  <c r="F323" i="12"/>
  <c r="F387" i="12"/>
  <c r="F451" i="12"/>
  <c r="F515" i="12"/>
  <c r="F24" i="12"/>
  <c r="F100" i="12"/>
  <c r="F164" i="12"/>
  <c r="F228" i="12"/>
  <c r="F292" i="12"/>
  <c r="F356" i="12"/>
  <c r="F420" i="12"/>
  <c r="F484" i="12"/>
  <c r="F77" i="12"/>
  <c r="F141" i="12"/>
  <c r="F205" i="12"/>
  <c r="F269" i="12"/>
  <c r="F333" i="12"/>
  <c r="F397" i="12"/>
  <c r="F461" i="12"/>
  <c r="F525" i="12"/>
  <c r="E44" i="12"/>
  <c r="E108" i="12"/>
  <c r="E74" i="12"/>
  <c r="E154" i="12"/>
  <c r="E218" i="12"/>
  <c r="E282" i="12"/>
  <c r="E346" i="12"/>
  <c r="E410" i="12"/>
  <c r="E474" i="12"/>
  <c r="E538" i="12"/>
  <c r="D29" i="12"/>
  <c r="D93" i="12"/>
  <c r="E27" i="12"/>
  <c r="E130" i="12"/>
  <c r="E195" i="12"/>
  <c r="E259" i="12"/>
  <c r="E323" i="12"/>
  <c r="E387" i="12"/>
  <c r="E451" i="12"/>
  <c r="E515" i="12"/>
  <c r="D549" i="12"/>
  <c r="D70" i="12"/>
  <c r="D134" i="12"/>
  <c r="E99" i="12"/>
  <c r="E172" i="12"/>
  <c r="E236" i="12"/>
  <c r="E300" i="12"/>
  <c r="E364" i="12"/>
  <c r="E428" i="12"/>
  <c r="E492" i="12"/>
  <c r="D47" i="12"/>
  <c r="D111" i="12"/>
  <c r="E31" i="12"/>
  <c r="E133" i="12"/>
  <c r="E197" i="12"/>
  <c r="E261" i="12"/>
  <c r="E325" i="12"/>
  <c r="E389" i="12"/>
  <c r="E453" i="12"/>
  <c r="E517" i="12"/>
  <c r="D551" i="12"/>
  <c r="D72" i="12"/>
  <c r="D136" i="12"/>
  <c r="D200" i="12"/>
  <c r="D264" i="12"/>
  <c r="D328" i="12"/>
  <c r="E66" i="12"/>
  <c r="E150" i="12"/>
  <c r="E214" i="12"/>
  <c r="E278" i="12"/>
  <c r="E342" i="12"/>
  <c r="E406" i="12"/>
  <c r="E470" i="12"/>
  <c r="E534" i="12"/>
  <c r="D25" i="12"/>
  <c r="D89" i="12"/>
  <c r="E19" i="12"/>
  <c r="E125" i="12"/>
  <c r="G143" i="12"/>
  <c r="G225" i="12"/>
  <c r="G506" i="12"/>
  <c r="G158" i="12"/>
  <c r="G364" i="12"/>
  <c r="G492" i="12"/>
  <c r="G274" i="12"/>
  <c r="G353" i="12"/>
  <c r="G425" i="12"/>
  <c r="G517" i="12"/>
  <c r="F68" i="12"/>
  <c r="G548" i="12"/>
  <c r="F198" i="12"/>
  <c r="F342" i="12"/>
  <c r="F518" i="12"/>
  <c r="E61" i="12"/>
  <c r="F95" i="12"/>
  <c r="F167" i="12"/>
  <c r="F231" i="12"/>
  <c r="F295" i="12"/>
  <c r="F359" i="12"/>
  <c r="F423" i="12"/>
  <c r="F487" i="12"/>
  <c r="G544" i="12"/>
  <c r="F72" i="12"/>
  <c r="F136" i="12"/>
  <c r="F200" i="12"/>
  <c r="F264" i="12"/>
  <c r="F328" i="12"/>
  <c r="F392" i="12"/>
  <c r="F456" i="12"/>
  <c r="F161" i="12"/>
  <c r="E128" i="12"/>
  <c r="F442" i="12"/>
  <c r="F267" i="12"/>
  <c r="F172" i="12"/>
  <c r="F85" i="12"/>
  <c r="F469" i="12"/>
  <c r="E290" i="12"/>
  <c r="E546" i="12"/>
  <c r="E119" i="12"/>
  <c r="E379" i="12"/>
  <c r="E164" i="12"/>
  <c r="E420" i="12"/>
  <c r="D534" i="12"/>
  <c r="F543" i="12"/>
  <c r="E205" i="12"/>
  <c r="E381" i="12"/>
  <c r="D535" i="12"/>
  <c r="D144" i="12"/>
  <c r="D320" i="12"/>
  <c r="E198" i="12"/>
  <c r="E350" i="12"/>
  <c r="E526" i="12"/>
  <c r="D137" i="12"/>
  <c r="E191" i="12"/>
  <c r="E319" i="12"/>
  <c r="E399" i="12"/>
  <c r="E471" i="12"/>
  <c r="E551" i="12"/>
  <c r="D42" i="12"/>
  <c r="D106" i="12"/>
  <c r="E54" i="12"/>
  <c r="E144" i="12"/>
  <c r="E208" i="12"/>
  <c r="E272" i="12"/>
  <c r="E336" i="12"/>
  <c r="E400" i="12"/>
  <c r="E464" i="12"/>
  <c r="E528" i="12"/>
  <c r="D19" i="12"/>
  <c r="D83" i="12"/>
  <c r="F552" i="12"/>
  <c r="E117" i="12"/>
  <c r="E185" i="12"/>
  <c r="E249" i="12"/>
  <c r="E313" i="12"/>
  <c r="E377" i="12"/>
  <c r="E441" i="12"/>
  <c r="E505" i="12"/>
  <c r="D539" i="12"/>
  <c r="D60" i="12"/>
  <c r="D124" i="12"/>
  <c r="D188" i="12"/>
  <c r="D252" i="12"/>
  <c r="D316" i="12"/>
  <c r="D195" i="12"/>
  <c r="D281" i="12"/>
  <c r="D418" i="12"/>
  <c r="D475" i="12"/>
  <c r="D186" i="12"/>
  <c r="D271" i="12"/>
  <c r="D355" i="12"/>
  <c r="D427" i="12"/>
  <c r="D155" i="12"/>
  <c r="D241" i="12"/>
  <c r="D326" i="12"/>
  <c r="D396" i="12"/>
  <c r="D460" i="12"/>
  <c r="D199" i="12"/>
  <c r="D285" i="12"/>
  <c r="D365" i="12"/>
  <c r="D429" i="12"/>
  <c r="D493" i="12"/>
  <c r="D358" i="12"/>
  <c r="D478" i="12"/>
  <c r="D503" i="12"/>
  <c r="D190" i="12"/>
  <c r="D275" i="12"/>
  <c r="D422" i="12"/>
  <c r="D463" i="12"/>
  <c r="D170" i="12"/>
  <c r="D255" i="12"/>
  <c r="D341" i="12"/>
  <c r="D407" i="12"/>
  <c r="D149" i="12"/>
  <c r="D235" i="12"/>
  <c r="D321" i="12"/>
  <c r="D392" i="12"/>
  <c r="D464" i="12"/>
  <c r="D215" i="12"/>
  <c r="D301" i="12"/>
  <c r="D441" i="12"/>
  <c r="D505" i="12"/>
  <c r="D520" i="12"/>
  <c r="D286" i="12"/>
  <c r="D181" i="12"/>
  <c r="D415" i="12"/>
  <c r="D331" i="12"/>
  <c r="D226" i="12"/>
  <c r="D449" i="12"/>
  <c r="D410" i="12"/>
  <c r="D360" i="12"/>
  <c r="D258" i="12"/>
  <c r="D409" i="12"/>
  <c r="D483" i="12"/>
  <c r="E52" i="12"/>
  <c r="D101" i="12"/>
  <c r="D80" i="12"/>
  <c r="E447" i="12"/>
  <c r="E248" i="12"/>
  <c r="D123" i="12"/>
  <c r="E481" i="12"/>
  <c r="D292" i="12"/>
  <c r="D476" i="12"/>
  <c r="D253" i="12"/>
  <c r="D366" i="12"/>
  <c r="D203" i="12"/>
  <c r="D269" i="12"/>
  <c r="F225" i="12"/>
  <c r="F506" i="12"/>
  <c r="F331" i="12"/>
  <c r="F236" i="12"/>
  <c r="F149" i="12"/>
  <c r="F517" i="12"/>
  <c r="E58" i="12"/>
  <c r="E338" i="12"/>
  <c r="E139" i="12"/>
  <c r="E395" i="12"/>
  <c r="D62" i="12"/>
  <c r="E180" i="12"/>
  <c r="E436" i="12"/>
  <c r="E245" i="12"/>
  <c r="E397" i="12"/>
  <c r="D543" i="12"/>
  <c r="D184" i="12"/>
  <c r="D336" i="12"/>
  <c r="E206" i="12"/>
  <c r="E390" i="12"/>
  <c r="E542" i="12"/>
  <c r="F548" i="12"/>
  <c r="E199" i="12"/>
  <c r="E327" i="12"/>
  <c r="E407" i="12"/>
  <c r="E487" i="12"/>
  <c r="D529" i="12"/>
  <c r="D50" i="12"/>
  <c r="D114" i="12"/>
  <c r="E70" i="12"/>
  <c r="E152" i="12"/>
  <c r="E216" i="12"/>
  <c r="E280" i="12"/>
  <c r="E344" i="12"/>
  <c r="E408" i="12"/>
  <c r="E472" i="12"/>
  <c r="E536" i="12"/>
  <c r="D27" i="12"/>
  <c r="D91" i="12"/>
  <c r="E23" i="12"/>
  <c r="E127" i="12"/>
  <c r="E193" i="12"/>
  <c r="E257" i="12"/>
  <c r="E321" i="12"/>
  <c r="E385" i="12"/>
  <c r="E449" i="12"/>
  <c r="E513" i="12"/>
  <c r="D547" i="12"/>
  <c r="D68" i="12"/>
  <c r="D132" i="12"/>
  <c r="D196" i="12"/>
  <c r="D260" i="12"/>
  <c r="D324" i="12"/>
  <c r="D206" i="12"/>
  <c r="D302" i="12"/>
  <c r="D434" i="12"/>
  <c r="D499" i="12"/>
  <c r="D197" i="12"/>
  <c r="D282" i="12"/>
  <c r="D363" i="12"/>
  <c r="D435" i="12"/>
  <c r="D166" i="12"/>
  <c r="D251" i="12"/>
  <c r="D337" i="12"/>
  <c r="D404" i="12"/>
  <c r="D492" i="12"/>
  <c r="D210" i="12"/>
  <c r="D295" i="12"/>
  <c r="D373" i="12"/>
  <c r="D437" i="12"/>
  <c r="D501" i="12"/>
  <c r="D374" i="12"/>
  <c r="D494" i="12"/>
  <c r="D438" i="12"/>
  <c r="D266" i="12"/>
  <c r="D246" i="12"/>
  <c r="D400" i="12"/>
  <c r="D385" i="12"/>
  <c r="F492" i="12"/>
  <c r="E308" i="12"/>
  <c r="E501" i="12"/>
  <c r="D73" i="12"/>
  <c r="D82" i="12"/>
  <c r="E504" i="12"/>
  <c r="E353" i="12"/>
  <c r="D100" i="12"/>
  <c r="D506" i="12"/>
  <c r="D294" i="12"/>
  <c r="D297" i="12"/>
  <c r="D417" i="12"/>
  <c r="F289" i="12"/>
  <c r="F54" i="12"/>
  <c r="E25" i="12"/>
  <c r="F395" i="12"/>
  <c r="F300" i="12"/>
  <c r="F213" i="12"/>
  <c r="F533" i="12"/>
  <c r="E86" i="12"/>
  <c r="E354" i="12"/>
  <c r="D21" i="12"/>
  <c r="E187" i="12"/>
  <c r="E443" i="12"/>
  <c r="D78" i="12"/>
  <c r="E228" i="12"/>
  <c r="E476" i="12"/>
  <c r="D31" i="12"/>
  <c r="E47" i="12"/>
  <c r="E253" i="12"/>
  <c r="E437" i="12"/>
  <c r="D16" i="12"/>
  <c r="D192" i="12"/>
  <c r="E34" i="12"/>
  <c r="E222" i="12"/>
  <c r="E398" i="12"/>
  <c r="D552" i="12"/>
  <c r="E35" i="12"/>
  <c r="E239" i="12"/>
  <c r="E343" i="12"/>
  <c r="E423" i="12"/>
  <c r="E495" i="12"/>
  <c r="D537" i="12"/>
  <c r="D58" i="12"/>
  <c r="D122" i="12"/>
  <c r="E83" i="12"/>
  <c r="E160" i="12"/>
  <c r="E224" i="12"/>
  <c r="E288" i="12"/>
  <c r="E352" i="12"/>
  <c r="E416" i="12"/>
  <c r="E480" i="12"/>
  <c r="E544" i="12"/>
  <c r="D35" i="12"/>
  <c r="D99" i="12"/>
  <c r="E39" i="12"/>
  <c r="E137" i="12"/>
  <c r="E201" i="12"/>
  <c r="E265" i="12"/>
  <c r="E329" i="12"/>
  <c r="E393" i="12"/>
  <c r="E457" i="12"/>
  <c r="E521" i="12"/>
  <c r="D76" i="12"/>
  <c r="D140" i="12"/>
  <c r="D204" i="12"/>
  <c r="D268" i="12"/>
  <c r="D332" i="12"/>
  <c r="D217" i="12"/>
  <c r="D313" i="12"/>
  <c r="D458" i="12"/>
  <c r="D523" i="12"/>
  <c r="D207" i="12"/>
  <c r="D293" i="12"/>
  <c r="D371" i="12"/>
  <c r="D459" i="12"/>
  <c r="D177" i="12"/>
  <c r="D262" i="12"/>
  <c r="D347" i="12"/>
  <c r="D412" i="12"/>
  <c r="D524" i="12"/>
  <c r="D221" i="12"/>
  <c r="D306" i="12"/>
  <c r="D381" i="12"/>
  <c r="D445" i="12"/>
  <c r="D509" i="12"/>
  <c r="D390" i="12"/>
  <c r="D502" i="12"/>
  <c r="D480" i="12"/>
  <c r="D211" i="12"/>
  <c r="D307" i="12"/>
  <c r="D454" i="12"/>
  <c r="D519" i="12"/>
  <c r="D191" i="12"/>
  <c r="D277" i="12"/>
  <c r="D359" i="12"/>
  <c r="D439" i="12"/>
  <c r="D171" i="12"/>
  <c r="D257" i="12"/>
  <c r="D342" i="12"/>
  <c r="D408" i="12"/>
  <c r="D150" i="12"/>
  <c r="D237" i="12"/>
  <c r="D322" i="12"/>
  <c r="D393" i="12"/>
  <c r="D457" i="12"/>
  <c r="D521" i="12"/>
  <c r="D426" i="12"/>
  <c r="D443" i="12"/>
  <c r="F75" i="12"/>
  <c r="D95" i="12"/>
  <c r="E134" i="12"/>
  <c r="E375" i="12"/>
  <c r="F551" i="12"/>
  <c r="E376" i="12"/>
  <c r="E85" i="12"/>
  <c r="E545" i="12"/>
  <c r="D249" i="12"/>
  <c r="D325" i="12"/>
  <c r="D167" i="12"/>
  <c r="D430" i="12"/>
  <c r="D223" i="12"/>
  <c r="D368" i="12"/>
  <c r="D466" i="12"/>
  <c r="F353" i="12"/>
  <c r="F122" i="12"/>
  <c r="F459" i="12"/>
  <c r="F364" i="12"/>
  <c r="F277" i="12"/>
  <c r="E146" i="12"/>
  <c r="E402" i="12"/>
  <c r="D37" i="12"/>
  <c r="E203" i="12"/>
  <c r="E459" i="12"/>
  <c r="D126" i="12"/>
  <c r="E244" i="12"/>
  <c r="E484" i="12"/>
  <c r="D39" i="12"/>
  <c r="E111" i="12"/>
  <c r="E269" i="12"/>
  <c r="E445" i="12"/>
  <c r="D56" i="12"/>
  <c r="D208" i="12"/>
  <c r="E50" i="12"/>
  <c r="E262" i="12"/>
  <c r="E414" i="12"/>
  <c r="D17" i="12"/>
  <c r="E103" i="12"/>
  <c r="E247" i="12"/>
  <c r="E359" i="12"/>
  <c r="E431" i="12"/>
  <c r="E503" i="12"/>
  <c r="D545" i="12"/>
  <c r="D66" i="12"/>
  <c r="D130" i="12"/>
  <c r="E94" i="12"/>
  <c r="E168" i="12"/>
  <c r="E232" i="12"/>
  <c r="E296" i="12"/>
  <c r="E360" i="12"/>
  <c r="E424" i="12"/>
  <c r="E488" i="12"/>
  <c r="E552" i="12"/>
  <c r="D43" i="12"/>
  <c r="D107" i="12"/>
  <c r="E55" i="12"/>
  <c r="E145" i="12"/>
  <c r="E209" i="12"/>
  <c r="E273" i="12"/>
  <c r="E337" i="12"/>
  <c r="E401" i="12"/>
  <c r="E465" i="12"/>
  <c r="E529" i="12"/>
  <c r="D20" i="12"/>
  <c r="D84" i="12"/>
  <c r="D148" i="12"/>
  <c r="D212" i="12"/>
  <c r="D276" i="12"/>
  <c r="D340" i="12"/>
  <c r="D227" i="12"/>
  <c r="D334" i="12"/>
  <c r="D474" i="12"/>
  <c r="D484" i="12"/>
  <c r="D218" i="12"/>
  <c r="D303" i="12"/>
  <c r="D379" i="12"/>
  <c r="D491" i="12"/>
  <c r="D187" i="12"/>
  <c r="D273" i="12"/>
  <c r="D356" i="12"/>
  <c r="D420" i="12"/>
  <c r="D145" i="12"/>
  <c r="D231" i="12"/>
  <c r="D317" i="12"/>
  <c r="D389" i="12"/>
  <c r="D453" i="12"/>
  <c r="D517" i="12"/>
  <c r="D398" i="12"/>
  <c r="D518" i="12"/>
  <c r="D512" i="12"/>
  <c r="D222" i="12"/>
  <c r="D329" i="12"/>
  <c r="D470" i="12"/>
  <c r="D472" i="12"/>
  <c r="D202" i="12"/>
  <c r="D287" i="12"/>
  <c r="D367" i="12"/>
  <c r="D455" i="12"/>
  <c r="D182" i="12"/>
  <c r="D267" i="12"/>
  <c r="D351" i="12"/>
  <c r="D416" i="12"/>
  <c r="D162" i="12"/>
  <c r="D247" i="12"/>
  <c r="D333" i="12"/>
  <c r="D401" i="12"/>
  <c r="D465" i="12"/>
  <c r="D291" i="12"/>
  <c r="D442" i="12"/>
  <c r="D467" i="12"/>
  <c r="F250" i="12"/>
  <c r="E141" i="12"/>
  <c r="E135" i="12"/>
  <c r="E115" i="12"/>
  <c r="E440" i="12"/>
  <c r="E161" i="12"/>
  <c r="D36" i="12"/>
  <c r="D370" i="12"/>
  <c r="D209" i="12"/>
  <c r="D405" i="12"/>
  <c r="D447" i="12"/>
  <c r="D309" i="12"/>
  <c r="D432" i="12"/>
  <c r="D507" i="12"/>
  <c r="F520" i="12"/>
  <c r="F417" i="12"/>
  <c r="F186" i="12"/>
  <c r="F523" i="12"/>
  <c r="F428" i="12"/>
  <c r="F341" i="12"/>
  <c r="E36" i="12"/>
  <c r="E162" i="12"/>
  <c r="E418" i="12"/>
  <c r="D85" i="12"/>
  <c r="E251" i="12"/>
  <c r="E507" i="12"/>
  <c r="F540" i="12"/>
  <c r="E292" i="12"/>
  <c r="E500" i="12"/>
  <c r="D55" i="12"/>
  <c r="E122" i="12"/>
  <c r="E309" i="12"/>
  <c r="E461" i="12"/>
  <c r="D64" i="12"/>
  <c r="D248" i="12"/>
  <c r="E81" i="12"/>
  <c r="E270" i="12"/>
  <c r="E454" i="12"/>
  <c r="D33" i="12"/>
  <c r="E114" i="12"/>
  <c r="E255" i="12"/>
  <c r="E367" i="12"/>
  <c r="E439" i="12"/>
  <c r="E511" i="12"/>
  <c r="D553" i="12"/>
  <c r="D74" i="12"/>
  <c r="D138" i="12"/>
  <c r="E105" i="12"/>
  <c r="E176" i="12"/>
  <c r="E240" i="12"/>
  <c r="E304" i="12"/>
  <c r="E368" i="12"/>
  <c r="E432" i="12"/>
  <c r="E496" i="12"/>
  <c r="D530" i="12"/>
  <c r="D51" i="12"/>
  <c r="D115" i="12"/>
  <c r="E71" i="12"/>
  <c r="E153" i="12"/>
  <c r="E217" i="12"/>
  <c r="E281" i="12"/>
  <c r="E345" i="12"/>
  <c r="E409" i="12"/>
  <c r="E473" i="12"/>
  <c r="E537" i="12"/>
  <c r="D28" i="12"/>
  <c r="D92" i="12"/>
  <c r="D156" i="12"/>
  <c r="D220" i="12"/>
  <c r="D284" i="12"/>
  <c r="D153" i="12"/>
  <c r="D238" i="12"/>
  <c r="D354" i="12"/>
  <c r="D490" i="12"/>
  <c r="D516" i="12"/>
  <c r="D229" i="12"/>
  <c r="D314" i="12"/>
  <c r="D387" i="12"/>
  <c r="D515" i="12"/>
  <c r="D198" i="12"/>
  <c r="D283" i="12"/>
  <c r="D364" i="12"/>
  <c r="D428" i="12"/>
  <c r="D157" i="12"/>
  <c r="D242" i="12"/>
  <c r="D327" i="12"/>
  <c r="D397" i="12"/>
  <c r="D461" i="12"/>
  <c r="D525" i="12"/>
  <c r="D414" i="12"/>
  <c r="D423" i="12"/>
  <c r="D146" i="12"/>
  <c r="D233" i="12"/>
  <c r="D349" i="12"/>
  <c r="D486" i="12"/>
  <c r="D488" i="12"/>
  <c r="D213" i="12"/>
  <c r="D298" i="12"/>
  <c r="D375" i="12"/>
  <c r="D193" i="12"/>
  <c r="D173" i="12"/>
  <c r="D323" i="12"/>
  <c r="F389" i="12"/>
  <c r="E466" i="12"/>
  <c r="E540" i="12"/>
  <c r="D256" i="12"/>
  <c r="E263" i="12"/>
  <c r="E184" i="12"/>
  <c r="D59" i="12"/>
  <c r="E289" i="12"/>
  <c r="D164" i="12"/>
  <c r="D154" i="12"/>
  <c r="D372" i="12"/>
  <c r="D469" i="12"/>
  <c r="D510" i="12"/>
  <c r="D289" i="12"/>
  <c r="D481" i="12"/>
  <c r="F19" i="12"/>
  <c r="F545" i="12"/>
  <c r="F314" i="12"/>
  <c r="F139" i="12"/>
  <c r="F34" i="12"/>
  <c r="F405" i="12"/>
  <c r="E100" i="12"/>
  <c r="E226" i="12"/>
  <c r="E482" i="12"/>
  <c r="E315" i="12"/>
  <c r="E89" i="12"/>
  <c r="E356" i="12"/>
  <c r="E548" i="12"/>
  <c r="D103" i="12"/>
  <c r="E181" i="12"/>
  <c r="E333" i="12"/>
  <c r="E509" i="12"/>
  <c r="D120" i="12"/>
  <c r="D272" i="12"/>
  <c r="E142" i="12"/>
  <c r="E326" i="12"/>
  <c r="E478" i="12"/>
  <c r="D81" i="12"/>
  <c r="E175" i="12"/>
  <c r="E303" i="12"/>
  <c r="E383" i="12"/>
  <c r="E455" i="12"/>
  <c r="E527" i="12"/>
  <c r="D26" i="12"/>
  <c r="D90" i="12"/>
  <c r="E22" i="12"/>
  <c r="E126" i="12"/>
  <c r="E192" i="12"/>
  <c r="E256" i="12"/>
  <c r="E320" i="12"/>
  <c r="E384" i="12"/>
  <c r="E448" i="12"/>
  <c r="E512" i="12"/>
  <c r="D546" i="12"/>
  <c r="D67" i="12"/>
  <c r="D131" i="12"/>
  <c r="E95" i="12"/>
  <c r="E169" i="12"/>
  <c r="E233" i="12"/>
  <c r="E297" i="12"/>
  <c r="E361" i="12"/>
  <c r="E425" i="12"/>
  <c r="E489" i="12"/>
  <c r="E553" i="12"/>
  <c r="D44" i="12"/>
  <c r="D108" i="12"/>
  <c r="D172" i="12"/>
  <c r="D236" i="12"/>
  <c r="D300" i="12"/>
  <c r="D174" i="12"/>
  <c r="D259" i="12"/>
  <c r="D386" i="12"/>
  <c r="D522" i="12"/>
  <c r="D165" i="12"/>
  <c r="D250" i="12"/>
  <c r="D335" i="12"/>
  <c r="D403" i="12"/>
  <c r="D508" i="12"/>
  <c r="D219" i="12"/>
  <c r="D305" i="12"/>
  <c r="D380" i="12"/>
  <c r="D444" i="12"/>
  <c r="D178" i="12"/>
  <c r="D263" i="12"/>
  <c r="D348" i="12"/>
  <c r="D413" i="12"/>
  <c r="D477" i="12"/>
  <c r="D318" i="12"/>
  <c r="D446" i="12"/>
  <c r="D471" i="12"/>
  <c r="D169" i="12"/>
  <c r="D254" i="12"/>
  <c r="D382" i="12"/>
  <c r="D526" i="12"/>
  <c r="D147" i="12"/>
  <c r="D234" i="12"/>
  <c r="D319" i="12"/>
  <c r="D391" i="12"/>
  <c r="D456" i="12"/>
  <c r="D214" i="12"/>
  <c r="D299" i="12"/>
  <c r="D376" i="12"/>
  <c r="D440" i="12"/>
  <c r="D194" i="12"/>
  <c r="D279" i="12"/>
  <c r="D361" i="12"/>
  <c r="D425" i="12"/>
  <c r="D489" i="12"/>
  <c r="D362" i="12"/>
  <c r="D482" i="12"/>
  <c r="D468" i="12"/>
  <c r="D513" i="12"/>
  <c r="D479" i="12"/>
  <c r="D343" i="12"/>
  <c r="D450" i="12"/>
  <c r="F481" i="12"/>
  <c r="E267" i="12"/>
  <c r="E286" i="12"/>
  <c r="E519" i="12"/>
  <c r="E312" i="12"/>
  <c r="E225" i="12"/>
  <c r="D228" i="12"/>
  <c r="D239" i="12"/>
  <c r="D436" i="12"/>
  <c r="D243" i="12"/>
  <c r="D511" i="12"/>
  <c r="D353" i="12"/>
  <c r="F97" i="12"/>
  <c r="E64" i="12"/>
  <c r="F378" i="12"/>
  <c r="F203" i="12"/>
  <c r="F108" i="12"/>
  <c r="F453" i="12"/>
  <c r="E116" i="12"/>
  <c r="E274" i="12"/>
  <c r="E530" i="12"/>
  <c r="E43" i="12"/>
  <c r="E331" i="12"/>
  <c r="D541" i="12"/>
  <c r="E110" i="12"/>
  <c r="E372" i="12"/>
  <c r="D119" i="12"/>
  <c r="E189" i="12"/>
  <c r="E373" i="12"/>
  <c r="E525" i="12"/>
  <c r="D128" i="12"/>
  <c r="D312" i="12"/>
  <c r="E158" i="12"/>
  <c r="E334" i="12"/>
  <c r="E518" i="12"/>
  <c r="D97" i="12"/>
  <c r="E183" i="12"/>
  <c r="E311" i="12"/>
  <c r="E391" i="12"/>
  <c r="E463" i="12"/>
  <c r="E535" i="12"/>
  <c r="D34" i="12"/>
  <c r="D98" i="12"/>
  <c r="E38" i="12"/>
  <c r="E136" i="12"/>
  <c r="E200" i="12"/>
  <c r="E264" i="12"/>
  <c r="E328" i="12"/>
  <c r="E392" i="12"/>
  <c r="E456" i="12"/>
  <c r="E520" i="12"/>
  <c r="D554" i="12"/>
  <c r="D75" i="12"/>
  <c r="D139" i="12"/>
  <c r="E106" i="12"/>
  <c r="E177" i="12"/>
  <c r="E241" i="12"/>
  <c r="E305" i="12"/>
  <c r="E369" i="12"/>
  <c r="E433" i="12"/>
  <c r="E497" i="12"/>
  <c r="D531" i="12"/>
  <c r="D52" i="12"/>
  <c r="D116" i="12"/>
  <c r="D180" i="12"/>
  <c r="D244" i="12"/>
  <c r="D308" i="12"/>
  <c r="D185" i="12"/>
  <c r="D270" i="12"/>
  <c r="D402" i="12"/>
  <c r="D451" i="12"/>
  <c r="D175" i="12"/>
  <c r="D261" i="12"/>
  <c r="D346" i="12"/>
  <c r="D411" i="12"/>
  <c r="D142" i="12"/>
  <c r="D230" i="12"/>
  <c r="D315" i="12"/>
  <c r="D388" i="12"/>
  <c r="D452" i="12"/>
  <c r="D189" i="12"/>
  <c r="D274" i="12"/>
  <c r="D357" i="12"/>
  <c r="D421" i="12"/>
  <c r="D485" i="12"/>
  <c r="D339" i="12"/>
  <c r="D462" i="12"/>
  <c r="D487" i="12"/>
  <c r="D179" i="12"/>
  <c r="D265" i="12"/>
  <c r="D406" i="12"/>
  <c r="D431" i="12"/>
  <c r="D159" i="12"/>
  <c r="D245" i="12"/>
  <c r="D330" i="12"/>
  <c r="D399" i="12"/>
  <c r="D496" i="12"/>
  <c r="D225" i="12"/>
  <c r="D310" i="12"/>
  <c r="D384" i="12"/>
  <c r="D448" i="12"/>
  <c r="D205" i="12"/>
  <c r="D290" i="12"/>
  <c r="D369" i="12"/>
  <c r="D433" i="12"/>
  <c r="D497" i="12"/>
  <c r="D378" i="12"/>
  <c r="D498" i="12"/>
  <c r="D500" i="12"/>
  <c r="D377" i="12"/>
  <c r="D394" i="12"/>
  <c r="D514" i="12"/>
  <c r="D201" i="12"/>
  <c r="D495" i="12"/>
  <c r="D350" i="12"/>
  <c r="D161" i="12"/>
  <c r="D504" i="12"/>
  <c r="D311" i="12"/>
  <c r="D419" i="12"/>
  <c r="D278" i="12"/>
  <c r="D424" i="12"/>
  <c r="D473" i="12"/>
  <c r="E210" i="12"/>
  <c r="E523" i="12"/>
  <c r="E317" i="12"/>
  <c r="E462" i="12"/>
  <c r="D18" i="12"/>
  <c r="D538" i="12"/>
  <c r="E417" i="12"/>
  <c r="D163" i="12"/>
  <c r="D395" i="12"/>
  <c r="D338" i="12"/>
  <c r="D158" i="12"/>
  <c r="D383" i="12"/>
  <c r="D183" i="12"/>
  <c r="D345" i="12"/>
  <c r="AD75" i="1"/>
  <c r="J555" i="12" l="1"/>
  <c r="H555" i="12"/>
  <c r="I555" i="12"/>
  <c r="D555" i="12"/>
  <c r="F555" i="12"/>
  <c r="G555" i="12"/>
  <c r="E555" i="12"/>
  <c r="A3" i="2"/>
  <c r="C47" i="2" l="1"/>
  <c r="C73" i="2"/>
  <c r="C86" i="2"/>
  <c r="C34" i="2"/>
  <c r="C138" i="2"/>
  <c r="D86" i="2"/>
  <c r="D47" i="2"/>
  <c r="D73" i="2"/>
  <c r="D60" i="2"/>
  <c r="E86" i="2"/>
  <c r="E47" i="2"/>
  <c r="E73" i="2"/>
  <c r="E60" i="2"/>
  <c r="C60" i="2"/>
  <c r="C99" i="2"/>
  <c r="C112" i="2"/>
  <c r="D249" i="2"/>
  <c r="D248" i="2"/>
  <c r="D246" i="2"/>
  <c r="D245" i="2"/>
  <c r="E248" i="2"/>
  <c r="E247" i="2"/>
  <c r="C247" i="2"/>
  <c r="E246" i="2"/>
  <c r="C246" i="2"/>
  <c r="E245" i="2"/>
  <c r="C245" i="2"/>
  <c r="E244" i="2"/>
  <c r="C244" i="2"/>
  <c r="E99" i="2"/>
  <c r="E112" i="2"/>
  <c r="D99" i="2"/>
  <c r="D112" i="2"/>
  <c r="D138" i="2"/>
  <c r="D34" i="2"/>
  <c r="E34" i="2"/>
  <c r="E138" i="2"/>
  <c r="E243" i="2"/>
  <c r="D178" i="2"/>
  <c r="E178" i="2"/>
  <c r="C165" i="2"/>
  <c r="D243" i="2"/>
  <c r="C191" i="2"/>
  <c r="C204" i="2"/>
  <c r="D217" i="2"/>
  <c r="D152" i="2"/>
  <c r="D204" i="2"/>
  <c r="D230" i="2"/>
  <c r="D165" i="2"/>
  <c r="D191" i="2"/>
  <c r="E204" i="2"/>
  <c r="E230" i="2"/>
  <c r="E152" i="2"/>
  <c r="E191" i="2"/>
  <c r="E217" i="2"/>
  <c r="E165" i="2"/>
  <c r="C217" i="2"/>
  <c r="C230" i="2"/>
  <c r="C178" i="2"/>
  <c r="E125" i="2"/>
  <c r="C243" i="2"/>
  <c r="D247" i="2"/>
  <c r="E249" i="2"/>
  <c r="D244" i="2"/>
  <c r="C125" i="2"/>
  <c r="BP9" i="14"/>
  <c r="BE35" i="14"/>
  <c r="AW35" i="14"/>
  <c r="BE12" i="14"/>
  <c r="AW12" i="14"/>
  <c r="BQ10" i="14"/>
  <c r="BY9" i="14"/>
  <c r="BE51" i="14"/>
  <c r="AW51" i="14"/>
  <c r="BE9" i="14"/>
  <c r="BE49" i="14"/>
  <c r="AW49" i="14"/>
  <c r="I9" i="14"/>
  <c r="AY10" i="14"/>
  <c r="AF9" i="14"/>
  <c r="CC62" i="14"/>
  <c r="CA9" i="14"/>
  <c r="BW9" i="14"/>
  <c r="BQ9" i="14"/>
  <c r="BS9" i="14"/>
  <c r="BT9" i="14"/>
  <c r="BR9" i="14"/>
  <c r="BX9" i="14"/>
  <c r="CB62" i="14"/>
  <c r="CG62" i="14"/>
  <c r="BU9" i="14"/>
  <c r="BZ9" i="14"/>
  <c r="X49" i="14"/>
  <c r="L51" i="14"/>
  <c r="AA12" i="14"/>
  <c r="S35" i="14"/>
  <c r="S51" i="14"/>
  <c r="X51" i="14"/>
  <c r="V49" i="14"/>
  <c r="W49" i="14"/>
  <c r="U35" i="14"/>
  <c r="M35" i="14"/>
  <c r="O51" i="14"/>
  <c r="AA51" i="14"/>
  <c r="N35" i="14"/>
  <c r="K51" i="14"/>
  <c r="AD10" i="14"/>
  <c r="S12" i="14"/>
  <c r="BO35" i="14"/>
  <c r="K35" i="14"/>
  <c r="M51" i="14"/>
  <c r="W51" i="14"/>
  <c r="J12" i="14"/>
  <c r="O35" i="14"/>
  <c r="T51" i="14"/>
  <c r="AU35" i="14"/>
  <c r="AU51" i="14"/>
  <c r="U51" i="14"/>
  <c r="L49" i="14"/>
  <c r="S49" i="14"/>
  <c r="Z35" i="14"/>
  <c r="L12" i="14"/>
  <c r="M12" i="14"/>
  <c r="X35" i="14"/>
  <c r="U12" i="14"/>
  <c r="J35" i="14"/>
  <c r="L35" i="14"/>
  <c r="T12" i="14"/>
  <c r="Z12" i="14"/>
  <c r="AA35" i="14"/>
  <c r="N12" i="14"/>
  <c r="V51" i="14"/>
  <c r="AU49" i="14"/>
  <c r="K12" i="14"/>
  <c r="BO12" i="14"/>
  <c r="J49" i="14"/>
  <c r="X12" i="14"/>
  <c r="O12" i="14"/>
  <c r="Z51" i="14"/>
  <c r="J51" i="14"/>
  <c r="BO51" i="14"/>
  <c r="W12" i="14"/>
  <c r="T35" i="14"/>
  <c r="AU12" i="14"/>
  <c r="V35" i="14"/>
  <c r="U49" i="14"/>
  <c r="M49" i="14"/>
  <c r="K49" i="14"/>
  <c r="Z49" i="14"/>
  <c r="BO49" i="14"/>
  <c r="T49" i="14"/>
  <c r="N51" i="14"/>
  <c r="O49" i="14"/>
  <c r="W35" i="14"/>
  <c r="N49" i="14"/>
  <c r="AA49" i="14"/>
  <c r="V12" i="14"/>
  <c r="I31" i="14"/>
  <c r="I39" i="14"/>
  <c r="BQ59" i="14"/>
  <c r="I16" i="14"/>
  <c r="BQ23" i="14"/>
  <c r="AC48" i="14"/>
  <c r="I28" i="14"/>
  <c r="AW40" i="14"/>
  <c r="AC40" i="14"/>
  <c r="I45" i="14"/>
  <c r="AC32" i="14"/>
  <c r="I56" i="14"/>
  <c r="I21" i="14"/>
  <c r="AC21" i="14"/>
  <c r="BV9" i="14"/>
  <c r="I33" i="14"/>
  <c r="AC37" i="14"/>
  <c r="I18" i="14"/>
  <c r="AC42" i="14"/>
  <c r="I58" i="14"/>
  <c r="I42" i="14"/>
  <c r="AC25" i="14"/>
  <c r="CE62" i="14"/>
  <c r="I54" i="14"/>
  <c r="AC15" i="14"/>
  <c r="AC34" i="14"/>
  <c r="AC19" i="14"/>
  <c r="AC31" i="14"/>
  <c r="AC59" i="14"/>
  <c r="I27" i="14"/>
  <c r="BQ39" i="14"/>
  <c r="AC39" i="14"/>
  <c r="AC24" i="14"/>
  <c r="I57" i="14"/>
  <c r="I55" i="14"/>
  <c r="BQ60" i="14"/>
  <c r="I13" i="14"/>
  <c r="I32" i="14"/>
  <c r="AC14" i="14"/>
  <c r="AC53" i="14"/>
  <c r="AC45" i="14"/>
  <c r="I29" i="14"/>
  <c r="AP9" i="14"/>
  <c r="I41" i="14"/>
  <c r="CH62" i="14"/>
  <c r="I50" i="14"/>
  <c r="I46" i="14"/>
  <c r="I34" i="14"/>
  <c r="AC30" i="14"/>
  <c r="AW22" i="14"/>
  <c r="I11" i="14"/>
  <c r="BQ15" i="14"/>
  <c r="AW59" i="14"/>
  <c r="AC43" i="14"/>
  <c r="BQ40" i="14"/>
  <c r="AC56" i="14"/>
  <c r="AC55" i="14"/>
  <c r="AC28" i="14"/>
  <c r="AC57" i="14"/>
  <c r="I36" i="14"/>
  <c r="AC52" i="14"/>
  <c r="I40" i="14"/>
  <c r="AC33" i="14"/>
  <c r="AC29" i="14"/>
  <c r="I14" i="14"/>
  <c r="I61" i="14"/>
  <c r="AC54" i="14"/>
  <c r="AC50" i="14"/>
  <c r="I10" i="14"/>
  <c r="AC46" i="14"/>
  <c r="CD62" i="14"/>
  <c r="AC18" i="14"/>
  <c r="CI62" i="14"/>
  <c r="I38" i="14"/>
  <c r="AC22" i="14"/>
  <c r="I19" i="14"/>
  <c r="AC11" i="14"/>
  <c r="I59" i="14"/>
  <c r="AC47" i="14"/>
  <c r="AC20" i="14"/>
  <c r="AW39" i="14"/>
  <c r="AC23" i="14"/>
  <c r="I20" i="14"/>
  <c r="AC27" i="14"/>
  <c r="I43" i="14"/>
  <c r="AC16" i="14"/>
  <c r="I23" i="14"/>
  <c r="AC60" i="14"/>
  <c r="AW60" i="14"/>
  <c r="I44" i="14"/>
  <c r="AC36" i="14"/>
  <c r="AC44" i="14"/>
  <c r="I48" i="14"/>
  <c r="I52" i="14"/>
  <c r="I17" i="14"/>
  <c r="AC17" i="14"/>
  <c r="I60" i="14"/>
  <c r="I24" i="14"/>
  <c r="AC13" i="14"/>
  <c r="I53" i="14"/>
  <c r="AQ9" i="14"/>
  <c r="AC41" i="14"/>
  <c r="CF62" i="14"/>
  <c r="I25" i="14"/>
  <c r="AC10" i="14"/>
  <c r="AC61" i="14"/>
  <c r="BQ22" i="14"/>
  <c r="AC38" i="14"/>
  <c r="I15" i="14"/>
  <c r="I26" i="14"/>
  <c r="I30" i="14"/>
  <c r="AC26" i="14"/>
  <c r="AW15" i="14"/>
  <c r="I47" i="14"/>
  <c r="AW48" i="14"/>
  <c r="BQ48" i="14"/>
  <c r="AC58" i="14"/>
  <c r="I22" i="14"/>
  <c r="I37" i="14"/>
  <c r="AW23" i="14"/>
  <c r="BF51" i="14"/>
  <c r="AR35" i="14"/>
  <c r="BG35" i="14"/>
  <c r="AR51" i="14"/>
  <c r="AC35" i="14"/>
  <c r="D11" i="15" s="1"/>
  <c r="BB35" i="14"/>
  <c r="BC35" i="14"/>
  <c r="I12" i="14"/>
  <c r="AM51" i="14"/>
  <c r="BH51" i="14"/>
  <c r="AO35" i="14"/>
  <c r="AC12" i="14"/>
  <c r="D13" i="15" s="1"/>
  <c r="AJ12" i="14"/>
  <c r="BN12" i="14"/>
  <c r="AH51" i="14"/>
  <c r="AY35" i="14"/>
  <c r="BJ35" i="14"/>
  <c r="BA12" i="14"/>
  <c r="AM12" i="14"/>
  <c r="BA9" i="14"/>
  <c r="Y9" i="14"/>
  <c r="S9" i="14"/>
  <c r="AN49" i="14"/>
  <c r="M9" i="14"/>
  <c r="BI9" i="14"/>
  <c r="AL9" i="14"/>
  <c r="BF49" i="14"/>
  <c r="AI9" i="14"/>
  <c r="W9" i="14"/>
  <c r="AJ9" i="14"/>
  <c r="Q9" i="14"/>
  <c r="AC9" i="14"/>
  <c r="AR9" i="14"/>
  <c r="AL51" i="14"/>
  <c r="BC51" i="14"/>
  <c r="BI51" i="14"/>
  <c r="BF35" i="14"/>
  <c r="AR12" i="14"/>
  <c r="BM12" i="14"/>
  <c r="BK51" i="14"/>
  <c r="AH35" i="14"/>
  <c r="AE35" i="14"/>
  <c r="AY12" i="14"/>
  <c r="AF51" i="14"/>
  <c r="BJ51" i="14"/>
  <c r="AY51" i="14"/>
  <c r="AG51" i="14"/>
  <c r="BK35" i="14"/>
  <c r="AD35" i="14"/>
  <c r="AN12" i="14"/>
  <c r="BL51" i="14"/>
  <c r="AZ51" i="14"/>
  <c r="AL35" i="14"/>
  <c r="AX35" i="14"/>
  <c r="AM35" i="14"/>
  <c r="AL12" i="14"/>
  <c r="BB12" i="14"/>
  <c r="BG12" i="14"/>
  <c r="AT12" i="14"/>
  <c r="AO9" i="14"/>
  <c r="BO9" i="14"/>
  <c r="AS9" i="14"/>
  <c r="AG49" i="14"/>
  <c r="AT9" i="14"/>
  <c r="AE9" i="14"/>
  <c r="AX49" i="14"/>
  <c r="K9" i="14"/>
  <c r="AJ49" i="14"/>
  <c r="BM9" i="14"/>
  <c r="BC9" i="14"/>
  <c r="AZ9" i="14"/>
  <c r="AD49" i="14"/>
  <c r="BJ9" i="14"/>
  <c r="P9" i="14"/>
  <c r="X9" i="14"/>
  <c r="AO51" i="14"/>
  <c r="BG51" i="14"/>
  <c r="BI35" i="14"/>
  <c r="AZ35" i="14"/>
  <c r="BF12" i="14"/>
  <c r="BN51" i="14"/>
  <c r="AS51" i="14"/>
  <c r="AI51" i="14"/>
  <c r="AI35" i="14"/>
  <c r="BN35" i="14"/>
  <c r="BI12" i="14"/>
  <c r="AT51" i="14"/>
  <c r="AJ35" i="14"/>
  <c r="BH35" i="14"/>
  <c r="AF35" i="14"/>
  <c r="AX12" i="14"/>
  <c r="BC12" i="14"/>
  <c r="AK51" i="14"/>
  <c r="BM51" i="14"/>
  <c r="I35" i="14"/>
  <c r="BL35" i="14"/>
  <c r="AO12" i="14"/>
  <c r="AZ12" i="14"/>
  <c r="BK12" i="14"/>
  <c r="BJ12" i="14"/>
  <c r="T9" i="14"/>
  <c r="AN9" i="14"/>
  <c r="AR49" i="14"/>
  <c r="BM49" i="14"/>
  <c r="AW9" i="14"/>
  <c r="AM49" i="14"/>
  <c r="BN49" i="14"/>
  <c r="BN9" i="14"/>
  <c r="O9" i="14"/>
  <c r="AA9" i="14"/>
  <c r="AF49" i="14"/>
  <c r="AK9" i="14"/>
  <c r="AS49" i="14"/>
  <c r="U9" i="14"/>
  <c r="BL9" i="14"/>
  <c r="J9" i="14"/>
  <c r="BF9" i="14"/>
  <c r="AH9" i="14"/>
  <c r="AX9" i="14"/>
  <c r="L9" i="14"/>
  <c r="BB9" i="14"/>
  <c r="AJ51" i="14"/>
  <c r="AC51" i="14"/>
  <c r="D14" i="15" s="1"/>
  <c r="AG35" i="14"/>
  <c r="AS35" i="14"/>
  <c r="AS12" i="14"/>
  <c r="BB51" i="14"/>
  <c r="BA51" i="14"/>
  <c r="AK35" i="14"/>
  <c r="BA35" i="14"/>
  <c r="AE12" i="14"/>
  <c r="AI12" i="14"/>
  <c r="AH12" i="14"/>
  <c r="AN51" i="14"/>
  <c r="I51" i="14"/>
  <c r="AN35" i="14"/>
  <c r="AK12" i="14"/>
  <c r="BH12" i="14"/>
  <c r="AD51" i="14"/>
  <c r="AE51" i="14"/>
  <c r="AX51" i="14"/>
  <c r="BM35" i="14"/>
  <c r="AT35" i="14"/>
  <c r="AD12" i="14"/>
  <c r="AG12" i="14"/>
  <c r="AF12" i="14"/>
  <c r="BL12" i="14"/>
  <c r="N9" i="14"/>
  <c r="BH9" i="14"/>
  <c r="BB49" i="14"/>
  <c r="AU9" i="14"/>
  <c r="BG9" i="14"/>
  <c r="AH49" i="14"/>
  <c r="BI49" i="14"/>
  <c r="AG9" i="14"/>
  <c r="V9" i="14"/>
  <c r="R9" i="14"/>
  <c r="AM9" i="14"/>
  <c r="BK9" i="14"/>
  <c r="Z9" i="14"/>
  <c r="AZ49" i="14"/>
  <c r="BG49" i="14"/>
  <c r="BD9" i="14"/>
  <c r="BK49" i="14"/>
  <c r="BA49" i="14"/>
  <c r="AC49" i="14"/>
  <c r="AT49" i="14"/>
  <c r="I49" i="14"/>
  <c r="AK49" i="14"/>
  <c r="BC49" i="14"/>
  <c r="AY49" i="14"/>
  <c r="AO49" i="14"/>
  <c r="BL49" i="14"/>
  <c r="BH49" i="14"/>
  <c r="BJ49" i="14"/>
  <c r="AI49" i="14"/>
  <c r="AL49" i="14"/>
  <c r="AE49" i="14"/>
  <c r="D125" i="2"/>
  <c r="AF556" i="1"/>
  <c r="T558" i="1"/>
  <c r="B368" i="2" s="1"/>
  <c r="C367" i="2" s="1"/>
  <c r="C152" i="2"/>
  <c r="C126" i="2"/>
  <c r="C88" i="2"/>
  <c r="C35" i="2"/>
  <c r="C114" i="2"/>
  <c r="C117" i="2"/>
  <c r="C50" i="2"/>
  <c r="C104" i="2"/>
  <c r="C89" i="2"/>
  <c r="C231" i="2"/>
  <c r="C76" i="2"/>
  <c r="C155" i="2"/>
  <c r="C130" i="2"/>
  <c r="C129" i="2"/>
  <c r="C209" i="2"/>
  <c r="C52" i="2"/>
  <c r="C61" i="2"/>
  <c r="C156" i="2"/>
  <c r="C48" i="2"/>
  <c r="C157" i="2"/>
  <c r="C234" i="2"/>
  <c r="C196" i="2"/>
  <c r="C233" i="2"/>
  <c r="C128" i="2"/>
  <c r="C206" i="2"/>
  <c r="C182" i="2"/>
  <c r="C65" i="2"/>
  <c r="C232" i="2"/>
  <c r="C235" i="2"/>
  <c r="C169" i="2"/>
  <c r="C205" i="2"/>
  <c r="C197" i="2"/>
  <c r="C223" i="2"/>
  <c r="C222" i="2"/>
  <c r="C66" i="2"/>
  <c r="C131" i="2"/>
  <c r="C179" i="2"/>
  <c r="C154" i="2"/>
  <c r="C207" i="2"/>
  <c r="C140" i="2"/>
  <c r="C194" i="2"/>
  <c r="C193" i="2"/>
  <c r="C102" i="2"/>
  <c r="C221" i="2"/>
  <c r="C144" i="2"/>
  <c r="C91" i="2"/>
  <c r="C171" i="2"/>
  <c r="C167" i="2"/>
  <c r="C74" i="2"/>
  <c r="C127" i="2"/>
  <c r="C116" i="2"/>
  <c r="C63" i="2"/>
  <c r="C142" i="2"/>
  <c r="C78" i="2"/>
  <c r="C208" i="2"/>
  <c r="C37" i="2"/>
  <c r="C40" i="2"/>
  <c r="C181" i="2"/>
  <c r="C101" i="2"/>
  <c r="C184" i="2"/>
  <c r="C166" i="2"/>
  <c r="C153" i="2"/>
  <c r="C113" i="2"/>
  <c r="C192" i="2"/>
  <c r="C64" i="2"/>
  <c r="C168" i="2"/>
  <c r="C105" i="2"/>
  <c r="C170" i="2"/>
  <c r="C218" i="2"/>
  <c r="C53" i="2"/>
  <c r="C51" i="2"/>
  <c r="C219" i="2"/>
  <c r="C36" i="2"/>
  <c r="C62" i="2"/>
  <c r="C38" i="2"/>
  <c r="C118" i="2"/>
  <c r="C49" i="2"/>
  <c r="C141" i="2"/>
  <c r="C183" i="2"/>
  <c r="C39" i="2"/>
  <c r="C79" i="2"/>
  <c r="C75" i="2"/>
  <c r="C92" i="2"/>
  <c r="C139" i="2"/>
  <c r="C195" i="2"/>
  <c r="C143" i="2"/>
  <c r="C77" i="2"/>
  <c r="C87" i="2"/>
  <c r="C220" i="2"/>
  <c r="C103" i="2"/>
  <c r="C236" i="2"/>
  <c r="C180" i="2"/>
  <c r="C210" i="2"/>
  <c r="C158" i="2"/>
  <c r="C115" i="2"/>
  <c r="C90" i="2"/>
  <c r="C100" i="2"/>
  <c r="C248" i="2"/>
  <c r="C249" i="2"/>
  <c r="P556" i="1"/>
  <c r="P558" i="1" s="1"/>
  <c r="O556" i="1"/>
  <c r="BQ57" i="14"/>
  <c r="BY57" i="14"/>
  <c r="AW57" i="14"/>
  <c r="BE57" i="14"/>
  <c r="BQ46" i="14"/>
  <c r="BY46" i="14"/>
  <c r="AW46" i="14"/>
  <c r="BE46" i="14"/>
  <c r="BQ36" i="14"/>
  <c r="BY36" i="14"/>
  <c r="AW36" i="14"/>
  <c r="BE36" i="14"/>
  <c r="BQ27" i="14"/>
  <c r="BY27" i="14"/>
  <c r="AW27" i="14"/>
  <c r="BE27" i="14"/>
  <c r="BQ17" i="14"/>
  <c r="BY17" i="14"/>
  <c r="AW17" i="14"/>
  <c r="BE17" i="14"/>
  <c r="BQ56" i="14"/>
  <c r="BY56" i="14"/>
  <c r="AW56" i="14"/>
  <c r="BE56" i="14"/>
  <c r="BQ45" i="14"/>
  <c r="BY45" i="14"/>
  <c r="AW45" i="14"/>
  <c r="BE45" i="14"/>
  <c r="BQ35" i="14"/>
  <c r="BY35" i="14"/>
  <c r="BQ34" i="14"/>
  <c r="BY34" i="14"/>
  <c r="AW34" i="14"/>
  <c r="BE34" i="14"/>
  <c r="BQ26" i="14"/>
  <c r="BY26" i="14"/>
  <c r="AW26" i="14"/>
  <c r="BE26" i="14"/>
  <c r="BQ16" i="14"/>
  <c r="BY16" i="14"/>
  <c r="AW16" i="14"/>
  <c r="BE16" i="14"/>
  <c r="BQ11" i="14"/>
  <c r="BY11" i="14"/>
  <c r="AW11" i="14"/>
  <c r="BE11" i="14"/>
  <c r="BQ55" i="14"/>
  <c r="BY55" i="14"/>
  <c r="AW55" i="14"/>
  <c r="BE55" i="14"/>
  <c r="BQ44" i="14"/>
  <c r="BY44" i="14"/>
  <c r="AW44" i="14"/>
  <c r="BE44" i="14"/>
  <c r="BQ33" i="14"/>
  <c r="BY33" i="14"/>
  <c r="AW33" i="14"/>
  <c r="BE33" i="14"/>
  <c r="BQ25" i="14"/>
  <c r="BY25" i="14"/>
  <c r="AW25" i="14"/>
  <c r="BE25" i="14"/>
  <c r="BQ14" i="14"/>
  <c r="BY14" i="14"/>
  <c r="AW14" i="14"/>
  <c r="BE14" i="14"/>
  <c r="BY10" i="14"/>
  <c r="AW10" i="14"/>
  <c r="BE10" i="14"/>
  <c r="BQ54" i="14"/>
  <c r="BY54" i="14"/>
  <c r="AW54" i="14"/>
  <c r="BE54" i="14"/>
  <c r="BQ50" i="14"/>
  <c r="BY50" i="14"/>
  <c r="AW50" i="14"/>
  <c r="BE50" i="14"/>
  <c r="BQ43" i="14"/>
  <c r="BY43" i="14"/>
  <c r="AW43" i="14"/>
  <c r="BE43" i="14"/>
  <c r="BQ32" i="14"/>
  <c r="BY32" i="14"/>
  <c r="AW32" i="14"/>
  <c r="BE32" i="14"/>
  <c r="BQ24" i="14"/>
  <c r="BY24" i="14"/>
  <c r="AW24" i="14"/>
  <c r="BE24" i="14"/>
  <c r="BQ13" i="14"/>
  <c r="BY13" i="14"/>
  <c r="AW13" i="14"/>
  <c r="BE13" i="14"/>
  <c r="BQ53" i="14"/>
  <c r="BY53" i="14"/>
  <c r="AW53" i="14"/>
  <c r="BE53" i="14"/>
  <c r="BQ49" i="14"/>
  <c r="BY49" i="14"/>
  <c r="BQ42" i="14"/>
  <c r="BY42" i="14"/>
  <c r="AW42" i="14"/>
  <c r="BE42" i="14"/>
  <c r="BQ31" i="14"/>
  <c r="BY31" i="14"/>
  <c r="AW31" i="14"/>
  <c r="BE31" i="14"/>
  <c r="BQ21" i="14"/>
  <c r="BY21" i="14"/>
  <c r="AW21" i="14"/>
  <c r="BE21" i="14"/>
  <c r="BQ12" i="14"/>
  <c r="BY12" i="14"/>
  <c r="BQ61" i="14"/>
  <c r="BY61" i="14"/>
  <c r="AW61" i="14"/>
  <c r="BE61" i="14"/>
  <c r="BQ52" i="14"/>
  <c r="BY52" i="14"/>
  <c r="AW52" i="14"/>
  <c r="BE52" i="14"/>
  <c r="BQ41" i="14"/>
  <c r="BY41" i="14"/>
  <c r="AW41" i="14"/>
  <c r="BE41" i="14"/>
  <c r="BQ30" i="14"/>
  <c r="BY30" i="14"/>
  <c r="AW30" i="14"/>
  <c r="BE30" i="14"/>
  <c r="BQ20" i="14"/>
  <c r="BY20" i="14"/>
  <c r="AW20" i="14"/>
  <c r="BE20" i="14"/>
  <c r="BQ51" i="14"/>
  <c r="BY51" i="14"/>
  <c r="BQ38" i="14"/>
  <c r="BY38" i="14"/>
  <c r="AW38" i="14"/>
  <c r="BE38" i="14"/>
  <c r="BQ29" i="14"/>
  <c r="BY29" i="14"/>
  <c r="AW29" i="14"/>
  <c r="BE29" i="14"/>
  <c r="BQ19" i="14"/>
  <c r="BY19" i="14"/>
  <c r="AW19" i="14"/>
  <c r="BE19" i="14"/>
  <c r="BQ58" i="14"/>
  <c r="BY58" i="14"/>
  <c r="AW58" i="14"/>
  <c r="BE58" i="14"/>
  <c r="BQ47" i="14"/>
  <c r="BY47" i="14"/>
  <c r="AW47" i="14"/>
  <c r="BE47" i="14"/>
  <c r="BQ37" i="14"/>
  <c r="BY37" i="14"/>
  <c r="AW37" i="14"/>
  <c r="BE37" i="14"/>
  <c r="BQ28" i="14"/>
  <c r="BY28" i="14"/>
  <c r="AW28" i="14"/>
  <c r="BE28" i="14"/>
  <c r="BQ18" i="14"/>
  <c r="BY18" i="14"/>
  <c r="AW18" i="14"/>
  <c r="BE18" i="14"/>
  <c r="K11" i="14"/>
  <c r="AZ15" i="14"/>
  <c r="J11" i="14"/>
  <c r="AM15" i="14"/>
  <c r="BT15" i="14"/>
  <c r="BG19" i="14"/>
  <c r="X11" i="14"/>
  <c r="AK11" i="14"/>
  <c r="BJ11" i="14"/>
  <c r="BT11" i="14"/>
  <c r="J15" i="14"/>
  <c r="AF15" i="14"/>
  <c r="BG15" i="14"/>
  <c r="BW15" i="14"/>
  <c r="K19" i="14"/>
  <c r="AU19" i="14"/>
  <c r="AX19" i="14"/>
  <c r="BX19" i="14"/>
  <c r="AA22" i="14"/>
  <c r="AT22" i="14"/>
  <c r="BB22" i="14"/>
  <c r="Y26" i="14"/>
  <c r="AK26" i="14"/>
  <c r="BL26" i="14"/>
  <c r="BC26" i="14"/>
  <c r="K30" i="14"/>
  <c r="AF30" i="14"/>
  <c r="BH30" i="14"/>
  <c r="BW30" i="14"/>
  <c r="N34" i="14"/>
  <c r="AJ34" i="14"/>
  <c r="BW34" i="14"/>
  <c r="Z38" i="14"/>
  <c r="U11" i="14"/>
  <c r="AP11" i="14"/>
  <c r="AZ11" i="14"/>
  <c r="R15" i="14"/>
  <c r="AG15" i="14"/>
  <c r="BB15" i="14"/>
  <c r="N19" i="14"/>
  <c r="AQ19" i="14"/>
  <c r="AY19" i="14"/>
  <c r="BT19" i="14"/>
  <c r="BS19" i="14"/>
  <c r="O22" i="14"/>
  <c r="AQ22" i="14"/>
  <c r="BO22" i="14"/>
  <c r="BT22" i="14"/>
  <c r="N26" i="14"/>
  <c r="AP26" i="14"/>
  <c r="AX26" i="14"/>
  <c r="U30" i="14"/>
  <c r="AG30" i="14"/>
  <c r="BC30" i="14"/>
  <c r="AM34" i="14"/>
  <c r="Q38" i="14"/>
  <c r="Q11" i="14"/>
  <c r="AS11" i="14"/>
  <c r="BU11" i="14"/>
  <c r="M15" i="14"/>
  <c r="S15" i="14"/>
  <c r="AN15" i="14"/>
  <c r="BH15" i="14"/>
  <c r="BZ15" i="14"/>
  <c r="J19" i="14"/>
  <c r="AL19" i="14"/>
  <c r="BI19" i="14"/>
  <c r="BZ19" i="14"/>
  <c r="Z22" i="14"/>
  <c r="AE22" i="14"/>
  <c r="BI22" i="14"/>
  <c r="BX22" i="14"/>
  <c r="S26" i="14"/>
  <c r="AS26" i="14"/>
  <c r="BN26" i="14"/>
  <c r="BM26" i="14"/>
  <c r="J30" i="14"/>
  <c r="P30" i="14"/>
  <c r="AN30" i="14"/>
  <c r="BJ30" i="14"/>
  <c r="S34" i="14"/>
  <c r="BN34" i="14"/>
  <c r="K38" i="14"/>
  <c r="AK38" i="14"/>
  <c r="R11" i="14"/>
  <c r="AQ11" i="14"/>
  <c r="AH11" i="14"/>
  <c r="BI11" i="14"/>
  <c r="BX11" i="14"/>
  <c r="Y15" i="14"/>
  <c r="AK15" i="14"/>
  <c r="BC15" i="14"/>
  <c r="BU15" i="14"/>
  <c r="CA15" i="14"/>
  <c r="Y19" i="14"/>
  <c r="AF19" i="14"/>
  <c r="BF19" i="14"/>
  <c r="V22" i="14"/>
  <c r="W22" i="14"/>
  <c r="AF22" i="14"/>
  <c r="BF22" i="14"/>
  <c r="BU22" i="14"/>
  <c r="Q26" i="14"/>
  <c r="AQ26" i="14"/>
  <c r="AH26" i="14"/>
  <c r="BG26" i="14"/>
  <c r="BU26" i="14"/>
  <c r="V30" i="14"/>
  <c r="AK30" i="14"/>
  <c r="BA30" i="14"/>
  <c r="BZ30" i="14"/>
  <c r="AF34" i="14"/>
  <c r="N38" i="14"/>
  <c r="BX38" i="14"/>
  <c r="K34" i="14"/>
  <c r="AG34" i="14"/>
  <c r="BG34" i="14"/>
  <c r="AD38" i="14"/>
  <c r="BH38" i="14"/>
  <c r="AI11" i="14"/>
  <c r="AA15" i="14"/>
  <c r="U19" i="14"/>
  <c r="AA11" i="14"/>
  <c r="BR11" i="14"/>
  <c r="BJ15" i="14"/>
  <c r="Z11" i="14"/>
  <c r="AJ11" i="14"/>
  <c r="BG11" i="14"/>
  <c r="BW11" i="14"/>
  <c r="K15" i="14"/>
  <c r="AE15" i="14"/>
  <c r="AX15" i="14"/>
  <c r="M19" i="14"/>
  <c r="AA19" i="14"/>
  <c r="AT19" i="14"/>
  <c r="AZ19" i="14"/>
  <c r="J22" i="14"/>
  <c r="AO22" i="14"/>
  <c r="BL22" i="14"/>
  <c r="BC22" i="14"/>
  <c r="BR22" i="14"/>
  <c r="K26" i="14"/>
  <c r="AJ26" i="14"/>
  <c r="BH26" i="14"/>
  <c r="BV26" i="14"/>
  <c r="AA30" i="14"/>
  <c r="AE30" i="14"/>
  <c r="CA30" i="14"/>
  <c r="R34" i="14"/>
  <c r="BI34" i="14"/>
  <c r="AR38" i="14"/>
  <c r="T11" i="14"/>
  <c r="AF11" i="14"/>
  <c r="BB11" i="14"/>
  <c r="BA11" i="14"/>
  <c r="P15" i="14"/>
  <c r="AU15" i="14"/>
  <c r="AY15" i="14"/>
  <c r="BS15" i="14"/>
  <c r="O19" i="14"/>
  <c r="AO19" i="14"/>
  <c r="BL19" i="14"/>
  <c r="N22" i="14"/>
  <c r="AP22" i="14"/>
  <c r="AX22" i="14"/>
  <c r="J26" i="14"/>
  <c r="AF26" i="14"/>
  <c r="AY26" i="14"/>
  <c r="O30" i="14"/>
  <c r="AU30" i="14"/>
  <c r="AZ30" i="14"/>
  <c r="BM30" i="14"/>
  <c r="V34" i="14"/>
  <c r="AE34" i="14"/>
  <c r="AU38" i="14"/>
  <c r="S11" i="14"/>
  <c r="AM11" i="14"/>
  <c r="BL11" i="14"/>
  <c r="BZ11" i="14"/>
  <c r="L15" i="14"/>
  <c r="AD15" i="14"/>
  <c r="AL15" i="14"/>
  <c r="BI15" i="14"/>
  <c r="Q19" i="14"/>
  <c r="AR19" i="14"/>
  <c r="BK19" i="14"/>
  <c r="BM19" i="14"/>
  <c r="R22" i="14"/>
  <c r="AR22" i="14"/>
  <c r="BN22" i="14"/>
  <c r="V26" i="14"/>
  <c r="P26" i="14"/>
  <c r="AM26" i="14"/>
  <c r="BJ26" i="14"/>
  <c r="Y30" i="14"/>
  <c r="AD30" i="14"/>
  <c r="AL30" i="14"/>
  <c r="BX30" i="14"/>
  <c r="T38" i="14"/>
  <c r="BI38" i="14"/>
  <c r="P11" i="14"/>
  <c r="AO11" i="14"/>
  <c r="BC11" i="14"/>
  <c r="BM11" i="14"/>
  <c r="CA11" i="14"/>
  <c r="Z15" i="14"/>
  <c r="AJ15" i="14"/>
  <c r="BF15" i="14"/>
  <c r="V19" i="14"/>
  <c r="W19" i="14"/>
  <c r="AE19" i="14"/>
  <c r="Y22" i="14"/>
  <c r="AU22" i="14"/>
  <c r="AH22" i="14"/>
  <c r="BG22" i="14"/>
  <c r="BV22" i="14"/>
  <c r="Z26" i="14"/>
  <c r="AO26" i="14"/>
  <c r="BA26" i="14"/>
  <c r="CA26" i="14"/>
  <c r="BZ26" i="14"/>
  <c r="W30" i="14"/>
  <c r="AJ30" i="14"/>
  <c r="Q34" i="14"/>
  <c r="AH34" i="14"/>
  <c r="BU34" i="14"/>
  <c r="AS38" i="14"/>
  <c r="BV30" i="14"/>
  <c r="AA34" i="14"/>
  <c r="AT34" i="14"/>
  <c r="BS34" i="14"/>
  <c r="U38" i="14"/>
  <c r="BF11" i="14"/>
  <c r="AT15" i="14"/>
  <c r="AN19" i="14"/>
  <c r="BB19" i="14"/>
  <c r="BA19" i="14"/>
  <c r="BR19" i="14"/>
  <c r="Q22" i="14"/>
  <c r="AN22" i="14"/>
  <c r="BH22" i="14"/>
  <c r="BY22" i="14"/>
  <c r="BW22" i="14"/>
  <c r="AA26" i="14"/>
  <c r="AI26" i="14"/>
  <c r="X30" i="14"/>
  <c r="AT30" i="14"/>
  <c r="BB30" i="14"/>
  <c r="L34" i="14"/>
  <c r="BJ34" i="14"/>
  <c r="AA38" i="14"/>
  <c r="AL38" i="14"/>
  <c r="L11" i="14"/>
  <c r="AE11" i="14"/>
  <c r="AY11" i="14"/>
  <c r="BS11" i="14"/>
  <c r="O15" i="14"/>
  <c r="AS15" i="14"/>
  <c r="BL15" i="14"/>
  <c r="X19" i="14"/>
  <c r="AD19" i="14"/>
  <c r="AP19" i="14"/>
  <c r="BN19" i="14"/>
  <c r="P22" i="14"/>
  <c r="AJ22" i="14"/>
  <c r="AY22" i="14"/>
  <c r="O26" i="14"/>
  <c r="AE26" i="14"/>
  <c r="AZ26" i="14"/>
  <c r="BS26" i="14"/>
  <c r="BR26" i="14"/>
  <c r="L30" i="14"/>
  <c r="AS30" i="14"/>
  <c r="BO30" i="14"/>
  <c r="BS30" i="14"/>
  <c r="Z34" i="14"/>
  <c r="BA34" i="14"/>
  <c r="BZ34" i="14"/>
  <c r="AM38" i="14"/>
  <c r="M11" i="14"/>
  <c r="AD11" i="14"/>
  <c r="AL11" i="14"/>
  <c r="BN11" i="14"/>
  <c r="N15" i="14"/>
  <c r="AQ15" i="14"/>
  <c r="BK15" i="14"/>
  <c r="BM15" i="14"/>
  <c r="T19" i="14"/>
  <c r="AK19" i="14"/>
  <c r="BO19" i="14"/>
  <c r="U22" i="14"/>
  <c r="S22" i="14"/>
  <c r="AK22" i="14"/>
  <c r="BJ22" i="14"/>
  <c r="AD26" i="14"/>
  <c r="AL26" i="14"/>
  <c r="BK26" i="14"/>
  <c r="N30" i="14"/>
  <c r="AQ30" i="14"/>
  <c r="BI30" i="14"/>
  <c r="AY30" i="14"/>
  <c r="AK34" i="14"/>
  <c r="BM34" i="14"/>
  <c r="J38" i="14"/>
  <c r="BF38" i="14"/>
  <c r="V11" i="14"/>
  <c r="AN11" i="14"/>
  <c r="BO11" i="14"/>
  <c r="X15" i="14"/>
  <c r="W15" i="14"/>
  <c r="AI15" i="14"/>
  <c r="BV15" i="14"/>
  <c r="P19" i="14"/>
  <c r="AS19" i="14"/>
  <c r="AH19" i="14"/>
  <c r="BV19" i="14"/>
  <c r="L22" i="14"/>
  <c r="AS22" i="14"/>
  <c r="BA22" i="14"/>
  <c r="BM22" i="14"/>
  <c r="CA22" i="14"/>
  <c r="W26" i="14"/>
  <c r="AN26" i="14"/>
  <c r="Z30" i="14"/>
  <c r="T30" i="14"/>
  <c r="AI30" i="14"/>
  <c r="BF30" i="14"/>
  <c r="BT30" i="14"/>
  <c r="W34" i="14"/>
  <c r="O38" i="14"/>
  <c r="AF38" i="14"/>
  <c r="M34" i="14"/>
  <c r="T34" i="14"/>
  <c r="BL34" i="14"/>
  <c r="AN38" i="14"/>
  <c r="BR15" i="14"/>
  <c r="AT11" i="14"/>
  <c r="V15" i="14"/>
  <c r="BA15" i="14"/>
  <c r="AG19" i="14"/>
  <c r="BW19" i="14"/>
  <c r="K22" i="14"/>
  <c r="AG22" i="14"/>
  <c r="U26" i="14"/>
  <c r="X26" i="14"/>
  <c r="AT26" i="14"/>
  <c r="BB26" i="14"/>
  <c r="M30" i="14"/>
  <c r="AM30" i="14"/>
  <c r="BL30" i="14"/>
  <c r="BG30" i="14"/>
  <c r="AR34" i="14"/>
  <c r="AY34" i="14"/>
  <c r="M38" i="14"/>
  <c r="BN38" i="14"/>
  <c r="O11" i="14"/>
  <c r="AR11" i="14"/>
  <c r="AX11" i="14"/>
  <c r="T15" i="14"/>
  <c r="AP15" i="14"/>
  <c r="BN15" i="14"/>
  <c r="Z19" i="14"/>
  <c r="AI19" i="14"/>
  <c r="BJ19" i="14"/>
  <c r="M22" i="14"/>
  <c r="AI22" i="14"/>
  <c r="AZ22" i="14"/>
  <c r="BS22" i="14"/>
  <c r="L26" i="14"/>
  <c r="AR26" i="14"/>
  <c r="BO26" i="14"/>
  <c r="BW26" i="14"/>
  <c r="Q30" i="14"/>
  <c r="AP30" i="14"/>
  <c r="AX30" i="14"/>
  <c r="P34" i="14"/>
  <c r="BF34" i="14"/>
  <c r="AH38" i="14"/>
  <c r="Y11" i="14"/>
  <c r="AU11" i="14"/>
  <c r="BK11" i="14"/>
  <c r="U15" i="14"/>
  <c r="AO15" i="14"/>
  <c r="BO15" i="14"/>
  <c r="BY15" i="14"/>
  <c r="L19" i="14"/>
  <c r="S19" i="14"/>
  <c r="AJ19" i="14"/>
  <c r="BH19" i="14"/>
  <c r="T22" i="14"/>
  <c r="AD22" i="14"/>
  <c r="AL22" i="14"/>
  <c r="BK22" i="14"/>
  <c r="BZ22" i="14"/>
  <c r="R26" i="14"/>
  <c r="AU26" i="14"/>
  <c r="BI26" i="14"/>
  <c r="BT26" i="14"/>
  <c r="S30" i="14"/>
  <c r="AO30" i="14"/>
  <c r="BN30" i="14"/>
  <c r="AL34" i="14"/>
  <c r="AE38" i="14"/>
  <c r="N11" i="14"/>
  <c r="W11" i="14"/>
  <c r="AG11" i="14"/>
  <c r="BH11" i="14"/>
  <c r="BV11" i="14"/>
  <c r="Q15" i="14"/>
  <c r="AR15" i="14"/>
  <c r="AH15" i="14"/>
  <c r="BE15" i="14"/>
  <c r="BX15" i="14"/>
  <c r="R19" i="14"/>
  <c r="AM19" i="14"/>
  <c r="BC19" i="14"/>
  <c r="BU19" i="14"/>
  <c r="CA19" i="14"/>
  <c r="X22" i="14"/>
  <c r="AM22" i="14"/>
  <c r="BE22" i="14"/>
  <c r="M26" i="14"/>
  <c r="T26" i="14"/>
  <c r="AG26" i="14"/>
  <c r="BF26" i="14"/>
  <c r="BX26" i="14"/>
  <c r="R30" i="14"/>
  <c r="AR30" i="14"/>
  <c r="AH30" i="14"/>
  <c r="BK30" i="14"/>
  <c r="BU30" i="14"/>
  <c r="AS34" i="14"/>
  <c r="BK34" i="14"/>
  <c r="X38" i="14"/>
  <c r="BA38" i="14"/>
  <c r="Y34" i="14"/>
  <c r="AN34" i="14"/>
  <c r="BH34" i="14"/>
  <c r="BV34" i="14"/>
  <c r="AG38" i="14"/>
  <c r="AU34" i="14"/>
  <c r="BT34" i="14"/>
  <c r="S38" i="14"/>
  <c r="R38" i="14"/>
  <c r="AT38" i="14"/>
  <c r="BB38" i="14"/>
  <c r="P42" i="14"/>
  <c r="AQ42" i="14"/>
  <c r="BL42" i="14"/>
  <c r="BS42" i="14"/>
  <c r="Z46" i="14"/>
  <c r="AT46" i="14"/>
  <c r="BH46" i="14"/>
  <c r="AY46" i="14"/>
  <c r="BV46" i="14"/>
  <c r="U50" i="14"/>
  <c r="AH50" i="14"/>
  <c r="BW50" i="14"/>
  <c r="U54" i="14"/>
  <c r="BL54" i="14"/>
  <c r="BO54" i="14"/>
  <c r="AF58" i="14"/>
  <c r="M58" i="14"/>
  <c r="BB58" i="14"/>
  <c r="BT58" i="14"/>
  <c r="Q49" i="14"/>
  <c r="AQ49" i="14"/>
  <c r="BU49" i="14"/>
  <c r="U53" i="14"/>
  <c r="AR53" i="14"/>
  <c r="BG53" i="14"/>
  <c r="BM53" i="14"/>
  <c r="U61" i="14"/>
  <c r="AK61" i="14"/>
  <c r="AR61" i="14"/>
  <c r="BH61" i="14"/>
  <c r="X10" i="14"/>
  <c r="BZ10" i="14"/>
  <c r="AF14" i="14"/>
  <c r="U34" i="14"/>
  <c r="X34" i="14"/>
  <c r="AP34" i="14"/>
  <c r="AX34" i="14"/>
  <c r="P38" i="14"/>
  <c r="AJ38" i="14"/>
  <c r="BG38" i="14"/>
  <c r="M42" i="14"/>
  <c r="AJ42" i="14"/>
  <c r="AZ42" i="14"/>
  <c r="AY42" i="14"/>
  <c r="BR42" i="14"/>
  <c r="AD46" i="14"/>
  <c r="AO46" i="14"/>
  <c r="BO46" i="14"/>
  <c r="BM46" i="14"/>
  <c r="AD50" i="14"/>
  <c r="S50" i="14"/>
  <c r="AN50" i="14"/>
  <c r="AX50" i="14"/>
  <c r="L54" i="14"/>
  <c r="AK54" i="14"/>
  <c r="AF54" i="14"/>
  <c r="AX54" i="14"/>
  <c r="AG58" i="14"/>
  <c r="BI58" i="14"/>
  <c r="BR58" i="14"/>
  <c r="AP49" i="14"/>
  <c r="BR49" i="14"/>
  <c r="AQ53" i="14"/>
  <c r="L53" i="14"/>
  <c r="AO53" i="14"/>
  <c r="AZ53" i="14"/>
  <c r="L61" i="14"/>
  <c r="Y61" i="14"/>
  <c r="BB61" i="14"/>
  <c r="Z10" i="14"/>
  <c r="BB10" i="14"/>
  <c r="Y14" i="14"/>
  <c r="BL14" i="14"/>
  <c r="BC38" i="14"/>
  <c r="Q42" i="14"/>
  <c r="AE42" i="14"/>
  <c r="BN42" i="14"/>
  <c r="CA42" i="14"/>
  <c r="M46" i="14"/>
  <c r="K46" i="14"/>
  <c r="AK46" i="14"/>
  <c r="BJ46" i="14"/>
  <c r="AS50" i="14"/>
  <c r="W50" i="14"/>
  <c r="AJ50" i="14"/>
  <c r="Q54" i="14"/>
  <c r="K54" i="14"/>
  <c r="BN54" i="14"/>
  <c r="AT58" i="14"/>
  <c r="K58" i="14"/>
  <c r="BW58" i="14"/>
  <c r="AI53" i="14"/>
  <c r="Q53" i="14"/>
  <c r="AK53" i="14"/>
  <c r="Q61" i="14"/>
  <c r="BI61" i="14"/>
  <c r="AR10" i="14"/>
  <c r="BK10" i="14"/>
  <c r="L14" i="14"/>
  <c r="BT38" i="14"/>
  <c r="L42" i="14"/>
  <c r="AU42" i="14"/>
  <c r="AH42" i="14"/>
  <c r="BU42" i="14"/>
  <c r="U46" i="14"/>
  <c r="AE46" i="14"/>
  <c r="BA46" i="14"/>
  <c r="BC46" i="14"/>
  <c r="BZ46" i="14"/>
  <c r="P50" i="14"/>
  <c r="AL50" i="14"/>
  <c r="P54" i="14"/>
  <c r="AL54" i="14"/>
  <c r="AE54" i="14"/>
  <c r="BT54" i="14"/>
  <c r="AK58" i="14"/>
  <c r="AH58" i="14"/>
  <c r="AE58" i="14"/>
  <c r="BF58" i="14"/>
  <c r="P53" i="14"/>
  <c r="AD53" i="14"/>
  <c r="BO53" i="14"/>
  <c r="BZ53" i="14"/>
  <c r="P61" i="14"/>
  <c r="AP61" i="14"/>
  <c r="AD61" i="14"/>
  <c r="BC61" i="14"/>
  <c r="L10" i="14"/>
  <c r="BS10" i="14"/>
  <c r="AG14" i="14"/>
  <c r="BR61" i="14"/>
  <c r="P10" i="14"/>
  <c r="AM10" i="14"/>
  <c r="AX10" i="14"/>
  <c r="P14" i="14"/>
  <c r="AH14" i="14"/>
  <c r="BC14" i="14"/>
  <c r="L18" i="14"/>
  <c r="AR18" i="14"/>
  <c r="BI18" i="14"/>
  <c r="BW18" i="14"/>
  <c r="BR18" i="14"/>
  <c r="P25" i="14"/>
  <c r="AM25" i="14"/>
  <c r="BW25" i="14"/>
  <c r="Q29" i="14"/>
  <c r="AH29" i="14"/>
  <c r="BF29" i="14"/>
  <c r="R33" i="14"/>
  <c r="AR33" i="14"/>
  <c r="BJ33" i="14"/>
  <c r="AL37" i="14"/>
  <c r="BL37" i="14"/>
  <c r="BZ37" i="14"/>
  <c r="V41" i="14"/>
  <c r="AQ41" i="14"/>
  <c r="AN45" i="14"/>
  <c r="Q10" i="14"/>
  <c r="R10" i="14"/>
  <c r="AH10" i="14"/>
  <c r="BJ10" i="14"/>
  <c r="BU10" i="14"/>
  <c r="O14" i="14"/>
  <c r="AD14" i="14"/>
  <c r="AI14" i="14"/>
  <c r="BM14" i="14"/>
  <c r="CA14" i="14"/>
  <c r="K18" i="14"/>
  <c r="AS18" i="14"/>
  <c r="BN18" i="14"/>
  <c r="BC18" i="14"/>
  <c r="S25" i="14"/>
  <c r="AH25" i="14"/>
  <c r="BH25" i="14"/>
  <c r="U29" i="14"/>
  <c r="AD29" i="14"/>
  <c r="AI29" i="14"/>
  <c r="BI29" i="14"/>
  <c r="U33" i="14"/>
  <c r="AS33" i="14"/>
  <c r="AX33" i="14"/>
  <c r="P37" i="14"/>
  <c r="AN37" i="14"/>
  <c r="BB37" i="14"/>
  <c r="J41" i="14"/>
  <c r="AL41" i="14"/>
  <c r="P45" i="14"/>
  <c r="BT14" i="14"/>
  <c r="BZ14" i="14"/>
  <c r="W18" i="14"/>
  <c r="AG18" i="14"/>
  <c r="BH18" i="14"/>
  <c r="Q25" i="14"/>
  <c r="AR25" i="14"/>
  <c r="AE25" i="14"/>
  <c r="BI25" i="14"/>
  <c r="BX25" i="14"/>
  <c r="J29" i="14"/>
  <c r="AL29" i="14"/>
  <c r="BK29" i="14"/>
  <c r="BM29" i="14"/>
  <c r="Z33" i="14"/>
  <c r="AG33" i="14"/>
  <c r="BG33" i="14"/>
  <c r="N37" i="14"/>
  <c r="Q37" i="14"/>
  <c r="AU37" i="14"/>
  <c r="K41" i="14"/>
  <c r="BC41" i="14"/>
  <c r="AT45" i="14"/>
  <c r="U18" i="14"/>
  <c r="Z18" i="14"/>
  <c r="AQ18" i="14"/>
  <c r="BB18" i="14"/>
  <c r="N25" i="14"/>
  <c r="AF25" i="14"/>
  <c r="BC25" i="14"/>
  <c r="BU25" i="14"/>
  <c r="K29" i="14"/>
  <c r="AT29" i="14"/>
  <c r="AY29" i="14"/>
  <c r="BS29" i="14"/>
  <c r="X33" i="14"/>
  <c r="W33" i="14"/>
  <c r="AQ33" i="14"/>
  <c r="AZ33" i="14"/>
  <c r="BS33" i="14"/>
  <c r="O37" i="14"/>
  <c r="AK37" i="14"/>
  <c r="BO37" i="14"/>
  <c r="BI37" i="14"/>
  <c r="BT37" i="14"/>
  <c r="L41" i="14"/>
  <c r="BZ41" i="14"/>
  <c r="AZ45" i="14"/>
  <c r="AT41" i="14"/>
  <c r="BJ41" i="14"/>
  <c r="Q45" i="14"/>
  <c r="AP45" i="14"/>
  <c r="BL45" i="14"/>
  <c r="Z13" i="14"/>
  <c r="AN13" i="14"/>
  <c r="AX17" i="14"/>
  <c r="BB34" i="14"/>
  <c r="BX34" i="14"/>
  <c r="L38" i="14"/>
  <c r="AO38" i="14"/>
  <c r="BL38" i="14"/>
  <c r="BK38" i="14"/>
  <c r="AO42" i="14"/>
  <c r="BH42" i="14"/>
  <c r="BC42" i="14"/>
  <c r="BV42" i="14"/>
  <c r="V46" i="14"/>
  <c r="AS46" i="14"/>
  <c r="BS46" i="14"/>
  <c r="V50" i="14"/>
  <c r="O50" i="14"/>
  <c r="AR50" i="14"/>
  <c r="BB50" i="14"/>
  <c r="AH54" i="14"/>
  <c r="AS54" i="14"/>
  <c r="AJ54" i="14"/>
  <c r="BB54" i="14"/>
  <c r="Z58" i="14"/>
  <c r="AL58" i="14"/>
  <c r="BN58" i="14"/>
  <c r="CA58" i="14"/>
  <c r="BV58" i="14"/>
  <c r="BZ49" i="14"/>
  <c r="X53" i="14"/>
  <c r="AE53" i="14"/>
  <c r="AS53" i="14"/>
  <c r="BW53" i="14"/>
  <c r="AH61" i="14"/>
  <c r="T61" i="14"/>
  <c r="BJ61" i="14"/>
  <c r="BS61" i="14"/>
  <c r="V10" i="14"/>
  <c r="BF10" i="14"/>
  <c r="T14" i="14"/>
  <c r="AE14" i="14"/>
  <c r="J34" i="14"/>
  <c r="AI34" i="14"/>
  <c r="BC34" i="14"/>
  <c r="AI38" i="14"/>
  <c r="AZ38" i="14"/>
  <c r="CA38" i="14"/>
  <c r="BR38" i="14"/>
  <c r="AD42" i="14"/>
  <c r="AI42" i="14"/>
  <c r="BO42" i="14"/>
  <c r="BM42" i="14"/>
  <c r="W46" i="14"/>
  <c r="AN46" i="14"/>
  <c r="AX46" i="14"/>
  <c r="X50" i="14"/>
  <c r="AQ50" i="14"/>
  <c r="BK50" i="14"/>
  <c r="AO54" i="14"/>
  <c r="W54" i="14"/>
  <c r="AZ54" i="14"/>
  <c r="BW54" i="14"/>
  <c r="BR54" i="14"/>
  <c r="L58" i="14"/>
  <c r="W58" i="14"/>
  <c r="BK58" i="14"/>
  <c r="Y49" i="14"/>
  <c r="T53" i="14"/>
  <c r="AL53" i="14"/>
  <c r="BF53" i="14"/>
  <c r="BR53" i="14"/>
  <c r="AL61" i="14"/>
  <c r="AI61" i="14"/>
  <c r="BF61" i="14"/>
  <c r="BV61" i="14"/>
  <c r="AF10" i="14"/>
  <c r="J14" i="14"/>
  <c r="AZ14" i="14"/>
  <c r="BS38" i="14"/>
  <c r="K42" i="14"/>
  <c r="J42" i="14"/>
  <c r="AR42" i="14"/>
  <c r="BJ42" i="14"/>
  <c r="N46" i="14"/>
  <c r="AA46" i="14"/>
  <c r="AJ46" i="14"/>
  <c r="BX46" i="14"/>
  <c r="AM50" i="14"/>
  <c r="BI50" i="14"/>
  <c r="BG50" i="14"/>
  <c r="AG54" i="14"/>
  <c r="AA54" i="14"/>
  <c r="Q58" i="14"/>
  <c r="AA58" i="14"/>
  <c r="BG58" i="14"/>
  <c r="Y53" i="14"/>
  <c r="J53" i="14"/>
  <c r="AX53" i="14"/>
  <c r="CA53" i="14"/>
  <c r="AG61" i="14"/>
  <c r="J61" i="14"/>
  <c r="AX61" i="14"/>
  <c r="AJ10" i="14"/>
  <c r="V14" i="14"/>
  <c r="BF14" i="14"/>
  <c r="BU38" i="14"/>
  <c r="AT42" i="14"/>
  <c r="BA42" i="14"/>
  <c r="BG42" i="14"/>
  <c r="BZ42" i="14"/>
  <c r="Q46" i="14"/>
  <c r="AH46" i="14"/>
  <c r="CA46" i="14"/>
  <c r="Q50" i="14"/>
  <c r="K50" i="14"/>
  <c r="AG50" i="14"/>
  <c r="BF50" i="14"/>
  <c r="BX50" i="14"/>
  <c r="AP54" i="14"/>
  <c r="Y54" i="14"/>
  <c r="AN54" i="14"/>
  <c r="BA54" i="14"/>
  <c r="BU54" i="14"/>
  <c r="U58" i="14"/>
  <c r="AR58" i="14"/>
  <c r="BH58" i="14"/>
  <c r="BZ58" i="14"/>
  <c r="S53" i="14"/>
  <c r="AM53" i="14"/>
  <c r="AF53" i="14"/>
  <c r="BH53" i="14"/>
  <c r="AM61" i="14"/>
  <c r="O61" i="14"/>
  <c r="AF61" i="14"/>
  <c r="J10" i="14"/>
  <c r="AZ10" i="14"/>
  <c r="Q14" i="14"/>
  <c r="AQ14" i="14"/>
  <c r="AY61" i="14"/>
  <c r="BT61" i="14"/>
  <c r="W10" i="14"/>
  <c r="AG10" i="14"/>
  <c r="BL10" i="14"/>
  <c r="BC10" i="14"/>
  <c r="M14" i="14"/>
  <c r="AP14" i="14"/>
  <c r="BI14" i="14"/>
  <c r="BR14" i="14"/>
  <c r="N18" i="14"/>
  <c r="AK18" i="14"/>
  <c r="BO18" i="14"/>
  <c r="BS18" i="14"/>
  <c r="M25" i="14"/>
  <c r="AG25" i="14"/>
  <c r="BF25" i="14"/>
  <c r="BA25" i="14"/>
  <c r="R29" i="14"/>
  <c r="AP29" i="14"/>
  <c r="BJ29" i="14"/>
  <c r="BR29" i="14"/>
  <c r="K33" i="14"/>
  <c r="AK33" i="14"/>
  <c r="BL33" i="14"/>
  <c r="BR33" i="14"/>
  <c r="V37" i="14"/>
  <c r="Y37" i="14"/>
  <c r="AM37" i="14"/>
  <c r="BS37" i="14"/>
  <c r="S41" i="14"/>
  <c r="AZ41" i="14"/>
  <c r="BO45" i="14"/>
  <c r="BM61" i="14"/>
  <c r="U10" i="14"/>
  <c r="AI10" i="14"/>
  <c r="BT10" i="14"/>
  <c r="CA10" i="14"/>
  <c r="AA14" i="14"/>
  <c r="AR14" i="14"/>
  <c r="BN14" i="14"/>
  <c r="AY14" i="14"/>
  <c r="Q18" i="14"/>
  <c r="AL18" i="14"/>
  <c r="BA18" i="14"/>
  <c r="X25" i="14"/>
  <c r="AD25" i="14"/>
  <c r="AI25" i="14"/>
  <c r="BN25" i="14"/>
  <c r="Y29" i="14"/>
  <c r="AR29" i="14"/>
  <c r="AX29" i="14"/>
  <c r="CA29" i="14"/>
  <c r="V33" i="14"/>
  <c r="AL33" i="14"/>
  <c r="BB33" i="14"/>
  <c r="BW33" i="14"/>
  <c r="J37" i="14"/>
  <c r="M37" i="14"/>
  <c r="AG37" i="14"/>
  <c r="BH37" i="14"/>
  <c r="BR37" i="14"/>
  <c r="Z41" i="14"/>
  <c r="BO41" i="14"/>
  <c r="AQ45" i="14"/>
  <c r="Y18" i="14"/>
  <c r="V18" i="14"/>
  <c r="AU18" i="14"/>
  <c r="BF18" i="14"/>
  <c r="BT18" i="14"/>
  <c r="J25" i="14"/>
  <c r="AK25" i="14"/>
  <c r="BK25" i="14"/>
  <c r="BM25" i="14"/>
  <c r="Z29" i="14"/>
  <c r="AF29" i="14"/>
  <c r="BG29" i="14"/>
  <c r="P33" i="14"/>
  <c r="S33" i="14"/>
  <c r="AU33" i="14"/>
  <c r="CA33" i="14"/>
  <c r="K37" i="14"/>
  <c r="AP37" i="14"/>
  <c r="AE37" i="14"/>
  <c r="BN37" i="14"/>
  <c r="BX37" i="14"/>
  <c r="AA41" i="14"/>
  <c r="AY45" i="14"/>
  <c r="AO18" i="14"/>
  <c r="BL18" i="14"/>
  <c r="BK18" i="14"/>
  <c r="K25" i="14"/>
  <c r="AS25" i="14"/>
  <c r="AY25" i="14"/>
  <c r="BZ25" i="14"/>
  <c r="L29" i="14"/>
  <c r="AA29" i="14"/>
  <c r="AQ29" i="14"/>
  <c r="AZ29" i="14"/>
  <c r="BW29" i="14"/>
  <c r="T33" i="14"/>
  <c r="AO33" i="14"/>
  <c r="BO33" i="14"/>
  <c r="BT33" i="14"/>
  <c r="AJ37" i="14"/>
  <c r="BC37" i="14"/>
  <c r="CA37" i="14"/>
  <c r="BU37" i="14"/>
  <c r="R45" i="14"/>
  <c r="AN41" i="14"/>
  <c r="BL41" i="14"/>
  <c r="BR41" i="14"/>
  <c r="V45" i="14"/>
  <c r="Z45" i="14"/>
  <c r="AO45" i="14"/>
  <c r="CA45" i="14"/>
  <c r="S13" i="14"/>
  <c r="BF13" i="14"/>
  <c r="BV38" i="14"/>
  <c r="Y42" i="14"/>
  <c r="AN42" i="14"/>
  <c r="BW42" i="14"/>
  <c r="X46" i="14"/>
  <c r="S46" i="14"/>
  <c r="AR46" i="14"/>
  <c r="BB46" i="14"/>
  <c r="R50" i="14"/>
  <c r="AU50" i="14"/>
  <c r="BL50" i="14"/>
  <c r="BT50" i="14"/>
  <c r="AD54" i="14"/>
  <c r="S54" i="14"/>
  <c r="BX54" i="14"/>
  <c r="BV54" i="14"/>
  <c r="AJ58" i="14"/>
  <c r="S58" i="14"/>
  <c r="BU58" i="14"/>
  <c r="BS49" i="14"/>
  <c r="O53" i="14"/>
  <c r="AT53" i="14"/>
  <c r="BN53" i="14"/>
  <c r="BT53" i="14"/>
  <c r="AQ61" i="14"/>
  <c r="AO61" i="14"/>
  <c r="BO61" i="14"/>
  <c r="CA61" i="14"/>
  <c r="AK10" i="14"/>
  <c r="BM10" i="14"/>
  <c r="X14" i="14"/>
  <c r="BH14" i="14"/>
  <c r="O34" i="14"/>
  <c r="AQ34" i="14"/>
  <c r="AZ34" i="14"/>
  <c r="CA34" i="14"/>
  <c r="BR34" i="14"/>
  <c r="Y38" i="14"/>
  <c r="AQ38" i="14"/>
  <c r="BO38" i="14"/>
  <c r="BM38" i="14"/>
  <c r="W42" i="14"/>
  <c r="V42" i="14"/>
  <c r="AP42" i="14"/>
  <c r="AX42" i="14"/>
  <c r="J46" i="14"/>
  <c r="AM46" i="14"/>
  <c r="BK46" i="14"/>
  <c r="Y50" i="14"/>
  <c r="AT50" i="14"/>
  <c r="AZ50" i="14"/>
  <c r="BR50" i="14"/>
  <c r="X54" i="14"/>
  <c r="AM54" i="14"/>
  <c r="BG54" i="14"/>
  <c r="BM54" i="14"/>
  <c r="Y58" i="14"/>
  <c r="AS58" i="14"/>
  <c r="AM58" i="14"/>
  <c r="BO58" i="14"/>
  <c r="BM58" i="14"/>
  <c r="AH53" i="14"/>
  <c r="V53" i="14"/>
  <c r="BJ53" i="14"/>
  <c r="BA53" i="14"/>
  <c r="X61" i="14"/>
  <c r="V61" i="14"/>
  <c r="BK61" i="14"/>
  <c r="K10" i="14"/>
  <c r="AQ10" i="14"/>
  <c r="AN14" i="14"/>
  <c r="BJ38" i="14"/>
  <c r="AA42" i="14"/>
  <c r="Z42" i="14"/>
  <c r="AL42" i="14"/>
  <c r="BT42" i="14"/>
  <c r="P46" i="14"/>
  <c r="AI46" i="14"/>
  <c r="BI46" i="14"/>
  <c r="BG46" i="14"/>
  <c r="J50" i="14"/>
  <c r="AP50" i="14"/>
  <c r="BN50" i="14"/>
  <c r="BS50" i="14"/>
  <c r="J54" i="14"/>
  <c r="AT54" i="14"/>
  <c r="AI54" i="14"/>
  <c r="BC54" i="14"/>
  <c r="AP58" i="14"/>
  <c r="AN58" i="14"/>
  <c r="AI58" i="14"/>
  <c r="BJ58" i="14"/>
  <c r="K53" i="14"/>
  <c r="Z53" i="14"/>
  <c r="BB53" i="14"/>
  <c r="K61" i="14"/>
  <c r="AU61" i="14"/>
  <c r="Z61" i="14"/>
  <c r="BG61" i="14"/>
  <c r="AA10" i="14"/>
  <c r="AE10" i="14"/>
  <c r="BW10" i="14"/>
  <c r="AL14" i="14"/>
  <c r="AY38" i="14"/>
  <c r="BZ38" i="14"/>
  <c r="U42" i="14"/>
  <c r="AS42" i="14"/>
  <c r="R46" i="14"/>
  <c r="O46" i="14"/>
  <c r="AG46" i="14"/>
  <c r="BF46" i="14"/>
  <c r="BT46" i="14"/>
  <c r="M50" i="14"/>
  <c r="AA50" i="14"/>
  <c r="AF50" i="14"/>
  <c r="CA50" i="14"/>
  <c r="BU50" i="14"/>
  <c r="V54" i="14"/>
  <c r="O54" i="14"/>
  <c r="BI54" i="14"/>
  <c r="BZ54" i="14"/>
  <c r="AO58" i="14"/>
  <c r="O58" i="14"/>
  <c r="BA58" i="14"/>
  <c r="R49" i="14"/>
  <c r="CA49" i="14"/>
  <c r="W53" i="14"/>
  <c r="AG53" i="14"/>
  <c r="BS53" i="14"/>
  <c r="BX53" i="14"/>
  <c r="W61" i="14"/>
  <c r="AT61" i="14"/>
  <c r="BA61" i="14"/>
  <c r="BZ61" i="14"/>
  <c r="AL10" i="14"/>
  <c r="BG10" i="14"/>
  <c r="W14" i="14"/>
  <c r="AZ61" i="14"/>
  <c r="O10" i="14"/>
  <c r="AT10" i="14"/>
  <c r="BI10" i="14"/>
  <c r="BX10" i="14"/>
  <c r="BR10" i="14"/>
  <c r="N14" i="14"/>
  <c r="AO14" i="14"/>
  <c r="BO14" i="14"/>
  <c r="M18" i="14"/>
  <c r="AM18" i="14"/>
  <c r="AX18" i="14"/>
  <c r="R25" i="14"/>
  <c r="AT25" i="14"/>
  <c r="BJ25" i="14"/>
  <c r="BV25" i="14"/>
  <c r="O29" i="14"/>
  <c r="AO29" i="14"/>
  <c r="BL29" i="14"/>
  <c r="AA33" i="14"/>
  <c r="AM33" i="14"/>
  <c r="S37" i="14"/>
  <c r="AF37" i="14"/>
  <c r="BF37" i="14"/>
  <c r="P41" i="14"/>
  <c r="BS41" i="14"/>
  <c r="BL61" i="14"/>
  <c r="M10" i="14"/>
  <c r="AP10" i="14"/>
  <c r="BN10" i="14"/>
  <c r="S14" i="14"/>
  <c r="AK14" i="14"/>
  <c r="BA14" i="14"/>
  <c r="O18" i="14"/>
  <c r="R18" i="14"/>
  <c r="AF18" i="14"/>
  <c r="BJ18" i="14"/>
  <c r="U25" i="14"/>
  <c r="AP25" i="14"/>
  <c r="AX25" i="14"/>
  <c r="V29" i="14"/>
  <c r="AK29" i="14"/>
  <c r="BB29" i="14"/>
  <c r="BZ29" i="14"/>
  <c r="Q33" i="14"/>
  <c r="O33" i="14"/>
  <c r="AF33" i="14"/>
  <c r="BH33" i="14"/>
  <c r="Z37" i="14"/>
  <c r="AD37" i="14"/>
  <c r="AI37" i="14"/>
  <c r="W41" i="14"/>
  <c r="BN41" i="14"/>
  <c r="BC45" i="14"/>
  <c r="X18" i="14"/>
  <c r="AT18" i="14"/>
  <c r="AE18" i="14"/>
  <c r="BX18" i="14"/>
  <c r="BU18" i="14"/>
  <c r="Z25" i="14"/>
  <c r="AJ25" i="14"/>
  <c r="BG25" i="14"/>
  <c r="X29" i="14"/>
  <c r="W29" i="14"/>
  <c r="AU29" i="14"/>
  <c r="L33" i="14"/>
  <c r="AT33" i="14"/>
  <c r="AE33" i="14"/>
  <c r="BI33" i="14"/>
  <c r="BX33" i="14"/>
  <c r="AA37" i="14"/>
  <c r="AO37" i="14"/>
  <c r="BK37" i="14"/>
  <c r="X41" i="14"/>
  <c r="BU41" i="14"/>
  <c r="BG14" i="14"/>
  <c r="BS14" i="14"/>
  <c r="AA18" i="14"/>
  <c r="AH18" i="14"/>
  <c r="BV18" i="14"/>
  <c r="T25" i="14"/>
  <c r="AA25" i="14"/>
  <c r="AQ25" i="14"/>
  <c r="AZ25" i="14"/>
  <c r="BS25" i="14"/>
  <c r="AN29" i="14"/>
  <c r="BO29" i="14"/>
  <c r="BA29" i="14"/>
  <c r="BT29" i="14"/>
  <c r="N33" i="14"/>
  <c r="AH33" i="14"/>
  <c r="BC33" i="14"/>
  <c r="BV33" i="14"/>
  <c r="BU33" i="14"/>
  <c r="X37" i="14"/>
  <c r="AR37" i="14"/>
  <c r="AY37" i="14"/>
  <c r="R41" i="14"/>
  <c r="AS41" i="14"/>
  <c r="Y41" i="14"/>
  <c r="AM41" i="14"/>
  <c r="BW41" i="14"/>
  <c r="S45" i="14"/>
  <c r="AJ45" i="14"/>
  <c r="BF45" i="14"/>
  <c r="BN45" i="14"/>
  <c r="AZ13" i="14"/>
  <c r="L17" i="14"/>
  <c r="BW38" i="14"/>
  <c r="S42" i="14"/>
  <c r="R42" i="14"/>
  <c r="AG42" i="14"/>
  <c r="BB42" i="14"/>
  <c r="Y46" i="14"/>
  <c r="AQ46" i="14"/>
  <c r="BL46" i="14"/>
  <c r="T50" i="14"/>
  <c r="AE50" i="14"/>
  <c r="BH50" i="14"/>
  <c r="AY50" i="14"/>
  <c r="BV50" i="14"/>
  <c r="R54" i="14"/>
  <c r="AQ54" i="14"/>
  <c r="BK54" i="14"/>
  <c r="BS54" i="14"/>
  <c r="T58" i="14"/>
  <c r="AD58" i="14"/>
  <c r="AQ58" i="14"/>
  <c r="AY58" i="14"/>
  <c r="BS58" i="14"/>
  <c r="P49" i="14"/>
  <c r="BT49" i="14"/>
  <c r="AP53" i="14"/>
  <c r="R53" i="14"/>
  <c r="BC53" i="14"/>
  <c r="BU53" i="14"/>
  <c r="S61" i="14"/>
  <c r="R61" i="14"/>
  <c r="S10" i="14"/>
  <c r="AU10" i="14"/>
  <c r="AS14" i="14"/>
  <c r="BR30" i="14"/>
  <c r="AD34" i="14"/>
  <c r="AO34" i="14"/>
  <c r="BO34" i="14"/>
  <c r="W38" i="14"/>
  <c r="V38" i="14"/>
  <c r="AP38" i="14"/>
  <c r="AX38" i="14"/>
  <c r="T42" i="14"/>
  <c r="AK42" i="14"/>
  <c r="AP46" i="14"/>
  <c r="AZ46" i="14"/>
  <c r="BR46" i="14"/>
  <c r="Z50" i="14"/>
  <c r="AO50" i="14"/>
  <c r="BO50" i="14"/>
  <c r="BM50" i="14"/>
  <c r="Z54" i="14"/>
  <c r="N54" i="14"/>
  <c r="BH54" i="14"/>
  <c r="BJ54" i="14"/>
  <c r="J58" i="14"/>
  <c r="R58" i="14"/>
  <c r="AZ58" i="14"/>
  <c r="AX58" i="14"/>
  <c r="BV49" i="14"/>
  <c r="AA53" i="14"/>
  <c r="AN53" i="14"/>
  <c r="AY53" i="14"/>
  <c r="AA61" i="14"/>
  <c r="AE61" i="14"/>
  <c r="AN61" i="14"/>
  <c r="BV10" i="14"/>
  <c r="AT14" i="14"/>
  <c r="X42" i="14"/>
  <c r="AF42" i="14"/>
  <c r="BI42" i="14"/>
  <c r="BK42" i="14"/>
  <c r="L46" i="14"/>
  <c r="AL46" i="14"/>
  <c r="BN46" i="14"/>
  <c r="L50" i="14"/>
  <c r="AK50" i="14"/>
  <c r="BJ50" i="14"/>
  <c r="T54" i="14"/>
  <c r="AR54" i="14"/>
  <c r="BF54" i="14"/>
  <c r="P58" i="14"/>
  <c r="X58" i="14"/>
  <c r="BL58" i="14"/>
  <c r="M53" i="14"/>
  <c r="AU53" i="14"/>
  <c r="AJ53" i="14"/>
  <c r="BL53" i="14"/>
  <c r="BV53" i="14"/>
  <c r="AS61" i="14"/>
  <c r="AJ61" i="14"/>
  <c r="BX61" i="14"/>
  <c r="Y10" i="14"/>
  <c r="BH10" i="14"/>
  <c r="U14" i="14"/>
  <c r="AU14" i="14"/>
  <c r="O42" i="14"/>
  <c r="N42" i="14"/>
  <c r="AM42" i="14"/>
  <c r="BF42" i="14"/>
  <c r="BX42" i="14"/>
  <c r="T46" i="14"/>
  <c r="AU46" i="14"/>
  <c r="AF46" i="14"/>
  <c r="BW46" i="14"/>
  <c r="BU46" i="14"/>
  <c r="N50" i="14"/>
  <c r="AI50" i="14"/>
  <c r="BA50" i="14"/>
  <c r="BC50" i="14"/>
  <c r="BZ50" i="14"/>
  <c r="M54" i="14"/>
  <c r="AU54" i="14"/>
  <c r="AY54" i="14"/>
  <c r="CA54" i="14"/>
  <c r="N58" i="14"/>
  <c r="V58" i="14"/>
  <c r="AU58" i="14"/>
  <c r="BC58" i="14"/>
  <c r="BX58" i="14"/>
  <c r="BW49" i="14"/>
  <c r="BX49" i="14"/>
  <c r="N53" i="14"/>
  <c r="BK53" i="14"/>
  <c r="BI53" i="14"/>
  <c r="M61" i="14"/>
  <c r="N61" i="14"/>
  <c r="BN61" i="14"/>
  <c r="BU61" i="14"/>
  <c r="AS10" i="14"/>
  <c r="Z14" i="14"/>
  <c r="BB14" i="14"/>
  <c r="BW61" i="14"/>
  <c r="N10" i="14"/>
  <c r="AN10" i="14"/>
  <c r="BO10" i="14"/>
  <c r="AM14" i="14"/>
  <c r="AX14" i="14"/>
  <c r="T18" i="14"/>
  <c r="AJ18" i="14"/>
  <c r="BG18" i="14"/>
  <c r="O25" i="14"/>
  <c r="AN25" i="14"/>
  <c r="BL25" i="14"/>
  <c r="BR25" i="14"/>
  <c r="T29" i="14"/>
  <c r="AM29" i="14"/>
  <c r="BN29" i="14"/>
  <c r="M33" i="14"/>
  <c r="AJ33" i="14"/>
  <c r="BF33" i="14"/>
  <c r="BA33" i="14"/>
  <c r="L37" i="14"/>
  <c r="AS37" i="14"/>
  <c r="BJ37" i="14"/>
  <c r="BM37" i="14"/>
  <c r="U41" i="14"/>
  <c r="O45" i="14"/>
  <c r="T10" i="14"/>
  <c r="AO10" i="14"/>
  <c r="BA10" i="14"/>
  <c r="K14" i="14"/>
  <c r="R14" i="14"/>
  <c r="AJ14" i="14"/>
  <c r="BJ14" i="14"/>
  <c r="BU14" i="14"/>
  <c r="S18" i="14"/>
  <c r="AD18" i="14"/>
  <c r="AI18" i="14"/>
  <c r="BM18" i="14"/>
  <c r="V25" i="14"/>
  <c r="AO25" i="14"/>
  <c r="BB25" i="14"/>
  <c r="M29" i="14"/>
  <c r="S29" i="14"/>
  <c r="AJ29" i="14"/>
  <c r="BH29" i="14"/>
  <c r="BV29" i="14"/>
  <c r="Y33" i="14"/>
  <c r="AD33" i="14"/>
  <c r="AI33" i="14"/>
  <c r="BN33" i="14"/>
  <c r="W37" i="14"/>
  <c r="AT37" i="14"/>
  <c r="AX37" i="14"/>
  <c r="BA37" i="14"/>
  <c r="T41" i="14"/>
  <c r="BT41" i="14"/>
  <c r="BK14" i="14"/>
  <c r="BW14" i="14"/>
  <c r="P18" i="14"/>
  <c r="AN18" i="14"/>
  <c r="AY18" i="14"/>
  <c r="BZ18" i="14"/>
  <c r="Y25" i="14"/>
  <c r="W25" i="14"/>
  <c r="AU25" i="14"/>
  <c r="CA25" i="14"/>
  <c r="P29" i="14"/>
  <c r="AS29" i="14"/>
  <c r="AE29" i="14"/>
  <c r="BX29" i="14"/>
  <c r="J33" i="14"/>
  <c r="AN33" i="14"/>
  <c r="BK33" i="14"/>
  <c r="BM33" i="14"/>
  <c r="T37" i="14"/>
  <c r="AH37" i="14"/>
  <c r="BG37" i="14"/>
  <c r="BV37" i="14"/>
  <c r="N41" i="14"/>
  <c r="AF41" i="14"/>
  <c r="M45" i="14"/>
  <c r="BX14" i="14"/>
  <c r="BV14" i="14"/>
  <c r="J18" i="14"/>
  <c r="AP18" i="14"/>
  <c r="AZ18" i="14"/>
  <c r="CA18" i="14"/>
  <c r="L25" i="14"/>
  <c r="AL25" i="14"/>
  <c r="BO25" i="14"/>
  <c r="BT25" i="14"/>
  <c r="N29" i="14"/>
  <c r="AG29" i="14"/>
  <c r="BC29" i="14"/>
  <c r="BU29" i="14"/>
  <c r="AP33" i="14"/>
  <c r="AY33" i="14"/>
  <c r="BZ33" i="14"/>
  <c r="R37" i="14"/>
  <c r="U37" i="14"/>
  <c r="AQ37" i="14"/>
  <c r="AZ37" i="14"/>
  <c r="BW37" i="14"/>
  <c r="O41" i="14"/>
  <c r="AY41" i="14"/>
  <c r="AS45" i="14"/>
  <c r="AG41" i="14"/>
  <c r="BF41" i="14"/>
  <c r="BI41" i="14"/>
  <c r="T45" i="14"/>
  <c r="AM45" i="14"/>
  <c r="BJ45" i="14"/>
  <c r="AI13" i="14"/>
  <c r="AK17" i="14"/>
  <c r="P13" i="14"/>
  <c r="AQ13" i="14"/>
  <c r="BK13" i="14"/>
  <c r="M17" i="14"/>
  <c r="AQ17" i="14"/>
  <c r="BJ17" i="14"/>
  <c r="J21" i="14"/>
  <c r="AN21" i="14"/>
  <c r="BG21" i="14"/>
  <c r="P24" i="14"/>
  <c r="AH24" i="14"/>
  <c r="AZ24" i="14"/>
  <c r="BG24" i="14"/>
  <c r="BS24" i="14"/>
  <c r="Q28" i="14"/>
  <c r="AQ28" i="14"/>
  <c r="BL28" i="14"/>
  <c r="BT28" i="14"/>
  <c r="N32" i="14"/>
  <c r="AQ32" i="14"/>
  <c r="BO32" i="14"/>
  <c r="U36" i="14"/>
  <c r="T36" i="14"/>
  <c r="AN36" i="14"/>
  <c r="BR36" i="14"/>
  <c r="AM40" i="14"/>
  <c r="BY40" i="14"/>
  <c r="AO41" i="14"/>
  <c r="BB41" i="14"/>
  <c r="BM41" i="14"/>
  <c r="J45" i="14"/>
  <c r="U45" i="14"/>
  <c r="AL45" i="14"/>
  <c r="BH45" i="14"/>
  <c r="BV45" i="14"/>
  <c r="L13" i="14"/>
  <c r="AD13" i="14"/>
  <c r="AJ13" i="14"/>
  <c r="CA13" i="14"/>
  <c r="BZ13" i="14"/>
  <c r="W17" i="14"/>
  <c r="AE17" i="14"/>
  <c r="BO17" i="14"/>
  <c r="BA17" i="14"/>
  <c r="S21" i="14"/>
  <c r="AT21" i="14"/>
  <c r="BF21" i="14"/>
  <c r="BW21" i="14"/>
  <c r="L24" i="14"/>
  <c r="R24" i="14"/>
  <c r="AO24" i="14"/>
  <c r="BJ24" i="14"/>
  <c r="BU24" i="14"/>
  <c r="K28" i="14"/>
  <c r="Z28" i="14"/>
  <c r="AJ28" i="14"/>
  <c r="X32" i="14"/>
  <c r="AE32" i="14"/>
  <c r="BN32" i="14"/>
  <c r="BC32" i="14"/>
  <c r="S36" i="14"/>
  <c r="AT36" i="14"/>
  <c r="AX36" i="14"/>
  <c r="R40" i="14"/>
  <c r="AZ40" i="14"/>
  <c r="AR41" i="14"/>
  <c r="AE41" i="14"/>
  <c r="BX41" i="14"/>
  <c r="L45" i="14"/>
  <c r="AU45" i="14"/>
  <c r="BK45" i="14"/>
  <c r="AA13" i="14"/>
  <c r="AG13" i="14"/>
  <c r="BM13" i="14"/>
  <c r="BS13" i="14"/>
  <c r="N17" i="14"/>
  <c r="U17" i="14"/>
  <c r="AG17" i="14"/>
  <c r="BL17" i="14"/>
  <c r="T21" i="14"/>
  <c r="AQ21" i="14"/>
  <c r="AF21" i="14"/>
  <c r="BX21" i="14"/>
  <c r="AL24" i="14"/>
  <c r="AY24" i="14"/>
  <c r="Y28" i="14"/>
  <c r="AG28" i="14"/>
  <c r="BI28" i="14"/>
  <c r="K32" i="14"/>
  <c r="V32" i="14"/>
  <c r="AG32" i="14"/>
  <c r="BF32" i="14"/>
  <c r="J36" i="14"/>
  <c r="AQ36" i="14"/>
  <c r="BH36" i="14"/>
  <c r="BW36" i="14"/>
  <c r="AG40" i="14"/>
  <c r="BC40" i="14"/>
  <c r="BW45" i="14"/>
  <c r="W13" i="14"/>
  <c r="AO13" i="14"/>
  <c r="BO13" i="14"/>
  <c r="BI13" i="14"/>
  <c r="BR13" i="14"/>
  <c r="J17" i="14"/>
  <c r="AO17" i="14"/>
  <c r="AY17" i="14"/>
  <c r="BU17" i="14"/>
  <c r="AI21" i="14"/>
  <c r="BL21" i="14"/>
  <c r="BZ21" i="14"/>
  <c r="K24" i="14"/>
  <c r="Z24" i="14"/>
  <c r="AR24" i="14"/>
  <c r="BB24" i="14"/>
  <c r="BV24" i="14"/>
  <c r="AA28" i="14"/>
  <c r="AO28" i="14"/>
  <c r="BH28" i="14"/>
  <c r="BK28" i="14"/>
  <c r="BW28" i="14"/>
  <c r="M32" i="14"/>
  <c r="AO32" i="14"/>
  <c r="BX32" i="14"/>
  <c r="AA36" i="14"/>
  <c r="AI36" i="14"/>
  <c r="BK36" i="14"/>
  <c r="O40" i="14"/>
  <c r="BL40" i="14"/>
  <c r="P40" i="14"/>
  <c r="AO40" i="14"/>
  <c r="BJ40" i="14"/>
  <c r="BU40" i="14"/>
  <c r="Y44" i="14"/>
  <c r="X44" i="14"/>
  <c r="AL44" i="14"/>
  <c r="J48" i="14"/>
  <c r="AG48" i="14"/>
  <c r="BN48" i="14"/>
  <c r="S52" i="14"/>
  <c r="U52" i="14"/>
  <c r="J56" i="14"/>
  <c r="AR56" i="14"/>
  <c r="AK56" i="14"/>
  <c r="BG56" i="14"/>
  <c r="BU56" i="14"/>
  <c r="AD60" i="14"/>
  <c r="AL60" i="14"/>
  <c r="AK60" i="14"/>
  <c r="BJ60" i="14"/>
  <c r="AF55" i="14"/>
  <c r="X55" i="14"/>
  <c r="BK55" i="14"/>
  <c r="AA57" i="14"/>
  <c r="AZ57" i="14"/>
  <c r="AF36" i="14"/>
  <c r="BM36" i="14"/>
  <c r="CA36" i="14"/>
  <c r="Z40" i="14"/>
  <c r="AL40" i="14"/>
  <c r="BE40" i="14"/>
  <c r="BK40" i="14"/>
  <c r="O44" i="14"/>
  <c r="AU44" i="14"/>
  <c r="BI44" i="14"/>
  <c r="R48" i="14"/>
  <c r="M48" i="14"/>
  <c r="AE48" i="14"/>
  <c r="BF48" i="14"/>
  <c r="AJ52" i="14"/>
  <c r="Z52" i="14"/>
  <c r="AH52" i="14"/>
  <c r="BU52" i="14"/>
  <c r="CA52" i="14"/>
  <c r="AA56" i="14"/>
  <c r="BL56" i="14"/>
  <c r="BZ56" i="14"/>
  <c r="AM60" i="14"/>
  <c r="AY60" i="14"/>
  <c r="CA60" i="14"/>
  <c r="AO55" i="14"/>
  <c r="V55" i="14"/>
  <c r="AU55" i="14"/>
  <c r="BM55" i="14"/>
  <c r="X57" i="14"/>
  <c r="AX57" i="14"/>
  <c r="BV40" i="14"/>
  <c r="AD44" i="14"/>
  <c r="AO44" i="14"/>
  <c r="BH44" i="14"/>
  <c r="BM44" i="14"/>
  <c r="BW44" i="14"/>
  <c r="T48" i="14"/>
  <c r="AN48" i="14"/>
  <c r="BK48" i="14"/>
  <c r="BX48" i="14"/>
  <c r="AS52" i="14"/>
  <c r="BA52" i="14"/>
  <c r="T56" i="14"/>
  <c r="N56" i="14"/>
  <c r="BH56" i="14"/>
  <c r="AY56" i="14"/>
  <c r="BV56" i="14"/>
  <c r="AN60" i="14"/>
  <c r="L60" i="14"/>
  <c r="BL60" i="14"/>
  <c r="BB60" i="14"/>
  <c r="BY60" i="14"/>
  <c r="O55" i="14"/>
  <c r="AT55" i="14"/>
  <c r="BC55" i="14"/>
  <c r="J57" i="14"/>
  <c r="J44" i="14"/>
  <c r="AK44" i="14"/>
  <c r="AZ44" i="14"/>
  <c r="BV44" i="14"/>
  <c r="BS44" i="14"/>
  <c r="Z48" i="14"/>
  <c r="AJ48" i="14"/>
  <c r="BL48" i="14"/>
  <c r="BG48" i="14"/>
  <c r="BT48" i="14"/>
  <c r="AD52" i="14"/>
  <c r="AO52" i="14"/>
  <c r="BO52" i="14"/>
  <c r="Z56" i="14"/>
  <c r="S56" i="14"/>
  <c r="BO56" i="14"/>
  <c r="AI60" i="14"/>
  <c r="R60" i="14"/>
  <c r="AX60" i="14"/>
  <c r="BS60" i="14"/>
  <c r="U55" i="14"/>
  <c r="AP55" i="14"/>
  <c r="AY55" i="14"/>
  <c r="N57" i="14"/>
  <c r="BL55" i="14"/>
  <c r="BV55" i="14"/>
  <c r="AU57" i="14"/>
  <c r="AM57" i="14"/>
  <c r="AG57" i="14"/>
  <c r="BV12" i="14"/>
  <c r="Z16" i="14"/>
  <c r="T16" i="14"/>
  <c r="AH16" i="14"/>
  <c r="BJ16" i="14"/>
  <c r="W20" i="14"/>
  <c r="AR20" i="14"/>
  <c r="AG20" i="14"/>
  <c r="AX20" i="14"/>
  <c r="CA20" i="14"/>
  <c r="AA23" i="14"/>
  <c r="AM23" i="14"/>
  <c r="AY23" i="14"/>
  <c r="X27" i="14"/>
  <c r="AF27" i="14"/>
  <c r="BH55" i="14"/>
  <c r="BR55" i="14"/>
  <c r="V57" i="14"/>
  <c r="M13" i="14"/>
  <c r="AP13" i="14"/>
  <c r="BB13" i="14"/>
  <c r="K17" i="14"/>
  <c r="AN17" i="14"/>
  <c r="P21" i="14"/>
  <c r="AG21" i="14"/>
  <c r="BN21" i="14"/>
  <c r="Q24" i="14"/>
  <c r="AU24" i="14"/>
  <c r="BL24" i="14"/>
  <c r="BT24" i="14"/>
  <c r="AD28" i="14"/>
  <c r="AP28" i="14"/>
  <c r="BO28" i="14"/>
  <c r="AA32" i="14"/>
  <c r="AN32" i="14"/>
  <c r="AX32" i="14"/>
  <c r="R36" i="14"/>
  <c r="AG36" i="14"/>
  <c r="BX36" i="14"/>
  <c r="AE40" i="14"/>
  <c r="M41" i="14"/>
  <c r="AH41" i="14"/>
  <c r="BH41" i="14"/>
  <c r="AA45" i="14"/>
  <c r="AD45" i="14"/>
  <c r="AK45" i="14"/>
  <c r="BZ45" i="14"/>
  <c r="X13" i="14"/>
  <c r="AS13" i="14"/>
  <c r="AX13" i="14"/>
  <c r="BA13" i="14"/>
  <c r="T17" i="14"/>
  <c r="AS17" i="14"/>
  <c r="CA17" i="14"/>
  <c r="BZ17" i="14"/>
  <c r="K21" i="14"/>
  <c r="Q21" i="14"/>
  <c r="AM21" i="14"/>
  <c r="BC21" i="14"/>
  <c r="AA24" i="14"/>
  <c r="AD24" i="14"/>
  <c r="AJ24" i="14"/>
  <c r="BM24" i="14"/>
  <c r="T28" i="14"/>
  <c r="AS28" i="14"/>
  <c r="BN28" i="14"/>
  <c r="BC28" i="14"/>
  <c r="U32" i="14"/>
  <c r="AS32" i="14"/>
  <c r="AD36" i="14"/>
  <c r="AM36" i="14"/>
  <c r="L40" i="14"/>
  <c r="BO40" i="14"/>
  <c r="AK41" i="14"/>
  <c r="BK41" i="14"/>
  <c r="BA41" i="14"/>
  <c r="AE45" i="14"/>
  <c r="BG45" i="14"/>
  <c r="BR45" i="14"/>
  <c r="J13" i="14"/>
  <c r="U13" i="14"/>
  <c r="AE13" i="14"/>
  <c r="BH13" i="14"/>
  <c r="BT13" i="14"/>
  <c r="V17" i="14"/>
  <c r="AU17" i="14"/>
  <c r="AF17" i="14"/>
  <c r="BN17" i="14"/>
  <c r="BX17" i="14"/>
  <c r="L21" i="14"/>
  <c r="AP21" i="14"/>
  <c r="Y24" i="14"/>
  <c r="AK24" i="14"/>
  <c r="BI24" i="14"/>
  <c r="O28" i="14"/>
  <c r="N28" i="14"/>
  <c r="AE28" i="14"/>
  <c r="BF28" i="14"/>
  <c r="BZ28" i="14"/>
  <c r="O32" i="14"/>
  <c r="AU32" i="14"/>
  <c r="AF32" i="14"/>
  <c r="BR32" i="14"/>
  <c r="CA32" i="14"/>
  <c r="Z36" i="14"/>
  <c r="AP36" i="14"/>
  <c r="BA36" i="14"/>
  <c r="Q40" i="14"/>
  <c r="AR40" i="14"/>
  <c r="BS45" i="14"/>
  <c r="BT45" i="14"/>
  <c r="K13" i="14"/>
  <c r="AH13" i="14"/>
  <c r="AY13" i="14"/>
  <c r="BW13" i="14"/>
  <c r="BU13" i="14"/>
  <c r="AH17" i="14"/>
  <c r="BC17" i="14"/>
  <c r="BS17" i="14"/>
  <c r="R21" i="14"/>
  <c r="Y21" i="14"/>
  <c r="AR21" i="14"/>
  <c r="BK21" i="14"/>
  <c r="BS21" i="14"/>
  <c r="O24" i="14"/>
  <c r="AM24" i="14"/>
  <c r="BH24" i="14"/>
  <c r="BK24" i="14"/>
  <c r="BW24" i="14"/>
  <c r="M28" i="14"/>
  <c r="AH28" i="14"/>
  <c r="BU28" i="14"/>
  <c r="BX28" i="14"/>
  <c r="J32" i="14"/>
  <c r="AH32" i="14"/>
  <c r="BA32" i="14"/>
  <c r="BZ32" i="14"/>
  <c r="Q36" i="14"/>
  <c r="P36" i="14"/>
  <c r="AR36" i="14"/>
  <c r="BU36" i="14"/>
  <c r="AX40" i="14"/>
  <c r="BJ36" i="14"/>
  <c r="Y40" i="14"/>
  <c r="AD40" i="14"/>
  <c r="AJ40" i="14"/>
  <c r="BM40" i="14"/>
  <c r="N44" i="14"/>
  <c r="AG44" i="14"/>
  <c r="BN44" i="14"/>
  <c r="BK44" i="14"/>
  <c r="K48" i="14"/>
  <c r="AF48" i="14"/>
  <c r="BC48" i="14"/>
  <c r="K52" i="14"/>
  <c r="AN52" i="14"/>
  <c r="AK52" i="14"/>
  <c r="BJ52" i="14"/>
  <c r="AN56" i="14"/>
  <c r="X56" i="14"/>
  <c r="AZ56" i="14"/>
  <c r="BJ56" i="14"/>
  <c r="J60" i="14"/>
  <c r="W60" i="14"/>
  <c r="BK60" i="14"/>
  <c r="Z55" i="14"/>
  <c r="AL55" i="14"/>
  <c r="BN55" i="14"/>
  <c r="BS55" i="14"/>
  <c r="Z57" i="14"/>
  <c r="BZ57" i="14"/>
  <c r="BC36" i="14"/>
  <c r="W40" i="14"/>
  <c r="AK40" i="14"/>
  <c r="BI40" i="14"/>
  <c r="M44" i="14"/>
  <c r="L44" i="14"/>
  <c r="AE44" i="14"/>
  <c r="BF44" i="14"/>
  <c r="BZ44" i="14"/>
  <c r="X48" i="14"/>
  <c r="AS48" i="14"/>
  <c r="AH48" i="14"/>
  <c r="CA48" i="14"/>
  <c r="AQ52" i="14"/>
  <c r="BG52" i="14"/>
  <c r="L56" i="14"/>
  <c r="Y56" i="14"/>
  <c r="BA56" i="14"/>
  <c r="S60" i="14"/>
  <c r="V60" i="14"/>
  <c r="Y60" i="14"/>
  <c r="BA60" i="14"/>
  <c r="S55" i="14"/>
  <c r="L55" i="14"/>
  <c r="AE55" i="14"/>
  <c r="BT55" i="14"/>
  <c r="BI57" i="14"/>
  <c r="BW40" i="14"/>
  <c r="V44" i="14"/>
  <c r="AN44" i="14"/>
  <c r="BC44" i="14"/>
  <c r="BX44" i="14"/>
  <c r="V48" i="14"/>
  <c r="AQ48" i="14"/>
  <c r="BA48" i="14"/>
  <c r="BY48" i="14"/>
  <c r="V52" i="14"/>
  <c r="J52" i="14"/>
  <c r="AT52" i="14"/>
  <c r="BB52" i="14"/>
  <c r="BR52" i="14"/>
  <c r="K56" i="14"/>
  <c r="AD56" i="14"/>
  <c r="AP56" i="14"/>
  <c r="BB56" i="14"/>
  <c r="BW56" i="14"/>
  <c r="T60" i="14"/>
  <c r="AP60" i="14"/>
  <c r="BH60" i="14"/>
  <c r="BX60" i="14"/>
  <c r="R55" i="14"/>
  <c r="AK55" i="14"/>
  <c r="BJ55" i="14"/>
  <c r="AQ57" i="14"/>
  <c r="AJ57" i="14"/>
  <c r="BS57" i="14"/>
  <c r="BS40" i="14"/>
  <c r="Z44" i="14"/>
  <c r="AJ44" i="14"/>
  <c r="BL44" i="14"/>
  <c r="AY44" i="14"/>
  <c r="BT44" i="14"/>
  <c r="AA48" i="14"/>
  <c r="AM48" i="14"/>
  <c r="BO48" i="14"/>
  <c r="AA52" i="14"/>
  <c r="O52" i="14"/>
  <c r="AP52" i="14"/>
  <c r="AX52" i="14"/>
  <c r="P56" i="14"/>
  <c r="AQ56" i="14"/>
  <c r="AL56" i="14"/>
  <c r="AX56" i="14"/>
  <c r="BS56" i="14"/>
  <c r="Z60" i="14"/>
  <c r="AJ60" i="14"/>
  <c r="AZ60" i="14"/>
  <c r="BU60" i="14"/>
  <c r="BT60" i="14"/>
  <c r="W55" i="14"/>
  <c r="K55" i="14"/>
  <c r="BF55" i="14"/>
  <c r="BA55" i="14"/>
  <c r="AL57" i="14"/>
  <c r="AF57" i="14"/>
  <c r="CA55" i="14"/>
  <c r="O57" i="14"/>
  <c r="R57" i="14"/>
  <c r="BC57" i="14"/>
  <c r="BM57" i="14"/>
  <c r="BW12" i="14"/>
  <c r="N16" i="14"/>
  <c r="AQ16" i="14"/>
  <c r="AG16" i="14"/>
  <c r="J20" i="14"/>
  <c r="AL20" i="14"/>
  <c r="BA20" i="14"/>
  <c r="BC20" i="14"/>
  <c r="X23" i="14"/>
  <c r="AF23" i="14"/>
  <c r="BM23" i="14"/>
  <c r="J27" i="14"/>
  <c r="U27" i="14"/>
  <c r="BW55" i="14"/>
  <c r="AY57" i="14"/>
  <c r="N21" i="14"/>
  <c r="AE21" i="14"/>
  <c r="BJ21" i="14"/>
  <c r="BV21" i="14"/>
  <c r="N24" i="14"/>
  <c r="AT24" i="14"/>
  <c r="BO24" i="14"/>
  <c r="X28" i="14"/>
  <c r="V28" i="14"/>
  <c r="AN28" i="14"/>
  <c r="AX28" i="14"/>
  <c r="P32" i="14"/>
  <c r="AK32" i="14"/>
  <c r="AZ32" i="14"/>
  <c r="BG32" i="14"/>
  <c r="BS32" i="14"/>
  <c r="O36" i="14"/>
  <c r="AE36" i="14"/>
  <c r="BB36" i="14"/>
  <c r="N40" i="14"/>
  <c r="BH40" i="14"/>
  <c r="AD41" i="14"/>
  <c r="AI41" i="14"/>
  <c r="BV41" i="14"/>
  <c r="W45" i="14"/>
  <c r="AF45" i="14"/>
  <c r="AX45" i="14"/>
  <c r="BI45" i="14"/>
  <c r="V13" i="14"/>
  <c r="AL13" i="14"/>
  <c r="BC13" i="14"/>
  <c r="R17" i="14"/>
  <c r="Q17" i="14"/>
  <c r="AL17" i="14"/>
  <c r="BB17" i="14"/>
  <c r="BV17" i="14"/>
  <c r="O21" i="14"/>
  <c r="AD21" i="14"/>
  <c r="AJ21" i="14"/>
  <c r="BB21" i="14"/>
  <c r="X24" i="14"/>
  <c r="AQ24" i="14"/>
  <c r="BN24" i="14"/>
  <c r="BC24" i="14"/>
  <c r="U28" i="14"/>
  <c r="AL28" i="14"/>
  <c r="BV28" i="14"/>
  <c r="T32" i="14"/>
  <c r="R32" i="14"/>
  <c r="AL32" i="14"/>
  <c r="BJ32" i="14"/>
  <c r="BU32" i="14"/>
  <c r="Y36" i="14"/>
  <c r="X36" i="14"/>
  <c r="AJ36" i="14"/>
  <c r="AH40" i="14"/>
  <c r="AJ41" i="14"/>
  <c r="BG41" i="14"/>
  <c r="N45" i="14"/>
  <c r="Y45" i="14"/>
  <c r="AH45" i="14"/>
  <c r="R13" i="14"/>
  <c r="AT13" i="14"/>
  <c r="AF13" i="14"/>
  <c r="BN13" i="14"/>
  <c r="BV13" i="14"/>
  <c r="S17" i="14"/>
  <c r="AT17" i="14"/>
  <c r="BG17" i="14"/>
  <c r="X21" i="14"/>
  <c r="AO21" i="14"/>
  <c r="AY21" i="14"/>
  <c r="W24" i="14"/>
  <c r="V24" i="14"/>
  <c r="AI24" i="14"/>
  <c r="BF24" i="14"/>
  <c r="S28" i="14"/>
  <c r="AT28" i="14"/>
  <c r="AF28" i="14"/>
  <c r="BM28" i="14"/>
  <c r="CA28" i="14"/>
  <c r="AT32" i="14"/>
  <c r="AY32" i="14"/>
  <c r="W36" i="14"/>
  <c r="AO36" i="14"/>
  <c r="BV36" i="14"/>
  <c r="K40" i="14"/>
  <c r="BA45" i="14"/>
  <c r="BU45" i="14"/>
  <c r="AU13" i="14"/>
  <c r="BJ13" i="14"/>
  <c r="X17" i="14"/>
  <c r="Y17" i="14"/>
  <c r="AR17" i="14"/>
  <c r="BH17" i="14"/>
  <c r="BW17" i="14"/>
  <c r="Z21" i="14"/>
  <c r="AL21" i="14"/>
  <c r="AX21" i="14"/>
  <c r="AZ21" i="14"/>
  <c r="BT21" i="14"/>
  <c r="M24" i="14"/>
  <c r="AG24" i="14"/>
  <c r="BX24" i="14"/>
  <c r="AU28" i="14"/>
  <c r="BA28" i="14"/>
  <c r="S32" i="14"/>
  <c r="Z32" i="14"/>
  <c r="AR32" i="14"/>
  <c r="BB32" i="14"/>
  <c r="BV32" i="14"/>
  <c r="N36" i="14"/>
  <c r="AL36" i="14"/>
  <c r="AZ36" i="14"/>
  <c r="BS36" i="14"/>
  <c r="AU40" i="14"/>
  <c r="V40" i="14"/>
  <c r="AQ40" i="14"/>
  <c r="BN40" i="14"/>
  <c r="BR40" i="14"/>
  <c r="K44" i="14"/>
  <c r="AF44" i="14"/>
  <c r="BU44" i="14"/>
  <c r="L48" i="14"/>
  <c r="AI48" i="14"/>
  <c r="BJ48" i="14"/>
  <c r="BU48" i="14"/>
  <c r="AR52" i="14"/>
  <c r="T52" i="14"/>
  <c r="AL52" i="14"/>
  <c r="BV52" i="14"/>
  <c r="V56" i="14"/>
  <c r="AI56" i="14"/>
  <c r="AH56" i="14"/>
  <c r="BM56" i="14"/>
  <c r="AR60" i="14"/>
  <c r="AE60" i="14"/>
  <c r="BG60" i="14"/>
  <c r="BM60" i="14"/>
  <c r="AD55" i="14"/>
  <c r="Q55" i="14"/>
  <c r="BB55" i="14"/>
  <c r="S57" i="14"/>
  <c r="BO57" i="14"/>
  <c r="BI36" i="14"/>
  <c r="M40" i="14"/>
  <c r="T40" i="14"/>
  <c r="AI40" i="14"/>
  <c r="BF40" i="14"/>
  <c r="AS44" i="14"/>
  <c r="AH44" i="14"/>
  <c r="CA44" i="14"/>
  <c r="O48" i="14"/>
  <c r="AR48" i="14"/>
  <c r="BE48" i="14"/>
  <c r="BZ48" i="14"/>
  <c r="X52" i="14"/>
  <c r="Y52" i="14"/>
  <c r="BI52" i="14"/>
  <c r="O56" i="14"/>
  <c r="AJ56" i="14"/>
  <c r="AG56" i="14"/>
  <c r="BC56" i="14"/>
  <c r="AT60" i="14"/>
  <c r="AF60" i="14"/>
  <c r="AG60" i="14"/>
  <c r="BF60" i="14"/>
  <c r="J55" i="14"/>
  <c r="BG55" i="14"/>
  <c r="BZ55" i="14"/>
  <c r="AS57" i="14"/>
  <c r="BW57" i="14"/>
  <c r="BG40" i="14"/>
  <c r="BX40" i="14"/>
  <c r="S44" i="14"/>
  <c r="AQ44" i="14"/>
  <c r="BA44" i="14"/>
  <c r="W48" i="14"/>
  <c r="Q48" i="14"/>
  <c r="AT48" i="14"/>
  <c r="BB48" i="14"/>
  <c r="BV48" i="14"/>
  <c r="L52" i="14"/>
  <c r="AU52" i="14"/>
  <c r="BH52" i="14"/>
  <c r="BM52" i="14"/>
  <c r="BW52" i="14"/>
  <c r="AU56" i="14"/>
  <c r="M56" i="14"/>
  <c r="BN56" i="14"/>
  <c r="BX56" i="14"/>
  <c r="AH60" i="14"/>
  <c r="M60" i="14"/>
  <c r="BN60" i="14"/>
  <c r="AG55" i="14"/>
  <c r="AA55" i="14"/>
  <c r="AQ55" i="14"/>
  <c r="AK57" i="14"/>
  <c r="BK57" i="14"/>
  <c r="BT40" i="14"/>
  <c r="W44" i="14"/>
  <c r="AM44" i="14"/>
  <c r="BO44" i="14"/>
  <c r="N48" i="14"/>
  <c r="U48" i="14"/>
  <c r="AP48" i="14"/>
  <c r="AX48" i="14"/>
  <c r="R52" i="14"/>
  <c r="AM52" i="14"/>
  <c r="AZ52" i="14"/>
  <c r="BS52" i="14"/>
  <c r="AM56" i="14"/>
  <c r="Q56" i="14"/>
  <c r="BI56" i="14"/>
  <c r="BT56" i="14"/>
  <c r="K60" i="14"/>
  <c r="Q60" i="14"/>
  <c r="BI60" i="14"/>
  <c r="BZ60" i="14"/>
  <c r="AR55" i="14"/>
  <c r="AM55" i="14"/>
  <c r="AZ55" i="14"/>
  <c r="BG57" i="14"/>
  <c r="Q57" i="14"/>
  <c r="AT57" i="14"/>
  <c r="AR57" i="14"/>
  <c r="U16" i="14"/>
  <c r="AP16" i="14"/>
  <c r="BI16" i="14"/>
  <c r="AY16" i="14"/>
  <c r="V20" i="14"/>
  <c r="AJ20" i="14"/>
  <c r="Z23" i="14"/>
  <c r="Q23" i="14"/>
  <c r="AE23" i="14"/>
  <c r="BH23" i="14"/>
  <c r="BZ23" i="14"/>
  <c r="AA27" i="14"/>
  <c r="AU27" i="14"/>
  <c r="BU27" i="14"/>
  <c r="BX55" i="14"/>
  <c r="AP57" i="14"/>
  <c r="O17" i="14"/>
  <c r="AI17" i="14"/>
  <c r="BM17" i="14"/>
  <c r="BR17" i="14"/>
  <c r="M21" i="14"/>
  <c r="AS21" i="14"/>
  <c r="BH21" i="14"/>
  <c r="BR21" i="14"/>
  <c r="S24" i="14"/>
  <c r="AN24" i="14"/>
  <c r="AX24" i="14"/>
  <c r="L28" i="14"/>
  <c r="AI28" i="14"/>
  <c r="AZ28" i="14"/>
  <c r="BG28" i="14"/>
  <c r="BS28" i="14"/>
  <c r="Q32" i="14"/>
  <c r="AI32" i="14"/>
  <c r="BL32" i="14"/>
  <c r="BT32" i="14"/>
  <c r="AS36" i="14"/>
  <c r="AY36" i="14"/>
  <c r="AA40" i="14"/>
  <c r="BA40" i="14"/>
  <c r="AP41" i="14"/>
  <c r="AX41" i="14"/>
  <c r="X45" i="14"/>
  <c r="AI45" i="14"/>
  <c r="BB45" i="14"/>
  <c r="N13" i="14"/>
  <c r="Q13" i="14"/>
  <c r="AK13" i="14"/>
  <c r="BL13" i="14"/>
  <c r="BX13" i="14"/>
  <c r="P17" i="14"/>
  <c r="AD17" i="14"/>
  <c r="AJ17" i="14"/>
  <c r="AZ17" i="14"/>
  <c r="AA21" i="14"/>
  <c r="AU21" i="14"/>
  <c r="BI21" i="14"/>
  <c r="BA21" i="14"/>
  <c r="U24" i="14"/>
  <c r="AP24" i="14"/>
  <c r="P28" i="14"/>
  <c r="J28" i="14"/>
  <c r="AK28" i="14"/>
  <c r="BJ28" i="14"/>
  <c r="L32" i="14"/>
  <c r="AD32" i="14"/>
  <c r="AJ32" i="14"/>
  <c r="BM32" i="14"/>
  <c r="V36" i="14"/>
  <c r="AU36" i="14"/>
  <c r="BL36" i="14"/>
  <c r="BT36" i="14"/>
  <c r="AT40" i="14"/>
  <c r="Q41" i="14"/>
  <c r="AU41" i="14"/>
  <c r="CA41" i="14"/>
  <c r="K45" i="14"/>
  <c r="AR45" i="14"/>
  <c r="AG45" i="14"/>
  <c r="BX45" i="14"/>
  <c r="O13" i="14"/>
  <c r="AM13" i="14"/>
  <c r="BG13" i="14"/>
  <c r="Z17" i="14"/>
  <c r="AM17" i="14"/>
  <c r="BK17" i="14"/>
  <c r="V21" i="14"/>
  <c r="U21" i="14"/>
  <c r="AH21" i="14"/>
  <c r="BM21" i="14"/>
  <c r="CA21" i="14"/>
  <c r="T24" i="14"/>
  <c r="AS24" i="14"/>
  <c r="AF24" i="14"/>
  <c r="BZ24" i="14"/>
  <c r="CA24" i="14"/>
  <c r="AM28" i="14"/>
  <c r="AY28" i="14"/>
  <c r="Y32" i="14"/>
  <c r="AM32" i="14"/>
  <c r="BI32" i="14"/>
  <c r="M36" i="14"/>
  <c r="L36" i="14"/>
  <c r="AH36" i="14"/>
  <c r="X40" i="14"/>
  <c r="BB40" i="14"/>
  <c r="BM45" i="14"/>
  <c r="T13" i="14"/>
  <c r="Y13" i="14"/>
  <c r="AR13" i="14"/>
  <c r="AA17" i="14"/>
  <c r="AP17" i="14"/>
  <c r="BF17" i="14"/>
  <c r="BI17" i="14"/>
  <c r="BT17" i="14"/>
  <c r="W21" i="14"/>
  <c r="AK21" i="14"/>
  <c r="BO21" i="14"/>
  <c r="BU21" i="14"/>
  <c r="J24" i="14"/>
  <c r="AE24" i="14"/>
  <c r="BA24" i="14"/>
  <c r="BR24" i="14"/>
  <c r="W28" i="14"/>
  <c r="R28" i="14"/>
  <c r="AR28" i="14"/>
  <c r="BB28" i="14"/>
  <c r="BR28" i="14"/>
  <c r="W32" i="14"/>
  <c r="AP32" i="14"/>
  <c r="BH32" i="14"/>
  <c r="BK32" i="14"/>
  <c r="BW32" i="14"/>
  <c r="K36" i="14"/>
  <c r="AK36" i="14"/>
  <c r="BO36" i="14"/>
  <c r="U40" i="14"/>
  <c r="AN40" i="14"/>
  <c r="BN36" i="14"/>
  <c r="BG36" i="14"/>
  <c r="S40" i="14"/>
  <c r="AP40" i="14"/>
  <c r="AY40" i="14"/>
  <c r="AA44" i="14"/>
  <c r="AI44" i="14"/>
  <c r="BJ44" i="14"/>
  <c r="S48" i="14"/>
  <c r="Y48" i="14"/>
  <c r="AL48" i="14"/>
  <c r="BM48" i="14"/>
  <c r="W52" i="14"/>
  <c r="AE52" i="14"/>
  <c r="BN52" i="14"/>
  <c r="BK52" i="14"/>
  <c r="AE56" i="14"/>
  <c r="U56" i="14"/>
  <c r="BR56" i="14"/>
  <c r="N60" i="14"/>
  <c r="P60" i="14"/>
  <c r="U60" i="14"/>
  <c r="BE60" i="14"/>
  <c r="N55" i="14"/>
  <c r="AJ55" i="14"/>
  <c r="AI55" i="14"/>
  <c r="BU55" i="14"/>
  <c r="Y57" i="14"/>
  <c r="BN57" i="14"/>
  <c r="BF36" i="14"/>
  <c r="BZ36" i="14"/>
  <c r="J40" i="14"/>
  <c r="AS40" i="14"/>
  <c r="AF40" i="14"/>
  <c r="BZ40" i="14"/>
  <c r="CA40" i="14"/>
  <c r="R44" i="14"/>
  <c r="AR44" i="14"/>
  <c r="BG44" i="14"/>
  <c r="P48" i="14"/>
  <c r="AU48" i="14"/>
  <c r="BI48" i="14"/>
  <c r="AY48" i="14"/>
  <c r="P52" i="14"/>
  <c r="AF52" i="14"/>
  <c r="AG52" i="14"/>
  <c r="BF52" i="14"/>
  <c r="BZ52" i="14"/>
  <c r="AF56" i="14"/>
  <c r="AT56" i="14"/>
  <c r="BF56" i="14"/>
  <c r="CA56" i="14"/>
  <c r="O60" i="14"/>
  <c r="AU60" i="14"/>
  <c r="BC60" i="14"/>
  <c r="BV60" i="14"/>
  <c r="M55" i="14"/>
  <c r="AS55" i="14"/>
  <c r="AH55" i="14"/>
  <c r="BI55" i="14"/>
  <c r="L57" i="14"/>
  <c r="AD57" i="14"/>
  <c r="BR57" i="14"/>
  <c r="Q44" i="14"/>
  <c r="P44" i="14"/>
  <c r="AT44" i="14"/>
  <c r="BB44" i="14"/>
  <c r="BR44" i="14"/>
  <c r="AO48" i="14"/>
  <c r="BH48" i="14"/>
  <c r="BR48" i="14"/>
  <c r="BW48" i="14"/>
  <c r="AI52" i="14"/>
  <c r="M52" i="14"/>
  <c r="BC52" i="14"/>
  <c r="BX52" i="14"/>
  <c r="R56" i="14"/>
  <c r="AS56" i="14"/>
  <c r="X60" i="14"/>
  <c r="AA60" i="14"/>
  <c r="AS60" i="14"/>
  <c r="BW60" i="14"/>
  <c r="Y55" i="14"/>
  <c r="P55" i="14"/>
  <c r="BO55" i="14"/>
  <c r="AI57" i="14"/>
  <c r="Q12" i="14"/>
  <c r="U44" i="14"/>
  <c r="T44" i="14"/>
  <c r="AP44" i="14"/>
  <c r="AX44" i="14"/>
  <c r="AD48" i="14"/>
  <c r="AK48" i="14"/>
  <c r="AZ48" i="14"/>
  <c r="BS48" i="14"/>
  <c r="N52" i="14"/>
  <c r="Q52" i="14"/>
  <c r="BL52" i="14"/>
  <c r="AY52" i="14"/>
  <c r="BT52" i="14"/>
  <c r="W56" i="14"/>
  <c r="AO56" i="14"/>
  <c r="BK56" i="14"/>
  <c r="AQ60" i="14"/>
  <c r="AO60" i="14"/>
  <c r="BO60" i="14"/>
  <c r="BR60" i="14"/>
  <c r="AN55" i="14"/>
  <c r="T55" i="14"/>
  <c r="AX55" i="14"/>
  <c r="K57" i="14"/>
  <c r="BL57" i="14"/>
  <c r="AE57" i="14"/>
  <c r="P57" i="14"/>
  <c r="BF57" i="14"/>
  <c r="BH57" i="14"/>
  <c r="BX57" i="14"/>
  <c r="R12" i="14"/>
  <c r="BZ12" i="14"/>
  <c r="R16" i="14"/>
  <c r="AN16" i="14"/>
  <c r="BV16" i="14"/>
  <c r="O20" i="14"/>
  <c r="T20" i="14"/>
  <c r="AI20" i="14"/>
  <c r="BO20" i="14"/>
  <c r="J23" i="14"/>
  <c r="AT23" i="14"/>
  <c r="AG23" i="14"/>
  <c r="BN23" i="14"/>
  <c r="CA23" i="14"/>
  <c r="W27" i="14"/>
  <c r="AT27" i="14"/>
  <c r="R31" i="14"/>
  <c r="T57" i="14"/>
  <c r="W57" i="14"/>
  <c r="AO57" i="14"/>
  <c r="AN57" i="14"/>
  <c r="BA57" i="14"/>
  <c r="CA57" i="14"/>
  <c r="AP12" i="14"/>
  <c r="BU12" i="14"/>
  <c r="Q16" i="14"/>
  <c r="AJ16" i="14"/>
  <c r="BA16" i="14"/>
  <c r="BX16" i="14"/>
  <c r="AA20" i="14"/>
  <c r="AE20" i="14"/>
  <c r="BL20" i="14"/>
  <c r="BZ20" i="14"/>
  <c r="N23" i="14"/>
  <c r="U23" i="14"/>
  <c r="AS23" i="14"/>
  <c r="BR23" i="14"/>
  <c r="N27" i="14"/>
  <c r="AP27" i="14"/>
  <c r="BV27" i="14"/>
  <c r="Y16" i="14"/>
  <c r="AF16" i="14"/>
  <c r="AZ16" i="14"/>
  <c r="BG16" i="14"/>
  <c r="K20" i="14"/>
  <c r="AU20" i="14"/>
  <c r="BN20" i="14"/>
  <c r="BT20" i="14"/>
  <c r="AP23" i="14"/>
  <c r="BC23" i="14"/>
  <c r="Z27" i="14"/>
  <c r="AD27" i="14"/>
  <c r="P12" i="14"/>
  <c r="CA12" i="14"/>
  <c r="AK16" i="14"/>
  <c r="AX16" i="14"/>
  <c r="BS16" i="14"/>
  <c r="Y20" i="14"/>
  <c r="AQ20" i="14"/>
  <c r="BI20" i="14"/>
  <c r="BG20" i="14"/>
  <c r="T23" i="14"/>
  <c r="AL23" i="14"/>
  <c r="AX23" i="14"/>
  <c r="S27" i="14"/>
  <c r="Q27" i="14"/>
  <c r="BK27" i="14"/>
  <c r="AH27" i="14"/>
  <c r="BC27" i="14"/>
  <c r="V31" i="14"/>
  <c r="Y31" i="14"/>
  <c r="AS31" i="14"/>
  <c r="P35" i="14"/>
  <c r="BR35" i="14"/>
  <c r="J39" i="14"/>
  <c r="AH39" i="14"/>
  <c r="AY39" i="14"/>
  <c r="BA39" i="14"/>
  <c r="BW39" i="14"/>
  <c r="Z43" i="14"/>
  <c r="AN43" i="14"/>
  <c r="W47" i="14"/>
  <c r="BB27" i="14"/>
  <c r="P31" i="14"/>
  <c r="AE31" i="14"/>
  <c r="BO31" i="14"/>
  <c r="BT31" i="14"/>
  <c r="BS31" i="14"/>
  <c r="R35" i="14"/>
  <c r="X39" i="14"/>
  <c r="AA39" i="14"/>
  <c r="AO39" i="14"/>
  <c r="AZ39" i="14"/>
  <c r="U43" i="14"/>
  <c r="AL43" i="14"/>
  <c r="BB43" i="14"/>
  <c r="AK27" i="14"/>
  <c r="BZ27" i="14"/>
  <c r="S31" i="14"/>
  <c r="AU31" i="14"/>
  <c r="BG31" i="14"/>
  <c r="BA31" i="14"/>
  <c r="AP35" i="14"/>
  <c r="L39" i="14"/>
  <c r="O39" i="14"/>
  <c r="AJ39" i="14"/>
  <c r="BL39" i="14"/>
  <c r="BY39" i="14"/>
  <c r="AI43" i="14"/>
  <c r="AQ31" i="14"/>
  <c r="AG31" i="14"/>
  <c r="BN31" i="14"/>
  <c r="BV31" i="14"/>
  <c r="CA35" i="14"/>
  <c r="V39" i="14"/>
  <c r="AF39" i="14"/>
  <c r="AX39" i="14"/>
  <c r="P43" i="14"/>
  <c r="S43" i="14"/>
  <c r="AU43" i="14"/>
  <c r="Y47" i="14"/>
  <c r="BZ43" i="14"/>
  <c r="M47" i="14"/>
  <c r="AH47" i="14"/>
  <c r="BG47" i="14"/>
  <c r="BI47" i="14"/>
  <c r="K59" i="14"/>
  <c r="N59" i="14"/>
  <c r="X59" i="14"/>
  <c r="BK59" i="14"/>
  <c r="BK43" i="14"/>
  <c r="BX43" i="14"/>
  <c r="O47" i="14"/>
  <c r="P47" i="14"/>
  <c r="AU47" i="14"/>
  <c r="BH47" i="14"/>
  <c r="P51" i="14"/>
  <c r="BV51" i="14"/>
  <c r="R59" i="14"/>
  <c r="Z59" i="14"/>
  <c r="BN59" i="14"/>
  <c r="BT59" i="14"/>
  <c r="CA59" i="14"/>
  <c r="AN47" i="14"/>
  <c r="BC47" i="14"/>
  <c r="BX47" i="14"/>
  <c r="AQ51" i="14"/>
  <c r="AJ59" i="14"/>
  <c r="J59" i="14"/>
  <c r="BO59" i="14"/>
  <c r="AK47" i="14"/>
  <c r="BF47" i="14"/>
  <c r="BS47" i="14"/>
  <c r="BT51" i="14"/>
  <c r="AA59" i="14"/>
  <c r="AR59" i="14"/>
  <c r="AP59" i="14"/>
  <c r="AY59" i="14"/>
  <c r="M57" i="14"/>
  <c r="U57" i="14"/>
  <c r="BB57" i="14"/>
  <c r="BT57" i="14"/>
  <c r="BX12" i="14"/>
  <c r="W16" i="14"/>
  <c r="AI16" i="14"/>
  <c r="BL16" i="14"/>
  <c r="Z20" i="14"/>
  <c r="X20" i="14"/>
  <c r="AS20" i="14"/>
  <c r="BJ20" i="14"/>
  <c r="BV20" i="14"/>
  <c r="R23" i="14"/>
  <c r="AN23" i="14"/>
  <c r="BJ23" i="14"/>
  <c r="BI23" i="14"/>
  <c r="BW23" i="14"/>
  <c r="L27" i="14"/>
  <c r="AN27" i="14"/>
  <c r="AA31" i="14"/>
  <c r="AA16" i="14"/>
  <c r="AE16" i="14"/>
  <c r="BN16" i="14"/>
  <c r="BR16" i="14"/>
  <c r="BT16" i="14"/>
  <c r="L20" i="14"/>
  <c r="AT20" i="14"/>
  <c r="V23" i="14"/>
  <c r="Y23" i="14"/>
  <c r="AO23" i="14"/>
  <c r="AZ23" i="14"/>
  <c r="V27" i="14"/>
  <c r="AJ27" i="14"/>
  <c r="CA27" i="14"/>
  <c r="J16" i="14"/>
  <c r="AU16" i="14"/>
  <c r="BM16" i="14"/>
  <c r="BC16" i="14"/>
  <c r="Q20" i="14"/>
  <c r="AP20" i="14"/>
  <c r="O23" i="14"/>
  <c r="M23" i="14"/>
  <c r="AJ23" i="14"/>
  <c r="BL23" i="14"/>
  <c r="K27" i="14"/>
  <c r="AS27" i="14"/>
  <c r="AZ27" i="14"/>
  <c r="Z31" i="14"/>
  <c r="AL31" i="14"/>
  <c r="BJ31" i="14"/>
  <c r="BI31" i="14"/>
  <c r="BR31" i="14"/>
  <c r="BW35" i="14"/>
  <c r="Z39" i="14"/>
  <c r="AU39" i="14"/>
  <c r="BK39" i="14"/>
  <c r="BX39" i="14"/>
  <c r="T43" i="14"/>
  <c r="W43" i="14"/>
  <c r="AQ43" i="14"/>
  <c r="AI27" i="14"/>
  <c r="BF27" i="14"/>
  <c r="BX27" i="14"/>
  <c r="BS27" i="14"/>
  <c r="M31" i="14"/>
  <c r="AR31" i="14"/>
  <c r="BC31" i="14"/>
  <c r="BU35" i="14"/>
  <c r="Q39" i="14"/>
  <c r="AI39" i="14"/>
  <c r="BB39" i="14"/>
  <c r="BN39" i="14"/>
  <c r="N43" i="14"/>
  <c r="AK43" i="14"/>
  <c r="BL43" i="14"/>
  <c r="Z47" i="14"/>
  <c r="BG27" i="14"/>
  <c r="BA27" i="14"/>
  <c r="T31" i="14"/>
  <c r="AT31" i="14"/>
  <c r="BF31" i="14"/>
  <c r="AD39" i="14"/>
  <c r="AK39" i="14"/>
  <c r="BZ39" i="14"/>
  <c r="Y43" i="14"/>
  <c r="AH43" i="14"/>
  <c r="BO43" i="14"/>
  <c r="BW43" i="14"/>
  <c r="AP31" i="14"/>
  <c r="AY31" i="14"/>
  <c r="CA31" i="14"/>
  <c r="Y35" i="14"/>
  <c r="BT35" i="14"/>
  <c r="P39" i="14"/>
  <c r="S39" i="14"/>
  <c r="AE39" i="14"/>
  <c r="BH39" i="14"/>
  <c r="M43" i="14"/>
  <c r="AT43" i="14"/>
  <c r="AE43" i="14"/>
  <c r="BG43" i="14"/>
  <c r="BI43" i="14"/>
  <c r="AG47" i="14"/>
  <c r="AX47" i="14"/>
  <c r="R51" i="14"/>
  <c r="AU59" i="14"/>
  <c r="AM59" i="14"/>
  <c r="AL59" i="14"/>
  <c r="BL59" i="14"/>
  <c r="BU43" i="14"/>
  <c r="Q47" i="14"/>
  <c r="AT47" i="14"/>
  <c r="AE47" i="14"/>
  <c r="BT47" i="14"/>
  <c r="BV47" i="14"/>
  <c r="CA51" i="14"/>
  <c r="AN59" i="14"/>
  <c r="L59" i="14"/>
  <c r="BB59" i="14"/>
  <c r="BM59" i="14"/>
  <c r="T47" i="14"/>
  <c r="AQ47" i="14"/>
  <c r="BR51" i="14"/>
  <c r="W59" i="14"/>
  <c r="AQ59" i="14"/>
  <c r="BE59" i="14"/>
  <c r="BW59" i="14"/>
  <c r="AJ47" i="14"/>
  <c r="BM47" i="14"/>
  <c r="Y51" i="14"/>
  <c r="AE59" i="14"/>
  <c r="O59" i="14"/>
  <c r="BF59" i="14"/>
  <c r="AZ59" i="14"/>
  <c r="AH57" i="14"/>
  <c r="BJ57" i="14"/>
  <c r="BV57" i="14"/>
  <c r="BU57" i="14"/>
  <c r="Y12" i="14"/>
  <c r="K16" i="14"/>
  <c r="X16" i="14"/>
  <c r="AS16" i="14"/>
  <c r="BF16" i="14"/>
  <c r="CA16" i="14"/>
  <c r="AM20" i="14"/>
  <c r="BH20" i="14"/>
  <c r="BR20" i="14"/>
  <c r="BW20" i="14"/>
  <c r="L23" i="14"/>
  <c r="AH23" i="14"/>
  <c r="BO23" i="14"/>
  <c r="BU23" i="14"/>
  <c r="BX23" i="14"/>
  <c r="AG27" i="14"/>
  <c r="BT12" i="14"/>
  <c r="L16" i="14"/>
  <c r="AR16" i="14"/>
  <c r="BZ16" i="14"/>
  <c r="M20" i="14"/>
  <c r="AD20" i="14"/>
  <c r="AO20" i="14"/>
  <c r="BF20" i="14"/>
  <c r="K23" i="14"/>
  <c r="AI23" i="14"/>
  <c r="BB23" i="14"/>
  <c r="BE23" i="14"/>
  <c r="BS23" i="14"/>
  <c r="P27" i="14"/>
  <c r="AR27" i="14"/>
  <c r="X31" i="14"/>
  <c r="M16" i="14"/>
  <c r="AT16" i="14"/>
  <c r="N20" i="14"/>
  <c r="P20" i="14"/>
  <c r="AN20" i="14"/>
  <c r="BM20" i="14"/>
  <c r="BU20" i="14"/>
  <c r="W23" i="14"/>
  <c r="AK23" i="14"/>
  <c r="BV23" i="14"/>
  <c r="O27" i="14"/>
  <c r="AE27" i="14"/>
  <c r="N31" i="14"/>
  <c r="BJ27" i="14"/>
  <c r="BI27" i="14"/>
  <c r="BR27" i="14"/>
  <c r="L31" i="14"/>
  <c r="AJ31" i="14"/>
  <c r="BM31" i="14"/>
  <c r="BW31" i="14"/>
  <c r="BZ35" i="14"/>
  <c r="T39" i="14"/>
  <c r="W39" i="14"/>
  <c r="AS39" i="14"/>
  <c r="Q43" i="14"/>
  <c r="AP43" i="14"/>
  <c r="BJ43" i="14"/>
  <c r="BR43" i="14"/>
  <c r="AQ27" i="14"/>
  <c r="BL27" i="14"/>
  <c r="BT27" i="14"/>
  <c r="O31" i="14"/>
  <c r="AD31" i="14"/>
  <c r="AO31" i="14"/>
  <c r="AZ31" i="14"/>
  <c r="N39" i="14"/>
  <c r="AQ39" i="14"/>
  <c r="BO39" i="14"/>
  <c r="BS39" i="14"/>
  <c r="K43" i="14"/>
  <c r="AJ43" i="14"/>
  <c r="BN43" i="14"/>
  <c r="AD47" i="14"/>
  <c r="AX27" i="14"/>
  <c r="W31" i="14"/>
  <c r="Q31" i="14"/>
  <c r="AM31" i="14"/>
  <c r="BL31" i="14"/>
  <c r="U39" i="14"/>
  <c r="AR39" i="14"/>
  <c r="BM39" i="14"/>
  <c r="BI39" i="14"/>
  <c r="R43" i="14"/>
  <c r="AG43" i="14"/>
  <c r="AZ43" i="14"/>
  <c r="V47" i="14"/>
  <c r="AN31" i="14"/>
  <c r="AX31" i="14"/>
  <c r="BV35" i="14"/>
  <c r="AT39" i="14"/>
  <c r="AG39" i="14"/>
  <c r="BV39" i="14"/>
  <c r="AD43" i="14"/>
  <c r="AS43" i="14"/>
  <c r="BF43" i="14"/>
  <c r="BS43" i="14"/>
  <c r="AX43" i="14"/>
  <c r="BM43" i="14"/>
  <c r="J47" i="14"/>
  <c r="L47" i="14"/>
  <c r="AF47" i="14"/>
  <c r="BL47" i="14"/>
  <c r="BX51" i="14"/>
  <c r="BZ51" i="14"/>
  <c r="M59" i="14"/>
  <c r="U59" i="14"/>
  <c r="AX59" i="14"/>
  <c r="BV43" i="14"/>
  <c r="R47" i="14"/>
  <c r="AS47" i="14"/>
  <c r="AY47" i="14"/>
  <c r="CA47" i="14"/>
  <c r="Q59" i="14"/>
  <c r="S59" i="14"/>
  <c r="BG59" i="14"/>
  <c r="BZ59" i="14"/>
  <c r="AP47" i="14"/>
  <c r="BJ47" i="14"/>
  <c r="BR47" i="14"/>
  <c r="AP51" i="14"/>
  <c r="BW51" i="14"/>
  <c r="AI59" i="14"/>
  <c r="P59" i="14"/>
  <c r="BI59" i="14"/>
  <c r="X47" i="14"/>
  <c r="AM47" i="14"/>
  <c r="AZ47" i="14"/>
  <c r="AK59" i="14"/>
  <c r="BR59" i="14"/>
  <c r="BS59" i="14"/>
  <c r="BS12" i="14"/>
  <c r="S16" i="14"/>
  <c r="AL16" i="14"/>
  <c r="BH16" i="14"/>
  <c r="BK16" i="14"/>
  <c r="BU16" i="14"/>
  <c r="U20" i="14"/>
  <c r="AF20" i="14"/>
  <c r="AY20" i="14"/>
  <c r="BX20" i="14"/>
  <c r="AD23" i="14"/>
  <c r="AU23" i="14"/>
  <c r="BK23" i="14"/>
  <c r="BY23" i="14"/>
  <c r="R27" i="14"/>
  <c r="Y27" i="14"/>
  <c r="BN27" i="14"/>
  <c r="AQ12" i="14"/>
  <c r="V16" i="14"/>
  <c r="AD16" i="14"/>
  <c r="AO16" i="14"/>
  <c r="BB16" i="14"/>
  <c r="BW16" i="14"/>
  <c r="S20" i="14"/>
  <c r="AH20" i="14"/>
  <c r="AZ20" i="14"/>
  <c r="BK20" i="14"/>
  <c r="BS20" i="14"/>
  <c r="P23" i="14"/>
  <c r="AQ23" i="14"/>
  <c r="BF23" i="14"/>
  <c r="BT23" i="14"/>
  <c r="M27" i="14"/>
  <c r="AY27" i="14"/>
  <c r="BR12" i="14"/>
  <c r="O16" i="14"/>
  <c r="P16" i="14"/>
  <c r="AM16" i="14"/>
  <c r="BO16" i="14"/>
  <c r="R20" i="14"/>
  <c r="AK20" i="14"/>
  <c r="BB20" i="14"/>
  <c r="S23" i="14"/>
  <c r="AR23" i="14"/>
  <c r="BG23" i="14"/>
  <c r="BA23" i="14"/>
  <c r="T27" i="14"/>
  <c r="AM27" i="14"/>
  <c r="U31" i="14"/>
  <c r="BO27" i="14"/>
  <c r="BM27" i="14"/>
  <c r="BW27" i="14"/>
  <c r="AI31" i="14"/>
  <c r="BK31" i="14"/>
  <c r="BX31" i="14"/>
  <c r="M39" i="14"/>
  <c r="AN39" i="14"/>
  <c r="BJ39" i="14"/>
  <c r="BU39" i="14"/>
  <c r="BR39" i="14"/>
  <c r="J43" i="14"/>
  <c r="AO43" i="14"/>
  <c r="BC43" i="14"/>
  <c r="U47" i="14"/>
  <c r="AO27" i="14"/>
  <c r="K31" i="14"/>
  <c r="AF31" i="14"/>
  <c r="BB31" i="14"/>
  <c r="Q35" i="14"/>
  <c r="BS35" i="14"/>
  <c r="K39" i="14"/>
  <c r="AP39" i="14"/>
  <c r="BC39" i="14"/>
  <c r="X43" i="14"/>
  <c r="AA43" i="14"/>
  <c r="AM43" i="14"/>
  <c r="BT43" i="14"/>
  <c r="AL27" i="14"/>
  <c r="BH27" i="14"/>
  <c r="J31" i="14"/>
  <c r="AK31" i="14"/>
  <c r="BU31" i="14"/>
  <c r="BZ31" i="14"/>
  <c r="AQ35" i="14"/>
  <c r="R39" i="14"/>
  <c r="AL39" i="14"/>
  <c r="BF39" i="14"/>
  <c r="BT39" i="14"/>
  <c r="L43" i="14"/>
  <c r="O43" i="14"/>
  <c r="AF43" i="14"/>
  <c r="BA43" i="14"/>
  <c r="S47" i="14"/>
  <c r="AH31" i="14"/>
  <c r="BH31" i="14"/>
  <c r="BX35" i="14"/>
  <c r="Y39" i="14"/>
  <c r="AM39" i="14"/>
  <c r="BG39" i="14"/>
  <c r="BE39" i="14"/>
  <c r="CA39" i="14"/>
  <c r="V43" i="14"/>
  <c r="AR43" i="14"/>
  <c r="AA47" i="14"/>
  <c r="BH43" i="14"/>
  <c r="K47" i="14"/>
  <c r="AI47" i="14"/>
  <c r="BU47" i="14"/>
  <c r="BZ47" i="14"/>
  <c r="AS59" i="14"/>
  <c r="AF59" i="14"/>
  <c r="BJ59" i="14"/>
  <c r="BY59" i="14"/>
  <c r="AY43" i="14"/>
  <c r="CA43" i="14"/>
  <c r="N47" i="14"/>
  <c r="AR47" i="14"/>
  <c r="BK47" i="14"/>
  <c r="BU51" i="14"/>
  <c r="AO59" i="14"/>
  <c r="AG59" i="14"/>
  <c r="AH59" i="14"/>
  <c r="BH59" i="14"/>
  <c r="BV59" i="14"/>
  <c r="AO47" i="14"/>
  <c r="BO47" i="14"/>
  <c r="BA47" i="14"/>
  <c r="BW47" i="14"/>
  <c r="V59" i="14"/>
  <c r="Y59" i="14"/>
  <c r="AT59" i="14"/>
  <c r="BC59" i="14"/>
  <c r="BU59" i="14"/>
  <c r="AL47" i="14"/>
  <c r="BB47" i="14"/>
  <c r="BN47" i="14"/>
  <c r="Q51" i="14"/>
  <c r="BS51" i="14"/>
  <c r="T59" i="14"/>
  <c r="BA59" i="14"/>
  <c r="BX59" i="14"/>
  <c r="BD59" i="14"/>
  <c r="BD43" i="14"/>
  <c r="BD27" i="14"/>
  <c r="BD12" i="14"/>
  <c r="BD46" i="14"/>
  <c r="BD30" i="14"/>
  <c r="BD15" i="14"/>
  <c r="BD53" i="14"/>
  <c r="BD37" i="14"/>
  <c r="BD60" i="14"/>
  <c r="BD44" i="14"/>
  <c r="BD28" i="14"/>
  <c r="BD13" i="14"/>
  <c r="BD55" i="14"/>
  <c r="BD39" i="14"/>
  <c r="BD23" i="14"/>
  <c r="BD58" i="14"/>
  <c r="BD42" i="14"/>
  <c r="BD26" i="14"/>
  <c r="BD11" i="14"/>
  <c r="BD49" i="14"/>
  <c r="BD33" i="14"/>
  <c r="BD18" i="14"/>
  <c r="BD56" i="14"/>
  <c r="BD40" i="14"/>
  <c r="BD24" i="14"/>
  <c r="AD59" i="14"/>
  <c r="BD51" i="14"/>
  <c r="BD35" i="14"/>
  <c r="BD20" i="14"/>
  <c r="BD54" i="14"/>
  <c r="BD38" i="14"/>
  <c r="BD22" i="14"/>
  <c r="BD61" i="14"/>
  <c r="BD45" i="14"/>
  <c r="BD29" i="14"/>
  <c r="BD14" i="14"/>
  <c r="BD52" i="14"/>
  <c r="BD36" i="14"/>
  <c r="BD21" i="14"/>
  <c r="BD47" i="14"/>
  <c r="BD31" i="14"/>
  <c r="BD16" i="14"/>
  <c r="BD50" i="14"/>
  <c r="BD34" i="14"/>
  <c r="BD19" i="14"/>
  <c r="BD57" i="14"/>
  <c r="BD41" i="14"/>
  <c r="BD25" i="14"/>
  <c r="BD10" i="14"/>
  <c r="BD48" i="14"/>
  <c r="BD32" i="14"/>
  <c r="BD17" i="14"/>
  <c r="CE57" i="14"/>
  <c r="CD56" i="14"/>
  <c r="CC55" i="14"/>
  <c r="CC15" i="14"/>
  <c r="CB22" i="14"/>
  <c r="CI28" i="14"/>
  <c r="CH59" i="14"/>
  <c r="CH35" i="14"/>
  <c r="CH11" i="14"/>
  <c r="CG34" i="14"/>
  <c r="CG26" i="14"/>
  <c r="CG18" i="14"/>
  <c r="CG10" i="14"/>
  <c r="CF57" i="14"/>
  <c r="CF49" i="14"/>
  <c r="CF41" i="14"/>
  <c r="CF33" i="14"/>
  <c r="CF25" i="14"/>
  <c r="CF17" i="14"/>
  <c r="CE56" i="14"/>
  <c r="CE48" i="14"/>
  <c r="CE40" i="14"/>
  <c r="CE32" i="14"/>
  <c r="CE24" i="14"/>
  <c r="CE16" i="14"/>
  <c r="CD63" i="14"/>
  <c r="CD55" i="14"/>
  <c r="CD47" i="14"/>
  <c r="CD39" i="14"/>
  <c r="CD31" i="14"/>
  <c r="CD23" i="14"/>
  <c r="CD15" i="14"/>
  <c r="CC54" i="14"/>
  <c r="CC46" i="14"/>
  <c r="CC38" i="14"/>
  <c r="CC30" i="14"/>
  <c r="CC22" i="14"/>
  <c r="CC14" i="14"/>
  <c r="CB61" i="14"/>
  <c r="CB53" i="14"/>
  <c r="CB45" i="14"/>
  <c r="CB37" i="14"/>
  <c r="CB29" i="14"/>
  <c r="CB21" i="14"/>
  <c r="CB13" i="14"/>
  <c r="CI59" i="14"/>
  <c r="CI51" i="14"/>
  <c r="CI43" i="14"/>
  <c r="CI35" i="14"/>
  <c r="CI27" i="14"/>
  <c r="CI19" i="14"/>
  <c r="CI11" i="14"/>
  <c r="CH58" i="14"/>
  <c r="CH50" i="14"/>
  <c r="CH42" i="14"/>
  <c r="CH34" i="14"/>
  <c r="CH26" i="14"/>
  <c r="CH18" i="14"/>
  <c r="CH10" i="14"/>
  <c r="CG57" i="14"/>
  <c r="CG49" i="14"/>
  <c r="CG41" i="14"/>
  <c r="CG33" i="14"/>
  <c r="CG25" i="14"/>
  <c r="CG17" i="14"/>
  <c r="CF56" i="14"/>
  <c r="CF48" i="14"/>
  <c r="CF40" i="14"/>
  <c r="CF32" i="14"/>
  <c r="CF24" i="14"/>
  <c r="CF16" i="14"/>
  <c r="CD16" i="14"/>
  <c r="CI52" i="14"/>
  <c r="CH27" i="14"/>
  <c r="CE31" i="14"/>
  <c r="CD46" i="14"/>
  <c r="CD22" i="14"/>
  <c r="CC45" i="14"/>
  <c r="CC29" i="14"/>
  <c r="CC21" i="14"/>
  <c r="CC13" i="14"/>
  <c r="CB60" i="14"/>
  <c r="CB52" i="14"/>
  <c r="CB44" i="14"/>
  <c r="CB36" i="14"/>
  <c r="CB28" i="14"/>
  <c r="CB20" i="14"/>
  <c r="CB12" i="14"/>
  <c r="CI58" i="14"/>
  <c r="CI50" i="14"/>
  <c r="CI42" i="14"/>
  <c r="CI34" i="14"/>
  <c r="CI26" i="14"/>
  <c r="CI18" i="14"/>
  <c r="CI10" i="14"/>
  <c r="CH57" i="14"/>
  <c r="CH49" i="14"/>
  <c r="CH41" i="14"/>
  <c r="CH33" i="14"/>
  <c r="CH25" i="14"/>
  <c r="CH17" i="14"/>
  <c r="CG56" i="14"/>
  <c r="CG48" i="14"/>
  <c r="CG40" i="14"/>
  <c r="CG32" i="14"/>
  <c r="CG24" i="14"/>
  <c r="CG16" i="14"/>
  <c r="CF63" i="14"/>
  <c r="CF55" i="14"/>
  <c r="CF47" i="14"/>
  <c r="CF39" i="14"/>
  <c r="CF31" i="14"/>
  <c r="CF23" i="14"/>
  <c r="CF15" i="14"/>
  <c r="CE33" i="14"/>
  <c r="CD32" i="14"/>
  <c r="CC39" i="14"/>
  <c r="CB38" i="14"/>
  <c r="CI36" i="14"/>
  <c r="CH43" i="14"/>
  <c r="CG50" i="14"/>
  <c r="CE39" i="14"/>
  <c r="CC61" i="14"/>
  <c r="CE54" i="14"/>
  <c r="CE22" i="14"/>
  <c r="CD37" i="14"/>
  <c r="CC52" i="14"/>
  <c r="CC20" i="14"/>
  <c r="CB51" i="14"/>
  <c r="CB43" i="14"/>
  <c r="CB19" i="14"/>
  <c r="CB11" i="14"/>
  <c r="CI57" i="14"/>
  <c r="CI49" i="14"/>
  <c r="CI41" i="14"/>
  <c r="CI33" i="14"/>
  <c r="CI25" i="14"/>
  <c r="CI17" i="14"/>
  <c r="CH56" i="14"/>
  <c r="CH48" i="14"/>
  <c r="CH40" i="14"/>
  <c r="CH32" i="14"/>
  <c r="CH24" i="14"/>
  <c r="CH16" i="14"/>
  <c r="CG63" i="14"/>
  <c r="CG55" i="14"/>
  <c r="CG47" i="14"/>
  <c r="CG39" i="14"/>
  <c r="CG31" i="14"/>
  <c r="CG23" i="14"/>
  <c r="CG15" i="14"/>
  <c r="CF54" i="14"/>
  <c r="CF46" i="14"/>
  <c r="CF38" i="14"/>
  <c r="CF30" i="14"/>
  <c r="CF22" i="14"/>
  <c r="CF14" i="14"/>
  <c r="CE17" i="14"/>
  <c r="CD24" i="14"/>
  <c r="CC23" i="14"/>
  <c r="CB46" i="14"/>
  <c r="CI60" i="14"/>
  <c r="CI12" i="14"/>
  <c r="CG58" i="14"/>
  <c r="CE55" i="14"/>
  <c r="CE15" i="14"/>
  <c r="CD30" i="14"/>
  <c r="CC37" i="14"/>
  <c r="CE38" i="14"/>
  <c r="CD61" i="14"/>
  <c r="CD29" i="14"/>
  <c r="CC60" i="14"/>
  <c r="CC36" i="14"/>
  <c r="CB59" i="14"/>
  <c r="CB27" i="14"/>
  <c r="CE61" i="14"/>
  <c r="CE53" i="14"/>
  <c r="CE45" i="14"/>
  <c r="CE37" i="14"/>
  <c r="CE29" i="14"/>
  <c r="CE21" i="14"/>
  <c r="CE13" i="14"/>
  <c r="CD60" i="14"/>
  <c r="CD52" i="14"/>
  <c r="CD44" i="14"/>
  <c r="CD36" i="14"/>
  <c r="CD28" i="14"/>
  <c r="CD20" i="14"/>
  <c r="CD12" i="14"/>
  <c r="CC59" i="14"/>
  <c r="CC51" i="14"/>
  <c r="CC43" i="14"/>
  <c r="CC35" i="14"/>
  <c r="CC27" i="14"/>
  <c r="CC19" i="14"/>
  <c r="CC11" i="14"/>
  <c r="CB58" i="14"/>
  <c r="CB50" i="14"/>
  <c r="CB42" i="14"/>
  <c r="CB34" i="14"/>
  <c r="CB26" i="14"/>
  <c r="CB18" i="14"/>
  <c r="CB10" i="14"/>
  <c r="CI56" i="14"/>
  <c r="CI48" i="14"/>
  <c r="CI40" i="14"/>
  <c r="CI32" i="14"/>
  <c r="CI24" i="14"/>
  <c r="CI16" i="14"/>
  <c r="CH63" i="14"/>
  <c r="CH55" i="14"/>
  <c r="CH47" i="14"/>
  <c r="CH39" i="14"/>
  <c r="CH31" i="14"/>
  <c r="CH23" i="14"/>
  <c r="CH15" i="14"/>
  <c r="CG54" i="14"/>
  <c r="CG46" i="14"/>
  <c r="CG38" i="14"/>
  <c r="CG30" i="14"/>
  <c r="CG22" i="14"/>
  <c r="CG14" i="14"/>
  <c r="CF61" i="14"/>
  <c r="CF53" i="14"/>
  <c r="CF45" i="14"/>
  <c r="CF37" i="14"/>
  <c r="CF29" i="14"/>
  <c r="CF21" i="14"/>
  <c r="CF13" i="14"/>
  <c r="CE41" i="14"/>
  <c r="CD40" i="14"/>
  <c r="CC31" i="14"/>
  <c r="CB30" i="14"/>
  <c r="CI44" i="14"/>
  <c r="CH51" i="14"/>
  <c r="CG42" i="14"/>
  <c r="CE47" i="14"/>
  <c r="CD54" i="14"/>
  <c r="CD14" i="14"/>
  <c r="CE46" i="14"/>
  <c r="CE14" i="14"/>
  <c r="CD45" i="14"/>
  <c r="CD13" i="14"/>
  <c r="CC44" i="14"/>
  <c r="CC12" i="14"/>
  <c r="CB35" i="14"/>
  <c r="CE60" i="14"/>
  <c r="CE52" i="14"/>
  <c r="CE44" i="14"/>
  <c r="CE36" i="14"/>
  <c r="CE28" i="14"/>
  <c r="CE20" i="14"/>
  <c r="CE12" i="14"/>
  <c r="CD59" i="14"/>
  <c r="CD51" i="14"/>
  <c r="CD43" i="14"/>
  <c r="CD35" i="14"/>
  <c r="CD27" i="14"/>
  <c r="CD19" i="14"/>
  <c r="CD11" i="14"/>
  <c r="CC58" i="14"/>
  <c r="CC50" i="14"/>
  <c r="CC42" i="14"/>
  <c r="CC34" i="14"/>
  <c r="CC26" i="14"/>
  <c r="CC18" i="14"/>
  <c r="CC10" i="14"/>
  <c r="CB57" i="14"/>
  <c r="CB49" i="14"/>
  <c r="CB41" i="14"/>
  <c r="CB33" i="14"/>
  <c r="CB25" i="14"/>
  <c r="CB17" i="14"/>
  <c r="CI63" i="14"/>
  <c r="CI55" i="14"/>
  <c r="CI47" i="14"/>
  <c r="CI39" i="14"/>
  <c r="CI31" i="14"/>
  <c r="CI23" i="14"/>
  <c r="CI15" i="14"/>
  <c r="CH54" i="14"/>
  <c r="CH46" i="14"/>
  <c r="CH38" i="14"/>
  <c r="CH30" i="14"/>
  <c r="CH22" i="14"/>
  <c r="CH14" i="14"/>
  <c r="CG61" i="14"/>
  <c r="CG53" i="14"/>
  <c r="CG45" i="14"/>
  <c r="CG37" i="14"/>
  <c r="CG29" i="14"/>
  <c r="CG21" i="14"/>
  <c r="CG13" i="14"/>
  <c r="CF60" i="14"/>
  <c r="CF52" i="14"/>
  <c r="CF44" i="14"/>
  <c r="CF36" i="14"/>
  <c r="CF28" i="14"/>
  <c r="CF20" i="14"/>
  <c r="CF12" i="14"/>
  <c r="CE25" i="14"/>
  <c r="CC63" i="14"/>
  <c r="CE59" i="14"/>
  <c r="CE51" i="14"/>
  <c r="CE43" i="14"/>
  <c r="CE35" i="14"/>
  <c r="CE27" i="14"/>
  <c r="CE19" i="14"/>
  <c r="CE11" i="14"/>
  <c r="CD58" i="14"/>
  <c r="CD50" i="14"/>
  <c r="CD42" i="14"/>
  <c r="CD34" i="14"/>
  <c r="CD26" i="14"/>
  <c r="CD18" i="14"/>
  <c r="CD10" i="14"/>
  <c r="CC57" i="14"/>
  <c r="CC49" i="14"/>
  <c r="CC41" i="14"/>
  <c r="CC33" i="14"/>
  <c r="CC25" i="14"/>
  <c r="CC17" i="14"/>
  <c r="CB56" i="14"/>
  <c r="CB48" i="14"/>
  <c r="CB40" i="14"/>
  <c r="CB32" i="14"/>
  <c r="CB24" i="14"/>
  <c r="CB16" i="14"/>
  <c r="CI54" i="14"/>
  <c r="CI46" i="14"/>
  <c r="CI38" i="14"/>
  <c r="CI30" i="14"/>
  <c r="CI22" i="14"/>
  <c r="CI14" i="14"/>
  <c r="CH61" i="14"/>
  <c r="CH53" i="14"/>
  <c r="CH45" i="14"/>
  <c r="CH37" i="14"/>
  <c r="CH29" i="14"/>
  <c r="CH21" i="14"/>
  <c r="CH13" i="14"/>
  <c r="CG60" i="14"/>
  <c r="CG52" i="14"/>
  <c r="CG44" i="14"/>
  <c r="CG36" i="14"/>
  <c r="CG28" i="14"/>
  <c r="CG20" i="14"/>
  <c r="CG12" i="14"/>
  <c r="CF59" i="14"/>
  <c r="CF51" i="14"/>
  <c r="CF43" i="14"/>
  <c r="CF35" i="14"/>
  <c r="CF27" i="14"/>
  <c r="CF19" i="14"/>
  <c r="CF11" i="14"/>
  <c r="CE49" i="14"/>
  <c r="CD48" i="14"/>
  <c r="CC47" i="14"/>
  <c r="CB54" i="14"/>
  <c r="CB14" i="14"/>
  <c r="CI20" i="14"/>
  <c r="CH19" i="14"/>
  <c r="CE63" i="14"/>
  <c r="CE23" i="14"/>
  <c r="CD38" i="14"/>
  <c r="CC53" i="14"/>
  <c r="CE30" i="14"/>
  <c r="CD53" i="14"/>
  <c r="CD21" i="14"/>
  <c r="CC28" i="14"/>
  <c r="CE58" i="14"/>
  <c r="CE50" i="14"/>
  <c r="CE42" i="14"/>
  <c r="CE34" i="14"/>
  <c r="CE26" i="14"/>
  <c r="CE18" i="14"/>
  <c r="CE10" i="14"/>
  <c r="CD57" i="14"/>
  <c r="CD49" i="14"/>
  <c r="CD41" i="14"/>
  <c r="CD33" i="14"/>
  <c r="CD25" i="14"/>
  <c r="CD17" i="14"/>
  <c r="CC56" i="14"/>
  <c r="CC48" i="14"/>
  <c r="CC40" i="14"/>
  <c r="CC32" i="14"/>
  <c r="CC24" i="14"/>
  <c r="CC16" i="14"/>
  <c r="CB63" i="14"/>
  <c r="CJ65" i="14" s="1"/>
  <c r="CB55" i="14"/>
  <c r="CB47" i="14"/>
  <c r="CB39" i="14"/>
  <c r="CB31" i="14"/>
  <c r="CB23" i="14"/>
  <c r="CB15" i="14"/>
  <c r="CI61" i="14"/>
  <c r="CI53" i="14"/>
  <c r="CI45" i="14"/>
  <c r="CI37" i="14"/>
  <c r="CI29" i="14"/>
  <c r="CI21" i="14"/>
  <c r="CI13" i="14"/>
  <c r="CH60" i="14"/>
  <c r="CH52" i="14"/>
  <c r="CH44" i="14"/>
  <c r="CH36" i="14"/>
  <c r="CH28" i="14"/>
  <c r="CH20" i="14"/>
  <c r="CH12" i="14"/>
  <c r="CG59" i="14"/>
  <c r="CG51" i="14"/>
  <c r="CG43" i="14"/>
  <c r="CG35" i="14"/>
  <c r="CG27" i="14"/>
  <c r="CG19" i="14"/>
  <c r="CG11" i="14"/>
  <c r="CF58" i="14"/>
  <c r="CF50" i="14"/>
  <c r="CF42" i="14"/>
  <c r="CF34" i="14"/>
  <c r="CF26" i="14"/>
  <c r="CF18" i="14"/>
  <c r="CF10" i="14"/>
  <c r="CF9" i="14"/>
  <c r="CG9" i="14"/>
  <c r="CE9" i="14"/>
  <c r="CH9" i="14"/>
  <c r="CI9" i="14"/>
  <c r="CC9" i="14"/>
  <c r="CD9" i="14"/>
  <c r="CB9" i="14"/>
  <c r="E89" i="2"/>
  <c r="D196" i="2"/>
  <c r="E169" i="2"/>
  <c r="D74" i="2"/>
  <c r="E222" i="2"/>
  <c r="E116" i="2"/>
  <c r="E102" i="2"/>
  <c r="E104" i="2"/>
  <c r="E155" i="2"/>
  <c r="D193" i="2"/>
  <c r="D221" i="2"/>
  <c r="D37" i="2"/>
  <c r="D156" i="2"/>
  <c r="D184" i="2"/>
  <c r="E35" i="2"/>
  <c r="E63" i="2"/>
  <c r="E91" i="2"/>
  <c r="E154" i="2"/>
  <c r="E182" i="2"/>
  <c r="D232" i="2"/>
  <c r="D48" i="2"/>
  <c r="D76" i="2"/>
  <c r="D104" i="2"/>
  <c r="D167" i="2"/>
  <c r="E196" i="2"/>
  <c r="E142" i="2"/>
  <c r="D35" i="2"/>
  <c r="D40" i="2"/>
  <c r="D102" i="2"/>
  <c r="E194" i="2"/>
  <c r="E66" i="2"/>
  <c r="E130" i="2"/>
  <c r="E171" i="2"/>
  <c r="D195" i="2"/>
  <c r="D223" i="2"/>
  <c r="E157" i="2"/>
  <c r="D39" i="2"/>
  <c r="D101" i="2"/>
  <c r="D158" i="2"/>
  <c r="E219" i="2"/>
  <c r="E37" i="2"/>
  <c r="E65" i="2"/>
  <c r="E127" i="2"/>
  <c r="E156" i="2"/>
  <c r="E184" i="2"/>
  <c r="D206" i="2"/>
  <c r="D234" i="2"/>
  <c r="D50" i="2"/>
  <c r="D78" i="2"/>
  <c r="D140" i="2"/>
  <c r="D169" i="2"/>
  <c r="E232" i="2"/>
  <c r="E209" i="2"/>
  <c r="E62" i="2"/>
  <c r="E78" i="2"/>
  <c r="E153" i="2"/>
  <c r="D197" i="2"/>
  <c r="D231" i="2"/>
  <c r="D75" i="2"/>
  <c r="D103" i="2"/>
  <c r="D166" i="2"/>
  <c r="E193" i="2"/>
  <c r="E221" i="2"/>
  <c r="E39" i="2"/>
  <c r="E101" i="2"/>
  <c r="E129" i="2"/>
  <c r="E158" i="2"/>
  <c r="D208" i="2"/>
  <c r="D236" i="2"/>
  <c r="D52" i="2"/>
  <c r="D114" i="2"/>
  <c r="D142" i="2"/>
  <c r="D171" i="2"/>
  <c r="E206" i="2"/>
  <c r="E234" i="2"/>
  <c r="E88" i="2"/>
  <c r="D154" i="2"/>
  <c r="E117" i="2"/>
  <c r="E64" i="2"/>
  <c r="E181" i="2"/>
  <c r="E92" i="2"/>
  <c r="E167" i="2"/>
  <c r="D205" i="2"/>
  <c r="D233" i="2"/>
  <c r="D49" i="2"/>
  <c r="D77" i="2"/>
  <c r="D105" i="2"/>
  <c r="D139" i="2"/>
  <c r="D168" i="2"/>
  <c r="E195" i="2"/>
  <c r="E223" i="2"/>
  <c r="E183" i="2"/>
  <c r="E75" i="2"/>
  <c r="E103" i="2"/>
  <c r="E131" i="2"/>
  <c r="E166" i="2"/>
  <c r="E179" i="2"/>
  <c r="D210" i="2"/>
  <c r="D88" i="2"/>
  <c r="D116" i="2"/>
  <c r="D144" i="2"/>
  <c r="D179" i="2"/>
  <c r="E208" i="2"/>
  <c r="E236" i="2"/>
  <c r="E76" i="2"/>
  <c r="D91" i="2"/>
  <c r="E36" i="2"/>
  <c r="E90" i="2"/>
  <c r="E38" i="2"/>
  <c r="E118" i="2"/>
  <c r="E126" i="2"/>
  <c r="E128" i="2"/>
  <c r="E52" i="2"/>
  <c r="D207" i="2"/>
  <c r="D235" i="2"/>
  <c r="D51" i="2"/>
  <c r="D79" i="2"/>
  <c r="D113" i="2"/>
  <c r="D141" i="2"/>
  <c r="D170" i="2"/>
  <c r="E197" i="2"/>
  <c r="E231" i="2"/>
  <c r="E49" i="2"/>
  <c r="E77" i="2"/>
  <c r="E105" i="2"/>
  <c r="E139" i="2"/>
  <c r="E168" i="2"/>
  <c r="D218" i="2"/>
  <c r="D90" i="2"/>
  <c r="D118" i="2"/>
  <c r="D153" i="2"/>
  <c r="D181" i="2"/>
  <c r="E210" i="2"/>
  <c r="E74" i="2"/>
  <c r="E61" i="2"/>
  <c r="E50" i="2"/>
  <c r="D209" i="2"/>
  <c r="D53" i="2"/>
  <c r="D87" i="2"/>
  <c r="D115" i="2"/>
  <c r="D143" i="2"/>
  <c r="E205" i="2"/>
  <c r="E233" i="2"/>
  <c r="E51" i="2"/>
  <c r="E79" i="2"/>
  <c r="E113" i="2"/>
  <c r="E141" i="2"/>
  <c r="E170" i="2"/>
  <c r="D192" i="2"/>
  <c r="D220" i="2"/>
  <c r="D36" i="2"/>
  <c r="D92" i="2"/>
  <c r="D155" i="2"/>
  <c r="D183" i="2"/>
  <c r="E218" i="2"/>
  <c r="D219" i="2"/>
  <c r="D182" i="2"/>
  <c r="E180" i="2"/>
  <c r="E100" i="2"/>
  <c r="E140" i="2"/>
  <c r="E40" i="2"/>
  <c r="E48" i="2"/>
  <c r="E114" i="2"/>
  <c r="D89" i="2"/>
  <c r="D117" i="2"/>
  <c r="D180" i="2"/>
  <c r="E207" i="2"/>
  <c r="E235" i="2"/>
  <c r="E53" i="2"/>
  <c r="E87" i="2"/>
  <c r="E93" i="2" s="1"/>
  <c r="E115" i="2"/>
  <c r="E143" i="2"/>
  <c r="D194" i="2"/>
  <c r="D222" i="2"/>
  <c r="E144" i="2"/>
  <c r="D38" i="2"/>
  <c r="D100" i="2"/>
  <c r="D157" i="2"/>
  <c r="E192" i="2"/>
  <c r="E220" i="2"/>
  <c r="D63" i="2"/>
  <c r="D62" i="2"/>
  <c r="D61" i="2"/>
  <c r="D66" i="2"/>
  <c r="D65" i="2"/>
  <c r="D64" i="2"/>
  <c r="D131" i="2"/>
  <c r="D128" i="2"/>
  <c r="D130" i="2"/>
  <c r="D126" i="2"/>
  <c r="D127" i="2"/>
  <c r="D129" i="2"/>
  <c r="P560" i="1"/>
  <c r="T560" i="1"/>
  <c r="U556" i="1"/>
  <c r="U560" i="1"/>
  <c r="V556" i="1"/>
  <c r="V560" i="1"/>
  <c r="W556" i="1"/>
  <c r="W560" i="1"/>
  <c r="X556" i="1"/>
  <c r="X560" i="1"/>
  <c r="Y556" i="1"/>
  <c r="Y560" i="1"/>
  <c r="Z556" i="1"/>
  <c r="Z560" i="1"/>
  <c r="AA556" i="1"/>
  <c r="AA560" i="1"/>
  <c r="AB556" i="1"/>
  <c r="AB560" i="1"/>
  <c r="AC556" i="1"/>
  <c r="AC560" i="1"/>
  <c r="AD556" i="1"/>
  <c r="AD560" i="1"/>
  <c r="AG556" i="1"/>
  <c r="AG560" i="1"/>
  <c r="AH556" i="1"/>
  <c r="AH560" i="1"/>
  <c r="AK560" i="1"/>
  <c r="E106" i="2" l="1"/>
  <c r="J106" i="2" s="1"/>
  <c r="E198" i="2"/>
  <c r="E199" i="2" s="1"/>
  <c r="T559" i="1"/>
  <c r="D106" i="2"/>
  <c r="D107" i="2" s="1"/>
  <c r="M4" i="17"/>
  <c r="M35" i="17" s="1"/>
  <c r="M36" i="17" s="1"/>
  <c r="AK557" i="1"/>
  <c r="C331" i="2"/>
  <c r="E104" i="15"/>
  <c r="C245" i="15"/>
  <c r="E67" i="2"/>
  <c r="E68" i="2" s="1"/>
  <c r="C262" i="2"/>
  <c r="D257" i="2"/>
  <c r="F249" i="2"/>
  <c r="O558" i="1"/>
  <c r="F60" i="2"/>
  <c r="F67" i="2" s="1"/>
  <c r="E257" i="2"/>
  <c r="C257" i="2"/>
  <c r="D180" i="15"/>
  <c r="F246" i="2"/>
  <c r="F248" i="2"/>
  <c r="F245" i="2"/>
  <c r="F230" i="2"/>
  <c r="F237" i="2" s="1"/>
  <c r="F217" i="2"/>
  <c r="F224" i="2" s="1"/>
  <c r="C263" i="2"/>
  <c r="D292" i="2"/>
  <c r="I292" i="2" s="1"/>
  <c r="AB49" i="14"/>
  <c r="E292" i="2"/>
  <c r="J292" i="2" s="1"/>
  <c r="D278" i="2"/>
  <c r="I278" i="2" s="1"/>
  <c r="C10" i="15"/>
  <c r="C13" i="15"/>
  <c r="E278" i="2"/>
  <c r="J278" i="2" s="1"/>
  <c r="C14" i="15"/>
  <c r="C11" i="15"/>
  <c r="F178" i="2"/>
  <c r="F185" i="2" s="1"/>
  <c r="E307" i="2"/>
  <c r="J307" i="2" s="1"/>
  <c r="D307" i="2"/>
  <c r="D132" i="2"/>
  <c r="D67" i="2"/>
  <c r="E94" i="2"/>
  <c r="J93" i="2"/>
  <c r="E54" i="2"/>
  <c r="E224" i="2"/>
  <c r="D198" i="2"/>
  <c r="E119" i="2"/>
  <c r="E211" i="2"/>
  <c r="D93" i="2"/>
  <c r="E80" i="2"/>
  <c r="D159" i="2"/>
  <c r="D224" i="2"/>
  <c r="E145" i="2"/>
  <c r="E237" i="2"/>
  <c r="D119" i="2"/>
  <c r="E132" i="2"/>
  <c r="D185" i="2"/>
  <c r="E185" i="2"/>
  <c r="E172" i="2"/>
  <c r="D145" i="2"/>
  <c r="D211" i="2"/>
  <c r="D172" i="2"/>
  <c r="D237" i="2"/>
  <c r="E159" i="2"/>
  <c r="D41" i="2"/>
  <c r="D54" i="2"/>
  <c r="E41" i="2"/>
  <c r="D80" i="2"/>
  <c r="AB51" i="14"/>
  <c r="AB35" i="14"/>
  <c r="AB12" i="14"/>
  <c r="D220" i="15"/>
  <c r="C249" i="15"/>
  <c r="D196" i="15"/>
  <c r="D184" i="15"/>
  <c r="C246" i="15"/>
  <c r="C248" i="15"/>
  <c r="BA62" i="14"/>
  <c r="BA64" i="14" s="1"/>
  <c r="AO62" i="14"/>
  <c r="AO64" i="14" s="1"/>
  <c r="T62" i="14"/>
  <c r="T64" i="14" s="1"/>
  <c r="BO62" i="14"/>
  <c r="BO64" i="14" s="1"/>
  <c r="AN62" i="14"/>
  <c r="AN64" i="14" s="1"/>
  <c r="N62" i="14"/>
  <c r="N64" i="14" s="1"/>
  <c r="AS62" i="14"/>
  <c r="AS64" i="14" s="1"/>
  <c r="BH62" i="14"/>
  <c r="BH64" i="14" s="1"/>
  <c r="C221" i="15"/>
  <c r="F221" i="15" s="1"/>
  <c r="AU62" i="14"/>
  <c r="AU64" i="14" s="1"/>
  <c r="S62" i="14"/>
  <c r="S64" i="14" s="1"/>
  <c r="BN62" i="14"/>
  <c r="BN64" i="14" s="1"/>
  <c r="M62" i="14"/>
  <c r="M64" i="14" s="1"/>
  <c r="BI62" i="14"/>
  <c r="BI64" i="14" s="1"/>
  <c r="AT62" i="14"/>
  <c r="AT64" i="14" s="1"/>
  <c r="O62" i="14"/>
  <c r="O64" i="14" s="1"/>
  <c r="BG62" i="14"/>
  <c r="BG64" i="14" s="1"/>
  <c r="AL62" i="14"/>
  <c r="AL64" i="14" s="1"/>
  <c r="AE62" i="14"/>
  <c r="AE64" i="14" s="1"/>
  <c r="AA62" i="14"/>
  <c r="AA64" i="14" s="1"/>
  <c r="K62" i="14"/>
  <c r="K64" i="14" s="1"/>
  <c r="BM62" i="14"/>
  <c r="BM64" i="14" s="1"/>
  <c r="AK62" i="14"/>
  <c r="AK64" i="14" s="1"/>
  <c r="AI62" i="14"/>
  <c r="AI64" i="14" s="1"/>
  <c r="U62" i="14"/>
  <c r="U64" i="14" s="1"/>
  <c r="BC62" i="14"/>
  <c r="BC64" i="14" s="1"/>
  <c r="BL62" i="14"/>
  <c r="BL64" i="14" s="1"/>
  <c r="AG62" i="14"/>
  <c r="AG64" i="14" s="1"/>
  <c r="W62" i="14"/>
  <c r="W64" i="14" s="1"/>
  <c r="AZ62" i="14"/>
  <c r="AZ64" i="14" s="1"/>
  <c r="J62" i="14"/>
  <c r="J64" i="14" s="1"/>
  <c r="AJ62" i="14"/>
  <c r="AJ64" i="14" s="1"/>
  <c r="AF62" i="14"/>
  <c r="AF64" i="14" s="1"/>
  <c r="BF62" i="14"/>
  <c r="BF64" i="14" s="1"/>
  <c r="V62" i="14"/>
  <c r="V64" i="14" s="1"/>
  <c r="BJ62" i="14"/>
  <c r="BJ64" i="14" s="1"/>
  <c r="AH62" i="14"/>
  <c r="AH64" i="14" s="1"/>
  <c r="C129" i="15"/>
  <c r="F129" i="15" s="1"/>
  <c r="C116" i="15"/>
  <c r="F116" i="15" s="1"/>
  <c r="AX62" i="14"/>
  <c r="AX64" i="14" s="1"/>
  <c r="AM62" i="14"/>
  <c r="AM64" i="14" s="1"/>
  <c r="P62" i="14"/>
  <c r="P64" i="14" s="1"/>
  <c r="L62" i="14"/>
  <c r="L64" i="14" s="1"/>
  <c r="BK62" i="14"/>
  <c r="BK64" i="14" s="1"/>
  <c r="AR62" i="14"/>
  <c r="AR64" i="14" s="1"/>
  <c r="BB62" i="14"/>
  <c r="BB64" i="14" s="1"/>
  <c r="Z62" i="14"/>
  <c r="Z64" i="14" s="1"/>
  <c r="X62" i="14"/>
  <c r="X64" i="14" s="1"/>
  <c r="D21" i="15"/>
  <c r="AY62" i="14"/>
  <c r="AY64" i="14" s="1"/>
  <c r="BP18" i="14"/>
  <c r="CJ18" i="14"/>
  <c r="BP28" i="14"/>
  <c r="CJ28" i="14"/>
  <c r="BP37" i="14"/>
  <c r="CJ37" i="14"/>
  <c r="BP47" i="14"/>
  <c r="CJ47" i="14"/>
  <c r="BP58" i="14"/>
  <c r="CJ58" i="14"/>
  <c r="BP19" i="14"/>
  <c r="CJ19" i="14"/>
  <c r="BP29" i="14"/>
  <c r="CJ29" i="14"/>
  <c r="BP38" i="14"/>
  <c r="CJ38" i="14"/>
  <c r="CJ51" i="14"/>
  <c r="BP20" i="14"/>
  <c r="CJ20" i="14"/>
  <c r="BP30" i="14"/>
  <c r="CJ30" i="14"/>
  <c r="BP41" i="14"/>
  <c r="CJ41" i="14"/>
  <c r="BP52" i="14"/>
  <c r="CJ52" i="14"/>
  <c r="BP61" i="14"/>
  <c r="CJ61" i="14"/>
  <c r="CJ12" i="14"/>
  <c r="BP21" i="14"/>
  <c r="CJ21" i="14"/>
  <c r="BP31" i="14"/>
  <c r="CJ31" i="14"/>
  <c r="BP42" i="14"/>
  <c r="CJ42" i="14"/>
  <c r="CJ49" i="14"/>
  <c r="BP53" i="14"/>
  <c r="CJ53" i="14"/>
  <c r="BP13" i="14"/>
  <c r="CJ13" i="14"/>
  <c r="BP24" i="14"/>
  <c r="CJ24" i="14"/>
  <c r="BP32" i="14"/>
  <c r="CJ32" i="14"/>
  <c r="BP43" i="14"/>
  <c r="CJ43" i="14"/>
  <c r="BP50" i="14"/>
  <c r="CJ50" i="14"/>
  <c r="BP54" i="14"/>
  <c r="CJ54" i="14"/>
  <c r="BE62" i="14"/>
  <c r="BE64" i="14" s="1"/>
  <c r="AW62" i="14"/>
  <c r="AW64" i="14" s="1"/>
  <c r="BP10" i="14"/>
  <c r="BP14" i="14"/>
  <c r="CJ14" i="14"/>
  <c r="BP25" i="14"/>
  <c r="CJ25" i="14"/>
  <c r="BP33" i="14"/>
  <c r="CJ33" i="14"/>
  <c r="BP44" i="14"/>
  <c r="CJ44" i="14"/>
  <c r="BP55" i="14"/>
  <c r="CJ55" i="14"/>
  <c r="BP11" i="14"/>
  <c r="BQ62" i="14"/>
  <c r="BQ64" i="14" s="1"/>
  <c r="CJ11" i="14"/>
  <c r="BP16" i="14"/>
  <c r="CJ16" i="14"/>
  <c r="BP26" i="14"/>
  <c r="CJ26" i="14"/>
  <c r="BP34" i="14"/>
  <c r="CJ34" i="14"/>
  <c r="CJ35" i="14"/>
  <c r="BP45" i="14"/>
  <c r="CJ45" i="14"/>
  <c r="BP56" i="14"/>
  <c r="CJ56" i="14"/>
  <c r="BP17" i="14"/>
  <c r="CJ17" i="14"/>
  <c r="BP27" i="14"/>
  <c r="CJ27" i="14"/>
  <c r="BP36" i="14"/>
  <c r="CJ36" i="14"/>
  <c r="BP46" i="14"/>
  <c r="CJ46" i="14"/>
  <c r="BP57" i="14"/>
  <c r="CJ57" i="14"/>
  <c r="F276" i="2"/>
  <c r="F303" i="2"/>
  <c r="F302" i="2"/>
  <c r="F304" i="2"/>
  <c r="E15" i="2"/>
  <c r="E332" i="2"/>
  <c r="F287" i="2"/>
  <c r="E333" i="2"/>
  <c r="F290" i="2"/>
  <c r="F273" i="2"/>
  <c r="C307" i="2"/>
  <c r="H307" i="2" s="1"/>
  <c r="F301" i="2"/>
  <c r="E336" i="2"/>
  <c r="F305" i="2"/>
  <c r="C292" i="2"/>
  <c r="H292" i="2" s="1"/>
  <c r="F286" i="2"/>
  <c r="F277" i="2"/>
  <c r="F275" i="2"/>
  <c r="F14" i="2"/>
  <c r="D337" i="2"/>
  <c r="F291" i="2"/>
  <c r="F274" i="2"/>
  <c r="E335" i="2"/>
  <c r="E337" i="2"/>
  <c r="F289" i="2"/>
  <c r="C278" i="2"/>
  <c r="H278" i="2" s="1"/>
  <c r="F272" i="2"/>
  <c r="F11" i="2"/>
  <c r="D334" i="2"/>
  <c r="F10" i="2"/>
  <c r="D333" i="2"/>
  <c r="F288" i="2"/>
  <c r="F13" i="2"/>
  <c r="D336" i="2"/>
  <c r="F306" i="2"/>
  <c r="F12" i="2"/>
  <c r="D335" i="2"/>
  <c r="D15" i="2"/>
  <c r="F9" i="2"/>
  <c r="D332" i="2"/>
  <c r="E334" i="2"/>
  <c r="C334" i="2"/>
  <c r="C335" i="2"/>
  <c r="C336" i="2"/>
  <c r="C337" i="2"/>
  <c r="C332" i="2"/>
  <c r="C333" i="2"/>
  <c r="C106" i="2"/>
  <c r="F100" i="2"/>
  <c r="F90" i="2"/>
  <c r="F115" i="2"/>
  <c r="F158" i="2"/>
  <c r="F210" i="2"/>
  <c r="F180" i="2"/>
  <c r="F236" i="2"/>
  <c r="F103" i="2"/>
  <c r="F220" i="2"/>
  <c r="C93" i="2"/>
  <c r="F87" i="2"/>
  <c r="F77" i="2"/>
  <c r="F143" i="2"/>
  <c r="F195" i="2"/>
  <c r="F139" i="2"/>
  <c r="F92" i="2"/>
  <c r="F75" i="2"/>
  <c r="F79" i="2"/>
  <c r="F39" i="2"/>
  <c r="F183" i="2"/>
  <c r="F141" i="2"/>
  <c r="F49" i="2"/>
  <c r="F118" i="2"/>
  <c r="F38" i="2"/>
  <c r="F62" i="2"/>
  <c r="F36" i="2"/>
  <c r="F219" i="2"/>
  <c r="F51" i="2"/>
  <c r="F53" i="2"/>
  <c r="C224" i="2"/>
  <c r="F218" i="2"/>
  <c r="F170" i="2"/>
  <c r="F105" i="2"/>
  <c r="F168" i="2"/>
  <c r="F64" i="2"/>
  <c r="C198" i="2"/>
  <c r="F192" i="2"/>
  <c r="C119" i="2"/>
  <c r="F113" i="2"/>
  <c r="C159" i="2"/>
  <c r="F153" i="2"/>
  <c r="C172" i="2"/>
  <c r="F166" i="2"/>
  <c r="F184" i="2"/>
  <c r="F101" i="2"/>
  <c r="F181" i="2"/>
  <c r="F40" i="2"/>
  <c r="F37" i="2"/>
  <c r="F208" i="2"/>
  <c r="F78" i="2"/>
  <c r="F142" i="2"/>
  <c r="F63" i="2"/>
  <c r="F116" i="2"/>
  <c r="F127" i="2"/>
  <c r="C80" i="2"/>
  <c r="F74" i="2"/>
  <c r="F167" i="2"/>
  <c r="F171" i="2"/>
  <c r="F91" i="2"/>
  <c r="F144" i="2"/>
  <c r="F221" i="2"/>
  <c r="F102" i="2"/>
  <c r="F193" i="2"/>
  <c r="F194" i="2"/>
  <c r="F140" i="2"/>
  <c r="F207" i="2"/>
  <c r="F154" i="2"/>
  <c r="C185" i="2"/>
  <c r="F179" i="2"/>
  <c r="F131" i="2"/>
  <c r="F66" i="2"/>
  <c r="F222" i="2"/>
  <c r="F223" i="2"/>
  <c r="F197" i="2"/>
  <c r="C211" i="2"/>
  <c r="F205" i="2"/>
  <c r="F169" i="2"/>
  <c r="F235" i="2"/>
  <c r="F232" i="2"/>
  <c r="F65" i="2"/>
  <c r="F182" i="2"/>
  <c r="F206" i="2"/>
  <c r="F128" i="2"/>
  <c r="F233" i="2"/>
  <c r="F196" i="2"/>
  <c r="F234" i="2"/>
  <c r="F157" i="2"/>
  <c r="C54" i="2"/>
  <c r="F48" i="2"/>
  <c r="F156" i="2"/>
  <c r="C67" i="2"/>
  <c r="F61" i="2"/>
  <c r="F52" i="2"/>
  <c r="F209" i="2"/>
  <c r="F129" i="2"/>
  <c r="F130" i="2"/>
  <c r="F155" i="2"/>
  <c r="F76" i="2"/>
  <c r="C237" i="2"/>
  <c r="F231" i="2"/>
  <c r="F89" i="2"/>
  <c r="F104" i="2"/>
  <c r="F50" i="2"/>
  <c r="F117" i="2"/>
  <c r="F114" i="2"/>
  <c r="C41" i="2"/>
  <c r="F35" i="2"/>
  <c r="F88" i="2"/>
  <c r="C132" i="2"/>
  <c r="F126" i="2"/>
  <c r="F285" i="2"/>
  <c r="F300" i="2"/>
  <c r="F152" i="2"/>
  <c r="F159" i="2" s="1"/>
  <c r="F8" i="2"/>
  <c r="C15" i="2"/>
  <c r="AV49" i="14"/>
  <c r="D36" i="15"/>
  <c r="D127" i="15"/>
  <c r="D88" i="15"/>
  <c r="E180" i="15"/>
  <c r="E154" i="15"/>
  <c r="E206" i="15"/>
  <c r="D167" i="15"/>
  <c r="E36" i="15"/>
  <c r="E88" i="15"/>
  <c r="D114" i="15"/>
  <c r="D232" i="15"/>
  <c r="D10" i="15"/>
  <c r="AC62" i="14"/>
  <c r="AC64" i="14" s="1"/>
  <c r="E62" i="15"/>
  <c r="E193" i="15"/>
  <c r="E99" i="15"/>
  <c r="BD62" i="14"/>
  <c r="BD64" i="14" s="1"/>
  <c r="E100" i="15"/>
  <c r="E271" i="15" s="1"/>
  <c r="E105" i="15"/>
  <c r="E103" i="15"/>
  <c r="E274" i="15" s="1"/>
  <c r="E101" i="15"/>
  <c r="E102" i="15"/>
  <c r="E140" i="15"/>
  <c r="E49" i="15"/>
  <c r="C230" i="15"/>
  <c r="E191" i="15"/>
  <c r="D138" i="15"/>
  <c r="C125" i="15"/>
  <c r="C128" i="15"/>
  <c r="C130" i="15"/>
  <c r="C131" i="15"/>
  <c r="C127" i="15"/>
  <c r="R62" i="14"/>
  <c r="R64" i="14" s="1"/>
  <c r="C126" i="15"/>
  <c r="F126" i="15" s="1"/>
  <c r="C178" i="15"/>
  <c r="D60" i="15"/>
  <c r="E167" i="15"/>
  <c r="D75" i="15"/>
  <c r="E138" i="15"/>
  <c r="D243" i="15"/>
  <c r="E75" i="15"/>
  <c r="E152" i="15"/>
  <c r="C73" i="15"/>
  <c r="E209" i="15"/>
  <c r="D52" i="15"/>
  <c r="D65" i="15"/>
  <c r="AV12" i="14"/>
  <c r="D26" i="15"/>
  <c r="D233" i="15"/>
  <c r="E220" i="15"/>
  <c r="BP51" i="14"/>
  <c r="E27" i="15"/>
  <c r="D40" i="15"/>
  <c r="AV51" i="14"/>
  <c r="D27" i="15"/>
  <c r="E157" i="15"/>
  <c r="D117" i="15"/>
  <c r="D155" i="15"/>
  <c r="D158" i="15"/>
  <c r="D78" i="15"/>
  <c r="D91" i="15"/>
  <c r="D39" i="15"/>
  <c r="E63" i="15"/>
  <c r="D115" i="15"/>
  <c r="E66" i="15"/>
  <c r="E79" i="15"/>
  <c r="D222" i="15"/>
  <c r="D183" i="15"/>
  <c r="D181" i="15"/>
  <c r="D194" i="15"/>
  <c r="D63" i="15"/>
  <c r="D105" i="15"/>
  <c r="E73" i="15"/>
  <c r="C47" i="15"/>
  <c r="E21" i="15"/>
  <c r="D73" i="15"/>
  <c r="E125" i="15"/>
  <c r="AB9" i="14"/>
  <c r="C21" i="15"/>
  <c r="E204" i="15"/>
  <c r="C165" i="15"/>
  <c r="D193" i="15"/>
  <c r="D219" i="15"/>
  <c r="D112" i="15"/>
  <c r="D49" i="15"/>
  <c r="C243" i="15"/>
  <c r="C86" i="15"/>
  <c r="E230" i="15"/>
  <c r="E232" i="15"/>
  <c r="D140" i="15"/>
  <c r="E8" i="15"/>
  <c r="E219" i="15"/>
  <c r="D206" i="15"/>
  <c r="D152" i="15"/>
  <c r="C152" i="15"/>
  <c r="E183" i="15"/>
  <c r="E196" i="15"/>
  <c r="E52" i="15"/>
  <c r="D170" i="15"/>
  <c r="E207" i="15"/>
  <c r="E223" i="15"/>
  <c r="D118" i="15"/>
  <c r="E91" i="15"/>
  <c r="BP12" i="14"/>
  <c r="E26" i="15"/>
  <c r="D50" i="15"/>
  <c r="E155" i="15"/>
  <c r="D102" i="15"/>
  <c r="D236" i="15"/>
  <c r="E170" i="15"/>
  <c r="E233" i="15"/>
  <c r="D89" i="15"/>
  <c r="D92" i="15"/>
  <c r="D197" i="15"/>
  <c r="D223" i="15"/>
  <c r="E236" i="15"/>
  <c r="E130" i="15"/>
  <c r="E50" i="15"/>
  <c r="E168" i="15"/>
  <c r="E144" i="15"/>
  <c r="D171" i="15"/>
  <c r="C204" i="15"/>
  <c r="C99" i="15"/>
  <c r="C102" i="15"/>
  <c r="C101" i="15"/>
  <c r="C103" i="15"/>
  <c r="C100" i="15"/>
  <c r="C104" i="15"/>
  <c r="C105" i="15"/>
  <c r="E178" i="15"/>
  <c r="D23" i="15"/>
  <c r="E47" i="15"/>
  <c r="E86" i="15"/>
  <c r="E217" i="15"/>
  <c r="D101" i="15"/>
  <c r="C34" i="15"/>
  <c r="BP49" i="14"/>
  <c r="E23" i="15"/>
  <c r="D34" i="15"/>
  <c r="D230" i="15"/>
  <c r="D62" i="15"/>
  <c r="D178" i="15"/>
  <c r="D185" i="15" s="1"/>
  <c r="D217" i="15"/>
  <c r="D224" i="15" s="1"/>
  <c r="D191" i="15"/>
  <c r="D198" i="15" s="1"/>
  <c r="E243" i="15"/>
  <c r="D165" i="15"/>
  <c r="D235" i="15"/>
  <c r="E143" i="15"/>
  <c r="E78" i="15"/>
  <c r="D130" i="15"/>
  <c r="D141" i="15"/>
  <c r="BP35" i="14"/>
  <c r="E24" i="15"/>
  <c r="D128" i="15"/>
  <c r="E53" i="15"/>
  <c r="E210" i="15"/>
  <c r="D157" i="15"/>
  <c r="AV35" i="14"/>
  <c r="D24" i="15"/>
  <c r="E194" i="15"/>
  <c r="D66" i="15"/>
  <c r="E40" i="15"/>
  <c r="E184" i="15"/>
  <c r="D53" i="15"/>
  <c r="E39" i="15"/>
  <c r="D37" i="15"/>
  <c r="D76" i="15"/>
  <c r="E197" i="15"/>
  <c r="E222" i="15"/>
  <c r="D209" i="15"/>
  <c r="E128" i="15"/>
  <c r="E171" i="15"/>
  <c r="E92" i="15"/>
  <c r="D131" i="15"/>
  <c r="D204" i="15"/>
  <c r="D8" i="15"/>
  <c r="AV9" i="14"/>
  <c r="C118" i="15"/>
  <c r="C115" i="15"/>
  <c r="C117" i="15"/>
  <c r="C114" i="15"/>
  <c r="C112" i="15"/>
  <c r="Q62" i="14"/>
  <c r="Q64" i="14" s="1"/>
  <c r="C113" i="15"/>
  <c r="F113" i="15" s="1"/>
  <c r="D99" i="15"/>
  <c r="C191" i="15"/>
  <c r="D86" i="15"/>
  <c r="D93" i="15" s="1"/>
  <c r="E127" i="15"/>
  <c r="D125" i="15"/>
  <c r="D132" i="15" s="1"/>
  <c r="E165" i="15"/>
  <c r="E172" i="15" s="1"/>
  <c r="C60" i="15"/>
  <c r="D154" i="15"/>
  <c r="C138" i="15"/>
  <c r="C217" i="15"/>
  <c r="C222" i="15"/>
  <c r="C219" i="15"/>
  <c r="C223" i="15"/>
  <c r="C220" i="15"/>
  <c r="Y62" i="14"/>
  <c r="Y64" i="14" s="1"/>
  <c r="C218" i="15"/>
  <c r="F218" i="15" s="1"/>
  <c r="E60" i="15"/>
  <c r="D143" i="15"/>
  <c r="E65" i="15"/>
  <c r="E181" i="15"/>
  <c r="E37" i="15"/>
  <c r="D79" i="15"/>
  <c r="E235" i="15"/>
  <c r="D104" i="15"/>
  <c r="D168" i="15"/>
  <c r="E158" i="15"/>
  <c r="D144" i="15"/>
  <c r="E89" i="15"/>
  <c r="E76" i="15"/>
  <c r="D210" i="15"/>
  <c r="E141" i="15"/>
  <c r="D207" i="15"/>
  <c r="E131" i="15"/>
  <c r="BP23" i="14"/>
  <c r="AB37" i="14"/>
  <c r="AB22" i="14"/>
  <c r="AV58" i="14"/>
  <c r="CJ48" i="14"/>
  <c r="BP48" i="14"/>
  <c r="AB47" i="14"/>
  <c r="BP15" i="14"/>
  <c r="AV26" i="14"/>
  <c r="AB30" i="14"/>
  <c r="AB26" i="14"/>
  <c r="AB15" i="14"/>
  <c r="AV38" i="14"/>
  <c r="CJ22" i="14"/>
  <c r="AV61" i="14"/>
  <c r="AV10" i="14"/>
  <c r="AB25" i="14"/>
  <c r="CF64" i="14"/>
  <c r="AV41" i="14"/>
  <c r="AQ62" i="14"/>
  <c r="AQ64" i="14" s="1"/>
  <c r="AB53" i="14"/>
  <c r="AV13" i="14"/>
  <c r="AB24" i="14"/>
  <c r="AB60" i="14"/>
  <c r="AV17" i="14"/>
  <c r="AB17" i="14"/>
  <c r="AB52" i="14"/>
  <c r="AB48" i="14"/>
  <c r="AV44" i="14"/>
  <c r="AV36" i="14"/>
  <c r="AB44" i="14"/>
  <c r="BP60" i="14"/>
  <c r="AV60" i="14"/>
  <c r="AB23" i="14"/>
  <c r="AV16" i="14"/>
  <c r="AB43" i="14"/>
  <c r="AV27" i="14"/>
  <c r="AB20" i="14"/>
  <c r="AV23" i="14"/>
  <c r="BP39" i="14"/>
  <c r="AV20" i="14"/>
  <c r="AV47" i="14"/>
  <c r="AB59" i="14"/>
  <c r="AV11" i="14"/>
  <c r="AB19" i="14"/>
  <c r="AV22" i="14"/>
  <c r="AB38" i="14"/>
  <c r="CI64" i="14"/>
  <c r="AV18" i="14"/>
  <c r="CD64" i="14"/>
  <c r="AV46" i="14"/>
  <c r="AB10" i="14"/>
  <c r="AV50" i="14"/>
  <c r="AV54" i="14"/>
  <c r="AB61" i="14"/>
  <c r="AB14" i="14"/>
  <c r="AV29" i="14"/>
  <c r="AV33" i="14"/>
  <c r="AB40" i="14"/>
  <c r="AV52" i="14"/>
  <c r="AB36" i="14"/>
  <c r="AV57" i="14"/>
  <c r="AV28" i="14"/>
  <c r="AV55" i="14"/>
  <c r="AV56" i="14"/>
  <c r="CJ40" i="14"/>
  <c r="AV43" i="14"/>
  <c r="BP59" i="14"/>
  <c r="CJ15" i="14"/>
  <c r="AB11" i="14"/>
  <c r="BP22" i="14"/>
  <c r="AV30" i="14"/>
  <c r="AB34" i="14"/>
  <c r="AB46" i="14"/>
  <c r="AB50" i="14"/>
  <c r="CH64" i="14"/>
  <c r="AB41" i="14"/>
  <c r="AP62" i="14"/>
  <c r="AP64" i="14" s="1"/>
  <c r="AB29" i="14"/>
  <c r="AV45" i="14"/>
  <c r="AV53" i="14"/>
  <c r="AV14" i="14"/>
  <c r="AB32" i="14"/>
  <c r="AB13" i="14"/>
  <c r="CJ60" i="14"/>
  <c r="AB55" i="14"/>
  <c r="AB57" i="14"/>
  <c r="AV24" i="14"/>
  <c r="AV39" i="14"/>
  <c r="CJ39" i="14"/>
  <c r="AB27" i="14"/>
  <c r="AV59" i="14"/>
  <c r="AV31" i="14"/>
  <c r="AV19" i="14"/>
  <c r="AV34" i="14"/>
  <c r="AV15" i="14"/>
  <c r="AB54" i="14"/>
  <c r="CE64" i="14"/>
  <c r="AV25" i="14"/>
  <c r="AB42" i="14"/>
  <c r="AB58" i="14"/>
  <c r="AV42" i="14"/>
  <c r="AB18" i="14"/>
  <c r="AV37" i="14"/>
  <c r="AB33" i="14"/>
  <c r="BV62" i="14"/>
  <c r="BV64" i="14" s="1"/>
  <c r="AV21" i="14"/>
  <c r="AB21" i="14"/>
  <c r="AB56" i="14"/>
  <c r="AV32" i="14"/>
  <c r="AB45" i="14"/>
  <c r="AV40" i="14"/>
  <c r="BP40" i="14"/>
  <c r="AB28" i="14"/>
  <c r="AV48" i="14"/>
  <c r="CJ23" i="14"/>
  <c r="AB16" i="14"/>
  <c r="CJ59" i="14"/>
  <c r="AB39" i="14"/>
  <c r="AB31" i="14"/>
  <c r="C183" i="15"/>
  <c r="C75" i="15"/>
  <c r="C194" i="15"/>
  <c r="C88" i="15"/>
  <c r="C79" i="15"/>
  <c r="C154" i="15"/>
  <c r="E245" i="15"/>
  <c r="C232" i="15"/>
  <c r="C36" i="15"/>
  <c r="C62" i="15"/>
  <c r="C167" i="15"/>
  <c r="C181" i="15"/>
  <c r="D248" i="15"/>
  <c r="C155" i="15"/>
  <c r="C196" i="15"/>
  <c r="E249" i="15"/>
  <c r="C27" i="15"/>
  <c r="C236" i="15"/>
  <c r="C91" i="15"/>
  <c r="C209" i="15"/>
  <c r="C23" i="15"/>
  <c r="E248" i="15"/>
  <c r="C39" i="15"/>
  <c r="D245" i="15"/>
  <c r="C184" i="15"/>
  <c r="C78" i="15"/>
  <c r="C235" i="15"/>
  <c r="C157" i="15"/>
  <c r="C50" i="15"/>
  <c r="C24" i="15"/>
  <c r="C170" i="15"/>
  <c r="C207" i="15"/>
  <c r="C65" i="15"/>
  <c r="C52" i="15"/>
  <c r="C233" i="15"/>
  <c r="C140" i="15"/>
  <c r="C49" i="15"/>
  <c r="C171" i="15"/>
  <c r="D249" i="15"/>
  <c r="D246" i="15"/>
  <c r="C158" i="15"/>
  <c r="C89" i="15"/>
  <c r="C26" i="15"/>
  <c r="C197" i="15"/>
  <c r="C66" i="15"/>
  <c r="C37" i="15"/>
  <c r="E246" i="15"/>
  <c r="C143" i="15"/>
  <c r="AD62" i="14"/>
  <c r="AD64" i="14" s="1"/>
  <c r="C40" i="15"/>
  <c r="C76" i="15"/>
  <c r="C92" i="15"/>
  <c r="C63" i="15"/>
  <c r="C168" i="15"/>
  <c r="C193" i="15"/>
  <c r="C180" i="15"/>
  <c r="C210" i="15"/>
  <c r="C144" i="15"/>
  <c r="C141" i="15"/>
  <c r="C53" i="15"/>
  <c r="C206" i="15"/>
  <c r="BZ62" i="14"/>
  <c r="BZ64" i="14" s="1"/>
  <c r="BU62" i="14"/>
  <c r="BU64" i="14" s="1"/>
  <c r="CG64" i="14"/>
  <c r="CB64" i="14"/>
  <c r="BX62" i="14"/>
  <c r="BX64" i="14" s="1"/>
  <c r="BR62" i="14"/>
  <c r="BR64" i="14" s="1"/>
  <c r="BT62" i="14"/>
  <c r="BT64" i="14" s="1"/>
  <c r="BS62" i="14"/>
  <c r="BS64" i="14" s="1"/>
  <c r="CJ9" i="14"/>
  <c r="BW62" i="14"/>
  <c r="BW64" i="14" s="1"/>
  <c r="CA62" i="14"/>
  <c r="CA64" i="14" s="1"/>
  <c r="CC64" i="14"/>
  <c r="D47" i="15"/>
  <c r="D54" i="15" s="1"/>
  <c r="E34" i="15"/>
  <c r="E41" i="15" s="1"/>
  <c r="C8" i="15"/>
  <c r="I62" i="14"/>
  <c r="E10" i="15"/>
  <c r="E114" i="15"/>
  <c r="E112" i="15"/>
  <c r="E14" i="15"/>
  <c r="E118" i="15"/>
  <c r="BY62" i="14"/>
  <c r="BY64" i="14" s="1"/>
  <c r="CJ10" i="14"/>
  <c r="E13" i="15"/>
  <c r="E117" i="15"/>
  <c r="E11" i="15"/>
  <c r="E115" i="15"/>
  <c r="BP62" i="14"/>
  <c r="BP64" i="14" s="1"/>
  <c r="F125" i="2"/>
  <c r="F132" i="2" s="1"/>
  <c r="F244" i="2"/>
  <c r="D250" i="2"/>
  <c r="D258" i="2"/>
  <c r="E250" i="2"/>
  <c r="E263" i="2"/>
  <c r="F247" i="2"/>
  <c r="D261" i="2"/>
  <c r="F243" i="2"/>
  <c r="C250" i="2"/>
  <c r="F204" i="2"/>
  <c r="F211" i="2" s="1"/>
  <c r="F191" i="2"/>
  <c r="F198" i="2" s="1"/>
  <c r="F165" i="2"/>
  <c r="F172" i="2" s="1"/>
  <c r="F138" i="2"/>
  <c r="F145" i="2" s="1"/>
  <c r="C28" i="2"/>
  <c r="H28" i="2" s="1"/>
  <c r="F22" i="2"/>
  <c r="F23" i="2"/>
  <c r="F24" i="2"/>
  <c r="F25" i="2"/>
  <c r="F26" i="2"/>
  <c r="F27" i="2"/>
  <c r="E28" i="2"/>
  <c r="C258" i="2"/>
  <c r="E258" i="2"/>
  <c r="C259" i="2"/>
  <c r="E259" i="2"/>
  <c r="C260" i="2"/>
  <c r="E260" i="2"/>
  <c r="C261" i="2"/>
  <c r="E261" i="2"/>
  <c r="E262" i="2"/>
  <c r="D259" i="2"/>
  <c r="D260" i="2"/>
  <c r="D262" i="2"/>
  <c r="D263" i="2"/>
  <c r="D28" i="2"/>
  <c r="F21" i="2"/>
  <c r="F112" i="2"/>
  <c r="F119" i="2" s="1"/>
  <c r="F99" i="2"/>
  <c r="F106" i="2" s="1"/>
  <c r="C145" i="2"/>
  <c r="F34" i="2"/>
  <c r="F41" i="2" s="1"/>
  <c r="F86" i="2"/>
  <c r="F93" i="2" s="1"/>
  <c r="F73" i="2"/>
  <c r="F80" i="2" s="1"/>
  <c r="E331" i="2"/>
  <c r="E338" i="2" s="1"/>
  <c r="D331" i="2"/>
  <c r="D338" i="2" s="1"/>
  <c r="F47" i="2"/>
  <c r="F54" i="2" s="1"/>
  <c r="E107" i="2" l="1"/>
  <c r="J198" i="2"/>
  <c r="I106" i="2"/>
  <c r="F28" i="2"/>
  <c r="K28" i="2" s="1"/>
  <c r="F15" i="2"/>
  <c r="K15" i="2" s="1"/>
  <c r="J67" i="2"/>
  <c r="F257" i="2"/>
  <c r="F102" i="15"/>
  <c r="F219" i="15"/>
  <c r="F333" i="2"/>
  <c r="F232" i="15"/>
  <c r="F105" i="15"/>
  <c r="F158" i="15"/>
  <c r="F170" i="15"/>
  <c r="F223" i="15"/>
  <c r="F180" i="15"/>
  <c r="F143" i="15"/>
  <c r="E263" i="15"/>
  <c r="E259" i="15"/>
  <c r="F155" i="15"/>
  <c r="F50" i="15"/>
  <c r="F79" i="15"/>
  <c r="F220" i="15"/>
  <c r="F207" i="15"/>
  <c r="F206" i="15"/>
  <c r="F63" i="15"/>
  <c r="F336" i="2"/>
  <c r="F141" i="15"/>
  <c r="F76" i="15"/>
  <c r="F235" i="15"/>
  <c r="F91" i="15"/>
  <c r="F167" i="15"/>
  <c r="F334" i="2"/>
  <c r="F40" i="15"/>
  <c r="F52" i="15"/>
  <c r="F184" i="15"/>
  <c r="F263" i="2"/>
  <c r="D260" i="15"/>
  <c r="F278" i="2"/>
  <c r="K278" i="2" s="1"/>
  <c r="F140" i="15"/>
  <c r="F262" i="2"/>
  <c r="F193" i="15"/>
  <c r="D263" i="15"/>
  <c r="F39" i="15"/>
  <c r="F332" i="2"/>
  <c r="E260" i="15"/>
  <c r="F53" i="15"/>
  <c r="F92" i="15"/>
  <c r="F197" i="15"/>
  <c r="F157" i="15"/>
  <c r="F209" i="15"/>
  <c r="F181" i="15"/>
  <c r="F88" i="15"/>
  <c r="F335" i="2"/>
  <c r="F66" i="15"/>
  <c r="F194" i="15"/>
  <c r="F196" i="15"/>
  <c r="F233" i="15"/>
  <c r="F144" i="15"/>
  <c r="F89" i="15"/>
  <c r="F78" i="15"/>
  <c r="F236" i="15"/>
  <c r="F62" i="15"/>
  <c r="F75" i="15"/>
  <c r="F222" i="15"/>
  <c r="F307" i="2"/>
  <c r="K307" i="2" s="1"/>
  <c r="F210" i="15"/>
  <c r="F65" i="15"/>
  <c r="F36" i="15"/>
  <c r="F183" i="15"/>
  <c r="F292" i="2"/>
  <c r="K292" i="2" s="1"/>
  <c r="F168" i="15"/>
  <c r="F37" i="15"/>
  <c r="F171" i="15"/>
  <c r="E262" i="15"/>
  <c r="F154" i="15"/>
  <c r="F337" i="2"/>
  <c r="F250" i="2"/>
  <c r="F251" i="2" s="1"/>
  <c r="F55" i="2"/>
  <c r="K54" i="2"/>
  <c r="I338" i="2"/>
  <c r="D339" i="2"/>
  <c r="E339" i="2"/>
  <c r="J338" i="2"/>
  <c r="F81" i="2"/>
  <c r="K80" i="2"/>
  <c r="F94" i="2"/>
  <c r="K93" i="2"/>
  <c r="F42" i="2"/>
  <c r="K41" i="2"/>
  <c r="C146" i="2"/>
  <c r="H145" i="2"/>
  <c r="B349" i="2"/>
  <c r="F68" i="2"/>
  <c r="K67" i="2"/>
  <c r="F107" i="2"/>
  <c r="K106" i="2"/>
  <c r="F120" i="2"/>
  <c r="K119" i="2"/>
  <c r="D264" i="2"/>
  <c r="I264" i="2" s="1"/>
  <c r="F261" i="2"/>
  <c r="F260" i="2"/>
  <c r="F259" i="2"/>
  <c r="E264" i="2"/>
  <c r="J264" i="2" s="1"/>
  <c r="F258" i="2"/>
  <c r="C264" i="2"/>
  <c r="K145" i="2"/>
  <c r="F146" i="2"/>
  <c r="K172" i="2"/>
  <c r="F173" i="2"/>
  <c r="K198" i="2"/>
  <c r="F199" i="2"/>
  <c r="K211" i="2"/>
  <c r="F212" i="2"/>
  <c r="K224" i="2"/>
  <c r="F225" i="2"/>
  <c r="K237" i="2"/>
  <c r="F238" i="2"/>
  <c r="K185" i="2"/>
  <c r="F186" i="2"/>
  <c r="H250" i="2"/>
  <c r="C251" i="2"/>
  <c r="J250" i="2"/>
  <c r="E251" i="2"/>
  <c r="I250" i="2"/>
  <c r="D251" i="2"/>
  <c r="F133" i="2"/>
  <c r="K132" i="2"/>
  <c r="E273" i="15"/>
  <c r="F11" i="15"/>
  <c r="E275" i="15"/>
  <c r="F13" i="15"/>
  <c r="E276" i="15"/>
  <c r="F14" i="15"/>
  <c r="E119" i="15"/>
  <c r="E272" i="15"/>
  <c r="AB65" i="14"/>
  <c r="I64" i="14"/>
  <c r="C270" i="15"/>
  <c r="F8" i="15"/>
  <c r="C15" i="15"/>
  <c r="E42" i="15"/>
  <c r="J41" i="15"/>
  <c r="D55" i="15"/>
  <c r="I54" i="15"/>
  <c r="CJ62" i="14"/>
  <c r="CJ64" i="14" s="1"/>
  <c r="F26" i="15"/>
  <c r="C275" i="15"/>
  <c r="F49" i="15"/>
  <c r="C259" i="15"/>
  <c r="F24" i="15"/>
  <c r="C273" i="15"/>
  <c r="D259" i="15"/>
  <c r="F245" i="15"/>
  <c r="F23" i="15"/>
  <c r="C272" i="15"/>
  <c r="F27" i="15"/>
  <c r="C276" i="15"/>
  <c r="D262" i="15"/>
  <c r="D275" i="15"/>
  <c r="D273" i="15"/>
  <c r="E67" i="15"/>
  <c r="F217" i="15"/>
  <c r="F224" i="15" s="1"/>
  <c r="C224" i="15"/>
  <c r="F138" i="15"/>
  <c r="F145" i="15" s="1"/>
  <c r="C145" i="15"/>
  <c r="F60" i="15"/>
  <c r="F67" i="15" s="1"/>
  <c r="C67" i="15"/>
  <c r="J172" i="15"/>
  <c r="E173" i="15"/>
  <c r="D133" i="15"/>
  <c r="I132" i="15"/>
  <c r="D94" i="15"/>
  <c r="I93" i="15"/>
  <c r="F191" i="15"/>
  <c r="F198" i="15" s="1"/>
  <c r="C198" i="15"/>
  <c r="D106" i="15"/>
  <c r="F112" i="15"/>
  <c r="C119" i="15"/>
  <c r="F114" i="15"/>
  <c r="F117" i="15"/>
  <c r="F115" i="15"/>
  <c r="F118" i="15"/>
  <c r="AV62" i="14"/>
  <c r="AV64" i="14" s="1"/>
  <c r="D270" i="15"/>
  <c r="D15" i="15"/>
  <c r="D211" i="15"/>
  <c r="D276" i="15"/>
  <c r="D172" i="15"/>
  <c r="E250" i="15"/>
  <c r="E257" i="15"/>
  <c r="E264" i="15" s="1"/>
  <c r="J264" i="15" s="1"/>
  <c r="I198" i="15"/>
  <c r="D199" i="15"/>
  <c r="I224" i="15"/>
  <c r="D225" i="15"/>
  <c r="D186" i="15"/>
  <c r="I185" i="15"/>
  <c r="D237" i="15"/>
  <c r="D41" i="15"/>
  <c r="F34" i="15"/>
  <c r="F41" i="15" s="1"/>
  <c r="C41" i="15"/>
  <c r="E224" i="15"/>
  <c r="E93" i="15"/>
  <c r="E54" i="15"/>
  <c r="E185" i="15"/>
  <c r="F104" i="15"/>
  <c r="C271" i="15"/>
  <c r="F271" i="15" s="1"/>
  <c r="F100" i="15"/>
  <c r="C274" i="15"/>
  <c r="F274" i="15" s="1"/>
  <c r="F103" i="15"/>
  <c r="F101" i="15"/>
  <c r="F99" i="15"/>
  <c r="F106" i="15" s="1"/>
  <c r="C106" i="15"/>
  <c r="F204" i="15"/>
  <c r="F211" i="15" s="1"/>
  <c r="C211" i="15"/>
  <c r="F152" i="15"/>
  <c r="F159" i="15" s="1"/>
  <c r="C159" i="15"/>
  <c r="D159" i="15"/>
  <c r="E270" i="15"/>
  <c r="E277" i="15" s="1"/>
  <c r="E15" i="15"/>
  <c r="E237" i="15"/>
  <c r="F86" i="15"/>
  <c r="F93" i="15" s="1"/>
  <c r="C93" i="15"/>
  <c r="F243" i="15"/>
  <c r="C257" i="15"/>
  <c r="C250" i="15"/>
  <c r="D119" i="15"/>
  <c r="F165" i="15"/>
  <c r="F172" i="15" s="1"/>
  <c r="C172" i="15"/>
  <c r="E211" i="15"/>
  <c r="F21" i="15"/>
  <c r="F28" i="15" s="1"/>
  <c r="C28" i="15"/>
  <c r="C29" i="15" s="1"/>
  <c r="AB62" i="14"/>
  <c r="AB64" i="14" s="1"/>
  <c r="E132" i="15"/>
  <c r="D80" i="15"/>
  <c r="E28" i="15"/>
  <c r="E29" i="15" s="1"/>
  <c r="F47" i="15"/>
  <c r="F54" i="15" s="1"/>
  <c r="C54" i="15"/>
  <c r="E80" i="15"/>
  <c r="F73" i="15"/>
  <c r="F80" i="15" s="1"/>
  <c r="C80" i="15"/>
  <c r="E159" i="15"/>
  <c r="D250" i="15"/>
  <c r="D257" i="15"/>
  <c r="D264" i="15" s="1"/>
  <c r="I264" i="15" s="1"/>
  <c r="E145" i="15"/>
  <c r="D67" i="15"/>
  <c r="F178" i="15"/>
  <c r="F185" i="15" s="1"/>
  <c r="C185" i="15"/>
  <c r="F127" i="15"/>
  <c r="F131" i="15"/>
  <c r="F130" i="15"/>
  <c r="F128" i="15"/>
  <c r="F125" i="15"/>
  <c r="F132" i="15" s="1"/>
  <c r="C132" i="15"/>
  <c r="D145" i="15"/>
  <c r="E198" i="15"/>
  <c r="F230" i="15"/>
  <c r="F237" i="15" s="1"/>
  <c r="C237" i="15"/>
  <c r="E106" i="15"/>
  <c r="D272" i="15"/>
  <c r="F10" i="15"/>
  <c r="B342" i="2"/>
  <c r="H15" i="2"/>
  <c r="F331" i="2"/>
  <c r="F338" i="2" s="1"/>
  <c r="C338" i="2"/>
  <c r="K159" i="2"/>
  <c r="F160" i="2"/>
  <c r="C133" i="2"/>
  <c r="B348" i="2"/>
  <c r="H132" i="2"/>
  <c r="H41" i="2"/>
  <c r="C42" i="2"/>
  <c r="C238" i="2"/>
  <c r="B359" i="2"/>
  <c r="H237" i="2"/>
  <c r="C68" i="2"/>
  <c r="B343" i="2"/>
  <c r="H67" i="2"/>
  <c r="C55" i="2"/>
  <c r="H54" i="2"/>
  <c r="H211" i="2"/>
  <c r="C212" i="2"/>
  <c r="C186" i="2"/>
  <c r="B356" i="2"/>
  <c r="H185" i="2"/>
  <c r="C81" i="2"/>
  <c r="H80" i="2"/>
  <c r="B344" i="2"/>
  <c r="B355" i="2"/>
  <c r="C173" i="2"/>
  <c r="H172" i="2"/>
  <c r="C160" i="2"/>
  <c r="B350" i="2"/>
  <c r="H159" i="2"/>
  <c r="C120" i="2"/>
  <c r="B347" i="2"/>
  <c r="H119" i="2"/>
  <c r="C199" i="2"/>
  <c r="H198" i="2"/>
  <c r="B357" i="2"/>
  <c r="C225" i="2"/>
  <c r="B358" i="2"/>
  <c r="H224" i="2"/>
  <c r="C94" i="2"/>
  <c r="H93" i="2"/>
  <c r="B345" i="2"/>
  <c r="C107" i="2"/>
  <c r="B346" i="2"/>
  <c r="H106" i="2"/>
  <c r="I15" i="2"/>
  <c r="B361" i="2"/>
  <c r="B362" i="2"/>
  <c r="B363" i="2"/>
  <c r="J15" i="2"/>
  <c r="D28" i="15"/>
  <c r="D29" i="15" s="1"/>
  <c r="C262" i="15"/>
  <c r="F248" i="15"/>
  <c r="C260" i="15"/>
  <c r="F246" i="15"/>
  <c r="C263" i="15"/>
  <c r="F249" i="15"/>
  <c r="D81" i="2"/>
  <c r="I80" i="2"/>
  <c r="E42" i="2"/>
  <c r="J41" i="2"/>
  <c r="D55" i="2"/>
  <c r="I54" i="2"/>
  <c r="D42" i="2"/>
  <c r="I41" i="2"/>
  <c r="E160" i="2"/>
  <c r="J159" i="2"/>
  <c r="D238" i="2"/>
  <c r="I237" i="2"/>
  <c r="D173" i="2"/>
  <c r="I172" i="2"/>
  <c r="D212" i="2"/>
  <c r="I211" i="2"/>
  <c r="I145" i="2"/>
  <c r="D146" i="2"/>
  <c r="E173" i="2"/>
  <c r="J172" i="2"/>
  <c r="J185" i="2"/>
  <c r="E186" i="2"/>
  <c r="I185" i="2"/>
  <c r="D186" i="2"/>
  <c r="J132" i="2"/>
  <c r="E133" i="2"/>
  <c r="I119" i="2"/>
  <c r="D120" i="2"/>
  <c r="E238" i="2"/>
  <c r="J237" i="2"/>
  <c r="E146" i="2"/>
  <c r="J145" i="2"/>
  <c r="D225" i="2"/>
  <c r="I224" i="2"/>
  <c r="D160" i="2"/>
  <c r="I159" i="2"/>
  <c r="E81" i="2"/>
  <c r="J80" i="2"/>
  <c r="D94" i="2"/>
  <c r="I93" i="2"/>
  <c r="E212" i="2"/>
  <c r="J211" i="2"/>
  <c r="J119" i="2"/>
  <c r="E120" i="2"/>
  <c r="D199" i="2"/>
  <c r="I198" i="2"/>
  <c r="E225" i="2"/>
  <c r="J224" i="2"/>
  <c r="E55" i="2"/>
  <c r="J54" i="2"/>
  <c r="D68" i="2"/>
  <c r="I67" i="2"/>
  <c r="D133" i="2"/>
  <c r="I132" i="2"/>
  <c r="I307" i="2"/>
  <c r="F264" i="2" l="1"/>
  <c r="K264" i="2" s="1"/>
  <c r="F260" i="15"/>
  <c r="K250" i="2"/>
  <c r="F262" i="15"/>
  <c r="F263" i="15"/>
  <c r="H338" i="2"/>
  <c r="C339" i="2"/>
  <c r="C368" i="2"/>
  <c r="C369" i="2" s="1"/>
  <c r="F339" i="2"/>
  <c r="K338" i="2"/>
  <c r="B351" i="2"/>
  <c r="E107" i="15"/>
  <c r="J106" i="15"/>
  <c r="H237" i="15"/>
  <c r="C238" i="15"/>
  <c r="K237" i="15"/>
  <c r="F238" i="15"/>
  <c r="J198" i="15"/>
  <c r="E199" i="15"/>
  <c r="I145" i="15"/>
  <c r="D146" i="15"/>
  <c r="H132" i="15"/>
  <c r="C133" i="15"/>
  <c r="F133" i="15"/>
  <c r="K132" i="15"/>
  <c r="H185" i="15"/>
  <c r="C186" i="15"/>
  <c r="K185" i="15"/>
  <c r="F186" i="15"/>
  <c r="I67" i="15"/>
  <c r="D68" i="15"/>
  <c r="J145" i="15"/>
  <c r="E146" i="15"/>
  <c r="I250" i="15"/>
  <c r="D251" i="15"/>
  <c r="J159" i="15"/>
  <c r="E160" i="15"/>
  <c r="H80" i="15"/>
  <c r="C81" i="15"/>
  <c r="F81" i="15"/>
  <c r="K80" i="15"/>
  <c r="J80" i="15"/>
  <c r="E81" i="15"/>
  <c r="H54" i="15"/>
  <c r="C55" i="15"/>
  <c r="F55" i="15"/>
  <c r="K54" i="15"/>
  <c r="I80" i="15"/>
  <c r="D81" i="15"/>
  <c r="J132" i="15"/>
  <c r="E133" i="15"/>
  <c r="F29" i="15"/>
  <c r="K28" i="15"/>
  <c r="J211" i="15"/>
  <c r="E212" i="15"/>
  <c r="H172" i="15"/>
  <c r="C173" i="15"/>
  <c r="F173" i="15"/>
  <c r="K172" i="15"/>
  <c r="I119" i="15"/>
  <c r="D120" i="15"/>
  <c r="H250" i="15"/>
  <c r="C251" i="15"/>
  <c r="F257" i="15"/>
  <c r="C264" i="15"/>
  <c r="H264" i="15" s="1"/>
  <c r="F250" i="15"/>
  <c r="H93" i="15"/>
  <c r="C94" i="15"/>
  <c r="F94" i="15"/>
  <c r="K93" i="15"/>
  <c r="J237" i="15"/>
  <c r="E238" i="15"/>
  <c r="J15" i="15"/>
  <c r="E16" i="15"/>
  <c r="J277" i="15"/>
  <c r="E278" i="15"/>
  <c r="I159" i="15"/>
  <c r="D160" i="15"/>
  <c r="H159" i="15"/>
  <c r="C160" i="15"/>
  <c r="F160" i="15"/>
  <c r="K159" i="15"/>
  <c r="H211" i="15"/>
  <c r="C212" i="15"/>
  <c r="K211" i="15"/>
  <c r="F212" i="15"/>
  <c r="H106" i="15"/>
  <c r="C107" i="15"/>
  <c r="F107" i="15"/>
  <c r="K106" i="15"/>
  <c r="J185" i="15"/>
  <c r="E186" i="15"/>
  <c r="J54" i="15"/>
  <c r="E55" i="15"/>
  <c r="J93" i="15"/>
  <c r="E94" i="15"/>
  <c r="E225" i="15"/>
  <c r="J224" i="15"/>
  <c r="H41" i="15"/>
  <c r="C42" i="15"/>
  <c r="F42" i="15"/>
  <c r="K41" i="15"/>
  <c r="I41" i="15"/>
  <c r="D42" i="15"/>
  <c r="I237" i="15"/>
  <c r="D238" i="15"/>
  <c r="J250" i="15"/>
  <c r="E251" i="15"/>
  <c r="I172" i="15"/>
  <c r="D173" i="15"/>
  <c r="I211" i="15"/>
  <c r="D212" i="15"/>
  <c r="I15" i="15"/>
  <c r="D16" i="15"/>
  <c r="D277" i="15"/>
  <c r="H119" i="15"/>
  <c r="C120" i="15"/>
  <c r="F119" i="15"/>
  <c r="I106" i="15"/>
  <c r="D107" i="15"/>
  <c r="H198" i="15"/>
  <c r="C199" i="15"/>
  <c r="K198" i="15"/>
  <c r="F199" i="15"/>
  <c r="H67" i="15"/>
  <c r="C68" i="15"/>
  <c r="F68" i="15"/>
  <c r="K67" i="15"/>
  <c r="H145" i="15"/>
  <c r="C146" i="15"/>
  <c r="F146" i="15"/>
  <c r="K145" i="15"/>
  <c r="H224" i="15"/>
  <c r="C225" i="15"/>
  <c r="K224" i="15"/>
  <c r="F225" i="15"/>
  <c r="J67" i="15"/>
  <c r="E68" i="15"/>
  <c r="F276" i="15"/>
  <c r="F272" i="15"/>
  <c r="F273" i="15"/>
  <c r="F259" i="15"/>
  <c r="F275" i="15"/>
  <c r="H15" i="15"/>
  <c r="C16" i="15"/>
  <c r="F15" i="15"/>
  <c r="F270" i="15"/>
  <c r="F277" i="15" s="1"/>
  <c r="C277" i="15"/>
  <c r="J119" i="15"/>
  <c r="E120" i="15"/>
  <c r="H264" i="2"/>
  <c r="B360" i="2"/>
  <c r="B364" i="2" s="1"/>
  <c r="G264" i="2" l="1"/>
  <c r="H277" i="15"/>
  <c r="C278" i="15"/>
  <c r="K277" i="15"/>
  <c r="F278" i="15"/>
  <c r="K15" i="15"/>
  <c r="F16" i="15"/>
  <c r="K119" i="15"/>
  <c r="F120" i="15"/>
  <c r="I277" i="15"/>
  <c r="D278" i="15"/>
  <c r="K250" i="15"/>
  <c r="F251" i="15"/>
  <c r="F264" i="15"/>
  <c r="K264" i="15" s="1"/>
  <c r="C3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April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dparker:</t>
        </r>
        <r>
          <rPr>
            <sz val="9"/>
            <color indexed="81"/>
            <rFont val="Tahoma"/>
            <family val="2"/>
          </rPr>
          <t xml:space="preserve">
Fund was abolished.  It is hier 001, as it was established in the General Fund.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tc={1B3516B1-508C-4802-AEB4-05D2BF22B2BB}</author>
    <author>Ramos, April</author>
    <author xml:space="preserve"> DParker</author>
  </authors>
  <commentList>
    <comment ref="AD89" authorId="0" shapeId="0" xr:uid="{1B3516B1-508C-4802-AEB4-05D2BF22B2BB}">
      <text>
        <t>[Threaded comment]
Your version of Excel allows you to read this threaded comment; however, any edits to it will get removed if the file is opened in a newer version of Excel. Learn more: https://go.microsoft.com/fwlink/?linkid=870924
Comment:
    Nina added disposal to building and BI (non ROU) in accordance with 11.15.2023 Rpt 18</t>
      </text>
    </comment>
    <comment ref="J131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Ramos, April:</t>
        </r>
        <r>
          <rPr>
            <sz val="9"/>
            <color indexed="81"/>
            <rFont val="Tahoma"/>
            <family val="2"/>
          </rPr>
          <t xml:space="preserve">
Agency was under Function 0830 before it was abolished
</t>
        </r>
      </text>
    </comment>
    <comment ref="J132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Ramos, April:</t>
        </r>
        <r>
          <rPr>
            <sz val="9"/>
            <color indexed="81"/>
            <rFont val="Tahoma"/>
            <family val="2"/>
          </rPr>
          <t xml:space="preserve">
Agency was under Function 0830 before it was abolished
</t>
        </r>
      </text>
    </comment>
    <comment ref="I285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 xml:space="preserve">dparker:
</t>
        </r>
        <r>
          <rPr>
            <sz val="9"/>
            <color indexed="81"/>
            <rFont val="Tahoma"/>
            <family val="2"/>
          </rPr>
          <t xml:space="preserve">Fund was abolished.  It is hier 001, as it was established in the General Fund.
</t>
        </r>
      </text>
    </comment>
    <comment ref="I519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 xml:space="preserve"> DParker:</t>
        </r>
        <r>
          <rPr>
            <sz val="9"/>
            <color indexed="81"/>
            <rFont val="Tahoma"/>
            <family val="2"/>
          </rPr>
          <t xml:space="preserve">
This is an agency fund but is included here per BSA.  This is the CalEPA building.  Per Anthony, it cannot be included with capital leases because the lease has a buyback option.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MS Access Database" type="1" refreshedVersion="8" background="1" saveData="1">
    <dbPr connection="DSN=MS Access Database;DBQ=G:\State_Gov_Reporting\DF_Indexes\GAAP_Databases\GAAP_CY.accdb;DefaultDir=G:\State_Gov_Reporting\DF_Indexes\GAAP_Databases;DriverId=25;FIL=MS Access;MaxBufferSize=2048;PageTimeout=5;" command="SELECT Index02a.Agency, Index02a.Desc1, Index02a.Title, Index02a.Hier1, Index02a.Hier2, Index02a.Hier3, Index02a.Hier4, Index02a.Hier5, Index02a.CancelDate_x000d__x000a_FROM `G:\State_Gov_Reporting\DF_Indexes\GAAP_Databases\GAAP_CY.accdb`.Index02a Index02a"/>
  </connection>
  <connection id="2" xr16:uid="{00000000-0015-0000-FFFF-FFFF01000000}" name="Query from MS Access Database1" type="1" refreshedVersion="8" background="1" saveData="1">
    <dbPr connection="DSN=MS Access Database;DBQ=G:\State_Gov_Reporting\DF_Indexes\GAAP_Databases\GAAP_CY.accdb;DefaultDir=G:\State_Gov_Reporting\DF_Indexes\GAAP_Databases;DriverId=25;FIL=MS Access;MaxBufferSize=2048;PageTimeout=5;" command="SELECT Index02f.Fund, Index02f.FundName, Index02f.RptCat, Index02f.GovWide, Index02f.FundHier1, Index02f.MajorMinor, Index02f.FundHier2, Index02f.AgencyFundHier1, Index02f.AgencyFundHier2, Index02f.Desc1, Index02f.Desc2, Index02f.Rev, Index02f.Exp, Index02f.Agency, Index02f.Delete, Index02f.ProgGenRev, Index02f.NetAssetsRestricted, Index02f.EffDate, Index02f.FundBal, Index02f.EnablingLeg, Index02f.GW_x000d__x000a_FROM `G:\State_Gov_Reporting\DF_Indexes\GAAP_Databases\GAAP_CY.accdb`.Index02f Index02f_x000d__x000a_WHERE (Index02f.Fund Like '%000')"/>
  </connection>
</connections>
</file>

<file path=xl/sharedStrings.xml><?xml version="1.0" encoding="utf-8"?>
<sst xmlns="http://schemas.openxmlformats.org/spreadsheetml/2006/main" count="40205" uniqueCount="6266">
  <si>
    <t>EMAILED</t>
  </si>
  <si>
    <t xml:space="preserve"> Last Day of Correspondence with department </t>
  </si>
  <si>
    <t>Days since last Correspondence</t>
  </si>
  <si>
    <t>3790</t>
  </si>
  <si>
    <t xml:space="preserve">% of Outstanding total       </t>
  </si>
  <si>
    <t xml:space="preserve">% of Non-CSU total </t>
  </si>
  <si>
    <t># of funds outstanding</t>
  </si>
  <si>
    <t>BU</t>
  </si>
  <si>
    <t>Fund</t>
  </si>
  <si>
    <t>Department Name</t>
  </si>
  <si>
    <t>Fund Name</t>
  </si>
  <si>
    <t>Ending Balance</t>
  </si>
  <si>
    <t>F</t>
  </si>
  <si>
    <t>0001</t>
  </si>
  <si>
    <t>DEPT OF PARKS AND RECREATION</t>
  </si>
  <si>
    <t>GENERAL FUND</t>
  </si>
  <si>
    <t>0005</t>
  </si>
  <si>
    <t>SAFE NEIGHBRHD PARK, CLEAN WAT</t>
  </si>
  <si>
    <t>0013</t>
  </si>
  <si>
    <t>Park &amp; Rec Revolving Account</t>
  </si>
  <si>
    <t>0018</t>
  </si>
  <si>
    <t>SITE REMEDIATION ACCOUNT</t>
  </si>
  <si>
    <t>0036</t>
  </si>
  <si>
    <t>SPECIAL ACCOUNT FOR CAP OUTLAY</t>
  </si>
  <si>
    <t>0132</t>
  </si>
  <si>
    <t>WORKERS COMP MANAGED CARE FUND</t>
  </si>
  <si>
    <t>0140</t>
  </si>
  <si>
    <t>ENVIRONMENTL LICENSE PLATE FD</t>
  </si>
  <si>
    <t>0156</t>
  </si>
  <si>
    <t>CALIFORNIA HERITAGE FUND</t>
  </si>
  <si>
    <t>0188</t>
  </si>
  <si>
    <t>ENERGY AND RESOURCES FUND</t>
  </si>
  <si>
    <t>0190</t>
  </si>
  <si>
    <t>0235</t>
  </si>
  <si>
    <t>CIGARETTE&amp;TOBACCO FD, PUB RES</t>
  </si>
  <si>
    <t>0262</t>
  </si>
  <si>
    <t>HABITAT CONSERVATION FUND</t>
  </si>
  <si>
    <t>0263</t>
  </si>
  <si>
    <t>OFF-HIGHWAY VEHICLE TRUST FUND</t>
  </si>
  <si>
    <t>0392</t>
  </si>
  <si>
    <t>ST PARKS AND RECREATION FUND</t>
  </si>
  <si>
    <t>0414</t>
  </si>
  <si>
    <t>DELTA RECREATION SUBACCOUNT</t>
  </si>
  <si>
    <t>0516</t>
  </si>
  <si>
    <t>HARBORS &amp; WATERCRAFT REVOL FD</t>
  </si>
  <si>
    <t>0545</t>
  </si>
  <si>
    <t>RIVER PARKWAY SUBACCOUNT</t>
  </si>
  <si>
    <t>0565</t>
  </si>
  <si>
    <t>STATE COASTAL CONSERVANCY FUND</t>
  </si>
  <si>
    <t>0721</t>
  </si>
  <si>
    <t>PARKLANDS FUND OF 1980</t>
  </si>
  <si>
    <t>0722</t>
  </si>
  <si>
    <t>PARKLANDS FUND OF 1984</t>
  </si>
  <si>
    <t>0728</t>
  </si>
  <si>
    <t>REC&amp;FISH&amp;WILDLIFE ENHANCEMT</t>
  </si>
  <si>
    <t>0732</t>
  </si>
  <si>
    <t>ST BEACH PK REC/HIST FAC FUND</t>
  </si>
  <si>
    <t>0733</t>
  </si>
  <si>
    <t>ST BEACH PK REC HIST/FAC 1974</t>
  </si>
  <si>
    <t>0742</t>
  </si>
  <si>
    <t>STATE URBAN &amp; COASTAL PARK</t>
  </si>
  <si>
    <t>0786</t>
  </si>
  <si>
    <t>WILDLIFE,COAST&amp;PARK CONS FD 88</t>
  </si>
  <si>
    <t>0890</t>
  </si>
  <si>
    <t>FEDERAL TRUST FUND</t>
  </si>
  <si>
    <t>0952</t>
  </si>
  <si>
    <t>STATE PARK CONTINGENT</t>
  </si>
  <si>
    <t>6029</t>
  </si>
  <si>
    <t>CA CLEAN WATER AIR ETC</t>
  </si>
  <si>
    <t>6051</t>
  </si>
  <si>
    <t>SAFE DRINKING WATER OF 2006</t>
  </si>
  <si>
    <t>% outstanding</t>
  </si>
  <si>
    <t>Capital Assets - Governmental Funds (Non-CSU)</t>
  </si>
  <si>
    <t>Source:</t>
  </si>
  <si>
    <t>Purpose:</t>
  </si>
  <si>
    <t>Procedures:</t>
  </si>
  <si>
    <t>Highlight yellow if restatement</t>
  </si>
  <si>
    <t>Beginning</t>
  </si>
  <si>
    <t>Additions</t>
  </si>
  <si>
    <t>Deductions</t>
  </si>
  <si>
    <t>Ending</t>
  </si>
  <si>
    <t>Right-to-Use Leased Land</t>
  </si>
  <si>
    <t xml:space="preserve">Right-to-Use Leased Buildings </t>
  </si>
  <si>
    <t>Right-to-Use Leased Equipment</t>
  </si>
  <si>
    <t>Right-to-Use SBITAs</t>
  </si>
  <si>
    <t>Total</t>
  </si>
  <si>
    <t>See bottom for legend</t>
  </si>
  <si>
    <t>GASB 87</t>
  </si>
  <si>
    <t>GASB 96</t>
  </si>
  <si>
    <t>Amortizable</t>
  </si>
  <si>
    <t xml:space="preserve">    </t>
  </si>
  <si>
    <t>Input</t>
  </si>
  <si>
    <t>Review</t>
  </si>
  <si>
    <t>FI$Cal Status</t>
  </si>
  <si>
    <t>GASB 87 Review</t>
  </si>
  <si>
    <t>GASB 96 Review</t>
  </si>
  <si>
    <t>Agency</t>
  </si>
  <si>
    <t>Concatenate</t>
  </si>
  <si>
    <t>Fd Hier</t>
  </si>
  <si>
    <t>Agy Function</t>
  </si>
  <si>
    <t>Function</t>
  </si>
  <si>
    <t>Agency Name</t>
  </si>
  <si>
    <t>(0476 GABX)</t>
  </si>
  <si>
    <t>(0477 GABX)</t>
  </si>
  <si>
    <t>(0478 GABX)</t>
  </si>
  <si>
    <t>(0480 GABX)</t>
  </si>
  <si>
    <t>19</t>
  </si>
  <si>
    <t>E</t>
  </si>
  <si>
    <t>0160</t>
  </si>
  <si>
    <t>0250</t>
  </si>
  <si>
    <t>0159</t>
  </si>
  <si>
    <t>0587</t>
  </si>
  <si>
    <t>0932</t>
  </si>
  <si>
    <t>G</t>
  </si>
  <si>
    <t>0991</t>
  </si>
  <si>
    <t>3037</t>
  </si>
  <si>
    <t>3060</t>
  </si>
  <si>
    <t>3066</t>
  </si>
  <si>
    <t>3085</t>
  </si>
  <si>
    <t>3138</t>
  </si>
  <si>
    <t>Leases</t>
  </si>
  <si>
    <t>0280</t>
  </si>
  <si>
    <t>0500</t>
  </si>
  <si>
    <t>9740</t>
  </si>
  <si>
    <t>0509</t>
  </si>
  <si>
    <t>0511</t>
  </si>
  <si>
    <t>0515</t>
  </si>
  <si>
    <t>0521</t>
  </si>
  <si>
    <t>0042</t>
  </si>
  <si>
    <t>0044</t>
  </si>
  <si>
    <t>0046</t>
  </si>
  <si>
    <t>0530</t>
  </si>
  <si>
    <t>0531</t>
  </si>
  <si>
    <t>9745</t>
  </si>
  <si>
    <t>0540</t>
  </si>
  <si>
    <t>0552</t>
  </si>
  <si>
    <t>0555</t>
  </si>
  <si>
    <t>0559</t>
  </si>
  <si>
    <t>0650</t>
  </si>
  <si>
    <t>3228</t>
  </si>
  <si>
    <t>0690</t>
  </si>
  <si>
    <t>0022</t>
  </si>
  <si>
    <t>0029</t>
  </si>
  <si>
    <t>3034</t>
  </si>
  <si>
    <t>3260</t>
  </si>
  <si>
    <t>D</t>
  </si>
  <si>
    <t>0820</t>
  </si>
  <si>
    <t>0012</t>
  </si>
  <si>
    <t>0017</t>
  </si>
  <si>
    <t>0142</t>
  </si>
  <si>
    <t>0158</t>
  </si>
  <si>
    <t>0256</t>
  </si>
  <si>
    <t>0367</t>
  </si>
  <si>
    <t>0378</t>
  </si>
  <si>
    <t>0460</t>
  </si>
  <si>
    <t>0566</t>
  </si>
  <si>
    <t>0567</t>
  </si>
  <si>
    <t>0569</t>
  </si>
  <si>
    <t>1008</t>
  </si>
  <si>
    <t>3016</t>
  </si>
  <si>
    <t>3053</t>
  </si>
  <si>
    <t>3086</t>
  </si>
  <si>
    <t>3087</t>
  </si>
  <si>
    <t>3088</t>
  </si>
  <si>
    <t>3297</t>
  </si>
  <si>
    <t>3320</t>
  </si>
  <si>
    <t>9731</t>
  </si>
  <si>
    <t>Matured Lease</t>
  </si>
  <si>
    <t>0840</t>
  </si>
  <si>
    <t>0845</t>
  </si>
  <si>
    <t>0217</t>
  </si>
  <si>
    <t>0855</t>
  </si>
  <si>
    <t>0860</t>
  </si>
  <si>
    <t>0870</t>
  </si>
  <si>
    <t>0228</t>
  </si>
  <si>
    <t>3254</t>
  </si>
  <si>
    <t>0950</t>
  </si>
  <si>
    <t>0956</t>
  </si>
  <si>
    <t>0171</t>
  </si>
  <si>
    <t>0959</t>
  </si>
  <si>
    <t>0169</t>
  </si>
  <si>
    <t>0968</t>
  </si>
  <si>
    <t>0448</t>
  </si>
  <si>
    <t>0457</t>
  </si>
  <si>
    <t>0978</t>
  </si>
  <si>
    <t>0538</t>
  </si>
  <si>
    <t>0979</t>
  </si>
  <si>
    <t>0539</t>
  </si>
  <si>
    <t>1045</t>
  </si>
  <si>
    <t>3288</t>
  </si>
  <si>
    <t>1111</t>
  </si>
  <si>
    <t>0069</t>
  </si>
  <si>
    <t>0108</t>
  </si>
  <si>
    <t>0152</t>
  </si>
  <si>
    <t>0166</t>
  </si>
  <si>
    <t>0239</t>
  </si>
  <si>
    <t>0264</t>
  </si>
  <si>
    <t>0295</t>
  </si>
  <si>
    <t>0305</t>
  </si>
  <si>
    <t>0310</t>
  </si>
  <si>
    <t>0319</t>
  </si>
  <si>
    <t>0325</t>
  </si>
  <si>
    <t>0326</t>
  </si>
  <si>
    <t>0376</t>
  </si>
  <si>
    <t>0400</t>
  </si>
  <si>
    <t>0421</t>
  </si>
  <si>
    <t>0492</t>
  </si>
  <si>
    <t>0702</t>
  </si>
  <si>
    <t>0704</t>
  </si>
  <si>
    <t>0706</t>
  </si>
  <si>
    <t>0717</t>
  </si>
  <si>
    <t>0735</t>
  </si>
  <si>
    <t>0741</t>
  </si>
  <si>
    <t>0752</t>
  </si>
  <si>
    <t>0757</t>
  </si>
  <si>
    <t>0758</t>
  </si>
  <si>
    <t>0759</t>
  </si>
  <si>
    <t>0761</t>
  </si>
  <si>
    <t>0763</t>
  </si>
  <si>
    <t>0767</t>
  </si>
  <si>
    <t>0770</t>
  </si>
  <si>
    <t>0771</t>
  </si>
  <si>
    <t>0773</t>
  </si>
  <si>
    <t>0775</t>
  </si>
  <si>
    <t>0777</t>
  </si>
  <si>
    <t>0779</t>
  </si>
  <si>
    <t>3017</t>
  </si>
  <si>
    <t>3315</t>
  </si>
  <si>
    <t>HOUSEHOLD MOVERS FUND</t>
  </si>
  <si>
    <t>X</t>
  </si>
  <si>
    <t>11112310</t>
  </si>
  <si>
    <t>0830</t>
  </si>
  <si>
    <t>BUSINESS AND TRANSPORTATION</t>
  </si>
  <si>
    <t>11112320</t>
  </si>
  <si>
    <t>0317</t>
  </si>
  <si>
    <t>1115</t>
  </si>
  <si>
    <t>1700</t>
  </si>
  <si>
    <t>1701</t>
  </si>
  <si>
    <t>3363</t>
  </si>
  <si>
    <t>1750</t>
  </si>
  <si>
    <t>3153</t>
  </si>
  <si>
    <t>HORSE RACING BOARD</t>
  </si>
  <si>
    <t>HORSE RACING FUND</t>
  </si>
  <si>
    <t>2100</t>
  </si>
  <si>
    <t>3036</t>
  </si>
  <si>
    <t>2240</t>
  </si>
  <si>
    <t>0245</t>
  </si>
  <si>
    <t>0648</t>
  </si>
  <si>
    <t>0714</t>
  </si>
  <si>
    <t>0813</t>
  </si>
  <si>
    <t>0927</t>
  </si>
  <si>
    <t>0929</t>
  </si>
  <si>
    <t>0938</t>
  </si>
  <si>
    <t>0972</t>
  </si>
  <si>
    <t>0980</t>
  </si>
  <si>
    <t>0985</t>
  </si>
  <si>
    <t>3144</t>
  </si>
  <si>
    <t>3165</t>
  </si>
  <si>
    <t>3237</t>
  </si>
  <si>
    <t>6068</t>
  </si>
  <si>
    <t>6069</t>
  </si>
  <si>
    <t>6071</t>
  </si>
  <si>
    <t>6082</t>
  </si>
  <si>
    <t>6084</t>
  </si>
  <si>
    <t>9736</t>
  </si>
  <si>
    <t>2320</t>
  </si>
  <si>
    <t>2600</t>
  </si>
  <si>
    <t>2660</t>
  </si>
  <si>
    <t>0041</t>
  </si>
  <si>
    <t>0183</t>
  </si>
  <si>
    <t>0523</t>
  </si>
  <si>
    <t>0541</t>
  </si>
  <si>
    <t>0653</t>
  </si>
  <si>
    <t>0703</t>
  </si>
  <si>
    <t>0756</t>
  </si>
  <si>
    <t>3007</t>
  </si>
  <si>
    <t>3290</t>
  </si>
  <si>
    <t>3291</t>
  </si>
  <si>
    <t>6055</t>
  </si>
  <si>
    <t>6056</t>
  </si>
  <si>
    <t>6058</t>
  </si>
  <si>
    <t>6059</t>
  </si>
  <si>
    <t>6060</t>
  </si>
  <si>
    <t>6062</t>
  </si>
  <si>
    <t>6063</t>
  </si>
  <si>
    <t>6064</t>
  </si>
  <si>
    <t>6072</t>
  </si>
  <si>
    <t>6801</t>
  </si>
  <si>
    <t>2665</t>
  </si>
  <si>
    <t>6043</t>
  </si>
  <si>
    <t>9331</t>
  </si>
  <si>
    <t>2670</t>
  </si>
  <si>
    <t>0290</t>
  </si>
  <si>
    <t>2720</t>
  </si>
  <si>
    <t>0293</t>
  </si>
  <si>
    <t>2740</t>
  </si>
  <si>
    <t>3100</t>
  </si>
  <si>
    <t>0267</t>
  </si>
  <si>
    <t>3105</t>
  </si>
  <si>
    <t>3125</t>
  </si>
  <si>
    <t>0286</t>
  </si>
  <si>
    <t>0720</t>
  </si>
  <si>
    <t>6031</t>
  </si>
  <si>
    <t>6088</t>
  </si>
  <si>
    <t>3340</t>
  </si>
  <si>
    <t>0318</t>
  </si>
  <si>
    <t>8080</t>
  </si>
  <si>
    <t>3360</t>
  </si>
  <si>
    <t>0465</t>
  </si>
  <si>
    <t>3480</t>
  </si>
  <si>
    <t>0035</t>
  </si>
  <si>
    <t>0141</t>
  </si>
  <si>
    <t>0336</t>
  </si>
  <si>
    <t>0338</t>
  </si>
  <si>
    <t>0940</t>
  </si>
  <si>
    <t>3046</t>
  </si>
  <si>
    <t>3212</t>
  </si>
  <si>
    <t>3540</t>
  </si>
  <si>
    <t>0209</t>
  </si>
  <si>
    <t>Matured Leases</t>
  </si>
  <si>
    <t>3560</t>
  </si>
  <si>
    <t>0212</t>
  </si>
  <si>
    <t>0320</t>
  </si>
  <si>
    <t>3600</t>
  </si>
  <si>
    <t>0200</t>
  </si>
  <si>
    <t>0193</t>
  </si>
  <si>
    <t>0207</t>
  </si>
  <si>
    <t>0226</t>
  </si>
  <si>
    <t>0321</t>
  </si>
  <si>
    <t>0447</t>
  </si>
  <si>
    <t>0643</t>
  </si>
  <si>
    <t>3103</t>
  </si>
  <si>
    <t>3164</t>
  </si>
  <si>
    <t>3314</t>
  </si>
  <si>
    <t>3351</t>
  </si>
  <si>
    <t>6027</t>
  </si>
  <si>
    <t>6083</t>
  </si>
  <si>
    <t>8018</t>
  </si>
  <si>
    <t>8047</t>
  </si>
  <si>
    <t>3640</t>
  </si>
  <si>
    <t>0266</t>
  </si>
  <si>
    <t>0748</t>
  </si>
  <si>
    <t>3720</t>
  </si>
  <si>
    <t>3123</t>
  </si>
  <si>
    <t>3760</t>
  </si>
  <si>
    <t>0730</t>
  </si>
  <si>
    <t>3780</t>
  </si>
  <si>
    <t>3352</t>
  </si>
  <si>
    <t>3810</t>
  </si>
  <si>
    <t>3820</t>
  </si>
  <si>
    <t>3825</t>
  </si>
  <si>
    <t>3830</t>
  </si>
  <si>
    <t>6015</t>
  </si>
  <si>
    <t>3840</t>
  </si>
  <si>
    <t>3845</t>
  </si>
  <si>
    <t>3855</t>
  </si>
  <si>
    <t>3860</t>
  </si>
  <si>
    <t>3057</t>
  </si>
  <si>
    <t>3398</t>
  </si>
  <si>
    <t>6025</t>
  </si>
  <si>
    <t>6001002</t>
  </si>
  <si>
    <t>6005</t>
  </si>
  <si>
    <t>6026</t>
  </si>
  <si>
    <t>6052</t>
  </si>
  <si>
    <t>3875</t>
  </si>
  <si>
    <t>3885</t>
  </si>
  <si>
    <t>3900</t>
  </si>
  <si>
    <t>0115</t>
  </si>
  <si>
    <t>3930</t>
  </si>
  <si>
    <t>0106</t>
  </si>
  <si>
    <t>3940</t>
  </si>
  <si>
    <t>0306</t>
  </si>
  <si>
    <t>0439</t>
  </si>
  <si>
    <t>3058</t>
  </si>
  <si>
    <t>3339</t>
  </si>
  <si>
    <t>3960</t>
  </si>
  <si>
    <t>0014</t>
  </si>
  <si>
    <t>0557</t>
  </si>
  <si>
    <t>3084</t>
  </si>
  <si>
    <t>3970</t>
  </si>
  <si>
    <t>0133</t>
  </si>
  <si>
    <t>3980</t>
  </si>
  <si>
    <t>4100</t>
  </si>
  <si>
    <t>4120</t>
  </si>
  <si>
    <t>4140</t>
  </si>
  <si>
    <t>0121</t>
  </si>
  <si>
    <t>0143</t>
  </si>
  <si>
    <t>0181</t>
  </si>
  <si>
    <t>3064</t>
  </si>
  <si>
    <t>3068</t>
  </si>
  <si>
    <t>8034</t>
  </si>
  <si>
    <t>4150</t>
  </si>
  <si>
    <t>0933</t>
  </si>
  <si>
    <t>4170</t>
  </si>
  <si>
    <t>0289</t>
  </si>
  <si>
    <t>4250</t>
  </si>
  <si>
    <t>0638</t>
  </si>
  <si>
    <t>4260</t>
  </si>
  <si>
    <t>0009</t>
  </si>
  <si>
    <t>0139</t>
  </si>
  <si>
    <t>0243</t>
  </si>
  <si>
    <t>0816</t>
  </si>
  <si>
    <t>0834</t>
  </si>
  <si>
    <t>3019</t>
  </si>
  <si>
    <t>3113</t>
  </si>
  <si>
    <t>4265</t>
  </si>
  <si>
    <t>0007</t>
  </si>
  <si>
    <t>0066</t>
  </si>
  <si>
    <t>0070</t>
  </si>
  <si>
    <t>0075</t>
  </si>
  <si>
    <t>0076</t>
  </si>
  <si>
    <t>0080</t>
  </si>
  <si>
    <t>0082</t>
  </si>
  <si>
    <t>0098</t>
  </si>
  <si>
    <t>0099</t>
  </si>
  <si>
    <t>0177</t>
  </si>
  <si>
    <t>0203</t>
  </si>
  <si>
    <t>0231</t>
  </si>
  <si>
    <t>0234</t>
  </si>
  <si>
    <t>0236</t>
  </si>
  <si>
    <t>0272</t>
  </si>
  <si>
    <t>0589</t>
  </si>
  <si>
    <t>3018</t>
  </si>
  <si>
    <t>3080</t>
  </si>
  <si>
    <t>3081</t>
  </si>
  <si>
    <t>3098</t>
  </si>
  <si>
    <t>3114</t>
  </si>
  <si>
    <t>3307</t>
  </si>
  <si>
    <t>3308</t>
  </si>
  <si>
    <t>3318</t>
  </si>
  <si>
    <t>3322</t>
  </si>
  <si>
    <t>3350</t>
  </si>
  <si>
    <t>4300</t>
  </si>
  <si>
    <t>4440</t>
  </si>
  <si>
    <t>0814</t>
  </si>
  <si>
    <t>4560</t>
  </si>
  <si>
    <t>4700</t>
  </si>
  <si>
    <t>5160</t>
  </si>
  <si>
    <t>0600</t>
  </si>
  <si>
    <t>5170</t>
  </si>
  <si>
    <t>5175</t>
  </si>
  <si>
    <t>5180</t>
  </si>
  <si>
    <t>0163</t>
  </si>
  <si>
    <t>0270</t>
  </si>
  <si>
    <t>0271</t>
  </si>
  <si>
    <t>0279</t>
  </si>
  <si>
    <t>3255</t>
  </si>
  <si>
    <t>5225</t>
  </si>
  <si>
    <t>0723</t>
  </si>
  <si>
    <t>0724</t>
  </si>
  <si>
    <t>0746</t>
  </si>
  <si>
    <t>0747</t>
  </si>
  <si>
    <t>0751</t>
  </si>
  <si>
    <t>0917</t>
  </si>
  <si>
    <t>5227</t>
  </si>
  <si>
    <t>3287</t>
  </si>
  <si>
    <t>6100</t>
  </si>
  <si>
    <t>0178</t>
  </si>
  <si>
    <t>6120</t>
  </si>
  <si>
    <t>6125</t>
  </si>
  <si>
    <t>6200</t>
  </si>
  <si>
    <t>6240</t>
  </si>
  <si>
    <t>6250</t>
  </si>
  <si>
    <t>6255</t>
  </si>
  <si>
    <t>6260</t>
  </si>
  <si>
    <t>6360</t>
  </si>
  <si>
    <t>0407</t>
  </si>
  <si>
    <t>0408</t>
  </si>
  <si>
    <t>6445</t>
  </si>
  <si>
    <t>6047</t>
  </si>
  <si>
    <t>6091</t>
  </si>
  <si>
    <t>6870</t>
  </si>
  <si>
    <t>6980</t>
  </si>
  <si>
    <t>7100</t>
  </si>
  <si>
    <t>0184</t>
  </si>
  <si>
    <t>BENEFIT AUDIT FUND</t>
  </si>
  <si>
    <t>0185</t>
  </si>
  <si>
    <t>0514</t>
  </si>
  <si>
    <t>0869</t>
  </si>
  <si>
    <t>7120</t>
  </si>
  <si>
    <t>7300</t>
  </si>
  <si>
    <t>7320</t>
  </si>
  <si>
    <t>7350</t>
  </si>
  <si>
    <t>0223</t>
  </si>
  <si>
    <t>0396</t>
  </si>
  <si>
    <t>0452</t>
  </si>
  <si>
    <t>0453</t>
  </si>
  <si>
    <t>0571</t>
  </si>
  <si>
    <t>3002</t>
  </si>
  <si>
    <t>3004</t>
  </si>
  <si>
    <t>3022</t>
  </si>
  <si>
    <t>3078</t>
  </si>
  <si>
    <t>3121</t>
  </si>
  <si>
    <t>3150</t>
  </si>
  <si>
    <t>3152</t>
  </si>
  <si>
    <t>7501</t>
  </si>
  <si>
    <t>7502</t>
  </si>
  <si>
    <t>7503</t>
  </si>
  <si>
    <t>7600</t>
  </si>
  <si>
    <t>7730</t>
  </si>
  <si>
    <t>0064</t>
  </si>
  <si>
    <t>0242</t>
  </si>
  <si>
    <t>7760</t>
  </si>
  <si>
    <t>0001a</t>
  </si>
  <si>
    <t>Governmental Fund Portion of Architecture Revolving Fund</t>
  </si>
  <si>
    <t>0003</t>
  </si>
  <si>
    <t>0328</t>
  </si>
  <si>
    <t>0561</t>
  </si>
  <si>
    <t>0612</t>
  </si>
  <si>
    <t>7870</t>
  </si>
  <si>
    <t>0214</t>
  </si>
  <si>
    <t>7910</t>
  </si>
  <si>
    <t>8120</t>
  </si>
  <si>
    <t>0903</t>
  </si>
  <si>
    <t>8140</t>
  </si>
  <si>
    <t>8260</t>
  </si>
  <si>
    <t>8500</t>
  </si>
  <si>
    <t>0808</t>
  </si>
  <si>
    <t>GENERAL GOVERNMENT</t>
  </si>
  <si>
    <t>8570</t>
  </si>
  <si>
    <t>0111</t>
  </si>
  <si>
    <t>0191</t>
  </si>
  <si>
    <t>0736</t>
  </si>
  <si>
    <t>3010</t>
  </si>
  <si>
    <t>3101</t>
  </si>
  <si>
    <t>8620</t>
  </si>
  <si>
    <t>8660</t>
  </si>
  <si>
    <t>0462</t>
  </si>
  <si>
    <t>8780</t>
  </si>
  <si>
    <t>8820</t>
  </si>
  <si>
    <t>8855</t>
  </si>
  <si>
    <t>0126</t>
  </si>
  <si>
    <t>8860</t>
  </si>
  <si>
    <t>8880</t>
  </si>
  <si>
    <t>8885</t>
  </si>
  <si>
    <t>8940</t>
  </si>
  <si>
    <t>8950</t>
  </si>
  <si>
    <t>8955</t>
  </si>
  <si>
    <t>0238</t>
  </si>
  <si>
    <t>0621</t>
  </si>
  <si>
    <t>3013</t>
  </si>
  <si>
    <t>8960</t>
  </si>
  <si>
    <t>8967</t>
  </si>
  <si>
    <t>CY Beginning</t>
  </si>
  <si>
    <t>PY Ending</t>
  </si>
  <si>
    <t>Restatement</t>
  </si>
  <si>
    <t>SUBTOTAL OF FILTER</t>
  </si>
  <si>
    <t>Notes/Input Tickmark Legend &amp; Report 18 count:</t>
  </si>
  <si>
    <t xml:space="preserve">  </t>
  </si>
  <si>
    <t>"X" Agency has been abolished; no record of assets being transferred to another agency; no report 18 submitted</t>
  </si>
  <si>
    <t xml:space="preserve">Not submitted via R18; Submitted w/ GAAP requests. </t>
  </si>
  <si>
    <t>All agy rept 18s input and verified against R19</t>
  </si>
  <si>
    <t>Restated Beginning Balance</t>
  </si>
  <si>
    <t>Report 18 has not been received</t>
  </si>
  <si>
    <t>Abolished Fund/Agency</t>
  </si>
  <si>
    <t xml:space="preserve">D </t>
  </si>
  <si>
    <t>Deferred Department</t>
  </si>
  <si>
    <t>Exempt Department</t>
  </si>
  <si>
    <t>FI$Cal Department</t>
  </si>
  <si>
    <t>Tab 1</t>
  </si>
  <si>
    <t>Assets by Type and Function</t>
  </si>
  <si>
    <t>Consolidate tab 1 by major capital asset catergory and by function</t>
  </si>
  <si>
    <t>N/A-Spreadsheet is formula driven</t>
  </si>
  <si>
    <t>Land-0446</t>
  </si>
  <si>
    <t>For input in Governmental Activities Workbook only</t>
  </si>
  <si>
    <t>(Restated)</t>
  </si>
  <si>
    <t>Amounts in thousands</t>
  </si>
  <si>
    <t>Expense
Code</t>
  </si>
  <si>
    <t>Beginning
Balance</t>
  </si>
  <si>
    <t>Ending
Balance</t>
  </si>
  <si>
    <t>808</t>
  </si>
  <si>
    <t>General Government</t>
  </si>
  <si>
    <t>810</t>
  </si>
  <si>
    <t>Education</t>
  </si>
  <si>
    <t>815</t>
  </si>
  <si>
    <t>Health &amp; Human Services</t>
  </si>
  <si>
    <t>820</t>
  </si>
  <si>
    <t>Natural Resources &amp; Environmental Protection</t>
  </si>
  <si>
    <t>825</t>
  </si>
  <si>
    <t>Business, Consumer Services, &amp; Housing</t>
  </si>
  <si>
    <t>830</t>
  </si>
  <si>
    <t>Transportation</t>
  </si>
  <si>
    <t>835</t>
  </si>
  <si>
    <t>Corrections and Rehabilitation</t>
  </si>
  <si>
    <t>Building &amp; Building Improvements-0448</t>
  </si>
  <si>
    <t>(Reported as Structures)</t>
  </si>
  <si>
    <t>Other Tangible Assets(Non-amortizable)-0447</t>
  </si>
  <si>
    <t>Improvements Other Than Buildings-0449</t>
  </si>
  <si>
    <t>Equipment-0450</t>
  </si>
  <si>
    <t>Construction Work in Progress (CWIP)-0455</t>
  </si>
  <si>
    <t>Infrastructure (Non-depreciable)-0452</t>
  </si>
  <si>
    <t>Infrastructure (Depreciable)-0451</t>
  </si>
  <si>
    <t>Libraries, Collections, Works of Art &amp; Historical Treasures (Non-depreciable)-0444</t>
  </si>
  <si>
    <t>Libraries, Collections, Works of Art &amp; Historical Treasures (Depreciable)-0445</t>
  </si>
  <si>
    <t>Computer Software (Amortizable)-0481</t>
  </si>
  <si>
    <t>Land-use Rights (Amortizable)-0482</t>
  </si>
  <si>
    <t>Patents, Copyrights, Trademarks (Amortizable)-0483</t>
  </si>
  <si>
    <t>Other Intangible Assets (Amortizable)-0484</t>
  </si>
  <si>
    <t>Land-use Rights (Non-Amortizable)-0472</t>
  </si>
  <si>
    <t>Patents, Copyrights, Trademarks (Non-Amortizable)-0473</t>
  </si>
  <si>
    <t>Other Intangible Assets (Non-Amortizable)-0474</t>
  </si>
  <si>
    <t>Internally Generated Intangible Assets - Work in Progress-0471</t>
  </si>
  <si>
    <t>Structures (Includes: Buildings &amp; Building Improvements; Other Assets; Improvements Other Than Buildings; Leases)-0448</t>
  </si>
  <si>
    <t>Right-to-Use Leased Land-0476</t>
  </si>
  <si>
    <t>Right-to-Use Leased Buildings-0477</t>
  </si>
  <si>
    <t>Right-to-Use Leased Equipment-0478</t>
  </si>
  <si>
    <t>Right-to-Use Leased SBITA-0480</t>
  </si>
  <si>
    <t>Total All</t>
  </si>
  <si>
    <t>Grand Total</t>
  </si>
  <si>
    <t>0446</t>
  </si>
  <si>
    <t>0450</t>
  </si>
  <si>
    <t>0455</t>
  </si>
  <si>
    <t>0451</t>
  </si>
  <si>
    <t>0444</t>
  </si>
  <si>
    <t>0445</t>
  </si>
  <si>
    <t>0481</t>
  </si>
  <si>
    <t>0482</t>
  </si>
  <si>
    <t>0483</t>
  </si>
  <si>
    <t>0484</t>
  </si>
  <si>
    <t>0472</t>
  </si>
  <si>
    <t>0474</t>
  </si>
  <si>
    <t>0471</t>
  </si>
  <si>
    <t>0476</t>
  </si>
  <si>
    <t>0477</t>
  </si>
  <si>
    <t>0478</t>
  </si>
  <si>
    <t>Beginning Balance Restatement Reconciliation</t>
  </si>
  <si>
    <t>Tab 1 and 4</t>
  </si>
  <si>
    <t>To show by BU and fund capital asset categories that have a beginning balance restatement</t>
  </si>
  <si>
    <t>Restated</t>
  </si>
  <si>
    <t>1</t>
  </si>
  <si>
    <t xml:space="preserve"> Land
&amp; Land 
Improvements</t>
  </si>
  <si>
    <t xml:space="preserve"> Building
&amp; Building
Improvements</t>
  </si>
  <si>
    <t>Other Assets</t>
  </si>
  <si>
    <t xml:space="preserve"> Improvements
Other Than
Buildings</t>
  </si>
  <si>
    <t>Equipment</t>
  </si>
  <si>
    <t>Infrastructure</t>
  </si>
  <si>
    <t>Libraries,
Collections, Works
of Art, &amp; Hist. Treas</t>
  </si>
  <si>
    <t xml:space="preserve"> Libraries,
Collections, Works
of Art, &amp; Hist. Treas</t>
  </si>
  <si>
    <t xml:space="preserve">Computer Software </t>
  </si>
  <si>
    <t xml:space="preserve">Land-use Rights </t>
  </si>
  <si>
    <t xml:space="preserve">Patents, Copyrights, Trademarks </t>
  </si>
  <si>
    <t>Other Intangible Assets</t>
  </si>
  <si>
    <t>Patents, Copyrights, Trademarks</t>
  </si>
  <si>
    <t>Internally Generated Intangible Assets Work in Progress</t>
  </si>
  <si>
    <t>Key</t>
  </si>
  <si>
    <t>Non-depreciable</t>
  </si>
  <si>
    <t>Depreciable</t>
  </si>
  <si>
    <t>Non-amortizable</t>
  </si>
  <si>
    <t>TOTAL</t>
  </si>
  <si>
    <t>Source</t>
  </si>
  <si>
    <t>Prior Year Beginning Balances to Identify Restatements</t>
  </si>
  <si>
    <t>Agy&amp;Fd</t>
  </si>
  <si>
    <t>GAAP System 02F Index Fund</t>
  </si>
  <si>
    <t>To populate data in the Rpt18s (non-CSU) column K</t>
  </si>
  <si>
    <t>Refresh table below</t>
  </si>
  <si>
    <t>Column1</t>
  </si>
  <si>
    <t>FundName</t>
  </si>
  <si>
    <t>RptCat</t>
  </si>
  <si>
    <t>GovWide</t>
  </si>
  <si>
    <t>FundHier1</t>
  </si>
  <si>
    <t>MajorMinor</t>
  </si>
  <si>
    <t>FundHier2</t>
  </si>
  <si>
    <t>AgencyFundHier1</t>
  </si>
  <si>
    <t>AgencyFundHier2</t>
  </si>
  <si>
    <t>Desc1</t>
  </si>
  <si>
    <t>Desc2</t>
  </si>
  <si>
    <t>Rev</t>
  </si>
  <si>
    <t>Exp</t>
  </si>
  <si>
    <t>Delete</t>
  </si>
  <si>
    <t>ProgGenRev</t>
  </si>
  <si>
    <t>NetAssetsRestricted</t>
  </si>
  <si>
    <t>EffDate</t>
  </si>
  <si>
    <t>FundBal</t>
  </si>
  <si>
    <t>EnablingLeg</t>
  </si>
  <si>
    <t>GW</t>
  </si>
  <si>
    <t>0000000</t>
  </si>
  <si>
    <t>TREASURY ACCOUNTABILITY</t>
  </si>
  <si>
    <t>07/01/1981</t>
  </si>
  <si>
    <t>0000</t>
  </si>
  <si>
    <t>0</t>
  </si>
  <si>
    <t>0001000</t>
  </si>
  <si>
    <t>001</t>
  </si>
  <si>
    <t>100</t>
  </si>
  <si>
    <t>000</t>
  </si>
  <si>
    <t>5</t>
  </si>
  <si>
    <t>09/09/2011</t>
  </si>
  <si>
    <t>0002000</t>
  </si>
  <si>
    <t>PROPERTY ACQUISITION LAW MONEY</t>
  </si>
  <si>
    <t>200</t>
  </si>
  <si>
    <t>002</t>
  </si>
  <si>
    <t>950</t>
  </si>
  <si>
    <t>SPECIAL REVENUE FUND</t>
  </si>
  <si>
    <t>MEMORIAL-STATE PROPERTY</t>
  </si>
  <si>
    <t>3</t>
  </si>
  <si>
    <t>06/26/2012</t>
  </si>
  <si>
    <t>9946</t>
  </si>
  <si>
    <t>0003000</t>
  </si>
  <si>
    <t>MOTOR VEHICLE PARKING FAC A/C</t>
  </si>
  <si>
    <t>2</t>
  </si>
  <si>
    <t>9925</t>
  </si>
  <si>
    <t>9</t>
  </si>
  <si>
    <t>0004000</t>
  </si>
  <si>
    <t>BREAST CANCER FUND</t>
  </si>
  <si>
    <t>550</t>
  </si>
  <si>
    <t>CIGRTE TBCO &amp; CNNBS TAX FUND</t>
  </si>
  <si>
    <t>09/13/2019</t>
  </si>
  <si>
    <t>9923</t>
  </si>
  <si>
    <t>0005000</t>
  </si>
  <si>
    <t>B</t>
  </si>
  <si>
    <t>300</t>
  </si>
  <si>
    <t>NAT RESOURCES &amp; ENVIRON PROTEC</t>
  </si>
  <si>
    <t>99/99/9999</t>
  </si>
  <si>
    <t>9924</t>
  </si>
  <si>
    <t>0006000</t>
  </si>
  <si>
    <t>DISABILITY ACCESS ACCOUNT</t>
  </si>
  <si>
    <t>BUILDING REGULATIONS</t>
  </si>
  <si>
    <t>0007000</t>
  </si>
  <si>
    <t>BREAST CANCER RESEARCH ACCOUNT</t>
  </si>
  <si>
    <t>CH</t>
  </si>
  <si>
    <t>483</t>
  </si>
  <si>
    <t>/94</t>
  </si>
  <si>
    <t>0009000</t>
  </si>
  <si>
    <t>BREAST CANCER CONTROL ACCOUNT</t>
  </si>
  <si>
    <t>0010000</t>
  </si>
  <si>
    <t>HAZARD MTRLS ENFORCE&amp;TRNG ACCT</t>
  </si>
  <si>
    <t>NAT RESOURES &amp; ENVIRON PROTECT</t>
  </si>
  <si>
    <t>10/28/2016</t>
  </si>
  <si>
    <t>0012000</t>
  </si>
  <si>
    <t>ATTY GEN ANTITRUST ACCOUNT</t>
  </si>
  <si>
    <t>OTHER - ANTITRUST</t>
  </si>
  <si>
    <t>01/08/2013</t>
  </si>
  <si>
    <t>9921</t>
  </si>
  <si>
    <t>0014000</t>
  </si>
  <si>
    <t>HAZARDOUS WASTE CONTROL ACCT</t>
  </si>
  <si>
    <t>HAZ</t>
  </si>
  <si>
    <t>ARD</t>
  </si>
  <si>
    <t>OUS</t>
  </si>
  <si>
    <t>W</t>
  </si>
  <si>
    <t>A</t>
  </si>
  <si>
    <t>9945</t>
  </si>
  <si>
    <t>S</t>
  </si>
  <si>
    <t>0015000</t>
  </si>
  <si>
    <t>FIREARMS SAFETY TRNG FUND</t>
  </si>
  <si>
    <t>OTHER SPECIAL REVENUE PROGRAMS</t>
  </si>
  <si>
    <t>08/31/2007</t>
  </si>
  <si>
    <t>0016000</t>
  </si>
  <si>
    <t>SUBSEQUENT INJURIES BNFT TRUST</t>
  </si>
  <si>
    <t>N</t>
  </si>
  <si>
    <t>WORKERS COMPENSATION-OCCUPATIO</t>
  </si>
  <si>
    <t>775</t>
  </si>
  <si>
    <t>P</t>
  </si>
  <si>
    <t>0017000</t>
  </si>
  <si>
    <t>FINGERPRINT FEES ACCOUNT</t>
  </si>
  <si>
    <t>BACKGROUND SCREENING</t>
  </si>
  <si>
    <t>0018000</t>
  </si>
  <si>
    <t>CH8</t>
  </si>
  <si>
    <t>52/</t>
  </si>
  <si>
    <t>92</t>
  </si>
  <si>
    <t>0020000</t>
  </si>
  <si>
    <t>LAW LIBRARY SPEC ACCT CA STATE</t>
  </si>
  <si>
    <t>114</t>
  </si>
  <si>
    <t>9/92</t>
  </si>
  <si>
    <t>9943</t>
  </si>
  <si>
    <t>0021000</t>
  </si>
  <si>
    <t>STATE ENTERPRISE LOAN FUND</t>
  </si>
  <si>
    <t>12/19/2011</t>
  </si>
  <si>
    <t>9942</t>
  </si>
  <si>
    <t>0022000</t>
  </si>
  <si>
    <t>STATE EMERGENCY TEL NO ACCOUNT</t>
  </si>
  <si>
    <t>TELECOMMUNICATIONS</t>
  </si>
  <si>
    <t>0023000</t>
  </si>
  <si>
    <t>FARMWORKER REMEDIAL ACCOUNT</t>
  </si>
  <si>
    <t>RESTITUTION-CLAIMS</t>
  </si>
  <si>
    <t>9944</t>
  </si>
  <si>
    <t>0024000</t>
  </si>
  <si>
    <t>GUIDE DOGS FOR THE BLIND FUND</t>
  </si>
  <si>
    <t>250</t>
  </si>
  <si>
    <t>BUS &amp; PROF REG &amp; LIC FUND</t>
  </si>
  <si>
    <t>149</t>
  </si>
  <si>
    <t>06/25/2012</t>
  </si>
  <si>
    <t>0025000</t>
  </si>
  <si>
    <t>LEAK UNDERGRND STORAG TANK CRF</t>
  </si>
  <si>
    <t>257</t>
  </si>
  <si>
    <t>32</t>
  </si>
  <si>
    <t>PR</t>
  </si>
  <si>
    <t>0026000</t>
  </si>
  <si>
    <t>MOTOR VEHICLE INSURANCE ACCT</t>
  </si>
  <si>
    <t>500</t>
  </si>
  <si>
    <t>900</t>
  </si>
  <si>
    <t>INTERNAL SERVICE FUND</t>
  </si>
  <si>
    <t>ALL OTHER INTERNAL SERVICE FD</t>
  </si>
  <si>
    <t>755</t>
  </si>
  <si>
    <t>870</t>
  </si>
  <si>
    <t>5830</t>
  </si>
  <si>
    <t>10/28/2002</t>
  </si>
  <si>
    <t>0027000</t>
  </si>
  <si>
    <t>TAX RELIEF &amp; REFUND ACCOUNT</t>
  </si>
  <si>
    <t>850</t>
  </si>
  <si>
    <t>INTERNAL AGENCY FUND</t>
  </si>
  <si>
    <t>5620</t>
  </si>
  <si>
    <t>02/06/2012</t>
  </si>
  <si>
    <t>0028000</t>
  </si>
  <si>
    <t>UNIFIED PROGRAM ACCOUNT</t>
  </si>
  <si>
    <t>418</t>
  </si>
  <si>
    <t>/93</t>
  </si>
  <si>
    <t>0029000</t>
  </si>
  <si>
    <t>NUCLEAR PLANNING ASSMT ACCOUNT</t>
  </si>
  <si>
    <t>0030000</t>
  </si>
  <si>
    <t>COUNTY SCHOOL SVC FD CONT ACCT</t>
  </si>
  <si>
    <t>5644</t>
  </si>
  <si>
    <t>0032000</t>
  </si>
  <si>
    <t>FIREARM SAFETY ACCOUNT</t>
  </si>
  <si>
    <t>CH2</t>
  </si>
  <si>
    <t>45/</t>
  </si>
  <si>
    <t>99</t>
  </si>
  <si>
    <t>0033000</t>
  </si>
  <si>
    <t>STATE ENERGY CONSERV ASST ACCT</t>
  </si>
  <si>
    <t>0034000</t>
  </si>
  <si>
    <t>Geothermal Resources Dev Acct</t>
  </si>
  <si>
    <t>Special Revenue Fund</t>
  </si>
  <si>
    <t>Env. &amp; Natural Resources Fund</t>
  </si>
  <si>
    <t>732</t>
  </si>
  <si>
    <t>08/30/2022</t>
  </si>
  <si>
    <t>0035000</t>
  </si>
  <si>
    <t>SURFACE MINING &amp; RECLAMATION</t>
  </si>
  <si>
    <t>0036000</t>
  </si>
  <si>
    <t>CAPITAL PROJECTS FUND</t>
  </si>
  <si>
    <t>OTHER CAPITAL PROJECTS FUND</t>
  </si>
  <si>
    <t>12/30/2014</t>
  </si>
  <si>
    <t>0041000</t>
  </si>
  <si>
    <t>AERONAUTICS ACCOUNT</t>
  </si>
  <si>
    <t>150</t>
  </si>
  <si>
    <t>TRANSPORTATION FUND</t>
  </si>
  <si>
    <t>9947</t>
  </si>
  <si>
    <t>0042000</t>
  </si>
  <si>
    <t>STATE HIGHWAY ACCOUNT</t>
  </si>
  <si>
    <t>SPECIAL REVENUE</t>
  </si>
  <si>
    <t>02/01/2012</t>
  </si>
  <si>
    <t>9926</t>
  </si>
  <si>
    <t>0044000</t>
  </si>
  <si>
    <t>MOTOR VEHICLE ACCOUNT</t>
  </si>
  <si>
    <t>0045000</t>
  </si>
  <si>
    <t>BICYCLE LANE ACCOUNT</t>
  </si>
  <si>
    <t>0046000</t>
  </si>
  <si>
    <t>PUBLIC TRANSPORTATION ACCT STF</t>
  </si>
  <si>
    <t>0048000</t>
  </si>
  <si>
    <t>TRANSPORTATION REV ACCOUNT</t>
  </si>
  <si>
    <t>5678</t>
  </si>
  <si>
    <t>0049000</t>
  </si>
  <si>
    <t>ABOLISHED IN 2004 - DO NOT USE</t>
  </si>
  <si>
    <t>400</t>
  </si>
  <si>
    <t>ENTERPRISE FUND</t>
  </si>
  <si>
    <t>ALL OTHER ENTERPRISE FUND</t>
  </si>
  <si>
    <t>777</t>
  </si>
  <si>
    <t>0050000</t>
  </si>
  <si>
    <t>COLORADO RIVER MGMT ACCOUNT</t>
  </si>
  <si>
    <t>13/</t>
  </si>
  <si>
    <t>98</t>
  </si>
  <si>
    <t>0051000</t>
  </si>
  <si>
    <t>PROPANE SFTY INSP/ENF PRGM TRU</t>
  </si>
  <si>
    <t>5610</t>
  </si>
  <si>
    <t>10/01/2014</t>
  </si>
  <si>
    <t>0052000</t>
  </si>
  <si>
    <t>LOCAL AIRPORT LOAN ACCOUNT</t>
  </si>
  <si>
    <t>SEC</t>
  </si>
  <si>
    <t>216</t>
  </si>
  <si>
    <t>02PU</t>
  </si>
  <si>
    <t>.</t>
  </si>
  <si>
    <t>U</t>
  </si>
  <si>
    <t>0054000</t>
  </si>
  <si>
    <t>MOTOR V A/C-NEW MOTOR V BOARD</t>
  </si>
  <si>
    <t>0055000</t>
  </si>
  <si>
    <t>MASS TRANSIT REVOLVING ACCOUNT</t>
  </si>
  <si>
    <t>08/31/2022</t>
  </si>
  <si>
    <t>0056000</t>
  </si>
  <si>
    <t>SEISMIC SAFETY RETROFIT ACCT</t>
  </si>
  <si>
    <t>0057000</t>
  </si>
  <si>
    <t>SS BATON RGE VICTORY MEM ACCT</t>
  </si>
  <si>
    <t>09/17/2009</t>
  </si>
  <si>
    <t>0058000</t>
  </si>
  <si>
    <t>RAIL ACCIDENT PREV &amp; RESP FUND</t>
  </si>
  <si>
    <t>.77</t>
  </si>
  <si>
    <t>13(A</t>
  </si>
  <si>
    <t>)</t>
  </si>
  <si>
    <t>0059000</t>
  </si>
  <si>
    <t>HAZARDOUS SPILL PREVENTION ACC</t>
  </si>
  <si>
    <t>14(A</t>
  </si>
  <si>
    <t>0061000</t>
  </si>
  <si>
    <t>MOTOR VEHICLE FUEL ACCOUNT</t>
  </si>
  <si>
    <t>0062000</t>
  </si>
  <si>
    <t>HIGHWAY USERS TAX ACCOUNT</t>
  </si>
  <si>
    <t>03/06/2012</t>
  </si>
  <si>
    <t>0063000</t>
  </si>
  <si>
    <t>MOTOR VEHICLE TRANS TAX ACCT</t>
  </si>
  <si>
    <t>0064000</t>
  </si>
  <si>
    <t>MOTOR VEHICLE LIC FEE ACCOUNT</t>
  </si>
  <si>
    <t>12/28/2022</t>
  </si>
  <si>
    <t>0065000</t>
  </si>
  <si>
    <t>ILLEGAL DRUG LAB CLEANUP ACCT</t>
  </si>
  <si>
    <t>55/</t>
  </si>
  <si>
    <t>94 E</t>
  </si>
  <si>
    <t>T</t>
  </si>
  <si>
    <t>R</t>
  </si>
  <si>
    <t>0066000</t>
  </si>
  <si>
    <t>SALE OF TOBACCO TO MINORS CTRL</t>
  </si>
  <si>
    <t>HUMAN SERVICES-SUBSTANCE ABUSE</t>
  </si>
  <si>
    <t>9/94</t>
  </si>
  <si>
    <t>0067000</t>
  </si>
  <si>
    <t>STATE CORPORATIONS FUND</t>
  </si>
  <si>
    <t>09/07/2016</t>
  </si>
  <si>
    <t>0069000</t>
  </si>
  <si>
    <t>BARBERING/COSMTLGY CONTINGENT</t>
  </si>
  <si>
    <t>742</t>
  </si>
  <si>
    <t>2 B</t>
  </si>
  <si>
    <t>US &amp;</t>
  </si>
  <si>
    <t>07/27/2012</t>
  </si>
  <si>
    <t>0070000</t>
  </si>
  <si>
    <t>OCCUPTNL LEAD POIS PREV ACCT</t>
  </si>
  <si>
    <t>H&amp;S</t>
  </si>
  <si>
    <t xml:space="preserve"> 42</t>
  </si>
  <si>
    <t>9.14</t>
  </si>
  <si>
    <t>(</t>
  </si>
  <si>
    <t>0071000</t>
  </si>
  <si>
    <t>YOSEMITE FOUNDATION ACCOUNT</t>
  </si>
  <si>
    <t>0072000</t>
  </si>
  <si>
    <t>COLLEGIATE LICENSE PLATE FUND</t>
  </si>
  <si>
    <t>SCHOLARSHIPS</t>
  </si>
  <si>
    <t xml:space="preserve"> 50</t>
  </si>
  <si>
    <t>24E</t>
  </si>
  <si>
    <t>V</t>
  </si>
  <si>
    <t>H</t>
  </si>
  <si>
    <t>0073000</t>
  </si>
  <si>
    <t>RESOURCES LICENSE PLATE FUND</t>
  </si>
  <si>
    <t>0074000</t>
  </si>
  <si>
    <t>MEDICAL WASTE MANAGEMENT FUND</t>
  </si>
  <si>
    <t>0075000</t>
  </si>
  <si>
    <t>RADIATION CONTROL FUND</t>
  </si>
  <si>
    <t>0076000</t>
  </si>
  <si>
    <t>TISSUE BANK LICENSE FUND</t>
  </si>
  <si>
    <t>163</t>
  </si>
  <si>
    <t>9.5</t>
  </si>
  <si>
    <t>5 H</t>
  </si>
  <si>
    <t>&amp;</t>
  </si>
  <si>
    <t>0077000</t>
  </si>
  <si>
    <t>STATE EMPLOYEE SCHOLARSHIP FD</t>
  </si>
  <si>
    <t>CH4</t>
  </si>
  <si>
    <t>46/</t>
  </si>
  <si>
    <t>0078000</t>
  </si>
  <si>
    <t>GRAPHIC DESIGN LIC PLATE ACCT</t>
  </si>
  <si>
    <t>EDUCATION</t>
  </si>
  <si>
    <t>128</t>
  </si>
  <si>
    <t>2/92</t>
  </si>
  <si>
    <t>0079000</t>
  </si>
  <si>
    <t>INDUSTRIAL MEDICINE FUND</t>
  </si>
  <si>
    <t>0080000</t>
  </si>
  <si>
    <t>CHILDHOOD LEAD POISONG PVTN FD</t>
  </si>
  <si>
    <t>372</t>
  </si>
  <si>
    <t>.7(</t>
  </si>
  <si>
    <t>E) H</t>
  </si>
  <si>
    <t>0081000</t>
  </si>
  <si>
    <t>ALCOHOL BEVERAGE CONTROL FUND</t>
  </si>
  <si>
    <t>0082000</t>
  </si>
  <si>
    <t>EXPORT DOCUMENT PROGRAM FUND</t>
  </si>
  <si>
    <t>0083000</t>
  </si>
  <si>
    <t>VETERANS SERVICE OFFICE FUND</t>
  </si>
  <si>
    <t>450</t>
  </si>
  <si>
    <t>FINANCING TO LOCAL &amp; PUBLIC</t>
  </si>
  <si>
    <t>127</t>
  </si>
  <si>
    <t>5/92</t>
  </si>
  <si>
    <t>0084000</t>
  </si>
  <si>
    <t>CORPORATION TAX FUND</t>
  </si>
  <si>
    <t>0085000</t>
  </si>
  <si>
    <t>ESTATE TAX FUND</t>
  </si>
  <si>
    <t>0086000</t>
  </si>
  <si>
    <t>CIGARETTE TAX FUND</t>
  </si>
  <si>
    <t>0087000</t>
  </si>
  <si>
    <t>SCHOOL SAFETY ACCOUNT</t>
  </si>
  <si>
    <t>102</t>
  </si>
  <si>
    <t>2/94</t>
  </si>
  <si>
    <t>07/10/2002</t>
  </si>
  <si>
    <t>0088000</t>
  </si>
  <si>
    <t>GIFT TAX FUND</t>
  </si>
  <si>
    <t>0089000</t>
  </si>
  <si>
    <t>INHERITANCE TAX FUND</t>
  </si>
  <si>
    <t>0090000</t>
  </si>
  <si>
    <t>INSURANCE TAX FUND</t>
  </si>
  <si>
    <t>0091000</t>
  </si>
  <si>
    <t>PERSONAL INCOME TAX</t>
  </si>
  <si>
    <t>0093000</t>
  </si>
  <si>
    <t>CONSTRUCTION MGT ED ACCOUNT</t>
  </si>
  <si>
    <t>0094000</t>
  </si>
  <si>
    <t>RETAIL SALES TAX FUND</t>
  </si>
  <si>
    <t>004</t>
  </si>
  <si>
    <t>680</t>
  </si>
  <si>
    <t>CUSTODIAL FUND</t>
  </si>
  <si>
    <t>0096000</t>
  </si>
  <si>
    <t>CAL-OSHA TARGET INSPCT/CONSULT</t>
  </si>
  <si>
    <t>0097000</t>
  </si>
  <si>
    <t>HWY CARRIERS UNIF BUSN LIC TX</t>
  </si>
  <si>
    <t>0098000</t>
  </si>
  <si>
    <t>CLINICAL LAB IMPROVEMENT FUND</t>
  </si>
  <si>
    <t>492</t>
  </si>
  <si>
    <t>0099000</t>
  </si>
  <si>
    <t>HEALTH STATISTICS SPECIAL FUND</t>
  </si>
  <si>
    <t>REGISTRY-STATISTICS</t>
  </si>
  <si>
    <t>0100000</t>
  </si>
  <si>
    <t>CALIF USED OIL RECYCLING FUND</t>
  </si>
  <si>
    <t>0101000</t>
  </si>
  <si>
    <t>SCH FACILITIES FEE ASSIT FUND</t>
  </si>
  <si>
    <t>407</t>
  </si>
  <si>
    <t>/98</t>
  </si>
  <si>
    <t>09/01/2016</t>
  </si>
  <si>
    <t>0102000</t>
  </si>
  <si>
    <t>STATE FIRE MRSHL LICSN/CERT FD</t>
  </si>
  <si>
    <t>0103000</t>
  </si>
  <si>
    <t>ABOLISHED IN 2022 - DO NOT USE</t>
  </si>
  <si>
    <t>800</t>
  </si>
  <si>
    <t>AGENCY FUND</t>
  </si>
  <si>
    <t>REVENUE COLLECTION/DISBURSING</t>
  </si>
  <si>
    <t>10/28/2022</t>
  </si>
  <si>
    <t>0104000</t>
  </si>
  <si>
    <t>SAN JOAQUIN RIVER CNSRVCY FUND</t>
  </si>
  <si>
    <t>0106000</t>
  </si>
  <si>
    <t>PESTICIDE REGULATION FUND</t>
  </si>
  <si>
    <t>71</t>
  </si>
  <si>
    <t>AGR</t>
  </si>
  <si>
    <t>C</t>
  </si>
  <si>
    <t>O</t>
  </si>
  <si>
    <t>0107000</t>
  </si>
  <si>
    <t>ABANDONED VEHICLE TRUST FUND</t>
  </si>
  <si>
    <t>09/14/2022</t>
  </si>
  <si>
    <t>0108000</t>
  </si>
  <si>
    <t>ACUPUNCTURISTS FUND</t>
  </si>
  <si>
    <t>0111000</t>
  </si>
  <si>
    <t>DEPT OF AGRICULTURE ACCOUNT</t>
  </si>
  <si>
    <t>01/17/2013</t>
  </si>
  <si>
    <t>0112000</t>
  </si>
  <si>
    <t>AGRICULTURL PST CNTRL RES ACCT</t>
  </si>
  <si>
    <t>0113000</t>
  </si>
  <si>
    <t>MISSING CHILDREN REWARD FD.</t>
  </si>
  <si>
    <t>49/</t>
  </si>
  <si>
    <t>86</t>
  </si>
  <si>
    <t>01/06/2012</t>
  </si>
  <si>
    <t>0115000</t>
  </si>
  <si>
    <t>AIR POLLUTION CONTROL FUND</t>
  </si>
  <si>
    <t>0116000</t>
  </si>
  <si>
    <t>WING SAFETY FUND</t>
  </si>
  <si>
    <t>0117000</t>
  </si>
  <si>
    <t>ALCOHOLIC BEV CONT APPEALS FD</t>
  </si>
  <si>
    <t>0119000</t>
  </si>
  <si>
    <t>1998 STATE SCHOOL FACILITY FD</t>
  </si>
  <si>
    <t>LOCAL GOVERNMENT CONSTRUCTION</t>
  </si>
  <si>
    <t>9922</t>
  </si>
  <si>
    <t>0120000</t>
  </si>
  <si>
    <t>MEX AMER VET'S MEML BEAUT FD</t>
  </si>
  <si>
    <t>818</t>
  </si>
  <si>
    <t>0121000</t>
  </si>
  <si>
    <t>ARCH PUB BLDG-HOSPITL BLDG PGM</t>
  </si>
  <si>
    <t>0122000</t>
  </si>
  <si>
    <t>EMER FOOD ASSISTANCE PGM FUND</t>
  </si>
  <si>
    <t>HUMAN SERVICES-FOOD ASSISTANCE</t>
  </si>
  <si>
    <t>0123000</t>
  </si>
  <si>
    <t>RURAL ECONOMIC DEV FD</t>
  </si>
  <si>
    <t>7/86</t>
  </si>
  <si>
    <t>0124000</t>
  </si>
  <si>
    <t>CA.AGRI.EXPORT PROMOTION ACCT-</t>
  </si>
  <si>
    <t>OTHER - MARKETING &amp; TOURISM</t>
  </si>
  <si>
    <t>932</t>
  </si>
  <si>
    <t>/86</t>
  </si>
  <si>
    <t>0125000</t>
  </si>
  <si>
    <t>ASSEMBLY CONTINGENT FUND</t>
  </si>
  <si>
    <t>08/17/2012</t>
  </si>
  <si>
    <t>0126000</t>
  </si>
  <si>
    <t>AUDIT FUND STATE</t>
  </si>
  <si>
    <t>0127000</t>
  </si>
  <si>
    <t>CHANNEL ISLAND SITE AUTH FDCSU</t>
  </si>
  <si>
    <t>HIGHER EDUCATION CONSTRUCTION</t>
  </si>
  <si>
    <t>0128000</t>
  </si>
  <si>
    <t>LOW &amp; MOD INCOME HOUSING FUND</t>
  </si>
  <si>
    <t>861</t>
  </si>
  <si>
    <t>0129000</t>
  </si>
  <si>
    <t>WATER DEVICE CERT SPEC ACC</t>
  </si>
  <si>
    <t>124</t>
  </si>
  <si>
    <t>0131000</t>
  </si>
  <si>
    <t>FOSTER&amp;SMALL FAMILY HOME INS.</t>
  </si>
  <si>
    <t>133</t>
  </si>
  <si>
    <t>0/86</t>
  </si>
  <si>
    <t>0132000</t>
  </si>
  <si>
    <t>139</t>
  </si>
  <si>
    <t>0133000</t>
  </si>
  <si>
    <t>CALIF BEVERAGE CONT RECYCLE FD</t>
  </si>
  <si>
    <t>129</t>
  </si>
  <si>
    <t>0135000</t>
  </si>
  <si>
    <t>AIDS VACCINE RES.&amp;DEV.GRANT FD</t>
  </si>
  <si>
    <t>146</t>
  </si>
  <si>
    <t>2/86</t>
  </si>
  <si>
    <t>4</t>
  </si>
  <si>
    <t>9964</t>
  </si>
  <si>
    <t>0139000</t>
  </si>
  <si>
    <t>DUI PROGRAM LICENSING TRUST FD</t>
  </si>
  <si>
    <t>4/93</t>
  </si>
  <si>
    <t>0140000</t>
  </si>
  <si>
    <t>0141000</t>
  </si>
  <si>
    <t>SOIL CONSERVATION FUND</t>
  </si>
  <si>
    <t>130</t>
  </si>
  <si>
    <t>8/87</t>
  </si>
  <si>
    <t>0142000</t>
  </si>
  <si>
    <t>SEXUAL HABITUAL OFFENDER  DOJ</t>
  </si>
  <si>
    <t>CH1</t>
  </si>
  <si>
    <t>326</t>
  </si>
  <si>
    <t>/84</t>
  </si>
  <si>
    <t>0143000</t>
  </si>
  <si>
    <t>CA HEALTH DATA &amp; PLANNING FD</t>
  </si>
  <si>
    <t>HEALTH CARE RELATED PROGRAMS</t>
  </si>
  <si>
    <t>1/85</t>
  </si>
  <si>
    <t>04/15/2019</t>
  </si>
  <si>
    <t>0144000</t>
  </si>
  <si>
    <t>CALIFORNIA WATER</t>
  </si>
  <si>
    <t>0145000</t>
  </si>
  <si>
    <t>COMMERCE MARKETING FUND</t>
  </si>
  <si>
    <t>311</t>
  </si>
  <si>
    <t>0146000</t>
  </si>
  <si>
    <t>CAP OUTLAY PUBLIC HIGHER EDUC</t>
  </si>
  <si>
    <t>0147000</t>
  </si>
  <si>
    <t>CALIFORNIA UNITARY FUND</t>
  </si>
  <si>
    <t>660</t>
  </si>
  <si>
    <t>0152000</t>
  </si>
  <si>
    <t>CHIROPRACTIC EXAMINERS' FUND</t>
  </si>
  <si>
    <t>01/30/2012</t>
  </si>
  <si>
    <t>0153000</t>
  </si>
  <si>
    <t>SAN GABRIEL &amp; LOWER LA RIVER</t>
  </si>
  <si>
    <t>CH7</t>
  </si>
  <si>
    <t>89/</t>
  </si>
  <si>
    <t>0156000</t>
  </si>
  <si>
    <t>507</t>
  </si>
  <si>
    <t>9.1</t>
  </si>
  <si>
    <t>0 PU</t>
  </si>
  <si>
    <t>0158000</t>
  </si>
  <si>
    <t>TRAVEL SELLER FUND</t>
  </si>
  <si>
    <t>112</t>
  </si>
  <si>
    <t>3/94</t>
  </si>
  <si>
    <t>0159000</t>
  </si>
  <si>
    <t>TRIAL COURT IMPROVEMENT FUND</t>
  </si>
  <si>
    <t>TRIAL COURT FUND</t>
  </si>
  <si>
    <t>211</t>
  </si>
  <si>
    <t>/87</t>
  </si>
  <si>
    <t>0160000</t>
  </si>
  <si>
    <t>OPERATING FUNDS OF ASSEM &amp; SEN</t>
  </si>
  <si>
    <t>0163000</t>
  </si>
  <si>
    <t>LIFE CARE PROVIDER FEE FUND</t>
  </si>
  <si>
    <t>CHA</t>
  </si>
  <si>
    <t>P 9</t>
  </si>
  <si>
    <t>01/8</t>
  </si>
  <si>
    <t>7</t>
  </si>
  <si>
    <t>0166000</t>
  </si>
  <si>
    <t>CERTIFICATION ACCOUNT</t>
  </si>
  <si>
    <t>0/87</t>
  </si>
  <si>
    <t>0167000</t>
  </si>
  <si>
    <t>DELINQUENT TAX COLLECTION FUND</t>
  </si>
  <si>
    <t>0168000</t>
  </si>
  <si>
    <t>STRUCTURAL PEST CONTROL</t>
  </si>
  <si>
    <t>RESEARCH-TESTING</t>
  </si>
  <si>
    <t>P 1</t>
  </si>
  <si>
    <t>267/</t>
  </si>
  <si>
    <t>8</t>
  </si>
  <si>
    <t>0169000</t>
  </si>
  <si>
    <t>CALIF DEBT LIMIT ALLOC COMM FD</t>
  </si>
  <si>
    <t>FINANCING</t>
  </si>
  <si>
    <t>43/8</t>
  </si>
  <si>
    <t>0170000</t>
  </si>
  <si>
    <t>CORRECTIONS TRAINING FUND</t>
  </si>
  <si>
    <t>TRAINING</t>
  </si>
  <si>
    <t>9948</t>
  </si>
  <si>
    <t>0171000</t>
  </si>
  <si>
    <t>CALIF DEBT &amp; INVEST ADVISORY</t>
  </si>
  <si>
    <t>0172000</t>
  </si>
  <si>
    <t>DEV DISABILITIES PROGRAM DEV</t>
  </si>
  <si>
    <t>HUMAN SERVICES-FACILITIES DISA</t>
  </si>
  <si>
    <t>0173000</t>
  </si>
  <si>
    <t>COMPETITIVE TECHNOLOGY FUND</t>
  </si>
  <si>
    <t>318/</t>
  </si>
  <si>
    <t>0174000</t>
  </si>
  <si>
    <t>CLANDESTINE DRUG CLEANUP ACCT</t>
  </si>
  <si>
    <t>5/87</t>
  </si>
  <si>
    <t>0175000</t>
  </si>
  <si>
    <t>DISPENSING OPTICIANS FUND</t>
  </si>
  <si>
    <t>0176000</t>
  </si>
  <si>
    <t>DELTA FLOOD PROTECTION FUND</t>
  </si>
  <si>
    <t>06</t>
  </si>
  <si>
    <t>G.C.</t>
  </si>
  <si>
    <t>0177000</t>
  </si>
  <si>
    <t>FOOD SAFETY FUND</t>
  </si>
  <si>
    <t>FOOD INSPECTION</t>
  </si>
  <si>
    <t>107/</t>
  </si>
  <si>
    <t>0178000</t>
  </si>
  <si>
    <t>DRIVER TRAIN PENALTY ASSESS</t>
  </si>
  <si>
    <t>0179000</t>
  </si>
  <si>
    <t>ENVIRONMENTAL LAB IMPROV FUND</t>
  </si>
  <si>
    <t>P 8</t>
  </si>
  <si>
    <t>94/8</t>
  </si>
  <si>
    <t>0180000</t>
  </si>
  <si>
    <t>VET CEMETERY MSTR DEVL FD N.CA</t>
  </si>
  <si>
    <t>CH6</t>
  </si>
  <si>
    <t>04/</t>
  </si>
  <si>
    <t>0181000</t>
  </si>
  <si>
    <t>REGISTERED NURSE EDUCATION FD</t>
  </si>
  <si>
    <t>P 2</t>
  </si>
  <si>
    <t>52/8</t>
  </si>
  <si>
    <t>0183000</t>
  </si>
  <si>
    <t>ENVIRON ENHANC MIT DEMO PGM FD</t>
  </si>
  <si>
    <t>106</t>
  </si>
  <si>
    <t>/89</t>
  </si>
  <si>
    <t>0184000</t>
  </si>
  <si>
    <t>EMPLOY DEV DEPT BENEFIT AUDIT</t>
  </si>
  <si>
    <t>0185000</t>
  </si>
  <si>
    <t>EMPLOYMT DEV DEPT CONTINGENT</t>
  </si>
  <si>
    <t>CH3</t>
  </si>
  <si>
    <t>10/</t>
  </si>
  <si>
    <t>53</t>
  </si>
  <si>
    <t>0186000</t>
  </si>
  <si>
    <t>ENERGY RESOURCES SURCHARGE FD</t>
  </si>
  <si>
    <t>ENV.&amp; NATURAL RESOURCES FUND</t>
  </si>
  <si>
    <t>10/09/2012</t>
  </si>
  <si>
    <t>0188000</t>
  </si>
  <si>
    <t>0189000</t>
  </si>
  <si>
    <t>ENERGY &amp; RES FD, ENERGY ACCT</t>
  </si>
  <si>
    <t>0190000</t>
  </si>
  <si>
    <t>0191000</t>
  </si>
  <si>
    <t>FAIR AND EXPOSITION FUND</t>
  </si>
  <si>
    <t>0192000</t>
  </si>
  <si>
    <t>FAIR &amp; EXPO FD,SAT WAGERING AC</t>
  </si>
  <si>
    <t>169</t>
  </si>
  <si>
    <t>8/84</t>
  </si>
  <si>
    <t>0193000</t>
  </si>
  <si>
    <t>WASTE DISCHARGE PERMIT FUND</t>
  </si>
  <si>
    <t>627</t>
  </si>
  <si>
    <t>0194000</t>
  </si>
  <si>
    <t>EMERG.MED SRVCS TRNG PROG APPR</t>
  </si>
  <si>
    <t>246</t>
  </si>
  <si>
    <t>0195000</t>
  </si>
  <si>
    <t>CONSERVATORSHIP REGISTRY FUND</t>
  </si>
  <si>
    <t>09/</t>
  </si>
  <si>
    <t>0196000</t>
  </si>
  <si>
    <t>ASSET FORFEITURE DISTRIB FUND</t>
  </si>
  <si>
    <t>0198000</t>
  </si>
  <si>
    <t>CA FIRE &amp; ARSON TRAINING FD</t>
  </si>
  <si>
    <t>0200000</t>
  </si>
  <si>
    <t>FISH &amp; GAME PRESERVATION FUND</t>
  </si>
  <si>
    <t>0201000</t>
  </si>
  <si>
    <t>MED PROVIDERS INTER PAY FUND</t>
  </si>
  <si>
    <t>993</t>
  </si>
  <si>
    <t>0203000</t>
  </si>
  <si>
    <t>GENETIC DISEASE TESTING FUND</t>
  </si>
  <si>
    <t>0205000</t>
  </si>
  <si>
    <t>GEOLOGY AND GEOPHYSICS ACCOUNT</t>
  </si>
  <si>
    <t>0207000</t>
  </si>
  <si>
    <t>FISH &amp; WILDLIFE POLLUTION ACCT</t>
  </si>
  <si>
    <t>864</t>
  </si>
  <si>
    <t>/85</t>
  </si>
  <si>
    <t>0208000</t>
  </si>
  <si>
    <t>HEARING AID DISPENSERS ACCOUNT</t>
  </si>
  <si>
    <t>0209000</t>
  </si>
  <si>
    <t>CA HAZARD LIQUID PIPELINE SAFT</t>
  </si>
  <si>
    <t>0210000</t>
  </si>
  <si>
    <t>OUTPATIENT SETTING FD OF MEDIC</t>
  </si>
  <si>
    <t>6/94</t>
  </si>
  <si>
    <t>0211000</t>
  </si>
  <si>
    <t>CALIF WTRFOWL HAB PRESERVATION</t>
  </si>
  <si>
    <t>P 6</t>
  </si>
  <si>
    <t>33/8</t>
  </si>
  <si>
    <t>0212000</t>
  </si>
  <si>
    <t>MARINE INVASIVE SPECIES CNTRL</t>
  </si>
  <si>
    <t>0213000</t>
  </si>
  <si>
    <t>NATIVE SPECIES CONSV &amp; ENHANC</t>
  </si>
  <si>
    <t>118</t>
  </si>
  <si>
    <t>1/77</t>
  </si>
  <si>
    <t>0214000</t>
  </si>
  <si>
    <t>RESTITUTION FUND</t>
  </si>
  <si>
    <t>0215000</t>
  </si>
  <si>
    <t>INDUSTRIAL DEVELOPMENT FUND</t>
  </si>
  <si>
    <t>OTHER - COMMISSION EXPENSES</t>
  </si>
  <si>
    <t>0216000</t>
  </si>
  <si>
    <t>INDUSTRIAL REL CONST IND ENF</t>
  </si>
  <si>
    <t>OTHER - LABOR CODES</t>
  </si>
  <si>
    <t>0217000</t>
  </si>
  <si>
    <t>INSURANCE FUND</t>
  </si>
  <si>
    <t>0218000</t>
  </si>
  <si>
    <t>RURAL DEVELOPMENT FUND</t>
  </si>
  <si>
    <t>CH5</t>
  </si>
  <si>
    <t>97/</t>
  </si>
  <si>
    <t>0219000</t>
  </si>
  <si>
    <t>LIFETIME LICENSE TRUST ACCOUNT</t>
  </si>
  <si>
    <t>05</t>
  </si>
  <si>
    <t>FISH</t>
  </si>
  <si>
    <t>0220000</t>
  </si>
  <si>
    <t>CA NAT GUARD MILTY MUSEUM FUND</t>
  </si>
  <si>
    <t>179</t>
  </si>
  <si>
    <t xml:space="preserve"> MI</t>
  </si>
  <si>
    <t>L&amp;VE</t>
  </si>
  <si>
    <t>/</t>
  </si>
  <si>
    <t>0222000</t>
  </si>
  <si>
    <t>WORKPLACE HLTH/SAFETY REVOL FD</t>
  </si>
  <si>
    <t>892</t>
  </si>
  <si>
    <t>0223000</t>
  </si>
  <si>
    <t>WORKERS' COMP ADMIN REVOLV FD</t>
  </si>
  <si>
    <t>0224000</t>
  </si>
  <si>
    <t>FOOD SAFETY ACCT, PESTICID REG</t>
  </si>
  <si>
    <t>120</t>
  </si>
  <si>
    <t>0/89</t>
  </si>
  <si>
    <t>0225000</t>
  </si>
  <si>
    <t>ENVIRON PROTECTION TRUST FUND</t>
  </si>
  <si>
    <t>138</t>
  </si>
  <si>
    <t>3/89</t>
  </si>
  <si>
    <t>0226000</t>
  </si>
  <si>
    <t>CA TIRE RECYCLING MGMT. FUND</t>
  </si>
  <si>
    <t>0227000</t>
  </si>
  <si>
    <t>LOW-LEVEL RADIOACTIVE WST DISP</t>
  </si>
  <si>
    <t>0G</t>
  </si>
  <si>
    <t>GOV</t>
  </si>
  <si>
    <t>0228000</t>
  </si>
  <si>
    <t>SEC OF STATE'S BUSINESS FEE FD</t>
  </si>
  <si>
    <t>BUSINESS FEES</t>
  </si>
  <si>
    <t>121</t>
  </si>
  <si>
    <t>81(</t>
  </si>
  <si>
    <t>A) G</t>
  </si>
  <si>
    <t>0229000</t>
  </si>
  <si>
    <t>DRY CLEANING FUND</t>
  </si>
  <si>
    <t>0230000</t>
  </si>
  <si>
    <t>CIGARETTE&amp;TOBACCO-ALLOC PROP99</t>
  </si>
  <si>
    <t>CIGARETTE &amp; TOBACCO TAX FUND</t>
  </si>
  <si>
    <t>0231000</t>
  </si>
  <si>
    <t>CIGARETTE&amp;TOBACCO FD,HLTH EDUC</t>
  </si>
  <si>
    <t>301</t>
  </si>
  <si>
    <t>22</t>
  </si>
  <si>
    <t>TAX</t>
  </si>
  <si>
    <t>0232000</t>
  </si>
  <si>
    <t>CIGARETTE&amp;TOBACCO FD,HOSP SVC</t>
  </si>
  <si>
    <t>0233000</t>
  </si>
  <si>
    <t>CIGARETTE&amp;TOB FV,PHYSCIAN  SVC</t>
  </si>
  <si>
    <t>0234000</t>
  </si>
  <si>
    <t>CIGARETTE&amp;TOBACCO FD, RESEARCH</t>
  </si>
  <si>
    <t>0235000</t>
  </si>
  <si>
    <t>0236000</t>
  </si>
  <si>
    <t>CIGARETTE&amp;TOBACCO FD, UNALLOC</t>
  </si>
  <si>
    <t>0238000</t>
  </si>
  <si>
    <t>VET CEMETERY PERPET MAINTAN FD</t>
  </si>
  <si>
    <t>0239000</t>
  </si>
  <si>
    <t>PRIVATE SECURITY SERVICES FUND</t>
  </si>
  <si>
    <t>5/94</t>
  </si>
  <si>
    <t>0240000</t>
  </si>
  <si>
    <t>LOCAL AGY DEPOSIT SECURITY FD</t>
  </si>
  <si>
    <t>FINANCING-BANKING</t>
  </si>
  <si>
    <t>0241000</t>
  </si>
  <si>
    <t>LOC PUB PROSECUTR/DEFNDER TNG</t>
  </si>
  <si>
    <t>092</t>
  </si>
  <si>
    <t>/83</t>
  </si>
  <si>
    <t>0242000</t>
  </si>
  <si>
    <t>COURT COLLECTION ACCOUNT</t>
  </si>
  <si>
    <t>0243000</t>
  </si>
  <si>
    <t>NARCOTIC TREATMENT PROG LIC TR</t>
  </si>
  <si>
    <t>0244000</t>
  </si>
  <si>
    <t>ENVIRONMENTAL WATER FUND</t>
  </si>
  <si>
    <t>716</t>
  </si>
  <si>
    <t>0245000</t>
  </si>
  <si>
    <t>MOBILEHOME PARKS REVOLVING FD</t>
  </si>
  <si>
    <t>HOUSING-MOBILEHOMES</t>
  </si>
  <si>
    <t>0246000</t>
  </si>
  <si>
    <t>PROTECTIVE SERVICES FUND</t>
  </si>
  <si>
    <t>0247000</t>
  </si>
  <si>
    <t>DRINK WTR OPER CERT SPEC ACCT</t>
  </si>
  <si>
    <t>08/09/2018</t>
  </si>
  <si>
    <t>0255000</t>
  </si>
  <si>
    <t>DNA TESTING FUND   DOJ</t>
  </si>
  <si>
    <t>866</t>
  </si>
  <si>
    <t>0256000</t>
  </si>
  <si>
    <t>SEXUAL PREDATOR PUB INFO ACCT</t>
  </si>
  <si>
    <t>867</t>
  </si>
  <si>
    <t>0257000</t>
  </si>
  <si>
    <t>EARTHQUAKE EMERGENCY INV ACCT</t>
  </si>
  <si>
    <t>0258000</t>
  </si>
  <si>
    <t>WORK &amp; FAMILY FUND</t>
  </si>
  <si>
    <t>70/</t>
  </si>
  <si>
    <t>0259000</t>
  </si>
  <si>
    <t>SUPPLEMNTL CONTRIBUT PGM FD</t>
  </si>
  <si>
    <t>600</t>
  </si>
  <si>
    <t>990</t>
  </si>
  <si>
    <t>PENSION TRUST FUND</t>
  </si>
  <si>
    <t>OTHER PENSION &amp; EMPLOYEE BENEF</t>
  </si>
  <si>
    <t>0260000</t>
  </si>
  <si>
    <t>NURSING HOME ADMIN ST FEE EXAM</t>
  </si>
  <si>
    <t>0261000</t>
  </si>
  <si>
    <t>OFF HIGHWAY LICENSE FEE</t>
  </si>
  <si>
    <t>0262000</t>
  </si>
  <si>
    <t>278</t>
  </si>
  <si>
    <t>5 F</t>
  </si>
  <si>
    <t>ISH&amp;</t>
  </si>
  <si>
    <t>0263000</t>
  </si>
  <si>
    <t>0264000</t>
  </si>
  <si>
    <t>OSTEOPATHIC EXAMINERS CONTING</t>
  </si>
  <si>
    <t>0265000</t>
  </si>
  <si>
    <t>CONSER &amp; ENFORCE SERV. ACCT</t>
  </si>
  <si>
    <t>027/</t>
  </si>
  <si>
    <t>0266000</t>
  </si>
  <si>
    <t>INLAND WETLANDS CONSER ACCOUNT</t>
  </si>
  <si>
    <t>645/</t>
  </si>
  <si>
    <t>0267000</t>
  </si>
  <si>
    <t>EXPOSITION PARK IMPROVEMENT FD</t>
  </si>
  <si>
    <t>117</t>
  </si>
  <si>
    <t>1/88</t>
  </si>
  <si>
    <t>0268000</t>
  </si>
  <si>
    <t>PEACE OFFICERS TRAINING</t>
  </si>
  <si>
    <t>0269000</t>
  </si>
  <si>
    <t>CA BEVERAGE CONTAINER RECLYCE</t>
  </si>
  <si>
    <t>4/90</t>
  </si>
  <si>
    <t>0270000</t>
  </si>
  <si>
    <t>TECHNICAL ASSISTANCE FUND</t>
  </si>
  <si>
    <t>0271000</t>
  </si>
  <si>
    <t>CERTIFICATION FUND</t>
  </si>
  <si>
    <t>156</t>
  </si>
  <si>
    <t>9.6</t>
  </si>
  <si>
    <t>17 H</t>
  </si>
  <si>
    <t>0272000</t>
  </si>
  <si>
    <t>INFANT BOTULISM TREATMNT/PREV</t>
  </si>
  <si>
    <t>0273000</t>
  </si>
  <si>
    <t>LONG TERM MGMT STRATEGY COMPLE</t>
  </si>
  <si>
    <t>0274000</t>
  </si>
  <si>
    <t>BUSINESS REINVESTMENT FUND</t>
  </si>
  <si>
    <t>11/06/2008</t>
  </si>
  <si>
    <t>0275000</t>
  </si>
  <si>
    <t>HAZ &amp; IDLE-DESERTED ABATMT FD</t>
  </si>
  <si>
    <t>160</t>
  </si>
  <si>
    <t>0276000</t>
  </si>
  <si>
    <t>PENTLY ACCT CA BEV CONT REC FD</t>
  </si>
  <si>
    <t>15/</t>
  </si>
  <si>
    <t>0277000</t>
  </si>
  <si>
    <t>BIMENTAL PROCESSING FEE ACCT</t>
  </si>
  <si>
    <t>0278000</t>
  </si>
  <si>
    <t>PET PROCESSING FEE ACCOUNT</t>
  </si>
  <si>
    <t>0279000</t>
  </si>
  <si>
    <t>CHILD HEALTH AND SAFETY FUND</t>
  </si>
  <si>
    <t>131</t>
  </si>
  <si>
    <t>6/92</t>
  </si>
  <si>
    <t>0280000</t>
  </si>
  <si>
    <t>PHYSICIAN'S ASSISTANT</t>
  </si>
  <si>
    <t>0281000</t>
  </si>
  <si>
    <t>RECYCLE MRKT DEV REV LOAN ACCT</t>
  </si>
  <si>
    <t>154</t>
  </si>
  <si>
    <t>3/90</t>
  </si>
  <si>
    <t>0283000</t>
  </si>
  <si>
    <t>TARGETED CASE MGMT CLAIMING FD</t>
  </si>
  <si>
    <t>0284000</t>
  </si>
  <si>
    <t>LOSS CONTROL CERTIFICATION FD</t>
  </si>
  <si>
    <t>0285000</t>
  </si>
  <si>
    <t>RES EARTHQK RECOVERY FD CA</t>
  </si>
  <si>
    <t>165/</t>
  </si>
  <si>
    <t>0286000</t>
  </si>
  <si>
    <t>LAKE TAHOE CONSERVANCY ACCOUNT</t>
  </si>
  <si>
    <t>0287000</t>
  </si>
  <si>
    <t>YOUTH PILOT PROGRAM FUND</t>
  </si>
  <si>
    <t>101</t>
  </si>
  <si>
    <t>1/96</t>
  </si>
  <si>
    <t>0288000</t>
  </si>
  <si>
    <t>REGISTRY OF INTNL STUDENT EXCH</t>
  </si>
  <si>
    <t>0289000</t>
  </si>
  <si>
    <t>STATE HICAP FUND</t>
  </si>
  <si>
    <t>SENIORS</t>
  </si>
  <si>
    <t>797</t>
  </si>
  <si>
    <t>/96</t>
  </si>
  <si>
    <t>0290000</t>
  </si>
  <si>
    <t>PILOT COMMISSIONERS SPEC FD BD</t>
  </si>
  <si>
    <t>0293000</t>
  </si>
  <si>
    <t>MOTOR CARRIERS SAFETY IMP FUND</t>
  </si>
  <si>
    <t>104</t>
  </si>
  <si>
    <t>2/96</t>
  </si>
  <si>
    <t>0294000</t>
  </si>
  <si>
    <t>REMOVAL &amp; REMEDIAL ACTION ACCT</t>
  </si>
  <si>
    <t>576</t>
  </si>
  <si>
    <t>0295000</t>
  </si>
  <si>
    <t>BD OF PODIATRIC MEDICINE FUND</t>
  </si>
  <si>
    <t>26/</t>
  </si>
  <si>
    <t>94</t>
  </si>
  <si>
    <t>0296000</t>
  </si>
  <si>
    <t>COACHELLA VALLEY MOUNT CONSERV</t>
  </si>
  <si>
    <t>963</t>
  </si>
  <si>
    <t>0297000</t>
  </si>
  <si>
    <t>ABOLISHED IN 2011 - DO NOT USE</t>
  </si>
  <si>
    <t>01/02/2015</t>
  </si>
  <si>
    <t>0298000</t>
  </si>
  <si>
    <t>FINANCIAL INSTITUTIONS FUND</t>
  </si>
  <si>
    <t>4/96</t>
  </si>
  <si>
    <t>0299000</t>
  </si>
  <si>
    <t>CREDIT UNION FUND</t>
  </si>
  <si>
    <t>0300000</t>
  </si>
  <si>
    <t>PROFESSIONAL FORESTER REGIS</t>
  </si>
  <si>
    <t>0304000</t>
  </si>
  <si>
    <t>BACK WAGES &amp; TAXES ACCT</t>
  </si>
  <si>
    <t>54/</t>
  </si>
  <si>
    <t>0305000</t>
  </si>
  <si>
    <t>PRIVATE POST SECONDARY ADMIN</t>
  </si>
  <si>
    <t>0306000</t>
  </si>
  <si>
    <t>SAFE DRINKING WATER ACCOUNT</t>
  </si>
  <si>
    <t>0308000</t>
  </si>
  <si>
    <t>EARTHQUAKE RISK REDUCTION FUND</t>
  </si>
  <si>
    <t>966</t>
  </si>
  <si>
    <t>0309000</t>
  </si>
  <si>
    <t>PERINATAL INSURANCE FUND</t>
  </si>
  <si>
    <t>199</t>
  </si>
  <si>
    <t>1 B</t>
  </si>
  <si>
    <t>UDGE</t>
  </si>
  <si>
    <t>0310000</t>
  </si>
  <si>
    <t>PSYCHOLOGY FUND</t>
  </si>
  <si>
    <t>0311000</t>
  </si>
  <si>
    <t>TRAUMATIC BRAIN INJURY FUND</t>
  </si>
  <si>
    <t>HUMAN SERVICES-SUPPORTED LIVIN</t>
  </si>
  <si>
    <t>2/88</t>
  </si>
  <si>
    <t>0312000</t>
  </si>
  <si>
    <t>EMERG MED SVCS PERSONNEL FUND</t>
  </si>
  <si>
    <t>113</t>
  </si>
  <si>
    <t>4/89</t>
  </si>
  <si>
    <t>0313000</t>
  </si>
  <si>
    <t>MAJOR RISK MEDICAL INSURANC FD</t>
  </si>
  <si>
    <t>116</t>
  </si>
  <si>
    <t>8/89</t>
  </si>
  <si>
    <t>0314000</t>
  </si>
  <si>
    <t>DIESEL EMISSION REDUCTION FUND</t>
  </si>
  <si>
    <t>40/8</t>
  </si>
  <si>
    <t>0315000</t>
  </si>
  <si>
    <t>AGING INFORMATION &amp; EDUC FUND</t>
  </si>
  <si>
    <t>109</t>
  </si>
  <si>
    <t>7/96</t>
  </si>
  <si>
    <t>0316000</t>
  </si>
  <si>
    <t>S.F. BAY AREA CONSERVANCY PRGM</t>
  </si>
  <si>
    <t>39/</t>
  </si>
  <si>
    <t>0317000</t>
  </si>
  <si>
    <t>REAL ESTATE FUND</t>
  </si>
  <si>
    <t>08/31/2016</t>
  </si>
  <si>
    <t>0318000</t>
  </si>
  <si>
    <t>COLLINS-DUGAN CALIF CONS CORPS</t>
  </si>
  <si>
    <t>EDUCATION EMPLOYMENT</t>
  </si>
  <si>
    <t>976</t>
  </si>
  <si>
    <t>0319000</t>
  </si>
  <si>
    <t>RESPIRATORY CARE FUND</t>
  </si>
  <si>
    <t>0320000</t>
  </si>
  <si>
    <t>OIL SPILL PREVENTION &amp; ADMIN</t>
  </si>
  <si>
    <t>8/90</t>
  </si>
  <si>
    <t>0321000</t>
  </si>
  <si>
    <t>OIL SPILL RESPONSE TRUST FUND</t>
  </si>
  <si>
    <t>0322000</t>
  </si>
  <si>
    <t>ENVIRONMENTAL ENHANCEMENT FUND</t>
  </si>
  <si>
    <t>0325000</t>
  </si>
  <si>
    <t>ELECTRONIC &amp; APPL REPAIR FUND</t>
  </si>
  <si>
    <t>0326000</t>
  </si>
  <si>
    <t>ATHLETIC COMMISSION FUND</t>
  </si>
  <si>
    <t>0327000</t>
  </si>
  <si>
    <t>COURT INTERPRETERS' FUND</t>
  </si>
  <si>
    <t>0328000</t>
  </si>
  <si>
    <t>PUBLC SCHL PLAN,DSGN&amp;CONST REV</t>
  </si>
  <si>
    <t>0329000</t>
  </si>
  <si>
    <t>VEHICLE LICENSE COLLECTION FD</t>
  </si>
  <si>
    <t>LOCAL REV AND PUBLIC SAFETY</t>
  </si>
  <si>
    <t>0330000</t>
  </si>
  <si>
    <t>LOCAL REVENUE FUND</t>
  </si>
  <si>
    <t>0331000</t>
  </si>
  <si>
    <t>SALES TAX ACCOUNT</t>
  </si>
  <si>
    <t>0332000</t>
  </si>
  <si>
    <t>VEHICLE LICENSE FEE ACCOUNT</t>
  </si>
  <si>
    <t>0333000</t>
  </si>
  <si>
    <t>SALES TAX GROWTH ACCOUNT</t>
  </si>
  <si>
    <t>0334000</t>
  </si>
  <si>
    <t>VEHICLE LIC FEE GROWTH ACCT</t>
  </si>
  <si>
    <t>0335000</t>
  </si>
  <si>
    <t>REGISTERED ENV HLTH SPECLST FD</t>
  </si>
  <si>
    <t>0336000</t>
  </si>
  <si>
    <t>MINE RECLAMATION ACCOUNT</t>
  </si>
  <si>
    <t>7/90</t>
  </si>
  <si>
    <t>0338000</t>
  </si>
  <si>
    <t>SEISMIC HAZARD MAPPING FUND</t>
  </si>
  <si>
    <t>0341000</t>
  </si>
  <si>
    <t>ST SCH BLDG L-P FD/TIDELND REV</t>
  </si>
  <si>
    <t>0342000</t>
  </si>
  <si>
    <t>SCHOOL FUND, STATE</t>
  </si>
  <si>
    <t>5630</t>
  </si>
  <si>
    <t>0344000</t>
  </si>
  <si>
    <t>ST SCHOOL BLDG LEASE-PURCHASE</t>
  </si>
  <si>
    <t>0345000</t>
  </si>
  <si>
    <t>SCHOOL BUILDING SAFETY FUND</t>
  </si>
  <si>
    <t>0346000</t>
  </si>
  <si>
    <t>ALL OTHER AGENCY FUNDS</t>
  </si>
  <si>
    <t>0347000</t>
  </si>
  <si>
    <t>SCHOOL LAND BANK FUND</t>
  </si>
  <si>
    <t>OTHER - LAND ACQUISITION</t>
  </si>
  <si>
    <t>0348000</t>
  </si>
  <si>
    <t>SENATE CONTINGENT</t>
  </si>
  <si>
    <t>0349000</t>
  </si>
  <si>
    <t>EDUCATIONAL TELECOMMUNICATION</t>
  </si>
  <si>
    <t>650</t>
  </si>
  <si>
    <t>0350000</t>
  </si>
  <si>
    <t>IN-HOME SUPPORTIVE SERVICES</t>
  </si>
  <si>
    <t>02/22/2008</t>
  </si>
  <si>
    <t>0351000</t>
  </si>
  <si>
    <t>MENTAL HEALTH SUBACCOUNT-</t>
  </si>
  <si>
    <t>0352000</t>
  </si>
  <si>
    <t>SOCIAL SERVICES SUBACCOUNT-</t>
  </si>
  <si>
    <t>0353000</t>
  </si>
  <si>
    <t>HEALTH SUBACCOUNT-</t>
  </si>
  <si>
    <t>0354000</t>
  </si>
  <si>
    <t>CASELOAD SUBACCOUNT-</t>
  </si>
  <si>
    <t>0355000</t>
  </si>
  <si>
    <t>INDIGENT HEALTH SUBACCOUNT-</t>
  </si>
  <si>
    <t>0356000</t>
  </si>
  <si>
    <t>COMMUNITY HEALTH SUBACCOUNT-</t>
  </si>
  <si>
    <t>0357000</t>
  </si>
  <si>
    <t>0358000</t>
  </si>
  <si>
    <t>STATE HOSP MENTAL HLT SUBACCT-</t>
  </si>
  <si>
    <t>0359000</t>
  </si>
  <si>
    <t>COUNTY MEDICAL SERVICES SUBACT</t>
  </si>
  <si>
    <t>0360000</t>
  </si>
  <si>
    <t>STATE MANDATES CLAIMS FUND</t>
  </si>
  <si>
    <t>0361000</t>
  </si>
  <si>
    <t>GENERAL GROWTH SUBACCOUNT</t>
  </si>
  <si>
    <t>0363000</t>
  </si>
  <si>
    <t>SPECIAL EQUITY SUBACCOUNT</t>
  </si>
  <si>
    <t>0365000</t>
  </si>
  <si>
    <t>HISTORIC PROPERTY MAINTNCE FD</t>
  </si>
  <si>
    <t>59/</t>
  </si>
  <si>
    <t>0366000</t>
  </si>
  <si>
    <t>INDIAN GAME REVENUE SHARE TR F</t>
  </si>
  <si>
    <t>720</t>
  </si>
  <si>
    <t>09/15/2022</t>
  </si>
  <si>
    <t>0367000</t>
  </si>
  <si>
    <t>INDIAN GAME SPEC DISTR FD</t>
  </si>
  <si>
    <t>INDIAN GAMING</t>
  </si>
  <si>
    <t>74/</t>
  </si>
  <si>
    <t>12/20/2012</t>
  </si>
  <si>
    <t>0368000</t>
  </si>
  <si>
    <t>ASBESTOS CONSULTANT CERT. ACCT</t>
  </si>
  <si>
    <t>0369000</t>
  </si>
  <si>
    <t>ASBESTOS TRAINING APPROVAL ACC</t>
  </si>
  <si>
    <t>0371000</t>
  </si>
  <si>
    <t>CALIF BEACH &amp; COASTAL ENHANCE</t>
  </si>
  <si>
    <t>558</t>
  </si>
  <si>
    <t>0372000</t>
  </si>
  <si>
    <t>DISASTER RELIEF FUND</t>
  </si>
  <si>
    <t>164</t>
  </si>
  <si>
    <t>GOV.</t>
  </si>
  <si>
    <t>0373000</t>
  </si>
  <si>
    <t>S.F-OAK.BAY BRIDGE-I880 CYPRES</t>
  </si>
  <si>
    <t>997</t>
  </si>
  <si>
    <t>.5</t>
  </si>
  <si>
    <t>0374000</t>
  </si>
  <si>
    <t>SPECIAL FD FOR ECON UNCERTAIN</t>
  </si>
  <si>
    <t>85</t>
  </si>
  <si>
    <t>02/15/2012</t>
  </si>
  <si>
    <t>0375000</t>
  </si>
  <si>
    <t>2/85</t>
  </si>
  <si>
    <t>01/26/2022</t>
  </si>
  <si>
    <t>0376000</t>
  </si>
  <si>
    <t>SPEECH-LANGUAGE PATH/AUDIOLOGY</t>
  </si>
  <si>
    <t>0377000</t>
  </si>
  <si>
    <t>1987 HIGHER EDUC EARTHQUAKE AC</t>
  </si>
  <si>
    <t>0378000</t>
  </si>
  <si>
    <t>ATTORNEY GEN FALSE CLAIMS ACT</t>
  </si>
  <si>
    <t>OTHER - FALSE CLAIMS</t>
  </si>
  <si>
    <t>/97</t>
  </si>
  <si>
    <t>0380000</t>
  </si>
  <si>
    <t>STATE DENTAL AUXILIARY FUND</t>
  </si>
  <si>
    <t>02/07/2012</t>
  </si>
  <si>
    <t>0381000</t>
  </si>
  <si>
    <t>PUBLIC INTEREST R D &amp; D</t>
  </si>
  <si>
    <t>905</t>
  </si>
  <si>
    <t>0382000</t>
  </si>
  <si>
    <t>RENEWABLE RESOURCE TRUST FUND</t>
  </si>
  <si>
    <t>0383000</t>
  </si>
  <si>
    <t>NATURAL RESOURCES INFASTRUCT</t>
  </si>
  <si>
    <t>293</t>
  </si>
  <si>
    <t>0384000</t>
  </si>
  <si>
    <t>SALMON &amp; STEELHEAD TROUT RESTR</t>
  </si>
  <si>
    <t>0386000</t>
  </si>
  <si>
    <t>SOLID WASTE DISP CLEANUP TRUST</t>
  </si>
  <si>
    <t>0387000</t>
  </si>
  <si>
    <t>INTEGRATED WASTE MANGEMNT ACCT</t>
  </si>
  <si>
    <t>480</t>
  </si>
  <si>
    <t>01</t>
  </si>
  <si>
    <t>PUB.</t>
  </si>
  <si>
    <t>0389000</t>
  </si>
  <si>
    <t>INTEGRATED WASTE MANAGEMT FD</t>
  </si>
  <si>
    <t>89</t>
  </si>
  <si>
    <t>0392000</t>
  </si>
  <si>
    <t>0393000</t>
  </si>
  <si>
    <t>JOB CREATION INVESTMENT FUND</t>
  </si>
  <si>
    <t>FEDERAL FUND</t>
  </si>
  <si>
    <t>270</t>
  </si>
  <si>
    <t>12/09/2011</t>
  </si>
  <si>
    <t>0396000</t>
  </si>
  <si>
    <t>SELF-INSURANCE PLANS FUND</t>
  </si>
  <si>
    <t>OTHER - INSURANCE</t>
  </si>
  <si>
    <t>0398000</t>
  </si>
  <si>
    <t>STRONG-MOTION INSTRUMENTATION</t>
  </si>
  <si>
    <t>0399000</t>
  </si>
  <si>
    <t>STRUCTL PEST CONTL EDU&amp;ENFORC</t>
  </si>
  <si>
    <t>0400000</t>
  </si>
  <si>
    <t>REAL ESTATE APPRAISERS REG FD</t>
  </si>
  <si>
    <t>491</t>
  </si>
  <si>
    <t>/90</t>
  </si>
  <si>
    <t>0402000</t>
  </si>
  <si>
    <t>SAFE,CLEAN,RELIABLE WATER SUPP</t>
  </si>
  <si>
    <t>0403000</t>
  </si>
  <si>
    <t>DELTA IMPROVEMENT ACCOUNT</t>
  </si>
  <si>
    <t>0404000</t>
  </si>
  <si>
    <t>CENTRAL VALLEY PROJ IMP SUBACC</t>
  </si>
  <si>
    <t>135</t>
  </si>
  <si>
    <t>0405000</t>
  </si>
  <si>
    <t>BAY-DELTA AGREEMENT SUBACCOUNT</t>
  </si>
  <si>
    <t>0407000</t>
  </si>
  <si>
    <t>TEACHER CREDENTIALS</t>
  </si>
  <si>
    <t>0408000</t>
  </si>
  <si>
    <t>TEST DEVELOPMENT &amp; ADMIN ACCT</t>
  </si>
  <si>
    <t>442</t>
  </si>
  <si>
    <t>35.</t>
  </si>
  <si>
    <t>1 GO</t>
  </si>
  <si>
    <t>0409000</t>
  </si>
  <si>
    <t>DELTA LEVEE REHABILITATION SUB</t>
  </si>
  <si>
    <t>25/</t>
  </si>
  <si>
    <t>0410000</t>
  </si>
  <si>
    <t>TRANSCRIPT REIMBURSEMENT FUND</t>
  </si>
  <si>
    <t>0412000</t>
  </si>
  <si>
    <t>TRANSPORTATION RATE</t>
  </si>
  <si>
    <t>01/03/2013</t>
  </si>
  <si>
    <t>0413000</t>
  </si>
  <si>
    <t>SOUTH DELTA BARRIERS SUBACCT</t>
  </si>
  <si>
    <t>0414000</t>
  </si>
  <si>
    <t>0415000</t>
  </si>
  <si>
    <t>CALFED SUBACCOUNT</t>
  </si>
  <si>
    <t>0416000</t>
  </si>
  <si>
    <t>CLEAN WATER &amp; WATER RECYCL ACC</t>
  </si>
  <si>
    <t>0417000</t>
  </si>
  <si>
    <t>STATE REVOLVING FD LOAN SUBACC</t>
  </si>
  <si>
    <t>0418000</t>
  </si>
  <si>
    <t>SMALL COMMUNITIES GRANT SUBACC</t>
  </si>
  <si>
    <t>0419000</t>
  </si>
  <si>
    <t>WATER RECYCLING SUBACCOUNT</t>
  </si>
  <si>
    <t>0421000</t>
  </si>
  <si>
    <t>VEHICLE &amp; INSPECTION REPAIR FD</t>
  </si>
  <si>
    <t>0422000</t>
  </si>
  <si>
    <t>DRAINAGE MANAGEMENT SUBACCOUNT</t>
  </si>
  <si>
    <t>0423000</t>
  </si>
  <si>
    <t>DELTA TRIBUTARY WATERSHED SUB</t>
  </si>
  <si>
    <t>0424000</t>
  </si>
  <si>
    <t>SEAWATER INTRUSION CONTROL SUB</t>
  </si>
  <si>
    <t>0425000</t>
  </si>
  <si>
    <t>VICTIM-WITNESS ASSISTANCE FD</t>
  </si>
  <si>
    <t>0429000</t>
  </si>
  <si>
    <t>LOCAL JURISDICTION ENGY.ASSIST</t>
  </si>
  <si>
    <t>254</t>
  </si>
  <si>
    <t>49.</t>
  </si>
  <si>
    <t>3 PU</t>
  </si>
  <si>
    <t>0430000</t>
  </si>
  <si>
    <t>HAZARDOUS WASTE ENF.TRAIN. FD</t>
  </si>
  <si>
    <t>251</t>
  </si>
  <si>
    <t>H &amp;</t>
  </si>
  <si>
    <t>0434000</t>
  </si>
  <si>
    <t>AIR TOXICS INVENTORY &amp; ASSESS-</t>
  </si>
  <si>
    <t>252/</t>
  </si>
  <si>
    <t>0436000</t>
  </si>
  <si>
    <t>UNDERGRD STOR TANK TESTER ACCT</t>
  </si>
  <si>
    <t>137</t>
  </si>
  <si>
    <t>2/87</t>
  </si>
  <si>
    <t>0437000</t>
  </si>
  <si>
    <t>STATE ASSIST. FIRE EQUIP ACCT</t>
  </si>
  <si>
    <t>2/8</t>
  </si>
  <si>
    <t>0439000</t>
  </si>
  <si>
    <t>UNDERGRD STOR TANK CLEANUP FD</t>
  </si>
  <si>
    <t>144</t>
  </si>
  <si>
    <t>2/89</t>
  </si>
  <si>
    <t>0440000</t>
  </si>
  <si>
    <t>PETRO UNDERGRD STOR TANK FIN.</t>
  </si>
  <si>
    <t>0442000</t>
  </si>
  <si>
    <t>CA OLYMPIC TRAINING ACCOUNT</t>
  </si>
  <si>
    <t>0443000</t>
  </si>
  <si>
    <t>LAKE TAHOE WATER QUALITY SUB</t>
  </si>
  <si>
    <t>0444000</t>
  </si>
  <si>
    <t>WATER SUPPLY RELIABILITY ACCT</t>
  </si>
  <si>
    <t>0445000</t>
  </si>
  <si>
    <t>FEASIBILITY PROJECTS SUBACCT</t>
  </si>
  <si>
    <t>0446000</t>
  </si>
  <si>
    <t>WATER CONSERV &amp; GRDWTR RECHARG</t>
  </si>
  <si>
    <t>0447000</t>
  </si>
  <si>
    <t>WILDLIFE RESTORATION ACCOUNT</t>
  </si>
  <si>
    <t>0448000</t>
  </si>
  <si>
    <t>OCCUPANCY COMPL, MONITOR, ACCT</t>
  </si>
  <si>
    <t>HOUSING</t>
  </si>
  <si>
    <t>0449000</t>
  </si>
  <si>
    <t>WINTER RECREATION FUND</t>
  </si>
  <si>
    <t>0450000</t>
  </si>
  <si>
    <t>SEISMIC GAS VALV CERT FEE ACCT</t>
  </si>
  <si>
    <t>0451000</t>
  </si>
  <si>
    <t>0452000</t>
  </si>
  <si>
    <t>ELEVATOR SAFETY ACCOUNT</t>
  </si>
  <si>
    <t>SAFETY INSPECTIONS</t>
  </si>
  <si>
    <t>0453000</t>
  </si>
  <si>
    <t>PRESSURE VESSEL ACCOUNT</t>
  </si>
  <si>
    <t>0455000</t>
  </si>
  <si>
    <t>HAZARDOUS SUBSTANCE SUBACCT</t>
  </si>
  <si>
    <t>0456000</t>
  </si>
  <si>
    <t>EXPEDITED SITE REMED TRUST FD</t>
  </si>
  <si>
    <t>435</t>
  </si>
  <si>
    <t>0457000</t>
  </si>
  <si>
    <t>TAX CREDIT ALLOCATION FEE ACCT</t>
  </si>
  <si>
    <t>0458000</t>
  </si>
  <si>
    <t>SITE OPERATN &amp; MAINTENANCE ACC</t>
  </si>
  <si>
    <t>0459000</t>
  </si>
  <si>
    <t>TELEPHONE MED ADVICE SRVS FD</t>
  </si>
  <si>
    <t>35/</t>
  </si>
  <si>
    <t>0460000</t>
  </si>
  <si>
    <t>DEALERS RECORD OF SALE SP ACT</t>
  </si>
  <si>
    <t>REN</t>
  </si>
  <si>
    <t>UM</t>
  </si>
  <si>
    <t>IN 1</t>
  </si>
  <si>
    <t>0461000</t>
  </si>
  <si>
    <t>PUC TRANSPORTATION RIEMB ACCT</t>
  </si>
  <si>
    <t>0462000</t>
  </si>
  <si>
    <t>PUC UTILITIES REIMBMENT ACCT</t>
  </si>
  <si>
    <t>0463000</t>
  </si>
  <si>
    <t>OPEN SPACE &amp; REC PROGRAM ACCT</t>
  </si>
  <si>
    <t>09/12/2011</t>
  </si>
  <si>
    <t>0464000</t>
  </si>
  <si>
    <t>HIGH COST FDA ADMIN COMM FD CA</t>
  </si>
  <si>
    <t>77/</t>
  </si>
  <si>
    <t>0465000</t>
  </si>
  <si>
    <t>ENERGY RESOURCES PROGRAMS A/C</t>
  </si>
  <si>
    <t>0467000</t>
  </si>
  <si>
    <t>STATE NOTES EXPENSE ACCOUNT</t>
  </si>
  <si>
    <t>0470000</t>
  </si>
  <si>
    <t>HIGH COST FDB ADMIN COMM FD CA</t>
  </si>
  <si>
    <t>0471000</t>
  </si>
  <si>
    <t>UNIVER LIFELNE TELPNE SUC TR A</t>
  </si>
  <si>
    <t>0472000</t>
  </si>
  <si>
    <t>ABOLISHED IN 2009 - DO NOT USE</t>
  </si>
  <si>
    <t>0473000</t>
  </si>
  <si>
    <t>VIETNAM VETERANS MEMORIAL ACC</t>
  </si>
  <si>
    <t>0474000</t>
  </si>
  <si>
    <t>ABOLISHED-DO NOT USE</t>
  </si>
  <si>
    <t>08/25/2010</t>
  </si>
  <si>
    <t>0475000</t>
  </si>
  <si>
    <t>UNDERGROUND STORAGE TANK FD</t>
  </si>
  <si>
    <t>0478000</t>
  </si>
  <si>
    <t>VECTORBORNE DISEASE ACCOUNT</t>
  </si>
  <si>
    <t>OTHER - DISEASE PREVENTION</t>
  </si>
  <si>
    <t>0479000</t>
  </si>
  <si>
    <t>ENERGY TECH RESEARCH ACCT</t>
  </si>
  <si>
    <t>0481000</t>
  </si>
  <si>
    <t>GARMNT MANUFACTURERS SPECL A/C</t>
  </si>
  <si>
    <t>0482000</t>
  </si>
  <si>
    <t>SURFACE IMPOUNDMT ASSESSMT A/C</t>
  </si>
  <si>
    <t>0483000</t>
  </si>
  <si>
    <t>DEAF &amp; DISAB TELECOM PRG AD</t>
  </si>
  <si>
    <t>0485000</t>
  </si>
  <si>
    <t>ARMORY DISCRET IMPROVMT ACCT</t>
  </si>
  <si>
    <t>OTHER - ARMORY IMPROVEMENTS</t>
  </si>
  <si>
    <t>212</t>
  </si>
  <si>
    <t>0486000</t>
  </si>
  <si>
    <t>EMERG CLEAN WATER GRANT ACC</t>
  </si>
  <si>
    <t>142</t>
  </si>
  <si>
    <t>8/85</t>
  </si>
  <si>
    <t>0487000</t>
  </si>
  <si>
    <t>FIN RESPOND PENALTY ACCT</t>
  </si>
  <si>
    <t>OTHER - AUTO INSURANCE</t>
  </si>
  <si>
    <t>4/85</t>
  </si>
  <si>
    <t>0489000</t>
  </si>
  <si>
    <t>RICE STRAW DEMONSTRATION PROJ</t>
  </si>
  <si>
    <t>318</t>
  </si>
  <si>
    <t>0491000</t>
  </si>
  <si>
    <t>PAYPHONE SVC PROVIDE COMM FD</t>
  </si>
  <si>
    <t>0492000</t>
  </si>
  <si>
    <t>STATE ATHLETIC COMM NEURO EXAM</t>
  </si>
  <si>
    <t>OTHER - ATHLETES EXAMINATIONS</t>
  </si>
  <si>
    <t>0493000</t>
  </si>
  <si>
    <t>TELECONNECT FD ADMIN COM FD CA</t>
  </si>
  <si>
    <t>0496000</t>
  </si>
  <si>
    <t>DEVELOP.DISAB.SERVICE ACCT.</t>
  </si>
  <si>
    <t>HUMAN SERVICES-DISABLED</t>
  </si>
  <si>
    <t>09/26/2019</t>
  </si>
  <si>
    <t>0497000</t>
  </si>
  <si>
    <t>LOCAL GOV'T GEOTHER.RES.REVOL.</t>
  </si>
  <si>
    <t>6/84</t>
  </si>
  <si>
    <t>0498000</t>
  </si>
  <si>
    <t>HIGHER EDUC FEES &amp; INCOME CSU</t>
  </si>
  <si>
    <t>700</t>
  </si>
  <si>
    <t>STATE UNIVERSITY SYSTEM</t>
  </si>
  <si>
    <t>01/19/2012</t>
  </si>
  <si>
    <t>0500000</t>
  </si>
  <si>
    <t>S.F. BAY BRIDGES NO UNIT ACCT</t>
  </si>
  <si>
    <t>860</t>
  </si>
  <si>
    <t>0501000</t>
  </si>
  <si>
    <t>CALIFORNIA HOUSING FINANCE FD</t>
  </si>
  <si>
    <t>003</t>
  </si>
  <si>
    <t>COMPONENT UNIT</t>
  </si>
  <si>
    <t>765</t>
  </si>
  <si>
    <t>0502000</t>
  </si>
  <si>
    <t>CA WATER RESOURCES DEV BOND FD</t>
  </si>
  <si>
    <t>WATER RESOURCES FUND</t>
  </si>
  <si>
    <t>0503000</t>
  </si>
  <si>
    <t>CA NATL GUARD MEMB FARM/HOME</t>
  </si>
  <si>
    <t>0505000</t>
  </si>
  <si>
    <t>AFFORDABLE STUDENT HOUS REVLV</t>
  </si>
  <si>
    <t>0506000</t>
  </si>
  <si>
    <t>CENTRAL VALLEY WATER PROJ CONS</t>
  </si>
  <si>
    <t>0507000</t>
  </si>
  <si>
    <t>CENTRAL VALLEY WATER PROJ REV</t>
  </si>
  <si>
    <t>0510000</t>
  </si>
  <si>
    <t>CAL EXPO - GAAP USE ONLY</t>
  </si>
  <si>
    <t>DISTRICT AGRICULTURAL ASSOC.</t>
  </si>
  <si>
    <t>12/22/2014</t>
  </si>
  <si>
    <t>0512000</t>
  </si>
  <si>
    <t>COMPENSATION INSURANCE FUND</t>
  </si>
  <si>
    <t>999</t>
  </si>
  <si>
    <t>RELATED ORGANIZATION</t>
  </si>
  <si>
    <t>760</t>
  </si>
  <si>
    <t>880</t>
  </si>
  <si>
    <t>0513000</t>
  </si>
  <si>
    <t>FIRST-TIME HOME BUYERS FUND</t>
  </si>
  <si>
    <t>0514000</t>
  </si>
  <si>
    <t>EMPLOYMENT TRAINING FUND</t>
  </si>
  <si>
    <t>710</t>
  </si>
  <si>
    <t>0516000</t>
  </si>
  <si>
    <t>0518000</t>
  </si>
  <si>
    <t>HLTH FAC CONST LOAN INSURANCE</t>
  </si>
  <si>
    <t>12/29/2015</t>
  </si>
  <si>
    <t>0519000</t>
  </si>
  <si>
    <t>CA MARITIME ACADEMY CONT EDUC</t>
  </si>
  <si>
    <t>730</t>
  </si>
  <si>
    <t>0521000</t>
  </si>
  <si>
    <t>894</t>
  </si>
  <si>
    <t>0523000</t>
  </si>
  <si>
    <t>EAST BAY STATE BLDG AUTH FUND</t>
  </si>
  <si>
    <t>BUILDING AUTHORITIES</t>
  </si>
  <si>
    <t>7830</t>
  </si>
  <si>
    <t>0524000</t>
  </si>
  <si>
    <t>L.A. STATE BLDG AUTHORITY FD</t>
  </si>
  <si>
    <t>7808</t>
  </si>
  <si>
    <t>0525000</t>
  </si>
  <si>
    <t>HIGH TECH ED REV BOND FUND</t>
  </si>
  <si>
    <t>410</t>
  </si>
  <si>
    <t>HIGH TECHNOLOGY EDUCATION FD</t>
  </si>
  <si>
    <t>780</t>
  </si>
  <si>
    <t>0526000</t>
  </si>
  <si>
    <t>CA SCHOOL FINANCE AUTHORITY FD</t>
  </si>
  <si>
    <t>0528000</t>
  </si>
  <si>
    <t>ALTERNATIVE ENERGY AUTH FD</t>
  </si>
  <si>
    <t>FINANCING AUTHORITIES</t>
  </si>
  <si>
    <t>0530000</t>
  </si>
  <si>
    <t>MOBILEHOME PARK PURCHASE FUND</t>
  </si>
  <si>
    <t>09/14/2009</t>
  </si>
  <si>
    <t>0534000</t>
  </si>
  <si>
    <t>ABOLISHED IN 2010 - DO NOT USE</t>
  </si>
  <si>
    <t>0535000</t>
  </si>
  <si>
    <t>CA MAIN STREET PROGRAM FUND</t>
  </si>
  <si>
    <t>0536000</t>
  </si>
  <si>
    <t>SAN DIEGO-CORONADO TOLL REV</t>
  </si>
  <si>
    <t>05/10/2011</t>
  </si>
  <si>
    <t>0537000</t>
  </si>
  <si>
    <t>CAPITOL AREA DEVELOPMENT FUND</t>
  </si>
  <si>
    <t>0538000</t>
  </si>
  <si>
    <t>SAN FRANCISCO ST BLDG FUND</t>
  </si>
  <si>
    <t>0539000</t>
  </si>
  <si>
    <t>OAKLAND STATE BLDG AUTH FUND</t>
  </si>
  <si>
    <t>0541000</t>
  </si>
  <si>
    <t>SAN BERNARDINO ST BLDG AUTH FD</t>
  </si>
  <si>
    <t>0542000</t>
  </si>
  <si>
    <t>S.F. OAK BAY BRIDGE TOLL REV</t>
  </si>
  <si>
    <t>0543000</t>
  </si>
  <si>
    <t>LOCAL PROJECTS SUBACCOUNT</t>
  </si>
  <si>
    <t>0544000</t>
  </si>
  <si>
    <t>SACTO VALLEY WATER MNGMT &amp; HAB</t>
  </si>
  <si>
    <t>0545000</t>
  </si>
  <si>
    <t>0546000</t>
  </si>
  <si>
    <t>BAY-DELTA ECOSYSTEM RESTOR ACC</t>
  </si>
  <si>
    <t>0547000</t>
  </si>
  <si>
    <t>FLOOD CONTROL &amp; PREVENTION ACC</t>
  </si>
  <si>
    <t>0549000</t>
  </si>
  <si>
    <t>LARGE TEACH HOSP MED ED SUP</t>
  </si>
  <si>
    <t>09/23/2022</t>
  </si>
  <si>
    <t>0550000</t>
  </si>
  <si>
    <t>MEDI-CAL MED EDUC SUPPL PAYMT</t>
  </si>
  <si>
    <t>0551000</t>
  </si>
  <si>
    <t>0555000</t>
  </si>
  <si>
    <t>HEALTHY FAMILY FUND</t>
  </si>
  <si>
    <t>0556000</t>
  </si>
  <si>
    <t>JUDICIAL ADM EFF &amp; MOD FUND</t>
  </si>
  <si>
    <t>50/</t>
  </si>
  <si>
    <t>97</t>
  </si>
  <si>
    <t>0557000</t>
  </si>
  <si>
    <t>TOXIC SUBSTANCES CONTROL ACCT</t>
  </si>
  <si>
    <t>0558000</t>
  </si>
  <si>
    <t>FARM &amp; RANCH SOLID WASTE CLEAN</t>
  </si>
  <si>
    <t>875</t>
  </si>
  <si>
    <t>0559000</t>
  </si>
  <si>
    <t>SMALL CRAFT HARBOR BOND FUND</t>
  </si>
  <si>
    <t>0560000</t>
  </si>
  <si>
    <t>SMALL CRAFT HARBOR IMPROVE FD</t>
  </si>
  <si>
    <t>0561000</t>
  </si>
  <si>
    <t>RIVERSIDE CO PUBLIC FIN AUTH</t>
  </si>
  <si>
    <t>0562000</t>
  </si>
  <si>
    <t>STATE LOTTERY FUND</t>
  </si>
  <si>
    <t>754</t>
  </si>
  <si>
    <t>06/28/2011</t>
  </si>
  <si>
    <t>0563000</t>
  </si>
  <si>
    <t>SCHOLARSHARE PRG TRUST FUND</t>
  </si>
  <si>
    <t>PRIVATE PURPOSE TRUST FUND</t>
  </si>
  <si>
    <t>SCHOLAR SHARE PROGRAM TRUST</t>
  </si>
  <si>
    <t>04/04/2002</t>
  </si>
  <si>
    <t>0564000</t>
  </si>
  <si>
    <t>SCHOLARSHARE ADMIN FUND</t>
  </si>
  <si>
    <t>0565000</t>
  </si>
  <si>
    <t>0566000</t>
  </si>
  <si>
    <t>CHILD ABUSE FUND, DOJ</t>
  </si>
  <si>
    <t>HUMAN SERVICES-CHILD ABUSE</t>
  </si>
  <si>
    <t>842</t>
  </si>
  <si>
    <t>0567000</t>
  </si>
  <si>
    <t>GAMBLING CONTROL FUND</t>
  </si>
  <si>
    <t>0568000</t>
  </si>
  <si>
    <t>TAHOE CONSERVANCY FUND</t>
  </si>
  <si>
    <t>0569000</t>
  </si>
  <si>
    <t>GAMBLING CONTROL FINES &amp; PENT</t>
  </si>
  <si>
    <t>0571000</t>
  </si>
  <si>
    <t>UNINSURED EMPLOYERS ACCOUNT</t>
  </si>
  <si>
    <t>735</t>
  </si>
  <si>
    <t>01/10/2013</t>
  </si>
  <si>
    <t>0572000</t>
  </si>
  <si>
    <t>STRINGFELLOW INS PROCEEDS ACCT</t>
  </si>
  <si>
    <t>0573000</t>
  </si>
  <si>
    <t>ST UNIV/COL CONTINUING ED REV</t>
  </si>
  <si>
    <t>0574000</t>
  </si>
  <si>
    <t>1998 HIGHER ED CAP OTLY BOND</t>
  </si>
  <si>
    <t>0575000</t>
  </si>
  <si>
    <t>ST UNIV DORM BLDG MAINT RES</t>
  </si>
  <si>
    <t>0576000</t>
  </si>
  <si>
    <t>ST UNIV DORMITORY CONSTRUCTION</t>
  </si>
  <si>
    <t>0577000</t>
  </si>
  <si>
    <t>ABANDONED WATERCRF ABATE FD</t>
  </si>
  <si>
    <t>930</t>
  </si>
  <si>
    <t>0578000</t>
  </si>
  <si>
    <t>ST UNIV DORM INT &amp; REDEMPTION</t>
  </si>
  <si>
    <t>0579000</t>
  </si>
  <si>
    <t>WELFARE TO WORK FUND</t>
  </si>
  <si>
    <t>0580000</t>
  </si>
  <si>
    <t>ST UNIV DORMITORY REVENUE FD</t>
  </si>
  <si>
    <t>0581000</t>
  </si>
  <si>
    <t>ST UNIV &amp; COLL FACILITIES REV</t>
  </si>
  <si>
    <t>0582000</t>
  </si>
  <si>
    <t>HIGH POLLUTER REPAIR/REMOVAL</t>
  </si>
  <si>
    <t>0583000</t>
  </si>
  <si>
    <t>ST UNIV &amp; COLL PARKING REV FD</t>
  </si>
  <si>
    <t>0585000</t>
  </si>
  <si>
    <t>COUNTIES CHILD/FAMILIES ACCT</t>
  </si>
  <si>
    <t>0586000</t>
  </si>
  <si>
    <t>ABOLISHED IN 2012-DO NOT USE</t>
  </si>
  <si>
    <t>0587000</t>
  </si>
  <si>
    <t>FAMILY LAW TRUST FUND</t>
  </si>
  <si>
    <t>0588000</t>
  </si>
  <si>
    <t>UNEMPLOYMENT COM DISABL FUND</t>
  </si>
  <si>
    <t>UNEMPLOYMENT PROGRAMS FUND</t>
  </si>
  <si>
    <t>752</t>
  </si>
  <si>
    <t>09/23/2011</t>
  </si>
  <si>
    <t>9929</t>
  </si>
  <si>
    <t>0589000</t>
  </si>
  <si>
    <t>CANCER RESEARCH FUND</t>
  </si>
  <si>
    <t>0590000</t>
  </si>
  <si>
    <t>VETERANS DEBENTURE REVENUE</t>
  </si>
  <si>
    <t>HOUSING LOAN FUND</t>
  </si>
  <si>
    <t>882</t>
  </si>
  <si>
    <t>0591000</t>
  </si>
  <si>
    <t>INDEMNITY FUND (VETERANS)</t>
  </si>
  <si>
    <t>0592000</t>
  </si>
  <si>
    <t>VETS FARM/HOME BUILDING-1943</t>
  </si>
  <si>
    <t>0593000</t>
  </si>
  <si>
    <t>COASTAL ACCESS ACCT SCCF 1976</t>
  </si>
  <si>
    <t>82/</t>
  </si>
  <si>
    <t>0596000</t>
  </si>
  <si>
    <t>VINCENT THOMAS BRIDGE TOLL</t>
  </si>
  <si>
    <t>0597000</t>
  </si>
  <si>
    <t>HIGH TECH THEFT APPRE &amp; PROSCU</t>
  </si>
  <si>
    <t>0600000</t>
  </si>
  <si>
    <t>VENDING STAND FUND</t>
  </si>
  <si>
    <t>HUMAN SERVICES-BLIND VENDORS</t>
  </si>
  <si>
    <t>0601000</t>
  </si>
  <si>
    <t>AGRICULTURE BUILDING FUND</t>
  </si>
  <si>
    <t>5808</t>
  </si>
  <si>
    <t>0602000</t>
  </si>
  <si>
    <t>ARCHITECTURE REVOLVING FUND</t>
  </si>
  <si>
    <t>09/01/2010</t>
  </si>
  <si>
    <t>0604000</t>
  </si>
  <si>
    <t>ARMORY FUND</t>
  </si>
  <si>
    <t>02/22/2019</t>
  </si>
  <si>
    <t>0605000</t>
  </si>
  <si>
    <t>BALLOT PAPER REVOLVING FUND</t>
  </si>
  <si>
    <t>0606000</t>
  </si>
  <si>
    <t>CHARTER SCHOOL REVOLV LOAN FD</t>
  </si>
  <si>
    <t>719</t>
  </si>
  <si>
    <t>0607000</t>
  </si>
  <si>
    <t>NONREP EMP LONGTERM DIS INS FD</t>
  </si>
  <si>
    <t>0608000</t>
  </si>
  <si>
    <t>ABOLISHED IN 2006 - DO NOT USE</t>
  </si>
  <si>
    <t>EQUIPMENT SERVICE FUND</t>
  </si>
  <si>
    <t>0610000</t>
  </si>
  <si>
    <t>ORIENTATION CNTR BLIND TRUST</t>
  </si>
  <si>
    <t>ALL OTHER PRIVATE PURPOSE TRUS</t>
  </si>
  <si>
    <t>727</t>
  </si>
  <si>
    <t>841</t>
  </si>
  <si>
    <t>0612000</t>
  </si>
  <si>
    <t>SACTO CITY FINANCING AUTH FD</t>
  </si>
  <si>
    <t>0615000</t>
  </si>
  <si>
    <t>PEACEOFF FFIGHTERS DEF CONT PN</t>
  </si>
  <si>
    <t>767</t>
  </si>
  <si>
    <t>0616000</t>
  </si>
  <si>
    <t>COUNTY FORMATION REVOLVING FD</t>
  </si>
  <si>
    <t>0617000</t>
  </si>
  <si>
    <t>STATE WATER POLLUTION CONTROL</t>
  </si>
  <si>
    <t>ST WATER POLLUTION CONTROL REV</t>
  </si>
  <si>
    <t>0620000</t>
  </si>
  <si>
    <t>Child Care Facilities Revolvin</t>
  </si>
  <si>
    <t>HUMAN SERVICES-CHILD CARE</t>
  </si>
  <si>
    <t>07/25/2023</t>
  </si>
  <si>
    <t>0621000</t>
  </si>
  <si>
    <t>VETERANS MEMORIAL REGISTRY FD</t>
  </si>
  <si>
    <t>STATISTICS-REGISTRY</t>
  </si>
  <si>
    <t>0622000</t>
  </si>
  <si>
    <t>DRINKING WTR TRTMT &amp; RESCH FD</t>
  </si>
  <si>
    <t>0623000</t>
  </si>
  <si>
    <t>CHILD/FAMILIES FIRST TRUST FD</t>
  </si>
  <si>
    <t xml:space="preserve"> 13</t>
  </si>
  <si>
    <t>105</t>
  </si>
  <si>
    <t>0625000</t>
  </si>
  <si>
    <t>ADMINISTRATION ACCOUNT</t>
  </si>
  <si>
    <t>SAFE DRINKING WTR ST REVLV FD</t>
  </si>
  <si>
    <t>0626000</t>
  </si>
  <si>
    <t>WTR SYS REALIABILITY ACCOUNT</t>
  </si>
  <si>
    <t>0627000</t>
  </si>
  <si>
    <t>SOURCE PROTECTION ACCOUNT</t>
  </si>
  <si>
    <t>0628000</t>
  </si>
  <si>
    <t>SMALL SYS TECH ASSIST ACCT</t>
  </si>
  <si>
    <t>0629000</t>
  </si>
  <si>
    <t>0630000</t>
  </si>
  <si>
    <t>GEN OBLIG BOND EXP REVOLV FD</t>
  </si>
  <si>
    <t>0631000</t>
  </si>
  <si>
    <t>MASSMEDIA COMM ACCT,CHILD/FAM</t>
  </si>
  <si>
    <t>0105</t>
  </si>
  <si>
    <t>0632000</t>
  </si>
  <si>
    <t>ABOLISHED IN 2005 - DO NOT USE</t>
  </si>
  <si>
    <t>TECHNOLOGY SERVICES REVOLVING</t>
  </si>
  <si>
    <t>0634000</t>
  </si>
  <si>
    <t>EDUCATION ACCT, CHILD/FAM TRUS</t>
  </si>
  <si>
    <t>0635000</t>
  </si>
  <si>
    <t>RURAL PREDEVELOPMT LOAN FUND</t>
  </si>
  <si>
    <t>11/30/2002</t>
  </si>
  <si>
    <t>0636000</t>
  </si>
  <si>
    <t>CHILD CARE ACCT CHILD/FAM TRUS</t>
  </si>
  <si>
    <t>0637000</t>
  </si>
  <si>
    <t>RESEARCH/DEV ACCT CHILD/FAM</t>
  </si>
  <si>
    <t>0638000</t>
  </si>
  <si>
    <t>ADMIN ACCT CHILD/FAM TRUST FD</t>
  </si>
  <si>
    <t>0639000</t>
  </si>
  <si>
    <t>UNALLOC ACCT CHILD/FAM TRUST</t>
  </si>
  <si>
    <t>0640000</t>
  </si>
  <si>
    <t>REGIONAL BURN &amp; TRAMA CNTR FD</t>
  </si>
  <si>
    <t>0641000</t>
  </si>
  <si>
    <t>DOM VIOLENCE RESTRNG ORDER REI</t>
  </si>
  <si>
    <t>0642000</t>
  </si>
  <si>
    <t>DOM VIOLENCE TRAIN &amp; EDUC FD</t>
  </si>
  <si>
    <t>HUMAN SERVICES-DOMESTIC VIOLEN</t>
  </si>
  <si>
    <t>707</t>
  </si>
  <si>
    <t>0643000</t>
  </si>
  <si>
    <t>UPPER NEWPORT BAY ECOL RESV FD</t>
  </si>
  <si>
    <t>0644000</t>
  </si>
  <si>
    <t>GENERAL CASH REVOLVING FUND</t>
  </si>
  <si>
    <t>0645000</t>
  </si>
  <si>
    <t>STRUCTURAL PEST CONTROL DEV FD</t>
  </si>
  <si>
    <t>0646000</t>
  </si>
  <si>
    <t>PARKS SYS DEF MAINT ACCT ST</t>
  </si>
  <si>
    <t>0647000</t>
  </si>
  <si>
    <t>MARINE LIFE &amp; RESERVE MGMT ACC</t>
  </si>
  <si>
    <t>0648000</t>
  </si>
  <si>
    <t>MOBILEHOME/MFG HOME REV FUND</t>
  </si>
  <si>
    <t>09/02/2016</t>
  </si>
  <si>
    <t>0649000</t>
  </si>
  <si>
    <t>CA INFRASTRT &amp; ECON DEVL BANK</t>
  </si>
  <si>
    <t>0652000</t>
  </si>
  <si>
    <t>OLD AGE/SURVIVORS INSUR REVOLV</t>
  </si>
  <si>
    <t>0653000</t>
  </si>
  <si>
    <t>SEISMIC RETROFIT BOND FD OF 96</t>
  </si>
  <si>
    <t>0655000</t>
  </si>
  <si>
    <t>EDUCATION TECHNOLOGY TRUST FD</t>
  </si>
  <si>
    <t>0656000</t>
  </si>
  <si>
    <t>UNALLOCATED GO BOND COMM PAPER</t>
  </si>
  <si>
    <t>0657000</t>
  </si>
  <si>
    <t>SCHOOL FACIL MAR96 BD ACCT LPF</t>
  </si>
  <si>
    <t>0658000</t>
  </si>
  <si>
    <t>96 HIGHER EDUC CAP OUTLAY BOND</t>
  </si>
  <si>
    <t>0660000</t>
  </si>
  <si>
    <t>PUBLIC BUILDINGS CONSTRUCTION</t>
  </si>
  <si>
    <t>0661000</t>
  </si>
  <si>
    <t>PUBLIC SCHOOL DIST ORG REV</t>
  </si>
  <si>
    <t>0662000</t>
  </si>
  <si>
    <t>REVOLVING LOAN</t>
  </si>
  <si>
    <t>0664000</t>
  </si>
  <si>
    <t>PRIMARY CARE RISK POOL</t>
  </si>
  <si>
    <t>0665000</t>
  </si>
  <si>
    <t>REHAB REVOLV LOAN GUARANTEE</t>
  </si>
  <si>
    <t>0666000</t>
  </si>
  <si>
    <t>SERVICE REVOLVING FUND</t>
  </si>
  <si>
    <t>5825</t>
  </si>
  <si>
    <t>0668000</t>
  </si>
  <si>
    <t>0669000</t>
  </si>
  <si>
    <t>SUPPORTED EMPLOY REV LOAN GUAR</t>
  </si>
  <si>
    <t>0671000</t>
  </si>
  <si>
    <t>RURAL HEALTH SERVICES ACCOUNT</t>
  </si>
  <si>
    <t>0672000</t>
  </si>
  <si>
    <t>CHILD HLTH/DISAB PREV TRMT ACC</t>
  </si>
  <si>
    <t>740</t>
  </si>
  <si>
    <t>0673000</t>
  </si>
  <si>
    <t>PASSENGER EQUIPMT ACQUISTION</t>
  </si>
  <si>
    <t>0675000</t>
  </si>
  <si>
    <t>STATE PAYROLL REVOLVING</t>
  </si>
  <si>
    <t>0676000</t>
  </si>
  <si>
    <t>RIDESHARING VANPOOL REVOLVING</t>
  </si>
  <si>
    <t>0678000</t>
  </si>
  <si>
    <t>PRISON INDUSTRIES REVOLV FD</t>
  </si>
  <si>
    <t>PRISON INDUSTRIES FUND</t>
  </si>
  <si>
    <t>5835</t>
  </si>
  <si>
    <t>0679000</t>
  </si>
  <si>
    <t>STATE WATER QUALITY CONTROL</t>
  </si>
  <si>
    <t>0681000</t>
  </si>
  <si>
    <t>SURPLUS MONEY INVESTMENT FUND</t>
  </si>
  <si>
    <t>OTHER INTERNAL SERVICE FUND</t>
  </si>
  <si>
    <t>0682000</t>
  </si>
  <si>
    <t>INMATE/WARD CONSTRUCT RVLV ACC</t>
  </si>
  <si>
    <t>0683000</t>
  </si>
  <si>
    <t>0684000</t>
  </si>
  <si>
    <t>NEW INDUSTRIES REVOLVING ACCT</t>
  </si>
  <si>
    <t>0686000</t>
  </si>
  <si>
    <t>0687000</t>
  </si>
  <si>
    <t>DONATED FOOD REVOLVING FUND</t>
  </si>
  <si>
    <t>0688000</t>
  </si>
  <si>
    <t>SMALL &amp; RURAL HOSP SUPPLE PYMT</t>
  </si>
  <si>
    <t>0689000</t>
  </si>
  <si>
    <t>CA DISASTER HOUSING REPAIR FD</t>
  </si>
  <si>
    <t>0690000</t>
  </si>
  <si>
    <t>EMPLOYMENT DVLP DEPT BLDG FUND</t>
  </si>
  <si>
    <t>0691000</t>
  </si>
  <si>
    <t>WATER RESOURCES REVOLVING</t>
  </si>
  <si>
    <t>WATER RESOURCES REVOLVING FUND</t>
  </si>
  <si>
    <t>5820</t>
  </si>
  <si>
    <t>0693000</t>
  </si>
  <si>
    <t>0694000</t>
  </si>
  <si>
    <t>PETRO FINANCING COLLECTION ACC</t>
  </si>
  <si>
    <t>0695000</t>
  </si>
  <si>
    <t>0696000</t>
  </si>
  <si>
    <t>WELFARE ADVANCE</t>
  </si>
  <si>
    <t>12/07/2022</t>
  </si>
  <si>
    <t>0698000</t>
  </si>
  <si>
    <t>HOME PURCHASE ASSISTANCE FUND</t>
  </si>
  <si>
    <t>0700000</t>
  </si>
  <si>
    <t>ABOLISHED IN 2003 - DO NOT USE</t>
  </si>
  <si>
    <t>0701000</t>
  </si>
  <si>
    <t>VETERAN'S HOME FUND</t>
  </si>
  <si>
    <t>0702000</t>
  </si>
  <si>
    <t>P&amp;V- CONSUMER AFFAIRS FUND</t>
  </si>
  <si>
    <t>0703000</t>
  </si>
  <si>
    <t>CLEAN AIR &amp; TRANSP IMPROV FUND</t>
  </si>
  <si>
    <t>996</t>
  </si>
  <si>
    <t>10</t>
  </si>
  <si>
    <t>PUB</t>
  </si>
  <si>
    <t>I</t>
  </si>
  <si>
    <t>0704000</t>
  </si>
  <si>
    <t>P&amp;V- ACCOUNTANCY FUND</t>
  </si>
  <si>
    <t>0705000</t>
  </si>
  <si>
    <t>1992 HIGHER ED CAP OUTLAY BOND</t>
  </si>
  <si>
    <t>0706000</t>
  </si>
  <si>
    <t>P&amp;V- ARCHITECTURAL EXAMINERS</t>
  </si>
  <si>
    <t>0707000</t>
  </si>
  <si>
    <t>CALIF SAFE DRINKING WATER FUND</t>
  </si>
  <si>
    <t>0708000</t>
  </si>
  <si>
    <t>SCH FAC BOND ACT, NOV 1990</t>
  </si>
  <si>
    <t>P 5</t>
  </si>
  <si>
    <t>78/9</t>
  </si>
  <si>
    <t>0710000</t>
  </si>
  <si>
    <t>ABOLISHED IN 2007 - DO NOT USE</t>
  </si>
  <si>
    <t>0711000</t>
  </si>
  <si>
    <t>1986 CO CORRTNL FAC CAP EXP FD</t>
  </si>
  <si>
    <t>12/</t>
  </si>
  <si>
    <t>9928</t>
  </si>
  <si>
    <t>0714000</t>
  </si>
  <si>
    <t>HOME BLDG. AND REHAB FUND</t>
  </si>
  <si>
    <t>30</t>
  </si>
  <si>
    <t>&amp; 48</t>
  </si>
  <si>
    <t>0716000</t>
  </si>
  <si>
    <t>COMMUNITY PARKLANDS FUND</t>
  </si>
  <si>
    <t>86-</t>
  </si>
  <si>
    <t>87</t>
  </si>
  <si>
    <t>BUDG</t>
  </si>
  <si>
    <t>0717000</t>
  </si>
  <si>
    <t>P&amp;V- CEMETERY FUND</t>
  </si>
  <si>
    <t>0718000</t>
  </si>
  <si>
    <t>HLTH SCIENCE FACIL CONST PGM</t>
  </si>
  <si>
    <t>0720000</t>
  </si>
  <si>
    <t>LAKE TAHOE ACQUISITION FUND</t>
  </si>
  <si>
    <t>0721000</t>
  </si>
  <si>
    <t>0722000</t>
  </si>
  <si>
    <t>0723000</t>
  </si>
  <si>
    <t>NEW PRISON CONSTRUCTION FUND</t>
  </si>
  <si>
    <t>0724000</t>
  </si>
  <si>
    <t>1984 PRISON CONSTRUCTION FD</t>
  </si>
  <si>
    <t>0725000</t>
  </si>
  <si>
    <t>COUNTY JAIL CAPITAL EXPEND FD</t>
  </si>
  <si>
    <t>0727000</t>
  </si>
  <si>
    <t>1984 COUNTY JAIL CAP EXP FD</t>
  </si>
  <si>
    <t>0728000</t>
  </si>
  <si>
    <t>0729000</t>
  </si>
  <si>
    <t>SENIOR CENTER BOND ACT FUND</t>
  </si>
  <si>
    <t>09/14/2011</t>
  </si>
  <si>
    <t>0730000</t>
  </si>
  <si>
    <t>ST COASTL CONSERVANCY FD 1984</t>
  </si>
  <si>
    <t>0732000</t>
  </si>
  <si>
    <t>0733000</t>
  </si>
  <si>
    <t>0734000</t>
  </si>
  <si>
    <t>STATE CLEAN WATER FUND</t>
  </si>
  <si>
    <t>0735000</t>
  </si>
  <si>
    <t>P&amp;V- CONTRACTORS' LICENSE FD</t>
  </si>
  <si>
    <t>0736000</t>
  </si>
  <si>
    <t>STATE CONSTRUCTION PROGRAM</t>
  </si>
  <si>
    <t>0737000</t>
  </si>
  <si>
    <t>ST CLEAN WTR&amp;WTR CONSERVATN</t>
  </si>
  <si>
    <t>0739000</t>
  </si>
  <si>
    <t>STATE SCHOOL BLDG AID FUND</t>
  </si>
  <si>
    <t>0740000</t>
  </si>
  <si>
    <t>1984 STATE CLEAN WATER BOND</t>
  </si>
  <si>
    <t>7820</t>
  </si>
  <si>
    <t>0741000</t>
  </si>
  <si>
    <t>P&amp;V- DENTISTRY FUND</t>
  </si>
  <si>
    <t>0742000</t>
  </si>
  <si>
    <t>0743000</t>
  </si>
  <si>
    <t>SCHL BLDG L/P-BOND PROCEEDS</t>
  </si>
  <si>
    <t>0744000</t>
  </si>
  <si>
    <t>1986 WTR CONS WTR QLTY BD</t>
  </si>
  <si>
    <t>0745000</t>
  </si>
  <si>
    <t>1992 ST SCHOOL L/P FUND</t>
  </si>
  <si>
    <t>230</t>
  </si>
  <si>
    <t>0746000</t>
  </si>
  <si>
    <t>1986 PRISON CONSTRUCTN FUND</t>
  </si>
  <si>
    <t>0747000</t>
  </si>
  <si>
    <t>PRISON CONSTRUCTION FUND 1988</t>
  </si>
  <si>
    <t>43/</t>
  </si>
  <si>
    <t>88</t>
  </si>
  <si>
    <t>0748000</t>
  </si>
  <si>
    <t>FISH/WILDLFE HABITAT ENHANCMT</t>
  </si>
  <si>
    <t>0749000</t>
  </si>
  <si>
    <t>REFUNDING ESCROW FUND</t>
  </si>
  <si>
    <t>0750000</t>
  </si>
  <si>
    <t>P&amp;V- FUNERAL DIRECTRS'&amp; ENBALM</t>
  </si>
  <si>
    <t>0751000</t>
  </si>
  <si>
    <t>1990 PRISON CONSTRUCTION FUND</t>
  </si>
  <si>
    <t>GOVT</t>
  </si>
  <si>
    <t>0752000</t>
  </si>
  <si>
    <t>HOME FURNISHINGS/THERMAL INSLT</t>
  </si>
  <si>
    <t>0755000</t>
  </si>
  <si>
    <t>LICENSED MIDWIFERY FUND</t>
  </si>
  <si>
    <t>ADM</t>
  </si>
  <si>
    <t>.13</t>
  </si>
  <si>
    <t>306</t>
  </si>
  <si>
    <t>0756000</t>
  </si>
  <si>
    <t>PASSENGER RAIL&amp;CLEAN AIR BD FD</t>
  </si>
  <si>
    <t>08/8</t>
  </si>
  <si>
    <t>0757000</t>
  </si>
  <si>
    <t>LANDSCAPE ARCH FD BD/ARCH EXAM</t>
  </si>
  <si>
    <t>0758000</t>
  </si>
  <si>
    <t>CONTNGT FD OF THE MED BD OF CA</t>
  </si>
  <si>
    <t>0759000</t>
  </si>
  <si>
    <t>P&amp;V- PHYSICAL THERAPY FUND</t>
  </si>
  <si>
    <t>0761000</t>
  </si>
  <si>
    <t>P&amp;V- REGISTERED NURSING FUND</t>
  </si>
  <si>
    <t>0762000</t>
  </si>
  <si>
    <t>OIL SPILL BOND EXPENSE ACCOUNT</t>
  </si>
  <si>
    <t>0763000</t>
  </si>
  <si>
    <t>P&amp;V- OPTOMETRY FUND</t>
  </si>
  <si>
    <t>0764000</t>
  </si>
  <si>
    <t>CLEAN WTR &amp; WTR RECLAMATION FD</t>
  </si>
  <si>
    <t>7/8</t>
  </si>
  <si>
    <t>8-PR</t>
  </si>
  <si>
    <t>0765000</t>
  </si>
  <si>
    <t>NOV 1992 ST SCHOOL L/P FUND</t>
  </si>
  <si>
    <t>0767000</t>
  </si>
  <si>
    <t>P&amp;V- PHARMACY BD CONTINGENT</t>
  </si>
  <si>
    <t>0768000</t>
  </si>
  <si>
    <t>EARTHQKE SFTY &amp; PB BLDG REHAB</t>
  </si>
  <si>
    <t>0769000</t>
  </si>
  <si>
    <t>P&amp;V- PRIVATE INVESTIGATOR FD</t>
  </si>
  <si>
    <t>0770000</t>
  </si>
  <si>
    <t>P&amp;V- PRO ENGINRS&amp;LAND SURVYORS</t>
  </si>
  <si>
    <t>0771000</t>
  </si>
  <si>
    <t>COURT REPORTERS' FUND</t>
  </si>
  <si>
    <t>0773000</t>
  </si>
  <si>
    <t>P&amp;V- BEHAVIORAL SCI EXAMINERS</t>
  </si>
  <si>
    <t>0774000</t>
  </si>
  <si>
    <t>1990 SCH FAC BOND ACT/SCH L/P</t>
  </si>
  <si>
    <t>06G</t>
  </si>
  <si>
    <t>C/CH</t>
  </si>
  <si>
    <t>0775000</t>
  </si>
  <si>
    <t>P&amp;V- STRUCTURAL PEST CONTROL</t>
  </si>
  <si>
    <t>STR</t>
  </si>
  <si>
    <t>UCT</t>
  </si>
  <si>
    <t>URAL</t>
  </si>
  <si>
    <t>0776000</t>
  </si>
  <si>
    <t>SCH FAC NOV 1988 BOND ACCT</t>
  </si>
  <si>
    <t>PRO</t>
  </si>
  <si>
    <t>P 7</t>
  </si>
  <si>
    <t>9/88</t>
  </si>
  <si>
    <t>0777000</t>
  </si>
  <si>
    <t>VET MEDICAL BOARD CONTINGENT</t>
  </si>
  <si>
    <t>0779000</t>
  </si>
  <si>
    <t>VOC NURSING &amp; PSYCH TECH FD</t>
  </si>
  <si>
    <t>CH.</t>
  </si>
  <si>
    <t xml:space="preserve"> 75</t>
  </si>
  <si>
    <t>9/97</t>
  </si>
  <si>
    <t>0780000</t>
  </si>
  <si>
    <t>P&amp;V - PSYCHIATRIC TECH ACCOUNT</t>
  </si>
  <si>
    <t>0782000</t>
  </si>
  <si>
    <t>HIGH ED CAPITAL OUTLAY BOND</t>
  </si>
  <si>
    <t>0784000</t>
  </si>
  <si>
    <t>STUDENT LOAN OPERATING FUND</t>
  </si>
  <si>
    <t>0785000</t>
  </si>
  <si>
    <t>HIGH EDUC CAP OUTLAY BD FD 88</t>
  </si>
  <si>
    <t>44/</t>
  </si>
  <si>
    <t>0786000</t>
  </si>
  <si>
    <t>0787000</t>
  </si>
  <si>
    <t xml:space="preserve">  WLDLF &amp; NAT AREAS CONSERV FD</t>
  </si>
  <si>
    <t>0788000</t>
  </si>
  <si>
    <t>CA EARTHQK SAFETY/HOUSE REHAB</t>
  </si>
  <si>
    <t>0789000</t>
  </si>
  <si>
    <t>SCHOOL FAC JUNE 1988 BD ACCT</t>
  </si>
  <si>
    <t>0790000</t>
  </si>
  <si>
    <t>WATER CONSERVATION FD OF 1988</t>
  </si>
  <si>
    <t>0791000</t>
  </si>
  <si>
    <t>1990 HIGHER EDUC CAP OUT BD FD</t>
  </si>
  <si>
    <t>0793000</t>
  </si>
  <si>
    <t>CA SAFE DRINKING WATER FD-1988</t>
  </si>
  <si>
    <t>0794000</t>
  </si>
  <si>
    <t>CA LIBRARY CONSTR &amp; RESTO FUND</t>
  </si>
  <si>
    <t>0795000</t>
  </si>
  <si>
    <t>DEL MAR RACE TRACK AUTHORITY</t>
  </si>
  <si>
    <t>02/05/2003</t>
  </si>
  <si>
    <t>0796000</t>
  </si>
  <si>
    <t>CO CORR FAC CAPEXP &amp; YOUTH '88</t>
  </si>
  <si>
    <t>0800000</t>
  </si>
  <si>
    <t>U.S. OLYMPIC COMMITTEE FUND</t>
  </si>
  <si>
    <t>08/29/2001</t>
  </si>
  <si>
    <t>0801000</t>
  </si>
  <si>
    <t>CAL SMALL BUSINESS DEV CTR FD</t>
  </si>
  <si>
    <t>0803000</t>
  </si>
  <si>
    <t>STATE CHILDREN'S TRUST FUND</t>
  </si>
  <si>
    <t>01/26/2018</t>
  </si>
  <si>
    <t>0807000</t>
  </si>
  <si>
    <t>UNDERAGE PREGNANCY PREVENT FD</t>
  </si>
  <si>
    <t>789</t>
  </si>
  <si>
    <t>0809000</t>
  </si>
  <si>
    <t>EXPORT FINANCE FUND</t>
  </si>
  <si>
    <t>0812000</t>
  </si>
  <si>
    <t>0813000</t>
  </si>
  <si>
    <t>SELF-HELP HOUSING FUND</t>
  </si>
  <si>
    <t>0814000</t>
  </si>
  <si>
    <t>CA STATE LOTTERY EDUCATION FD</t>
  </si>
  <si>
    <t>ALL OTHER SPECIAL REVENUE FUND</t>
  </si>
  <si>
    <t>0815000</t>
  </si>
  <si>
    <t>JUDGES RETIREMENT FUND</t>
  </si>
  <si>
    <t>09/25/2000</t>
  </si>
  <si>
    <t>0816000</t>
  </si>
  <si>
    <t>AUDIT REPAYMENT TRUST FUND</t>
  </si>
  <si>
    <t>0818000</t>
  </si>
  <si>
    <t>STATE EMPLOYEES'DENTAL CARE FD</t>
  </si>
  <si>
    <t>0819000</t>
  </si>
  <si>
    <t>CA.STATE UNIV EMPL.DENTAL CARE</t>
  </si>
  <si>
    <t>0820000</t>
  </si>
  <si>
    <t>LEGISLATORS RETIREMENT FUND</t>
  </si>
  <si>
    <t>0821000</t>
  </si>
  <si>
    <t>FLEXELECT BENEFIT FUND</t>
  </si>
  <si>
    <t>769</t>
  </si>
  <si>
    <t>09/25/2007</t>
  </si>
  <si>
    <t>0822000</t>
  </si>
  <si>
    <t>PUBLIC EMPLOYEES HEALTH CARE</t>
  </si>
  <si>
    <t>OUTSIDE ENTITY</t>
  </si>
  <si>
    <t>0823000</t>
  </si>
  <si>
    <t>CALIF ALZHEIMER'S DISEASE AND</t>
  </si>
  <si>
    <t>0824000</t>
  </si>
  <si>
    <t>CALIF EXPORT PROMOTION ACCOUNT</t>
  </si>
  <si>
    <t>0826000</t>
  </si>
  <si>
    <t>SUPERFUND BOND TRUST FUND</t>
  </si>
  <si>
    <t>0827000</t>
  </si>
  <si>
    <t>MILK PRODUCERS SECURITY TRST</t>
  </si>
  <si>
    <t>0828000</t>
  </si>
  <si>
    <t>HAZ WASTE REDUCTION LOAN</t>
  </si>
  <si>
    <t>0829000</t>
  </si>
  <si>
    <t>HEALTH PROFESSIONS EDUC FD</t>
  </si>
  <si>
    <t>0830000</t>
  </si>
  <si>
    <t>PUBLIC EMPLOYEES' RETIREMENT</t>
  </si>
  <si>
    <t>PUBLIC EMPLOYEES RETIREMENT FD</t>
  </si>
  <si>
    <t>0831000</t>
  </si>
  <si>
    <t>CA ST UNIV LOTTERY ED FD-YOUTH</t>
  </si>
  <si>
    <t>EDUCATION YOUTH OFFENDERS</t>
  </si>
  <si>
    <t>0833000</t>
  </si>
  <si>
    <t>ANNUITANTS' HEALTH CARE COV FD</t>
  </si>
  <si>
    <t>12/14/2017</t>
  </si>
  <si>
    <t>0834000</t>
  </si>
  <si>
    <t>MEDI-CAL INPATIENT PMT ADJ FD</t>
  </si>
  <si>
    <t>0835000</t>
  </si>
  <si>
    <t>TEACHERS RETIREMENT</t>
  </si>
  <si>
    <t>STATE TEACHERS RETIREMENT FUND</t>
  </si>
  <si>
    <t>0838000</t>
  </si>
  <si>
    <t>CALIF MARITIME ACADEMY TRUST</t>
  </si>
  <si>
    <t>0839000</t>
  </si>
  <si>
    <t>CA ST UNIV LOTTERY EDUCATN FD</t>
  </si>
  <si>
    <t>0840000</t>
  </si>
  <si>
    <t>CA MOTORCYCLIST SAFETY FD</t>
  </si>
  <si>
    <t>0842000</t>
  </si>
  <si>
    <t>ORPAN SHARE REIMBURSE TRUST FD</t>
  </si>
  <si>
    <t>0843000</t>
  </si>
  <si>
    <t>CA HOUSING TRUST FUND</t>
  </si>
  <si>
    <t>09/06/2016</t>
  </si>
  <si>
    <t>0845000</t>
  </si>
  <si>
    <t>CARL MOYER MEM AIR QUAL ATT TR</t>
  </si>
  <si>
    <t>0846000</t>
  </si>
  <si>
    <t>PUBLIC AWARDS FUND</t>
  </si>
  <si>
    <t>OTHER - AWARDS</t>
  </si>
  <si>
    <t>0847000</t>
  </si>
  <si>
    <t>Asset Forefeiture Fund</t>
  </si>
  <si>
    <t>0848000</t>
  </si>
  <si>
    <t>CA HLTHCARE INDIGENT PGM ACCT</t>
  </si>
  <si>
    <t>0849000</t>
  </si>
  <si>
    <t>REPLACEMENT BENEFIT CUST. FD</t>
  </si>
  <si>
    <t>11/29/2022</t>
  </si>
  <si>
    <t>0850000</t>
  </si>
  <si>
    <t>LIGHTING DEVICE FUND</t>
  </si>
  <si>
    <t>0853000</t>
  </si>
  <si>
    <t>PETROLEUM VIOLATION ESC ACCT</t>
  </si>
  <si>
    <t>0854000</t>
  </si>
  <si>
    <t>KATZ SCHOOLBUS FUND</t>
  </si>
  <si>
    <t>0858000</t>
  </si>
  <si>
    <t>RECREATIONAL TRAILS FUND</t>
  </si>
  <si>
    <t>0861000</t>
  </si>
  <si>
    <t>PUBLIC HEALTH FEDERAL</t>
  </si>
  <si>
    <t>0862000</t>
  </si>
  <si>
    <t>STATE CHILD CARE FACILITIES</t>
  </si>
  <si>
    <t>0863000</t>
  </si>
  <si>
    <t>STATE CHILD CARE CAP OUTLAY FD</t>
  </si>
  <si>
    <t>0864000</t>
  </si>
  <si>
    <t>LAKE TAHOE ASSISTANCE FUND</t>
  </si>
  <si>
    <t>0865000</t>
  </si>
  <si>
    <t>MENTAL HEALTH MNGD CARE DEP FD</t>
  </si>
  <si>
    <t>09/13/2022</t>
  </si>
  <si>
    <t>0867000</t>
  </si>
  <si>
    <t>FARMLAND CONSERVANCY PGM FD CA</t>
  </si>
  <si>
    <t>0869000</t>
  </si>
  <si>
    <t>CONSOLIDATED WORK PROGRAM FD</t>
  </si>
  <si>
    <t>0870000</t>
  </si>
  <si>
    <t>UNEMPLOYMENT ADMINISTRATION</t>
  </si>
  <si>
    <t>0871000</t>
  </si>
  <si>
    <t>UNEMPLOYMENT FUND</t>
  </si>
  <si>
    <t>0872000</t>
  </si>
  <si>
    <t>MENTAL HEALTH FACILITIES FUND</t>
  </si>
  <si>
    <t>0873000</t>
  </si>
  <si>
    <t>MENTAL HLTH FAC FD INS MNTL DS</t>
  </si>
  <si>
    <t>0874000</t>
  </si>
  <si>
    <t>U.S. FLOOD CONTROL RECPTS FD</t>
  </si>
  <si>
    <t>0875000</t>
  </si>
  <si>
    <t>CALIFORNIA MILITARY MUSEUM FD</t>
  </si>
  <si>
    <t>0876000</t>
  </si>
  <si>
    <t>DARE CALIF DRUG ABUSE RES EDUC</t>
  </si>
  <si>
    <t>0877000</t>
  </si>
  <si>
    <t>DMV LOCAL AGENCY COLLECTION FD</t>
  </si>
  <si>
    <t>0878000</t>
  </si>
  <si>
    <t>U.S. FOREST RESERVE FUND</t>
  </si>
  <si>
    <t>0881000</t>
  </si>
  <si>
    <t>CA VET DIAG LAB SYS &amp; EQUINE</t>
  </si>
  <si>
    <t>OTHER - CONSTRUCTION OF LAB</t>
  </si>
  <si>
    <t>0882000</t>
  </si>
  <si>
    <t>U.S. GRAZING FEES FUND</t>
  </si>
  <si>
    <t>0883000</t>
  </si>
  <si>
    <t>PUBLIC EMPLOYEES LONG-TRM CARE</t>
  </si>
  <si>
    <t>0884000</t>
  </si>
  <si>
    <t>JUDGES' RETIREMENT SYS II FUND</t>
  </si>
  <si>
    <t>JUDGE'S RETIREMENT SYSTEM II</t>
  </si>
  <si>
    <t>0885000</t>
  </si>
  <si>
    <t>PUBLIC AGY DEF COMP IRC457</t>
  </si>
  <si>
    <t>DEFERRED COMPENSATION</t>
  </si>
  <si>
    <t>0886000</t>
  </si>
  <si>
    <t>SENIORS SPECIAL FD,CALIFORNIA</t>
  </si>
  <si>
    <t>0889000</t>
  </si>
  <si>
    <t>VOCATIONAL REHABILITATN FEDERL</t>
  </si>
  <si>
    <t>0890000</t>
  </si>
  <si>
    <t>0893000</t>
  </si>
  <si>
    <t>OFFSHORE ENERGY ASSISTANCE FD</t>
  </si>
  <si>
    <t>0894000</t>
  </si>
  <si>
    <t>LOCAL COASTAL PROG IMPROV FD</t>
  </si>
  <si>
    <t>0896000</t>
  </si>
  <si>
    <t>COUNTY MEDICAL SERV SUB ACCT</t>
  </si>
  <si>
    <t>01/04/2012</t>
  </si>
  <si>
    <t>0898000</t>
  </si>
  <si>
    <t>DEPOSIT FUND</t>
  </si>
  <si>
    <t>0900000</t>
  </si>
  <si>
    <t>0902000</t>
  </si>
  <si>
    <t>CA ST MINING &amp; MINERAL MUSEUM</t>
  </si>
  <si>
    <t>0903000</t>
  </si>
  <si>
    <t>ASSESSMENT FUND</t>
  </si>
  <si>
    <t>050</t>
  </si>
  <si>
    <t>02/25/2020</t>
  </si>
  <si>
    <t>0904000</t>
  </si>
  <si>
    <t>HLTH FACILITIES FIN AUTH FD CA</t>
  </si>
  <si>
    <t>0908000</t>
  </si>
  <si>
    <t>SCHOOL EMPLOYEES FUND</t>
  </si>
  <si>
    <t>09/27/2011</t>
  </si>
  <si>
    <t>0909000</t>
  </si>
  <si>
    <t>COMM COLL FD FOR INSTRUCT IMPR</t>
  </si>
  <si>
    <t>0910000</t>
  </si>
  <si>
    <t>CONDEMNATION DEPOSITS FUND</t>
  </si>
  <si>
    <t>0911000</t>
  </si>
  <si>
    <t>EDUC FACILITIES AUTHORITY</t>
  </si>
  <si>
    <t>0912000</t>
  </si>
  <si>
    <t>HEALTH CARE DEPOSIT FUND</t>
  </si>
  <si>
    <t>0913000</t>
  </si>
  <si>
    <t>INDUST RELATIONS UNPAID WAGE</t>
  </si>
  <si>
    <t>0914000</t>
  </si>
  <si>
    <t>BAY FILL CLEAN-UP ABATMENT</t>
  </si>
  <si>
    <t>0915000</t>
  </si>
  <si>
    <t>DEFERRED COMP/IRC 457 PLAN</t>
  </si>
  <si>
    <t>0916000</t>
  </si>
  <si>
    <t>HOUSING INSURANCE FUND</t>
  </si>
  <si>
    <t>0917000</t>
  </si>
  <si>
    <t>INMATES' WELFARE FUND</t>
  </si>
  <si>
    <t>0918000</t>
  </si>
  <si>
    <t>SMALL BUSINESS EXPANSION</t>
  </si>
  <si>
    <t>10/06/2017</t>
  </si>
  <si>
    <t>0919000</t>
  </si>
  <si>
    <t>BIRTH DEFECTS RESEARCH FUND</t>
  </si>
  <si>
    <t>0920000</t>
  </si>
  <si>
    <t>LITIGATION DEPOSIT FUND</t>
  </si>
  <si>
    <t>0922000</t>
  </si>
  <si>
    <t>0923000</t>
  </si>
  <si>
    <t>0924000</t>
  </si>
  <si>
    <t>LOCAL AGENCY INVESTMENT FUND</t>
  </si>
  <si>
    <t>750</t>
  </si>
  <si>
    <t>INVESTMENT TRUST</t>
  </si>
  <si>
    <t>10/03/2000</t>
  </si>
  <si>
    <t>0925000</t>
  </si>
  <si>
    <t>CAL COM COLL BUS RES ASST&amp;INNO</t>
  </si>
  <si>
    <t>EDUCATION-ECONOMIC DEVELOPMENT</t>
  </si>
  <si>
    <t>0927000</t>
  </si>
  <si>
    <t>FARMWORKER HOUSING GRANT FUND</t>
  </si>
  <si>
    <t>0928000</t>
  </si>
  <si>
    <t>FOREST RESOURCES IMPROVE FUND</t>
  </si>
  <si>
    <t>0929000</t>
  </si>
  <si>
    <t>HOUSING REHABILITATION LOAN</t>
  </si>
  <si>
    <t>0930000</t>
  </si>
  <si>
    <t>POLLUTN CONTL FINANCING AUTH</t>
  </si>
  <si>
    <t>0931000</t>
  </si>
  <si>
    <t>0932000</t>
  </si>
  <si>
    <t>TRIAL COURT TRUST FUND</t>
  </si>
  <si>
    <t>01/27/2015</t>
  </si>
  <si>
    <t>0933000</t>
  </si>
  <si>
    <t>MANAGED CARE FUND</t>
  </si>
  <si>
    <t>0936000</t>
  </si>
  <si>
    <t>HOMEOWNERSHIP ASSISTANCE FUND</t>
  </si>
  <si>
    <t>0938000</t>
  </si>
  <si>
    <t>RENTAL HOUSING CONSTRUCTION FD</t>
  </si>
  <si>
    <t>0939000</t>
  </si>
  <si>
    <t>NUTRITION RESERVE FUND</t>
  </si>
  <si>
    <t>0940000</t>
  </si>
  <si>
    <t>RENEWABLE RESOURCES INVESTMT</t>
  </si>
  <si>
    <t>09/06/2017</t>
  </si>
  <si>
    <t>0941000</t>
  </si>
  <si>
    <t>SANTA MONICA MTNS CONSERVANCY</t>
  </si>
  <si>
    <t>0942000</t>
  </si>
  <si>
    <t>SPECIAL DEPOSIT FUND</t>
  </si>
  <si>
    <t>0943000</t>
  </si>
  <si>
    <t>LAND BANK FUND</t>
  </si>
  <si>
    <t>0944000</t>
  </si>
  <si>
    <t>SPEC INTEREST STOPPING PLACE</t>
  </si>
  <si>
    <t>09/11/2009</t>
  </si>
  <si>
    <t>0945000</t>
  </si>
  <si>
    <t>CALIF BREAST CANCER RESEARCH</t>
  </si>
  <si>
    <t>0946000</t>
  </si>
  <si>
    <t>STUDENT SECURITY TRUST</t>
  </si>
  <si>
    <t>0947000</t>
  </si>
  <si>
    <t>ST UNIV SPECIAL PROJECTS FUND</t>
  </si>
  <si>
    <t>0948000</t>
  </si>
  <si>
    <t>CAL ST UNIV &amp; COLL TRUST FUND</t>
  </si>
  <si>
    <t>0950000</t>
  </si>
  <si>
    <t>PUB EMPLOY CONTINGENCY RESRV</t>
  </si>
  <si>
    <t>OTHER COMPONENT UNITS</t>
  </si>
  <si>
    <t>12/10/2014</t>
  </si>
  <si>
    <t>0951000</t>
  </si>
  <si>
    <t>STUDENT LOAN FUND</t>
  </si>
  <si>
    <t>0952000</t>
  </si>
  <si>
    <t>0953000</t>
  </si>
  <si>
    <t>OTHER AGENCY FD</t>
  </si>
  <si>
    <t>0954000</t>
  </si>
  <si>
    <t>STUDENT LOAN AUTHORITY FUND</t>
  </si>
  <si>
    <t>0955000</t>
  </si>
  <si>
    <t>0956000</t>
  </si>
  <si>
    <t>STATE SCHOOL SITE UTILIZATION</t>
  </si>
  <si>
    <t>0957000</t>
  </si>
  <si>
    <t>VOLUNTARY ALLIANCE UNTNG EMPLY</t>
  </si>
  <si>
    <t>0959000</t>
  </si>
  <si>
    <t>FOSTER CHILDREN&amp;PARENT TRAING</t>
  </si>
  <si>
    <t>0960000</t>
  </si>
  <si>
    <t>STUDENT TUITION RECOVERY FUND</t>
  </si>
  <si>
    <t>0961000</t>
  </si>
  <si>
    <t>SCHOOL DEFERRED MAINTENANCE</t>
  </si>
  <si>
    <t>0962000</t>
  </si>
  <si>
    <t>VOL FIREFIGHTERS  LGTH/SERVICE</t>
  </si>
  <si>
    <t>0963000</t>
  </si>
  <si>
    <t>STRS VOLUNTARY INVESTMENT PROG</t>
  </si>
  <si>
    <t>0965000</t>
  </si>
  <si>
    <t>TIMBER TAX</t>
  </si>
  <si>
    <t>0969000</t>
  </si>
  <si>
    <t>PUBLIC SAFETY ACCOUNT</t>
  </si>
  <si>
    <t>718</t>
  </si>
  <si>
    <t>0970000</t>
  </si>
  <si>
    <t>UNCLAIMED PROPERTY FUND</t>
  </si>
  <si>
    <t>12/04/2008</t>
  </si>
  <si>
    <t>0971000</t>
  </si>
  <si>
    <t>TARGET SUPPLEMENT FUND</t>
  </si>
  <si>
    <t>0972000</t>
  </si>
  <si>
    <t>MANUFACTURED HOME RECOVERY FD</t>
  </si>
  <si>
    <t>0973000</t>
  </si>
  <si>
    <t>ASBESTOS ABATEMENT FUND</t>
  </si>
  <si>
    <t>0974000</t>
  </si>
  <si>
    <t>PEACE OFF MEMOR FOUND FD CA</t>
  </si>
  <si>
    <t>0975000</t>
  </si>
  <si>
    <t>CALIF PUB SCH LIBRARY PROT FD</t>
  </si>
  <si>
    <t>0977000</t>
  </si>
  <si>
    <t>RESIDENT-RUN HOUSING REVL FUND</t>
  </si>
  <si>
    <t>0979000</t>
  </si>
  <si>
    <t>FIREFIGHTERS MEMORIAL FUND</t>
  </si>
  <si>
    <t>0980000</t>
  </si>
  <si>
    <t>PREDEVELOPMENT LOAN FUND</t>
  </si>
  <si>
    <t>01/17/2023</t>
  </si>
  <si>
    <t>0981000</t>
  </si>
  <si>
    <t>CA STATE WORLD TRADE COMMISSN</t>
  </si>
  <si>
    <t>0982000</t>
  </si>
  <si>
    <t>CA URBN WTRFT AREA RES FIN AU</t>
  </si>
  <si>
    <t>0983000</t>
  </si>
  <si>
    <t>CALIF. FUND FOR SENIOR CITIZEN</t>
  </si>
  <si>
    <t>0984000</t>
  </si>
  <si>
    <t>RURAL COMMUNITY FACILITY GRANT</t>
  </si>
  <si>
    <t>715</t>
  </si>
  <si>
    <t>9966</t>
  </si>
  <si>
    <t>0985000</t>
  </si>
  <si>
    <t>EMERGENCY HOUSING &amp; ASST FUND</t>
  </si>
  <si>
    <t>0987000</t>
  </si>
  <si>
    <t>CONSOLIDATED TOLL BRIDGE FUND</t>
  </si>
  <si>
    <t>0989000</t>
  </si>
  <si>
    <t>RACE TRACK LEASING COMMISSION</t>
  </si>
  <si>
    <t>0990000</t>
  </si>
  <si>
    <t>FIDUCIARY FD OUTSIDE TREASURY</t>
  </si>
  <si>
    <t>0991000</t>
  </si>
  <si>
    <t>TRIAL COURTS FUND</t>
  </si>
  <si>
    <t>0992000</t>
  </si>
  <si>
    <t>TRIAL COURTS AGENCY FUND</t>
  </si>
  <si>
    <t>07/08/2016</t>
  </si>
  <si>
    <t>0994000</t>
  </si>
  <si>
    <t>GOLDEN STATE TOBACCO SECURITIZ</t>
  </si>
  <si>
    <t>GOLDEN STATE TOBACCO SECURIZAT</t>
  </si>
  <si>
    <t>0999000</t>
  </si>
  <si>
    <t>UNIVERSITY OF CALIFORNIA</t>
  </si>
  <si>
    <t>320</t>
  </si>
  <si>
    <t>1003000</t>
  </si>
  <si>
    <t>CLEANUP LNS &amp; ENV ASST TO NEIG</t>
  </si>
  <si>
    <t>00</t>
  </si>
  <si>
    <t>1006000</t>
  </si>
  <si>
    <t>RURAL CUPA REIMBURSEMENT ACCT</t>
  </si>
  <si>
    <t>30/</t>
  </si>
  <si>
    <t>1008000</t>
  </si>
  <si>
    <t>FIRFARMS SAFETY &amp; ENFORCEMENT</t>
  </si>
  <si>
    <t>1009000</t>
  </si>
  <si>
    <t>SPECIAL TELEPHONE SOLICITORS</t>
  </si>
  <si>
    <t>1010000</t>
  </si>
  <si>
    <t>NATURAL HERITAGE PRESERVATION</t>
  </si>
  <si>
    <t>08/07/2018</t>
  </si>
  <si>
    <t>1011000</t>
  </si>
  <si>
    <t>BUDGET STABILIZATION ACCOUNT</t>
  </si>
  <si>
    <t>1016000</t>
  </si>
  <si>
    <t>DEBT RETIREMENT FUND</t>
  </si>
  <si>
    <t>DEBT SERVICE FUND</t>
  </si>
  <si>
    <t>OTHER DEBT SERVICE FUND</t>
  </si>
  <si>
    <t>09/09/2009</t>
  </si>
  <si>
    <t>1017000</t>
  </si>
  <si>
    <t>UMBILICAL CORD BLOOD COLLECT</t>
  </si>
  <si>
    <t>1018000</t>
  </si>
  <si>
    <t>LAKE TAHOE SCIENCE &amp; IMPROVE</t>
  </si>
  <si>
    <t>08/26/2014</t>
  </si>
  <si>
    <t>1019000</t>
  </si>
  <si>
    <t>SAFETY NET RESERVE FUND</t>
  </si>
  <si>
    <t>08/16/2019</t>
  </si>
  <si>
    <t>1020000</t>
  </si>
  <si>
    <t>INFRASTRUCTURE STABILIZATION</t>
  </si>
  <si>
    <t>1022000</t>
  </si>
  <si>
    <t>BUDGET DEFICIT SAVINGS ACCOUNT</t>
  </si>
  <si>
    <t>1023000</t>
  </si>
  <si>
    <t>CALWORKS SUBACT, SFTY NET RSRV</t>
  </si>
  <si>
    <t>1024000</t>
  </si>
  <si>
    <t>MEDI-CAL SUBACT, SFTY NET RSRV</t>
  </si>
  <si>
    <t>1025000</t>
  </si>
  <si>
    <t>ST  INFRASTRCT  &amp; MAINTENANCE</t>
  </si>
  <si>
    <t>1026000</t>
  </si>
  <si>
    <t>CA WINTER RICE HABITAT INCENT</t>
  </si>
  <si>
    <t>05/11/2021</t>
  </si>
  <si>
    <t>1027000</t>
  </si>
  <si>
    <t>FULL-DAY KINDERGARTEN FACILITY</t>
  </si>
  <si>
    <t>1028000</t>
  </si>
  <si>
    <t>RAPID RESPONSE RESERVE FUND</t>
  </si>
  <si>
    <t>1029000</t>
  </si>
  <si>
    <t>PUBLIC SCHOOL SYSTEM STABILIZA</t>
  </si>
  <si>
    <t>1030000</t>
  </si>
  <si>
    <t>CONSUMER PRIVACY FUND</t>
  </si>
  <si>
    <t>04/13/2021</t>
  </si>
  <si>
    <t>1031000</t>
  </si>
  <si>
    <t>CA INST REGN MED LIC REV ROYLT</t>
  </si>
  <si>
    <t>05/19/2022</t>
  </si>
  <si>
    <t>2500000</t>
  </si>
  <si>
    <t>PEDESTRIAN SAFETY ACCT (STF)</t>
  </si>
  <si>
    <t>33/</t>
  </si>
  <si>
    <t>2501000</t>
  </si>
  <si>
    <t>LOCAL TRANSP LOAN ACCT,SHA,STF</t>
  </si>
  <si>
    <t>2503000</t>
  </si>
  <si>
    <t>SR-710 REHABILITATION ACCOUNT</t>
  </si>
  <si>
    <t>08/08/2017</t>
  </si>
  <si>
    <t>2504000</t>
  </si>
  <si>
    <t>ADVANCE MITIGATION ACCOUNT</t>
  </si>
  <si>
    <t>TRANSPORTATION FUNDS</t>
  </si>
  <si>
    <t>2505000</t>
  </si>
  <si>
    <t>RAIL INFRASTRT ACT, ST TRANSPT</t>
  </si>
  <si>
    <t>06/03/2021</t>
  </si>
  <si>
    <t>3000000</t>
  </si>
  <si>
    <t>FIN SURETY ACCT RADIATION CTR</t>
  </si>
  <si>
    <t>023</t>
  </si>
  <si>
    <t>3001000</t>
  </si>
  <si>
    <t>PUBLIC BEACH RESTORATION FUND</t>
  </si>
  <si>
    <t>98/</t>
  </si>
  <si>
    <t>3002000</t>
  </si>
  <si>
    <t>ELECTRICIAN CERTIFICATION FD</t>
  </si>
  <si>
    <t>27/</t>
  </si>
  <si>
    <t>3003000</t>
  </si>
  <si>
    <t>PERM AMUSEMT RIDE SAFETY INSP</t>
  </si>
  <si>
    <t>3004000</t>
  </si>
  <si>
    <t>GARMENT INDUSTRY REGULATION FD</t>
  </si>
  <si>
    <t>3005000</t>
  </si>
  <si>
    <t>FILM CALIFORNIA FIRST FUND</t>
  </si>
  <si>
    <t>3006000</t>
  </si>
  <si>
    <t>JOBS-HOUSING BALANCE IMP ACCT</t>
  </si>
  <si>
    <t>3007000</t>
  </si>
  <si>
    <t>TRAFFIC CONGESTION RELIEF FD</t>
  </si>
  <si>
    <t>CH9</t>
  </si>
  <si>
    <t>1/0</t>
  </si>
  <si>
    <t>3008000</t>
  </si>
  <si>
    <t>TRANSPORTATION INVESTMENT FUND</t>
  </si>
  <si>
    <t>SPECIAL FUND</t>
  </si>
  <si>
    <t>3010000</t>
  </si>
  <si>
    <t>PIERCE'S DISEASE MANAGEMT ACT</t>
  </si>
  <si>
    <t>3011000</t>
  </si>
  <si>
    <t>SPEC REV FD FOR VLF TAX RELIEF</t>
  </si>
  <si>
    <t>3012000</t>
  </si>
  <si>
    <t>FIRE SAFETY SUBACCOUNT</t>
  </si>
  <si>
    <t>3013000</t>
  </si>
  <si>
    <t>CENT COAST VETS CEMETERY DEV</t>
  </si>
  <si>
    <t>71/</t>
  </si>
  <si>
    <t>3014000</t>
  </si>
  <si>
    <t>BALDWIN HILLS CONSERVANCY FD</t>
  </si>
  <si>
    <t>28/</t>
  </si>
  <si>
    <t>3015000</t>
  </si>
  <si>
    <t>GAS CONSUMPTION SURCHARGE FUND</t>
  </si>
  <si>
    <t>32/</t>
  </si>
  <si>
    <t>3016000</t>
  </si>
  <si>
    <t>MISSING PERSONS DNA DATA BASE</t>
  </si>
  <si>
    <t>22/</t>
  </si>
  <si>
    <t>3017000</t>
  </si>
  <si>
    <t>OCCUPATIONAL THERAPY FUND</t>
  </si>
  <si>
    <t>3018000</t>
  </si>
  <si>
    <t>DRUG &amp; DEVICE SAFETY FUND</t>
  </si>
  <si>
    <t>37/</t>
  </si>
  <si>
    <t>3019000</t>
  </si>
  <si>
    <t>SUBSTANCE ABUSE TREATMT TRT FD</t>
  </si>
  <si>
    <t>P 3</t>
  </si>
  <si>
    <t>6</t>
  </si>
  <si>
    <t>3020000</t>
  </si>
  <si>
    <t>TOBACCO SETTLEMENT FUND</t>
  </si>
  <si>
    <t>$B3</t>
  </si>
  <si>
    <t>3021000</t>
  </si>
  <si>
    <t>AGRI BIOMASS UTILIZATION ACCT</t>
  </si>
  <si>
    <t>3022000</t>
  </si>
  <si>
    <t>APPRENTICESHIP TRAIN CONTR FD</t>
  </si>
  <si>
    <t>APPRENTICESHIP TRAINING</t>
  </si>
  <si>
    <t>GC</t>
  </si>
  <si>
    <t>3023000</t>
  </si>
  <si>
    <t>WIC MANUFACTURER'S REBATE FD</t>
  </si>
  <si>
    <t>REBATES</t>
  </si>
  <si>
    <t>3024000</t>
  </si>
  <si>
    <t>RIGID CONTAINER ACCOUNT</t>
  </si>
  <si>
    <t>3025000</t>
  </si>
  <si>
    <t>ABANDONED MINE RECLAMATION</t>
  </si>
  <si>
    <t>3027000</t>
  </si>
  <si>
    <t>TRAUMA CARE FUND</t>
  </si>
  <si>
    <t>3028000</t>
  </si>
  <si>
    <t>TRANSITIONAL HOUSING YOUTH</t>
  </si>
  <si>
    <t>3029000</t>
  </si>
  <si>
    <t>GOLDEN BEAR PHARMACY ASSISTANC</t>
  </si>
  <si>
    <t>3030000</t>
  </si>
  <si>
    <t>WORKERS OCCUPATIONAL SAFETY</t>
  </si>
  <si>
    <t>3031000</t>
  </si>
  <si>
    <t>WORKERS COMP-RETURN TO WORK</t>
  </si>
  <si>
    <t>3033000</t>
  </si>
  <si>
    <t>CA MEMORIAL SCHOLARSHIP FUND</t>
  </si>
  <si>
    <t>3034000</t>
  </si>
  <si>
    <t>ANTITERRORISM FUND</t>
  </si>
  <si>
    <t>PUBLIC SAFETY</t>
  </si>
  <si>
    <t>3035000</t>
  </si>
  <si>
    <t>ENVIRONMENTAL QUALITY ASSESS</t>
  </si>
  <si>
    <t>3036000</t>
  </si>
  <si>
    <t>3037000</t>
  </si>
  <si>
    <t>STATE COURT FACILITIES CONST F</t>
  </si>
  <si>
    <t>3038000</t>
  </si>
  <si>
    <t>COMMUNITY REVITALIZATION FEE F</t>
  </si>
  <si>
    <t>3039000</t>
  </si>
  <si>
    <t>DENTALLY UNDERSERVED ACCT, SDF</t>
  </si>
  <si>
    <t>3040000</t>
  </si>
  <si>
    <t>MEDICALLY UNDERSERVED ACCT</t>
  </si>
  <si>
    <t>3041000</t>
  </si>
  <si>
    <t>ADDRESS CONFIDENT FOR REPRODUC</t>
  </si>
  <si>
    <t>3042000</t>
  </si>
  <si>
    <t>VICTIMS OF CORPORATE FRAUD</t>
  </si>
  <si>
    <t>3046000</t>
  </si>
  <si>
    <t>OIL GAS AND GEO ADM FUND</t>
  </si>
  <si>
    <t>3053000</t>
  </si>
  <si>
    <t>PUB RGHT LAW ENFORC SP FUND</t>
  </si>
  <si>
    <t>OTHER - ATTORNEY GENERAL</t>
  </si>
  <si>
    <t>3054000</t>
  </si>
  <si>
    <t>HEALTH CARE BENEFITS FUND</t>
  </si>
  <si>
    <t>3055000</t>
  </si>
  <si>
    <t>COUNTY HLTH INITIAT MATCH FUND</t>
  </si>
  <si>
    <t>3056000</t>
  </si>
  <si>
    <t>SAFE DRKING WTR AND TOX ENF</t>
  </si>
  <si>
    <t>3057000</t>
  </si>
  <si>
    <t>DAM SAFETY FUND</t>
  </si>
  <si>
    <t>3058000</t>
  </si>
  <si>
    <t>WATER RIGHTS FUND</t>
  </si>
  <si>
    <t>3059000</t>
  </si>
  <si>
    <t>FISCAL RECOVERY FUND</t>
  </si>
  <si>
    <t>DEBT SERVICE FUND TYPE</t>
  </si>
  <si>
    <t>ECONOMIC RECOVERY BOND SINKING</t>
  </si>
  <si>
    <t>3060000</t>
  </si>
  <si>
    <t>APPELLATE COURT TRUST FUND</t>
  </si>
  <si>
    <t>COURTS</t>
  </si>
  <si>
    <t>3061000</t>
  </si>
  <si>
    <t>RATEPAYER RELIEF FUND</t>
  </si>
  <si>
    <t>3062000</t>
  </si>
  <si>
    <t>ENERGY FAC LIC AND COMP FUND</t>
  </si>
  <si>
    <t>3063000</t>
  </si>
  <si>
    <t>STATE RESPONSIBILITY AREA FIRE</t>
  </si>
  <si>
    <t>3064000</t>
  </si>
  <si>
    <t>MENTAL HEALTH PRAC ED FUND</t>
  </si>
  <si>
    <t>3065000</t>
  </si>
  <si>
    <t>ELECT WSTE REC AND RECY ACCT</t>
  </si>
  <si>
    <t>3066000</t>
  </si>
  <si>
    <t>COURT FACILITIES TRUST FUND</t>
  </si>
  <si>
    <t>3067000</t>
  </si>
  <si>
    <t>CIG AND TOBACCO PROD COMP FUND</t>
  </si>
  <si>
    <t>3068000</t>
  </si>
  <si>
    <t>VOCATIONAL NURSE EDUCATION FD</t>
  </si>
  <si>
    <t>3069000</t>
  </si>
  <si>
    <t>NATUROPATHIC DOCTOR FUND</t>
  </si>
  <si>
    <t>3070000</t>
  </si>
  <si>
    <t>NONTOXIC DRY CLN INCT TRUST FD</t>
  </si>
  <si>
    <t>3071000</t>
  </si>
  <si>
    <t>CARWASH WORKERS RESTITUTION FD</t>
  </si>
  <si>
    <t>3072000</t>
  </si>
  <si>
    <t>CARWASH WORKER FUNDS</t>
  </si>
  <si>
    <t>08/14/2015</t>
  </si>
  <si>
    <t>3074000</t>
  </si>
  <si>
    <t>MEDICAL MARIJUANA PROGRAM FD</t>
  </si>
  <si>
    <t>3075000</t>
  </si>
  <si>
    <t>UNLAWFUL SALES REDUCTION FUND</t>
  </si>
  <si>
    <t>3077000</t>
  </si>
  <si>
    <t>CALIFORNIA MAIN STREET PGM FD</t>
  </si>
  <si>
    <t>3078000</t>
  </si>
  <si>
    <t>LABOR &amp; WORKFORCE DEV FUND</t>
  </si>
  <si>
    <t>OTHER - LABOR RIGHTS</t>
  </si>
  <si>
    <t>3079000</t>
  </si>
  <si>
    <t>CHILDRENS MEDICAL SVCS REBATE</t>
  </si>
  <si>
    <t>3080000</t>
  </si>
  <si>
    <t>AIDS DRUG ASSIST PRG REBATE FD</t>
  </si>
  <si>
    <t>3081000</t>
  </si>
  <si>
    <t>CANNERY INSPECTION FUND</t>
  </si>
  <si>
    <t>3082000</t>
  </si>
  <si>
    <t>SCHOOL FAC EMERGENCY REPAIR FD</t>
  </si>
  <si>
    <t>3083000</t>
  </si>
  <si>
    <t>WELCOME CENTER FUND</t>
  </si>
  <si>
    <t>OTHER - TOURISM</t>
  </si>
  <si>
    <t>3084000</t>
  </si>
  <si>
    <t>UNIFIED PROGRAM AGENCY ACCOUNT</t>
  </si>
  <si>
    <t>3085000</t>
  </si>
  <si>
    <t>MENTAL HEALTH SERVICE FUND</t>
  </si>
  <si>
    <t>3086000</t>
  </si>
  <si>
    <t>DNA IDENTIFICATION</t>
  </si>
  <si>
    <t>3087000</t>
  </si>
  <si>
    <t>UNFAIR COMPETITION LAW FUND</t>
  </si>
  <si>
    <t>OTHER - CONSUMER PROTECTION</t>
  </si>
  <si>
    <t>3088000</t>
  </si>
  <si>
    <t>REGISTRY OF CHARITABLE TRUSTS</t>
  </si>
  <si>
    <t>3089000</t>
  </si>
  <si>
    <t>PUC PUBLIC ADVOCATES OFFICE AC</t>
  </si>
  <si>
    <t>12/24/2018</t>
  </si>
  <si>
    <t>3090000</t>
  </si>
  <si>
    <t>DEFICIT RECOVERY BOND RETIRMNT</t>
  </si>
  <si>
    <t>3091000</t>
  </si>
  <si>
    <t>CERTIFIED ACCESS SPECIALIST FD</t>
  </si>
  <si>
    <t>3092000</t>
  </si>
  <si>
    <t>GAP REPAYMENT FUND</t>
  </si>
  <si>
    <t>3093000</t>
  </si>
  <si>
    <t>TRANSPORTATION DEFERRED INVEST</t>
  </si>
  <si>
    <t>3094000</t>
  </si>
  <si>
    <t>SELF-DIRECTED SERVICES RISK PO</t>
  </si>
  <si>
    <t>3095000</t>
  </si>
  <si>
    <t>FILM PROMOTION &amp; MARKETING FUN</t>
  </si>
  <si>
    <t>OTHER-MOTION PICTURE MARKETING</t>
  </si>
  <si>
    <t>3096000</t>
  </si>
  <si>
    <t>NONDESIGNATED PUBLIC HOSPITAL</t>
  </si>
  <si>
    <t>3097000</t>
  </si>
  <si>
    <t>PRIVATE HOSPITAL SUPPLEMENTAL</t>
  </si>
  <si>
    <t>3098000</t>
  </si>
  <si>
    <t>LICENSING &amp; CERT PRGM FUND</t>
  </si>
  <si>
    <t>3099000</t>
  </si>
  <si>
    <t>LICENSING &amp; CERTIFICATION</t>
  </si>
  <si>
    <t>3100000</t>
  </si>
  <si>
    <t>DEPT WATER RES ELECT POW FD</t>
  </si>
  <si>
    <t>ELECTRIC POWER FUND</t>
  </si>
  <si>
    <t>3101000</t>
  </si>
  <si>
    <t>ANALYTICAL LABORATORY ACCOUNT</t>
  </si>
  <si>
    <t>OTHER - LABORATORY MAINTENANCE</t>
  </si>
  <si>
    <t>3102000</t>
  </si>
  <si>
    <t>ACUTE ORPHAN WELL ACCOUNT</t>
  </si>
  <si>
    <t>3103000</t>
  </si>
  <si>
    <t>HATCHERY &amp; INLAND FISHERIES FU</t>
  </si>
  <si>
    <t>3104000</t>
  </si>
  <si>
    <t>COASTAL WETLANDS FUND</t>
  </si>
  <si>
    <t>3107000</t>
  </si>
  <si>
    <t>TRANSPORTATION DEBT SERVICE FD</t>
  </si>
  <si>
    <t>3108000</t>
  </si>
  <si>
    <t>PROFESSIONAL FIDUCIARY FUND</t>
  </si>
  <si>
    <t>3109000</t>
  </si>
  <si>
    <t>NATURAL GAS SUBACCOUNT,PIRD&amp;D</t>
  </si>
  <si>
    <t>3110000</t>
  </si>
  <si>
    <t>GAMBLING ADDICTION PROGRAM FD</t>
  </si>
  <si>
    <t>OTHER - GAMBLING ADDICTION</t>
  </si>
  <si>
    <t>3111000</t>
  </si>
  <si>
    <t>RETAIL FOOD SAFETY &amp; DEFENS FD</t>
  </si>
  <si>
    <t>3112000</t>
  </si>
  <si>
    <t>EQUAL IN PRV &amp; SVCS DOM ABUSE</t>
  </si>
  <si>
    <t>HUMAN SERVICES-DOMESTIC ABUSE</t>
  </si>
  <si>
    <t>3113000</t>
  </si>
  <si>
    <t>RESIDENTIAL &amp; OUTPATIENT PGM</t>
  </si>
  <si>
    <t>3114000</t>
  </si>
  <si>
    <t>BIRTH DEFECTS MONITORING PRGM</t>
  </si>
  <si>
    <t>3115000</t>
  </si>
  <si>
    <t>YOUTHFUL OFFENDER BLOCK GRANT</t>
  </si>
  <si>
    <t>3116000</t>
  </si>
  <si>
    <t>MASS TRANSPORTATION FUND</t>
  </si>
  <si>
    <t>3117000</t>
  </si>
  <si>
    <t>ALTERNATIVE &amp; RENEWABLE FUEL</t>
  </si>
  <si>
    <t>3118000</t>
  </si>
  <si>
    <t>VOTER INTIMIDATION RESITUTION</t>
  </si>
  <si>
    <t>3119000</t>
  </si>
  <si>
    <t>AIR QUALITY IMPROVEMENT FUND</t>
  </si>
  <si>
    <t>3120000</t>
  </si>
  <si>
    <t>FIREWORKS ENFORC &amp; DISPOSAL</t>
  </si>
  <si>
    <t>OTHER - FIREWORKS</t>
  </si>
  <si>
    <t>3121000</t>
  </si>
  <si>
    <t>OCCUPATIONAL SAFETY &amp; HEALTH</t>
  </si>
  <si>
    <t>3122000</t>
  </si>
  <si>
    <t>ENHANCED FLEET MOD SUBACCT</t>
  </si>
  <si>
    <t>3123000</t>
  </si>
  <si>
    <t>COASTAL ACT SERVICES FUND</t>
  </si>
  <si>
    <t>3130000</t>
  </si>
  <si>
    <t>INCLOSURE FACILITIES IMPROVE</t>
  </si>
  <si>
    <t>3131000</t>
  </si>
  <si>
    <t>BINGO FUND, CALIFORNIA</t>
  </si>
  <si>
    <t>3132000</t>
  </si>
  <si>
    <t>CHARITY BINGO MITIGATION FUND</t>
  </si>
  <si>
    <t>3133000</t>
  </si>
  <si>
    <t>MANAGED CARE ADMIN FINES FUND</t>
  </si>
  <si>
    <t>3134000</t>
  </si>
  <si>
    <t>SCHOOL DISTRICT ACCOUNT</t>
  </si>
  <si>
    <t>3135000</t>
  </si>
  <si>
    <t>TRIAL COURT OPERATIONS TRUST</t>
  </si>
  <si>
    <t>3136000</t>
  </si>
  <si>
    <t>FORECLOSURE CONSULT REG FUND</t>
  </si>
  <si>
    <t>3137000</t>
  </si>
  <si>
    <t>EMERGENCY MEDICAL TECH CERT</t>
  </si>
  <si>
    <t>3138000</t>
  </si>
  <si>
    <t>IMMEDIATE &amp; CRITICAL NEEDS</t>
  </si>
  <si>
    <t>3139000</t>
  </si>
  <si>
    <t>SPECIALIZED LICENSE PLATE FUND</t>
  </si>
  <si>
    <t>3140000</t>
  </si>
  <si>
    <t>DENTAL HYGIENE FUND, STATE</t>
  </si>
  <si>
    <t>3141000</t>
  </si>
  <si>
    <t>ADVANCED SERVICES FUND, CA</t>
  </si>
  <si>
    <t>3142000</t>
  </si>
  <si>
    <t>DENTAL ASSISTANT FUND, STATE</t>
  </si>
  <si>
    <t>3144000</t>
  </si>
  <si>
    <t>BLDG STANDARDS ADMIN FUND</t>
  </si>
  <si>
    <t>3145000</t>
  </si>
  <si>
    <t>UST ORPHAN SITE CLEANUP FUND</t>
  </si>
  <si>
    <t>3147000</t>
  </si>
  <si>
    <t>SMALL COMMUNITY GRANT FUND</t>
  </si>
  <si>
    <t>10/13/2014</t>
  </si>
  <si>
    <t>3148000</t>
  </si>
  <si>
    <t>CHILDREN/FAMILIES HLTH &amp; HUMAN</t>
  </si>
  <si>
    <t>3149000</t>
  </si>
  <si>
    <t>LOCAL SAFETY &amp; PROTECTION ACCT</t>
  </si>
  <si>
    <t>3150000</t>
  </si>
  <si>
    <t>PUBLIC WORKS ENFORCEMENT, ST</t>
  </si>
  <si>
    <t>3151000</t>
  </si>
  <si>
    <t>INTERNAL HLTH INFORM INTEGRITY</t>
  </si>
  <si>
    <t>3152000</t>
  </si>
  <si>
    <t>LABOR ENFORCEMENT &amp; COMPLIANCE</t>
  </si>
  <si>
    <t>3153000</t>
  </si>
  <si>
    <t>3155000</t>
  </si>
  <si>
    <t>LEAD-RELATED CONSTRUCTION FUND</t>
  </si>
  <si>
    <t>3156000</t>
  </si>
  <si>
    <t>CHILDREN'S HEALTH &amp; HUMAN SVCS</t>
  </si>
  <si>
    <t>3157000</t>
  </si>
  <si>
    <t>RECREATIONAL HEALTH FUND</t>
  </si>
  <si>
    <t>3158000</t>
  </si>
  <si>
    <t>HOSPITAL QUALITY ASSURANCE REV</t>
  </si>
  <si>
    <t>3159000</t>
  </si>
  <si>
    <t>ARTS &amp; ENTERTAINMENT FUND</t>
  </si>
  <si>
    <t>3160000</t>
  </si>
  <si>
    <t>WASTEWATER OPERATOR CERT FUND</t>
  </si>
  <si>
    <t>3162000</t>
  </si>
  <si>
    <t>GOLD STAR LICENSE PLATE ACCT</t>
  </si>
  <si>
    <t>OTHER - LICENSE PLATE</t>
  </si>
  <si>
    <t>3163000</t>
  </si>
  <si>
    <t>HEALTH INFO TECH &amp; EXCHANGE FD</t>
  </si>
  <si>
    <t>3164000</t>
  </si>
  <si>
    <t>RENEWABLE ENERGY RESOURCES</t>
  </si>
  <si>
    <t>3165000</t>
  </si>
  <si>
    <t>ENTERPRISE ZONE FUND</t>
  </si>
  <si>
    <t>3167000</t>
  </si>
  <si>
    <t>SKILLED NURSING FAC QUALITY</t>
  </si>
  <si>
    <t>HEALTH-RELATED SPECIAL REVENUE</t>
  </si>
  <si>
    <t>3168000</t>
  </si>
  <si>
    <t>EMERGENCY MED AIR TRANSPORT</t>
  </si>
  <si>
    <t>3169000</t>
  </si>
  <si>
    <t>JUVENILE REENTRY FUND</t>
  </si>
  <si>
    <t>3170000</t>
  </si>
  <si>
    <t>HERITAGE ENRICHMENT RESOURCE</t>
  </si>
  <si>
    <t>3171000</t>
  </si>
  <si>
    <t>LOCAL REVENUE FUND 2011</t>
  </si>
  <si>
    <t>3172000</t>
  </si>
  <si>
    <t>PUBLIC HOSPITAL INVEST IMPROVE</t>
  </si>
  <si>
    <t>02/03/2020</t>
  </si>
  <si>
    <t>3175000</t>
  </si>
  <si>
    <t>CA HEALTH TRUST FUND</t>
  </si>
  <si>
    <t>3176000</t>
  </si>
  <si>
    <t>TRIAL COURT SECURITY ACCOUNT</t>
  </si>
  <si>
    <t>3177000</t>
  </si>
  <si>
    <t>LOCAL COMMUNITY CORRECTNS ACCT</t>
  </si>
  <si>
    <t>3178000</t>
  </si>
  <si>
    <t>LOCAL LAW ENFORCE SVCS ACCT</t>
  </si>
  <si>
    <t>3179000</t>
  </si>
  <si>
    <t>MENTAL HEALTH ACCOUNT</t>
  </si>
  <si>
    <t>3180000</t>
  </si>
  <si>
    <t>DISTRICT ATTY/PUBLIC DEFENDER</t>
  </si>
  <si>
    <t>3181000</t>
  </si>
  <si>
    <t>JUVENILE JUSTICE ACCOUNT</t>
  </si>
  <si>
    <t>3182000</t>
  </si>
  <si>
    <t>HEALTH &amp; HUMAN SERVICES ACCT</t>
  </si>
  <si>
    <t>3183000</t>
  </si>
  <si>
    <t>RESERVE ACCOUNT</t>
  </si>
  <si>
    <t>3184000</t>
  </si>
  <si>
    <t>ADULT PROTECTIVE SVCS SUBACCT</t>
  </si>
  <si>
    <t>3185000</t>
  </si>
  <si>
    <t>CHILD WELFARE SVCS SUBACCOUNT</t>
  </si>
  <si>
    <t>3186000</t>
  </si>
  <si>
    <t>ADOPTIONS SUBACCOUNT</t>
  </si>
  <si>
    <t>3187000</t>
  </si>
  <si>
    <t>ADOPTIONS ASSIST PROGRAM</t>
  </si>
  <si>
    <t>3188000</t>
  </si>
  <si>
    <t>CHILD ABUSE PREVENTION SUBACCT</t>
  </si>
  <si>
    <t>3189000</t>
  </si>
  <si>
    <t>WOMEN/CHILDRENS RESIDENTIAL</t>
  </si>
  <si>
    <t>3190000</t>
  </si>
  <si>
    <t>DRUG COURT SUBACCOUNT</t>
  </si>
  <si>
    <t>3191000</t>
  </si>
  <si>
    <t>NONDRUG MEDI-CAL SUBSTANCES</t>
  </si>
  <si>
    <t>3192000</t>
  </si>
  <si>
    <t>DRUG MEDI-CAL SUBACCOUNT</t>
  </si>
  <si>
    <t>3193000</t>
  </si>
  <si>
    <t>3194000</t>
  </si>
  <si>
    <t>JUVENILE REENTRY GRANT SUBACCT</t>
  </si>
  <si>
    <t>3195000</t>
  </si>
  <si>
    <t>CARPET STEWARDSHIP ACCOUNT</t>
  </si>
  <si>
    <t>3196000</t>
  </si>
  <si>
    <t>CARPET STEWARDSHIP PENALTY</t>
  </si>
  <si>
    <t>3197000</t>
  </si>
  <si>
    <t>UNDISTRIBUTED ACCOUNT</t>
  </si>
  <si>
    <t>3198000</t>
  </si>
  <si>
    <t>FOSTER CARE ASSISTANCE SUBACCT</t>
  </si>
  <si>
    <t>3199000</t>
  </si>
  <si>
    <t>FOSTER CARE ADMIN SUBACCT</t>
  </si>
  <si>
    <t>3200000</t>
  </si>
  <si>
    <t>CALWORKS MAINTENANCE OF EFFORT</t>
  </si>
  <si>
    <t>3201000</t>
  </si>
  <si>
    <t>LOW INCOME HEALTH MEC EMG FUND</t>
  </si>
  <si>
    <t>3202000</t>
  </si>
  <si>
    <t>ARCHITECTURAL PAINT STEWARD AC</t>
  </si>
  <si>
    <t>3203000</t>
  </si>
  <si>
    <t>ARCH PAINT STEWARD PNLTY SUBAC</t>
  </si>
  <si>
    <t>3204000</t>
  </si>
  <si>
    <t>ENTERTAINMENT WORK PERMIT FUND</t>
  </si>
  <si>
    <t>3205000</t>
  </si>
  <si>
    <t>APPLIANCE EFFICIENCY ENFORCEME</t>
  </si>
  <si>
    <t>3207000</t>
  </si>
  <si>
    <t>EDUCATION PROTECTION ACCOUNT</t>
  </si>
  <si>
    <t>12/20/2013</t>
  </si>
  <si>
    <t>3209000</t>
  </si>
  <si>
    <t>OFFICE OF PATIENT ADV TRUST FD</t>
  </si>
  <si>
    <t>08/31/2012</t>
  </si>
  <si>
    <t>3210000</t>
  </si>
  <si>
    <t>DAVIS-DOLWIG ACCOUNT</t>
  </si>
  <si>
    <t>08/09/2013</t>
  </si>
  <si>
    <t>3211000</t>
  </si>
  <si>
    <t>ELECTRIC PROG INVEST CHRG FD</t>
  </si>
  <si>
    <t>3212000</t>
  </si>
  <si>
    <t>TIMBER REG &amp; FOREST RESTORATN</t>
  </si>
  <si>
    <t>3213000</t>
  </si>
  <si>
    <t>LONG-TERM CARE QUALITY ASSUR</t>
  </si>
  <si>
    <t>3214000</t>
  </si>
  <si>
    <t>SUPPORT SERVICES ACCOUNT</t>
  </si>
  <si>
    <t>LOCAL REV AND PUB SAFETY FUNDS</t>
  </si>
  <si>
    <t>3215000</t>
  </si>
  <si>
    <t>LAW ENFRCMNT SERVICES ACCT</t>
  </si>
  <si>
    <t>3216000</t>
  </si>
  <si>
    <t>PROTECTIVE SERVICES SUBACCT</t>
  </si>
  <si>
    <t>3217000</t>
  </si>
  <si>
    <t>BEHAVORIAL HEALTH SUBACCOUNT</t>
  </si>
  <si>
    <t>3218000</t>
  </si>
  <si>
    <t>SUPPORT SERVICES GROWTH SUB</t>
  </si>
  <si>
    <t>3219000</t>
  </si>
  <si>
    <t>COUNTY INTRVNT SUP SVCS SUB</t>
  </si>
  <si>
    <t>3220000</t>
  </si>
  <si>
    <t>LAW ENFRCMNT SRVCES GRWTH SUB</t>
  </si>
  <si>
    <t>3221000</t>
  </si>
  <si>
    <t>TRIAL COURT SECURITY SUBACCT</t>
  </si>
  <si>
    <t>3222000</t>
  </si>
  <si>
    <t>ENHANCING LAW ENFRCMNT ACT SUB</t>
  </si>
  <si>
    <t>3223000</t>
  </si>
  <si>
    <t>COMMUNITY CORRECTIONS SUBACCT</t>
  </si>
  <si>
    <t>3224000</t>
  </si>
  <si>
    <t>DIST ATTY &amp; PUB DEFENDR SUBACT</t>
  </si>
  <si>
    <t>3225000</t>
  </si>
  <si>
    <t>JUVENILE JUSTICE SUBACCOUNT</t>
  </si>
  <si>
    <t>3226000</t>
  </si>
  <si>
    <t>JUVENILE REENTRY GRNT SP ACCT</t>
  </si>
  <si>
    <t>3227000</t>
  </si>
  <si>
    <t>YOUTHFUL OFFNDR BLOCK GR ACCT</t>
  </si>
  <si>
    <t>3228000</t>
  </si>
  <si>
    <t>GREENHOUSE GAS REDUCTION FD</t>
  </si>
  <si>
    <t>3229000</t>
  </si>
  <si>
    <t>SALES AND USE TAX GROWTH ACCT</t>
  </si>
  <si>
    <t>3230000</t>
  </si>
  <si>
    <t>JUVENILE JUSTICE GRWTH SP ACCT</t>
  </si>
  <si>
    <t>3231000</t>
  </si>
  <si>
    <t>ENHANCING LAW ENFRCMNT ACT</t>
  </si>
  <si>
    <t>3232000</t>
  </si>
  <si>
    <t>DIST ATTY &amp; PUB DFNDR GRWTH</t>
  </si>
  <si>
    <t>3233000</t>
  </si>
  <si>
    <t>COMMUNITY CORR GRWTH SP ACCT</t>
  </si>
  <si>
    <t>3234000</t>
  </si>
  <si>
    <t>TRIAL COURT SECURITY GROWTH</t>
  </si>
  <si>
    <t>3235000</t>
  </si>
  <si>
    <t>BEHAVORIAL HEALTH SER GRWTH</t>
  </si>
  <si>
    <t>3236000</t>
  </si>
  <si>
    <t>PROTECTIVE SER GRWTH SP ACCT</t>
  </si>
  <si>
    <t>3237000</t>
  </si>
  <si>
    <t>COST OF IMPLEMENTATION ACCT</t>
  </si>
  <si>
    <t>3238000</t>
  </si>
  <si>
    <t>ST PARKS REV INCENTIVE SUBACCT</t>
  </si>
  <si>
    <t>3239000</t>
  </si>
  <si>
    <t>WOMEN &amp; CHILD RESDNTL ACCT</t>
  </si>
  <si>
    <t>3240000</t>
  </si>
  <si>
    <t>SECONDHAND DEALER &amp; PAWNBR FD</t>
  </si>
  <si>
    <t>11/06/2013</t>
  </si>
  <si>
    <t>3241000</t>
  </si>
  <si>
    <t>COHO SALMON RECOVERY ACCT</t>
  </si>
  <si>
    <t>3242000</t>
  </si>
  <si>
    <t>CHILD PERFORMER PERMIT FUND</t>
  </si>
  <si>
    <t>3243000</t>
  </si>
  <si>
    <t>SAN FRAN VEHICLE ASSMNT FUND</t>
  </si>
  <si>
    <t>3244000</t>
  </si>
  <si>
    <t>POLITICAL DISCLOSURE ACCESS FD</t>
  </si>
  <si>
    <t>3245000</t>
  </si>
  <si>
    <t>DISABILITY ACCESS AND EDUC RF</t>
  </si>
  <si>
    <t>3246000</t>
  </si>
  <si>
    <t>FAIR EMPLOY ENFORCE &amp; LITIGAT</t>
  </si>
  <si>
    <t>3247000</t>
  </si>
  <si>
    <t>FINANCIAL AID TECHNICAL ASSIST</t>
  </si>
  <si>
    <t>3248000</t>
  </si>
  <si>
    <t>FAMILY SUPPORT SUBACCT SALE TX</t>
  </si>
  <si>
    <t>3249000</t>
  </si>
  <si>
    <t>CHILD POVERTY @ FAMILY SUPPL</t>
  </si>
  <si>
    <t>3250000</t>
  </si>
  <si>
    <t>TRANS BOND DIRECT PMT DEBT SER</t>
  </si>
  <si>
    <t>3251000</t>
  </si>
  <si>
    <t>PREPAID MOBILE TEL SERV SUR FD</t>
  </si>
  <si>
    <t>09/17/2015</t>
  </si>
  <si>
    <t>3252000</t>
  </si>
  <si>
    <t>CURES FUND</t>
  </si>
  <si>
    <t>3253000</t>
  </si>
  <si>
    <t>MADE IN CALIFORNIA</t>
  </si>
  <si>
    <t>02/05/2015</t>
  </si>
  <si>
    <t>3254000</t>
  </si>
  <si>
    <t>BUSINESS PROG MODENIZATION</t>
  </si>
  <si>
    <t>3255000</t>
  </si>
  <si>
    <t>HOME CARE FUND</t>
  </si>
  <si>
    <t>3256000</t>
  </si>
  <si>
    <t>SPECIALIZED FIRST AID TRAINING</t>
  </si>
  <si>
    <t>3257000</t>
  </si>
  <si>
    <t>USED MATTRESS RECYCLING FD</t>
  </si>
  <si>
    <t>3258000</t>
  </si>
  <si>
    <t>MATTRESS RECOVRY &amp; RECL</t>
  </si>
  <si>
    <t>3259000</t>
  </si>
  <si>
    <t>RECIDIVISM REDUCTION FUND</t>
  </si>
  <si>
    <t>3260000</t>
  </si>
  <si>
    <t>REG RR ACCIDENT P &amp; I RESPONSE</t>
  </si>
  <si>
    <t>03/21/2019</t>
  </si>
  <si>
    <t>3261000</t>
  </si>
  <si>
    <t>VESSEL OPERATOR CERT, H&amp;W REVL</t>
  </si>
  <si>
    <t>12/29/2012</t>
  </si>
  <si>
    <t>3262000</t>
  </si>
  <si>
    <t>EXPEDITED CLAIM, UG STORAGE TK</t>
  </si>
  <si>
    <t>3263000</t>
  </si>
  <si>
    <t>COLLEGE ACCESS TAX CREDIT FUND</t>
  </si>
  <si>
    <t>12/30/2015</t>
  </si>
  <si>
    <t>3264000</t>
  </si>
  <si>
    <t>SITE CLEANUP SUBACCOUNT</t>
  </si>
  <si>
    <t>3265000</t>
  </si>
  <si>
    <t>PREPAID MTS PUC ACCOUNT</t>
  </si>
  <si>
    <t>3266000</t>
  </si>
  <si>
    <t>PREPAID MTS 911 ACCOUNT</t>
  </si>
  <si>
    <t>3267000</t>
  </si>
  <si>
    <t>REUSABLE GROCERY BAG FUND</t>
  </si>
  <si>
    <t>3268000</t>
  </si>
  <si>
    <t>SENIOR &amp; DSBLD CTZNS PTP FUND</t>
  </si>
  <si>
    <t>12/03/2018</t>
  </si>
  <si>
    <t>3269000</t>
  </si>
  <si>
    <t>CIG FIRE SFTY &amp; FIREFITR PROT</t>
  </si>
  <si>
    <t>3270000</t>
  </si>
  <si>
    <t>LCL CHRGS PRPD MBL TEL SVC FD</t>
  </si>
  <si>
    <t>3272000</t>
  </si>
  <si>
    <t>CA DOMESTIC VIOLENCE PREVENTN</t>
  </si>
  <si>
    <t>09/19/2016</t>
  </si>
  <si>
    <t>3273000</t>
  </si>
  <si>
    <t>EMPLOYMENT OPPORTUNITY FUND</t>
  </si>
  <si>
    <t>3274000</t>
  </si>
  <si>
    <t>SOCIAL SER SUB, VEHICLE LIC FE</t>
  </si>
  <si>
    <t>LOCAL REV &amp; PUBLIC SAFETY</t>
  </si>
  <si>
    <t>11/03/2016</t>
  </si>
  <si>
    <t>3275000</t>
  </si>
  <si>
    <t>COUNTY MED SER PROG SUB, VLF A</t>
  </si>
  <si>
    <t>3276000</t>
  </si>
  <si>
    <t>CALWORKS MAINT. VEH. LIC. FEE</t>
  </si>
  <si>
    <t>3277000</t>
  </si>
  <si>
    <t>COUNTY MED. SEVR PROG VL FEE</t>
  </si>
  <si>
    <t>11/04/2016</t>
  </si>
  <si>
    <t>3278000</t>
  </si>
  <si>
    <t>MENTAL HEALTH SUBACC VEH LIC A</t>
  </si>
  <si>
    <t>3279000</t>
  </si>
  <si>
    <t>HEALTH SUBACCOUNT VEH LIC FEE</t>
  </si>
  <si>
    <t>3280000</t>
  </si>
  <si>
    <t>GENERAL GROWTH SUBACCOUNT, VLF</t>
  </si>
  <si>
    <t>3281000</t>
  </si>
  <si>
    <t>FAMILY SUPPORT SUBACCOUNT, VLF</t>
  </si>
  <si>
    <t>3282000</t>
  </si>
  <si>
    <t>CHILD POVERTY FAMILY SUPPLEMEN</t>
  </si>
  <si>
    <t>3283000</t>
  </si>
  <si>
    <t>COUNTY MEDICAL SERVICES PROGRA</t>
  </si>
  <si>
    <t>3284000</t>
  </si>
  <si>
    <t>COUNTY MED SVCS PROGRAM SALES</t>
  </si>
  <si>
    <t>3285000</t>
  </si>
  <si>
    <t>ELECTRONIC RECORDING AUTH FUND</t>
  </si>
  <si>
    <t>3286000</t>
  </si>
  <si>
    <t>SAFE NEIGHBORHOODS AND SCHOOLS</t>
  </si>
  <si>
    <t>3287000</t>
  </si>
  <si>
    <t>SECOND CHANCE FUND</t>
  </si>
  <si>
    <t>01/26/2017</t>
  </si>
  <si>
    <t>3288000</t>
  </si>
  <si>
    <t>MEDICAL MARIJUANA REG &amp; SAFETY</t>
  </si>
  <si>
    <t>3290000</t>
  </si>
  <si>
    <t>ROAD MAINT AND REHAB ACCT</t>
  </si>
  <si>
    <t>06/29/2018</t>
  </si>
  <si>
    <t>3291000</t>
  </si>
  <si>
    <t>TRADE CORRIDOR ENHANCEMT ACCT</t>
  </si>
  <si>
    <t>3292000</t>
  </si>
  <si>
    <t>STATE PROJ INFRASTRUCTURE FUND</t>
  </si>
  <si>
    <t>3293000</t>
  </si>
  <si>
    <t>HEALTH &amp; HUMAN SVCS SPECIAL FD</t>
  </si>
  <si>
    <t>HEALTH CARE-RELATED PROGRAMS</t>
  </si>
  <si>
    <t>3294000</t>
  </si>
  <si>
    <t>CONSUMER RECOVERY ACCT</t>
  </si>
  <si>
    <t>3295000</t>
  </si>
  <si>
    <t>EDUCATION AND RESEARCH ACCOUNT</t>
  </si>
  <si>
    <t>3296000</t>
  </si>
  <si>
    <t>FLOOD RISK MANAGEMENT FUND</t>
  </si>
  <si>
    <t>3297000</t>
  </si>
  <si>
    <t>MAJOR LEAGUE SPORT EVENT RAFFL</t>
  </si>
  <si>
    <t>08/04/2017</t>
  </si>
  <si>
    <t>3299000</t>
  </si>
  <si>
    <t>OIL GAS ENVIR REMEDIATION ACCT</t>
  </si>
  <si>
    <t>3300000</t>
  </si>
  <si>
    <t>AMMUNITION VENDOR SPECIAL ACCT</t>
  </si>
  <si>
    <t>3301000</t>
  </si>
  <si>
    <t>LEAD-ACID BATTERY CLEANUP FUND</t>
  </si>
  <si>
    <t>3302000</t>
  </si>
  <si>
    <t>SAFE ENERGY INFRASTR EXCAV FD</t>
  </si>
  <si>
    <t>02/05/2018</t>
  </si>
  <si>
    <t>3303000</t>
  </si>
  <si>
    <t>AMMUN SFTY &amp; ENFORCEMENT SP FD</t>
  </si>
  <si>
    <t>3304000</t>
  </si>
  <si>
    <t>CALIF HLTHCRE TX ACT 2016 FUND</t>
  </si>
  <si>
    <t>08/18/2017</t>
  </si>
  <si>
    <t>3305000</t>
  </si>
  <si>
    <t>HLTHCRE TREATMENT FUND</t>
  </si>
  <si>
    <t>3306000</t>
  </si>
  <si>
    <t>GRAD MED EDU TX ACT 2016 FUND</t>
  </si>
  <si>
    <t>3307000</t>
  </si>
  <si>
    <t>ST DENTAL PROG TX ACT 2016 FD</t>
  </si>
  <si>
    <t>3308000</t>
  </si>
  <si>
    <t>TOBACCO LAW ENFOR ACT 2016 FD</t>
  </si>
  <si>
    <t>3309000</t>
  </si>
  <si>
    <t>TOBACCO PREVNT TX ACT 2016 FD</t>
  </si>
  <si>
    <t>3310000</t>
  </si>
  <si>
    <t>MED RES PRG TX ACT 2016 FUND</t>
  </si>
  <si>
    <t>3311000</t>
  </si>
  <si>
    <t>HLTH CARE SVC PLN FNS PENLTES</t>
  </si>
  <si>
    <t>3312000</t>
  </si>
  <si>
    <t>NATURAL RESOURCES PARK PRESERV</t>
  </si>
  <si>
    <t>3313000</t>
  </si>
  <si>
    <t>SO CAL VETERANS CEMETERY DEV</t>
  </si>
  <si>
    <t>OTHER CAPITAL PROJECTS FUNDS</t>
  </si>
  <si>
    <t>3314000</t>
  </si>
  <si>
    <t>CALIFORNIA CANNABIS TAX FUND</t>
  </si>
  <si>
    <t>3315000</t>
  </si>
  <si>
    <t>3316000</t>
  </si>
  <si>
    <t>PET LOVER'S FUND</t>
  </si>
  <si>
    <t>3317000</t>
  </si>
  <si>
    <t>BUILDING HOMES AND JOBS TRUST</t>
  </si>
  <si>
    <t>3318000</t>
  </si>
  <si>
    <t>DPH, TOBACCO LAW ENFOR ACCT</t>
  </si>
  <si>
    <t>3319000</t>
  </si>
  <si>
    <t>CDTFA, TOBACCO LAW ENFOR ACCT</t>
  </si>
  <si>
    <t>3320000</t>
  </si>
  <si>
    <t>DOJ, TOBACCO LAW ENFOR ACCT</t>
  </si>
  <si>
    <t>3321000</t>
  </si>
  <si>
    <t>CDE, TOBACCO PREVNT&amp;CNTRL PROG</t>
  </si>
  <si>
    <t>3322000</t>
  </si>
  <si>
    <t>DPH, TOBACCO PREVNT&amp;CNTRL PROG</t>
  </si>
  <si>
    <t>3323000</t>
  </si>
  <si>
    <t>MEDI-CAL EMERGENCY MEDICAL FD</t>
  </si>
  <si>
    <t>3324000</t>
  </si>
  <si>
    <t>SAFE &amp; AFFORD DRINKING WTR FD</t>
  </si>
  <si>
    <t>ENV. &amp; NATURAL RESOURCES FUND</t>
  </si>
  <si>
    <t>01/19/2023</t>
  </si>
  <si>
    <t>3325000</t>
  </si>
  <si>
    <t>COUNTY INTERVENTION SUPRT SVCS</t>
  </si>
  <si>
    <t>3326000</t>
  </si>
  <si>
    <t>SAFE DRINK WATER COMM EMERG FD</t>
  </si>
  <si>
    <t>3327000</t>
  </si>
  <si>
    <t>MENTAL HEALTH SERVICES FUND</t>
  </si>
  <si>
    <t>08/28/2019</t>
  </si>
  <si>
    <t>3328000</t>
  </si>
  <si>
    <t>PHARMACEUTICAL SHARP STEWARDSH</t>
  </si>
  <si>
    <t>3329000</t>
  </si>
  <si>
    <t>MOBILEHOME DISPUTE RESOLUTION</t>
  </si>
  <si>
    <t>3330000</t>
  </si>
  <si>
    <t>TNC ACCESS FOR ALL FUND</t>
  </si>
  <si>
    <t>03/25/2020</t>
  </si>
  <si>
    <t>3331000</t>
  </si>
  <si>
    <t>MEDI-CAL DRUG REBATE FUND</t>
  </si>
  <si>
    <t>3333000</t>
  </si>
  <si>
    <t>CANNIBIS TAX FUND-CDTFA</t>
  </si>
  <si>
    <t>01/13/2021</t>
  </si>
  <si>
    <t>3334000</t>
  </si>
  <si>
    <t>THE HLTH CARE SVRS SPECIAL FD</t>
  </si>
  <si>
    <t>02/23/2021</t>
  </si>
  <si>
    <t>3335000</t>
  </si>
  <si>
    <t>CANNIBIS TAX FUND-CONSUMER AFF</t>
  </si>
  <si>
    <t>3336000</t>
  </si>
  <si>
    <t>CANNIBIS TAX FUND-FOOD AND AGR</t>
  </si>
  <si>
    <t>3337000</t>
  </si>
  <si>
    <t>CANNIBIS TAX FUND-PUBLIC HEALT</t>
  </si>
  <si>
    <t>3338000</t>
  </si>
  <si>
    <t>CANNIBIS TAX FUND-FISH&amp;WILD</t>
  </si>
  <si>
    <t>3339000</t>
  </si>
  <si>
    <t>CANNIBIS TAX FUND-SWRCB</t>
  </si>
  <si>
    <t>3340000</t>
  </si>
  <si>
    <t>CANNIBIS TAX FUND-PESTICIDE RG</t>
  </si>
  <si>
    <t>3341000</t>
  </si>
  <si>
    <t>CANNIBIS TAX FUND-SCO</t>
  </si>
  <si>
    <t>3342000</t>
  </si>
  <si>
    <t>CANNIBIS TAX FUND-DEPT FINANCE</t>
  </si>
  <si>
    <t>3343000</t>
  </si>
  <si>
    <t>CANNIBIS TAX FUND-LAO</t>
  </si>
  <si>
    <t>3344000</t>
  </si>
  <si>
    <t>CANNIBIS TAX FUND-DIR</t>
  </si>
  <si>
    <t>3345000</t>
  </si>
  <si>
    <t>CANNIBIS TAX FUND-EDD</t>
  </si>
  <si>
    <t>3346000</t>
  </si>
  <si>
    <t>CANNIBIS TAX FUND-BCC ALLOC2</t>
  </si>
  <si>
    <t>3347000</t>
  </si>
  <si>
    <t>CANNIBIS TAX FUND-CHP ALLOC2</t>
  </si>
  <si>
    <t>3348000</t>
  </si>
  <si>
    <t>CANNIBIS TAX FUND-GO BUS&amp;ECO</t>
  </si>
  <si>
    <t>3349000</t>
  </si>
  <si>
    <t>CANNIBIS TAX FUND-UCSD</t>
  </si>
  <si>
    <t>3350000</t>
  </si>
  <si>
    <t>CANNIBIS TAX FUND-HCS ALLOC3</t>
  </si>
  <si>
    <t>3351000</t>
  </si>
  <si>
    <t>CANNIBIS TAX FUND-F&amp;W ALLOC3</t>
  </si>
  <si>
    <t>3352000</t>
  </si>
  <si>
    <t>CANNIBIS TAX FUND-P&amp;R ALLOC3</t>
  </si>
  <si>
    <t>3353000</t>
  </si>
  <si>
    <t>CANNIBIS TAX FUND-CHP ALLOC3</t>
  </si>
  <si>
    <t>3354000</t>
  </si>
  <si>
    <t>CANNIBIS TAX FUND-BSCC ALLOC3</t>
  </si>
  <si>
    <t>3357000</t>
  </si>
  <si>
    <t>SUPPORT HOUSING PROG SUBACCT</t>
  </si>
  <si>
    <t>NO PLACE LIKE HOME DEBT SERVIC</t>
  </si>
  <si>
    <t>3359000</t>
  </si>
  <si>
    <t>CERTIFICATION &amp; COMPLIANCE FD</t>
  </si>
  <si>
    <t>3360000</t>
  </si>
  <si>
    <t>FINANCIAL EMPOWERMENT FD</t>
  </si>
  <si>
    <t>3361000</t>
  </si>
  <si>
    <t>CA. EARTHQUAKE SAFETY FUND</t>
  </si>
  <si>
    <t>3362000</t>
  </si>
  <si>
    <t>PACE OVERSIGHT FUND</t>
  </si>
  <si>
    <t>3363000</t>
  </si>
  <si>
    <t>FINANCIAL PROTECTION FUND</t>
  </si>
  <si>
    <t>05/09/2022</t>
  </si>
  <si>
    <t>3364000</t>
  </si>
  <si>
    <t>CAL ENVIRON QUALITY ACT FD</t>
  </si>
  <si>
    <t>3366000</t>
  </si>
  <si>
    <t>Electronic Cig Excise Tax Fnd</t>
  </si>
  <si>
    <t>3371000</t>
  </si>
  <si>
    <t>ALISO CANYON RECOVERY ACCT</t>
  </si>
  <si>
    <t>3372000</t>
  </si>
  <si>
    <t>DATA BROKERS REGISTRY</t>
  </si>
  <si>
    <t>02/09/2023</t>
  </si>
  <si>
    <t>3373000</t>
  </si>
  <si>
    <t>BLDG LOW EMISSION DPT PRG FD</t>
  </si>
  <si>
    <t>3375000</t>
  </si>
  <si>
    <t>LOAN REPAYMENT PROGRAM ACCOUNT</t>
  </si>
  <si>
    <t>10/25/2022</t>
  </si>
  <si>
    <t>3376000</t>
  </si>
  <si>
    <t>Cannabis Tax Fund - GOBIZ</t>
  </si>
  <si>
    <t>3377000</t>
  </si>
  <si>
    <t>Center for Data Ins &amp; Innv Fnd</t>
  </si>
  <si>
    <t>3378000</t>
  </si>
  <si>
    <t>SMALL BUSINESS HIRING CREDIT</t>
  </si>
  <si>
    <t>3379000</t>
  </si>
  <si>
    <t>GOLDEN STATE STIMULUS EMERGENC</t>
  </si>
  <si>
    <t>07/14/2022</t>
  </si>
  <si>
    <t>3380000</t>
  </si>
  <si>
    <t>HORSE&amp;JOCKEY SAFETY WELFARE AC</t>
  </si>
  <si>
    <t>05/16/2022</t>
  </si>
  <si>
    <t>3381000</t>
  </si>
  <si>
    <t>HEALTH CARE AFFORD RESEV FUND</t>
  </si>
  <si>
    <t>3383000</t>
  </si>
  <si>
    <t>Forced Invl Steril Comp Accnt</t>
  </si>
  <si>
    <t>3385000</t>
  </si>
  <si>
    <t>TRANSGENDER WELLNS &amp; EQUITY FD</t>
  </si>
  <si>
    <t>12/14/2022</t>
  </si>
  <si>
    <t>3387000</t>
  </si>
  <si>
    <t>Cert Vet Service Prvder Prg Fd</t>
  </si>
  <si>
    <t>3388000</t>
  </si>
  <si>
    <t>Cannabis Fines &amp; Penalties Acc</t>
  </si>
  <si>
    <t>3390000</t>
  </si>
  <si>
    <t>Mercury Thermst Coll Prog Fund</t>
  </si>
  <si>
    <t>3391000</t>
  </si>
  <si>
    <t>Small &amp; Rural Hosp Relief Fund</t>
  </si>
  <si>
    <t>3392000</t>
  </si>
  <si>
    <t>Nesting Bird Habitat Prog Acct</t>
  </si>
  <si>
    <t>ENV. &amp; NATURAL RESOUIRCES FUND</t>
  </si>
  <si>
    <t>3393000</t>
  </si>
  <si>
    <t>CA Desert Conservatn Prog Acct</t>
  </si>
  <si>
    <t>3394000</t>
  </si>
  <si>
    <t>CA Ecig Ex Tx Fnd Hlth Prf Prg</t>
  </si>
  <si>
    <t>3395000</t>
  </si>
  <si>
    <t>CA Ecig Ex Tx Fnd UC Med Ed Ac</t>
  </si>
  <si>
    <t>3396000</t>
  </si>
  <si>
    <t>Indust Hemp Enrllmnt Ovrsgt Fd</t>
  </si>
  <si>
    <t>3398000</t>
  </si>
  <si>
    <t>California Emergency Relief Fd</t>
  </si>
  <si>
    <t>General Fund</t>
  </si>
  <si>
    <t>3400000</t>
  </si>
  <si>
    <t>Health Pln Improv Trust Fund</t>
  </si>
  <si>
    <t>6000000</t>
  </si>
  <si>
    <t>CA PUBLIC LIBRARY CONST   FD</t>
  </si>
  <si>
    <t>6001000</t>
  </si>
  <si>
    <t>SAFE,CLEAN WTR,FLOOD PROT BD</t>
  </si>
  <si>
    <t>6002000</t>
  </si>
  <si>
    <t>FLOOD PROTECTION ACCOUNT</t>
  </si>
  <si>
    <t>6003000</t>
  </si>
  <si>
    <t>FLOODPLAIN MAPPING SUBACCOUNT</t>
  </si>
  <si>
    <t>6004000</t>
  </si>
  <si>
    <t>AG &amp; OPEN SPACE MAPPING</t>
  </si>
  <si>
    <t>6005000</t>
  </si>
  <si>
    <t>FLOOD PROTECT CORRIDOR SUBACT</t>
  </si>
  <si>
    <t>6006000</t>
  </si>
  <si>
    <t>FLOOD CONT SUBVENTIONS SUBACCT</t>
  </si>
  <si>
    <t>6007000</t>
  </si>
  <si>
    <t>URBAN STREAM RESTORATION SUBAT</t>
  </si>
  <si>
    <t>6008000</t>
  </si>
  <si>
    <t>ST CAPITAL PROTECTION SUBACCT</t>
  </si>
  <si>
    <t>6009000</t>
  </si>
  <si>
    <t>SAN LORENZO RIVER CONT SUBACCT</t>
  </si>
  <si>
    <t>6010000</t>
  </si>
  <si>
    <t>YUBA FEATHER FLOOD PROT SUBACT</t>
  </si>
  <si>
    <t>6011000</t>
  </si>
  <si>
    <t>ARROYO PASAJERO WTRSHED SUBACT</t>
  </si>
  <si>
    <t>6012000</t>
  </si>
  <si>
    <t>WATERSHED PROTECTION ACCOUNT</t>
  </si>
  <si>
    <t>6013000</t>
  </si>
  <si>
    <t>WATERSHED PROTECTION SUBACCT</t>
  </si>
  <si>
    <t>6014000</t>
  </si>
  <si>
    <t>WATER &amp; WATERSHED ED SUBACCT</t>
  </si>
  <si>
    <t>6015000</t>
  </si>
  <si>
    <t>RIVER PROTECTION SUBACCOUNT</t>
  </si>
  <si>
    <t>6016000</t>
  </si>
  <si>
    <t>ST ANA RIVER WATERSHED SUBACCT</t>
  </si>
  <si>
    <t>6017000</t>
  </si>
  <si>
    <t>LAKE ELSINOR/SAN JACIN WTRSH</t>
  </si>
  <si>
    <t>6018000</t>
  </si>
  <si>
    <t>COASTAL WTRSH SALMON HAB SUBAT</t>
  </si>
  <si>
    <t>6019000</t>
  </si>
  <si>
    <t>NONPT SOURCE POLL CONT SUBACCT</t>
  </si>
  <si>
    <t>6020000</t>
  </si>
  <si>
    <t>ST REVOLVING FD LOAN SUBACCT</t>
  </si>
  <si>
    <t>6021000</t>
  </si>
  <si>
    <t>WASTEWATER CONST GRANT SUBACCT</t>
  </si>
  <si>
    <t>6022000</t>
  </si>
  <si>
    <t>COASTALNONPT SOURCE CTL SUBACT</t>
  </si>
  <si>
    <t>6023000</t>
  </si>
  <si>
    <t>WATER CONSERVATION ACCOUNT</t>
  </si>
  <si>
    <t>6024000</t>
  </si>
  <si>
    <t>WTR SUPPLY, REL/INFRASTR ACCT</t>
  </si>
  <si>
    <t>6025000</t>
  </si>
  <si>
    <t>CONJUNCTIVE USE SUBACCOUNT</t>
  </si>
  <si>
    <t>6026000</t>
  </si>
  <si>
    <t>BAY-DELTA MULTI WTR MGMT SUB</t>
  </si>
  <si>
    <t>6027000</t>
  </si>
  <si>
    <t>INT WTR SUP/WTR QLTY MGMT SUB</t>
  </si>
  <si>
    <t>6028000</t>
  </si>
  <si>
    <t>HIGHER EDUC CAP OUTLAY BOND 02</t>
  </si>
  <si>
    <t>6029000</t>
  </si>
  <si>
    <t>6031000</t>
  </si>
  <si>
    <t>WATER SECURITY CLEAN DRINKING</t>
  </si>
  <si>
    <t>6032000</t>
  </si>
  <si>
    <t>VOTING MODERNIZATION FUND</t>
  </si>
  <si>
    <t>6033000</t>
  </si>
  <si>
    <t>CALIF YOUTH SOCCER &amp; REC DEVEL</t>
  </si>
  <si>
    <t>6034000</t>
  </si>
  <si>
    <t>STATE URBAN PARKS &amp; HEALTHY</t>
  </si>
  <si>
    <t>6035000</t>
  </si>
  <si>
    <t>SANTA MONICA BAY RESTORATN ACC</t>
  </si>
  <si>
    <t>6036000</t>
  </si>
  <si>
    <t>2002 STATE SCHOOL FACILITIES</t>
  </si>
  <si>
    <t>6037000</t>
  </si>
  <si>
    <t>HOUSING &amp; EMERGENCY SHELTER</t>
  </si>
  <si>
    <t>6038000</t>
  </si>
  <si>
    <t>BUILDING EQUITY &amp; GROWTH IN NE</t>
  </si>
  <si>
    <t>6039000</t>
  </si>
  <si>
    <t>PRESERVATION OPPORTUNITY FUND</t>
  </si>
  <si>
    <t>6040000</t>
  </si>
  <si>
    <t>CHARTER SCHOOL FAC ACCT,2002</t>
  </si>
  <si>
    <t>6041000</t>
  </si>
  <si>
    <t>HIGHER ED CAPITAL OUTLAY 2004</t>
  </si>
  <si>
    <t>6042000</t>
  </si>
  <si>
    <t>PENSION OBLIGATION BOND FUND</t>
  </si>
  <si>
    <t>6043000</t>
  </si>
  <si>
    <t>HIGH-SPEED PASSENGER TRAIN</t>
  </si>
  <si>
    <t>6044000</t>
  </si>
  <si>
    <t>STATE SCHOOL FACILITIES FD2004</t>
  </si>
  <si>
    <t>6045000</t>
  </si>
  <si>
    <t>ECONOMIC RECOVERY FUND</t>
  </si>
  <si>
    <t>6046000</t>
  </si>
  <si>
    <t>CHILDREN'S HOSPITAL FUND</t>
  </si>
  <si>
    <t>350</t>
  </si>
  <si>
    <t>HOSPITAL CONSTRUCTION FUND</t>
  </si>
  <si>
    <t>6047000</t>
  </si>
  <si>
    <t>STEM CELL RESEARCH &amp; CURES FD</t>
  </si>
  <si>
    <t>6048000</t>
  </si>
  <si>
    <t>2006 UNIV CAP OUTLAY BOND FD</t>
  </si>
  <si>
    <t>6049000</t>
  </si>
  <si>
    <t>2006 CA COM COLL CAP OUTLAY BD</t>
  </si>
  <si>
    <t>6050000</t>
  </si>
  <si>
    <t>TOBACCO ASSET SALES REV FUND</t>
  </si>
  <si>
    <t>10/05/2015</t>
  </si>
  <si>
    <t>6051000</t>
  </si>
  <si>
    <t>6052000</t>
  </si>
  <si>
    <t>DISASTER &amp; FLOOD BND FD 2006</t>
  </si>
  <si>
    <t>6053000</t>
  </si>
  <si>
    <t>HWY SFTY, TRAFIC RED, AIR QLTY</t>
  </si>
  <si>
    <t>6054000</t>
  </si>
  <si>
    <t>PORT INFRSTR, SECUR, AIR Q IMP</t>
  </si>
  <si>
    <t>6055000</t>
  </si>
  <si>
    <t>CORRIDOR MOBILITY IMPROVE ACCT</t>
  </si>
  <si>
    <t>6056000</t>
  </si>
  <si>
    <t>TRADE CORRIDORS IMPROVEMENT FD</t>
  </si>
  <si>
    <t>6057000</t>
  </si>
  <si>
    <t>2006 STATE SCHOOL FACILITIE FD</t>
  </si>
  <si>
    <t>6058000</t>
  </si>
  <si>
    <t>TRANSPORTATION FACILITIES ACCT</t>
  </si>
  <si>
    <t>6059000</t>
  </si>
  <si>
    <t>PUB TRANSPRT MDRN, IMPRV &amp; SVC</t>
  </si>
  <si>
    <t>6060000</t>
  </si>
  <si>
    <t>STATE-LOCAL PRTNRSHP PRGM ACCT</t>
  </si>
  <si>
    <t>6061000</t>
  </si>
  <si>
    <t>TRNST SYS SFTY, SCRTY, &amp; DSSTR</t>
  </si>
  <si>
    <t>6062000</t>
  </si>
  <si>
    <t>LOCAL BRIDGE SEISMIC RETROFIT</t>
  </si>
  <si>
    <t>6063000</t>
  </si>
  <si>
    <t>HIGHWY-RAILRD CROSS SAFTY ACCT</t>
  </si>
  <si>
    <t>6064000</t>
  </si>
  <si>
    <t>HIGHWY SAFTY, REHAB, &amp; PRESRV</t>
  </si>
  <si>
    <t>6065000</t>
  </si>
  <si>
    <t>LCL STRTS &amp; RD IMPRV, CNG, TRF</t>
  </si>
  <si>
    <t>6066000</t>
  </si>
  <si>
    <t>2006 HOUSING &amp; EMERGENCY SHLTR</t>
  </si>
  <si>
    <t>6067000</t>
  </si>
  <si>
    <t>AFFORDABLE HOUSING ACCOUNT</t>
  </si>
  <si>
    <t>6068000</t>
  </si>
  <si>
    <t>AFFORDABLE HOUSING INNOVATN FD</t>
  </si>
  <si>
    <t>6069000</t>
  </si>
  <si>
    <t>REG PLAN,HOUS, &amp; INFILL INCEN</t>
  </si>
  <si>
    <t>6070000</t>
  </si>
  <si>
    <t>TRANSIT-ORIENTED DEVELOPMENT</t>
  </si>
  <si>
    <t>6071000</t>
  </si>
  <si>
    <t>HOUSING URB-SUBURB &amp; RURL PARK</t>
  </si>
  <si>
    <t>6072000</t>
  </si>
  <si>
    <t>STATE ROUTE 99 ACCOUNT</t>
  </si>
  <si>
    <t>SPECIAL REV</t>
  </si>
  <si>
    <t>6073000</t>
  </si>
  <si>
    <t>PORT &amp; MARITIME SECURITY ACCT</t>
  </si>
  <si>
    <t>6076000</t>
  </si>
  <si>
    <t>CA OCEAN PROTECTION TRUST FD</t>
  </si>
  <si>
    <t>6079000</t>
  </si>
  <si>
    <t>CHILDREN'S HOSPITAL BOND ACT</t>
  </si>
  <si>
    <t>6080000</t>
  </si>
  <si>
    <t>SAFE CLEAN RELIABLE WATER 2012</t>
  </si>
  <si>
    <t>6081000</t>
  </si>
  <si>
    <t>VETERANS BONDS PAYMENT FUND</t>
  </si>
  <si>
    <t>11/21/2011</t>
  </si>
  <si>
    <t>6082000</t>
  </si>
  <si>
    <t>HOUSING FOR VETERANS FUND</t>
  </si>
  <si>
    <t>6083000</t>
  </si>
  <si>
    <t>WATER QUALITY,SUPPLY, &amp; INFRAS</t>
  </si>
  <si>
    <t>6084000</t>
  </si>
  <si>
    <t>NO PLACE LIKE HOME FUND</t>
  </si>
  <si>
    <t>FINANCING FOR LOCAL &amp; PUBLIC</t>
  </si>
  <si>
    <t>6085000</t>
  </si>
  <si>
    <t>CA BORDER ENVIRON PUB HLTH FD</t>
  </si>
  <si>
    <t>6086000</t>
  </si>
  <si>
    <t>2016 STATE SCHOOL FACILITIES F</t>
  </si>
  <si>
    <t>6087000</t>
  </si>
  <si>
    <t>2016 CALI COM COLLEGE CAP OUTL</t>
  </si>
  <si>
    <t>6088000</t>
  </si>
  <si>
    <t>DROUGHT WTR PRK CLMT CSTL OTDR</t>
  </si>
  <si>
    <t>6089000</t>
  </si>
  <si>
    <t>AFFORDABLE HOUSING BOND ACT FD</t>
  </si>
  <si>
    <t>6090000</t>
  </si>
  <si>
    <t>CHILDRENS HOSPITAL BOND ACT FD</t>
  </si>
  <si>
    <t>6091000</t>
  </si>
  <si>
    <t>STEM CELL RESEARCH &amp; CURES2020</t>
  </si>
  <si>
    <t>6801000</t>
  </si>
  <si>
    <t>TRANS FINANCING SUBACCT</t>
  </si>
  <si>
    <t>6802000</t>
  </si>
  <si>
    <t>TRANS FINANCING AUTH FUND, CA</t>
  </si>
  <si>
    <t>7110000</t>
  </si>
  <si>
    <t>AUTOMATED ADJUSTMENTS</t>
  </si>
  <si>
    <t>12/02/2003</t>
  </si>
  <si>
    <t>7210000</t>
  </si>
  <si>
    <t>AUTOMATED ADJUSTMENT</t>
  </si>
  <si>
    <t>7215000</t>
  </si>
  <si>
    <t>7225000</t>
  </si>
  <si>
    <t>7230000</t>
  </si>
  <si>
    <t>7245000</t>
  </si>
  <si>
    <t>7251000</t>
  </si>
  <si>
    <t>AUTOMATED ADJUSTMEN</t>
  </si>
  <si>
    <t>01/09/2008</t>
  </si>
  <si>
    <t>7252000</t>
  </si>
  <si>
    <t>09/23/2008</t>
  </si>
  <si>
    <t>7253000</t>
  </si>
  <si>
    <t>04/27/2021</t>
  </si>
  <si>
    <t>7255000</t>
  </si>
  <si>
    <t>7259000</t>
  </si>
  <si>
    <t>7260000</t>
  </si>
  <si>
    <t>7280000</t>
  </si>
  <si>
    <t>7285000</t>
  </si>
  <si>
    <t>7295000</t>
  </si>
  <si>
    <t>7335000</t>
  </si>
  <si>
    <t>7340000</t>
  </si>
  <si>
    <t>7345000</t>
  </si>
  <si>
    <t>FB AND GW ADJUSTMENTS</t>
  </si>
  <si>
    <t>7360000</t>
  </si>
  <si>
    <t>7390000</t>
  </si>
  <si>
    <t>7410000</t>
  </si>
  <si>
    <t>02/04/2005</t>
  </si>
  <si>
    <t>7420000</t>
  </si>
  <si>
    <t>7430000</t>
  </si>
  <si>
    <t>12/08/2003</t>
  </si>
  <si>
    <t>7441000</t>
  </si>
  <si>
    <t>7455000</t>
  </si>
  <si>
    <t>7460000</t>
  </si>
  <si>
    <t>7465000</t>
  </si>
  <si>
    <t>7470000</t>
  </si>
  <si>
    <t>7490000</t>
  </si>
  <si>
    <t>7500000</t>
  </si>
  <si>
    <t>PUBLIC WATER SYSTEM,SDWSRF</t>
  </si>
  <si>
    <t>7502000</t>
  </si>
  <si>
    <t>DEMO DISPROPOR SHARE HOSPITAL</t>
  </si>
  <si>
    <t>7503000</t>
  </si>
  <si>
    <t>HEALTH CARE SUPPORT FUND</t>
  </si>
  <si>
    <t>7504000</t>
  </si>
  <si>
    <t>SO LA MED SVCS PRESERVATION FD</t>
  </si>
  <si>
    <t>7505000</t>
  </si>
  <si>
    <t>REVOLVING LOANS FUND</t>
  </si>
  <si>
    <t>7510000</t>
  </si>
  <si>
    <t>7520000</t>
  </si>
  <si>
    <t>7530000</t>
  </si>
  <si>
    <t>7540000</t>
  </si>
  <si>
    <t>7550000</t>
  </si>
  <si>
    <t>7560000</t>
  </si>
  <si>
    <t>7570000</t>
  </si>
  <si>
    <t>7590000</t>
  </si>
  <si>
    <t>7610000</t>
  </si>
  <si>
    <t>7620000</t>
  </si>
  <si>
    <t>7625000</t>
  </si>
  <si>
    <t>7630000</t>
  </si>
  <si>
    <t>7640000</t>
  </si>
  <si>
    <t>7645000</t>
  </si>
  <si>
    <t>7650000</t>
  </si>
  <si>
    <t>11/18/2019</t>
  </si>
  <si>
    <t>7651000</t>
  </si>
  <si>
    <t>7652000</t>
  </si>
  <si>
    <t>7659000</t>
  </si>
  <si>
    <t>7681000</t>
  </si>
  <si>
    <t>7699000</t>
  </si>
  <si>
    <t>7751000</t>
  </si>
  <si>
    <t>7840000</t>
  </si>
  <si>
    <t>7850000</t>
  </si>
  <si>
    <t>7890000</t>
  </si>
  <si>
    <t>7930000</t>
  </si>
  <si>
    <t>7932000</t>
  </si>
  <si>
    <t>7940000</t>
  </si>
  <si>
    <t>7965000</t>
  </si>
  <si>
    <t>7990000</t>
  </si>
  <si>
    <t>01/24/2012</t>
  </si>
  <si>
    <t>7999000</t>
  </si>
  <si>
    <t>02/03/2015</t>
  </si>
  <si>
    <t>8000000</t>
  </si>
  <si>
    <t>CHARTER SCHOOL SECURITY FUND</t>
  </si>
  <si>
    <t>8001000</t>
  </si>
  <si>
    <t>TEACHERS HEALTH BENEFITS FUND</t>
  </si>
  <si>
    <t>768</t>
  </si>
  <si>
    <t>8002000</t>
  </si>
  <si>
    <t>NAT WWII MEMORIAL TRUST FUND</t>
  </si>
  <si>
    <t>8003000</t>
  </si>
  <si>
    <t>CA LUNG DIS &amp; ASTHMA RESEAR FD</t>
  </si>
  <si>
    <t>8004000</t>
  </si>
  <si>
    <t>CHILD SUPPORT COLLECTION RCVY</t>
  </si>
  <si>
    <t>8005000</t>
  </si>
  <si>
    <t>TEACHER'S BENEFITS</t>
  </si>
  <si>
    <t>8006000</t>
  </si>
  <si>
    <t>LUPUS FOUNDATION, CA CHAPTER</t>
  </si>
  <si>
    <t>8007000</t>
  </si>
  <si>
    <t>SPECIALTY CARE FUND</t>
  </si>
  <si>
    <t>8008000</t>
  </si>
  <si>
    <t>ST EMPLOYEES PRE TAX PARKING</t>
  </si>
  <si>
    <t>8009000</t>
  </si>
  <si>
    <t>AGRICULTURAL EMPLOYEE RELIEF</t>
  </si>
  <si>
    <t>8010000</t>
  </si>
  <si>
    <t>ORGAN &amp; TISSUE DONOR REGISTRY</t>
  </si>
  <si>
    <t>8011000</t>
  </si>
  <si>
    <t>OAK WOODLANDS CONSERVATION</t>
  </si>
  <si>
    <t>8012000</t>
  </si>
  <si>
    <t>SAN DIEGO RIVER CONSERVANCY FD</t>
  </si>
  <si>
    <t>8013000</t>
  </si>
  <si>
    <t>ENVIRONMENTAL ENFORCEMENT</t>
  </si>
  <si>
    <t>8014000</t>
  </si>
  <si>
    <t>CA PHARMACIST SCHOLARSHP/LOAN</t>
  </si>
  <si>
    <t>8015000</t>
  </si>
  <si>
    <t>PUBLIC HEALTH PROTECT FROM IND</t>
  </si>
  <si>
    <t>02/28/2012</t>
  </si>
  <si>
    <t>8017000</t>
  </si>
  <si>
    <t>CALIF MISSIONS FOUNDATION FD</t>
  </si>
  <si>
    <t>8018000</t>
  </si>
  <si>
    <t>SALTON SEA RESTORATION FD</t>
  </si>
  <si>
    <t>8019000</t>
  </si>
  <si>
    <t>DEFICIT RECOVERY FUND</t>
  </si>
  <si>
    <t>8020000</t>
  </si>
  <si>
    <t>ENVIRONMENTAL EDUCATION ACCT</t>
  </si>
  <si>
    <t>EDUCATION ENVIRONMENTAL</t>
  </si>
  <si>
    <t>8022000</t>
  </si>
  <si>
    <t>MILITARY FAMILY RELIEF FUND</t>
  </si>
  <si>
    <t>OTHER - FINANCIAL AID MILITARY</t>
  </si>
  <si>
    <t>8023000</t>
  </si>
  <si>
    <t>CHILD WELFARE PRGM IMPROVEMENT</t>
  </si>
  <si>
    <t>8024000</t>
  </si>
  <si>
    <t>WRKR SAFTY BILNGUAL INV SUPPRT</t>
  </si>
  <si>
    <t>8025000</t>
  </si>
  <si>
    <t>8026000</t>
  </si>
  <si>
    <t>UNDERGROUND STORAGE TANK FIN</t>
  </si>
  <si>
    <t>8027000</t>
  </si>
  <si>
    <t>GATEWAY FUND</t>
  </si>
  <si>
    <t>8028000</t>
  </si>
  <si>
    <t>PETROLEUM FINANCING COLLECTION</t>
  </si>
  <si>
    <t>8029000</t>
  </si>
  <si>
    <t>COASTAL TRUST FUND</t>
  </si>
  <si>
    <t>8031000</t>
  </si>
  <si>
    <t>CHILD SUPPORT PAYMENT TRUST FU</t>
  </si>
  <si>
    <t>8032000</t>
  </si>
  <si>
    <t>OIL TRUST FUND</t>
  </si>
  <si>
    <t>8033000</t>
  </si>
  <si>
    <t>DISTRESSED HOSPITAL FUND</t>
  </si>
  <si>
    <t>8034000</t>
  </si>
  <si>
    <t>MEDICALLY UNDERSERVED ACCOUNT</t>
  </si>
  <si>
    <t>8035000</t>
  </si>
  <si>
    <t>SEXUAL VIOLENCE VICTIMS SERVIC</t>
  </si>
  <si>
    <t>8036000</t>
  </si>
  <si>
    <t>COLORECTAL CANCER PREVENTION F</t>
  </si>
  <si>
    <t>8037000</t>
  </si>
  <si>
    <t>VETERAN'S QUALITY OF LIFE FUND</t>
  </si>
  <si>
    <t>8038000</t>
  </si>
  <si>
    <t>DONATE LIFE CA TRUST SUBACCOUN</t>
  </si>
  <si>
    <t>8039000</t>
  </si>
  <si>
    <t>DISASTER RESISTANT COMMUNITIES</t>
  </si>
  <si>
    <t>8040000</t>
  </si>
  <si>
    <t>CA DISCOUNT PRESCRIP DRG PRGM</t>
  </si>
  <si>
    <t>08/30/2007</t>
  </si>
  <si>
    <t>8041000</t>
  </si>
  <si>
    <t>TEACHERS' DEFERRED COMP FUND</t>
  </si>
  <si>
    <t>11/03/2008</t>
  </si>
  <si>
    <t>8046000</t>
  </si>
  <si>
    <t>TEACHERS' RETIRMNT PRGM DEV FD</t>
  </si>
  <si>
    <t>11/30/2007</t>
  </si>
  <si>
    <t>8047000</t>
  </si>
  <si>
    <t>CALIFORNIA SEA OTTER FUND</t>
  </si>
  <si>
    <t>8048000</t>
  </si>
  <si>
    <t>CA CNTRL COAST VET CEM ENDOW</t>
  </si>
  <si>
    <t>8049000</t>
  </si>
  <si>
    <t>VISION CARE PRGM 4 CA ANNUIT</t>
  </si>
  <si>
    <t>8051000</t>
  </si>
  <si>
    <t>CASH FOR COLLEGE FUND</t>
  </si>
  <si>
    <t>OTHER - FINANCIAL AID</t>
  </si>
  <si>
    <t>8052000</t>
  </si>
  <si>
    <t>ECONOMIC DEVELOPMENT FUND, CA</t>
  </si>
  <si>
    <t>8053000</t>
  </si>
  <si>
    <t>ALS/LOU GEHRIG'S DISEASE FUND</t>
  </si>
  <si>
    <t>8054000</t>
  </si>
  <si>
    <t>CANCER RESEARCH FUND, CA</t>
  </si>
  <si>
    <t>8055000</t>
  </si>
  <si>
    <t>MUNICIPAL SHELTER SPAY-NEUTER</t>
  </si>
  <si>
    <t>OTHER - ANIMAL CONTROL</t>
  </si>
  <si>
    <t>8056000</t>
  </si>
  <si>
    <t>OVARIAN CANCER RESEARCH FD, CA</t>
  </si>
  <si>
    <t>8058000</t>
  </si>
  <si>
    <t>CULTURAL &amp; HISTORICAL ENDOWMNT</t>
  </si>
  <si>
    <t>8059000</t>
  </si>
  <si>
    <t>STATE COMMUNITY CORRECTIONS</t>
  </si>
  <si>
    <t>02/08/2013</t>
  </si>
  <si>
    <t>8060000</t>
  </si>
  <si>
    <t>DELTA INVESTMENT FUND</t>
  </si>
  <si>
    <t>8061000</t>
  </si>
  <si>
    <t>SAC-SAN JOAQUIN DELTA CONSERV</t>
  </si>
  <si>
    <t>8062000</t>
  </si>
  <si>
    <t>POOLED SELF-INSURANCE FUND</t>
  </si>
  <si>
    <t>8064000</t>
  </si>
  <si>
    <t>ARTS COUNCIL FUND</t>
  </si>
  <si>
    <t>8065000</t>
  </si>
  <si>
    <t>SAFELY SURRENDERED BABY FUND</t>
  </si>
  <si>
    <t>8066000</t>
  </si>
  <si>
    <t>CALPAL FUND</t>
  </si>
  <si>
    <t>8067000</t>
  </si>
  <si>
    <t>VETERANS HOMES FUND, CA</t>
  </si>
  <si>
    <t>8068000</t>
  </si>
  <si>
    <t>CA FINANCIAL LITERACY FUND</t>
  </si>
  <si>
    <t>12/07/2012</t>
  </si>
  <si>
    <t>8069000</t>
  </si>
  <si>
    <t>CHILD VICTIMS TRAFFICKING FUND</t>
  </si>
  <si>
    <t>8070000</t>
  </si>
  <si>
    <t>CA HEALTHY FOOD FINANCING</t>
  </si>
  <si>
    <t>OTHER SRF: HEALTH SERVICES</t>
  </si>
  <si>
    <t>08/01/2012</t>
  </si>
  <si>
    <t>8071000</t>
  </si>
  <si>
    <t>NATIONAL MORTGAGE SP DEP FUND</t>
  </si>
  <si>
    <t>02/20/2014</t>
  </si>
  <si>
    <t>8072000</t>
  </si>
  <si>
    <t>CA STATE PARK ENTERPRISE FD</t>
  </si>
  <si>
    <t>8073000</t>
  </si>
  <si>
    <t>CA HLTH ACCESS MODEL PRO ACCT</t>
  </si>
  <si>
    <t>03/02/2020</t>
  </si>
  <si>
    <t>8074000</t>
  </si>
  <si>
    <t>CALIFORNIA YOUTH LEADERSHIP</t>
  </si>
  <si>
    <t>09/11/2015</t>
  </si>
  <si>
    <t>8075000</t>
  </si>
  <si>
    <t>SCHOOL SUPPLIES FOR HOMELESS</t>
  </si>
  <si>
    <t>8076000</t>
  </si>
  <si>
    <t>STATE PARKS PROTECTION FD</t>
  </si>
  <si>
    <t>8077000</t>
  </si>
  <si>
    <t>CALIFORNIA YMCA FUND</t>
  </si>
  <si>
    <t>8078000</t>
  </si>
  <si>
    <t>CA MILITARY FUND</t>
  </si>
  <si>
    <t>03/10/2021</t>
  </si>
  <si>
    <t>8079000</t>
  </si>
  <si>
    <t>WOMEN AND GIRLS FUND</t>
  </si>
  <si>
    <t>8080000</t>
  </si>
  <si>
    <t>CLEAN ENERGY JOB CREATION</t>
  </si>
  <si>
    <t>8081000</t>
  </si>
  <si>
    <t>CALSAVERS RETIRE SAVING TRUST</t>
  </si>
  <si>
    <t>8082000</t>
  </si>
  <si>
    <t>DEPOSIT FUNDS</t>
  </si>
  <si>
    <t>8083000</t>
  </si>
  <si>
    <t>STRINGFELLOW RESIDUAL PROCEEDS</t>
  </si>
  <si>
    <t>8084000</t>
  </si>
  <si>
    <t>AMERICAN RED CROSS CA CHAPT FD</t>
  </si>
  <si>
    <t>8085000</t>
  </si>
  <si>
    <t>KEEP ARTS IN SCHOOLS FD</t>
  </si>
  <si>
    <t>8086000</t>
  </si>
  <si>
    <t>PROTECT OUR COAST &amp; OCEANS</t>
  </si>
  <si>
    <t>8087000</t>
  </si>
  <si>
    <t>FI$CAL CONSOLIDATED PAYMENT FD</t>
  </si>
  <si>
    <t>8088000</t>
  </si>
  <si>
    <t>GRATON MITIGATION FUND</t>
  </si>
  <si>
    <t>8089000</t>
  </si>
  <si>
    <t>TRIBAL NATION GRANT FUND</t>
  </si>
  <si>
    <t>8090000</t>
  </si>
  <si>
    <t>CA ARTS COUNCIL CONTRIB &amp; DONA</t>
  </si>
  <si>
    <t>12/04/2015</t>
  </si>
  <si>
    <t>8092000</t>
  </si>
  <si>
    <t>HABITAT FOR HUMANITY FUND</t>
  </si>
  <si>
    <t>8093000</t>
  </si>
  <si>
    <t>CA SEXUAL VIOL VICTIM SVCS FD</t>
  </si>
  <si>
    <t>8094000</t>
  </si>
  <si>
    <t>CA SENIOR LEGISLATURE FUND</t>
  </si>
  <si>
    <t>8095000</t>
  </si>
  <si>
    <t>HISTORIC STATE CAPITOL FUND</t>
  </si>
  <si>
    <t>8096000</t>
  </si>
  <si>
    <t>DEPT OF DEVELOPMENTAL SVCS TR</t>
  </si>
  <si>
    <t>8097000</t>
  </si>
  <si>
    <t>PREVENT ANIMAL HOMELESS/CRULTY</t>
  </si>
  <si>
    <t>8098000</t>
  </si>
  <si>
    <t>CA ADA SML BUS CAP ACCESS LOAN</t>
  </si>
  <si>
    <t>8099000</t>
  </si>
  <si>
    <t>PUBLIC INTRST ATTY LOAN REPAY</t>
  </si>
  <si>
    <t>772</t>
  </si>
  <si>
    <t>8100000</t>
  </si>
  <si>
    <t>RENEWABLE ENERGY LOAN LOSS RES</t>
  </si>
  <si>
    <t>8101000</t>
  </si>
  <si>
    <t>CA ABLE ADMINISTRATIVE FUND</t>
  </si>
  <si>
    <t>08/23/2019</t>
  </si>
  <si>
    <t>8102000</t>
  </si>
  <si>
    <t>CA SEISMIC SFTY CAP LN PG FN</t>
  </si>
  <si>
    <t>08/11/2017</t>
  </si>
  <si>
    <t>8103000</t>
  </si>
  <si>
    <t>TYPE 1 DIABETES RESEARCH FUND</t>
  </si>
  <si>
    <t>12/28/2017</t>
  </si>
  <si>
    <t>8104000</t>
  </si>
  <si>
    <t>CALI DOMESTIC VIOLENCE VICTIMS</t>
  </si>
  <si>
    <t>8105000</t>
  </si>
  <si>
    <t>REVIVE THE SALTON SEA FUND</t>
  </si>
  <si>
    <t>NAT RESOURES &amp; ENVIRON PROJECT</t>
  </si>
  <si>
    <t>8106000</t>
  </si>
  <si>
    <t>SPECIAL OLYMPICS FUND</t>
  </si>
  <si>
    <t>8107000</t>
  </si>
  <si>
    <t>WHOLE PERSON CARE SPEC FUND</t>
  </si>
  <si>
    <t>8108000</t>
  </si>
  <si>
    <t>GLOBAL PYMNT PROG SPEC FUND</t>
  </si>
  <si>
    <t>8109000</t>
  </si>
  <si>
    <t>VET HOME WELFARE RECE SPEC FD</t>
  </si>
  <si>
    <t>8110000</t>
  </si>
  <si>
    <t>WATER DATA ADMINISTRATION FUND</t>
  </si>
  <si>
    <t>8111000</t>
  </si>
  <si>
    <t>CALSAVERS RETIREMENT SAVINGS T</t>
  </si>
  <si>
    <t>08/19/2022</t>
  </si>
  <si>
    <t>8113000</t>
  </si>
  <si>
    <t>DESIG PUB HOSP GRAD MED EDU FD</t>
  </si>
  <si>
    <t>8116000</t>
  </si>
  <si>
    <t>EARLY PSYCHOSIS MOOD DETECT FD</t>
  </si>
  <si>
    <t>8117000</t>
  </si>
  <si>
    <t>NATIVE CA WILDLIFE REHAB VOL</t>
  </si>
  <si>
    <t>8118000</t>
  </si>
  <si>
    <t>ORGAN &amp; TISSUE DONOR FUND</t>
  </si>
  <si>
    <t>8119000</t>
  </si>
  <si>
    <t>CALTAP ENDOWMENT FUND</t>
  </si>
  <si>
    <t>8120000</t>
  </si>
  <si>
    <t>SIERRA NEVADA CONSERVANCY FUND</t>
  </si>
  <si>
    <t>8121000</t>
  </si>
  <si>
    <t>SCHOOL NOT PRISON VOL TAX CONT</t>
  </si>
  <si>
    <t>8122000</t>
  </si>
  <si>
    <t>NATIONAL ALLIAN ON MENTAL VTC</t>
  </si>
  <si>
    <t>05/01/2020</t>
  </si>
  <si>
    <t>8123000</t>
  </si>
  <si>
    <t>CAL ABLE TRUST FUND</t>
  </si>
  <si>
    <t>05/19/2020</t>
  </si>
  <si>
    <t>8124000</t>
  </si>
  <si>
    <t>SUICIDE PREVNT VOL CONTR FD</t>
  </si>
  <si>
    <t>8125000</t>
  </si>
  <si>
    <t>CA. OUTDOOR EQUITY ACCOUNT</t>
  </si>
  <si>
    <t>8126000</t>
  </si>
  <si>
    <t>COLLEGE STUDENT HLTH CENTER</t>
  </si>
  <si>
    <t>8127000</t>
  </si>
  <si>
    <t>CA KIDS INVEST. &amp; DEVL. SVNGS</t>
  </si>
  <si>
    <t>8128000</t>
  </si>
  <si>
    <t>GOOD NEIGHBOR AUTHORITY FUND</t>
  </si>
  <si>
    <t>06/09/2022</t>
  </si>
  <si>
    <t>8129000</t>
  </si>
  <si>
    <t>SCHOOL ENERGY EFFICIENCY PROG</t>
  </si>
  <si>
    <t>8130000</t>
  </si>
  <si>
    <t>8131000</t>
  </si>
  <si>
    <t>Mntl Hlth Cr Prev Vlntry TX FD</t>
  </si>
  <si>
    <t>8500000</t>
  </si>
  <si>
    <t>FED TEMP HI RISK HEALTH INSUR</t>
  </si>
  <si>
    <t>8501000</t>
  </si>
  <si>
    <t>CAPITAL ACCESS FUND, CA</t>
  </si>
  <si>
    <t>09/28/2016</t>
  </si>
  <si>
    <t>8502000</t>
  </si>
  <si>
    <t>LIHP FUND</t>
  </si>
  <si>
    <t>8504000</t>
  </si>
  <si>
    <t>MILITARY DEPT WORKERS' COMP FD</t>
  </si>
  <si>
    <t>8505000</t>
  </si>
  <si>
    <t>CORONAVIRUS RELIEF FUND</t>
  </si>
  <si>
    <t>8506000</t>
  </si>
  <si>
    <t>CORONAVIRUS FIS RECVRY 2021</t>
  </si>
  <si>
    <t>06/16/2022</t>
  </si>
  <si>
    <t>8507000</t>
  </si>
  <si>
    <t>HM &amp; COMM-BASD SVRS AMER RESCU</t>
  </si>
  <si>
    <t>8814000</t>
  </si>
  <si>
    <t>RAPE KIT BCKLOG VOL TX CONTRIB</t>
  </si>
  <si>
    <t>8815000</t>
  </si>
  <si>
    <t>CA SENIOR CITIZEN ADVC VOL TAX</t>
  </si>
  <si>
    <t>9100000</t>
  </si>
  <si>
    <t>ELIMINATE INTERFUND REC/PAYABL</t>
  </si>
  <si>
    <t>GOVERNMENTAL ACTIVITIES</t>
  </si>
  <si>
    <t>11/21/2002</t>
  </si>
  <si>
    <t>9101000</t>
  </si>
  <si>
    <t>ADJ MANUAL F/B ADJ-G/F</t>
  </si>
  <si>
    <t>9102000</t>
  </si>
  <si>
    <t>ADJ MANUAL F/B ADJ (200-100)</t>
  </si>
  <si>
    <t>9103000</t>
  </si>
  <si>
    <t>ADJ MANUAL F/B ADJ (200-150)</t>
  </si>
  <si>
    <t>9105000</t>
  </si>
  <si>
    <t>G.O. BONDS ADJUSTMENTS</t>
  </si>
  <si>
    <t>02/17/2015</t>
  </si>
  <si>
    <t>9106000</t>
  </si>
  <si>
    <t>ADJ MANUAL FB ADJ (200-250)</t>
  </si>
  <si>
    <t>9107000</t>
  </si>
  <si>
    <t>ADJ MANUAL FB ADJ (200-300)</t>
  </si>
  <si>
    <t>9109000</t>
  </si>
  <si>
    <t>ADJ MANUAL FB ADJ (200-450)</t>
  </si>
  <si>
    <t>9110000</t>
  </si>
  <si>
    <t>REVENUE BONDS ADJUSTMENTS</t>
  </si>
  <si>
    <t>9111000</t>
  </si>
  <si>
    <t>ADJ MANUAL FB ADJ (200-550)</t>
  </si>
  <si>
    <t>9112000</t>
  </si>
  <si>
    <t>ADJ MANUAL FB ADJ (200-600)</t>
  </si>
  <si>
    <t>9114000</t>
  </si>
  <si>
    <t>ADJ MANUAL FB ADJ (200-800)</t>
  </si>
  <si>
    <t>9115000</t>
  </si>
  <si>
    <t>COMPENSATED ABSENCES ADJ.</t>
  </si>
  <si>
    <t>9116000</t>
  </si>
  <si>
    <t>ADJ MANUAL FB ADJ (200-950)</t>
  </si>
  <si>
    <t>SPECIAL REVENUE FD</t>
  </si>
  <si>
    <t>9118000</t>
  </si>
  <si>
    <t>ADJ INTERNAL SERVICE FD</t>
  </si>
  <si>
    <t>02/06/2015</t>
  </si>
  <si>
    <t>9119000</t>
  </si>
  <si>
    <t>ADJ MANUAL FB ADJ (250-100)</t>
  </si>
  <si>
    <t>02/06/2008</t>
  </si>
  <si>
    <t>9120000</t>
  </si>
  <si>
    <t>COP AND COMMECIAL PAPER ADJ</t>
  </si>
  <si>
    <t>9122000</t>
  </si>
  <si>
    <t>ADJ MANUAL FB ADJ (200-850)</t>
  </si>
  <si>
    <t>SPRCIAL REVENUE FUND</t>
  </si>
  <si>
    <t>9125000</t>
  </si>
  <si>
    <t>CAPITAL LEASES ADJUSTMENTS</t>
  </si>
  <si>
    <t>9128000</t>
  </si>
  <si>
    <t>ADJ MANUAL FB ADJ (300-350)</t>
  </si>
  <si>
    <t>01/13/2012</t>
  </si>
  <si>
    <t>9129000</t>
  </si>
  <si>
    <t>ADJ MANUAL FB ADJ (300-450)</t>
  </si>
  <si>
    <t>9130000</t>
  </si>
  <si>
    <t>CAPITAL ASSETS ADJUSTMENTS</t>
  </si>
  <si>
    <t>9131000</t>
  </si>
  <si>
    <t>ADJ MANUAL FB ADJ (300-400)</t>
  </si>
  <si>
    <t>02/10/2012</t>
  </si>
  <si>
    <t>9133000</t>
  </si>
  <si>
    <t>ADJ MANUAL FB ADJ (300-900)</t>
  </si>
  <si>
    <t>9135000</t>
  </si>
  <si>
    <t>PROVISION FOR DEFER (L-T REC)</t>
  </si>
  <si>
    <t>9140000</t>
  </si>
  <si>
    <t>OTHER L-T OBLIGATIONS</t>
  </si>
  <si>
    <t>9141000</t>
  </si>
  <si>
    <t>OTHER LT OBLIGATION (PROP 98)</t>
  </si>
  <si>
    <t>9142000</t>
  </si>
  <si>
    <t>WORKERS COMPENSATION ADJUSTMNT</t>
  </si>
  <si>
    <t>11/24/2004</t>
  </si>
  <si>
    <t>9145000</t>
  </si>
  <si>
    <t>STATE MANDATE PROGRAM</t>
  </si>
  <si>
    <t>9147000</t>
  </si>
  <si>
    <t>NET PENSION LIABILITY ADJUSTME</t>
  </si>
  <si>
    <t>01/21/2016</t>
  </si>
  <si>
    <t>9148000</t>
  </si>
  <si>
    <t>NET OPEB OBLIGATION ADJNSTMENT</t>
  </si>
  <si>
    <t>09/18/2008</t>
  </si>
  <si>
    <t>9149000</t>
  </si>
  <si>
    <t>POLLUTION REMEDIATION OBLIGATI</t>
  </si>
  <si>
    <t>12/10/2009</t>
  </si>
  <si>
    <t>9190000</t>
  </si>
  <si>
    <t>MISCELLANEOUS ADJUSTMENTS</t>
  </si>
  <si>
    <t>9192000</t>
  </si>
  <si>
    <t>SERVICE CONCESSION ARRANGEMENT</t>
  </si>
  <si>
    <t>12/16/2015</t>
  </si>
  <si>
    <t>9200000</t>
  </si>
  <si>
    <t>BUSINESS TYPE ACTIVITIES</t>
  </si>
  <si>
    <t>9250000</t>
  </si>
  <si>
    <t>BOXERS' PENSION FUND</t>
  </si>
  <si>
    <t>9251000</t>
  </si>
  <si>
    <t>CA EMPL PENSION PREFUNDING TR</t>
  </si>
  <si>
    <t>9290000</t>
  </si>
  <si>
    <t>9292000</t>
  </si>
  <si>
    <t>GW-DEFERRED OUTFLOW/INFLOW</t>
  </si>
  <si>
    <t>9300000</t>
  </si>
  <si>
    <t>COMPONENT UNIT ADJUSTMENTS</t>
  </si>
  <si>
    <t>9326000</t>
  </si>
  <si>
    <t>CA CONSUMER POWER &amp; CONS FIN</t>
  </si>
  <si>
    <t>9328000</t>
  </si>
  <si>
    <t>CA INFRASTRUCTURE GUARANTEE</t>
  </si>
  <si>
    <t>9329000</t>
  </si>
  <si>
    <t>CHROME PLATING POLLUTION PREV</t>
  </si>
  <si>
    <t>9330000</t>
  </si>
  <si>
    <t>CLEAN/RENEW ENERGY LOAN FUND</t>
  </si>
  <si>
    <t>9331000</t>
  </si>
  <si>
    <t>HIGH-SPEED RAIL PROPERTY FUND</t>
  </si>
  <si>
    <t>9332000</t>
  </si>
  <si>
    <t>CA ALTERNATIVE ENERGY AUTH FD</t>
  </si>
  <si>
    <t>9333000</t>
  </si>
  <si>
    <t>DEPT OF WATER RES CHARGE FUND</t>
  </si>
  <si>
    <t>9334000</t>
  </si>
  <si>
    <t>CLIMATE CATALYST REVOLVING LN</t>
  </si>
  <si>
    <t>9335000</t>
  </si>
  <si>
    <t>TAX REVENUE ANTICIPATION NOTES</t>
  </si>
  <si>
    <t>COMPONENET UNIT</t>
  </si>
  <si>
    <t>9400000</t>
  </si>
  <si>
    <t>FIDUCIARY FUND ADJUSTMENTS</t>
  </si>
  <si>
    <t>FIDUCIARY FUNDS</t>
  </si>
  <si>
    <t>9726000</t>
  </si>
  <si>
    <t>CHILD SUPPORT SERVICES ADV FD</t>
  </si>
  <si>
    <t>9727000</t>
  </si>
  <si>
    <t>BLIND VENDOR REVOLVING LOAN FD</t>
  </si>
  <si>
    <t>9728000</t>
  </si>
  <si>
    <t>JUD BRH WKRS COMP FUND</t>
  </si>
  <si>
    <t>9729000</t>
  </si>
  <si>
    <t>PARKS PROJECT REVOLVING FD</t>
  </si>
  <si>
    <t>9730000</t>
  </si>
  <si>
    <t>9731000</t>
  </si>
  <si>
    <t>LEGAL SERVICES REVOLVING FUND</t>
  </si>
  <si>
    <t>9732000</t>
  </si>
  <si>
    <t>OFFICE OF SYSTEMS INTEGRATION</t>
  </si>
  <si>
    <t>9733000</t>
  </si>
  <si>
    <t>COURT FAC ARCHITECT RVLVNG FD</t>
  </si>
  <si>
    <t>9734000</t>
  </si>
  <si>
    <t>2004 CHARTER SCHOOL FAC ACCT</t>
  </si>
  <si>
    <t>9735000</t>
  </si>
  <si>
    <t>2006 CHARTER SCHOOL FAC ACCT</t>
  </si>
  <si>
    <t>9736000</t>
  </si>
  <si>
    <t>TRNST-ORIENTED DEV IMPLEM FD</t>
  </si>
  <si>
    <t>9737000</t>
  </si>
  <si>
    <t>FISCAL INTERNAL SERVICES FUND</t>
  </si>
  <si>
    <t>FINANCIAL INFORMATION SYSTEM</t>
  </si>
  <si>
    <t>9739000</t>
  </si>
  <si>
    <t>WATER POLL CNTRL RVLV FD ADMIN</t>
  </si>
  <si>
    <t>9740000</t>
  </si>
  <si>
    <t>CENTRAL SERVICE COST RECOVERY</t>
  </si>
  <si>
    <t>9741000</t>
  </si>
  <si>
    <t>ENERGY EFFICIENT STATE PROPRTY</t>
  </si>
  <si>
    <t>9743000</t>
  </si>
  <si>
    <t>STATE AGENCY INVESTMENT FUND</t>
  </si>
  <si>
    <t>9744000</t>
  </si>
  <si>
    <t>LAIF VOLUNTARY INVESTMENT PROG</t>
  </si>
  <si>
    <t>FIDUCIARY</t>
  </si>
  <si>
    <t>9745000</t>
  </si>
  <si>
    <t>HEALTH&amp;HUMAN SVCS AUTOMATION</t>
  </si>
  <si>
    <t>10/09/2015</t>
  </si>
  <si>
    <t>9746000</t>
  </si>
  <si>
    <t>NATURAL GAS SERVICES PROG</t>
  </si>
  <si>
    <t>9747000</t>
  </si>
  <si>
    <t>CALRECYCLE GREENHOUSE GAS REDU</t>
  </si>
  <si>
    <t>9749000</t>
  </si>
  <si>
    <t>CALCONSERVE WATER USE REV FD</t>
  </si>
  <si>
    <t>02/21/2020</t>
  </si>
  <si>
    <t>9751000</t>
  </si>
  <si>
    <t>PUB SAFETY COMM REVOLVING FUND</t>
  </si>
  <si>
    <t>02/26/2019</t>
  </si>
  <si>
    <t>9752000</t>
  </si>
  <si>
    <t>CAL-FIRE INFRAST PRJ REVOL FD</t>
  </si>
  <si>
    <t>02/14/2023</t>
  </si>
  <si>
    <t>9753000</t>
  </si>
  <si>
    <t>DIGITAL INNOVATION SERV REVOLV</t>
  </si>
  <si>
    <t>06/07/2022</t>
  </si>
  <si>
    <t>9935000</t>
  </si>
  <si>
    <t>STATE ASSIST FUND ENT BUS IND</t>
  </si>
  <si>
    <t>9940000</t>
  </si>
  <si>
    <t>EDFUND</t>
  </si>
  <si>
    <t>9950000</t>
  </si>
  <si>
    <t>UC HASTINGS COLLEGE OF THE LAW</t>
  </si>
  <si>
    <t>9970000</t>
  </si>
  <si>
    <t>CSU AUXILIARY ORGANIZATION</t>
  </si>
  <si>
    <t>02/08/2005</t>
  </si>
  <si>
    <t>9990000</t>
  </si>
  <si>
    <t>DISTRICT AGRICULTURAL ASSOCIAT</t>
  </si>
  <si>
    <t>03/10/2014</t>
  </si>
  <si>
    <t>as of June 30, 2021</t>
  </si>
  <si>
    <t>Input from PY worksheet, Report 18s from agencies, and GAAP Agency Request Submissions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</si>
  <si>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</si>
  <si>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</si>
  <si>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</si>
  <si>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</si>
  <si>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</si>
  <si>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</si>
  <si>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</si>
  <si>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</si>
  <si>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</si>
  <si>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</si>
  <si>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23</t>
  </si>
  <si>
    <t>24</t>
  </si>
  <si>
    <t>25</t>
  </si>
  <si>
    <t>26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</si>
  <si>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</si>
  <si>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</si>
  <si>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</si>
  <si>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</si>
  <si>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</si>
  <si>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</si>
  <si>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</si>
  <si>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</si>
  <si>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</si>
  <si>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</si>
  <si>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</si>
  <si>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</si>
  <si>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</si>
  <si>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</si>
  <si>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</si>
  <si>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</si>
  <si>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</si>
  <si>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</si>
  <si>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</si>
  <si>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</si>
  <si>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</si>
  <si>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</si>
  <si>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</si>
  <si>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</si>
  <si>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</si>
  <si>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</si>
  <si>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</si>
  <si>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</si>
  <si>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</si>
  <si>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</si>
  <si>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</si>
  <si>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</si>
  <si>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</si>
  <si>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</si>
  <si>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</si>
  <si>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</si>
  <si>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90</t>
  </si>
  <si>
    <t>91</t>
  </si>
  <si>
    <t>93</t>
  </si>
  <si>
    <t>95</t>
  </si>
  <si>
    <t>96</t>
  </si>
  <si>
    <t>103</t>
  </si>
  <si>
    <t xml:space="preserve">  CWIP</t>
  </si>
  <si>
    <t>Other Intangible Assets 
(B/L GL 2414)</t>
  </si>
  <si>
    <t>Other Intangible Assets 
(B/L GL 2424)</t>
  </si>
  <si>
    <t>(0446-GABR)</t>
  </si>
  <si>
    <t>(0448-GABS)</t>
  </si>
  <si>
    <t>(0447-GABS)</t>
  </si>
  <si>
    <t>(0449-GABS)</t>
  </si>
  <si>
    <t>(0450-GABS)</t>
  </si>
  <si>
    <t>(0455-GABV)</t>
  </si>
  <si>
    <t>(0452-GABU)</t>
  </si>
  <si>
    <t>(0451-GABS)</t>
  </si>
  <si>
    <t xml:space="preserve">
(0444-GABO)</t>
  </si>
  <si>
    <t>(0445-GABS)</t>
  </si>
  <si>
    <t>(0481-GABX)</t>
  </si>
  <si>
    <t>(0482-GABX)</t>
  </si>
  <si>
    <t>(0483-GABX)</t>
  </si>
  <si>
    <t>(0484-GABX)</t>
  </si>
  <si>
    <t>(0472-GABT)</t>
  </si>
  <si>
    <t>(0473-GABT)</t>
  </si>
  <si>
    <t>(0474-GABT)</t>
  </si>
  <si>
    <t>(0471-GABV)</t>
  </si>
  <si>
    <t>Analyst</t>
  </si>
  <si>
    <t>check total</t>
  </si>
  <si>
    <t>LEGISLATIVE COUNSEL BUREAU</t>
  </si>
  <si>
    <t>DEPARTMENT OF JUSTICE</t>
  </si>
  <si>
    <t>DEPT OF TRANSPORTATION</t>
  </si>
  <si>
    <t>DEPARTMENT OF MOTOR VEHICLES</t>
  </si>
  <si>
    <t>DEPARTMENT OF WATER RESOURCES</t>
  </si>
  <si>
    <t>DEPARTMENT OF REHABILITATION</t>
  </si>
  <si>
    <t>DEPT OF CORRECTIONS &amp; REHAB</t>
  </si>
  <si>
    <t>DEPARTMENT OF TECHNOLOGY</t>
  </si>
  <si>
    <t>BUREAU OF STATE AUDITS</t>
  </si>
  <si>
    <t>Capital Assets - GoSernmental Funds (Non-Fi$Cal)</t>
  </si>
  <si>
    <t>For input in GoSernmental ActiSities Workbook only</t>
  </si>
  <si>
    <t>General GoSernment</t>
  </si>
  <si>
    <t>Health &amp; Human SerSices</t>
  </si>
  <si>
    <t>Natural Resources &amp; EnSironmental Protection</t>
  </si>
  <si>
    <t>Business, Consumer SerSices, &amp; Housing</t>
  </si>
  <si>
    <t>Corrections and RehaALlitation</t>
  </si>
  <si>
    <t>Building &amp; Building ImproSements-0448</t>
  </si>
  <si>
    <t>ImproSements Other Than Buildings-0449</t>
  </si>
  <si>
    <t>Structures (Includes: Buildings &amp; Building ImproSements; Other Assets; ImproSements Other Than Buildings; Leases)-0448</t>
  </si>
  <si>
    <t>GAAP System 02A Index (Agency)</t>
  </si>
  <si>
    <t>To populate data in the Rpt18s (non-CSU) column J</t>
  </si>
  <si>
    <t>Title</t>
  </si>
  <si>
    <t>Hier1</t>
  </si>
  <si>
    <t>Hier2</t>
  </si>
  <si>
    <t>Hier3</t>
  </si>
  <si>
    <t>Hier4</t>
  </si>
  <si>
    <t>Hier5</t>
  </si>
  <si>
    <t>CancelDate</t>
  </si>
  <si>
    <t>BOND INTEREST AND REDEMPTION</t>
  </si>
  <si>
    <t>9000</t>
  </si>
  <si>
    <t>9030</t>
  </si>
  <si>
    <t>9600</t>
  </si>
  <si>
    <t>00/00/0000</t>
  </si>
  <si>
    <t>0010</t>
  </si>
  <si>
    <t>LEGISLATIVE, JUDICIAL AND EXEC</t>
  </si>
  <si>
    <t>0015</t>
  </si>
  <si>
    <t>ADD AGENCY TEST</t>
  </si>
  <si>
    <t>0020</t>
  </si>
  <si>
    <t>LEGISLATIVE</t>
  </si>
  <si>
    <t>0100</t>
  </si>
  <si>
    <t>LEGISLATURE</t>
  </si>
  <si>
    <t>0110</t>
  </si>
  <si>
    <t>SENATE</t>
  </si>
  <si>
    <t>0120</t>
  </si>
  <si>
    <t>ASSEMBLY</t>
  </si>
  <si>
    <t>0130</t>
  </si>
  <si>
    <t>LEGISLATIVE JOINT EXPENSES</t>
  </si>
  <si>
    <t>0150</t>
  </si>
  <si>
    <t>CONTRIB TO LEGIS RETIRE FUND</t>
  </si>
  <si>
    <t>0155</t>
  </si>
  <si>
    <t>AUDITOR GENERAL OFFICE</t>
  </si>
  <si>
    <t>0170</t>
  </si>
  <si>
    <t>CA LAW REVISION COMMISSION</t>
  </si>
  <si>
    <t>07/01/1985</t>
  </si>
  <si>
    <t>0180</t>
  </si>
  <si>
    <t>COMMISSION ON UNIFORM ST LAWS</t>
  </si>
  <si>
    <t>JUDICIAL</t>
  </si>
  <si>
    <t>0240</t>
  </si>
  <si>
    <t>CA JUDICAL CENTER LIBRARY</t>
  </si>
  <si>
    <t>JUDICIARY</t>
  </si>
  <si>
    <t>0260</t>
  </si>
  <si>
    <t>SUPREME COURT</t>
  </si>
  <si>
    <t>JUDICIAL COUNCIL</t>
  </si>
  <si>
    <t>COMM ON JUDICIAL PERFORMANCE</t>
  </si>
  <si>
    <t>HABEAS RESOURCE CENTER</t>
  </si>
  <si>
    <t>0300</t>
  </si>
  <si>
    <t>DISTRICT COURTS OF APPEAL</t>
  </si>
  <si>
    <t>FIRST DIST COURT OF APPEAL</t>
  </si>
  <si>
    <t>SECOND DIST COURT OF APPEAL</t>
  </si>
  <si>
    <t>0330</t>
  </si>
  <si>
    <t>THIRD DIST COURT OF APPEAL</t>
  </si>
  <si>
    <t>0340</t>
  </si>
  <si>
    <t>FOURTH DIST COURT OF APPEAL</t>
  </si>
  <si>
    <t>0350</t>
  </si>
  <si>
    <t>FIFTH DIST COURT OF APPEAL</t>
  </si>
  <si>
    <t>0360</t>
  </si>
  <si>
    <t>SIXTH DIST COURT OF APPEAL</t>
  </si>
  <si>
    <t>0390</t>
  </si>
  <si>
    <t>CONTRIB TO JUDGES RET FUND</t>
  </si>
  <si>
    <t>0420</t>
  </si>
  <si>
    <t>SAL OF SUPERIOR COURT JUDGES</t>
  </si>
  <si>
    <t>0440</t>
  </si>
  <si>
    <t>ST BLOCK GRANT FOR SUP CT JUDG</t>
  </si>
  <si>
    <t>ST. BLK GRANT TRIAL CT.FUNDING</t>
  </si>
  <si>
    <t>NAT CENTER FOR STATE COURTS</t>
  </si>
  <si>
    <t>0490</t>
  </si>
  <si>
    <t>EXECUTIVE</t>
  </si>
  <si>
    <t>GOVERNORS OFFICE</t>
  </si>
  <si>
    <t>0505</t>
  </si>
  <si>
    <t>GENERAL GOVERNMENT- DO NOT USE</t>
  </si>
  <si>
    <t>OFFICE OF TECHNOLOGY</t>
  </si>
  <si>
    <t>GOV OFC OF BUSINESS &amp; ECONOMIC</t>
  </si>
  <si>
    <t>SEC FOR GOVERNMENT OPERATIONS</t>
  </si>
  <si>
    <t>BUS, CONSUMER SERV, HOUSING</t>
  </si>
  <si>
    <t>SEC FOR BUS-CONSUM-SERV &amp; HOUS</t>
  </si>
  <si>
    <t>0825</t>
  </si>
  <si>
    <t>TRANSPORTATION</t>
  </si>
  <si>
    <t>SECRETARY OF TRANSPORTATION AG</t>
  </si>
  <si>
    <t>HEALTH AND HUMAN SERVICES</t>
  </si>
  <si>
    <t>HEALTH AND WELFARE AGENCY</t>
  </si>
  <si>
    <t>0815</t>
  </si>
  <si>
    <t>OFFICE OF SYSTEM INTEGRATION</t>
  </si>
  <si>
    <t>RESOURCES</t>
  </si>
  <si>
    <t>NATURAL RESOURCES AGENCY, SECY</t>
  </si>
  <si>
    <t>00/00/1999</t>
  </si>
  <si>
    <t>0550</t>
  </si>
  <si>
    <t>CORRECTIONS AND REHAB DONOTUSE</t>
  </si>
  <si>
    <t>YOUTH &amp; ADULT CORRECTIONAL AG</t>
  </si>
  <si>
    <t>0835</t>
  </si>
  <si>
    <t>OFFICE OF THE INSPECTOR GENERL</t>
  </si>
  <si>
    <t>0553</t>
  </si>
  <si>
    <t>OFFICE OF INSPECTOR GENERAL</t>
  </si>
  <si>
    <t>ENVIRONMENTAL PROTECTION, SECY</t>
  </si>
  <si>
    <t>0558</t>
  </si>
  <si>
    <t>EDUCATION - DO NOT USE</t>
  </si>
  <si>
    <t>SECTY CHILD DEV &amp; EDUCATION</t>
  </si>
  <si>
    <t>0810</t>
  </si>
  <si>
    <t>SEC-LABOR-AND-WORKFORCE-DEVLMT</t>
  </si>
  <si>
    <t>0560</t>
  </si>
  <si>
    <t>CITIZEN INIT &amp; VOLUNTARY ACT</t>
  </si>
  <si>
    <t>CA COMM INDUSTRIAL INNOVATION</t>
  </si>
  <si>
    <t>0570</t>
  </si>
  <si>
    <t>GOV COUNCIL ON WEL &amp; PHYS FIT</t>
  </si>
  <si>
    <t>0580</t>
  </si>
  <si>
    <t>OFFICE CA/MEXICO AFFAIRS</t>
  </si>
  <si>
    <t>0585</t>
  </si>
  <si>
    <t>CA STATE WORLD TRADE COMM</t>
  </si>
  <si>
    <t>0590</t>
  </si>
  <si>
    <t>SOUTHWEST BOARDER REG CONN</t>
  </si>
  <si>
    <t>01/01/1984</t>
  </si>
  <si>
    <t>0630</t>
  </si>
  <si>
    <t>OFC/SP HEALTH CARE NEGOTIATNS</t>
  </si>
  <si>
    <t>OFFICE OF PLANNING &amp; RESEARCH</t>
  </si>
  <si>
    <t>0660</t>
  </si>
  <si>
    <t>DEPT. OF ECONOMIC OPPORTUNITY</t>
  </si>
  <si>
    <t>0670</t>
  </si>
  <si>
    <t>OFFICE LONG-ERM CARE</t>
  </si>
  <si>
    <t>CA EMERGENCY MANAGEMENT AGENCY</t>
  </si>
  <si>
    <t>0695</t>
  </si>
  <si>
    <t>NATURAL DISASTER ASSISTANCE</t>
  </si>
  <si>
    <t>0697</t>
  </si>
  <si>
    <t>NORTHRIDGE EARTHQUAKE</t>
  </si>
  <si>
    <t>GOVERNORS PORTRAIT</t>
  </si>
  <si>
    <t>REG OF GOV ELECT &amp; OUTGO GOV</t>
  </si>
  <si>
    <t>0740</t>
  </si>
  <si>
    <t>EXECUTIVE/CONSTITUTIONAL OFF</t>
  </si>
  <si>
    <t>0750</t>
  </si>
  <si>
    <t>OFFICE OF LIEUTENANT GOVERNOR</t>
  </si>
  <si>
    <t>0780</t>
  </si>
  <si>
    <t>RURAL YOUTH EMPLOYMENT COMM</t>
  </si>
  <si>
    <t>OJ HAWKINS DATA CENTER</t>
  </si>
  <si>
    <t>STATE CONTROLLER</t>
  </si>
  <si>
    <t>0841</t>
  </si>
  <si>
    <t>SCO STATEWIDE INFO TECH PROJ</t>
  </si>
  <si>
    <t>DEPARTMENT OF INSURANCE</t>
  </si>
  <si>
    <t>0850</t>
  </si>
  <si>
    <t>CAL STATE LOTTERY COMMISSION</t>
  </si>
  <si>
    <t>GAMBLING CONTROL COMMISSION</t>
  </si>
  <si>
    <t>STATE BOARD OF EQUALIZATION</t>
  </si>
  <si>
    <t>OFFICE OF TAX APPEALS</t>
  </si>
  <si>
    <t>SECRETARY OF STATE</t>
  </si>
  <si>
    <t>0911</t>
  </si>
  <si>
    <t>CITIZENS REDISTRICTING COMM</t>
  </si>
  <si>
    <t>STATE TREASURER</t>
  </si>
  <si>
    <t>0953</t>
  </si>
  <si>
    <t>LOCAL AGY INDEBTEDNSS LOAN PGM</t>
  </si>
  <si>
    <t>0954</t>
  </si>
  <si>
    <t>SCHOLARSHARE INVESTMENT BOARD</t>
  </si>
  <si>
    <t>0955</t>
  </si>
  <si>
    <t>CALIF REVENUE BOND FINAN AU</t>
  </si>
  <si>
    <t>DEBT ADVISORY COMMISSION</t>
  </si>
  <si>
    <t>CA DEBT LIMIT ALLOCATN COMMITE</t>
  </si>
  <si>
    <t>0960</t>
  </si>
  <si>
    <t>LOCAL AGCY INDEBTEDNESS LN PG</t>
  </si>
  <si>
    <t>0962</t>
  </si>
  <si>
    <t>CAL RAIL PASSENGER FIN COMM</t>
  </si>
  <si>
    <t>0964</t>
  </si>
  <si>
    <t>CA TRANSPORTATION FINANCE AUTH</t>
  </si>
  <si>
    <t>0965</t>
  </si>
  <si>
    <t>CA INDUSTRL DEV FIN ADVRY COMM</t>
  </si>
  <si>
    <t>MORTGAGE BOND ALLOC COMMITTEE</t>
  </si>
  <si>
    <t>0970</t>
  </si>
  <si>
    <t>0971</t>
  </si>
  <si>
    <t>CA ALT ENERGY SOURCE FIN AUTHY</t>
  </si>
  <si>
    <t>0974</t>
  </si>
  <si>
    <t>POLLUTION CONTRL FINANCNG AUTH</t>
  </si>
  <si>
    <t>0975</t>
  </si>
  <si>
    <t>L.A. STATE BLDG AUTHORITY</t>
  </si>
  <si>
    <t>0976</t>
  </si>
  <si>
    <t>CAPITOL AREA DEVELOPMENT AUTH</t>
  </si>
  <si>
    <t>0977</t>
  </si>
  <si>
    <t>CA HEALTH FACILITIES FIN AUTH</t>
  </si>
  <si>
    <t>S.F. STATE BLDG AUTHORITY</t>
  </si>
  <si>
    <t>OAKLAND JOINT POWERS AUTHORITY</t>
  </si>
  <si>
    <t>0981</t>
  </si>
  <si>
    <t>CALIFORNIA ABLE ACT BOARD</t>
  </si>
  <si>
    <t>0983</t>
  </si>
  <si>
    <t>CA URBN WTRFRNT AREA RES FIN</t>
  </si>
  <si>
    <t>0984</t>
  </si>
  <si>
    <t>SECURE CHOICE RETIRE SAVINGS I</t>
  </si>
  <si>
    <t>CA SCHOOL FINANCE AUTHORITY</t>
  </si>
  <si>
    <t>0986</t>
  </si>
  <si>
    <t>CAL STUDENT LOAN AUTHORITY</t>
  </si>
  <si>
    <t>0989</t>
  </si>
  <si>
    <t>CAL EDUC FACILITIES AUTHORITY</t>
  </si>
  <si>
    <t>0992</t>
  </si>
  <si>
    <t>HAZARD SUB CLEANUP FIN AUTH</t>
  </si>
  <si>
    <t>0994</t>
  </si>
  <si>
    <t>CA.COMM.TO PROMOTE SELF-ESTEEM</t>
  </si>
  <si>
    <t>1000</t>
  </si>
  <si>
    <t>STATE AND CONSUMER SERVICES</t>
  </si>
  <si>
    <t>CANNABIS CONTROL APPEALS PANEL</t>
  </si>
  <si>
    <t>1108</t>
  </si>
  <si>
    <t>CALIFORNIA AEROSPACE COMM.</t>
  </si>
  <si>
    <t>1110</t>
  </si>
  <si>
    <t>DEPT OF CONSUMER AFFAIRS</t>
  </si>
  <si>
    <t>DEPARTMENT OF CANNABIS CONTROL</t>
  </si>
  <si>
    <t>1120</t>
  </si>
  <si>
    <t>BOARD OF ACCOUNTANCY</t>
  </si>
  <si>
    <t>1130</t>
  </si>
  <si>
    <t>BD OF ARCHITECTURAL EXAMINERS</t>
  </si>
  <si>
    <t>1140</t>
  </si>
  <si>
    <t>STATE ATHLETIC COMMISSION</t>
  </si>
  <si>
    <t>1150</t>
  </si>
  <si>
    <t>BUREAU OF AUTOMOTIVE REPAIR</t>
  </si>
  <si>
    <t>1160</t>
  </si>
  <si>
    <t>BOARD OF BARBER EXAMINERS</t>
  </si>
  <si>
    <t>1165</t>
  </si>
  <si>
    <t>BD OF BARBERING &amp; COSMETOLOGY</t>
  </si>
  <si>
    <t>1170</t>
  </si>
  <si>
    <t>BD OF BEHAVIORAL SCIENCE EXAM</t>
  </si>
  <si>
    <t>1180</t>
  </si>
  <si>
    <t>CEMETERY BOARD</t>
  </si>
  <si>
    <t>1190</t>
  </si>
  <si>
    <t>BUR COLLECTION/INVEST SERVICE</t>
  </si>
  <si>
    <t>1200</t>
  </si>
  <si>
    <t>BUREAU OF COLLECTION AGENCIES</t>
  </si>
  <si>
    <t>1210</t>
  </si>
  <si>
    <t>BUREAU OF PRIVATE INVEST &amp; ADJ</t>
  </si>
  <si>
    <t>1220</t>
  </si>
  <si>
    <t>ST BD OF REGIS CONSTR INSP</t>
  </si>
  <si>
    <t>1230</t>
  </si>
  <si>
    <t>CONTRACTORS LICENSE BOARD</t>
  </si>
  <si>
    <t>1240</t>
  </si>
  <si>
    <t>BOARD OF COSMETOLOGY</t>
  </si>
  <si>
    <t>1250</t>
  </si>
  <si>
    <t>BOARD OF DENTAL EXAMINERS</t>
  </si>
  <si>
    <t>1260</t>
  </si>
  <si>
    <t>BOARD OF DENTISTRY</t>
  </si>
  <si>
    <t>1270</t>
  </si>
  <si>
    <t>BOARD OF DENTAL AUXILIARIES</t>
  </si>
  <si>
    <t>1280</t>
  </si>
  <si>
    <t>BU OF ELECTRON &amp; APPL REPAIR</t>
  </si>
  <si>
    <t>1300</t>
  </si>
  <si>
    <t>BUREAU OF PERSONNEL SERVICES</t>
  </si>
  <si>
    <t>1310</t>
  </si>
  <si>
    <t>NURSES REGISTRY</t>
  </si>
  <si>
    <t>1330</t>
  </si>
  <si>
    <t>BD OF FUNERAL DIR &amp; EMBALMERS</t>
  </si>
  <si>
    <t>1340</t>
  </si>
  <si>
    <t>BD OF REGIS FOR GEOLOGISTS</t>
  </si>
  <si>
    <t>1350</t>
  </si>
  <si>
    <t>BD OF GUIDE DOGS FOR THE BLIND</t>
  </si>
  <si>
    <t>1360</t>
  </si>
  <si>
    <t>BUREAU OF HOME FURNISHING</t>
  </si>
  <si>
    <t>1370</t>
  </si>
  <si>
    <t>BD OF LANDSCAPE ARCHITECTS</t>
  </si>
  <si>
    <t>1380</t>
  </si>
  <si>
    <t>MEDICAL QUALITY ASSURANCE</t>
  </si>
  <si>
    <t>1390</t>
  </si>
  <si>
    <t>BD OF MED QUALITY ASSURANCE</t>
  </si>
  <si>
    <t>1400</t>
  </si>
  <si>
    <t>ACUPUNCTURE ADVIS COMMITTEE</t>
  </si>
  <si>
    <t>1410</t>
  </si>
  <si>
    <t>BD-MED EXAM-HEARING AID DISP</t>
  </si>
  <si>
    <t>1420</t>
  </si>
  <si>
    <t>PHYSICAL THERAPY EXAM COMM</t>
  </si>
  <si>
    <t>1430</t>
  </si>
  <si>
    <t>BD OF REGIS PHYS ASST EX COMM</t>
  </si>
  <si>
    <t>1440</t>
  </si>
  <si>
    <t>PODIATRY EXAMINING COMMITTEE</t>
  </si>
  <si>
    <t>1450</t>
  </si>
  <si>
    <t>PSYCHOLOGY EXAMINING COMMITTEE</t>
  </si>
  <si>
    <t>1455</t>
  </si>
  <si>
    <t>RESPIRATORY CARE EXAM COMITE</t>
  </si>
  <si>
    <t>1460</t>
  </si>
  <si>
    <t>BD OF M Q ASSURSP PATH AUDIO</t>
  </si>
  <si>
    <t>1470</t>
  </si>
  <si>
    <t>BD OF NURSING HOME ADMIN</t>
  </si>
  <si>
    <t>1475</t>
  </si>
  <si>
    <t>BD OF OCCUPATIONAL THERAPY</t>
  </si>
  <si>
    <t>1480</t>
  </si>
  <si>
    <t>BOARD OF OPTOMETRY</t>
  </si>
  <si>
    <t>1485</t>
  </si>
  <si>
    <t>OSTEOPATHIC-MEDICAL-OF CA</t>
  </si>
  <si>
    <t>1490</t>
  </si>
  <si>
    <t>BOARD OF PHARMACY</t>
  </si>
  <si>
    <t>1500</t>
  </si>
  <si>
    <t>BD OF REG-PROFFESSIONAL ENGRS</t>
  </si>
  <si>
    <t>1510</t>
  </si>
  <si>
    <t>BD OF REGISTERED NURSING</t>
  </si>
  <si>
    <t>1520</t>
  </si>
  <si>
    <t>CERT SHORTHAND REPORTERS BD</t>
  </si>
  <si>
    <t>1530</t>
  </si>
  <si>
    <t>STRUCTURAL PEST CONTROL BOARD</t>
  </si>
  <si>
    <t>1540</t>
  </si>
  <si>
    <t>TAX PREPARERS' PROGRAM</t>
  </si>
  <si>
    <t>1550</t>
  </si>
  <si>
    <t>VETERINARY MEDICINE</t>
  </si>
  <si>
    <t>1560</t>
  </si>
  <si>
    <t>VETERINARY MEDICINE EXAM BOARD</t>
  </si>
  <si>
    <t>1570</t>
  </si>
  <si>
    <t>ANIMAL HEALTH TECH EXAM COMM</t>
  </si>
  <si>
    <t>1580</t>
  </si>
  <si>
    <t>BD OF VOC NURS AND PSYCH TECH</t>
  </si>
  <si>
    <t>1590</t>
  </si>
  <si>
    <t>VOCATIONAL NURSE EXAM BOARD</t>
  </si>
  <si>
    <t>1600</t>
  </si>
  <si>
    <t>PSYCH TECH EXAMINING COMMITTEE</t>
  </si>
  <si>
    <t>1654</t>
  </si>
  <si>
    <t>1655</t>
  </si>
  <si>
    <t>DEPT OF CONSUMER AFF -ADM SEV</t>
  </si>
  <si>
    <t>1660</t>
  </si>
  <si>
    <t>DEPT CONSUMER AFF-INVESTIGATE</t>
  </si>
  <si>
    <t>1670</t>
  </si>
  <si>
    <t>DEPT CONSUMER AFF-ADMINISTN</t>
  </si>
  <si>
    <t>1680</t>
  </si>
  <si>
    <t>CONSUMER AFF-BLDG MAINT &amp; OP</t>
  </si>
  <si>
    <t>1690</t>
  </si>
  <si>
    <t>SIESMIC SAFETY COMMISSION</t>
  </si>
  <si>
    <t>DEPT FAIR EMPLOYMENT &amp; HOUSING</t>
  </si>
  <si>
    <t>BUSINESS OVERSIGHT</t>
  </si>
  <si>
    <t>1703</t>
  </si>
  <si>
    <t>BUS CONSUMER SER HOUSING</t>
  </si>
  <si>
    <t>CA PRIVACY PROTECTION AGENCY</t>
  </si>
  <si>
    <t>1705</t>
  </si>
  <si>
    <t>FAIR EMPLOY AND HOUSING COMM</t>
  </si>
  <si>
    <t>1790</t>
  </si>
  <si>
    <t>OFFICE OF STATE ARCHITECT</t>
  </si>
  <si>
    <t>1800</t>
  </si>
  <si>
    <t>OFFICE OF STATE PRINTING</t>
  </si>
  <si>
    <t>1820</t>
  </si>
  <si>
    <t>OFFICE OF PUBLIC SCHOOL CONSTR</t>
  </si>
  <si>
    <t>1830</t>
  </si>
  <si>
    <t>STATE ALLOCATION BOARD</t>
  </si>
  <si>
    <t>1860</t>
  </si>
  <si>
    <t>INTERGOVT PERS ACT ADVIS COUNC</t>
  </si>
  <si>
    <t>1880</t>
  </si>
  <si>
    <t>STATE PERSONNEL BOARD</t>
  </si>
  <si>
    <t>2000</t>
  </si>
  <si>
    <t>BUSINESS, TRANSP AND HOUSING</t>
  </si>
  <si>
    <t>2010</t>
  </si>
  <si>
    <t>BUSINESS AND HOUSING</t>
  </si>
  <si>
    <t>2020</t>
  </si>
  <si>
    <t>2050</t>
  </si>
  <si>
    <t>BUS, TRANSP AND HSNG AGCY PROG</t>
  </si>
  <si>
    <t>2060</t>
  </si>
  <si>
    <t>SOLAR CAL OFFICE</t>
  </si>
  <si>
    <t>2070</t>
  </si>
  <si>
    <t>SOLAR BUSINESS OFFICE</t>
  </si>
  <si>
    <t>2080</t>
  </si>
  <si>
    <t>SOLAR AND ENERGY CONS MTG CORP</t>
  </si>
  <si>
    <t>DEPT OF ALCOHOLIC BEV CONTROL</t>
  </si>
  <si>
    <t>2120</t>
  </si>
  <si>
    <t>ALCOHOLIC BEV CTRL APPEALS BD</t>
  </si>
  <si>
    <t>2140</t>
  </si>
  <si>
    <t>STATE BANKING DEPARTMENT</t>
  </si>
  <si>
    <t>2150</t>
  </si>
  <si>
    <t>ADD BACK TO POST PY REVERSAL</t>
  </si>
  <si>
    <t>FINANCIAL INSTITUTIONS</t>
  </si>
  <si>
    <t>2180</t>
  </si>
  <si>
    <t>DEPART OF CORPORATIONS</t>
  </si>
  <si>
    <t>2190</t>
  </si>
  <si>
    <t>MAJOR MEDICAL INSURANCE BOARD</t>
  </si>
  <si>
    <t>2200</t>
  </si>
  <si>
    <t>DEPARTMENT OF COMMERCE</t>
  </si>
  <si>
    <t>2220</t>
  </si>
  <si>
    <t>OFFICE OF SMALL BUSINESS DEVEL</t>
  </si>
  <si>
    <t>2222</t>
  </si>
  <si>
    <t>ST ASST FD FOR ENTERPRISE</t>
  </si>
  <si>
    <t>2225</t>
  </si>
  <si>
    <t>UNITARY FUND PROGRAMS</t>
  </si>
  <si>
    <t>2230</t>
  </si>
  <si>
    <t>CA INDTRL DEV FINCL ADVRY COMM</t>
  </si>
  <si>
    <t>2235</t>
  </si>
  <si>
    <t>CA HOME LOAN MORTGAGE ASSN</t>
  </si>
  <si>
    <t>DEPT-HOUSING/COMMUNITY DEVEL</t>
  </si>
  <si>
    <t>2245</t>
  </si>
  <si>
    <t>CALIFORNIA HOUSING FINANCE AGY</t>
  </si>
  <si>
    <t>2265</t>
  </si>
  <si>
    <t>CALIFORNIA HOUSING INSURANCE</t>
  </si>
  <si>
    <t>2270</t>
  </si>
  <si>
    <t>2290</t>
  </si>
  <si>
    <t>2295</t>
  </si>
  <si>
    <t>INSURANCE ADVISORY OFFICE</t>
  </si>
  <si>
    <t>DEPARTMENT OF REAL ESTATE</t>
  </si>
  <si>
    <t>2340</t>
  </si>
  <si>
    <t>DEPARTMENT OF SAVINGS AND LOAN</t>
  </si>
  <si>
    <t>2400</t>
  </si>
  <si>
    <t>DEPT. OF MANAGED HEALTH CARE</t>
  </si>
  <si>
    <t>2500</t>
  </si>
  <si>
    <t>CA TRANSPORTATION COMM</t>
  </si>
  <si>
    <t>2640</t>
  </si>
  <si>
    <t>STATE TRANSIT ASSISTANCE</t>
  </si>
  <si>
    <t>HIGH SPEED RAIL AUTHORITY</t>
  </si>
  <si>
    <t>BD OF PILOT COMMISSIONERS-SF</t>
  </si>
  <si>
    <t>2700</t>
  </si>
  <si>
    <t>OFFICE OF TRAFFIC SAFETY</t>
  </si>
  <si>
    <t>DEPT OF CAL HIGHWAY PATROL</t>
  </si>
  <si>
    <t>2780</t>
  </si>
  <si>
    <t>STEPHEN P TEALE DATA CENTER</t>
  </si>
  <si>
    <t>2900</t>
  </si>
  <si>
    <t>TRADE AND COMMERCE</t>
  </si>
  <si>
    <t>2920</t>
  </si>
  <si>
    <t>TECHNOLOGY TRADE &amp; COMMERCE AG</t>
  </si>
  <si>
    <t>3000</t>
  </si>
  <si>
    <t>NATURAL RESOURCES</t>
  </si>
  <si>
    <t>EXPOSITION PARK</t>
  </si>
  <si>
    <t>CALIFORNIA AFRO-AMERICAN MUSEU</t>
  </si>
  <si>
    <t>3110</t>
  </si>
  <si>
    <t>SPECIAL RESOURCES PROGRAMS</t>
  </si>
  <si>
    <t>CALIF TAHOE CONSERVANCY</t>
  </si>
  <si>
    <t>3130</t>
  </si>
  <si>
    <t>WATERWAYS MANAGEMENT PLANNING</t>
  </si>
  <si>
    <t>3140</t>
  </si>
  <si>
    <t>SEA GRANT PROGRAM</t>
  </si>
  <si>
    <t>CALIF TAHOE REGIONAL PLANNING</t>
  </si>
  <si>
    <t>3180</t>
  </si>
  <si>
    <t>GEOTHERMAL RESOURCES DEV PRGMS</t>
  </si>
  <si>
    <t>3210</t>
  </si>
  <si>
    <t>ENVIRONMENTAL PROTECTION PGM</t>
  </si>
  <si>
    <t>3300</t>
  </si>
  <si>
    <t>ST ASSIT FD-ENGY CA BUS/INDUS</t>
  </si>
  <si>
    <t>3310</t>
  </si>
  <si>
    <t>CA ALT ENERGY SOURCE FIN AUTH</t>
  </si>
  <si>
    <t>CALIFORNIA CONSERVATION CORPS</t>
  </si>
  <si>
    <t>3355</t>
  </si>
  <si>
    <t>OFFICE OF ENERGY INFRA SAFETY</t>
  </si>
  <si>
    <t>ENERGY RES CONS AND DEV COMM</t>
  </si>
  <si>
    <t>3410</t>
  </si>
  <si>
    <t>HUMBOLDT BAY FUND</t>
  </si>
  <si>
    <t>3460</t>
  </si>
  <si>
    <t>COLORADO RIVER BOARD OF CALIF</t>
  </si>
  <si>
    <t>DEPARTMENT OF CONSERVATION</t>
  </si>
  <si>
    <t>DEPARTMENT OF FORESTRY</t>
  </si>
  <si>
    <t>STATE LANDS COMMISSION</t>
  </si>
  <si>
    <t>3580</t>
  </si>
  <si>
    <t>SEISMIC SAFETY COMMISSION</t>
  </si>
  <si>
    <t>DEPT OF FISH AND GAME</t>
  </si>
  <si>
    <t>WILDLIFE CONSERVATION BOARD</t>
  </si>
  <si>
    <t>CALIFORNIA COASTAL COMMISSION</t>
  </si>
  <si>
    <t>STATE COASTAL CONSERVANCY</t>
  </si>
  <si>
    <t>NATIVE AMERICAN HERITAGE COMM</t>
  </si>
  <si>
    <t>SANTA MONICA MOUNTAINS CONSERV</t>
  </si>
  <si>
    <t>SF BAY CONSERVATION/DEVEL COMM</t>
  </si>
  <si>
    <t>SAN GABRIEL/LOWER LA RIVERS</t>
  </si>
  <si>
    <t>SAN JOAQUIN RIVER CONSUCY</t>
  </si>
  <si>
    <t>3835</t>
  </si>
  <si>
    <t>BALDWIN HILLS CONSERVANCY</t>
  </si>
  <si>
    <t>DELTA PROTECTION COMMISSION</t>
  </si>
  <si>
    <t>SAN DIEGO RIVE CONSERVANCY</t>
  </si>
  <si>
    <t>3850</t>
  </si>
  <si>
    <t>COACHELLA VALLEY MTS CONSV</t>
  </si>
  <si>
    <t>SIERRA NEVADA CONSERVANCY</t>
  </si>
  <si>
    <t>3870</t>
  </si>
  <si>
    <t>CA BAY DELTA</t>
  </si>
  <si>
    <t>DELTA STEWARDSHIP COUNCIL</t>
  </si>
  <si>
    <t>AIR RESOURCES BOARD</t>
  </si>
  <si>
    <t>3910</t>
  </si>
  <si>
    <t>CA INTEGRATED WASTE MANAGE. BD</t>
  </si>
  <si>
    <t>DEPT OF PESTICIDE REGULATION</t>
  </si>
  <si>
    <t>ST WATER RESOURCES CONTROL BD</t>
  </si>
  <si>
    <t>3945</t>
  </si>
  <si>
    <t>PYMT OF INTEREST ON PMIA LOANS</t>
  </si>
  <si>
    <t>3946</t>
  </si>
  <si>
    <t>GENERAL OBLIGATION BONDS</t>
  </si>
  <si>
    <t>3948</t>
  </si>
  <si>
    <t>STATE MANDATED LOCAL COSTS</t>
  </si>
  <si>
    <t>3949</t>
  </si>
  <si>
    <t>MISC ADJUSTMENTS</t>
  </si>
  <si>
    <t>DEPT OF TOXIC SUBSTANCES CTL</t>
  </si>
  <si>
    <t>RESOURCES RECYCLING RECOVERY</t>
  </si>
  <si>
    <t>OFFICE OF ENVIR HLTH HAZ ASS</t>
  </si>
  <si>
    <t>4000</t>
  </si>
  <si>
    <t>HEALTH AND WELFARE</t>
  </si>
  <si>
    <t>STATE COUNCIL-DEV DISABILITY</t>
  </si>
  <si>
    <t>4110</t>
  </si>
  <si>
    <t>AREA BOARD-DEV DISABILITY</t>
  </si>
  <si>
    <t>EMERGENCY MEDICAL SERVICE AUTH</t>
  </si>
  <si>
    <t>4130</t>
  </si>
  <si>
    <t>HLTH AND HUMAN SVCS AGY CTR</t>
  </si>
  <si>
    <t>OFFICE OF HEALTH PLAN &amp; DEV</t>
  </si>
  <si>
    <t>DEPT OF MANAGED HEALTH CARE</t>
  </si>
  <si>
    <t>DEPARTMENT OF AGING</t>
  </si>
  <si>
    <t>4180</t>
  </si>
  <si>
    <t>COMMISSION ON AGING</t>
  </si>
  <si>
    <t>4185</t>
  </si>
  <si>
    <t>CALIFORNIA SENIOR LEGISLATURE</t>
  </si>
  <si>
    <t>4210</t>
  </si>
  <si>
    <t>GOV COUNCIL DRUG/ALCOHOL ABUSE</t>
  </si>
  <si>
    <t>4220</t>
  </si>
  <si>
    <t>GOV ADV COM CHILD DEVEL PROG</t>
  </si>
  <si>
    <t>CA. CHILDREN AND FAMILIES COMM</t>
  </si>
  <si>
    <t>DEPARTMENT OF HEALTH CARE SVCS</t>
  </si>
  <si>
    <t>DEPARTMENT OF PUBLIC HEALTH</t>
  </si>
  <si>
    <t>4270</t>
  </si>
  <si>
    <t>CAL MED ASSISTANCE COMMISSION</t>
  </si>
  <si>
    <t>4280</t>
  </si>
  <si>
    <t>MANAGED RISK MED INSUR BD.</t>
  </si>
  <si>
    <t>DEPT. DEVELOPMENTAL SVCS</t>
  </si>
  <si>
    <t>4310</t>
  </si>
  <si>
    <t>DO NOT USE AGENCY MERGED WITH</t>
  </si>
  <si>
    <t>4320</t>
  </si>
  <si>
    <t>STATE HOSPITALS</t>
  </si>
  <si>
    <t>4350</t>
  </si>
  <si>
    <t>4370</t>
  </si>
  <si>
    <t>4390</t>
  </si>
  <si>
    <t>4400</t>
  </si>
  <si>
    <t>4430</t>
  </si>
  <si>
    <t>DEPT. OF STATE HOSPITAL</t>
  </si>
  <si>
    <t>4450</t>
  </si>
  <si>
    <t>SACRAMENTO STATE HOSPITAL</t>
  </si>
  <si>
    <t>4460</t>
  </si>
  <si>
    <t>4470</t>
  </si>
  <si>
    <t>ATASCADERO STATE HOSPITAL</t>
  </si>
  <si>
    <t>4490</t>
  </si>
  <si>
    <t>METROPOLITAN STATE HOSPITAL</t>
  </si>
  <si>
    <t>4500</t>
  </si>
  <si>
    <t>NAPA STATE HOSPITAL</t>
  </si>
  <si>
    <t>4510</t>
  </si>
  <si>
    <t>PATTON STATE HOSPITAL</t>
  </si>
  <si>
    <t>4520</t>
  </si>
  <si>
    <t>STOCKTON STATE HOSPITAL-DMH</t>
  </si>
  <si>
    <t>4530</t>
  </si>
  <si>
    <t>VACAVILLE STATE HOSPITAL</t>
  </si>
  <si>
    <t>4540</t>
  </si>
  <si>
    <t>COALINGA STATE HOSPITAL</t>
  </si>
  <si>
    <t>4550</t>
  </si>
  <si>
    <t>SALINAS STATE HOSPITAL</t>
  </si>
  <si>
    <t>MENTAL HEALTH SVCS OVERSIGHT</t>
  </si>
  <si>
    <t>DEPT. COMMUNTY SVCS AND DEV</t>
  </si>
  <si>
    <t>4800</t>
  </si>
  <si>
    <t>CA. HLTH AND BENEFIT EXCHANGE</t>
  </si>
  <si>
    <t>5165</t>
  </si>
  <si>
    <t>YOUTH AND COMMUNITY RESTORATIO</t>
  </si>
  <si>
    <t>ST INDPT LIVING COUNCIL</t>
  </si>
  <si>
    <t>DEPT OF CHILD SUPPORT SERVICE</t>
  </si>
  <si>
    <t>DEPT OF SOCIAL SERVICES</t>
  </si>
  <si>
    <t>5190</t>
  </si>
  <si>
    <t>CALIF HEALTH FACILITIES COMM</t>
  </si>
  <si>
    <t>5195</t>
  </si>
  <si>
    <t>STATE-LOCAL REALIGNMENT</t>
  </si>
  <si>
    <t>5196</t>
  </si>
  <si>
    <t>STATE-LOCAL REALIGNMENT,2011</t>
  </si>
  <si>
    <t>5210</t>
  </si>
  <si>
    <t>CORRECTIONS AND REHABILITATION</t>
  </si>
  <si>
    <t>5226</t>
  </si>
  <si>
    <t>CORRECTIONS &amp; REHAB HDQTRS</t>
  </si>
  <si>
    <t>STATE/COMMUNITY CORRECTIONS</t>
  </si>
  <si>
    <t>5228</t>
  </si>
  <si>
    <t>SAFE NGHBORHOODS &amp; SCHOOLS ACT</t>
  </si>
  <si>
    <t>5231</t>
  </si>
  <si>
    <t>CORRECTIONS &amp; REHAB CORCORAN</t>
  </si>
  <si>
    <t>5232</t>
  </si>
  <si>
    <t>CORRECTIONS &amp; REHAB EL CENTRO</t>
  </si>
  <si>
    <t>5233</t>
  </si>
  <si>
    <t>CORRECTIONS &amp; REHAB BAKERSFLD</t>
  </si>
  <si>
    <t>5234</t>
  </si>
  <si>
    <t>CORRECTIONS &amp; REHAB SACTO</t>
  </si>
  <si>
    <t>5236</t>
  </si>
  <si>
    <t>CORRECTIONS &amp; REHAB NO COAST</t>
  </si>
  <si>
    <t>5237</t>
  </si>
  <si>
    <t>CORRECTIONS &amp; REHAB CNTR COAS</t>
  </si>
  <si>
    <t>5238</t>
  </si>
  <si>
    <t>CORRECTIONS &amp; REHAB SO CAL</t>
  </si>
  <si>
    <t>5239</t>
  </si>
  <si>
    <t>DEPARTMENT OF CORRECTIONS</t>
  </si>
  <si>
    <t>5240</t>
  </si>
  <si>
    <t>DEPT OF CORRECTIONS-UNALLOC</t>
  </si>
  <si>
    <t>5241</t>
  </si>
  <si>
    <t>CORRECTIONS &amp; REHAB NO YOUTH</t>
  </si>
  <si>
    <t>5242</t>
  </si>
  <si>
    <t>CORRECTIONS &amp; REHAB SO YOUTH</t>
  </si>
  <si>
    <t>5250</t>
  </si>
  <si>
    <t>5260</t>
  </si>
  <si>
    <t>PAROLE &amp; COMMUNITY SVC DIV</t>
  </si>
  <si>
    <t>5280</t>
  </si>
  <si>
    <t>CORRECTIONAL INSTITUTIONS</t>
  </si>
  <si>
    <t>5281</t>
  </si>
  <si>
    <t>CORCORAN REGION</t>
  </si>
  <si>
    <t>5282</t>
  </si>
  <si>
    <t>EL CENTRO REGION</t>
  </si>
  <si>
    <t>5283</t>
  </si>
  <si>
    <t>BAKERSFIELD REGION</t>
  </si>
  <si>
    <t>5284</t>
  </si>
  <si>
    <t>SACRAMENTO REGION</t>
  </si>
  <si>
    <t>5285</t>
  </si>
  <si>
    <t>NORTH COAST REGION</t>
  </si>
  <si>
    <t>5286</t>
  </si>
  <si>
    <t>CENTRAL COAST REGION</t>
  </si>
  <si>
    <t>5287</t>
  </si>
  <si>
    <t>SOUTHERN CALIFORNIA REGION</t>
  </si>
  <si>
    <t>5288</t>
  </si>
  <si>
    <t>CENTRAL VALLEY REGION</t>
  </si>
  <si>
    <t>5290</t>
  </si>
  <si>
    <t>CALIF CORR CENTER SUSANVILLE</t>
  </si>
  <si>
    <t>5291</t>
  </si>
  <si>
    <t>CA ST PRISON-MADERA CO II</t>
  </si>
  <si>
    <t>5292</t>
  </si>
  <si>
    <t>CA ST PRISON-MONTEREY CO SOLII</t>
  </si>
  <si>
    <t>5295</t>
  </si>
  <si>
    <t>CA ST PRISON-LASSEN CO SUSANII</t>
  </si>
  <si>
    <t>5300</t>
  </si>
  <si>
    <t>CA CORRECTIONAL INSTITUTION</t>
  </si>
  <si>
    <t>5310</t>
  </si>
  <si>
    <t>CALIFORNIA INSTITUTION FOR MEN</t>
  </si>
  <si>
    <t>5320</t>
  </si>
  <si>
    <t>CALIF INSTITUTION FOR WOMEN</t>
  </si>
  <si>
    <t>5330</t>
  </si>
  <si>
    <t>CALIFORNIA MEDICAL FACILITY</t>
  </si>
  <si>
    <t>5335</t>
  </si>
  <si>
    <t>CA STATE PRISON-SOLANO COUNTY</t>
  </si>
  <si>
    <t>5340</t>
  </si>
  <si>
    <t>CALIFORNIA MENS COLONY</t>
  </si>
  <si>
    <t>5341</t>
  </si>
  <si>
    <t xml:space="preserve">  CALIF ST PRISON, FRESNO CO</t>
  </si>
  <si>
    <t>5342</t>
  </si>
  <si>
    <t xml:space="preserve">  CALIF ST PRISON, IMPERIAL CO</t>
  </si>
  <si>
    <t>5343</t>
  </si>
  <si>
    <t xml:space="preserve">  CALIF RECEPTION CENTER, LA</t>
  </si>
  <si>
    <t>5344</t>
  </si>
  <si>
    <t>CA STATE PRISON, SACRAMENTO</t>
  </si>
  <si>
    <t>5349</t>
  </si>
  <si>
    <t>CORCORAN CENTER</t>
  </si>
  <si>
    <t>5350</t>
  </si>
  <si>
    <t>CALIF REHABILITATION CENTER</t>
  </si>
  <si>
    <t>5351</t>
  </si>
  <si>
    <t>CA STATE PRISON-AMADOR COUNTY</t>
  </si>
  <si>
    <t>5352</t>
  </si>
  <si>
    <t>CA STATE PRISON-KINGS COUNTY</t>
  </si>
  <si>
    <t>5353</t>
  </si>
  <si>
    <t>CA STATE PRISON- L.A. COUNTY</t>
  </si>
  <si>
    <t>5354</t>
  </si>
  <si>
    <t>CA STATE PRISON-RIVERSIDE CO.</t>
  </si>
  <si>
    <t>5355</t>
  </si>
  <si>
    <t xml:space="preserve">  CALIF ST PRISON RIVERSIDE</t>
  </si>
  <si>
    <t>5356</t>
  </si>
  <si>
    <t>CA STATE PRISON-S/BERN COUNTY</t>
  </si>
  <si>
    <t>5357</t>
  </si>
  <si>
    <t>CA STATE PRISON-S/DIEGO CO.</t>
  </si>
  <si>
    <t>5358</t>
  </si>
  <si>
    <t>CA STATE PRISON - CORCORAN</t>
  </si>
  <si>
    <t>5359</t>
  </si>
  <si>
    <t>PRISON OF THE REDWOODS</t>
  </si>
  <si>
    <t>5361</t>
  </si>
  <si>
    <t>CA STATE PRISON, MADERA COUNTY</t>
  </si>
  <si>
    <t>5362</t>
  </si>
  <si>
    <t>CA ST PRISON, IMPERIAL COUNTY</t>
  </si>
  <si>
    <t>5363</t>
  </si>
  <si>
    <t>CA ST PRISON,WASCO,KERN COUNTY</t>
  </si>
  <si>
    <t>5364</t>
  </si>
  <si>
    <t>CA ST PRISON, DELANO, KERN CO.</t>
  </si>
  <si>
    <t>5365</t>
  </si>
  <si>
    <t>CA ST PRISON-KERN CO AT DELANO</t>
  </si>
  <si>
    <t>5370</t>
  </si>
  <si>
    <t>DEUEL VOCATIONAL INSTITUTION</t>
  </si>
  <si>
    <t>5380</t>
  </si>
  <si>
    <t>FOLSOM STATE PRISON</t>
  </si>
  <si>
    <t>5384</t>
  </si>
  <si>
    <t>NO. CA WOMEN'S FACILITY</t>
  </si>
  <si>
    <t>5388</t>
  </si>
  <si>
    <t>RICHARD A MCGEE TRAINING CTR</t>
  </si>
  <si>
    <t>5390</t>
  </si>
  <si>
    <t>SAN QUENTIN STATE PRISON</t>
  </si>
  <si>
    <t>5400</t>
  </si>
  <si>
    <t>SIERRA CONSERVATION CENTER</t>
  </si>
  <si>
    <t>5420</t>
  </si>
  <si>
    <t>PRISON INDUSTRY AUTHORITY</t>
  </si>
  <si>
    <t>5430</t>
  </si>
  <si>
    <t>BOARD OF CORRECTIONS</t>
  </si>
  <si>
    <t>5440</t>
  </si>
  <si>
    <t>BOARD OF PRISON TERMS</t>
  </si>
  <si>
    <t>5450</t>
  </si>
  <si>
    <t>YOUTHFUL OFFENDER PAROLE BOARD</t>
  </si>
  <si>
    <t>5459</t>
  </si>
  <si>
    <t>DEPT OF YOUTH AUTHORITY</t>
  </si>
  <si>
    <t>5460</t>
  </si>
  <si>
    <t>DEPT OF YOUTH AUTHORITY-UNALOC</t>
  </si>
  <si>
    <t>5465</t>
  </si>
  <si>
    <t>YOUTH AUTHTY-HEADQUARTERS REG</t>
  </si>
  <si>
    <t>5470</t>
  </si>
  <si>
    <t>DEPT OF THE YOUTH AUTHORITY</t>
  </si>
  <si>
    <t>5471</t>
  </si>
  <si>
    <t>NORTHERN SCHOOLS</t>
  </si>
  <si>
    <t>5472</t>
  </si>
  <si>
    <t>NORTHERN CAMPS</t>
  </si>
  <si>
    <t>5473</t>
  </si>
  <si>
    <t>YOUTH AUTHTY-NORTH REGION</t>
  </si>
  <si>
    <t>5474</t>
  </si>
  <si>
    <t>SOUTHERN YOUTH CONSERV CAMPS</t>
  </si>
  <si>
    <t>5480</t>
  </si>
  <si>
    <t>COMM. ON CORR PEACE OFFICERS'</t>
  </si>
  <si>
    <t>5490</t>
  </si>
  <si>
    <t>YOUTH AUTH CONSERVATION CAMPS</t>
  </si>
  <si>
    <t>5500</t>
  </si>
  <si>
    <t>NO CAL RECEPTION CENTER/CLINIC</t>
  </si>
  <si>
    <t>5510</t>
  </si>
  <si>
    <t>SOUTHERN RECEP CENTER/CLINIC</t>
  </si>
  <si>
    <t>5520</t>
  </si>
  <si>
    <t>EL PASO DE ROBLES SCHOOL</t>
  </si>
  <si>
    <t>5530</t>
  </si>
  <si>
    <t>FRED C NELLES SCHOOL FOR BOYS</t>
  </si>
  <si>
    <t>5580</t>
  </si>
  <si>
    <t>PRESTON SCHOOL OF INDUSTRY</t>
  </si>
  <si>
    <t>5590</t>
  </si>
  <si>
    <t>VENTURA SCHOOL</t>
  </si>
  <si>
    <t>5600</t>
  </si>
  <si>
    <t>YOUTH TRAINING SCHOOL</t>
  </si>
  <si>
    <t>5990</t>
  </si>
  <si>
    <t>FED IMMIGRATION-INCARCERATION</t>
  </si>
  <si>
    <t>5991</t>
  </si>
  <si>
    <t>VIOLENT OFFENDER</t>
  </si>
  <si>
    <t>6000</t>
  </si>
  <si>
    <t>6010</t>
  </si>
  <si>
    <t>K-12 EDUCATION</t>
  </si>
  <si>
    <t>6020</t>
  </si>
  <si>
    <t>HIGHER EDUCATION</t>
  </si>
  <si>
    <t>6050</t>
  </si>
  <si>
    <t>DEPARTMENT OF EDUCATION</t>
  </si>
  <si>
    <t>6110</t>
  </si>
  <si>
    <t>DEPT. OF EDUCATION HD QTRS</t>
  </si>
  <si>
    <t>STATE LIBRARY</t>
  </si>
  <si>
    <t>ED-AUDIT-APPLS</t>
  </si>
  <si>
    <t>6190</t>
  </si>
  <si>
    <t>SPECIAL SCHOOLS</t>
  </si>
  <si>
    <t>CALIF SCHOOL FOR THE BLIND</t>
  </si>
  <si>
    <t>6210</t>
  </si>
  <si>
    <t>DIAGN SCH-NEUR HND CHIL-NO CAL</t>
  </si>
  <si>
    <t>6220</t>
  </si>
  <si>
    <t>DIAGN SCH NEUR HND CHIL CT CA</t>
  </si>
  <si>
    <t>6230</t>
  </si>
  <si>
    <t>DIAGN SCH-NEUR HND CHIL-SO CAL</t>
  </si>
  <si>
    <t>SCHOOL FOR THE DEAF, FREMONT</t>
  </si>
  <si>
    <t>SCHOOL FOR THE DEAF,RIVERSIDE</t>
  </si>
  <si>
    <t>CALIF STATE SUMMER SCHOOL FOR</t>
  </si>
  <si>
    <t>DIAGNOSTIC CENTERS</t>
  </si>
  <si>
    <t>6300</t>
  </si>
  <si>
    <t>CONTRIB TO ST TEARCHR RET FUND</t>
  </si>
  <si>
    <t>6320</t>
  </si>
  <si>
    <t>CA ST COUNCIL ON VOCATNL EDUC</t>
  </si>
  <si>
    <t>6330</t>
  </si>
  <si>
    <t>CA CAREER RESOURCE NETWORK</t>
  </si>
  <si>
    <t>6350</t>
  </si>
  <si>
    <t>SCHOOL FACILITIES AID PROGRAM</t>
  </si>
  <si>
    <t>COMM TEACHER CREDENTIALING</t>
  </si>
  <si>
    <t>6380</t>
  </si>
  <si>
    <t xml:space="preserve">  DEBT SERV ON PUB SCHL BLDG</t>
  </si>
  <si>
    <t>6420</t>
  </si>
  <si>
    <t>CA POSTSECONDARY EDUC COMM</t>
  </si>
  <si>
    <t>6425</t>
  </si>
  <si>
    <t>COMM REVIEW MASTR PLAN-HIGH ED</t>
  </si>
  <si>
    <t>6440</t>
  </si>
  <si>
    <t>CA INSTITUTE REGENERATIVE MED</t>
  </si>
  <si>
    <t>6600</t>
  </si>
  <si>
    <t>HASTINGS COLLEGE OF LAW</t>
  </si>
  <si>
    <t>6610</t>
  </si>
  <si>
    <t>TOTAL CALIF STATE UNIVERSITIES</t>
  </si>
  <si>
    <t>6620</t>
  </si>
  <si>
    <t>CSU STATE WIDE PROGRAMS</t>
  </si>
  <si>
    <t>6630</t>
  </si>
  <si>
    <t>CSU SYSTEM WIDE PROGRAMS</t>
  </si>
  <si>
    <t>6640</t>
  </si>
  <si>
    <t>CSU CAMPUSES</t>
  </si>
  <si>
    <t>6645</t>
  </si>
  <si>
    <t>CSU HLTH BENEFITS RETIRED ANNU</t>
  </si>
  <si>
    <t>6650</t>
  </si>
  <si>
    <t>CAL ST COLLEGE BAKERSFIELD</t>
  </si>
  <si>
    <t>6660</t>
  </si>
  <si>
    <t>CAL ST COLL SAN BERNARDINO</t>
  </si>
  <si>
    <t>6670</t>
  </si>
  <si>
    <t>CAL ST COLL STANISLAUS</t>
  </si>
  <si>
    <t>6680</t>
  </si>
  <si>
    <t>CAL ST UNIV CHICO</t>
  </si>
  <si>
    <t>6690</t>
  </si>
  <si>
    <t>CAL ST UNIV DOMINGUEZ HILLS</t>
  </si>
  <si>
    <t>6700</t>
  </si>
  <si>
    <t>CAL ST UNIV FRESNO</t>
  </si>
  <si>
    <t>6710</t>
  </si>
  <si>
    <t>CAL ST UNIV FULLERTON</t>
  </si>
  <si>
    <t>6720</t>
  </si>
  <si>
    <t>CAL ST UNIV EAST BAY</t>
  </si>
  <si>
    <t>6730</t>
  </si>
  <si>
    <t>HUMBOLDT STATE UNIVERSITY</t>
  </si>
  <si>
    <t>6740</t>
  </si>
  <si>
    <t>CAL ST UNIV LONG BEACH</t>
  </si>
  <si>
    <t>6750</t>
  </si>
  <si>
    <t>CAL ST UNIV LOS ANGELES</t>
  </si>
  <si>
    <t>6752</t>
  </si>
  <si>
    <t>CAL ST UNIV MARITIME ACADEMY</t>
  </si>
  <si>
    <t>6756</t>
  </si>
  <si>
    <t>CAL ST UNIV MONTEREY BAY</t>
  </si>
  <si>
    <t>6760</t>
  </si>
  <si>
    <t>CAL ST UNIV NORTHRIDGE</t>
  </si>
  <si>
    <t>6770</t>
  </si>
  <si>
    <t>CAL ST POLY UNIV POMONA</t>
  </si>
  <si>
    <t>6780</t>
  </si>
  <si>
    <t>CAL ST UNIV SACRAMENTO</t>
  </si>
  <si>
    <t>6790</t>
  </si>
  <si>
    <t>SAN DIEGO STATE UNIVERSITY</t>
  </si>
  <si>
    <t>6800</t>
  </si>
  <si>
    <t>SAN FRANCISCO STATE UNIVERSITY</t>
  </si>
  <si>
    <t>6810</t>
  </si>
  <si>
    <t>SAN JOSE STATE UNIVERSITY</t>
  </si>
  <si>
    <t>6820</t>
  </si>
  <si>
    <t>CAL POLY ST UNIVERSITY SLO</t>
  </si>
  <si>
    <t>6830</t>
  </si>
  <si>
    <t>SONOMA STATE UNIVERSITY</t>
  </si>
  <si>
    <t>6840</t>
  </si>
  <si>
    <t>CA STATE UNIV., SAN MARCOS</t>
  </si>
  <si>
    <t>6850</t>
  </si>
  <si>
    <t>CAL ST UNIV CHANNEL ISLANDS</t>
  </si>
  <si>
    <t>6860</t>
  </si>
  <si>
    <t>CALIFORNIA MARITIME ACADEMY</t>
  </si>
  <si>
    <t>BD OF GOVS-COMMUNITY COLLEGES</t>
  </si>
  <si>
    <t>6880</t>
  </si>
  <si>
    <t>COUNC.FOR PR.POSTSECOND.&amp;VO.ED</t>
  </si>
  <si>
    <t>6910</t>
  </si>
  <si>
    <t>AWARDS FOR INNOVATION HIGHR ED</t>
  </si>
  <si>
    <t>CA STUDENT AID COMMISSION</t>
  </si>
  <si>
    <t>7000</t>
  </si>
  <si>
    <t>LABOR AND WORKFORCE DEVELOPM</t>
  </si>
  <si>
    <t>7020</t>
  </si>
  <si>
    <t>LABOR &amp; WORKFORCE DVLPMNT, SEC</t>
  </si>
  <si>
    <t>EMPLOYMENT-DEVELOPMENT-DEPT</t>
  </si>
  <si>
    <t>CA WORKFORCE INVESTMENT BOARD</t>
  </si>
  <si>
    <t>AGRICULTURL-LABOR-RELATION-BD</t>
  </si>
  <si>
    <t>PUB EMPLOYMENT RELATIONS</t>
  </si>
  <si>
    <t>DEPT-OF-INDUSTRIAL-RELATIONS</t>
  </si>
  <si>
    <t>DEPT OF HUMAN RESOURCES</t>
  </si>
  <si>
    <t>DEPT OF TAX &amp; FEE ADMINISTRATN</t>
  </si>
  <si>
    <t>FRANCHISE TAX BOARD</t>
  </si>
  <si>
    <t>DEPARTMENT OF GENERAL SERVICES</t>
  </si>
  <si>
    <t>CA VICTIM COMP/GOVT CLMS BD</t>
  </si>
  <si>
    <t>7900</t>
  </si>
  <si>
    <t>PUBLIC EMPLOYEES RETIREMENT SY</t>
  </si>
  <si>
    <t>OFFICE OF ADMINISTRATIVE LAW</t>
  </si>
  <si>
    <t>7920</t>
  </si>
  <si>
    <t>TEACHERS RETIREMENT SYSTEM</t>
  </si>
  <si>
    <t>8000</t>
  </si>
  <si>
    <t>OTHER GOVERNMENTAL UNITS</t>
  </si>
  <si>
    <t>8010</t>
  </si>
  <si>
    <t>CIVIL/CRIMINAL JUSTICE</t>
  </si>
  <si>
    <t>8100</t>
  </si>
  <si>
    <t>OFFICE OF CRIMINAL JUST PLAN</t>
  </si>
  <si>
    <t>8103</t>
  </si>
  <si>
    <t>BD OF VICTIM'S ASSISTANCE</t>
  </si>
  <si>
    <t>8105</t>
  </si>
  <si>
    <t>COMM FOR REVISION OF JUVENILE</t>
  </si>
  <si>
    <t>COMM ON PEACE OFF STD &amp; TRNG</t>
  </si>
  <si>
    <t>OFFICE OF STATE PUBLIC DEF</t>
  </si>
  <si>
    <t>8160</t>
  </si>
  <si>
    <t>ASST TO CO FOR DEF OF INDIGENT</t>
  </si>
  <si>
    <t>8170</t>
  </si>
  <si>
    <t>SUBV FOR GRDSHP/CONSHP PROCEED</t>
  </si>
  <si>
    <t>8180</t>
  </si>
  <si>
    <t>PAY TO CO FOR COSTS OF HOM TRI</t>
  </si>
  <si>
    <t>8190</t>
  </si>
  <si>
    <t>ADMIN AND PAY OF TORT LIAB CLM</t>
  </si>
  <si>
    <t>8200</t>
  </si>
  <si>
    <t>CA COMM FOR ECONOMIC DEV</t>
  </si>
  <si>
    <t>8225</t>
  </si>
  <si>
    <t>CAL ENTERTAINMENT COMMISSION</t>
  </si>
  <si>
    <t>8255</t>
  </si>
  <si>
    <t>CAL BICENTENNIAL COMMISSION</t>
  </si>
  <si>
    <t>ARTS COUNCIL</t>
  </si>
  <si>
    <t>8280</t>
  </si>
  <si>
    <t>8290</t>
  </si>
  <si>
    <t>CALIF PUBLIC BROADCASTING COMM</t>
  </si>
  <si>
    <t>8300</t>
  </si>
  <si>
    <t>AGRICULTURAL LABOR RELATNS BD</t>
  </si>
  <si>
    <t>8350</t>
  </si>
  <si>
    <t>DEPT OF INDUSTRIAL RELATIONS</t>
  </si>
  <si>
    <t>8360</t>
  </si>
  <si>
    <t>INDUSTRIAL RELUNPAID WAGE FD</t>
  </si>
  <si>
    <t>8370</t>
  </si>
  <si>
    <t>UNINSURED EMPLOYERS FD</t>
  </si>
  <si>
    <t>8385</t>
  </si>
  <si>
    <t>CA CITIZEN COMPENSATION COMM</t>
  </si>
  <si>
    <t>8420</t>
  </si>
  <si>
    <t>WORKERS COMPENSATION BENEFITS</t>
  </si>
  <si>
    <t>8430</t>
  </si>
  <si>
    <t>8450</t>
  </si>
  <si>
    <t>SUBSEQUENT INJURIES</t>
  </si>
  <si>
    <t>8460</t>
  </si>
  <si>
    <t>DISASTER SERVICE WORKERS</t>
  </si>
  <si>
    <t>8510</t>
  </si>
  <si>
    <t>BOARD OF OSTEOPATHIC EXAMINERS</t>
  </si>
  <si>
    <t>8530</t>
  </si>
  <si>
    <t>8540</t>
  </si>
  <si>
    <t>CAL AUCTIONEER COMMISSION</t>
  </si>
  <si>
    <t>8560</t>
  </si>
  <si>
    <t>CALIF EXPOSITION AND FAIRS</t>
  </si>
  <si>
    <t>DEPT OF FOOD AND AGRICULTURE</t>
  </si>
  <si>
    <t>8590</t>
  </si>
  <si>
    <t>FINANCIAL ASSIST TO LOCAL FAIR</t>
  </si>
  <si>
    <t>8600</t>
  </si>
  <si>
    <t>COUNTY FAIRS</t>
  </si>
  <si>
    <t>8610</t>
  </si>
  <si>
    <t>DISTRICT AGRICULTURAL ASSNS</t>
  </si>
  <si>
    <t>FAIR POLITICAL PRACTICES COMM</t>
  </si>
  <si>
    <t>8640</t>
  </si>
  <si>
    <t>POLITICAL REFORM ACT OF 1974</t>
  </si>
  <si>
    <t>8655</t>
  </si>
  <si>
    <t>INDEP.CITIZENS REDIST.COMM.</t>
  </si>
  <si>
    <t>PUBLIC UTILITIES COMMISSION</t>
  </si>
  <si>
    <t>8665</t>
  </si>
  <si>
    <t>CONSUMER POWER &amp; CONSERVN</t>
  </si>
  <si>
    <t>8680</t>
  </si>
  <si>
    <t>STATE BAR OF CALIFORNIA</t>
  </si>
  <si>
    <t>8690</t>
  </si>
  <si>
    <t>SEISMIC COMMISSION</t>
  </si>
  <si>
    <t>8700</t>
  </si>
  <si>
    <t>BOARD OF CONTROL</t>
  </si>
  <si>
    <t>8720</t>
  </si>
  <si>
    <t>INDEMNIFICATN OF PVT CITIZENS</t>
  </si>
  <si>
    <t>8730</t>
  </si>
  <si>
    <t>COMMISSION ON STATE FINANCE</t>
  </si>
  <si>
    <t>8740</t>
  </si>
  <si>
    <t>CALIF INFORMATION SYS IMPL COM</t>
  </si>
  <si>
    <t>8750</t>
  </si>
  <si>
    <t>COMMISSION ON LOCAL GOVERANCE</t>
  </si>
  <si>
    <t>8760</t>
  </si>
  <si>
    <t>COMMISSION OF THE CALIFORNIAS</t>
  </si>
  <si>
    <t>8770</t>
  </si>
  <si>
    <t>ELECTRICITY OVERSIGH BOARD</t>
  </si>
  <si>
    <t>COMM ON CAL GOVT ORG &amp; ECONOMY</t>
  </si>
  <si>
    <t>8790</t>
  </si>
  <si>
    <t>DISABILITY ACCESS COMMISSION</t>
  </si>
  <si>
    <t>8800</t>
  </si>
  <si>
    <t>MEMBERSHIP/COUNCIL/STATE GOVT</t>
  </si>
  <si>
    <t>8810</t>
  </si>
  <si>
    <t>RETAIL CREDIT ADVISORY COMM</t>
  </si>
  <si>
    <t>COMMISSION ON STATUS OF WOMEN</t>
  </si>
  <si>
    <t>8825</t>
  </si>
  <si>
    <t>ASIAN/PACIFIC ISLANDER AMER AF</t>
  </si>
  <si>
    <t>8830</t>
  </si>
  <si>
    <t>CAL LAW REVISION COMMISSION</t>
  </si>
  <si>
    <t>8850</t>
  </si>
  <si>
    <t>PUBLIC WORKS BOARD</t>
  </si>
  <si>
    <t>DEPT OF FINANCE</t>
  </si>
  <si>
    <t>8870</t>
  </si>
  <si>
    <t>DEPT OF FINANCE - OPERATIONS</t>
  </si>
  <si>
    <t>FINANCIAL INFO SYSTEM FOR CA</t>
  </si>
  <si>
    <t>8882</t>
  </si>
  <si>
    <t>CALIF CONSTITUTION REVISION CO</t>
  </si>
  <si>
    <t>COMM ON STATE MANDATES</t>
  </si>
  <si>
    <t>8915</t>
  </si>
  <si>
    <t>MILITARY DEPARTMENT</t>
  </si>
  <si>
    <t>DEPT OF VETERANS AFFAIRS</t>
  </si>
  <si>
    <t>VETS HOME - YOUNTVILLE</t>
  </si>
  <si>
    <t>8965</t>
  </si>
  <si>
    <t>VETS HOME - BARSTOW</t>
  </si>
  <si>
    <t>8966</t>
  </si>
  <si>
    <t>VETERAN'S HOME OF CA-CHULA VIS</t>
  </si>
  <si>
    <t>VETERANS HOME OF CA-GLAVC</t>
  </si>
  <si>
    <t>8970</t>
  </si>
  <si>
    <t>VIETNAM VETS MEMORIAL COMM</t>
  </si>
  <si>
    <t>8975</t>
  </si>
  <si>
    <t>VETERANS MEMORIAL COMMISSION</t>
  </si>
  <si>
    <t>9010</t>
  </si>
  <si>
    <t>TAX RELIEF</t>
  </si>
  <si>
    <t>9020</t>
  </si>
  <si>
    <t>REVENUE DISTRIBUTION</t>
  </si>
  <si>
    <t>DEBT SERVICE</t>
  </si>
  <si>
    <t>9035</t>
  </si>
  <si>
    <t>STATEWIDE DISTRIBUTED COSTS</t>
  </si>
  <si>
    <t>9040</t>
  </si>
  <si>
    <t>UNCLASSIFIED</t>
  </si>
  <si>
    <t>9050</t>
  </si>
  <si>
    <t>UNALLOCATED</t>
  </si>
  <si>
    <t>9060</t>
  </si>
  <si>
    <t>SAVINGS</t>
  </si>
  <si>
    <t>9100</t>
  </si>
  <si>
    <t>GENERAL TAX RELIEF</t>
  </si>
  <si>
    <t>9110</t>
  </si>
  <si>
    <t>SENIOR CITIZENS PROP TAX ASSIS</t>
  </si>
  <si>
    <t>9120</t>
  </si>
  <si>
    <t>SENIOR CITIZENS PROP TAX DEFER</t>
  </si>
  <si>
    <t>9130</t>
  </si>
  <si>
    <t>SENIOR CITIZENS RENT TAX ASSIS</t>
  </si>
  <si>
    <t>9140</t>
  </si>
  <si>
    <t>PERSONAL PROPERTY TAX RELIEF</t>
  </si>
  <si>
    <t>9150</t>
  </si>
  <si>
    <t>HOMEOWNERS PROP TAX RELIEF</t>
  </si>
  <si>
    <t>9160</t>
  </si>
  <si>
    <t>SUBVENTIONS FOR OPEN SPACE</t>
  </si>
  <si>
    <t>9170</t>
  </si>
  <si>
    <t>PAY LOC GOV SA/PR TAX REV LOSS</t>
  </si>
  <si>
    <t>9180</t>
  </si>
  <si>
    <t>RENTERS TAX RELIEF</t>
  </si>
  <si>
    <t>9190</t>
  </si>
  <si>
    <t>SUBSTANDARD HOUSING</t>
  </si>
  <si>
    <t>9200</t>
  </si>
  <si>
    <t>ALTERN ENERGY TAX CR REFUND</t>
  </si>
  <si>
    <t>9210</t>
  </si>
  <si>
    <t>PROP 13 FISCAL RELIEF LOC GOVT</t>
  </si>
  <si>
    <t>9285</t>
  </si>
  <si>
    <t>TRIAL COURT SECURITY</t>
  </si>
  <si>
    <t>9286</t>
  </si>
  <si>
    <t>TRIAL COURT SECURITY-JUDGESHIP</t>
  </si>
  <si>
    <t>9300</t>
  </si>
  <si>
    <t>PAYMENT TO COUNTIES-HOMICIDE</t>
  </si>
  <si>
    <t>9350</t>
  </si>
  <si>
    <t>SHARED REVENUES</t>
  </si>
  <si>
    <t>9380</t>
  </si>
  <si>
    <t>APPORT OF OFF-HIGHWAY LIC FEES</t>
  </si>
  <si>
    <t>9390</t>
  </si>
  <si>
    <t>APPT FED RCPT FLOOD CTL LANDS</t>
  </si>
  <si>
    <t>9400</t>
  </si>
  <si>
    <t>APPT FED RECPT FR FOREST RESV</t>
  </si>
  <si>
    <t>9410</t>
  </si>
  <si>
    <t>APPT OF FED RCPT GRAZING LAND</t>
  </si>
  <si>
    <t>9420</t>
  </si>
  <si>
    <t>APPT FED POTASH LEASE RENTALS</t>
  </si>
  <si>
    <t>9430</t>
  </si>
  <si>
    <t>APPT OF MTR VEH LICENSE FEES</t>
  </si>
  <si>
    <t>9440</t>
  </si>
  <si>
    <t>APPT OF CIGARETTE TAX</t>
  </si>
  <si>
    <t>9460</t>
  </si>
  <si>
    <t>APPT OF TIDELAND REVENUES</t>
  </si>
  <si>
    <t>9480</t>
  </si>
  <si>
    <t>APPT FOR COUNTY ROADS</t>
  </si>
  <si>
    <t>9490</t>
  </si>
  <si>
    <t>APPORT FOR CITY STREETS</t>
  </si>
  <si>
    <t>9500</t>
  </si>
  <si>
    <t>APPT COUNTY ROADS/CITY STREETS</t>
  </si>
  <si>
    <t>9505</t>
  </si>
  <si>
    <t>APPT FOR STREETS AND HIGHWAY</t>
  </si>
  <si>
    <t>9515</t>
  </si>
  <si>
    <t>APPT LOCAL AGENCY REIMB</t>
  </si>
  <si>
    <t>9520</t>
  </si>
  <si>
    <t>APPT OF GEOTHERMAL RESOURCES</t>
  </si>
  <si>
    <t>9535</t>
  </si>
  <si>
    <t>APPORTIONMENT OF LOCAL</t>
  </si>
  <si>
    <t>9540</t>
  </si>
  <si>
    <t>FEDERAL REVENUE SHARING</t>
  </si>
  <si>
    <t>9590</t>
  </si>
  <si>
    <t>DEBT SERVICE INT &amp; FISCAL CHGS</t>
  </si>
  <si>
    <t>PAYMENT OF PMIA INTEREST</t>
  </si>
  <si>
    <t>GO BOND &amp; COMM PAP DEBT SVC</t>
  </si>
  <si>
    <t>0847</t>
  </si>
  <si>
    <t>9610</t>
  </si>
  <si>
    <t>LEASE-REV NOTES &amp; BONDS</t>
  </si>
  <si>
    <t>9612</t>
  </si>
  <si>
    <t>ENHN TOBAC ASSET-BACKED BND</t>
  </si>
  <si>
    <t>9613</t>
  </si>
  <si>
    <t>UNENHANCED TOBACCO BD PROCEEDS</t>
  </si>
  <si>
    <t>9618</t>
  </si>
  <si>
    <t>ECONOMIC RECOVERY FINANCE COMM</t>
  </si>
  <si>
    <t>9620</t>
  </si>
  <si>
    <t>CASH MGMT &amp; BUDGETARY LOANS</t>
  </si>
  <si>
    <t>9625</t>
  </si>
  <si>
    <t>INT PYMTS TO FEDERAL GOVT</t>
  </si>
  <si>
    <t>0846</t>
  </si>
  <si>
    <t>9632</t>
  </si>
  <si>
    <t>9634</t>
  </si>
  <si>
    <t>9636</t>
  </si>
  <si>
    <t>9650</t>
  </si>
  <si>
    <t>HEALTH BENEFITS FOR ANNUITANTS</t>
  </si>
  <si>
    <t>9651</t>
  </si>
  <si>
    <t>PREFUND HEALTH &amp; DENTAL BEN</t>
  </si>
  <si>
    <t>9658</t>
  </si>
  <si>
    <t>9670</t>
  </si>
  <si>
    <t>LEGISLATIVE CLAIMS</t>
  </si>
  <si>
    <t>9671</t>
  </si>
  <si>
    <t>EQUITY CLAIMS OF BD OF CONTROL</t>
  </si>
  <si>
    <t>9672</t>
  </si>
  <si>
    <t>SETTLEMENTS &amp; JUDGEMENTS DOJ</t>
  </si>
  <si>
    <t>9673</t>
  </si>
  <si>
    <t xml:space="preserve"> S.F.-OAKLAND BAY BR.&amp;I-880</t>
  </si>
  <si>
    <t>9675</t>
  </si>
  <si>
    <t>CONSTRUCTN REPAIR-LOCAL ST&amp;RD</t>
  </si>
  <si>
    <t>9680</t>
  </si>
  <si>
    <t>STATE MANDATED LOCAL PROGRAMS</t>
  </si>
  <si>
    <t>9690</t>
  </si>
  <si>
    <t>REFUNDS OF TAX, LIC, OTHER FEE</t>
  </si>
  <si>
    <t>9695</t>
  </si>
  <si>
    <t>UNIVERSAL TELEPHONE SERVICE</t>
  </si>
  <si>
    <t>01/01/1989</t>
  </si>
  <si>
    <t>9720</t>
  </si>
  <si>
    <t>WORKING CAPITAL ADVANCES</t>
  </si>
  <si>
    <t>9730</t>
  </si>
  <si>
    <t>ST CLEAN WTR GRANTS REVLVG FD</t>
  </si>
  <si>
    <t>COOP PERSONNEL SERV REVLVNG FD</t>
  </si>
  <si>
    <t>9750</t>
  </si>
  <si>
    <t>9790</t>
  </si>
  <si>
    <t>AUGM MED FRUIT FLY ERAD PROG</t>
  </si>
  <si>
    <t>9800</t>
  </si>
  <si>
    <t>AUGMENTATION/EMP COMPENSATION</t>
  </si>
  <si>
    <t>9801</t>
  </si>
  <si>
    <t>REDUCTION FOR EMPLOYEE COMP</t>
  </si>
  <si>
    <t>9802</t>
  </si>
  <si>
    <t>DEFERRED PAYROLL ADJUST</t>
  </si>
  <si>
    <t>JUNE TO JULY PAYROLL DEFERRAL</t>
  </si>
  <si>
    <t>0802</t>
  </si>
  <si>
    <t>9810</t>
  </si>
  <si>
    <t>UNALLOCATED ATTORNEY FEES</t>
  </si>
  <si>
    <t>9818</t>
  </si>
  <si>
    <t>FEDERAL LEVY OF STATE FUNDS</t>
  </si>
  <si>
    <t>9820</t>
  </si>
  <si>
    <t>AUGMENTATION PRICE INCREASES</t>
  </si>
  <si>
    <t>9840</t>
  </si>
  <si>
    <t>RESV FOR CONTINGENCIES/EMERG</t>
  </si>
  <si>
    <t>9850</t>
  </si>
  <si>
    <t>LOANS-CONTINGENCY/EMERGENCY</t>
  </si>
  <si>
    <t>9855</t>
  </si>
  <si>
    <t>LEGISLATIVE INITIATIVES</t>
  </si>
  <si>
    <t>9860</t>
  </si>
  <si>
    <t>UNALLOCATED CAPITAL OUTLAY</t>
  </si>
  <si>
    <t>9865</t>
  </si>
  <si>
    <t>PAYMT OF ARCH ENGINEERNG COST</t>
  </si>
  <si>
    <t>9875</t>
  </si>
  <si>
    <t>GEN FND DEFICIT RECOVERY PMTS</t>
  </si>
  <si>
    <t>9880</t>
  </si>
  <si>
    <t>AUGM OFFICE OF ADMIN LAW SERV</t>
  </si>
  <si>
    <t>9885</t>
  </si>
  <si>
    <t>RESERVE FOR ENCUMBRANCE</t>
  </si>
  <si>
    <t>9889</t>
  </si>
  <si>
    <t>PUBLIC SCHOOL SYSTEM</t>
  </si>
  <si>
    <t>9890</t>
  </si>
  <si>
    <t>RES FOR ECONOMIC UNCERTAINTIES</t>
  </si>
  <si>
    <t>9891</t>
  </si>
  <si>
    <t>DEPT OF HEALTH HUMAN SERVICES</t>
  </si>
  <si>
    <t>9892</t>
  </si>
  <si>
    <t>INT. ON INTERFUND LOANS</t>
  </si>
  <si>
    <t>SUPPLEMENTAL PENSION PAYMENTS</t>
  </si>
  <si>
    <t>0843</t>
  </si>
  <si>
    <t>9895</t>
  </si>
  <si>
    <t>PETROLEUM VIOLATION ESCROW PRO</t>
  </si>
  <si>
    <t>9896</t>
  </si>
  <si>
    <t>OUTER CONT SHELF LAND ACT</t>
  </si>
  <si>
    <t>9898</t>
  </si>
  <si>
    <t>PERS GENERAL FUND PAYMENT</t>
  </si>
  <si>
    <t>9900</t>
  </si>
  <si>
    <t>GEN FD CREDITS FROM SPEC FUNDS</t>
  </si>
  <si>
    <t>9901</t>
  </si>
  <si>
    <t>STATEWIDE GEN ADM EXP (PR)</t>
  </si>
  <si>
    <t>9909</t>
  </si>
  <si>
    <t>HLTH INS PORTABLTY ACCTABLTY</t>
  </si>
  <si>
    <t>9910</t>
  </si>
  <si>
    <t>GEN FD CREDITS FROM FED FUNDS</t>
  </si>
  <si>
    <t>9920</t>
  </si>
  <si>
    <t>MANDATED REDUCTIONS</t>
  </si>
  <si>
    <t>9930</t>
  </si>
  <si>
    <t>PERS RATE REDUCTION-SEC. 3.60</t>
  </si>
  <si>
    <t>9935</t>
  </si>
  <si>
    <t>VARIOUS RETIREMENT SAV PROPSL</t>
  </si>
  <si>
    <t>9936</t>
  </si>
  <si>
    <t>PERS-SURPLUS ASSET SAVINGS</t>
  </si>
  <si>
    <t>EST. BOND FUND APPROP ADJ.</t>
  </si>
  <si>
    <t>9990</t>
  </si>
  <si>
    <t>MISCELLANEOUS</t>
  </si>
  <si>
    <t>9998</t>
  </si>
  <si>
    <t>CONTROL SEC FOR BUDGET</t>
  </si>
  <si>
    <t>9999</t>
  </si>
  <si>
    <t>CONTROLLER'S USE-MEMO ENTRIES</t>
  </si>
  <si>
    <t>0687</t>
  </si>
  <si>
    <t>0666</t>
  </si>
  <si>
    <t>ok</t>
  </si>
  <si>
    <t>9751</t>
  </si>
  <si>
    <t>11/20/2023</t>
  </si>
  <si>
    <t>12/04/2023</t>
  </si>
  <si>
    <t>02/09/2024</t>
  </si>
  <si>
    <t>11/30/2023</t>
  </si>
  <si>
    <t>11/14/2023</t>
  </si>
  <si>
    <t>10/27/2022</t>
  </si>
  <si>
    <t>12/29/2023</t>
  </si>
  <si>
    <t>3397000</t>
  </si>
  <si>
    <t>OPIOID SETTLEMENTS FD</t>
  </si>
  <si>
    <t>05/23/2024</t>
  </si>
  <si>
    <t>9962</t>
  </si>
  <si>
    <t>3399000</t>
  </si>
  <si>
    <t>BETTER 4 FAMILIES TAX REFND FD</t>
  </si>
  <si>
    <t>12/15/2023</t>
  </si>
  <si>
    <t>3401000</t>
  </si>
  <si>
    <t>MEDI-CAL LOAN RPYMT PRGM SP FD</t>
  </si>
  <si>
    <t>06/26/2024</t>
  </si>
  <si>
    <t>3402000</t>
  </si>
  <si>
    <t>LEARNING RECOVERY EMERGENCY FU</t>
  </si>
  <si>
    <t>10/06/2023</t>
  </si>
  <si>
    <t>3403000</t>
  </si>
  <si>
    <t>CA HOPE CHILDREN TRUST ACCT FD</t>
  </si>
  <si>
    <t>3404000</t>
  </si>
  <si>
    <t>MENTAL HEALTH DIVERSION FD</t>
  </si>
  <si>
    <t>3405000</t>
  </si>
  <si>
    <t>SEISMIC RETRO SFT STRY MLTI FD</t>
  </si>
  <si>
    <t>3406000</t>
  </si>
  <si>
    <t>SEISMIC RETROFITTING ACCT</t>
  </si>
  <si>
    <t>3407000</t>
  </si>
  <si>
    <t>CA PLASTIC POLLUTION MITG FD</t>
  </si>
  <si>
    <t>3408000</t>
  </si>
  <si>
    <t>CA CIRCULAR ECONOMY FD</t>
  </si>
  <si>
    <t>3409000</t>
  </si>
  <si>
    <t>DIG DIV ACCT, CA TELE ADM CMTE</t>
  </si>
  <si>
    <t>3410000</t>
  </si>
  <si>
    <t>LITHIUM EXTRACTION EXCS TAX FD</t>
  </si>
  <si>
    <t>3411000</t>
  </si>
  <si>
    <t>BROADBAND LOAN LOSS RESRVE FD</t>
  </si>
  <si>
    <t>3412000</t>
  </si>
  <si>
    <t>SALTON SEA LITHIUM FD</t>
  </si>
  <si>
    <t>3413000</t>
  </si>
  <si>
    <t>DIABLO CANYON EXTENSION FD</t>
  </si>
  <si>
    <t>06/25/2024</t>
  </si>
  <si>
    <t>3414000</t>
  </si>
  <si>
    <t>988 ST SUICIDE BEHAV HLTH FD</t>
  </si>
  <si>
    <t>3415000</t>
  </si>
  <si>
    <t>F&amp;W REGNL CON INVT STGY PR FD</t>
  </si>
  <si>
    <t>3416000</t>
  </si>
  <si>
    <t>COVERED BATTERY RECYCLING FD</t>
  </si>
  <si>
    <t>07/02/2024</t>
  </si>
  <si>
    <t>3417000</t>
  </si>
  <si>
    <t>COVELE WSTERECYFEE SUB REC FD</t>
  </si>
  <si>
    <t>3418000</t>
  </si>
  <si>
    <t>COVBTRY EMD WSTRECYFEE FD</t>
  </si>
  <si>
    <t>3419000</t>
  </si>
  <si>
    <t>MOBILE HM RV PARK TRAINING FD</t>
  </si>
  <si>
    <t>3421000</t>
  </si>
  <si>
    <t>3423000</t>
  </si>
  <si>
    <t>COVERED BATTERY RECYCLING PNAT</t>
  </si>
  <si>
    <t>08/12/2024</t>
  </si>
  <si>
    <t>3424000</t>
  </si>
  <si>
    <t>CARE ACT ACCOUNTABILITY FD</t>
  </si>
  <si>
    <t>3429000</t>
  </si>
  <si>
    <t>PRESCRIBED FIRE CLAIMS FD</t>
  </si>
  <si>
    <t>3432000</t>
  </si>
  <si>
    <t>DISTRESSED HOSPITAL LN PG FD</t>
  </si>
  <si>
    <t>7752000</t>
  </si>
  <si>
    <t>01/19/2024</t>
  </si>
  <si>
    <t>Ca Cmnty &amp; Nghbrhd Tree tax fd</t>
  </si>
  <si>
    <t>8132000</t>
  </si>
  <si>
    <t>CA INVESTMENT &amp; INNOVATION FD</t>
  </si>
  <si>
    <t>8133000</t>
  </si>
  <si>
    <t>SO CAL VETS CMTRY STDY DON FD</t>
  </si>
  <si>
    <t>8134000</t>
  </si>
  <si>
    <t>CA REPRODUCTIVE HLTH EQUITY FD</t>
  </si>
  <si>
    <t>8135000</t>
  </si>
  <si>
    <t>PRIVDONACCTVOLWIND&amp;COASRES FD</t>
  </si>
  <si>
    <t>8136000</t>
  </si>
  <si>
    <t>ABORTION PRACTICAL SUPPORT FD</t>
  </si>
  <si>
    <t>12/16/2023</t>
  </si>
  <si>
    <t>8508000</t>
  </si>
  <si>
    <t>CALFRESH E&amp;T WRKRS COMP FD</t>
  </si>
  <si>
    <t>8509000</t>
  </si>
  <si>
    <t>VOL OFFSHRE WIND&amp;COASTRES FD</t>
  </si>
  <si>
    <t>01/17/2024</t>
  </si>
  <si>
    <t>9336000</t>
  </si>
  <si>
    <t>CALIFORNIA DREAM FOR ALL FUND</t>
  </si>
  <si>
    <t>9337000</t>
  </si>
  <si>
    <t>POOLED TRANSITION RESERVE FD</t>
  </si>
  <si>
    <t>9338000</t>
  </si>
  <si>
    <t>DWR ELECT SUP RELIAB RESRV FD</t>
  </si>
  <si>
    <t>9339000</t>
  </si>
  <si>
    <t>DEMAND SIDE GRID SUP ACCT FD</t>
  </si>
  <si>
    <t>01600001</t>
  </si>
  <si>
    <t>02500001</t>
  </si>
  <si>
    <t>02500159</t>
  </si>
  <si>
    <t>02500587</t>
  </si>
  <si>
    <t>02500890</t>
  </si>
  <si>
    <t>02500932</t>
  </si>
  <si>
    <t>02500991</t>
  </si>
  <si>
    <t>02503037</t>
  </si>
  <si>
    <t>02503060</t>
  </si>
  <si>
    <t>02503066</t>
  </si>
  <si>
    <t>02503085</t>
  </si>
  <si>
    <t>02503138</t>
  </si>
  <si>
    <t>02800001</t>
  </si>
  <si>
    <t>05009740</t>
  </si>
  <si>
    <t>05090001</t>
  </si>
  <si>
    <t>05110001</t>
  </si>
  <si>
    <t>05150001</t>
  </si>
  <si>
    <t>05210042</t>
  </si>
  <si>
    <t>05210044</t>
  </si>
  <si>
    <t>05210046</t>
  </si>
  <si>
    <t>05210890</t>
  </si>
  <si>
    <t>05300001</t>
  </si>
  <si>
    <t>05319745</t>
  </si>
  <si>
    <t>05400001</t>
  </si>
  <si>
    <t>05400140</t>
  </si>
  <si>
    <t>05520001</t>
  </si>
  <si>
    <t>05550044</t>
  </si>
  <si>
    <t>05590001</t>
  </si>
  <si>
    <t>06500001</t>
  </si>
  <si>
    <t>06500890</t>
  </si>
  <si>
    <t>06503228</t>
  </si>
  <si>
    <t>06900001</t>
  </si>
  <si>
    <t>06900022</t>
  </si>
  <si>
    <t>06900029</t>
  </si>
  <si>
    <t>06900890</t>
  </si>
  <si>
    <t>06903034</t>
  </si>
  <si>
    <t>06903260</t>
  </si>
  <si>
    <t>06909751</t>
  </si>
  <si>
    <t>08200001</t>
  </si>
  <si>
    <t>08200012</t>
  </si>
  <si>
    <t>08200017</t>
  </si>
  <si>
    <t>08200044</t>
  </si>
  <si>
    <t>08200142</t>
  </si>
  <si>
    <t>08200158</t>
  </si>
  <si>
    <t>08200256</t>
  </si>
  <si>
    <t>08200367</t>
  </si>
  <si>
    <t>08200378</t>
  </si>
  <si>
    <t>08200460</t>
  </si>
  <si>
    <t>08200566</t>
  </si>
  <si>
    <t>08200567</t>
  </si>
  <si>
    <t>08200569</t>
  </si>
  <si>
    <t>08200890</t>
  </si>
  <si>
    <t>08201008</t>
  </si>
  <si>
    <t>08203016</t>
  </si>
  <si>
    <t>08203053</t>
  </si>
  <si>
    <t>08203086</t>
  </si>
  <si>
    <t>08203087</t>
  </si>
  <si>
    <t>08203088</t>
  </si>
  <si>
    <t>08203297</t>
  </si>
  <si>
    <t>08203320</t>
  </si>
  <si>
    <t>08209731</t>
  </si>
  <si>
    <t>08209740</t>
  </si>
  <si>
    <t>08400001</t>
  </si>
  <si>
    <t>08450001</t>
  </si>
  <si>
    <t>08450217</t>
  </si>
  <si>
    <t>08550001</t>
  </si>
  <si>
    <t>08550567</t>
  </si>
  <si>
    <t>08600001</t>
  </si>
  <si>
    <t>08700001</t>
  </si>
  <si>
    <t>08900001</t>
  </si>
  <si>
    <t>08900228</t>
  </si>
  <si>
    <t>08900890</t>
  </si>
  <si>
    <t>08903254</t>
  </si>
  <si>
    <t>09500001</t>
  </si>
  <si>
    <t>09560171</t>
  </si>
  <si>
    <t>09590169</t>
  </si>
  <si>
    <t>09680448</t>
  </si>
  <si>
    <t>09680457</t>
  </si>
  <si>
    <t>09780538</t>
  </si>
  <si>
    <t>09790539</t>
  </si>
  <si>
    <t>10453288</t>
  </si>
  <si>
    <t>11110069</t>
  </si>
  <si>
    <t>11110108</t>
  </si>
  <si>
    <t>11110152</t>
  </si>
  <si>
    <t>11110166</t>
  </si>
  <si>
    <t>11110239</t>
  </si>
  <si>
    <t>11110264</t>
  </si>
  <si>
    <t>11110280</t>
  </si>
  <si>
    <t>11110295</t>
  </si>
  <si>
    <t>11110305</t>
  </si>
  <si>
    <t>11110310</t>
  </si>
  <si>
    <t>11110319</t>
  </si>
  <si>
    <t>11110325</t>
  </si>
  <si>
    <t>11110326</t>
  </si>
  <si>
    <t>11110376</t>
  </si>
  <si>
    <t>11110400</t>
  </si>
  <si>
    <t>11110421</t>
  </si>
  <si>
    <t>11110492</t>
  </si>
  <si>
    <t>11110702</t>
  </si>
  <si>
    <t>11110704</t>
  </si>
  <si>
    <t>11110706</t>
  </si>
  <si>
    <t>11110717</t>
  </si>
  <si>
    <t>11110735</t>
  </si>
  <si>
    <t>11110741</t>
  </si>
  <si>
    <t>11110752</t>
  </si>
  <si>
    <t>11110757</t>
  </si>
  <si>
    <t>11110758</t>
  </si>
  <si>
    <t>11110759</t>
  </si>
  <si>
    <t>11110761</t>
  </si>
  <si>
    <t>11110763</t>
  </si>
  <si>
    <t>11110767</t>
  </si>
  <si>
    <t>11110770</t>
  </si>
  <si>
    <t>11110771</t>
  </si>
  <si>
    <t>11110773</t>
  </si>
  <si>
    <t>11110775</t>
  </si>
  <si>
    <t>11110777</t>
  </si>
  <si>
    <t>11110779</t>
  </si>
  <si>
    <t>11113017</t>
  </si>
  <si>
    <t>11113288</t>
  </si>
  <si>
    <t>11113315</t>
  </si>
  <si>
    <t>111123100400</t>
  </si>
  <si>
    <t>111123200317</t>
  </si>
  <si>
    <t>11153288</t>
  </si>
  <si>
    <t>17000001</t>
  </si>
  <si>
    <t>17013363</t>
  </si>
  <si>
    <t>17503153</t>
  </si>
  <si>
    <t>21003036</t>
  </si>
  <si>
    <t>22400001</t>
  </si>
  <si>
    <t>22400245</t>
  </si>
  <si>
    <t>22400648</t>
  </si>
  <si>
    <t>22400714</t>
  </si>
  <si>
    <t>22400813</t>
  </si>
  <si>
    <t>22400890</t>
  </si>
  <si>
    <t>22400927</t>
  </si>
  <si>
    <t>22400929</t>
  </si>
  <si>
    <t>22400938</t>
  </si>
  <si>
    <t>22400972</t>
  </si>
  <si>
    <t>22400980</t>
  </si>
  <si>
    <t>22400985</t>
  </si>
  <si>
    <t>22403144</t>
  </si>
  <si>
    <t>22403165</t>
  </si>
  <si>
    <t>22403228</t>
  </si>
  <si>
    <t>22403237</t>
  </si>
  <si>
    <t>22406068</t>
  </si>
  <si>
    <t>22406069</t>
  </si>
  <si>
    <t>22406071</t>
  </si>
  <si>
    <t>22406082</t>
  </si>
  <si>
    <t>22406084</t>
  </si>
  <si>
    <t>22409736</t>
  </si>
  <si>
    <t>23200317</t>
  </si>
  <si>
    <t>26000046</t>
  </si>
  <si>
    <t>26600001</t>
  </si>
  <si>
    <t>26600041</t>
  </si>
  <si>
    <t>26600042</t>
  </si>
  <si>
    <t>26600046</t>
  </si>
  <si>
    <t>26600183</t>
  </si>
  <si>
    <t>26600523</t>
  </si>
  <si>
    <t>26600541</t>
  </si>
  <si>
    <t>26600653</t>
  </si>
  <si>
    <t>26600703</t>
  </si>
  <si>
    <t>26600756</t>
  </si>
  <si>
    <t>26603007</t>
  </si>
  <si>
    <t>26603290</t>
  </si>
  <si>
    <t>26603291</t>
  </si>
  <si>
    <t>26606055</t>
  </si>
  <si>
    <t>26606056</t>
  </si>
  <si>
    <t>26606058</t>
  </si>
  <si>
    <t>26606059</t>
  </si>
  <si>
    <t>26606060</t>
  </si>
  <si>
    <t>26606062</t>
  </si>
  <si>
    <t>26606063</t>
  </si>
  <si>
    <t>26606064</t>
  </si>
  <si>
    <t>26606072</t>
  </si>
  <si>
    <t>26606801</t>
  </si>
  <si>
    <t>26650890</t>
  </si>
  <si>
    <t>26653228</t>
  </si>
  <si>
    <t>26656043</t>
  </si>
  <si>
    <t>26659331</t>
  </si>
  <si>
    <t>26700290</t>
  </si>
  <si>
    <t>27200001</t>
  </si>
  <si>
    <t>27200042</t>
  </si>
  <si>
    <t>27200044</t>
  </si>
  <si>
    <t>27200293</t>
  </si>
  <si>
    <t>27200890</t>
  </si>
  <si>
    <t>27400044</t>
  </si>
  <si>
    <t>31000001</t>
  </si>
  <si>
    <t>31000267</t>
  </si>
  <si>
    <t>31050001</t>
  </si>
  <si>
    <t>31250001</t>
  </si>
  <si>
    <t>31250005</t>
  </si>
  <si>
    <t>31250140</t>
  </si>
  <si>
    <t>31250262</t>
  </si>
  <si>
    <t>31250286</t>
  </si>
  <si>
    <t>31250720</t>
  </si>
  <si>
    <t>31250890</t>
  </si>
  <si>
    <t>31256029</t>
  </si>
  <si>
    <t>31256031</t>
  </si>
  <si>
    <t>31256051</t>
  </si>
  <si>
    <t>31256088</t>
  </si>
  <si>
    <t>33400001</t>
  </si>
  <si>
    <t>33400318</t>
  </si>
  <si>
    <t>33403228</t>
  </si>
  <si>
    <t>33408080</t>
  </si>
  <si>
    <t>33600465</t>
  </si>
  <si>
    <t>34800001</t>
  </si>
  <si>
    <t>34800035</t>
  </si>
  <si>
    <t>34800141</t>
  </si>
  <si>
    <t>34800336</t>
  </si>
  <si>
    <t>34800338</t>
  </si>
  <si>
    <t>34800940</t>
  </si>
  <si>
    <t>34803046</t>
  </si>
  <si>
    <t>34803212</t>
  </si>
  <si>
    <t>34803228</t>
  </si>
  <si>
    <t>35400001</t>
  </si>
  <si>
    <t>35400209</t>
  </si>
  <si>
    <t>35403228</t>
  </si>
  <si>
    <t>35600001</t>
  </si>
  <si>
    <t>35600212</t>
  </si>
  <si>
    <t>35600320</t>
  </si>
  <si>
    <t>36000200</t>
  </si>
  <si>
    <t>36000001</t>
  </si>
  <si>
    <t>36000005</t>
  </si>
  <si>
    <t>36000140</t>
  </si>
  <si>
    <t>36000193</t>
  </si>
  <si>
    <t>36000207</t>
  </si>
  <si>
    <t>36000212</t>
  </si>
  <si>
    <t>36000226</t>
  </si>
  <si>
    <t>36000235</t>
  </si>
  <si>
    <t>36000320</t>
  </si>
  <si>
    <t>36000321</t>
  </si>
  <si>
    <t>36000447</t>
  </si>
  <si>
    <t>36000516</t>
  </si>
  <si>
    <t>36000643</t>
  </si>
  <si>
    <t>36000786</t>
  </si>
  <si>
    <t>36000890</t>
  </si>
  <si>
    <t>36003103</t>
  </si>
  <si>
    <t>36003164</t>
  </si>
  <si>
    <t>36003212</t>
  </si>
  <si>
    <t>36003228</t>
  </si>
  <si>
    <t>36003288</t>
  </si>
  <si>
    <t>36003314</t>
  </si>
  <si>
    <t>36003351</t>
  </si>
  <si>
    <t>36006027</t>
  </si>
  <si>
    <t>36006031</t>
  </si>
  <si>
    <t>36006051</t>
  </si>
  <si>
    <t>36006083</t>
  </si>
  <si>
    <t>36008018</t>
  </si>
  <si>
    <t>36008047</t>
  </si>
  <si>
    <t>36400001</t>
  </si>
  <si>
    <t>36400005</t>
  </si>
  <si>
    <t>36400140</t>
  </si>
  <si>
    <t>36400235</t>
  </si>
  <si>
    <t>36400262</t>
  </si>
  <si>
    <t>36400266</t>
  </si>
  <si>
    <t>36400447</t>
  </si>
  <si>
    <t>36400748</t>
  </si>
  <si>
    <t>36400786</t>
  </si>
  <si>
    <t>36406029</t>
  </si>
  <si>
    <t>36406031</t>
  </si>
  <si>
    <t>36406051</t>
  </si>
  <si>
    <t>37200001</t>
  </si>
  <si>
    <t>37203123</t>
  </si>
  <si>
    <t>37600001</t>
  </si>
  <si>
    <t>37600005</t>
  </si>
  <si>
    <t>37600262</t>
  </si>
  <si>
    <t>37600565</t>
  </si>
  <si>
    <t>37600721</t>
  </si>
  <si>
    <t>37600730</t>
  </si>
  <si>
    <t>37600748</t>
  </si>
  <si>
    <t>37600786</t>
  </si>
  <si>
    <t>37606029</t>
  </si>
  <si>
    <t>37800001</t>
  </si>
  <si>
    <t>37900001</t>
  </si>
  <si>
    <t>37900005</t>
  </si>
  <si>
    <t>37900013</t>
  </si>
  <si>
    <t>37900018</t>
  </si>
  <si>
    <t>37900036</t>
  </si>
  <si>
    <t>37900132</t>
  </si>
  <si>
    <t>37900140</t>
  </si>
  <si>
    <t>37900156</t>
  </si>
  <si>
    <t>37900188</t>
  </si>
  <si>
    <t>37900190</t>
  </si>
  <si>
    <t>37900235</t>
  </si>
  <si>
    <t>37900262</t>
  </si>
  <si>
    <t>37900263</t>
  </si>
  <si>
    <t>37900392</t>
  </si>
  <si>
    <t>37900414</t>
  </si>
  <si>
    <t>37900516</t>
  </si>
  <si>
    <t>37900545</t>
  </si>
  <si>
    <t>37900565</t>
  </si>
  <si>
    <t>37900721</t>
  </si>
  <si>
    <t>37900722</t>
  </si>
  <si>
    <t>37900728</t>
  </si>
  <si>
    <t>37900732</t>
  </si>
  <si>
    <t>37900733</t>
  </si>
  <si>
    <t>37900742</t>
  </si>
  <si>
    <t>37900786</t>
  </si>
  <si>
    <t>37900890</t>
  </si>
  <si>
    <t>37900952</t>
  </si>
  <si>
    <t>37903352</t>
  </si>
  <si>
    <t>37906029</t>
  </si>
  <si>
    <t>37906051</t>
  </si>
  <si>
    <t>38100005</t>
  </si>
  <si>
    <t>38200001</t>
  </si>
  <si>
    <t>38250140</t>
  </si>
  <si>
    <t>38300001</t>
  </si>
  <si>
    <t>38300005</t>
  </si>
  <si>
    <t>38300262</t>
  </si>
  <si>
    <t>38300545</t>
  </si>
  <si>
    <t>38300786</t>
  </si>
  <si>
    <t>38306015</t>
  </si>
  <si>
    <t>38400140</t>
  </si>
  <si>
    <t>38400516</t>
  </si>
  <si>
    <t>38400890</t>
  </si>
  <si>
    <t>38450140</t>
  </si>
  <si>
    <t>38550140</t>
  </si>
  <si>
    <t>38600001</t>
  </si>
  <si>
    <t>38600036</t>
  </si>
  <si>
    <t>38600140</t>
  </si>
  <si>
    <t>38600235</t>
  </si>
  <si>
    <t>38600465</t>
  </si>
  <si>
    <t>38600890</t>
  </si>
  <si>
    <t>38603057</t>
  </si>
  <si>
    <t>38603100</t>
  </si>
  <si>
    <t>38603228</t>
  </si>
  <si>
    <t>38603237</t>
  </si>
  <si>
    <t>38603398</t>
  </si>
  <si>
    <t>38606025</t>
  </si>
  <si>
    <t>38606001002</t>
  </si>
  <si>
    <t>38606005</t>
  </si>
  <si>
    <t>38606026</t>
  </si>
  <si>
    <t>38606027</t>
  </si>
  <si>
    <t>38606031</t>
  </si>
  <si>
    <t>38606051</t>
  </si>
  <si>
    <t>38606052</t>
  </si>
  <si>
    <t>38606083</t>
  </si>
  <si>
    <t>38606088</t>
  </si>
  <si>
    <t>38750140</t>
  </si>
  <si>
    <t>38850001</t>
  </si>
  <si>
    <t>39000044</t>
  </si>
  <si>
    <t>39000115</t>
  </si>
  <si>
    <t>39000421</t>
  </si>
  <si>
    <t>39000890</t>
  </si>
  <si>
    <t>39003046</t>
  </si>
  <si>
    <t>39003228</t>
  </si>
  <si>
    <t>39003237</t>
  </si>
  <si>
    <t>39300106</t>
  </si>
  <si>
    <t>39303340</t>
  </si>
  <si>
    <t>39300001</t>
  </si>
  <si>
    <t>39303288</t>
  </si>
  <si>
    <t>39400001</t>
  </si>
  <si>
    <t>39400193</t>
  </si>
  <si>
    <t>39400306</t>
  </si>
  <si>
    <t>39400439</t>
  </si>
  <si>
    <t>39403058</t>
  </si>
  <si>
    <t>39403314</t>
  </si>
  <si>
    <t>39403339</t>
  </si>
  <si>
    <t>39600014</t>
  </si>
  <si>
    <t>39600557</t>
  </si>
  <si>
    <t>39603084</t>
  </si>
  <si>
    <t>39700133</t>
  </si>
  <si>
    <t>39800001</t>
  </si>
  <si>
    <t>39800044</t>
  </si>
  <si>
    <t>41000001</t>
  </si>
  <si>
    <t>41000890</t>
  </si>
  <si>
    <t>41200001</t>
  </si>
  <si>
    <t>41400001</t>
  </si>
  <si>
    <t>41400121</t>
  </si>
  <si>
    <t>41400143</t>
  </si>
  <si>
    <t>41400181</t>
  </si>
  <si>
    <t>41403064</t>
  </si>
  <si>
    <t>41403068</t>
  </si>
  <si>
    <t>41403085</t>
  </si>
  <si>
    <t>41408034</t>
  </si>
  <si>
    <t>41500933</t>
  </si>
  <si>
    <t>41700001</t>
  </si>
  <si>
    <t>41700289</t>
  </si>
  <si>
    <t>41700890</t>
  </si>
  <si>
    <t>42500638</t>
  </si>
  <si>
    <t>42600001</t>
  </si>
  <si>
    <t>42600009</t>
  </si>
  <si>
    <t>42600139</t>
  </si>
  <si>
    <t>42600243</t>
  </si>
  <si>
    <t>42600816</t>
  </si>
  <si>
    <t>42600834</t>
  </si>
  <si>
    <t>42600890</t>
  </si>
  <si>
    <t>42603019</t>
  </si>
  <si>
    <t>42603085</t>
  </si>
  <si>
    <t>42603113</t>
  </si>
  <si>
    <t>42650001</t>
  </si>
  <si>
    <t>42650007</t>
  </si>
  <si>
    <t>42650029</t>
  </si>
  <si>
    <t>42650044</t>
  </si>
  <si>
    <t>42650066</t>
  </si>
  <si>
    <t>42650070</t>
  </si>
  <si>
    <t>42650075</t>
  </si>
  <si>
    <t>42650076</t>
  </si>
  <si>
    <t>42650080</t>
  </si>
  <si>
    <t>42650082</t>
  </si>
  <si>
    <t>42650098</t>
  </si>
  <si>
    <t>42650099</t>
  </si>
  <si>
    <t>42650177</t>
  </si>
  <si>
    <t>42650203</t>
  </si>
  <si>
    <t>42650231</t>
  </si>
  <si>
    <t>42650234</t>
  </si>
  <si>
    <t>42650236</t>
  </si>
  <si>
    <t>42650272</t>
  </si>
  <si>
    <t>42650367</t>
  </si>
  <si>
    <t>42650557</t>
  </si>
  <si>
    <t>42650589</t>
  </si>
  <si>
    <t>42650890</t>
  </si>
  <si>
    <t>42653018</t>
  </si>
  <si>
    <t>42653080</t>
  </si>
  <si>
    <t>42653081</t>
  </si>
  <si>
    <t>42653098</t>
  </si>
  <si>
    <t>42653114</t>
  </si>
  <si>
    <t>42653288</t>
  </si>
  <si>
    <t>42653307</t>
  </si>
  <si>
    <t>42653308</t>
  </si>
  <si>
    <t>42653318</t>
  </si>
  <si>
    <t>42653322</t>
  </si>
  <si>
    <t>42653350</t>
  </si>
  <si>
    <t>43000001</t>
  </si>
  <si>
    <t>44400001</t>
  </si>
  <si>
    <t>44400814</t>
  </si>
  <si>
    <t>45603085</t>
  </si>
  <si>
    <t>47000890</t>
  </si>
  <si>
    <t>47003228</t>
  </si>
  <si>
    <t>51600001</t>
  </si>
  <si>
    <t>51600600</t>
  </si>
  <si>
    <t>51700001</t>
  </si>
  <si>
    <t>51750001</t>
  </si>
  <si>
    <t>51750890</t>
  </si>
  <si>
    <t>51800001</t>
  </si>
  <si>
    <t>51800163</t>
  </si>
  <si>
    <t>51800270</t>
  </si>
  <si>
    <t>51800271</t>
  </si>
  <si>
    <t>51800279</t>
  </si>
  <si>
    <t>51800890</t>
  </si>
  <si>
    <t>51803255</t>
  </si>
  <si>
    <t>52250001</t>
  </si>
  <si>
    <t>52250036</t>
  </si>
  <si>
    <t>52250723</t>
  </si>
  <si>
    <t>52250724</t>
  </si>
  <si>
    <t>52250746</t>
  </si>
  <si>
    <t>52250747</t>
  </si>
  <si>
    <t>52250751</t>
  </si>
  <si>
    <t>52250917</t>
  </si>
  <si>
    <t>52270001</t>
  </si>
  <si>
    <t>52273287</t>
  </si>
  <si>
    <t>61000001</t>
  </si>
  <si>
    <t>61000044</t>
  </si>
  <si>
    <t>61000178</t>
  </si>
  <si>
    <t>61000687</t>
  </si>
  <si>
    <t>61000890</t>
  </si>
  <si>
    <t>61200001</t>
  </si>
  <si>
    <t>61200890</t>
  </si>
  <si>
    <t>61250001</t>
  </si>
  <si>
    <t>62000001</t>
  </si>
  <si>
    <t>62400001</t>
  </si>
  <si>
    <t>62500001</t>
  </si>
  <si>
    <t>62550001</t>
  </si>
  <si>
    <t>62600001</t>
  </si>
  <si>
    <t>63600407</t>
  </si>
  <si>
    <t>63600408</t>
  </si>
  <si>
    <t>64456047</t>
  </si>
  <si>
    <t>64456091</t>
  </si>
  <si>
    <t>68700001</t>
  </si>
  <si>
    <t>69800001</t>
  </si>
  <si>
    <t>71000870</t>
  </si>
  <si>
    <t>71000001</t>
  </si>
  <si>
    <t>71000184</t>
  </si>
  <si>
    <t>71000185</t>
  </si>
  <si>
    <t>71000514</t>
  </si>
  <si>
    <t>71000869</t>
  </si>
  <si>
    <t>71200890</t>
  </si>
  <si>
    <t>73000001</t>
  </si>
  <si>
    <t>73200001</t>
  </si>
  <si>
    <t>73500001</t>
  </si>
  <si>
    <t>73500223</t>
  </si>
  <si>
    <t>73500396</t>
  </si>
  <si>
    <t>73500452</t>
  </si>
  <si>
    <t>73500453</t>
  </si>
  <si>
    <t>73500571</t>
  </si>
  <si>
    <t>73500890</t>
  </si>
  <si>
    <t>73503002</t>
  </si>
  <si>
    <t>73503004</t>
  </si>
  <si>
    <t>73503022</t>
  </si>
  <si>
    <t>73503078</t>
  </si>
  <si>
    <t>73503121</t>
  </si>
  <si>
    <t>73503150</t>
  </si>
  <si>
    <t>73503152</t>
  </si>
  <si>
    <t>75010001</t>
  </si>
  <si>
    <t>75020001</t>
  </si>
  <si>
    <t>75029730</t>
  </si>
  <si>
    <t>75029740</t>
  </si>
  <si>
    <t>75030001</t>
  </si>
  <si>
    <t>76000001</t>
  </si>
  <si>
    <t>77300001</t>
  </si>
  <si>
    <t>77300044</t>
  </si>
  <si>
    <t>77300064</t>
  </si>
  <si>
    <t>77300242</t>
  </si>
  <si>
    <t>77600001</t>
  </si>
  <si>
    <t>77600001a</t>
  </si>
  <si>
    <t>77600003</t>
  </si>
  <si>
    <t>77600036</t>
  </si>
  <si>
    <t>77600328</t>
  </si>
  <si>
    <t>77600561</t>
  </si>
  <si>
    <t>77600612</t>
  </si>
  <si>
    <t>77600666</t>
  </si>
  <si>
    <t>78700214</t>
  </si>
  <si>
    <t>79100001</t>
  </si>
  <si>
    <t>79109740</t>
  </si>
  <si>
    <t>81200001</t>
  </si>
  <si>
    <t>81200903</t>
  </si>
  <si>
    <t>81400001</t>
  </si>
  <si>
    <t>82600001</t>
  </si>
  <si>
    <t>85000152</t>
  </si>
  <si>
    <t>85700001</t>
  </si>
  <si>
    <t>85700111</t>
  </si>
  <si>
    <t>85700036</t>
  </si>
  <si>
    <t>85700191</t>
  </si>
  <si>
    <t>85700516</t>
  </si>
  <si>
    <t>85700736</t>
  </si>
  <si>
    <t>85700890</t>
  </si>
  <si>
    <t>85703010</t>
  </si>
  <si>
    <t>85703034</t>
  </si>
  <si>
    <t>85703101</t>
  </si>
  <si>
    <t>85703228</t>
  </si>
  <si>
    <t>85703237</t>
  </si>
  <si>
    <t>85703288</t>
  </si>
  <si>
    <t>86200001</t>
  </si>
  <si>
    <t>86600462</t>
  </si>
  <si>
    <t>87800001</t>
  </si>
  <si>
    <t>88200001</t>
  </si>
  <si>
    <t>88550126</t>
  </si>
  <si>
    <t>88600001</t>
  </si>
  <si>
    <t>88800001</t>
  </si>
  <si>
    <t>88850001</t>
  </si>
  <si>
    <t>89400001</t>
  </si>
  <si>
    <t>89550001</t>
  </si>
  <si>
    <t>89550238</t>
  </si>
  <si>
    <t>89550621</t>
  </si>
  <si>
    <t>89550890</t>
  </si>
  <si>
    <t>89553013</t>
  </si>
  <si>
    <t>N/A - Spreadsheet is formula driven. If new funds are added to Tab 1, make sure to update Agency, Fund and Key columns.</t>
  </si>
  <si>
    <t>6001</t>
  </si>
  <si>
    <t>(0448 GABS)</t>
  </si>
  <si>
    <t>APA Buildings</t>
  </si>
  <si>
    <t>APA Land</t>
  </si>
  <si>
    <t>(0446 GABR)</t>
  </si>
  <si>
    <t xml:space="preserve">Ending </t>
  </si>
  <si>
    <t>To record capital asset balances (Right-to-Use Leases, SBITAs and APAs) and activity by BU and fund.</t>
  </si>
  <si>
    <t>as of June 30, 2024</t>
  </si>
  <si>
    <t>FY 2023-24</t>
  </si>
  <si>
    <t>10/30/2024</t>
  </si>
  <si>
    <t>10/02/2024</t>
  </si>
  <si>
    <t>08/21/2024</t>
  </si>
  <si>
    <t>08/15/2024</t>
  </si>
  <si>
    <t>08/19/2024</t>
  </si>
  <si>
    <t>CA TOBACCO DIRECTORY FD</t>
  </si>
  <si>
    <t>08/20/2024</t>
  </si>
  <si>
    <t>3428000</t>
  </si>
  <si>
    <t>MANAGED CARE ENROLLMENT FUND</t>
  </si>
  <si>
    <t>09/09/2024</t>
  </si>
  <si>
    <t>3431000</t>
  </si>
  <si>
    <t>MEDI-CAL PROVIDER PYMT RSRV FD</t>
  </si>
  <si>
    <t>10/03/2024</t>
  </si>
  <si>
    <t>10/15/2024</t>
  </si>
  <si>
    <t>10/25/2024</t>
  </si>
  <si>
    <t>08/22/2024</t>
  </si>
  <si>
    <t>09/26/2024</t>
  </si>
  <si>
    <t>0957</t>
  </si>
  <si>
    <t>HOPE CHILDREN TRST ACCT PRG BD</t>
  </si>
  <si>
    <t>8815</t>
  </si>
  <si>
    <t>Youth Empowerment Commission</t>
  </si>
  <si>
    <t>Capital Assets - Governmental and Proprietary Funds (Non-CSU)</t>
  </si>
  <si>
    <t xml:space="preserve">Copy and paste columns from prior year's Non-CSU Governmental Excel file </t>
  </si>
  <si>
    <t xml:space="preserve">Prior year's Non-CSU Governmental Excel file </t>
  </si>
  <si>
    <t>Record data reflected on the Report 18s for unaudited governmental and proprietary funds.</t>
  </si>
  <si>
    <t>Prior year's Non-CSU Workbook and Report 18s submitted with the GAAP Agency Requests.</t>
  </si>
  <si>
    <t>JR 12/18</t>
  </si>
  <si>
    <t>NO SBITA</t>
  </si>
  <si>
    <t>JR 12/20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</si>
</sst>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.00000%"/>
    <numFmt numFmtId="167" formatCode="0.0000%"/>
    <numFmt numFmtId="168" formatCode="0.000000%"/>
  </numFmts>
  <fonts count="53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B0F0"/>
      <name val="Arial"/>
      <family val="2"/>
    </font>
    <font>
      <sz val="11"/>
      <name val="Calibri"/>
      <family val="2"/>
      <scheme val="minor"/>
    </font>
    <font>
      <b/>
      <sz val="8.5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.5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i/>
      <sz val="10"/>
      <name val="Arial"/>
      <family val="2"/>
    </font>
    <font>
      <sz val="8.5"/>
      <name val="Arial"/>
      <family val="2"/>
    </font>
    <font>
      <sz val="10"/>
      <name val="MS Sans Serif"/>
    </font>
    <font>
      <b/>
      <sz val="8"/>
      <name val="Arial"/>
      <family val="2"/>
    </font>
    <font>
      <b/>
      <sz val="10"/>
      <name val="MS Sans Serif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rgb="FFFF0000"/>
      <name val="Arial"/>
      <family val="2"/>
    </font>
    <font>
      <b/>
      <sz val="10"/>
      <color rgb="FF00B0F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0070C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9C0006"/>
      <name val="Arial"/>
      <family val="2"/>
    </font>
    <font>
      <b/>
      <i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indexed="22"/>
      </right>
      <top style="medium">
        <color rgb="FF000000"/>
      </top>
      <bottom/>
      <diagonal/>
    </border>
    <border>
      <left style="thin">
        <color indexed="22"/>
      </left>
      <right style="thin">
        <color indexed="22"/>
      </right>
      <top style="medium">
        <color rgb="FF000000"/>
      </top>
      <bottom/>
      <diagonal/>
    </border>
    <border>
      <left style="thin">
        <color indexed="22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22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22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22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22"/>
      </left>
      <right style="thin">
        <color indexed="22"/>
      </right>
      <top style="medium">
        <color rgb="FF000000"/>
      </top>
      <bottom style="thin">
        <color indexed="22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22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2"/>
      </left>
      <right style="thin">
        <color indexed="22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22"/>
      </right>
      <top/>
      <bottom/>
      <diagonal/>
    </border>
    <border>
      <left style="medium">
        <color indexed="64"/>
      </left>
      <right style="medium">
        <color rgb="FF00000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22"/>
      </top>
      <bottom style="medium">
        <color rgb="FF000000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8" fillId="1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52" fillId="0" borderId="0"/>
    <xf numFmtId="0" fontId="1" fillId="0" borderId="0"/>
    <xf numFmtId="0" fontId="1" fillId="0" borderId="0"/>
  </cellStyleXfs>
  <cellXfs count="689">
    <xf numFmtId="0" fontId="0" fillId="0" borderId="0" xfId="0"/>
    <xf numFmtId="43" fontId="4" fillId="0" borderId="0" xfId="1" applyFont="1" applyFill="1" applyBorder="1"/>
    <xf numFmtId="43" fontId="5" fillId="0" borderId="0" xfId="1" applyFont="1" applyFill="1" applyBorder="1"/>
    <xf numFmtId="43" fontId="4" fillId="0" borderId="0" xfId="1" applyFont="1" applyFill="1"/>
    <xf numFmtId="43" fontId="5" fillId="0" borderId="0" xfId="1" applyFont="1" applyFill="1"/>
    <xf numFmtId="49" fontId="4" fillId="0" borderId="0" xfId="1" applyNumberFormat="1" applyFont="1" applyFill="1" applyBorder="1"/>
    <xf numFmtId="49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/>
    <xf numFmtId="164" fontId="5" fillId="0" borderId="0" xfId="1" applyNumberFormat="1" applyFont="1" applyFill="1" applyBorder="1"/>
    <xf numFmtId="43" fontId="5" fillId="2" borderId="14" xfId="1" applyFont="1" applyFill="1" applyBorder="1" applyAlignment="1">
      <alignment horizontal="center" wrapText="1"/>
    </xf>
    <xf numFmtId="43" fontId="5" fillId="2" borderId="13" xfId="1" applyFont="1" applyFill="1" applyBorder="1" applyAlignment="1">
      <alignment horizontal="center" vertical="top" wrapText="1"/>
    </xf>
    <xf numFmtId="43" fontId="5" fillId="2" borderId="15" xfId="1" applyFont="1" applyFill="1" applyBorder="1" applyAlignment="1">
      <alignment horizontal="center" vertical="top" wrapText="1"/>
    </xf>
    <xf numFmtId="43" fontId="5" fillId="4" borderId="14" xfId="1" applyFont="1" applyFill="1" applyBorder="1" applyAlignment="1">
      <alignment horizontal="center" wrapText="1"/>
    </xf>
    <xf numFmtId="43" fontId="5" fillId="4" borderId="13" xfId="1" applyFont="1" applyFill="1" applyBorder="1" applyAlignment="1">
      <alignment horizontal="center" wrapText="1"/>
    </xf>
    <xf numFmtId="43" fontId="5" fillId="4" borderId="13" xfId="1" applyFont="1" applyFill="1" applyBorder="1" applyAlignment="1">
      <alignment horizontal="center" vertical="top" wrapText="1"/>
    </xf>
    <xf numFmtId="43" fontId="5" fillId="4" borderId="12" xfId="1" applyFont="1" applyFill="1" applyBorder="1" applyAlignment="1">
      <alignment horizontal="center" vertical="top" wrapText="1"/>
    </xf>
    <xf numFmtId="43" fontId="5" fillId="4" borderId="15" xfId="1" applyFont="1" applyFill="1" applyBorder="1" applyAlignment="1">
      <alignment horizontal="center" vertical="top" wrapText="1"/>
    </xf>
    <xf numFmtId="43" fontId="5" fillId="4" borderId="12" xfId="1" applyFont="1" applyFill="1" applyBorder="1" applyAlignment="1">
      <alignment horizontal="center" wrapText="1"/>
    </xf>
    <xf numFmtId="43" fontId="5" fillId="4" borderId="15" xfId="1" applyFont="1" applyFill="1" applyBorder="1" applyAlignment="1">
      <alignment horizontal="center" wrapText="1"/>
    </xf>
    <xf numFmtId="43" fontId="5" fillId="4" borderId="9" xfId="1" applyFont="1" applyFill="1" applyBorder="1" applyAlignment="1">
      <alignment horizontal="center" wrapText="1"/>
    </xf>
    <xf numFmtId="43" fontId="5" fillId="4" borderId="16" xfId="1" applyFont="1" applyFill="1" applyBorder="1" applyAlignment="1">
      <alignment horizontal="center" wrapText="1"/>
    </xf>
    <xf numFmtId="43" fontId="5" fillId="3" borderId="14" xfId="1" applyFont="1" applyFill="1" applyBorder="1" applyAlignment="1">
      <alignment horizontal="center" wrapText="1"/>
    </xf>
    <xf numFmtId="43" fontId="5" fillId="3" borderId="13" xfId="1" applyFont="1" applyFill="1" applyBorder="1" applyAlignment="1">
      <alignment horizontal="center" vertical="top" wrapText="1"/>
    </xf>
    <xf numFmtId="43" fontId="5" fillId="3" borderId="12" xfId="1" applyFont="1" applyFill="1" applyBorder="1" applyAlignment="1">
      <alignment horizontal="center" vertical="top" wrapText="1"/>
    </xf>
    <xf numFmtId="43" fontId="5" fillId="3" borderId="15" xfId="1" applyFont="1" applyFill="1" applyBorder="1" applyAlignment="1">
      <alignment horizontal="center" vertical="top" wrapText="1"/>
    </xf>
    <xf numFmtId="43" fontId="5" fillId="5" borderId="14" xfId="1" applyFont="1" applyFill="1" applyBorder="1" applyAlignment="1">
      <alignment horizontal="center" wrapText="1"/>
    </xf>
    <xf numFmtId="43" fontId="5" fillId="5" borderId="13" xfId="1" applyFont="1" applyFill="1" applyBorder="1" applyAlignment="1">
      <alignment horizontal="center" vertical="top" wrapText="1"/>
    </xf>
    <xf numFmtId="43" fontId="5" fillId="5" borderId="12" xfId="1" applyFont="1" applyFill="1" applyBorder="1" applyAlignment="1">
      <alignment horizontal="center" vertical="top" wrapText="1"/>
    </xf>
    <xf numFmtId="43" fontId="5" fillId="5" borderId="15" xfId="1" applyFont="1" applyFill="1" applyBorder="1" applyAlignment="1">
      <alignment horizontal="center" vertical="top" wrapText="1"/>
    </xf>
    <xf numFmtId="43" fontId="5" fillId="2" borderId="10" xfId="1" applyFont="1" applyFill="1" applyBorder="1" applyAlignment="1">
      <alignment horizontal="center" vertical="top" wrapText="1"/>
    </xf>
    <xf numFmtId="43" fontId="5" fillId="0" borderId="0" xfId="1" applyFont="1" applyFill="1" applyBorder="1" applyAlignment="1">
      <alignment horizontal="center" vertical="top"/>
    </xf>
    <xf numFmtId="43" fontId="4" fillId="0" borderId="0" xfId="1" applyFont="1" applyFill="1" applyBorder="1" applyAlignment="1" applyProtection="1">
      <alignment horizontal="center"/>
    </xf>
    <xf numFmtId="49" fontId="4" fillId="0" borderId="0" xfId="1" applyNumberFormat="1" applyFont="1" applyFill="1" applyBorder="1" applyProtection="1"/>
    <xf numFmtId="49" fontId="4" fillId="0" borderId="0" xfId="1" applyNumberFormat="1" applyFont="1" applyFill="1" applyAlignment="1" applyProtection="1">
      <alignment horizontal="left"/>
    </xf>
    <xf numFmtId="49" fontId="4" fillId="0" borderId="0" xfId="1" applyNumberFormat="1" applyFont="1" applyFill="1" applyBorder="1" applyAlignment="1" applyProtection="1">
      <alignment horizontal="left"/>
    </xf>
    <xf numFmtId="49" fontId="4" fillId="0" borderId="0" xfId="1" quotePrefix="1" applyNumberFormat="1" applyFont="1" applyFill="1" applyBorder="1" applyAlignment="1" applyProtection="1">
      <alignment horizontal="left"/>
    </xf>
    <xf numFmtId="49" fontId="4" fillId="0" borderId="0" xfId="1" quotePrefix="1" applyNumberFormat="1" applyFont="1" applyFill="1" applyBorder="1" applyProtection="1"/>
    <xf numFmtId="43" fontId="6" fillId="0" borderId="0" xfId="1" applyFont="1" applyFill="1" applyAlignment="1">
      <alignment horizontal="center"/>
    </xf>
    <xf numFmtId="43" fontId="5" fillId="0" borderId="12" xfId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43" fontId="12" fillId="0" borderId="0" xfId="1" applyFont="1" applyFill="1"/>
    <xf numFmtId="43" fontId="4" fillId="0" borderId="0" xfId="1" applyFont="1" applyFill="1" applyBorder="1" applyAlignment="1">
      <alignment horizontal="left"/>
    </xf>
    <xf numFmtId="43" fontId="12" fillId="0" borderId="0" xfId="1" applyFont="1" applyFill="1" applyAlignment="1">
      <alignment horizontal="right"/>
    </xf>
    <xf numFmtId="0" fontId="13" fillId="0" borderId="0" xfId="0" applyFont="1"/>
    <xf numFmtId="49" fontId="4" fillId="0" borderId="0" xfId="1" applyNumberFormat="1" applyFont="1" applyFill="1" applyBorder="1" applyAlignment="1">
      <alignment horizontal="left"/>
    </xf>
    <xf numFmtId="43" fontId="5" fillId="4" borderId="18" xfId="1" applyFont="1" applyFill="1" applyBorder="1" applyAlignment="1">
      <alignment horizontal="center" vertical="top" wrapText="1"/>
    </xf>
    <xf numFmtId="43" fontId="0" fillId="0" borderId="0" xfId="1" applyFont="1" applyBorder="1"/>
    <xf numFmtId="43" fontId="14" fillId="0" borderId="0" xfId="1" applyFont="1" applyFill="1" applyBorder="1" applyAlignment="1" applyProtection="1">
      <alignment horizontal="center"/>
    </xf>
    <xf numFmtId="43" fontId="12" fillId="0" borderId="0" xfId="1" applyFont="1" applyFill="1" applyBorder="1"/>
    <xf numFmtId="49" fontId="4" fillId="8" borderId="0" xfId="1" applyNumberFormat="1" applyFont="1" applyFill="1" applyBorder="1" applyProtection="1"/>
    <xf numFmtId="41" fontId="4" fillId="0" borderId="0" xfId="0" applyNumberFormat="1" applyFont="1" applyProtection="1">
      <protection locked="0"/>
    </xf>
    <xf numFmtId="43" fontId="5" fillId="5" borderId="18" xfId="1" applyFont="1" applyFill="1" applyBorder="1" applyAlignment="1">
      <alignment horizontal="center" vertical="top" wrapText="1"/>
    </xf>
    <xf numFmtId="43" fontId="0" fillId="0" borderId="0" xfId="0" applyNumberFormat="1"/>
    <xf numFmtId="49" fontId="4" fillId="0" borderId="0" xfId="1" applyNumberFormat="1" applyFont="1" applyFill="1" applyBorder="1" applyAlignment="1"/>
    <xf numFmtId="49" fontId="5" fillId="0" borderId="0" xfId="1" applyNumberFormat="1" applyFont="1" applyFill="1" applyAlignment="1" applyProtection="1">
      <alignment horizontal="left"/>
    </xf>
    <xf numFmtId="0" fontId="15" fillId="0" borderId="1" xfId="1" applyNumberFormat="1" applyFont="1" applyFill="1" applyBorder="1" applyAlignment="1" applyProtection="1">
      <alignment horizontal="left"/>
    </xf>
    <xf numFmtId="43" fontId="15" fillId="0" borderId="0" xfId="1" applyFont="1" applyFill="1" applyBorder="1" applyAlignment="1" applyProtection="1">
      <alignment horizontal="center"/>
      <protection locked="0"/>
    </xf>
    <xf numFmtId="49" fontId="0" fillId="0" borderId="0" xfId="0" applyNumberFormat="1"/>
    <xf numFmtId="0" fontId="16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9" fillId="0" borderId="0" xfId="2" applyFont="1"/>
    <xf numFmtId="164" fontId="19" fillId="0" borderId="0" xfId="1" applyNumberFormat="1" applyFont="1"/>
    <xf numFmtId="43" fontId="19" fillId="0" borderId="0" xfId="2" applyNumberFormat="1" applyFont="1"/>
    <xf numFmtId="49" fontId="6" fillId="0" borderId="0" xfId="2" applyNumberFormat="1" applyFont="1"/>
    <xf numFmtId="49" fontId="20" fillId="0" borderId="0" xfId="2" applyNumberFormat="1" applyFont="1"/>
    <xf numFmtId="0" fontId="20" fillId="0" borderId="0" xfId="2" applyFont="1"/>
    <xf numFmtId="164" fontId="21" fillId="0" borderId="0" xfId="1" applyNumberFormat="1" applyFont="1"/>
    <xf numFmtId="0" fontId="5" fillId="8" borderId="0" xfId="2" applyFont="1" applyFill="1" applyAlignment="1">
      <alignment horizontal="center"/>
    </xf>
    <xf numFmtId="164" fontId="20" fillId="0" borderId="0" xfId="1" applyNumberFormat="1" applyFont="1"/>
    <xf numFmtId="49" fontId="5" fillId="9" borderId="2" xfId="2" applyNumberFormat="1" applyFont="1" applyFill="1" applyBorder="1" applyAlignment="1">
      <alignment horizontal="center" wrapText="1"/>
    </xf>
    <xf numFmtId="49" fontId="5" fillId="9" borderId="3" xfId="2" applyNumberFormat="1" applyFont="1" applyFill="1" applyBorder="1" applyAlignment="1">
      <alignment horizontal="center"/>
    </xf>
    <xf numFmtId="0" fontId="5" fillId="9" borderId="3" xfId="2" applyFont="1" applyFill="1" applyBorder="1" applyAlignment="1">
      <alignment horizontal="center" wrapText="1"/>
    </xf>
    <xf numFmtId="0" fontId="5" fillId="9" borderId="3" xfId="2" applyFont="1" applyFill="1" applyBorder="1" applyAlignment="1">
      <alignment horizontal="center"/>
    </xf>
    <xf numFmtId="0" fontId="5" fillId="9" borderId="4" xfId="2" applyFont="1" applyFill="1" applyBorder="1" applyAlignment="1">
      <alignment horizontal="center" wrapText="1"/>
    </xf>
    <xf numFmtId="0" fontId="5" fillId="7" borderId="3" xfId="2" applyFont="1" applyFill="1" applyBorder="1" applyAlignment="1">
      <alignment horizontal="center"/>
    </xf>
    <xf numFmtId="164" fontId="4" fillId="0" borderId="0" xfId="1" applyNumberFormat="1" applyFont="1"/>
    <xf numFmtId="0" fontId="4" fillId="0" borderId="0" xfId="2" applyFont="1"/>
    <xf numFmtId="49" fontId="4" fillId="0" borderId="5" xfId="2" applyNumberFormat="1" applyFont="1" applyBorder="1" applyAlignment="1">
      <alignment horizontal="center"/>
    </xf>
    <xf numFmtId="49" fontId="4" fillId="0" borderId="5" xfId="2" applyNumberFormat="1" applyFont="1" applyBorder="1"/>
    <xf numFmtId="43" fontId="4" fillId="0" borderId="5" xfId="1" applyFont="1" applyFill="1" applyBorder="1"/>
    <xf numFmtId="43" fontId="4" fillId="0" borderId="5" xfId="1" applyFont="1" applyBorder="1"/>
    <xf numFmtId="43" fontId="4" fillId="0" borderId="19" xfId="1" applyFont="1" applyBorder="1"/>
    <xf numFmtId="49" fontId="4" fillId="0" borderId="0" xfId="2" applyNumberFormat="1" applyFont="1"/>
    <xf numFmtId="49" fontId="22" fillId="9" borderId="6" xfId="2" applyNumberFormat="1" applyFont="1" applyFill="1" applyBorder="1" applyAlignment="1">
      <alignment horizontal="right"/>
    </xf>
    <xf numFmtId="43" fontId="5" fillId="9" borderId="7" xfId="1" applyFont="1" applyFill="1" applyBorder="1"/>
    <xf numFmtId="0" fontId="23" fillId="0" borderId="0" xfId="2" applyFont="1"/>
    <xf numFmtId="164" fontId="23" fillId="0" borderId="0" xfId="1" applyNumberFormat="1" applyFont="1"/>
    <xf numFmtId="0" fontId="6" fillId="0" borderId="0" xfId="2" applyFont="1" applyAlignment="1">
      <alignment horizontal="left" indent="1"/>
    </xf>
    <xf numFmtId="0" fontId="5" fillId="0" borderId="0" xfId="2" applyFont="1" applyAlignment="1">
      <alignment horizontal="center"/>
    </xf>
    <xf numFmtId="49" fontId="5" fillId="7" borderId="2" xfId="2" applyNumberFormat="1" applyFont="1" applyFill="1" applyBorder="1" applyAlignment="1">
      <alignment horizontal="center" wrapText="1"/>
    </xf>
    <xf numFmtId="49" fontId="5" fillId="7" borderId="3" xfId="2" applyNumberFormat="1" applyFont="1" applyFill="1" applyBorder="1" applyAlignment="1">
      <alignment horizontal="center"/>
    </xf>
    <xf numFmtId="0" fontId="5" fillId="7" borderId="3" xfId="2" applyFont="1" applyFill="1" applyBorder="1" applyAlignment="1">
      <alignment horizontal="center" wrapText="1"/>
    </xf>
    <xf numFmtId="0" fontId="5" fillId="7" borderId="4" xfId="2" applyFont="1" applyFill="1" applyBorder="1" applyAlignment="1">
      <alignment horizontal="center" wrapText="1"/>
    </xf>
    <xf numFmtId="49" fontId="22" fillId="7" borderId="6" xfId="2" applyNumberFormat="1" applyFont="1" applyFill="1" applyBorder="1" applyAlignment="1">
      <alignment horizontal="right"/>
    </xf>
    <xf numFmtId="43" fontId="5" fillId="7" borderId="7" xfId="1" applyFont="1" applyFill="1" applyBorder="1"/>
    <xf numFmtId="43" fontId="5" fillId="7" borderId="8" xfId="1" applyFont="1" applyFill="1" applyBorder="1"/>
    <xf numFmtId="0" fontId="4" fillId="0" borderId="0" xfId="0" applyFont="1"/>
    <xf numFmtId="43" fontId="5" fillId="9" borderId="8" xfId="1" applyFont="1" applyFill="1" applyBorder="1"/>
    <xf numFmtId="0" fontId="6" fillId="0" borderId="0" xfId="2" applyFont="1"/>
    <xf numFmtId="43" fontId="20" fillId="0" borderId="0" xfId="2" applyNumberFormat="1" applyFont="1"/>
    <xf numFmtId="49" fontId="22" fillId="0" borderId="0" xfId="2" applyNumberFormat="1" applyFont="1" applyAlignment="1">
      <alignment horizontal="right"/>
    </xf>
    <xf numFmtId="43" fontId="4" fillId="0" borderId="0" xfId="2" applyNumberFormat="1" applyFont="1"/>
    <xf numFmtId="43" fontId="4" fillId="0" borderId="0" xfId="2" applyNumberFormat="1" applyFont="1" applyAlignment="1">
      <alignment horizontal="center"/>
    </xf>
    <xf numFmtId="0" fontId="4" fillId="0" borderId="0" xfId="2" applyFont="1" applyAlignment="1">
      <alignment horizontal="right"/>
    </xf>
    <xf numFmtId="0" fontId="5" fillId="0" borderId="0" xfId="2" applyFont="1"/>
    <xf numFmtId="1" fontId="15" fillId="0" borderId="0" xfId="1" applyNumberFormat="1" applyFont="1" applyFill="1" applyBorder="1" applyAlignment="1">
      <alignment horizontal="center"/>
    </xf>
    <xf numFmtId="43" fontId="4" fillId="0" borderId="0" xfId="1" applyFont="1" applyBorder="1"/>
    <xf numFmtId="0" fontId="4" fillId="0" borderId="0" xfId="2" quotePrefix="1" applyFont="1"/>
    <xf numFmtId="43" fontId="4" fillId="0" borderId="20" xfId="2" applyNumberFormat="1" applyFont="1" applyBorder="1"/>
    <xf numFmtId="49" fontId="19" fillId="0" borderId="0" xfId="2" applyNumberFormat="1" applyFont="1"/>
    <xf numFmtId="49" fontId="5" fillId="0" borderId="18" xfId="1" applyNumberFormat="1" applyFont="1" applyFill="1" applyBorder="1" applyAlignment="1" applyProtection="1">
      <alignment horizontal="left"/>
    </xf>
    <xf numFmtId="43" fontId="6" fillId="0" borderId="0" xfId="1" applyFont="1" applyFill="1" applyAlignment="1" applyProtection="1">
      <alignment horizontal="left"/>
    </xf>
    <xf numFmtId="43" fontId="4" fillId="0" borderId="0" xfId="1" applyFont="1" applyFill="1" applyBorder="1" applyAlignment="1"/>
    <xf numFmtId="43" fontId="4" fillId="0" borderId="0" xfId="1" applyFont="1" applyFill="1" applyProtection="1"/>
    <xf numFmtId="43" fontId="4" fillId="0" borderId="0" xfId="1" applyFont="1" applyFill="1" applyBorder="1" applyProtection="1"/>
    <xf numFmtId="43" fontId="7" fillId="0" borderId="0" xfId="1" applyFont="1" applyFill="1" applyBorder="1" applyAlignment="1">
      <alignment horizontal="center"/>
    </xf>
    <xf numFmtId="43" fontId="4" fillId="0" borderId="0" xfId="1" applyFont="1" applyFill="1" applyBorder="1" applyAlignment="1" applyProtection="1">
      <alignment horizontal="left"/>
    </xf>
    <xf numFmtId="43" fontId="5" fillId="0" borderId="0" xfId="1" applyFont="1" applyFill="1" applyAlignment="1" applyProtection="1">
      <alignment horizontal="left"/>
    </xf>
    <xf numFmtId="43" fontId="4" fillId="0" borderId="0" xfId="1" applyFont="1" applyFill="1" applyAlignment="1" applyProtection="1"/>
    <xf numFmtId="43" fontId="4" fillId="0" borderId="0" xfId="1" applyFont="1" applyFill="1" applyAlignment="1" applyProtection="1">
      <alignment horizontal="left"/>
    </xf>
    <xf numFmtId="43" fontId="5" fillId="0" borderId="0" xfId="1" applyFont="1" applyFill="1" applyBorder="1" applyAlignment="1"/>
    <xf numFmtId="43" fontId="5" fillId="0" borderId="0" xfId="1" applyFont="1" applyFill="1" applyBorder="1" applyAlignment="1">
      <alignment vertical="top"/>
    </xf>
    <xf numFmtId="43" fontId="5" fillId="2" borderId="12" xfId="1" applyFont="1" applyFill="1" applyBorder="1" applyAlignment="1">
      <alignment horizontal="center" vertical="top" wrapText="1"/>
    </xf>
    <xf numFmtId="43" fontId="5" fillId="3" borderId="18" xfId="1" applyFont="1" applyFill="1" applyBorder="1" applyAlignment="1">
      <alignment horizontal="center" vertical="top" wrapText="1"/>
    </xf>
    <xf numFmtId="43" fontId="5" fillId="2" borderId="10" xfId="1" applyFont="1" applyFill="1" applyBorder="1" applyAlignment="1">
      <alignment horizontal="center" wrapText="1"/>
    </xf>
    <xf numFmtId="43" fontId="5" fillId="2" borderId="13" xfId="1" applyFont="1" applyFill="1" applyBorder="1" applyAlignment="1">
      <alignment horizontal="center" wrapText="1"/>
    </xf>
    <xf numFmtId="43" fontId="5" fillId="2" borderId="12" xfId="1" applyFont="1" applyFill="1" applyBorder="1" applyAlignment="1">
      <alignment horizontal="center" wrapText="1"/>
    </xf>
    <xf numFmtId="43" fontId="5" fillId="2" borderId="15" xfId="1" applyFont="1" applyFill="1" applyBorder="1" applyAlignment="1">
      <alignment horizontal="center" wrapText="1"/>
    </xf>
    <xf numFmtId="43" fontId="5" fillId="5" borderId="18" xfId="1" applyFont="1" applyFill="1" applyBorder="1" applyAlignment="1">
      <alignment horizontal="center" wrapText="1"/>
    </xf>
    <xf numFmtId="43" fontId="5" fillId="5" borderId="13" xfId="1" applyFont="1" applyFill="1" applyBorder="1" applyAlignment="1">
      <alignment horizontal="center" wrapText="1"/>
    </xf>
    <xf numFmtId="43" fontId="5" fillId="5" borderId="12" xfId="1" applyFont="1" applyFill="1" applyBorder="1" applyAlignment="1">
      <alignment horizontal="center" wrapText="1"/>
    </xf>
    <xf numFmtId="43" fontId="5" fillId="5" borderId="15" xfId="1" applyFont="1" applyFill="1" applyBorder="1" applyAlignment="1">
      <alignment horizontal="center" wrapText="1"/>
    </xf>
    <xf numFmtId="43" fontId="5" fillId="3" borderId="18" xfId="1" applyFont="1" applyFill="1" applyBorder="1" applyAlignment="1">
      <alignment horizontal="center" wrapText="1"/>
    </xf>
    <xf numFmtId="43" fontId="5" fillId="3" borderId="13" xfId="1" applyFont="1" applyFill="1" applyBorder="1" applyAlignment="1">
      <alignment horizontal="center" wrapText="1"/>
    </xf>
    <xf numFmtId="43" fontId="5" fillId="3" borderId="12" xfId="1" applyFont="1" applyFill="1" applyBorder="1" applyAlignment="1">
      <alignment horizontal="center" wrapText="1"/>
    </xf>
    <xf numFmtId="43" fontId="5" fillId="3" borderId="15" xfId="1" applyFont="1" applyFill="1" applyBorder="1" applyAlignment="1">
      <alignment horizontal="center" wrapText="1"/>
    </xf>
    <xf numFmtId="43" fontId="5" fillId="4" borderId="30" xfId="1" applyFont="1" applyFill="1" applyBorder="1" applyAlignment="1">
      <alignment horizontal="center" wrapText="1"/>
    </xf>
    <xf numFmtId="43" fontId="5" fillId="2" borderId="10" xfId="1" applyFont="1" applyFill="1" applyBorder="1" applyAlignment="1">
      <alignment horizontal="center"/>
    </xf>
    <xf numFmtId="43" fontId="5" fillId="2" borderId="13" xfId="1" applyFont="1" applyFill="1" applyBorder="1" applyAlignment="1">
      <alignment horizontal="center"/>
    </xf>
    <xf numFmtId="43" fontId="5" fillId="2" borderId="12" xfId="1" applyFont="1" applyFill="1" applyBorder="1" applyAlignment="1">
      <alignment horizontal="center"/>
    </xf>
    <xf numFmtId="43" fontId="5" fillId="2" borderId="15" xfId="1" applyFont="1" applyFill="1" applyBorder="1" applyAlignment="1">
      <alignment horizontal="center"/>
    </xf>
    <xf numFmtId="43" fontId="5" fillId="5" borderId="18" xfId="1" applyFont="1" applyFill="1" applyBorder="1" applyAlignment="1">
      <alignment horizontal="center"/>
    </xf>
    <xf numFmtId="43" fontId="5" fillId="5" borderId="13" xfId="1" applyFont="1" applyFill="1" applyBorder="1" applyAlignment="1">
      <alignment horizontal="center"/>
    </xf>
    <xf numFmtId="43" fontId="5" fillId="5" borderId="12" xfId="1" applyFont="1" applyFill="1" applyBorder="1" applyAlignment="1">
      <alignment horizontal="center"/>
    </xf>
    <xf numFmtId="43" fontId="5" fillId="5" borderId="16" xfId="1" applyFont="1" applyFill="1" applyBorder="1" applyAlignment="1">
      <alignment horizontal="center"/>
    </xf>
    <xf numFmtId="43" fontId="5" fillId="3" borderId="18" xfId="1" applyFont="1" applyFill="1" applyBorder="1" applyAlignment="1">
      <alignment horizontal="center"/>
    </xf>
    <xf numFmtId="43" fontId="5" fillId="3" borderId="13" xfId="1" applyFont="1" applyFill="1" applyBorder="1" applyAlignment="1">
      <alignment horizontal="center"/>
    </xf>
    <xf numFmtId="43" fontId="5" fillId="3" borderId="12" xfId="1" applyFont="1" applyFill="1" applyBorder="1" applyAlignment="1">
      <alignment horizontal="center"/>
    </xf>
    <xf numFmtId="43" fontId="5" fillId="3" borderId="15" xfId="1" applyFont="1" applyFill="1" applyBorder="1" applyAlignment="1">
      <alignment horizontal="center"/>
    </xf>
    <xf numFmtId="43" fontId="5" fillId="4" borderId="31" xfId="1" applyFont="1" applyFill="1" applyBorder="1" applyAlignment="1">
      <alignment horizontal="center"/>
    </xf>
    <xf numFmtId="43" fontId="5" fillId="4" borderId="21" xfId="1" applyFont="1" applyFill="1" applyBorder="1" applyAlignment="1">
      <alignment horizontal="center"/>
    </xf>
    <xf numFmtId="43" fontId="5" fillId="4" borderId="26" xfId="1" applyFont="1" applyFill="1" applyBorder="1" applyAlignment="1">
      <alignment horizontal="center"/>
    </xf>
    <xf numFmtId="43" fontId="5" fillId="4" borderId="29" xfId="1" applyFont="1" applyFill="1" applyBorder="1" applyAlignment="1">
      <alignment horizontal="center"/>
    </xf>
    <xf numFmtId="43" fontId="15" fillId="0" borderId="0" xfId="1" applyFont="1" applyFill="1" applyBorder="1" applyAlignment="1" applyProtection="1"/>
    <xf numFmtId="43" fontId="15" fillId="0" borderId="1" xfId="1" applyFont="1" applyFill="1" applyBorder="1" applyAlignment="1" applyProtection="1">
      <alignment horizontal="center"/>
    </xf>
    <xf numFmtId="43" fontId="15" fillId="0" borderId="1" xfId="1" applyFont="1" applyFill="1" applyBorder="1" applyAlignment="1" applyProtection="1">
      <alignment horizontal="left"/>
    </xf>
    <xf numFmtId="43" fontId="15" fillId="0" borderId="9" xfId="1" applyFont="1" applyFill="1" applyBorder="1" applyAlignment="1" applyProtection="1">
      <alignment horizontal="left"/>
    </xf>
    <xf numFmtId="43" fontId="0" fillId="5" borderId="0" xfId="0" applyNumberFormat="1" applyFill="1"/>
    <xf numFmtId="43" fontId="0" fillId="5" borderId="22" xfId="0" applyNumberFormat="1" applyFill="1" applyBorder="1"/>
    <xf numFmtId="43" fontId="0" fillId="4" borderId="0" xfId="0" applyNumberFormat="1" applyFill="1"/>
    <xf numFmtId="43" fontId="0" fillId="4" borderId="15" xfId="0" applyNumberFormat="1" applyFill="1" applyBorder="1"/>
    <xf numFmtId="43" fontId="0" fillId="6" borderId="25" xfId="0" applyNumberFormat="1" applyFill="1" applyBorder="1"/>
    <xf numFmtId="43" fontId="0" fillId="6" borderId="0" xfId="0" applyNumberFormat="1" applyFill="1"/>
    <xf numFmtId="43" fontId="0" fillId="6" borderId="22" xfId="0" applyNumberFormat="1" applyFill="1" applyBorder="1"/>
    <xf numFmtId="43" fontId="0" fillId="5" borderId="25" xfId="0" applyNumberFormat="1" applyFill="1" applyBorder="1"/>
    <xf numFmtId="43" fontId="0" fillId="3" borderId="25" xfId="0" applyNumberFormat="1" applyFill="1" applyBorder="1"/>
    <xf numFmtId="43" fontId="0" fillId="3" borderId="0" xfId="0" applyNumberFormat="1" applyFill="1"/>
    <xf numFmtId="43" fontId="0" fillId="3" borderId="15" xfId="0" applyNumberFormat="1" applyFill="1" applyBorder="1"/>
    <xf numFmtId="43" fontId="15" fillId="0" borderId="0" xfId="1" quotePrefix="1" applyFont="1" applyFill="1" applyBorder="1" applyAlignment="1" applyProtection="1"/>
    <xf numFmtId="43" fontId="0" fillId="5" borderId="28" xfId="0" applyNumberFormat="1" applyFill="1" applyBorder="1"/>
    <xf numFmtId="43" fontId="0" fillId="5" borderId="20" xfId="0" applyNumberFormat="1" applyFill="1" applyBorder="1"/>
    <xf numFmtId="43" fontId="0" fillId="3" borderId="28" xfId="0" applyNumberFormat="1" applyFill="1" applyBorder="1"/>
    <xf numFmtId="43" fontId="0" fillId="3" borderId="20" xfId="0" applyNumberFormat="1" applyFill="1" applyBorder="1"/>
    <xf numFmtId="43" fontId="5" fillId="3" borderId="27" xfId="1" applyFont="1" applyFill="1" applyBorder="1"/>
    <xf numFmtId="43" fontId="5" fillId="3" borderId="20" xfId="1" applyFont="1" applyFill="1" applyBorder="1"/>
    <xf numFmtId="43" fontId="5" fillId="4" borderId="15" xfId="1" applyFont="1" applyFill="1" applyBorder="1"/>
    <xf numFmtId="43" fontId="5" fillId="6" borderId="11" xfId="1" applyFont="1" applyFill="1" applyBorder="1"/>
    <xf numFmtId="43" fontId="5" fillId="6" borderId="21" xfId="1" applyFont="1" applyFill="1" applyBorder="1"/>
    <xf numFmtId="43" fontId="5" fillId="6" borderId="26" xfId="1" applyFont="1" applyFill="1" applyBorder="1"/>
    <xf numFmtId="43" fontId="5" fillId="12" borderId="16" xfId="1" applyFont="1" applyFill="1" applyBorder="1"/>
    <xf numFmtId="49" fontId="5" fillId="0" borderId="18" xfId="1" applyNumberFormat="1" applyFont="1" applyFill="1" applyBorder="1" applyAlignment="1" applyProtection="1">
      <alignment horizontal="left" vertical="top"/>
    </xf>
    <xf numFmtId="43" fontId="5" fillId="0" borderId="0" xfId="1" applyFont="1" applyFill="1" applyAlignment="1" applyProtection="1">
      <alignment horizontal="center" vertical="center"/>
    </xf>
    <xf numFmtId="43" fontId="5" fillId="0" borderId="0" xfId="1" applyFont="1" applyFill="1" applyAlignment="1" applyProtection="1">
      <alignment vertical="center"/>
    </xf>
    <xf numFmtId="43" fontId="26" fillId="0" borderId="0" xfId="0" applyNumberFormat="1" applyFont="1" applyAlignment="1">
      <alignment vertical="center"/>
    </xf>
    <xf numFmtId="43" fontId="5" fillId="0" borderId="0" xfId="1" applyFont="1" applyFill="1" applyAlignment="1" applyProtection="1">
      <alignment horizontal="left" vertical="center"/>
    </xf>
    <xf numFmtId="43" fontId="5" fillId="0" borderId="0" xfId="1" applyFont="1" applyFill="1" applyBorder="1" applyAlignment="1">
      <alignment vertical="center"/>
    </xf>
    <xf numFmtId="49" fontId="15" fillId="0" borderId="0" xfId="1" applyNumberFormat="1" applyFont="1" applyFill="1" applyBorder="1" applyAlignment="1" applyProtection="1">
      <alignment horizontal="center"/>
    </xf>
    <xf numFmtId="0" fontId="27" fillId="0" borderId="0" xfId="0" applyFont="1"/>
    <xf numFmtId="0" fontId="28" fillId="0" borderId="23" xfId="0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5" fillId="0" borderId="0" xfId="0" applyFont="1" applyAlignment="1">
      <alignment horizontal="left"/>
    </xf>
    <xf numFmtId="43" fontId="8" fillId="0" borderId="33" xfId="1" applyFont="1" applyBorder="1"/>
    <xf numFmtId="43" fontId="8" fillId="0" borderId="34" xfId="1" applyFont="1" applyBorder="1"/>
    <xf numFmtId="49" fontId="4" fillId="0" borderId="0" xfId="1" applyNumberFormat="1" applyFont="1" applyFill="1" applyBorder="1" applyAlignment="1" applyProtection="1"/>
    <xf numFmtId="43" fontId="5" fillId="0" borderId="0" xfId="2" applyNumberFormat="1" applyFont="1"/>
    <xf numFmtId="0" fontId="17" fillId="0" borderId="23" xfId="0" applyFont="1" applyBorder="1" applyAlignment="1">
      <alignment vertical="center"/>
    </xf>
    <xf numFmtId="14" fontId="15" fillId="0" borderId="0" xfId="1" applyNumberFormat="1" applyFont="1" applyFill="1" applyBorder="1"/>
    <xf numFmtId="0" fontId="31" fillId="0" borderId="0" xfId="0" applyFont="1"/>
    <xf numFmtId="43" fontId="30" fillId="0" borderId="0" xfId="1" applyFont="1" applyFill="1" applyBorder="1" applyAlignment="1">
      <alignment horizontal="center"/>
    </xf>
    <xf numFmtId="1" fontId="31" fillId="0" borderId="0" xfId="9" applyNumberFormat="1" applyFont="1" applyBorder="1" applyAlignment="1">
      <alignment horizontal="center" vertical="center"/>
    </xf>
    <xf numFmtId="43" fontId="30" fillId="0" borderId="0" xfId="1" applyFont="1" applyAlignment="1">
      <alignment horizontal="center"/>
    </xf>
    <xf numFmtId="43" fontId="30" fillId="0" borderId="42" xfId="1" applyFont="1" applyBorder="1" applyAlignment="1">
      <alignment horizontal="center"/>
    </xf>
    <xf numFmtId="43" fontId="30" fillId="0" borderId="42" xfId="1" applyFont="1" applyFill="1" applyBorder="1" applyAlignment="1">
      <alignment horizontal="center"/>
    </xf>
    <xf numFmtId="43" fontId="25" fillId="0" borderId="42" xfId="8" applyFont="1" applyFill="1" applyBorder="1" applyAlignment="1">
      <alignment horizontal="center" wrapText="1"/>
    </xf>
    <xf numFmtId="0" fontId="31" fillId="0" borderId="0" xfId="0" applyFont="1" applyAlignment="1">
      <alignment horizontal="left"/>
    </xf>
    <xf numFmtId="49" fontId="29" fillId="0" borderId="0" xfId="1" applyNumberFormat="1" applyFont="1" applyFill="1" applyBorder="1" applyAlignment="1" applyProtection="1">
      <alignment horizontal="center"/>
    </xf>
    <xf numFmtId="49" fontId="15" fillId="0" borderId="42" xfId="1" applyNumberFormat="1" applyFont="1" applyFill="1" applyBorder="1" applyAlignment="1" applyProtection="1">
      <alignment horizontal="center"/>
    </xf>
    <xf numFmtId="1" fontId="15" fillId="0" borderId="42" xfId="1" applyNumberFormat="1" applyFont="1" applyFill="1" applyBorder="1" applyAlignment="1">
      <alignment horizontal="center"/>
    </xf>
    <xf numFmtId="43" fontId="31" fillId="0" borderId="0" xfId="0" applyNumberFormat="1" applyFont="1"/>
    <xf numFmtId="43" fontId="15" fillId="0" borderId="45" xfId="1" applyFont="1" applyFill="1" applyBorder="1" applyAlignment="1">
      <alignment horizontal="center" vertical="center"/>
    </xf>
    <xf numFmtId="43" fontId="15" fillId="0" borderId="46" xfId="1" applyFont="1" applyFill="1" applyBorder="1" applyAlignment="1" applyProtection="1">
      <alignment horizontal="center"/>
      <protection locked="0"/>
    </xf>
    <xf numFmtId="49" fontId="29" fillId="0" borderId="47" xfId="1" applyNumberFormat="1" applyFont="1" applyFill="1" applyBorder="1" applyAlignment="1" applyProtection="1">
      <alignment horizontal="center"/>
    </xf>
    <xf numFmtId="49" fontId="15" fillId="0" borderId="47" xfId="1" applyNumberFormat="1" applyFont="1" applyFill="1" applyBorder="1" applyAlignment="1" applyProtection="1">
      <alignment horizontal="center"/>
    </xf>
    <xf numFmtId="0" fontId="15" fillId="0" borderId="47" xfId="1" applyNumberFormat="1" applyFont="1" applyFill="1" applyBorder="1" applyAlignment="1" applyProtection="1">
      <alignment horizontal="left"/>
    </xf>
    <xf numFmtId="43" fontId="25" fillId="4" borderId="48" xfId="1" applyFont="1" applyFill="1" applyBorder="1"/>
    <xf numFmtId="43" fontId="15" fillId="0" borderId="38" xfId="1" applyFont="1" applyFill="1" applyBorder="1" applyAlignment="1">
      <alignment horizontal="center" vertical="center"/>
    </xf>
    <xf numFmtId="43" fontId="15" fillId="0" borderId="40" xfId="1" applyFont="1" applyFill="1" applyBorder="1" applyAlignment="1">
      <alignment horizontal="center" vertical="center"/>
    </xf>
    <xf numFmtId="43" fontId="15" fillId="0" borderId="49" xfId="1" applyFont="1" applyFill="1" applyBorder="1" applyAlignment="1" applyProtection="1">
      <alignment horizontal="center"/>
      <protection locked="0"/>
    </xf>
    <xf numFmtId="0" fontId="15" fillId="0" borderId="50" xfId="1" applyNumberFormat="1" applyFont="1" applyFill="1" applyBorder="1" applyAlignment="1" applyProtection="1">
      <alignment horizontal="left"/>
    </xf>
    <xf numFmtId="10" fontId="31" fillId="0" borderId="0" xfId="0" applyNumberFormat="1" applyFont="1"/>
    <xf numFmtId="166" fontId="31" fillId="0" borderId="0" xfId="0" applyNumberFormat="1" applyFont="1"/>
    <xf numFmtId="0" fontId="32" fillId="0" borderId="42" xfId="0" applyFont="1" applyBorder="1"/>
    <xf numFmtId="0" fontId="26" fillId="0" borderId="42" xfId="0" applyFont="1" applyBorder="1"/>
    <xf numFmtId="0" fontId="31" fillId="0" borderId="0" xfId="0" applyFont="1" applyAlignment="1">
      <alignment horizontal="center"/>
    </xf>
    <xf numFmtId="0" fontId="32" fillId="0" borderId="42" xfId="0" applyFont="1" applyBorder="1" applyAlignment="1">
      <alignment horizontal="center" wrapText="1"/>
    </xf>
    <xf numFmtId="9" fontId="31" fillId="0" borderId="0" xfId="0" applyNumberFormat="1" applyFont="1" applyAlignment="1">
      <alignment horizontal="center"/>
    </xf>
    <xf numFmtId="14" fontId="15" fillId="0" borderId="42" xfId="1" applyNumberFormat="1" applyFont="1" applyFill="1" applyBorder="1" applyAlignment="1">
      <alignment horizontal="right"/>
    </xf>
    <xf numFmtId="167" fontId="31" fillId="0" borderId="0" xfId="0" applyNumberFormat="1" applyFont="1"/>
    <xf numFmtId="168" fontId="31" fillId="0" borderId="0" xfId="0" applyNumberFormat="1" applyFont="1"/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9" fontId="0" fillId="0" borderId="0" xfId="0" applyNumberFormat="1"/>
    <xf numFmtId="4" fontId="4" fillId="0" borderId="5" xfId="0" applyNumberFormat="1" applyFont="1" applyBorder="1"/>
    <xf numFmtId="43" fontId="5" fillId="4" borderId="12" xfId="8" applyFont="1" applyFill="1" applyBorder="1" applyAlignment="1">
      <alignment horizontal="center" vertical="top" wrapText="1"/>
    </xf>
    <xf numFmtId="43" fontId="25" fillId="4" borderId="12" xfId="8" applyFont="1" applyFill="1" applyBorder="1" applyAlignment="1">
      <alignment horizontal="center" wrapText="1"/>
    </xf>
    <xf numFmtId="43" fontId="25" fillId="4" borderId="9" xfId="8" applyFont="1" applyFill="1" applyBorder="1" applyAlignment="1">
      <alignment horizontal="center"/>
    </xf>
    <xf numFmtId="43" fontId="25" fillId="4" borderId="54" xfId="1" applyFont="1" applyFill="1" applyBorder="1"/>
    <xf numFmtId="49" fontId="29" fillId="0" borderId="55" xfId="1" applyNumberFormat="1" applyFont="1" applyFill="1" applyBorder="1" applyAlignment="1" applyProtection="1">
      <alignment horizontal="center"/>
    </xf>
    <xf numFmtId="49" fontId="15" fillId="0" borderId="55" xfId="1" applyNumberFormat="1" applyFont="1" applyFill="1" applyBorder="1" applyAlignment="1" applyProtection="1">
      <alignment horizontal="center"/>
    </xf>
    <xf numFmtId="43" fontId="25" fillId="4" borderId="56" xfId="1" applyFont="1" applyFill="1" applyBorder="1"/>
    <xf numFmtId="43" fontId="5" fillId="2" borderId="59" xfId="1" applyFont="1" applyFill="1" applyBorder="1" applyAlignment="1">
      <alignment horizontal="center" wrapText="1"/>
    </xf>
    <xf numFmtId="43" fontId="0" fillId="6" borderId="60" xfId="0" applyNumberFormat="1" applyFill="1" applyBorder="1"/>
    <xf numFmtId="43" fontId="0" fillId="6" borderId="61" xfId="0" applyNumberFormat="1" applyFill="1" applyBorder="1"/>
    <xf numFmtId="43" fontId="0" fillId="5" borderId="60" xfId="0" applyNumberFormat="1" applyFill="1" applyBorder="1"/>
    <xf numFmtId="43" fontId="0" fillId="3" borderId="60" xfId="0" applyNumberFormat="1" applyFill="1" applyBorder="1"/>
    <xf numFmtId="43" fontId="0" fillId="3" borderId="62" xfId="0" applyNumberFormat="1" applyFill="1" applyBorder="1"/>
    <xf numFmtId="43" fontId="5" fillId="6" borderId="63" xfId="1" applyFont="1" applyFill="1" applyBorder="1" applyProtection="1">
      <protection locked="0"/>
    </xf>
    <xf numFmtId="43" fontId="5" fillId="6" borderId="57" xfId="1" applyFont="1" applyFill="1" applyBorder="1" applyProtection="1">
      <protection locked="0"/>
    </xf>
    <xf numFmtId="43" fontId="5" fillId="6" borderId="64" xfId="1" applyFont="1" applyFill="1" applyBorder="1" applyProtection="1">
      <protection locked="0"/>
    </xf>
    <xf numFmtId="43" fontId="5" fillId="6" borderId="58" xfId="1" applyFont="1" applyFill="1" applyBorder="1" applyProtection="1">
      <protection locked="0"/>
    </xf>
    <xf numFmtId="43" fontId="5" fillId="5" borderId="57" xfId="1" applyFont="1" applyFill="1" applyBorder="1"/>
    <xf numFmtId="43" fontId="5" fillId="5" borderId="64" xfId="1" applyFont="1" applyFill="1" applyBorder="1"/>
    <xf numFmtId="43" fontId="5" fillId="5" borderId="58" xfId="1" applyFont="1" applyFill="1" applyBorder="1"/>
    <xf numFmtId="43" fontId="5" fillId="3" borderId="64" xfId="1" applyFont="1" applyFill="1" applyBorder="1"/>
    <xf numFmtId="43" fontId="5" fillId="3" borderId="58" xfId="1" applyFont="1" applyFill="1" applyBorder="1"/>
    <xf numFmtId="43" fontId="5" fillId="4" borderId="57" xfId="1" applyFont="1" applyFill="1" applyBorder="1"/>
    <xf numFmtId="43" fontId="5" fillId="3" borderId="57" xfId="1" applyFont="1" applyFill="1" applyBorder="1"/>
    <xf numFmtId="43" fontId="5" fillId="12" borderId="64" xfId="1" applyFont="1" applyFill="1" applyBorder="1"/>
    <xf numFmtId="43" fontId="5" fillId="12" borderId="65" xfId="1" applyFont="1" applyFill="1" applyBorder="1"/>
    <xf numFmtId="43" fontId="4" fillId="0" borderId="42" xfId="2" applyNumberFormat="1" applyFont="1" applyBorder="1"/>
    <xf numFmtId="49" fontId="8" fillId="0" borderId="0" xfId="0" applyNumberFormat="1" applyFont="1"/>
    <xf numFmtId="49" fontId="5" fillId="0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2" fontId="4" fillId="0" borderId="0" xfId="1" applyNumberFormat="1" applyFont="1" applyFill="1" applyBorder="1" applyAlignment="1" applyProtection="1"/>
    <xf numFmtId="49" fontId="4" fillId="0" borderId="0" xfId="1" applyNumberFormat="1" applyFont="1"/>
    <xf numFmtId="1" fontId="4" fillId="0" borderId="0" xfId="1" applyNumberFormat="1" applyFont="1"/>
    <xf numFmtId="1" fontId="4" fillId="0" borderId="0" xfId="1" applyNumberFormat="1" applyFont="1" applyFill="1" applyBorder="1"/>
    <xf numFmtId="49" fontId="0" fillId="0" borderId="0" xfId="1" applyNumberFormat="1" applyFont="1"/>
    <xf numFmtId="49" fontId="4" fillId="0" borderId="66" xfId="2" applyNumberFormat="1" applyFont="1" applyBorder="1" applyAlignment="1">
      <alignment horizontal="center"/>
    </xf>
    <xf numFmtId="49" fontId="4" fillId="0" borderId="66" xfId="2" applyNumberFormat="1" applyFont="1" applyBorder="1"/>
    <xf numFmtId="43" fontId="4" fillId="0" borderId="66" xfId="1" applyFont="1" applyBorder="1"/>
    <xf numFmtId="49" fontId="4" fillId="0" borderId="67" xfId="2" applyNumberFormat="1" applyFont="1" applyBorder="1"/>
    <xf numFmtId="49" fontId="4" fillId="0" borderId="68" xfId="2" applyNumberFormat="1" applyFont="1" applyBorder="1"/>
    <xf numFmtId="43" fontId="4" fillId="0" borderId="68" xfId="1" applyFont="1" applyBorder="1"/>
    <xf numFmtId="49" fontId="4" fillId="0" borderId="72" xfId="1" quotePrefix="1" applyNumberFormat="1" applyFont="1" applyFill="1" applyBorder="1" applyAlignment="1" applyProtection="1">
      <alignment horizontal="left"/>
    </xf>
    <xf numFmtId="49" fontId="4" fillId="0" borderId="72" xfId="1" applyNumberFormat="1" applyFont="1" applyFill="1" applyBorder="1" applyProtection="1"/>
    <xf numFmtId="49" fontId="4" fillId="0" borderId="72" xfId="1" applyNumberFormat="1" applyFont="1" applyFill="1" applyBorder="1" applyAlignment="1" applyProtection="1">
      <alignment horizontal="left"/>
    </xf>
    <xf numFmtId="49" fontId="4" fillId="0" borderId="72" xfId="1" quotePrefix="1" applyNumberFormat="1" applyFont="1" applyFill="1" applyBorder="1" applyProtection="1"/>
    <xf numFmtId="49" fontId="4" fillId="0" borderId="72" xfId="1" applyNumberFormat="1" applyFont="1" applyFill="1" applyBorder="1" applyAlignment="1" applyProtection="1"/>
    <xf numFmtId="49" fontId="4" fillId="0" borderId="72" xfId="1" quotePrefix="1" applyNumberFormat="1" applyFont="1" applyFill="1" applyBorder="1" applyAlignment="1" applyProtection="1"/>
    <xf numFmtId="49" fontId="5" fillId="0" borderId="72" xfId="1" applyNumberFormat="1" applyFont="1" applyFill="1" applyBorder="1" applyAlignment="1" applyProtection="1">
      <alignment horizontal="left"/>
    </xf>
    <xf numFmtId="43" fontId="5" fillId="4" borderId="69" xfId="1" applyFont="1" applyFill="1" applyBorder="1" applyAlignment="1">
      <alignment horizontal="center" wrapText="1"/>
    </xf>
    <xf numFmtId="43" fontId="5" fillId="4" borderId="71" xfId="1" applyFont="1" applyFill="1" applyBorder="1" applyAlignment="1">
      <alignment horizontal="center" wrapText="1"/>
    </xf>
    <xf numFmtId="49" fontId="5" fillId="0" borderId="72" xfId="1" applyNumberFormat="1" applyFont="1" applyFill="1" applyBorder="1" applyAlignment="1" applyProtection="1">
      <alignment horizontal="left" vertical="top"/>
    </xf>
    <xf numFmtId="49" fontId="5" fillId="0" borderId="73" xfId="1" applyNumberFormat="1" applyFont="1" applyFill="1" applyBorder="1" applyAlignment="1" applyProtection="1">
      <alignment horizontal="left"/>
    </xf>
    <xf numFmtId="43" fontId="5" fillId="4" borderId="75" xfId="1" applyFont="1" applyFill="1" applyBorder="1"/>
    <xf numFmtId="43" fontId="7" fillId="0" borderId="72" xfId="1" applyFont="1" applyFill="1" applyBorder="1" applyAlignment="1">
      <alignment horizontal="center"/>
    </xf>
    <xf numFmtId="43" fontId="5" fillId="2" borderId="71" xfId="1" applyFont="1" applyFill="1" applyBorder="1" applyAlignment="1">
      <alignment horizontal="center" wrapText="1"/>
    </xf>
    <xf numFmtId="43" fontId="5" fillId="5" borderId="69" xfId="1" applyFont="1" applyFill="1" applyBorder="1" applyAlignment="1">
      <alignment horizontal="center" wrapText="1"/>
    </xf>
    <xf numFmtId="43" fontId="5" fillId="5" borderId="71" xfId="1" applyFont="1" applyFill="1" applyBorder="1" applyAlignment="1">
      <alignment horizontal="center" wrapText="1"/>
    </xf>
    <xf numFmtId="43" fontId="5" fillId="3" borderId="69" xfId="1" applyFont="1" applyFill="1" applyBorder="1" applyAlignment="1">
      <alignment horizontal="center" wrapText="1"/>
    </xf>
    <xf numFmtId="43" fontId="5" fillId="3" borderId="71" xfId="1" applyFont="1" applyFill="1" applyBorder="1" applyAlignment="1">
      <alignment horizontal="center" wrapText="1"/>
    </xf>
    <xf numFmtId="43" fontId="5" fillId="10" borderId="77" xfId="1" applyFont="1" applyFill="1" applyBorder="1" applyAlignment="1" applyProtection="1"/>
    <xf numFmtId="43" fontId="5" fillId="0" borderId="72" xfId="1" applyFont="1" applyFill="1" applyBorder="1" applyAlignment="1" applyProtection="1"/>
    <xf numFmtId="43" fontId="5" fillId="0" borderId="78" xfId="1" applyFont="1" applyFill="1" applyBorder="1" applyAlignment="1" applyProtection="1"/>
    <xf numFmtId="49" fontId="5" fillId="15" borderId="72" xfId="1" applyNumberFormat="1" applyFont="1" applyFill="1" applyBorder="1" applyAlignment="1" applyProtection="1">
      <alignment horizontal="center" vertical="center"/>
    </xf>
    <xf numFmtId="43" fontId="15" fillId="8" borderId="72" xfId="1" applyFont="1" applyFill="1" applyBorder="1" applyAlignment="1" applyProtection="1"/>
    <xf numFmtId="43" fontId="15" fillId="0" borderId="72" xfId="1" applyFont="1" applyFill="1" applyBorder="1" applyAlignment="1" applyProtection="1"/>
    <xf numFmtId="43" fontId="0" fillId="6" borderId="79" xfId="0" applyNumberFormat="1" applyFill="1" applyBorder="1"/>
    <xf numFmtId="43" fontId="0" fillId="5" borderId="79" xfId="0" applyNumberFormat="1" applyFill="1" applyBorder="1"/>
    <xf numFmtId="43" fontId="0" fillId="3" borderId="79" xfId="0" applyNumberFormat="1" applyFill="1" applyBorder="1"/>
    <xf numFmtId="43" fontId="15" fillId="0" borderId="78" xfId="1" applyFont="1" applyFill="1" applyBorder="1" applyAlignment="1" applyProtection="1">
      <alignment horizontal="left"/>
    </xf>
    <xf numFmtId="43" fontId="15" fillId="0" borderId="72" xfId="1" quotePrefix="1" applyFont="1" applyFill="1" applyBorder="1" applyAlignment="1" applyProtection="1"/>
    <xf numFmtId="43" fontId="15" fillId="11" borderId="72" xfId="1" quotePrefix="1" applyFont="1" applyFill="1" applyBorder="1" applyAlignment="1" applyProtection="1"/>
    <xf numFmtId="43" fontId="15" fillId="11" borderId="72" xfId="1" applyFont="1" applyFill="1" applyBorder="1" applyAlignment="1" applyProtection="1"/>
    <xf numFmtId="49" fontId="15" fillId="0" borderId="72" xfId="1" applyNumberFormat="1" applyFont="1" applyFill="1" applyBorder="1" applyAlignment="1" applyProtection="1">
      <alignment horizontal="center"/>
    </xf>
    <xf numFmtId="49" fontId="29" fillId="0" borderId="72" xfId="1" applyNumberFormat="1" applyFont="1" applyFill="1" applyBorder="1" applyAlignment="1" applyProtection="1">
      <alignment horizontal="center"/>
    </xf>
    <xf numFmtId="43" fontId="5" fillId="2" borderId="70" xfId="1" applyFont="1" applyFill="1" applyBorder="1" applyAlignment="1">
      <alignment horizontal="center" wrapText="1"/>
    </xf>
    <xf numFmtId="43" fontId="5" fillId="5" borderId="70" xfId="1" applyFont="1" applyFill="1" applyBorder="1" applyAlignment="1">
      <alignment horizontal="center" wrapText="1"/>
    </xf>
    <xf numFmtId="43" fontId="5" fillId="3" borderId="70" xfId="1" applyFont="1" applyFill="1" applyBorder="1" applyAlignment="1">
      <alignment horizontal="center" wrapText="1"/>
    </xf>
    <xf numFmtId="43" fontId="5" fillId="4" borderId="70" xfId="1" applyFont="1" applyFill="1" applyBorder="1" applyAlignment="1">
      <alignment horizontal="center" wrapText="1"/>
    </xf>
    <xf numFmtId="43" fontId="5" fillId="4" borderId="70" xfId="8" applyFont="1" applyFill="1" applyBorder="1" applyAlignment="1">
      <alignment horizontal="center" wrapText="1"/>
    </xf>
    <xf numFmtId="43" fontId="5" fillId="12" borderId="67" xfId="1" applyFont="1" applyFill="1" applyBorder="1"/>
    <xf numFmtId="0" fontId="6" fillId="0" borderId="0" xfId="0" applyFont="1"/>
    <xf numFmtId="0" fontId="20" fillId="0" borderId="0" xfId="0" applyFont="1"/>
    <xf numFmtId="0" fontId="5" fillId="17" borderId="0" xfId="0" applyFont="1" applyFill="1"/>
    <xf numFmtId="0" fontId="5" fillId="18" borderId="2" xfId="0" applyFont="1" applyFill="1" applyBorder="1" applyAlignment="1">
      <alignment wrapText="1"/>
    </xf>
    <xf numFmtId="0" fontId="5" fillId="18" borderId="3" xfId="0" applyFont="1" applyFill="1" applyBorder="1"/>
    <xf numFmtId="0" fontId="5" fillId="18" borderId="3" xfId="0" applyFont="1" applyFill="1" applyBorder="1" applyAlignment="1">
      <alignment wrapText="1"/>
    </xf>
    <xf numFmtId="0" fontId="5" fillId="18" borderId="4" xfId="0" applyFont="1" applyFill="1" applyBorder="1" applyAlignment="1">
      <alignment wrapText="1"/>
    </xf>
    <xf numFmtId="0" fontId="4" fillId="0" borderId="5" xfId="0" applyFont="1" applyBorder="1"/>
    <xf numFmtId="0" fontId="4" fillId="0" borderId="66" xfId="0" applyFont="1" applyBorder="1"/>
    <xf numFmtId="0" fontId="4" fillId="0" borderId="67" xfId="0" applyFont="1" applyBorder="1"/>
    <xf numFmtId="0" fontId="4" fillId="0" borderId="68" xfId="0" applyFont="1" applyBorder="1"/>
    <xf numFmtId="0" fontId="22" fillId="18" borderId="6" xfId="0" applyFont="1" applyFill="1" applyBorder="1"/>
    <xf numFmtId="4" fontId="5" fillId="18" borderId="7" xfId="0" applyNumberFormat="1" applyFont="1" applyFill="1" applyBorder="1"/>
    <xf numFmtId="49" fontId="4" fillId="0" borderId="0" xfId="1" applyNumberFormat="1" applyFont="1" applyFill="1" applyBorder="1" applyAlignment="1">
      <alignment horizontal="right"/>
    </xf>
    <xf numFmtId="49" fontId="15" fillId="0" borderId="72" xfId="8" applyNumberFormat="1" applyFont="1" applyBorder="1" applyAlignment="1">
      <alignment horizontal="center"/>
    </xf>
    <xf numFmtId="2" fontId="15" fillId="0" borderId="0" xfId="8" applyNumberFormat="1" applyFont="1" applyAlignment="1">
      <alignment horizontal="center" vertical="center"/>
    </xf>
    <xf numFmtId="49" fontId="29" fillId="0" borderId="0" xfId="8" applyNumberFormat="1" applyFont="1" applyAlignment="1">
      <alignment horizontal="center"/>
    </xf>
    <xf numFmtId="49" fontId="29" fillId="0" borderId="72" xfId="8" applyNumberFormat="1" applyFont="1" applyBorder="1" applyAlignment="1">
      <alignment horizontal="center"/>
    </xf>
    <xf numFmtId="0" fontId="15" fillId="0" borderId="0" xfId="8" applyNumberFormat="1" applyFont="1" applyAlignment="1">
      <alignment horizontal="center" vertical="center"/>
    </xf>
    <xf numFmtId="2" fontId="15" fillId="0" borderId="1" xfId="8" applyNumberFormat="1" applyFont="1" applyBorder="1" applyAlignment="1">
      <alignment horizontal="center" vertical="center"/>
    </xf>
    <xf numFmtId="49" fontId="15" fillId="0" borderId="0" xfId="8" applyNumberFormat="1" applyFont="1" applyAlignment="1">
      <alignment horizontal="center" vertical="center"/>
    </xf>
    <xf numFmtId="49" fontId="29" fillId="0" borderId="73" xfId="8" applyNumberFormat="1" applyFont="1" applyBorder="1" applyAlignment="1">
      <alignment horizontal="center"/>
    </xf>
    <xf numFmtId="49" fontId="29" fillId="0" borderId="1" xfId="8" applyNumberFormat="1" applyFont="1" applyBorder="1" applyAlignment="1">
      <alignment horizontal="center"/>
    </xf>
    <xf numFmtId="49" fontId="29" fillId="0" borderId="72" xfId="8" applyNumberFormat="1" applyFont="1" applyBorder="1" applyAlignment="1">
      <alignment horizontal="center" vertical="center"/>
    </xf>
    <xf numFmtId="49" fontId="29" fillId="0" borderId="72" xfId="8" applyNumberFormat="1" applyFont="1" applyBorder="1" applyAlignment="1" applyProtection="1">
      <alignment horizontal="center"/>
      <protection locked="0"/>
    </xf>
    <xf numFmtId="49" fontId="29" fillId="3" borderId="0" xfId="8" quotePrefix="1" applyNumberFormat="1" applyFont="1" applyFill="1" applyAlignment="1">
      <alignment horizontal="center"/>
    </xf>
    <xf numFmtId="49" fontId="29" fillId="0" borderId="0" xfId="8" quotePrefix="1" applyNumberFormat="1" applyFont="1" applyAlignment="1">
      <alignment horizontal="center"/>
    </xf>
    <xf numFmtId="49" fontId="29" fillId="0" borderId="72" xfId="8" quotePrefix="1" applyNumberFormat="1" applyFont="1" applyBorder="1" applyAlignment="1">
      <alignment horizontal="center"/>
    </xf>
    <xf numFmtId="43" fontId="15" fillId="4" borderId="74" xfId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/>
    </xf>
    <xf numFmtId="164" fontId="5" fillId="0" borderId="80" xfId="1" applyNumberFormat="1" applyFont="1" applyFill="1" applyBorder="1"/>
    <xf numFmtId="43" fontId="31" fillId="0" borderId="0" xfId="1" applyFont="1" applyFill="1" applyBorder="1"/>
    <xf numFmtId="49" fontId="31" fillId="0" borderId="0" xfId="1" applyNumberFormat="1" applyFont="1" applyFill="1" applyProtection="1"/>
    <xf numFmtId="49" fontId="30" fillId="0" borderId="0" xfId="1" applyNumberFormat="1" applyFont="1" applyFill="1" applyBorder="1" applyAlignment="1"/>
    <xf numFmtId="9" fontId="34" fillId="0" borderId="0" xfId="9" applyFont="1" applyFill="1" applyAlignment="1">
      <alignment vertical="center"/>
    </xf>
    <xf numFmtId="43" fontId="31" fillId="0" borderId="0" xfId="1" applyFont="1" applyFill="1"/>
    <xf numFmtId="43" fontId="33" fillId="0" borderId="0" xfId="1" applyFont="1" applyFill="1" applyAlignment="1">
      <alignment horizontal="center"/>
    </xf>
    <xf numFmtId="49" fontId="31" fillId="0" borderId="0" xfId="1" applyNumberFormat="1" applyFont="1" applyFill="1" applyAlignment="1" applyProtection="1">
      <alignment horizontal="center"/>
    </xf>
    <xf numFmtId="12" fontId="33" fillId="0" borderId="0" xfId="1" applyNumberFormat="1" applyFont="1" applyFill="1" applyAlignment="1">
      <alignment horizontal="center"/>
    </xf>
    <xf numFmtId="49" fontId="32" fillId="0" borderId="0" xfId="1" applyNumberFormat="1" applyFont="1" applyFill="1" applyAlignment="1" applyProtection="1">
      <alignment horizontal="center" vertical="center"/>
    </xf>
    <xf numFmtId="49" fontId="31" fillId="0" borderId="0" xfId="1" applyNumberFormat="1" applyFont="1" applyFill="1" applyBorder="1"/>
    <xf numFmtId="0" fontId="31" fillId="8" borderId="0" xfId="0" applyFont="1" applyFill="1" applyAlignment="1">
      <alignment vertical="center"/>
    </xf>
    <xf numFmtId="43" fontId="31" fillId="8" borderId="0" xfId="1" applyFont="1" applyFill="1" applyBorder="1" applyAlignment="1">
      <alignment vertical="center"/>
    </xf>
    <xf numFmtId="43" fontId="33" fillId="8" borderId="0" xfId="1" applyFont="1" applyFill="1" applyAlignment="1">
      <alignment horizontal="center" vertical="center"/>
    </xf>
    <xf numFmtId="43" fontId="35" fillId="0" borderId="0" xfId="1" applyFont="1" applyFill="1"/>
    <xf numFmtId="49" fontId="31" fillId="0" borderId="0" xfId="1" applyNumberFormat="1" applyFont="1" applyFill="1" applyAlignment="1" applyProtection="1">
      <alignment horizontal="center" vertical="center"/>
    </xf>
    <xf numFmtId="49" fontId="31" fillId="0" borderId="0" xfId="1" applyNumberFormat="1" applyFont="1" applyFill="1" applyAlignment="1" applyProtection="1"/>
    <xf numFmtId="9" fontId="31" fillId="0" borderId="0" xfId="1" applyNumberFormat="1" applyFont="1" applyFill="1" applyBorder="1" applyAlignment="1">
      <alignment horizontal="center"/>
    </xf>
    <xf numFmtId="43" fontId="32" fillId="0" borderId="0" xfId="1" applyFont="1" applyFill="1" applyBorder="1" applyAlignment="1">
      <alignment horizontal="center"/>
    </xf>
    <xf numFmtId="43" fontId="32" fillId="2" borderId="45" xfId="1" applyFont="1" applyFill="1" applyBorder="1" applyAlignment="1">
      <alignment horizontal="center" wrapText="1"/>
    </xf>
    <xf numFmtId="43" fontId="32" fillId="2" borderId="46" xfId="1" applyFont="1" applyFill="1" applyBorder="1" applyAlignment="1">
      <alignment horizontal="center" wrapText="1"/>
    </xf>
    <xf numFmtId="43" fontId="32" fillId="2" borderId="51" xfId="1" applyFont="1" applyFill="1" applyBorder="1" applyAlignment="1">
      <alignment horizontal="center" wrapText="1"/>
    </xf>
    <xf numFmtId="43" fontId="32" fillId="5" borderId="35" xfId="1" applyFont="1" applyFill="1" applyBorder="1" applyAlignment="1">
      <alignment horizontal="center" wrapText="1"/>
    </xf>
    <xf numFmtId="43" fontId="32" fillId="5" borderId="36" xfId="1" applyFont="1" applyFill="1" applyBorder="1" applyAlignment="1">
      <alignment horizontal="center" wrapText="1"/>
    </xf>
    <xf numFmtId="43" fontId="32" fillId="5" borderId="37" xfId="1" applyFont="1" applyFill="1" applyBorder="1" applyAlignment="1">
      <alignment horizontal="center" wrapText="1"/>
    </xf>
    <xf numFmtId="43" fontId="32" fillId="3" borderId="35" xfId="1" applyFont="1" applyFill="1" applyBorder="1" applyAlignment="1">
      <alignment horizontal="center" wrapText="1"/>
    </xf>
    <xf numFmtId="43" fontId="32" fillId="3" borderId="36" xfId="1" applyFont="1" applyFill="1" applyBorder="1" applyAlignment="1">
      <alignment horizontal="center" wrapText="1"/>
    </xf>
    <xf numFmtId="43" fontId="32" fillId="3" borderId="37" xfId="1" applyFont="1" applyFill="1" applyBorder="1" applyAlignment="1">
      <alignment horizontal="center" wrapText="1"/>
    </xf>
    <xf numFmtId="43" fontId="32" fillId="4" borderId="35" xfId="1" applyFont="1" applyFill="1" applyBorder="1" applyAlignment="1">
      <alignment horizontal="center" wrapText="1"/>
    </xf>
    <xf numFmtId="43" fontId="32" fillId="4" borderId="36" xfId="1" applyFont="1" applyFill="1" applyBorder="1" applyAlignment="1">
      <alignment horizontal="center" wrapText="1"/>
    </xf>
    <xf numFmtId="43" fontId="32" fillId="4" borderId="37" xfId="1" applyFont="1" applyFill="1" applyBorder="1" applyAlignment="1">
      <alignment horizontal="center" wrapText="1"/>
    </xf>
    <xf numFmtId="43" fontId="32" fillId="0" borderId="0" xfId="1" applyFont="1" applyFill="1" applyBorder="1" applyAlignment="1">
      <alignment horizontal="center" vertical="top"/>
    </xf>
    <xf numFmtId="43" fontId="32" fillId="6" borderId="38" xfId="1" applyFont="1" applyFill="1" applyBorder="1" applyAlignment="1">
      <alignment horizontal="center" vertical="top" wrapText="1"/>
    </xf>
    <xf numFmtId="43" fontId="32" fillId="6" borderId="0" xfId="1" applyFont="1" applyFill="1" applyBorder="1" applyAlignment="1">
      <alignment horizontal="center" vertical="top" wrapText="1"/>
    </xf>
    <xf numFmtId="43" fontId="32" fillId="6" borderId="43" xfId="1" applyFont="1" applyFill="1" applyBorder="1" applyAlignment="1">
      <alignment horizontal="center" vertical="top" wrapText="1"/>
    </xf>
    <xf numFmtId="43" fontId="32" fillId="5" borderId="38" xfId="1" applyFont="1" applyFill="1" applyBorder="1" applyAlignment="1">
      <alignment horizontal="center" vertical="top" wrapText="1"/>
    </xf>
    <xf numFmtId="43" fontId="32" fillId="5" borderId="12" xfId="1" applyFont="1" applyFill="1" applyBorder="1" applyAlignment="1">
      <alignment horizontal="center" vertical="top" wrapText="1"/>
    </xf>
    <xf numFmtId="43" fontId="32" fillId="5" borderId="39" xfId="1" applyFont="1" applyFill="1" applyBorder="1" applyAlignment="1">
      <alignment horizontal="center" vertical="top" wrapText="1"/>
    </xf>
    <xf numFmtId="43" fontId="32" fillId="5" borderId="0" xfId="1" applyFont="1" applyFill="1" applyBorder="1" applyAlignment="1">
      <alignment horizontal="center" vertical="top" wrapText="1"/>
    </xf>
    <xf numFmtId="43" fontId="32" fillId="3" borderId="38" xfId="1" applyFont="1" applyFill="1" applyBorder="1" applyAlignment="1">
      <alignment horizontal="center" vertical="top" wrapText="1"/>
    </xf>
    <xf numFmtId="43" fontId="32" fillId="3" borderId="12" xfId="1" applyFont="1" applyFill="1" applyBorder="1" applyAlignment="1">
      <alignment horizontal="center" vertical="top" wrapText="1"/>
    </xf>
    <xf numFmtId="43" fontId="32" fillId="3" borderId="39" xfId="1" applyFont="1" applyFill="1" applyBorder="1" applyAlignment="1">
      <alignment horizontal="center" vertical="top" wrapText="1"/>
    </xf>
    <xf numFmtId="43" fontId="32" fillId="3" borderId="0" xfId="1" applyFont="1" applyFill="1" applyBorder="1" applyAlignment="1">
      <alignment horizontal="center" vertical="top" wrapText="1"/>
    </xf>
    <xf numFmtId="43" fontId="32" fillId="4" borderId="38" xfId="1" applyFont="1" applyFill="1" applyBorder="1" applyAlignment="1">
      <alignment horizontal="center" vertical="top" wrapText="1"/>
    </xf>
    <xf numFmtId="43" fontId="32" fillId="4" borderId="12" xfId="1" applyFont="1" applyFill="1" applyBorder="1" applyAlignment="1">
      <alignment horizontal="center" vertical="top" wrapText="1"/>
    </xf>
    <xf numFmtId="43" fontId="32" fillId="4" borderId="39" xfId="1" applyFont="1" applyFill="1" applyBorder="1" applyAlignment="1">
      <alignment horizontal="center" vertical="top" wrapText="1"/>
    </xf>
    <xf numFmtId="43" fontId="32" fillId="4" borderId="0" xfId="1" applyFont="1" applyFill="1" applyBorder="1" applyAlignment="1">
      <alignment horizontal="center" vertical="top" wrapText="1"/>
    </xf>
    <xf numFmtId="49" fontId="36" fillId="0" borderId="0" xfId="1" applyNumberFormat="1" applyFont="1" applyFill="1" applyBorder="1" applyAlignment="1">
      <alignment horizontal="left" vertical="center"/>
    </xf>
    <xf numFmtId="43" fontId="37" fillId="0" borderId="0" xfId="1" applyFont="1" applyFill="1" applyBorder="1" applyAlignment="1">
      <alignment horizontal="center" vertical="top"/>
    </xf>
    <xf numFmtId="43" fontId="37" fillId="0" borderId="0" xfId="1" applyFont="1" applyFill="1" applyBorder="1" applyAlignment="1">
      <alignment horizontal="center" vertical="center"/>
    </xf>
    <xf numFmtId="43" fontId="36" fillId="0" borderId="0" xfId="1" applyFont="1" applyFill="1" applyBorder="1" applyAlignment="1">
      <alignment horizontal="center" vertical="center"/>
    </xf>
    <xf numFmtId="43" fontId="37" fillId="0" borderId="0" xfId="1" applyFont="1" applyFill="1" applyBorder="1" applyAlignment="1">
      <alignment horizontal="center"/>
    </xf>
    <xf numFmtId="43" fontId="37" fillId="0" borderId="0" xfId="1" applyFont="1" applyFill="1" applyBorder="1" applyAlignment="1">
      <alignment horizontal="left"/>
    </xf>
    <xf numFmtId="43" fontId="37" fillId="6" borderId="38" xfId="1" applyFont="1" applyFill="1" applyBorder="1" applyAlignment="1">
      <alignment horizontal="center" wrapText="1"/>
    </xf>
    <xf numFmtId="43" fontId="37" fillId="6" borderId="0" xfId="1" applyFont="1" applyFill="1" applyBorder="1" applyAlignment="1">
      <alignment horizontal="center" wrapText="1"/>
    </xf>
    <xf numFmtId="43" fontId="37" fillId="6" borderId="43" xfId="1" applyFont="1" applyFill="1" applyBorder="1" applyAlignment="1">
      <alignment horizontal="center" wrapText="1"/>
    </xf>
    <xf numFmtId="43" fontId="37" fillId="5" borderId="53" xfId="1" applyFont="1" applyFill="1" applyBorder="1" applyAlignment="1">
      <alignment horizontal="center" wrapText="1"/>
    </xf>
    <xf numFmtId="43" fontId="37" fillId="5" borderId="13" xfId="1" applyFont="1" applyFill="1" applyBorder="1" applyAlignment="1">
      <alignment horizontal="center" wrapText="1"/>
    </xf>
    <xf numFmtId="43" fontId="37" fillId="5" borderId="39" xfId="1" applyFont="1" applyFill="1" applyBorder="1" applyAlignment="1">
      <alignment horizontal="center" wrapText="1"/>
    </xf>
    <xf numFmtId="43" fontId="37" fillId="5" borderId="0" xfId="1" applyFont="1" applyFill="1" applyBorder="1" applyAlignment="1">
      <alignment horizontal="center" wrapText="1"/>
    </xf>
    <xf numFmtId="43" fontId="37" fillId="3" borderId="38" xfId="1" applyFont="1" applyFill="1" applyBorder="1" applyAlignment="1">
      <alignment horizontal="center" wrapText="1"/>
    </xf>
    <xf numFmtId="43" fontId="37" fillId="3" borderId="12" xfId="1" applyFont="1" applyFill="1" applyBorder="1" applyAlignment="1">
      <alignment horizontal="center" wrapText="1"/>
    </xf>
    <xf numFmtId="43" fontId="37" fillId="3" borderId="39" xfId="1" applyFont="1" applyFill="1" applyBorder="1" applyAlignment="1">
      <alignment horizontal="center" wrapText="1"/>
    </xf>
    <xf numFmtId="43" fontId="37" fillId="3" borderId="0" xfId="1" applyFont="1" applyFill="1" applyBorder="1" applyAlignment="1">
      <alignment horizontal="center" wrapText="1"/>
    </xf>
    <xf numFmtId="43" fontId="37" fillId="4" borderId="38" xfId="1" applyFont="1" applyFill="1" applyBorder="1" applyAlignment="1">
      <alignment horizontal="center" wrapText="1"/>
    </xf>
    <xf numFmtId="43" fontId="37" fillId="4" borderId="12" xfId="1" applyFont="1" applyFill="1" applyBorder="1" applyAlignment="1">
      <alignment horizontal="center" wrapText="1"/>
    </xf>
    <xf numFmtId="43" fontId="37" fillId="4" borderId="39" xfId="1" applyFont="1" applyFill="1" applyBorder="1" applyAlignment="1">
      <alignment horizontal="center" wrapText="1"/>
    </xf>
    <xf numFmtId="43" fontId="37" fillId="4" borderId="0" xfId="1" applyFont="1" applyFill="1" applyBorder="1" applyAlignment="1">
      <alignment horizontal="center" wrapText="1"/>
    </xf>
    <xf numFmtId="49" fontId="37" fillId="10" borderId="0" xfId="1" applyNumberFormat="1" applyFont="1" applyFill="1" applyBorder="1" applyAlignment="1">
      <alignment horizontal="center" vertical="top"/>
    </xf>
    <xf numFmtId="43" fontId="37" fillId="16" borderId="77" xfId="1" applyFont="1" applyFill="1" applyBorder="1" applyAlignment="1" applyProtection="1">
      <alignment horizontal="center" vertical="top"/>
    </xf>
    <xf numFmtId="43" fontId="37" fillId="10" borderId="77" xfId="1" applyFont="1" applyFill="1" applyBorder="1" applyAlignment="1" applyProtection="1">
      <alignment horizontal="center" vertical="top" wrapText="1"/>
    </xf>
    <xf numFmtId="43" fontId="37" fillId="10" borderId="77" xfId="1" applyFont="1" applyFill="1" applyBorder="1" applyAlignment="1" applyProtection="1">
      <alignment horizontal="left" vertical="top" wrapText="1"/>
    </xf>
    <xf numFmtId="43" fontId="37" fillId="10" borderId="77" xfId="1" applyFont="1" applyFill="1" applyBorder="1" applyAlignment="1" applyProtection="1">
      <alignment horizontal="center" vertical="top"/>
    </xf>
    <xf numFmtId="49" fontId="37" fillId="10" borderId="77" xfId="1" applyNumberFormat="1" applyFont="1" applyFill="1" applyBorder="1" applyAlignment="1" applyProtection="1">
      <alignment horizontal="center" vertical="top"/>
    </xf>
    <xf numFmtId="49" fontId="37" fillId="10" borderId="73" xfId="1" applyNumberFormat="1" applyFont="1" applyFill="1" applyBorder="1" applyAlignment="1" applyProtection="1">
      <alignment horizontal="center" vertical="top"/>
    </xf>
    <xf numFmtId="49" fontId="37" fillId="10" borderId="72" xfId="1" applyNumberFormat="1" applyFont="1" applyFill="1" applyBorder="1" applyAlignment="1" applyProtection="1">
      <alignment horizontal="center" vertical="top"/>
    </xf>
    <xf numFmtId="43" fontId="37" fillId="6" borderId="40" xfId="1" applyFont="1" applyFill="1" applyBorder="1" applyAlignment="1">
      <alignment horizontal="center"/>
    </xf>
    <xf numFmtId="43" fontId="37" fillId="6" borderId="49" xfId="1" applyFont="1" applyFill="1" applyBorder="1" applyAlignment="1">
      <alignment horizontal="center"/>
    </xf>
    <xf numFmtId="43" fontId="37" fillId="6" borderId="52" xfId="1" applyFont="1" applyFill="1" applyBorder="1" applyAlignment="1">
      <alignment horizontal="center"/>
    </xf>
    <xf numFmtId="43" fontId="37" fillId="5" borderId="40" xfId="1" applyFont="1" applyFill="1" applyBorder="1" applyAlignment="1">
      <alignment horizontal="center"/>
    </xf>
    <xf numFmtId="43" fontId="37" fillId="5" borderId="44" xfId="1" applyFont="1" applyFill="1" applyBorder="1" applyAlignment="1">
      <alignment horizontal="center"/>
    </xf>
    <xf numFmtId="43" fontId="37" fillId="5" borderId="41" xfId="1" applyFont="1" applyFill="1" applyBorder="1" applyAlignment="1">
      <alignment horizontal="center"/>
    </xf>
    <xf numFmtId="43" fontId="37" fillId="3" borderId="40" xfId="1" applyFont="1" applyFill="1" applyBorder="1" applyAlignment="1">
      <alignment horizontal="center"/>
    </xf>
    <xf numFmtId="43" fontId="37" fillId="3" borderId="44" xfId="1" applyFont="1" applyFill="1" applyBorder="1" applyAlignment="1">
      <alignment horizontal="center"/>
    </xf>
    <xf numFmtId="43" fontId="37" fillId="3" borderId="41" xfId="1" applyFont="1" applyFill="1" applyBorder="1" applyAlignment="1">
      <alignment horizontal="center"/>
    </xf>
    <xf numFmtId="43" fontId="37" fillId="4" borderId="40" xfId="1" applyFont="1" applyFill="1" applyBorder="1" applyAlignment="1">
      <alignment horizontal="center"/>
    </xf>
    <xf numFmtId="43" fontId="37" fillId="4" borderId="44" xfId="1" applyFont="1" applyFill="1" applyBorder="1" applyAlignment="1">
      <alignment horizontal="center"/>
    </xf>
    <xf numFmtId="43" fontId="37" fillId="4" borderId="41" xfId="1" applyFont="1" applyFill="1" applyBorder="1" applyAlignment="1">
      <alignment horizontal="center"/>
    </xf>
    <xf numFmtId="49" fontId="30" fillId="0" borderId="0" xfId="1" applyNumberFormat="1" applyFont="1" applyFill="1" applyBorder="1" applyAlignment="1" applyProtection="1">
      <alignment horizontal="center" vertical="center"/>
    </xf>
    <xf numFmtId="43" fontId="30" fillId="0" borderId="0" xfId="1" applyFont="1" applyFill="1" applyBorder="1" applyAlignment="1" applyProtection="1">
      <alignment horizontal="center"/>
      <protection locked="0"/>
    </xf>
    <xf numFmtId="43" fontId="30" fillId="0" borderId="0" xfId="1" applyFont="1" applyFill="1" applyBorder="1" applyAlignment="1">
      <alignment horizontal="center" vertical="center"/>
    </xf>
    <xf numFmtId="49" fontId="30" fillId="0" borderId="72" xfId="1" applyNumberFormat="1" applyFont="1" applyFill="1" applyBorder="1" applyAlignment="1" applyProtection="1">
      <alignment horizontal="center"/>
    </xf>
    <xf numFmtId="2" fontId="30" fillId="0" borderId="0" xfId="1" applyNumberFormat="1" applyFont="1" applyFill="1" applyBorder="1" applyAlignment="1" applyProtection="1">
      <alignment horizontal="center" vertical="center"/>
    </xf>
    <xf numFmtId="0" fontId="30" fillId="0" borderId="1" xfId="1" applyNumberFormat="1" applyFont="1" applyFill="1" applyBorder="1" applyAlignment="1" applyProtection="1">
      <alignment horizontal="center"/>
    </xf>
    <xf numFmtId="0" fontId="30" fillId="0" borderId="1" xfId="1" applyNumberFormat="1" applyFont="1" applyFill="1" applyBorder="1" applyAlignment="1" applyProtection="1">
      <alignment horizontal="left"/>
    </xf>
    <xf numFmtId="43" fontId="30" fillId="6" borderId="9" xfId="1" applyFont="1" applyFill="1" applyBorder="1" applyProtection="1">
      <protection locked="0"/>
    </xf>
    <xf numFmtId="43" fontId="30" fillId="5" borderId="9" xfId="1" applyFont="1" applyFill="1" applyBorder="1" applyProtection="1">
      <protection locked="0"/>
    </xf>
    <xf numFmtId="43" fontId="37" fillId="5" borderId="76" xfId="1" applyFont="1" applyFill="1" applyBorder="1"/>
    <xf numFmtId="43" fontId="30" fillId="3" borderId="9" xfId="1" applyFont="1" applyFill="1" applyBorder="1" applyProtection="1">
      <protection locked="0"/>
    </xf>
    <xf numFmtId="43" fontId="37" fillId="3" borderId="76" xfId="1" applyFont="1" applyFill="1" applyBorder="1"/>
    <xf numFmtId="43" fontId="30" fillId="4" borderId="17" xfId="1" applyFont="1" applyFill="1" applyBorder="1"/>
    <xf numFmtId="43" fontId="30" fillId="4" borderId="74" xfId="1" applyFont="1" applyFill="1" applyBorder="1"/>
    <xf numFmtId="43" fontId="30" fillId="0" borderId="0" xfId="1" applyFont="1" applyFill="1" applyBorder="1"/>
    <xf numFmtId="49" fontId="30" fillId="0" borderId="0" xfId="1" applyNumberFormat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Alignment="1" applyProtection="1">
      <alignment horizontal="center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9" fontId="38" fillId="0" borderId="0" xfId="1" applyNumberFormat="1" applyFont="1" applyFill="1" applyBorder="1" applyAlignment="1" applyProtection="1">
      <alignment horizontal="center"/>
    </xf>
    <xf numFmtId="49" fontId="30" fillId="0" borderId="0" xfId="1" applyNumberFormat="1" applyFont="1" applyFill="1" applyBorder="1" applyAlignment="1" applyProtection="1">
      <alignment horizontal="center"/>
    </xf>
    <xf numFmtId="49" fontId="38" fillId="0" borderId="72" xfId="1" applyNumberFormat="1" applyFont="1" applyFill="1" applyBorder="1" applyAlignment="1" applyProtection="1">
      <alignment horizontal="center"/>
    </xf>
    <xf numFmtId="49" fontId="30" fillId="0" borderId="72" xfId="1" applyNumberFormat="1" applyFont="1" applyBorder="1" applyAlignment="1">
      <alignment horizontal="center"/>
    </xf>
    <xf numFmtId="49" fontId="30" fillId="0" borderId="0" xfId="1" applyNumberFormat="1" applyFont="1" applyFill="1" applyBorder="1" applyAlignment="1" applyProtection="1">
      <alignment horizontal="left"/>
      <protection locked="0"/>
    </xf>
    <xf numFmtId="43" fontId="30" fillId="0" borderId="0" xfId="1" applyFont="1" applyFill="1" applyAlignment="1">
      <alignment horizontal="center"/>
    </xf>
    <xf numFmtId="0" fontId="30" fillId="0" borderId="0" xfId="1" applyNumberFormat="1" applyFont="1" applyFill="1" applyBorder="1" applyAlignment="1" applyProtection="1">
      <alignment horizontal="center" vertical="center"/>
    </xf>
    <xf numFmtId="49" fontId="30" fillId="0" borderId="1" xfId="1" applyNumberFormat="1" applyFont="1" applyFill="1" applyBorder="1" applyAlignment="1" applyProtection="1"/>
    <xf numFmtId="2" fontId="30" fillId="0" borderId="1" xfId="1" applyNumberFormat="1" applyFont="1" applyFill="1" applyBorder="1" applyAlignment="1" applyProtection="1">
      <alignment horizontal="center" vertical="center"/>
    </xf>
    <xf numFmtId="0" fontId="30" fillId="0" borderId="72" xfId="1" applyNumberFormat="1" applyFont="1" applyFill="1" applyBorder="1" applyAlignment="1" applyProtection="1">
      <alignment horizontal="left"/>
    </xf>
    <xf numFmtId="9" fontId="30" fillId="0" borderId="0" xfId="9" applyFont="1" applyFill="1" applyBorder="1" applyAlignment="1">
      <alignment horizontal="center" vertical="center"/>
    </xf>
    <xf numFmtId="43" fontId="30" fillId="3" borderId="0" xfId="1" applyFont="1" applyFill="1" applyBorder="1" applyAlignment="1" applyProtection="1">
      <alignment horizontal="center" vertical="center"/>
      <protection locked="0"/>
    </xf>
    <xf numFmtId="0" fontId="30" fillId="0" borderId="1" xfId="1" quotePrefix="1" applyNumberFormat="1" applyFont="1" applyBorder="1" applyAlignment="1">
      <alignment horizontal="center"/>
    </xf>
    <xf numFmtId="0" fontId="34" fillId="0" borderId="1" xfId="1" applyNumberFormat="1" applyFont="1" applyFill="1" applyBorder="1" applyAlignment="1" applyProtection="1">
      <alignment horizontal="left"/>
    </xf>
    <xf numFmtId="49" fontId="30" fillId="0" borderId="0" xfId="1" applyNumberFormat="1" applyFont="1" applyAlignment="1">
      <alignment horizontal="center" vertical="center"/>
    </xf>
    <xf numFmtId="0" fontId="30" fillId="0" borderId="1" xfId="1" applyNumberFormat="1" applyFont="1" applyBorder="1" applyAlignment="1">
      <alignment horizontal="center"/>
    </xf>
    <xf numFmtId="49" fontId="30" fillId="0" borderId="0" xfId="1" quotePrefix="1" applyNumberFormat="1" applyFont="1" applyFill="1" applyBorder="1" applyAlignment="1" applyProtection="1">
      <alignment horizontal="center"/>
    </xf>
    <xf numFmtId="0" fontId="30" fillId="0" borderId="78" xfId="1" applyNumberFormat="1" applyFont="1" applyFill="1" applyBorder="1" applyAlignment="1" applyProtection="1">
      <alignment horizontal="left"/>
    </xf>
    <xf numFmtId="43" fontId="30" fillId="0" borderId="0" xfId="1" applyFont="1" applyFill="1" applyAlignment="1">
      <alignment horizontal="center" vertical="center"/>
    </xf>
    <xf numFmtId="0" fontId="30" fillId="0" borderId="9" xfId="1" applyNumberFormat="1" applyFont="1" applyFill="1" applyBorder="1" applyAlignment="1" applyProtection="1">
      <alignment horizontal="left"/>
    </xf>
    <xf numFmtId="9" fontId="37" fillId="0" borderId="0" xfId="9" applyFont="1" applyFill="1" applyBorder="1" applyAlignment="1">
      <alignment horizontal="center" vertical="center"/>
    </xf>
    <xf numFmtId="49" fontId="30" fillId="0" borderId="73" xfId="1" applyNumberFormat="1" applyFont="1" applyFill="1" applyBorder="1" applyAlignment="1" applyProtection="1">
      <alignment horizontal="center"/>
    </xf>
    <xf numFmtId="0" fontId="30" fillId="0" borderId="13" xfId="1" applyNumberFormat="1" applyFont="1" applyFill="1" applyBorder="1" applyAlignment="1" applyProtection="1">
      <alignment horizontal="center"/>
    </xf>
    <xf numFmtId="0" fontId="30" fillId="0" borderId="13" xfId="1" applyNumberFormat="1" applyFont="1" applyFill="1" applyBorder="1" applyAlignment="1" applyProtection="1">
      <alignment horizontal="left"/>
    </xf>
    <xf numFmtId="43" fontId="37" fillId="0" borderId="0" xfId="1" applyFont="1" applyFill="1" applyBorder="1"/>
    <xf numFmtId="49" fontId="30" fillId="0" borderId="1" xfId="1" applyNumberFormat="1" applyFont="1" applyFill="1" applyBorder="1" applyAlignment="1" applyProtection="1">
      <alignment horizontal="center"/>
    </xf>
    <xf numFmtId="43" fontId="38" fillId="0" borderId="0" xfId="1" applyFont="1" applyFill="1" applyBorder="1" applyAlignment="1">
      <alignment horizontal="center" vertical="center"/>
    </xf>
    <xf numFmtId="49" fontId="30" fillId="0" borderId="72" xfId="1" applyNumberFormat="1" applyFont="1" applyFill="1" applyBorder="1" applyAlignment="1" applyProtection="1">
      <alignment horizontal="center" vertical="center"/>
    </xf>
    <xf numFmtId="43" fontId="38" fillId="0" borderId="0" xfId="1" applyFont="1" applyFill="1" applyBorder="1" applyAlignment="1" applyProtection="1">
      <alignment horizontal="center"/>
      <protection locked="0"/>
    </xf>
    <xf numFmtId="0" fontId="30" fillId="0" borderId="0" xfId="1" applyNumberFormat="1" applyFont="1" applyFill="1" applyBorder="1" applyAlignment="1" applyProtection="1">
      <alignment horizontal="center" vertical="center"/>
      <protection locked="0"/>
    </xf>
    <xf numFmtId="49" fontId="30" fillId="0" borderId="0" xfId="1" applyNumberFormat="1" applyFont="1" applyFill="1" applyAlignment="1" applyProtection="1">
      <alignment horizontal="center" vertical="center" wrapText="1"/>
    </xf>
    <xf numFmtId="49" fontId="30" fillId="0" borderId="0" xfId="1" applyNumberFormat="1" applyFont="1" applyFill="1" applyBorder="1" applyAlignment="1" applyProtection="1">
      <alignment horizontal="center"/>
      <protection locked="0"/>
    </xf>
    <xf numFmtId="49" fontId="30" fillId="0" borderId="0" xfId="1" applyNumberFormat="1" applyFont="1" applyBorder="1" applyAlignment="1">
      <alignment horizontal="center"/>
    </xf>
    <xf numFmtId="49" fontId="30" fillId="0" borderId="72" xfId="1" quotePrefix="1" applyNumberFormat="1" applyFont="1" applyFill="1" applyBorder="1" applyAlignment="1" applyProtection="1">
      <alignment horizontal="center"/>
    </xf>
    <xf numFmtId="49" fontId="30" fillId="0" borderId="72" xfId="1" applyNumberFormat="1" applyFont="1" applyFill="1" applyBorder="1" applyAlignment="1" applyProtection="1">
      <alignment horizontal="center"/>
      <protection locked="0"/>
    </xf>
    <xf numFmtId="49" fontId="30" fillId="3" borderId="0" xfId="1" applyNumberFormat="1" applyFont="1" applyFill="1" applyBorder="1" applyAlignment="1" applyProtection="1">
      <alignment horizontal="center" vertical="center"/>
      <protection locked="0"/>
    </xf>
    <xf numFmtId="0" fontId="30" fillId="0" borderId="1" xfId="1" quotePrefix="1" applyNumberFormat="1" applyFont="1" applyFill="1" applyBorder="1" applyAlignment="1" applyProtection="1">
      <alignment horizontal="center"/>
    </xf>
    <xf numFmtId="49" fontId="37" fillId="0" borderId="72" xfId="1" applyNumberFormat="1" applyFont="1" applyFill="1" applyBorder="1" applyAlignment="1" applyProtection="1">
      <alignment horizontal="center"/>
    </xf>
    <xf numFmtId="49" fontId="37" fillId="0" borderId="72" xfId="1" applyNumberFormat="1" applyFont="1" applyFill="1" applyBorder="1" applyAlignment="1" applyProtection="1">
      <alignment horizontal="left"/>
    </xf>
    <xf numFmtId="49" fontId="30" fillId="0" borderId="78" xfId="1" applyNumberFormat="1" applyFont="1" applyFill="1" applyBorder="1" applyProtection="1"/>
    <xf numFmtId="40" fontId="37" fillId="6" borderId="57" xfId="1" applyNumberFormat="1" applyFont="1" applyFill="1" applyBorder="1" applyProtection="1">
      <protection locked="0"/>
    </xf>
    <xf numFmtId="40" fontId="37" fillId="5" borderId="57" xfId="1" applyNumberFormat="1" applyFont="1" applyFill="1" applyBorder="1"/>
    <xf numFmtId="40" fontId="37" fillId="3" borderId="57" xfId="1" applyNumberFormat="1" applyFont="1" applyFill="1" applyBorder="1"/>
    <xf numFmtId="40" fontId="37" fillId="4" borderId="57" xfId="1" applyNumberFormat="1" applyFont="1" applyFill="1" applyBorder="1"/>
    <xf numFmtId="49" fontId="37" fillId="0" borderId="0" xfId="1" applyNumberFormat="1" applyFont="1" applyFill="1" applyBorder="1" applyAlignment="1">
      <alignment horizontal="left"/>
    </xf>
    <xf numFmtId="164" fontId="37" fillId="0" borderId="0" xfId="1" applyNumberFormat="1" applyFont="1" applyFill="1" applyBorder="1" applyAlignment="1">
      <alignment horizontal="center"/>
    </xf>
    <xf numFmtId="49" fontId="30" fillId="0" borderId="0" xfId="1" applyNumberFormat="1" applyFont="1" applyFill="1" applyBorder="1" applyAlignment="1" applyProtection="1">
      <alignment horizontal="left"/>
    </xf>
    <xf numFmtId="49" fontId="30" fillId="0" borderId="0" xfId="1" applyNumberFormat="1" applyFont="1" applyFill="1" applyBorder="1" applyAlignment="1">
      <alignment horizontal="left"/>
    </xf>
    <xf numFmtId="49" fontId="30" fillId="0" borderId="0" xfId="1" applyNumberFormat="1" applyFont="1" applyFill="1" applyBorder="1" applyProtection="1"/>
    <xf numFmtId="40" fontId="37" fillId="6" borderId="21" xfId="1" applyNumberFormat="1" applyFont="1" applyFill="1" applyBorder="1"/>
    <xf numFmtId="40" fontId="30" fillId="0" borderId="0" xfId="1" applyNumberFormat="1" applyFont="1" applyFill="1" applyBorder="1"/>
    <xf numFmtId="40" fontId="37" fillId="0" borderId="0" xfId="1" applyNumberFormat="1" applyFont="1" applyFill="1" applyBorder="1" applyAlignment="1" applyProtection="1">
      <alignment horizontal="center"/>
    </xf>
    <xf numFmtId="40" fontId="30" fillId="0" borderId="74" xfId="1" applyNumberFormat="1" applyFont="1" applyFill="1" applyBorder="1"/>
    <xf numFmtId="0" fontId="39" fillId="0" borderId="0" xfId="0" applyFont="1"/>
    <xf numFmtId="9" fontId="30" fillId="0" borderId="0" xfId="9" applyFont="1" applyFill="1" applyBorder="1" applyAlignment="1">
      <alignment horizontal="center"/>
    </xf>
    <xf numFmtId="49" fontId="37" fillId="0" borderId="0" xfId="1" applyNumberFormat="1" applyFont="1" applyFill="1" applyBorder="1" applyProtection="1"/>
    <xf numFmtId="40" fontId="37" fillId="12" borderId="58" xfId="1" applyNumberFormat="1" applyFont="1" applyFill="1" applyBorder="1"/>
    <xf numFmtId="2" fontId="40" fillId="0" borderId="0" xfId="1" applyNumberFormat="1" applyFont="1" applyFill="1" applyBorder="1" applyAlignment="1" applyProtection="1">
      <alignment horizontal="center" vertical="center"/>
    </xf>
    <xf numFmtId="49" fontId="30" fillId="0" borderId="0" xfId="1" applyNumberFormat="1" applyFont="1" applyFill="1" applyBorder="1" applyAlignment="1">
      <alignment horizontal="center"/>
    </xf>
    <xf numFmtId="43" fontId="30" fillId="0" borderId="74" xfId="1" applyFont="1" applyFill="1" applyBorder="1"/>
    <xf numFmtId="43" fontId="32" fillId="0" borderId="0" xfId="1" applyFont="1" applyFill="1" applyBorder="1" applyAlignment="1">
      <alignment horizontal="left"/>
    </xf>
    <xf numFmtId="43" fontId="32" fillId="0" borderId="0" xfId="1" applyFont="1" applyFill="1" applyBorder="1" applyAlignment="1">
      <alignment horizontal="center" vertical="center"/>
    </xf>
    <xf numFmtId="1" fontId="30" fillId="0" borderId="0" xfId="1" applyNumberFormat="1" applyFont="1" applyFill="1" applyBorder="1" applyAlignment="1">
      <alignment horizontal="center"/>
    </xf>
    <xf numFmtId="49" fontId="37" fillId="0" borderId="0" xfId="1" applyNumberFormat="1" applyFont="1" applyFill="1" applyBorder="1" applyAlignment="1" applyProtection="1">
      <alignment horizontal="left"/>
    </xf>
    <xf numFmtId="49" fontId="37" fillId="0" borderId="0" xfId="1" applyNumberFormat="1" applyFont="1" applyFill="1" applyBorder="1" applyAlignment="1" applyProtection="1">
      <alignment horizontal="right"/>
    </xf>
    <xf numFmtId="43" fontId="37" fillId="0" borderId="78" xfId="1" applyFont="1" applyFill="1" applyBorder="1"/>
    <xf numFmtId="43" fontId="32" fillId="0" borderId="0" xfId="1" applyFont="1" applyFill="1" applyBorder="1"/>
    <xf numFmtId="49" fontId="32" fillId="0" borderId="0" xfId="1" applyNumberFormat="1" applyFont="1" applyFill="1" applyBorder="1" applyAlignment="1" applyProtection="1">
      <alignment horizontal="center"/>
    </xf>
    <xf numFmtId="49" fontId="32" fillId="0" borderId="0" xfId="1" applyNumberFormat="1" applyFont="1" applyFill="1" applyBorder="1" applyAlignment="1" applyProtection="1">
      <alignment horizontal="left"/>
    </xf>
    <xf numFmtId="49" fontId="32" fillId="0" borderId="0" xfId="1" applyNumberFormat="1" applyFont="1" applyFill="1" applyBorder="1" applyAlignment="1" applyProtection="1">
      <alignment horizontal="right"/>
    </xf>
    <xf numFmtId="43" fontId="31" fillId="0" borderId="74" xfId="1" applyFont="1" applyFill="1" applyBorder="1"/>
    <xf numFmtId="43" fontId="41" fillId="0" borderId="0" xfId="1" applyFont="1" applyFill="1" applyBorder="1" applyAlignment="1">
      <alignment horizontal="center"/>
    </xf>
    <xf numFmtId="2" fontId="41" fillId="0" borderId="0" xfId="1" applyNumberFormat="1" applyFont="1" applyFill="1" applyBorder="1" applyAlignment="1" applyProtection="1">
      <alignment horizontal="center" vertical="center"/>
    </xf>
    <xf numFmtId="49" fontId="31" fillId="0" borderId="0" xfId="1" applyNumberFormat="1" applyFont="1" applyFill="1" applyBorder="1" applyAlignment="1" applyProtection="1">
      <alignment horizontal="center"/>
    </xf>
    <xf numFmtId="49" fontId="31" fillId="0" borderId="0" xfId="1" applyNumberFormat="1" applyFont="1" applyFill="1" applyBorder="1" applyAlignment="1" applyProtection="1">
      <alignment horizontal="left"/>
    </xf>
    <xf numFmtId="49" fontId="32" fillId="0" borderId="0" xfId="1" applyNumberFormat="1" applyFont="1" applyFill="1" applyBorder="1" applyProtection="1"/>
    <xf numFmtId="49" fontId="31" fillId="0" borderId="0" xfId="1" applyNumberFormat="1" applyFont="1" applyFill="1" applyBorder="1" applyProtection="1"/>
    <xf numFmtId="49" fontId="32" fillId="0" borderId="0" xfId="1" applyNumberFormat="1" applyFont="1" applyFill="1" applyBorder="1" applyAlignment="1" applyProtection="1">
      <alignment horizontal="left" vertical="top"/>
    </xf>
    <xf numFmtId="10" fontId="40" fillId="0" borderId="0" xfId="1" applyNumberFormat="1" applyFont="1" applyFill="1" applyBorder="1" applyAlignment="1" applyProtection="1">
      <alignment horizontal="left" vertical="top"/>
    </xf>
    <xf numFmtId="49" fontId="43" fillId="0" borderId="0" xfId="1" applyNumberFormat="1" applyFont="1" applyFill="1" applyBorder="1" applyAlignment="1" applyProtection="1">
      <alignment horizontal="center" vertical="top"/>
    </xf>
    <xf numFmtId="49" fontId="42" fillId="0" borderId="0" xfId="1" applyNumberFormat="1" applyFont="1" applyFill="1" applyBorder="1" applyAlignment="1" applyProtection="1">
      <alignment horizontal="center" vertical="center"/>
    </xf>
    <xf numFmtId="49" fontId="42" fillId="0" borderId="0" xfId="1" applyNumberFormat="1" applyFont="1" applyFill="1" applyBorder="1" applyAlignment="1" applyProtection="1">
      <alignment horizontal="left" vertical="top"/>
    </xf>
    <xf numFmtId="43" fontId="44" fillId="0" borderId="0" xfId="1" applyFont="1" applyFill="1" applyBorder="1" applyAlignment="1">
      <alignment horizontal="left" vertical="top"/>
    </xf>
    <xf numFmtId="164" fontId="45" fillId="0" borderId="0" xfId="1" applyNumberFormat="1" applyFont="1" applyFill="1" applyBorder="1" applyAlignment="1">
      <alignment horizontal="left"/>
    </xf>
    <xf numFmtId="43" fontId="31" fillId="0" borderId="0" xfId="1" applyFont="1" applyFill="1" applyBorder="1" applyProtection="1">
      <protection locked="0"/>
    </xf>
    <xf numFmtId="10" fontId="42" fillId="0" borderId="0" xfId="1" applyNumberFormat="1" applyFont="1" applyFill="1" applyBorder="1" applyAlignment="1" applyProtection="1">
      <alignment horizontal="left" vertical="top"/>
    </xf>
    <xf numFmtId="43" fontId="42" fillId="0" borderId="0" xfId="1" applyFont="1" applyFill="1" applyBorder="1" applyAlignment="1">
      <alignment horizontal="center" vertical="top"/>
    </xf>
    <xf numFmtId="49" fontId="42" fillId="0" borderId="0" xfId="1" applyNumberFormat="1" applyFont="1" applyFill="1" applyBorder="1" applyAlignment="1">
      <alignment horizontal="left" vertical="top"/>
    </xf>
    <xf numFmtId="164" fontId="31" fillId="0" borderId="0" xfId="1" applyNumberFormat="1" applyFont="1" applyFill="1" applyBorder="1"/>
    <xf numFmtId="164" fontId="42" fillId="0" borderId="0" xfId="1" applyNumberFormat="1" applyFont="1" applyFill="1" applyBorder="1" applyAlignment="1">
      <alignment horizontal="center" vertical="top"/>
    </xf>
    <xf numFmtId="164" fontId="42" fillId="0" borderId="0" xfId="1" applyNumberFormat="1" applyFont="1" applyFill="1" applyBorder="1" applyAlignment="1">
      <alignment horizontal="center" vertical="center"/>
    </xf>
    <xf numFmtId="164" fontId="42" fillId="0" borderId="0" xfId="1" applyNumberFormat="1" applyFont="1" applyFill="1" applyBorder="1" applyAlignment="1">
      <alignment horizontal="left" vertical="top"/>
    </xf>
    <xf numFmtId="43" fontId="43" fillId="0" borderId="0" xfId="1" applyFont="1" applyFill="1" applyBorder="1" applyAlignment="1">
      <alignment horizontal="left" vertical="top"/>
    </xf>
    <xf numFmtId="10" fontId="42" fillId="8" borderId="0" xfId="1" applyNumberFormat="1" applyFont="1" applyFill="1" applyBorder="1" applyAlignment="1" applyProtection="1">
      <alignment horizontal="left" vertical="center"/>
    </xf>
    <xf numFmtId="164" fontId="42" fillId="0" borderId="0" xfId="1" applyNumberFormat="1" applyFont="1" applyFill="1" applyBorder="1" applyAlignment="1" applyProtection="1">
      <alignment horizontal="left" vertical="top"/>
    </xf>
    <xf numFmtId="39" fontId="31" fillId="0" borderId="0" xfId="1" applyNumberFormat="1" applyFont="1" applyFill="1" applyBorder="1"/>
    <xf numFmtId="4" fontId="31" fillId="0" borderId="0" xfId="1" applyNumberFormat="1" applyFont="1" applyFill="1" applyBorder="1"/>
    <xf numFmtId="165" fontId="31" fillId="0" borderId="0" xfId="1" applyNumberFormat="1" applyFont="1" applyFill="1" applyBorder="1"/>
    <xf numFmtId="10" fontId="42" fillId="14" borderId="0" xfId="1" applyNumberFormat="1" applyFont="1" applyFill="1" applyBorder="1" applyAlignment="1" applyProtection="1">
      <alignment horizontal="left" vertical="center"/>
    </xf>
    <xf numFmtId="10" fontId="42" fillId="3" borderId="0" xfId="1" applyNumberFormat="1" applyFont="1" applyFill="1" applyBorder="1" applyAlignment="1" applyProtection="1">
      <alignment horizontal="left" vertical="center"/>
    </xf>
    <xf numFmtId="49" fontId="42" fillId="0" borderId="0" xfId="1" applyNumberFormat="1" applyFont="1" applyFill="1" applyBorder="1" applyAlignment="1">
      <alignment horizontal="center" vertical="center" wrapText="1"/>
    </xf>
    <xf numFmtId="49" fontId="42" fillId="0" borderId="0" xfId="1" applyNumberFormat="1" applyFont="1" applyFill="1" applyBorder="1" applyAlignment="1">
      <alignment horizontal="center" vertical="top" wrapText="1"/>
    </xf>
    <xf numFmtId="49" fontId="42" fillId="0" borderId="0" xfId="1" applyNumberFormat="1" applyFont="1" applyFill="1" applyBorder="1" applyAlignment="1">
      <alignment horizontal="center" vertical="top"/>
    </xf>
    <xf numFmtId="49" fontId="42" fillId="0" borderId="0" xfId="1" applyNumberFormat="1" applyFont="1" applyFill="1" applyBorder="1" applyAlignment="1">
      <alignment horizontal="left" vertical="top" wrapText="1"/>
    </xf>
    <xf numFmtId="164" fontId="31" fillId="0" borderId="0" xfId="1" applyNumberFormat="1" applyFont="1" applyFill="1" applyBorder="1" applyAlignment="1">
      <alignment horizontal="left"/>
    </xf>
    <xf numFmtId="49" fontId="42" fillId="0" borderId="0" xfId="1" applyNumberFormat="1" applyFont="1" applyFill="1" applyBorder="1" applyAlignment="1">
      <alignment horizontal="left" vertical="center"/>
    </xf>
    <xf numFmtId="49" fontId="42" fillId="0" borderId="0" xfId="1" applyNumberFormat="1" applyFont="1" applyBorder="1" applyAlignment="1">
      <alignment horizontal="left" vertical="top" wrapText="1"/>
    </xf>
    <xf numFmtId="164" fontId="32" fillId="0" borderId="0" xfId="1" applyNumberFormat="1" applyFont="1" applyFill="1" applyBorder="1"/>
    <xf numFmtId="164" fontId="32" fillId="0" borderId="0" xfId="1" applyNumberFormat="1" applyFont="1" applyFill="1" applyBorder="1" applyAlignment="1">
      <alignment horizontal="center"/>
    </xf>
    <xf numFmtId="164" fontId="46" fillId="0" borderId="0" xfId="1" applyNumberFormat="1" applyFont="1" applyFill="1" applyBorder="1" applyAlignment="1">
      <alignment horizontal="left" vertical="top" wrapText="1"/>
    </xf>
    <xf numFmtId="164" fontId="46" fillId="0" borderId="0" xfId="1" applyNumberFormat="1" applyFont="1" applyFill="1" applyBorder="1" applyAlignment="1">
      <alignment horizontal="center" vertical="center" wrapText="1"/>
    </xf>
    <xf numFmtId="164" fontId="46" fillId="0" borderId="0" xfId="1" applyNumberFormat="1" applyFont="1" applyFill="1" applyBorder="1" applyAlignment="1">
      <alignment horizontal="center" vertical="top" wrapText="1"/>
    </xf>
    <xf numFmtId="164" fontId="46" fillId="0" borderId="0" xfId="1" applyNumberFormat="1" applyFont="1" applyFill="1" applyBorder="1" applyAlignment="1">
      <alignment horizontal="center" wrapText="1"/>
    </xf>
    <xf numFmtId="164" fontId="47" fillId="0" borderId="0" xfId="6" applyNumberFormat="1" applyFont="1" applyFill="1" applyBorder="1" applyAlignment="1">
      <alignment horizontal="left" vertical="top" wrapText="1"/>
    </xf>
    <xf numFmtId="164" fontId="47" fillId="0" borderId="0" xfId="6" applyNumberFormat="1" applyFont="1" applyFill="1" applyBorder="1" applyAlignment="1">
      <alignment horizontal="center" vertical="center" wrapText="1"/>
    </xf>
    <xf numFmtId="164" fontId="47" fillId="0" borderId="0" xfId="6" applyNumberFormat="1" applyFont="1" applyFill="1" applyBorder="1" applyAlignment="1">
      <alignment horizontal="center" vertical="top" wrapText="1"/>
    </xf>
    <xf numFmtId="164" fontId="47" fillId="0" borderId="0" xfId="6" applyNumberFormat="1" applyFont="1" applyFill="1" applyBorder="1" applyAlignment="1">
      <alignment horizontal="center" wrapText="1"/>
    </xf>
    <xf numFmtId="43" fontId="31" fillId="0" borderId="0" xfId="1" applyFont="1" applyFill="1" applyBorder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/>
    </xf>
    <xf numFmtId="164" fontId="31" fillId="0" borderId="0" xfId="1" applyNumberFormat="1" applyFont="1" applyFill="1" applyBorder="1" applyAlignment="1">
      <alignment horizontal="center"/>
    </xf>
    <xf numFmtId="43" fontId="31" fillId="0" borderId="0" xfId="1" applyFont="1" applyFill="1" applyBorder="1" applyAlignment="1">
      <alignment horizontal="center" vertical="center"/>
    </xf>
    <xf numFmtId="4" fontId="31" fillId="0" borderId="0" xfId="1" applyNumberFormat="1" applyFont="1" applyFill="1"/>
    <xf numFmtId="164" fontId="31" fillId="0" borderId="0" xfId="1" applyNumberFormat="1" applyFont="1" applyFill="1"/>
    <xf numFmtId="43" fontId="31" fillId="0" borderId="0" xfId="1" applyFont="1" applyFill="1" applyBorder="1" applyAlignment="1">
      <alignment horizontal="left"/>
    </xf>
    <xf numFmtId="43" fontId="31" fillId="0" borderId="0" xfId="1" applyFont="1" applyFill="1" applyBorder="1" applyAlignment="1">
      <alignment horizontal="center" wrapText="1"/>
    </xf>
    <xf numFmtId="43" fontId="32" fillId="6" borderId="46" xfId="1" applyFont="1" applyFill="1" applyBorder="1" applyAlignment="1">
      <alignment horizontal="center" wrapText="1"/>
    </xf>
    <xf numFmtId="49" fontId="37" fillId="10" borderId="78" xfId="1" applyNumberFormat="1" applyFont="1" applyFill="1" applyBorder="1" applyAlignment="1" applyProtection="1">
      <alignment horizontal="center" vertical="top"/>
    </xf>
    <xf numFmtId="43" fontId="37" fillId="5" borderId="49" xfId="1" applyFont="1" applyFill="1" applyBorder="1" applyAlignment="1">
      <alignment horizontal="center"/>
    </xf>
    <xf numFmtId="43" fontId="37" fillId="6" borderId="32" xfId="1" applyFont="1" applyFill="1" applyBorder="1"/>
    <xf numFmtId="43" fontId="32" fillId="5" borderId="46" xfId="1" applyFont="1" applyFill="1" applyBorder="1" applyAlignment="1">
      <alignment horizontal="center" wrapText="1"/>
    </xf>
    <xf numFmtId="43" fontId="32" fillId="2" borderId="84" xfId="1" applyFont="1" applyFill="1" applyBorder="1" applyAlignment="1">
      <alignment horizontal="center" wrapText="1"/>
    </xf>
    <xf numFmtId="43" fontId="32" fillId="2" borderId="22" xfId="1" applyFont="1" applyFill="1" applyBorder="1" applyAlignment="1">
      <alignment horizontal="center" vertical="top" wrapText="1"/>
    </xf>
    <xf numFmtId="43" fontId="37" fillId="2" borderId="22" xfId="1" applyFont="1" applyFill="1" applyBorder="1" applyAlignment="1">
      <alignment horizontal="center" wrapText="1"/>
    </xf>
    <xf numFmtId="43" fontId="37" fillId="2" borderId="85" xfId="1" applyFont="1" applyFill="1" applyBorder="1" applyAlignment="1">
      <alignment horizontal="center"/>
    </xf>
    <xf numFmtId="43" fontId="37" fillId="3" borderId="49" xfId="1" applyFont="1" applyFill="1" applyBorder="1" applyAlignment="1">
      <alignment horizontal="center"/>
    </xf>
    <xf numFmtId="43" fontId="37" fillId="5" borderId="15" xfId="1" applyFont="1" applyFill="1" applyBorder="1"/>
    <xf numFmtId="43" fontId="32" fillId="3" borderId="46" xfId="1" applyFont="1" applyFill="1" applyBorder="1" applyAlignment="1">
      <alignment horizontal="center" wrapText="1"/>
    </xf>
    <xf numFmtId="43" fontId="32" fillId="5" borderId="84" xfId="1" applyFont="1" applyFill="1" applyBorder="1" applyAlignment="1">
      <alignment horizontal="center" wrapText="1"/>
    </xf>
    <xf numFmtId="43" fontId="32" fillId="5" borderId="22" xfId="1" applyFont="1" applyFill="1" applyBorder="1" applyAlignment="1">
      <alignment horizontal="center" vertical="top" wrapText="1"/>
    </xf>
    <xf numFmtId="43" fontId="37" fillId="5" borderId="22" xfId="1" applyFont="1" applyFill="1" applyBorder="1" applyAlignment="1">
      <alignment horizontal="center" wrapText="1"/>
    </xf>
    <xf numFmtId="43" fontId="37" fillId="5" borderId="85" xfId="1" applyFont="1" applyFill="1" applyBorder="1" applyAlignment="1">
      <alignment horizontal="center"/>
    </xf>
    <xf numFmtId="43" fontId="37" fillId="4" borderId="49" xfId="1" applyFont="1" applyFill="1" applyBorder="1" applyAlignment="1">
      <alignment horizontal="center"/>
    </xf>
    <xf numFmtId="43" fontId="37" fillId="3" borderId="15" xfId="1" applyFont="1" applyFill="1" applyBorder="1"/>
    <xf numFmtId="43" fontId="32" fillId="4" borderId="46" xfId="1" applyFont="1" applyFill="1" applyBorder="1" applyAlignment="1">
      <alignment horizontal="center" wrapText="1"/>
    </xf>
    <xf numFmtId="43" fontId="32" fillId="4" borderId="81" xfId="1" applyFont="1" applyFill="1" applyBorder="1" applyAlignment="1">
      <alignment horizontal="center" wrapText="1"/>
    </xf>
    <xf numFmtId="43" fontId="32" fillId="4" borderId="82" xfId="1" applyFont="1" applyFill="1" applyBorder="1" applyAlignment="1">
      <alignment horizontal="center" vertical="top" wrapText="1"/>
    </xf>
    <xf numFmtId="43" fontId="37" fillId="4" borderId="82" xfId="1" applyFont="1" applyFill="1" applyBorder="1" applyAlignment="1">
      <alignment horizontal="center" wrapText="1"/>
    </xf>
    <xf numFmtId="43" fontId="37" fillId="4" borderId="83" xfId="1" applyFont="1" applyFill="1" applyBorder="1" applyAlignment="1">
      <alignment horizontal="center"/>
    </xf>
    <xf numFmtId="43" fontId="32" fillId="3" borderId="84" xfId="1" applyFont="1" applyFill="1" applyBorder="1" applyAlignment="1">
      <alignment horizontal="center" wrapText="1"/>
    </xf>
    <xf numFmtId="43" fontId="32" fillId="3" borderId="22" xfId="1" applyFont="1" applyFill="1" applyBorder="1" applyAlignment="1">
      <alignment horizontal="center" vertical="top" wrapText="1"/>
    </xf>
    <xf numFmtId="43" fontId="37" fillId="3" borderId="22" xfId="1" applyFont="1" applyFill="1" applyBorder="1" applyAlignment="1">
      <alignment horizontal="center" wrapText="1"/>
    </xf>
    <xf numFmtId="43" fontId="37" fillId="3" borderId="85" xfId="1" applyFont="1" applyFill="1" applyBorder="1" applyAlignment="1">
      <alignment horizontal="center"/>
    </xf>
    <xf numFmtId="43" fontId="37" fillId="4" borderId="86" xfId="1" applyFont="1" applyFill="1" applyBorder="1"/>
    <xf numFmtId="0" fontId="48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43" fontId="30" fillId="0" borderId="0" xfId="1" applyFont="1" applyFill="1" applyBorder="1" applyAlignment="1" applyProtection="1">
      <alignment horizontal="left"/>
      <protection locked="0"/>
    </xf>
    <xf numFmtId="0" fontId="38" fillId="0" borderId="0" xfId="0" applyFont="1" applyAlignment="1">
      <alignment horizontal="center"/>
    </xf>
    <xf numFmtId="14" fontId="30" fillId="0" borderId="0" xfId="1" applyNumberFormat="1" applyFont="1" applyFill="1" applyBorder="1" applyAlignment="1" applyProtection="1">
      <alignment horizontal="center"/>
      <protection locked="0"/>
    </xf>
    <xf numFmtId="43" fontId="30" fillId="0" borderId="0" xfId="1" applyFont="1" applyAlignment="1" applyProtection="1">
      <alignment horizontal="center"/>
      <protection locked="0"/>
    </xf>
    <xf numFmtId="0" fontId="4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43" fontId="46" fillId="0" borderId="0" xfId="1" applyFont="1" applyFill="1" applyBorder="1"/>
    <xf numFmtId="43" fontId="46" fillId="0" borderId="74" xfId="1" applyFont="1" applyFill="1" applyBorder="1"/>
    <xf numFmtId="0" fontId="50" fillId="0" borderId="0" xfId="0" applyFont="1"/>
    <xf numFmtId="0" fontId="51" fillId="0" borderId="23" xfId="0" applyFont="1" applyBorder="1" applyAlignment="1">
      <alignment vertical="center"/>
    </xf>
    <xf numFmtId="0" fontId="51" fillId="0" borderId="24" xfId="0" applyFont="1" applyBorder="1" applyAlignment="1">
      <alignment vertical="center"/>
    </xf>
    <xf numFmtId="49" fontId="15" fillId="0" borderId="0" xfId="1" applyNumberFormat="1" applyFont="1" applyFill="1" applyBorder="1" applyAlignment="1" applyProtection="1">
      <alignment horizontal="left"/>
      <protection locked="0"/>
    </xf>
    <xf numFmtId="43" fontId="8" fillId="0" borderId="88" xfId="1" applyFont="1" applyBorder="1"/>
    <xf numFmtId="43" fontId="26" fillId="0" borderId="87" xfId="1" applyFont="1" applyBorder="1"/>
    <xf numFmtId="49" fontId="4" fillId="0" borderId="1" xfId="1" quotePrefix="1" applyNumberFormat="1" applyFont="1" applyFill="1" applyBorder="1" applyAlignment="1" applyProtection="1">
      <alignment horizontal="left"/>
    </xf>
    <xf numFmtId="49" fontId="4" fillId="0" borderId="1" xfId="1" applyNumberFormat="1" applyFont="1" applyFill="1" applyBorder="1" applyProtection="1"/>
    <xf numFmtId="43" fontId="8" fillId="0" borderId="89" xfId="1" applyFont="1" applyBorder="1"/>
    <xf numFmtId="49" fontId="4" fillId="0" borderId="73" xfId="1" applyNumberFormat="1" applyFont="1" applyFill="1" applyBorder="1" applyAlignment="1" applyProtection="1">
      <alignment horizontal="left"/>
    </xf>
    <xf numFmtId="49" fontId="4" fillId="0" borderId="73" xfId="1" applyNumberFormat="1" applyFont="1" applyFill="1" applyBorder="1" applyProtection="1"/>
    <xf numFmtId="0" fontId="26" fillId="0" borderId="87" xfId="0" applyFont="1" applyBorder="1"/>
    <xf numFmtId="49" fontId="26" fillId="0" borderId="87" xfId="0" applyNumberFormat="1" applyFont="1" applyBorder="1"/>
    <xf numFmtId="49" fontId="4" fillId="19" borderId="60" xfId="1" applyNumberFormat="1" applyFont="1" applyFill="1" applyBorder="1" applyProtection="1"/>
    <xf numFmtId="49" fontId="4" fillId="19" borderId="79" xfId="1" applyNumberFormat="1" applyFont="1" applyFill="1" applyBorder="1" applyProtection="1"/>
    <xf numFmtId="49" fontId="8" fillId="19" borderId="79" xfId="0" applyNumberFormat="1" applyFont="1" applyFill="1" applyBorder="1"/>
    <xf numFmtId="43" fontId="5" fillId="19" borderId="69" xfId="1" applyFont="1" applyFill="1" applyBorder="1" applyAlignment="1">
      <alignment horizontal="center" wrapText="1"/>
    </xf>
    <xf numFmtId="43" fontId="5" fillId="19" borderId="70" xfId="1" applyFont="1" applyFill="1" applyBorder="1" applyAlignment="1">
      <alignment horizontal="center" wrapText="1"/>
    </xf>
    <xf numFmtId="49" fontId="4" fillId="19" borderId="25" xfId="1" applyNumberFormat="1" applyFont="1" applyFill="1" applyBorder="1" applyProtection="1"/>
    <xf numFmtId="49" fontId="4" fillId="19" borderId="0" xfId="1" applyNumberFormat="1" applyFont="1" applyFill="1" applyBorder="1" applyProtection="1"/>
    <xf numFmtId="49" fontId="8" fillId="19" borderId="0" xfId="0" applyNumberFormat="1" applyFont="1" applyFill="1"/>
    <xf numFmtId="43" fontId="5" fillId="19" borderId="18" xfId="1" applyFont="1" applyFill="1" applyBorder="1" applyAlignment="1">
      <alignment horizontal="center" vertical="top" wrapText="1"/>
    </xf>
    <xf numFmtId="43" fontId="5" fillId="19" borderId="13" xfId="1" applyFont="1" applyFill="1" applyBorder="1" applyAlignment="1">
      <alignment horizontal="center" vertical="top" wrapText="1"/>
    </xf>
    <xf numFmtId="49" fontId="5" fillId="19" borderId="28" xfId="1" applyNumberFormat="1" applyFont="1" applyFill="1" applyBorder="1" applyAlignment="1" applyProtection="1">
      <alignment horizontal="center"/>
    </xf>
    <xf numFmtId="49" fontId="5" fillId="19" borderId="20" xfId="1" applyNumberFormat="1" applyFont="1" applyFill="1" applyBorder="1" applyAlignment="1" applyProtection="1">
      <alignment horizontal="center"/>
    </xf>
    <xf numFmtId="49" fontId="9" fillId="19" borderId="20" xfId="0" applyNumberFormat="1" applyFont="1" applyFill="1" applyBorder="1"/>
    <xf numFmtId="43" fontId="5" fillId="19" borderId="27" xfId="1" applyFont="1" applyFill="1" applyBorder="1" applyAlignment="1">
      <alignment horizontal="center" wrapText="1"/>
    </xf>
    <xf numFmtId="43" fontId="5" fillId="19" borderId="21" xfId="1" applyFont="1" applyFill="1" applyBorder="1" applyAlignment="1">
      <alignment horizontal="center" wrapText="1"/>
    </xf>
    <xf numFmtId="43" fontId="5" fillId="19" borderId="71" xfId="1" applyFont="1" applyFill="1" applyBorder="1" applyAlignment="1">
      <alignment horizontal="center" wrapText="1"/>
    </xf>
    <xf numFmtId="43" fontId="5" fillId="19" borderId="12" xfId="1" applyFont="1" applyFill="1" applyBorder="1" applyAlignment="1">
      <alignment horizontal="center" vertical="top" wrapText="1"/>
    </xf>
    <xf numFmtId="43" fontId="5" fillId="19" borderId="26" xfId="1" applyFont="1" applyFill="1" applyBorder="1" applyAlignment="1">
      <alignment horizontal="center" wrapText="1"/>
    </xf>
    <xf numFmtId="43" fontId="8" fillId="0" borderId="90" xfId="1" applyFont="1" applyBorder="1"/>
    <xf numFmtId="43" fontId="8" fillId="0" borderId="91" xfId="1" applyFont="1" applyBorder="1"/>
    <xf numFmtId="43" fontId="5" fillId="19" borderId="68" xfId="1" applyFont="1" applyFill="1" applyBorder="1" applyAlignment="1">
      <alignment horizontal="center" wrapText="1"/>
    </xf>
    <xf numFmtId="43" fontId="5" fillId="19" borderId="19" xfId="1" applyFont="1" applyFill="1" applyBorder="1" applyAlignment="1">
      <alignment horizontal="center" vertical="top" wrapText="1"/>
    </xf>
    <xf numFmtId="43" fontId="5" fillId="19" borderId="5" xfId="1" applyFont="1" applyFill="1" applyBorder="1" applyAlignment="1">
      <alignment horizontal="center" wrapText="1"/>
    </xf>
    <xf numFmtId="43" fontId="8" fillId="0" borderId="92" xfId="1" applyFont="1" applyBorder="1"/>
    <xf numFmtId="43" fontId="26" fillId="0" borderId="93" xfId="1" applyFont="1" applyBorder="1"/>
    <xf numFmtId="0" fontId="5" fillId="0" borderId="0" xfId="0" applyFont="1"/>
    <xf numFmtId="43" fontId="0" fillId="0" borderId="0" xfId="1" applyFont="1" applyFill="1" applyBorder="1"/>
    <xf numFmtId="43" fontId="25" fillId="6" borderId="0" xfId="1" applyFont="1" applyFill="1" applyBorder="1" applyAlignment="1">
      <alignment horizontal="center" wrapText="1"/>
    </xf>
    <xf numFmtId="43" fontId="25" fillId="6" borderId="49" xfId="1" applyFont="1" applyFill="1" applyBorder="1" applyAlignment="1">
      <alignment horizontal="center"/>
    </xf>
    <xf numFmtId="43" fontId="32" fillId="6" borderId="45" xfId="1" applyFont="1" applyFill="1" applyBorder="1" applyAlignment="1">
      <alignment horizontal="center" wrapText="1"/>
    </xf>
    <xf numFmtId="43" fontId="25" fillId="6" borderId="38" xfId="1" applyFont="1" applyFill="1" applyBorder="1" applyAlignment="1">
      <alignment horizontal="center" wrapText="1"/>
    </xf>
    <xf numFmtId="43" fontId="5" fillId="4" borderId="46" xfId="1" applyFont="1" applyFill="1" applyBorder="1" applyAlignment="1">
      <alignment horizontal="center" wrapText="1"/>
    </xf>
    <xf numFmtId="43" fontId="5" fillId="4" borderId="0" xfId="1" applyFont="1" applyFill="1" applyBorder="1" applyAlignment="1">
      <alignment horizontal="center" vertical="top" wrapText="1"/>
    </xf>
    <xf numFmtId="43" fontId="5" fillId="4" borderId="45" xfId="1" applyFont="1" applyFill="1" applyBorder="1" applyAlignment="1">
      <alignment horizontal="center" wrapText="1"/>
    </xf>
    <xf numFmtId="43" fontId="5" fillId="4" borderId="38" xfId="1" applyFont="1" applyFill="1" applyBorder="1" applyAlignment="1">
      <alignment horizontal="center" vertical="top" wrapText="1"/>
    </xf>
    <xf numFmtId="43" fontId="25" fillId="4" borderId="38" xfId="1" applyFont="1" applyFill="1" applyBorder="1" applyAlignment="1">
      <alignment horizontal="center" wrapText="1"/>
    </xf>
    <xf numFmtId="43" fontId="25" fillId="6" borderId="40" xfId="1" applyFont="1" applyFill="1" applyBorder="1" applyAlignment="1">
      <alignment horizontal="center"/>
    </xf>
    <xf numFmtId="43" fontId="5" fillId="6" borderId="38" xfId="1" applyFont="1" applyFill="1" applyBorder="1" applyAlignment="1">
      <alignment horizontal="center" vertical="top" wrapText="1"/>
    </xf>
    <xf numFmtId="43" fontId="25" fillId="4" borderId="40" xfId="1" applyFont="1" applyFill="1" applyBorder="1" applyAlignment="1">
      <alignment horizontal="center"/>
    </xf>
    <xf numFmtId="43" fontId="25" fillId="4" borderId="49" xfId="1" applyFont="1" applyFill="1" applyBorder="1" applyAlignment="1">
      <alignment horizontal="center"/>
    </xf>
    <xf numFmtId="43" fontId="5" fillId="19" borderId="0" xfId="1" applyFont="1" applyFill="1" applyBorder="1" applyAlignment="1">
      <alignment horizontal="center" vertical="top" wrapText="1"/>
    </xf>
    <xf numFmtId="43" fontId="5" fillId="19" borderId="20" xfId="1" applyFont="1" applyFill="1" applyBorder="1" applyAlignment="1">
      <alignment horizontal="center" wrapText="1"/>
    </xf>
    <xf numFmtId="41" fontId="4" fillId="9" borderId="0" xfId="0" applyNumberFormat="1" applyFont="1" applyFill="1" applyProtection="1">
      <protection locked="0"/>
    </xf>
    <xf numFmtId="49" fontId="6" fillId="0" borderId="0" xfId="1" applyNumberFormat="1" applyFont="1" applyFill="1" applyAlignment="1" applyProtection="1">
      <alignment horizontal="left" vertical="center"/>
    </xf>
    <xf numFmtId="49" fontId="15" fillId="0" borderId="72" xfId="8" applyNumberFormat="1" applyFont="1" applyFill="1" applyBorder="1" applyAlignment="1">
      <alignment horizontal="center"/>
    </xf>
    <xf numFmtId="49" fontId="15" fillId="0" borderId="0" xfId="8" applyNumberFormat="1" applyFont="1" applyFill="1" applyAlignment="1">
      <alignment horizontal="center"/>
    </xf>
    <xf numFmtId="49" fontId="29" fillId="0" borderId="0" xfId="8" applyNumberFormat="1" applyFont="1" applyFill="1" applyAlignment="1">
      <alignment horizontal="center"/>
    </xf>
    <xf numFmtId="49" fontId="29" fillId="0" borderId="72" xfId="8" applyNumberFormat="1" applyFont="1" applyFill="1" applyBorder="1" applyAlignment="1">
      <alignment horizontal="center"/>
    </xf>
    <xf numFmtId="49" fontId="15" fillId="0" borderId="0" xfId="8" quotePrefix="1" applyNumberFormat="1" applyFont="1" applyFill="1" applyAlignment="1">
      <alignment horizontal="center"/>
    </xf>
    <xf numFmtId="49" fontId="15" fillId="0" borderId="73" xfId="8" applyNumberFormat="1" applyFont="1" applyFill="1" applyBorder="1" applyAlignment="1">
      <alignment horizontal="center"/>
    </xf>
    <xf numFmtId="49" fontId="15" fillId="0" borderId="1" xfId="8" applyNumberFormat="1" applyFont="1" applyFill="1" applyBorder="1" applyAlignment="1">
      <alignment horizontal="center"/>
    </xf>
    <xf numFmtId="49" fontId="15" fillId="0" borderId="72" xfId="8" applyNumberFormat="1" applyFont="1" applyFill="1" applyBorder="1" applyAlignment="1">
      <alignment horizontal="center" vertical="center"/>
    </xf>
    <xf numFmtId="49" fontId="15" fillId="0" borderId="72" xfId="8" quotePrefix="1" applyNumberFormat="1" applyFont="1" applyFill="1" applyBorder="1" applyAlignment="1">
      <alignment horizontal="center"/>
    </xf>
    <xf numFmtId="49" fontId="15" fillId="0" borderId="72" xfId="8" applyNumberFormat="1" applyFont="1" applyFill="1" applyBorder="1" applyAlignment="1" applyProtection="1">
      <alignment horizontal="center"/>
      <protection locked="0"/>
    </xf>
    <xf numFmtId="49" fontId="31" fillId="0" borderId="0" xfId="1" applyNumberFormat="1" applyFont="1" applyFill="1" applyBorder="1" applyAlignment="1">
      <alignment horizontal="left"/>
    </xf>
    <xf numFmtId="0" fontId="29" fillId="0" borderId="0" xfId="0" applyFont="1" applyAlignment="1">
      <alignment horizontal="center"/>
    </xf>
    <xf numFmtId="14" fontId="15" fillId="0" borderId="0" xfId="1" applyNumberFormat="1" applyFont="1" applyFill="1" applyBorder="1" applyAlignment="1" applyProtection="1">
      <alignment horizontal="center"/>
      <protection locked="0"/>
    </xf>
    <xf numFmtId="43" fontId="29" fillId="0" borderId="0" xfId="1" applyFont="1" applyFill="1" applyBorder="1" applyAlignment="1" applyProtection="1">
      <alignment horizontal="center"/>
      <protection locked="0"/>
    </xf>
    <xf numFmtId="43" fontId="30" fillId="8" borderId="9" xfId="1" applyFont="1" applyFill="1" applyBorder="1" applyProtection="1">
      <protection locked="0"/>
    </xf>
    <xf numFmtId="49" fontId="6" fillId="0" borderId="0" xfId="1" applyNumberFormat="1" applyFont="1" applyFill="1" applyAlignment="1" applyProtection="1">
      <alignment horizontal="left" vertical="center" wrapText="1"/>
    </xf>
    <xf numFmtId="2" fontId="5" fillId="0" borderId="0" xfId="1" applyNumberFormat="1" applyFont="1" applyFill="1" applyBorder="1" applyAlignment="1">
      <alignment horizontal="left" wrapText="1"/>
    </xf>
    <xf numFmtId="49" fontId="5" fillId="0" borderId="0" xfId="1" applyNumberFormat="1" applyFont="1" applyFill="1" applyBorder="1" applyAlignment="1">
      <alignment horizontal="left"/>
    </xf>
    <xf numFmtId="2" fontId="5" fillId="0" borderId="0" xfId="1" applyNumberFormat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left"/>
    </xf>
  </cellXfs>
  <cellStyles count="13">
    <cellStyle name="Bad" xfId="6" builtinId="27"/>
    <cellStyle name="Comma" xfId="1" builtinId="3"/>
    <cellStyle name="Comma 2" xfId="5" xr:uid="{00000000-0005-0000-0000-000002000000}"/>
    <cellStyle name="Comma 2 11" xfId="3" xr:uid="{00000000-0005-0000-0000-000003000000}"/>
    <cellStyle name="Comma 2 2" xfId="8" xr:uid="{00000000-0005-0000-0000-000004000000}"/>
    <cellStyle name="Normal" xfId="0" builtinId="0"/>
    <cellStyle name="Normal 2" xfId="2" xr:uid="{00000000-0005-0000-0000-000007000000}"/>
    <cellStyle name="Normal 3" xfId="4" xr:uid="{00000000-0005-0000-0000-000008000000}"/>
    <cellStyle name="Normal 3 2" xfId="7" xr:uid="{00000000-0005-0000-0000-000009000000}"/>
    <cellStyle name="Normal 4" xfId="10" xr:uid="{B2CAF324-7F9E-4A23-8367-40EADB3174A0}"/>
    <cellStyle name="Normal 4 2" xfId="12" xr:uid="{1A930034-9390-45D2-8F86-E1DFC8BC034D}"/>
    <cellStyle name="Normal 5" xfId="11" xr:uid="{4CCEACC9-632D-4AE7-8338-23E87789AC66}"/>
    <cellStyle name="Percent" xfId="9" builtinId="5"/>
  </cellStyles>
  <dxfs count="97">
    <dxf>
      <font>
        <color rgb="FFFF0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9" defaultPivotStyle="PivotStyleLight16"/>
  <colors>
    <mruColors>
      <color rgb="FFCCECFF"/>
      <color rgb="FFFFCC99"/>
      <color rgb="FFCCFFCC"/>
      <color rgb="FFFFFF99"/>
      <color rgb="FFCCFFFF"/>
      <color rgb="FFDEFFFF"/>
      <color rgb="FFF7FFFF"/>
      <color rgb="FFFFCC00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son, Nina" id="{2CD5108F-BA74-4A18-85D4-62B63030BEFC}" userId="S::njohnson@ad.sconet.ca.gov::a6f95393-d6c6-4034-88ce-689e4aecdc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_1" connectionId="2" xr16:uid="{00000000-0016-0000-05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Fund" tableColumnId="1"/>
      <queryTableField id="22" dataBound="0" tableColumnId="22"/>
      <queryTableField id="2" name="FundName" tableColumnId="2"/>
      <queryTableField id="3" name="RptCat" tableColumnId="3"/>
      <queryTableField id="4" name="GovWide" tableColumnId="4"/>
      <queryTableField id="5" name="FundHier1" tableColumnId="5"/>
      <queryTableField id="6" name="MajorMinor" tableColumnId="6"/>
      <queryTableField id="7" name="FundHier2" tableColumnId="7"/>
      <queryTableField id="8" name="AgencyFundHier1" tableColumnId="8"/>
      <queryTableField id="9" name="AgencyFundHier2" tableColumnId="9"/>
      <queryTableField id="10" name="Desc1" tableColumnId="10"/>
      <queryTableField id="11" name="Desc2" tableColumnId="11"/>
      <queryTableField id="12" name="Rev" tableColumnId="12"/>
      <queryTableField id="13" name="Exp" tableColumnId="13"/>
      <queryTableField id="14" name="Agency" tableColumnId="14"/>
      <queryTableField id="15" name="Delete" tableColumnId="15"/>
      <queryTableField id="16" name="ProgGenRev" tableColumnId="16"/>
      <queryTableField id="17" name="NetAssetsRestricted" tableColumnId="17"/>
      <queryTableField id="18" name="EffDate" tableColumnId="18"/>
      <queryTableField id="19" name="FundBal" tableColumnId="19"/>
      <queryTableField id="20" name="EnablingLeg" tableColumnId="20"/>
      <queryTableField id="21" name="GW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connectionId="1" xr16:uid="{00000000-0016-0000-0600-000001000000}" autoFormatId="16" applyNumberFormats="0" applyBorderFormats="0" applyFontFormats="0" applyPatternFormats="0" applyAlignmentFormats="0" applyWidthHeightFormats="0">
  <queryTableRefresh nextId="10">
    <queryTableFields count="9">
      <queryTableField id="1" name="Agency" tableColumnId="1"/>
      <queryTableField id="2" name="Desc1" tableColumnId="2"/>
      <queryTableField id="3" name="Title" tableColumnId="3"/>
      <queryTableField id="4" name="Hier1" tableColumnId="4"/>
      <queryTableField id="5" name="Hier2" tableColumnId="5"/>
      <queryTableField id="6" name="Hier3" tableColumnId="6"/>
      <queryTableField id="7" name="Hier4" tableColumnId="7"/>
      <queryTableField id="8" name="Hier5" tableColumnId="8"/>
      <queryTableField id="9" name="Cancel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GAAP02F" displayName="GAAP02F" ref="A4:V1554" tableType="queryTable" totalsRowShown="0" headerRowDxfId="96" dataDxfId="95">
  <autoFilter ref="A4:V1554" xr:uid="{00000000-0009-0000-0100-000006000000}"/>
  <tableColumns count="22">
    <tableColumn id="1" xr3:uid="{00000000-0010-0000-0000-000001000000}" uniqueName="1" name="Fund" queryTableFieldId="1" dataDxfId="94"/>
    <tableColumn id="22" xr3:uid="{00000000-0010-0000-0000-000016000000}" uniqueName="22" name="Column1" queryTableFieldId="22" dataDxfId="93">
      <calculatedColumnFormula>LEFT(GAAP02F[[#This Row],[Fund]],4)</calculatedColumnFormula>
    </tableColumn>
    <tableColumn id="2" xr3:uid="{00000000-0010-0000-0000-000002000000}" uniqueName="2" name="FundName" queryTableFieldId="2" dataDxfId="92"/>
    <tableColumn id="3" xr3:uid="{00000000-0010-0000-0000-000003000000}" uniqueName="3" name="RptCat" queryTableFieldId="3" dataDxfId="91"/>
    <tableColumn id="4" xr3:uid="{00000000-0010-0000-0000-000004000000}" uniqueName="4" name="GovWide" queryTableFieldId="4" dataDxfId="90"/>
    <tableColumn id="5" xr3:uid="{00000000-0010-0000-0000-000005000000}" uniqueName="5" name="FundHier1" queryTableFieldId="5" dataDxfId="89"/>
    <tableColumn id="6" xr3:uid="{00000000-0010-0000-0000-000006000000}" uniqueName="6" name="MajorMinor" queryTableFieldId="6" dataDxfId="88"/>
    <tableColumn id="7" xr3:uid="{00000000-0010-0000-0000-000007000000}" uniqueName="7" name="FundHier2" queryTableFieldId="7" dataDxfId="87"/>
    <tableColumn id="8" xr3:uid="{00000000-0010-0000-0000-000008000000}" uniqueName="8" name="AgencyFundHier1" queryTableFieldId="8" dataDxfId="86"/>
    <tableColumn id="9" xr3:uid="{00000000-0010-0000-0000-000009000000}" uniqueName="9" name="AgencyFundHier2" queryTableFieldId="9" dataDxfId="85"/>
    <tableColumn id="10" xr3:uid="{00000000-0010-0000-0000-00000A000000}" uniqueName="10" name="Desc1" queryTableFieldId="10" dataDxfId="84"/>
    <tableColumn id="11" xr3:uid="{00000000-0010-0000-0000-00000B000000}" uniqueName="11" name="Desc2" queryTableFieldId="11" dataDxfId="83"/>
    <tableColumn id="12" xr3:uid="{00000000-0010-0000-0000-00000C000000}" uniqueName="12" name="Rev" queryTableFieldId="12" dataDxfId="82"/>
    <tableColumn id="13" xr3:uid="{00000000-0010-0000-0000-00000D000000}" uniqueName="13" name="Exp" queryTableFieldId="13" dataDxfId="81"/>
    <tableColumn id="14" xr3:uid="{00000000-0010-0000-0000-00000E000000}" uniqueName="14" name="Agency" queryTableFieldId="14" dataDxfId="80"/>
    <tableColumn id="15" xr3:uid="{00000000-0010-0000-0000-00000F000000}" uniqueName="15" name="Delete" queryTableFieldId="15" dataDxfId="79"/>
    <tableColumn id="16" xr3:uid="{00000000-0010-0000-0000-000010000000}" uniqueName="16" name="ProgGenRev" queryTableFieldId="16" dataDxfId="78"/>
    <tableColumn id="17" xr3:uid="{00000000-0010-0000-0000-000011000000}" uniqueName="17" name="NetAssetsRestricted" queryTableFieldId="17" dataDxfId="77"/>
    <tableColumn id="18" xr3:uid="{00000000-0010-0000-0000-000012000000}" uniqueName="18" name="EffDate" queryTableFieldId="18" dataDxfId="76"/>
    <tableColumn id="19" xr3:uid="{00000000-0010-0000-0000-000013000000}" uniqueName="19" name="FundBal" queryTableFieldId="19" dataDxfId="75"/>
    <tableColumn id="20" xr3:uid="{00000000-0010-0000-0000-000014000000}" uniqueName="20" name="EnablingLeg" queryTableFieldId="20" dataDxfId="74"/>
    <tableColumn id="21" xr3:uid="{00000000-0010-0000-0000-000015000000}" uniqueName="21" name="GW" queryTableFieldId="21" dataDxfId="7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GAAP02A" displayName="Table_GAAP02A" ref="A4:I659" tableType="queryTable" totalsRowShown="0" headerRowDxfId="72" dataDxfId="71">
  <autoFilter ref="A4:I659" xr:uid="{00000000-0009-0000-0100-000004000000}"/>
  <tableColumns count="9">
    <tableColumn id="1" xr3:uid="{00000000-0010-0000-0100-000001000000}" uniqueName="1" name="Agency" queryTableFieldId="1" dataDxfId="70"/>
    <tableColumn id="2" xr3:uid="{00000000-0010-0000-0100-000002000000}" uniqueName="2" name="Desc1" queryTableFieldId="2" dataDxfId="69"/>
    <tableColumn id="3" xr3:uid="{00000000-0010-0000-0100-000003000000}" uniqueName="3" name="Title" queryTableFieldId="3" dataDxfId="68"/>
    <tableColumn id="4" xr3:uid="{00000000-0010-0000-0100-000004000000}" uniqueName="4" name="Hier1" queryTableFieldId="4" dataDxfId="67"/>
    <tableColumn id="5" xr3:uid="{00000000-0010-0000-0100-000005000000}" uniqueName="5" name="Hier2" queryTableFieldId="5" dataDxfId="66"/>
    <tableColumn id="6" xr3:uid="{00000000-0010-0000-0100-000006000000}" uniqueName="6" name="Hier3" queryTableFieldId="6" dataDxfId="65"/>
    <tableColumn id="7" xr3:uid="{00000000-0010-0000-0100-000007000000}" uniqueName="7" name="Hier4" queryTableFieldId="7" dataDxfId="64"/>
    <tableColumn id="8" xr3:uid="{00000000-0010-0000-0100-000008000000}" uniqueName="8" name="Hier5" queryTableFieldId="8" dataDxfId="63"/>
    <tableColumn id="9" xr3:uid="{00000000-0010-0000-0100-000009000000}" uniqueName="9" name="CancelDate" queryTableFieldId="9" dataDxfId="6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89" dT="2023-11-22T21:01:51.50" personId="{2CD5108F-BA74-4A18-85D4-62B63030BEFC}" id="{1B3516B1-508C-4802-AEB4-05D2BF22B2BB}">
    <text>Nina added disposal to building and BI (non ROU) in accordance with 11.15.2023 Rpt 18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workbookViewId="0">
      <selection activeCell="I36" sqref="I36"/>
    </sheetView>
  </sheetViews>
  <sheetFormatPr defaultRowHeight="12.75" x14ac:dyDescent="0.2"/>
  <cols>
    <col min="1" max="1" width="11.42578125" style="223" customWidth="1"/>
    <col min="2" max="2" width="8.85546875" style="197" customWidth="1"/>
    <col min="3" max="3" width="10.140625" bestFit="1" customWidth="1"/>
    <col min="5" max="5" width="13.42578125" style="197" bestFit="1" customWidth="1"/>
    <col min="6" max="6" width="31.85546875" bestFit="1" customWidth="1"/>
    <col min="7" max="7" width="33.42578125" style="197" bestFit="1" customWidth="1"/>
    <col min="8" max="9" width="19" style="197" bestFit="1" customWidth="1"/>
    <col min="10" max="10" width="2" style="197" customWidth="1"/>
    <col min="11" max="11" width="21.85546875" style="197" customWidth="1"/>
    <col min="12" max="12" width="1.7109375" style="197" customWidth="1"/>
    <col min="13" max="13" width="19" style="197" bestFit="1" customWidth="1"/>
    <col min="14" max="14" width="9.140625" style="197"/>
    <col min="15" max="15" width="31.85546875" style="197" bestFit="1" customWidth="1"/>
    <col min="16" max="16" width="33.42578125" style="197" bestFit="1" customWidth="1"/>
    <col min="17" max="17" width="15.42578125" style="197" bestFit="1" customWidth="1"/>
    <col min="18" max="16384" width="9.140625" style="197"/>
  </cols>
  <sheetData>
    <row r="1" spans="1:20" ht="67.5" x14ac:dyDescent="0.2">
      <c r="A1" s="202" t="s">
        <v>0</v>
      </c>
      <c r="B1" s="202"/>
      <c r="C1" s="203" t="s">
        <v>1</v>
      </c>
      <c r="D1" s="203" t="s">
        <v>2</v>
      </c>
      <c r="E1" s="229"/>
      <c r="G1" s="198"/>
    </row>
    <row r="2" spans="1:20" x14ac:dyDescent="0.2">
      <c r="A2" s="305" t="s">
        <v>3</v>
      </c>
      <c r="B2" s="200" t="s">
        <v>0</v>
      </c>
      <c r="C2" s="196">
        <v>45119</v>
      </c>
      <c r="D2" s="105">
        <f ca="1">TODAY()-C2</f>
        <v>579</v>
      </c>
      <c r="E2" s="229"/>
    </row>
    <row r="3" spans="1:20" x14ac:dyDescent="0.2">
      <c r="A3" s="206"/>
      <c r="B3" s="201"/>
      <c r="C3" s="226"/>
      <c r="D3" s="207"/>
      <c r="E3" s="229"/>
      <c r="O3"/>
    </row>
    <row r="4" spans="1:20" x14ac:dyDescent="0.2">
      <c r="A4" s="199">
        <f>COUNTIFS(B2:B3,"EMAILED")</f>
        <v>1</v>
      </c>
      <c r="B4" s="200" t="s">
        <v>0</v>
      </c>
      <c r="E4" s="230"/>
      <c r="K4" s="208">
        <f>I36</f>
        <v>2477779796.8699999</v>
      </c>
      <c r="L4" s="208"/>
      <c r="M4" s="208">
        <f>'1. Rpt 18s (non-CSU)'!AF556</f>
        <v>169445463.36000001</v>
      </c>
      <c r="O4"/>
    </row>
    <row r="5" spans="1:20" x14ac:dyDescent="0.2">
      <c r="E5" s="230"/>
      <c r="K5" s="221" t="s">
        <v>4</v>
      </c>
      <c r="L5" s="221"/>
      <c r="M5" s="221" t="s">
        <v>5</v>
      </c>
      <c r="O5"/>
    </row>
    <row r="6" spans="1:20" ht="38.25" x14ac:dyDescent="0.2">
      <c r="A6" s="224" t="s">
        <v>6</v>
      </c>
      <c r="B6" s="221"/>
      <c r="C6" s="222"/>
      <c r="D6" s="222" t="s">
        <v>7</v>
      </c>
      <c r="E6" s="221" t="s">
        <v>8</v>
      </c>
      <c r="F6" s="222" t="s">
        <v>9</v>
      </c>
      <c r="G6" s="221" t="s">
        <v>10</v>
      </c>
      <c r="H6" s="221" t="s">
        <v>11</v>
      </c>
      <c r="O6"/>
    </row>
    <row r="7" spans="1:20" x14ac:dyDescent="0.2">
      <c r="A7" s="223">
        <v>1</v>
      </c>
      <c r="B7" s="209" t="s">
        <v>0</v>
      </c>
      <c r="C7" s="210" t="s">
        <v>12</v>
      </c>
      <c r="D7" s="211" t="s">
        <v>3</v>
      </c>
      <c r="E7" s="212" t="s">
        <v>13</v>
      </c>
      <c r="F7" s="213" t="s">
        <v>14</v>
      </c>
      <c r="G7" s="213" t="s">
        <v>15</v>
      </c>
      <c r="H7" s="214">
        <v>886409145.27999997</v>
      </c>
      <c r="K7" s="227"/>
      <c r="L7" s="220"/>
      <c r="M7" s="228"/>
      <c r="S7"/>
      <c r="T7"/>
    </row>
    <row r="8" spans="1:20" x14ac:dyDescent="0.2">
      <c r="A8" s="223">
        <f t="shared" ref="A8:A35" si="0">A7+1</f>
        <v>2</v>
      </c>
      <c r="B8" s="215" t="s">
        <v>0</v>
      </c>
      <c r="C8" s="56" t="s">
        <v>12</v>
      </c>
      <c r="D8" s="306" t="s">
        <v>3</v>
      </c>
      <c r="E8" s="305" t="s">
        <v>16</v>
      </c>
      <c r="F8" s="55" t="s">
        <v>14</v>
      </c>
      <c r="G8" s="55" t="s">
        <v>17</v>
      </c>
      <c r="H8" s="236">
        <v>463379987.54000002</v>
      </c>
      <c r="K8" s="227"/>
      <c r="L8" s="220"/>
      <c r="M8" s="228"/>
      <c r="S8"/>
      <c r="T8"/>
    </row>
    <row r="9" spans="1:20" x14ac:dyDescent="0.2">
      <c r="A9" s="223">
        <f t="shared" si="0"/>
        <v>3</v>
      </c>
      <c r="B9" s="215" t="s">
        <v>0</v>
      </c>
      <c r="C9" s="56" t="s">
        <v>12</v>
      </c>
      <c r="D9" s="205" t="s">
        <v>3</v>
      </c>
      <c r="E9" s="186" t="s">
        <v>18</v>
      </c>
      <c r="F9" s="55" t="s">
        <v>14</v>
      </c>
      <c r="G9" s="55" t="s">
        <v>19</v>
      </c>
      <c r="H9" s="236">
        <v>6145690</v>
      </c>
      <c r="K9" s="227"/>
      <c r="L9" s="220"/>
      <c r="M9" s="228"/>
      <c r="S9"/>
      <c r="T9"/>
    </row>
    <row r="10" spans="1:20" x14ac:dyDescent="0.2">
      <c r="A10" s="223">
        <f t="shared" si="0"/>
        <v>4</v>
      </c>
      <c r="B10" s="215" t="s">
        <v>0</v>
      </c>
      <c r="C10" s="56" t="s">
        <v>12</v>
      </c>
      <c r="D10" s="306" t="s">
        <v>3</v>
      </c>
      <c r="E10" s="305" t="s">
        <v>20</v>
      </c>
      <c r="F10" s="55" t="s">
        <v>14</v>
      </c>
      <c r="G10" s="55" t="s">
        <v>21</v>
      </c>
      <c r="H10" s="236">
        <v>550000</v>
      </c>
      <c r="K10" s="227"/>
      <c r="L10" s="220"/>
      <c r="M10" s="228"/>
    </row>
    <row r="11" spans="1:20" x14ac:dyDescent="0.2">
      <c r="A11" s="223">
        <f t="shared" si="0"/>
        <v>5</v>
      </c>
      <c r="B11" s="215" t="s">
        <v>0</v>
      </c>
      <c r="C11" s="56" t="s">
        <v>12</v>
      </c>
      <c r="D11" s="205" t="s">
        <v>3</v>
      </c>
      <c r="E11" s="186" t="s">
        <v>22</v>
      </c>
      <c r="F11" s="55" t="s">
        <v>14</v>
      </c>
      <c r="G11" s="55" t="s">
        <v>23</v>
      </c>
      <c r="H11" s="236">
        <v>5746101.5300000003</v>
      </c>
      <c r="K11" s="227"/>
      <c r="L11" s="220"/>
      <c r="M11" s="228"/>
    </row>
    <row r="12" spans="1:20" x14ac:dyDescent="0.2">
      <c r="A12" s="223">
        <f t="shared" si="0"/>
        <v>6</v>
      </c>
      <c r="B12" s="215" t="s">
        <v>0</v>
      </c>
      <c r="C12" s="56" t="s">
        <v>12</v>
      </c>
      <c r="D12" s="205" t="s">
        <v>3</v>
      </c>
      <c r="E12" s="186" t="s">
        <v>24</v>
      </c>
      <c r="F12" s="55" t="s">
        <v>14</v>
      </c>
      <c r="G12" s="55" t="s">
        <v>25</v>
      </c>
      <c r="H12" s="236">
        <v>105551999.25</v>
      </c>
      <c r="K12" s="227"/>
      <c r="L12" s="220"/>
      <c r="M12" s="228"/>
    </row>
    <row r="13" spans="1:20" x14ac:dyDescent="0.2">
      <c r="A13" s="223">
        <f t="shared" si="0"/>
        <v>7</v>
      </c>
      <c r="B13" s="215" t="s">
        <v>0</v>
      </c>
      <c r="C13" s="56" t="s">
        <v>12</v>
      </c>
      <c r="D13" s="306" t="s">
        <v>3</v>
      </c>
      <c r="E13" s="305" t="s">
        <v>26</v>
      </c>
      <c r="F13" s="55" t="s">
        <v>14</v>
      </c>
      <c r="G13" s="55" t="s">
        <v>27</v>
      </c>
      <c r="H13" s="236">
        <v>422064.25</v>
      </c>
      <c r="K13" s="227"/>
      <c r="L13" s="220"/>
      <c r="M13" s="228"/>
    </row>
    <row r="14" spans="1:20" x14ac:dyDescent="0.2">
      <c r="A14" s="223">
        <f t="shared" si="0"/>
        <v>8</v>
      </c>
      <c r="B14" s="215" t="s">
        <v>0</v>
      </c>
      <c r="C14" s="56" t="s">
        <v>12</v>
      </c>
      <c r="D14" s="205" t="s">
        <v>3</v>
      </c>
      <c r="E14" s="186" t="s">
        <v>28</v>
      </c>
      <c r="F14" s="55" t="s">
        <v>14</v>
      </c>
      <c r="G14" s="55" t="s">
        <v>29</v>
      </c>
      <c r="H14" s="236">
        <v>15488246</v>
      </c>
      <c r="K14" s="227"/>
      <c r="L14" s="220"/>
      <c r="M14" s="228"/>
    </row>
    <row r="15" spans="1:20" x14ac:dyDescent="0.2">
      <c r="A15" s="223">
        <f t="shared" si="0"/>
        <v>9</v>
      </c>
      <c r="B15" s="215" t="s">
        <v>0</v>
      </c>
      <c r="C15" s="56" t="s">
        <v>12</v>
      </c>
      <c r="D15" s="306" t="s">
        <v>3</v>
      </c>
      <c r="E15" s="305" t="s">
        <v>30</v>
      </c>
      <c r="F15" s="55" t="s">
        <v>14</v>
      </c>
      <c r="G15" s="55" t="s">
        <v>31</v>
      </c>
      <c r="H15" s="236">
        <v>67000</v>
      </c>
      <c r="K15" s="227"/>
      <c r="L15" s="220"/>
      <c r="M15" s="228"/>
    </row>
    <row r="16" spans="1:20" x14ac:dyDescent="0.2">
      <c r="A16" s="223">
        <f t="shared" si="0"/>
        <v>10</v>
      </c>
      <c r="B16" s="215" t="s">
        <v>0</v>
      </c>
      <c r="C16" s="56" t="s">
        <v>12</v>
      </c>
      <c r="D16" s="205" t="s">
        <v>3</v>
      </c>
      <c r="E16" s="186" t="s">
        <v>32</v>
      </c>
      <c r="F16" s="55" t="s">
        <v>14</v>
      </c>
      <c r="G16" s="55" t="s">
        <v>31</v>
      </c>
      <c r="H16" s="236">
        <v>6922668.8700000001</v>
      </c>
      <c r="K16" s="227"/>
      <c r="L16" s="220"/>
      <c r="M16" s="228"/>
    </row>
    <row r="17" spans="1:13" x14ac:dyDescent="0.2">
      <c r="A17" s="223">
        <f t="shared" si="0"/>
        <v>11</v>
      </c>
      <c r="B17" s="215" t="s">
        <v>0</v>
      </c>
      <c r="C17" s="56" t="s">
        <v>12</v>
      </c>
      <c r="D17" s="306" t="s">
        <v>3</v>
      </c>
      <c r="E17" s="305" t="s">
        <v>33</v>
      </c>
      <c r="F17" s="55" t="s">
        <v>14</v>
      </c>
      <c r="G17" s="55" t="s">
        <v>34</v>
      </c>
      <c r="H17" s="236">
        <v>745065.03</v>
      </c>
      <c r="K17" s="227"/>
      <c r="L17" s="220"/>
      <c r="M17" s="228"/>
    </row>
    <row r="18" spans="1:13" x14ac:dyDescent="0.2">
      <c r="A18" s="223">
        <f t="shared" si="0"/>
        <v>12</v>
      </c>
      <c r="B18" s="215" t="s">
        <v>0</v>
      </c>
      <c r="C18" s="56" t="s">
        <v>12</v>
      </c>
      <c r="D18" s="205" t="s">
        <v>3</v>
      </c>
      <c r="E18" s="186" t="s">
        <v>35</v>
      </c>
      <c r="F18" s="55" t="s">
        <v>14</v>
      </c>
      <c r="G18" s="55" t="s">
        <v>36</v>
      </c>
      <c r="H18" s="236">
        <v>69333048</v>
      </c>
      <c r="K18" s="227"/>
      <c r="L18" s="220"/>
      <c r="M18" s="228"/>
    </row>
    <row r="19" spans="1:13" x14ac:dyDescent="0.2">
      <c r="A19" s="223">
        <f t="shared" si="0"/>
        <v>13</v>
      </c>
      <c r="B19" s="215" t="s">
        <v>0</v>
      </c>
      <c r="C19" s="56" t="s">
        <v>12</v>
      </c>
      <c r="D19" s="306" t="s">
        <v>3</v>
      </c>
      <c r="E19" s="305" t="s">
        <v>37</v>
      </c>
      <c r="F19" s="55" t="s">
        <v>14</v>
      </c>
      <c r="G19" s="55" t="s">
        <v>38</v>
      </c>
      <c r="H19" s="236">
        <v>111429406.31999999</v>
      </c>
      <c r="K19" s="227"/>
      <c r="L19" s="220"/>
      <c r="M19" s="228"/>
    </row>
    <row r="20" spans="1:13" x14ac:dyDescent="0.2">
      <c r="A20" s="223">
        <f t="shared" si="0"/>
        <v>14</v>
      </c>
      <c r="B20" s="215" t="s">
        <v>0</v>
      </c>
      <c r="C20" s="56" t="s">
        <v>12</v>
      </c>
      <c r="D20" s="205" t="s">
        <v>3</v>
      </c>
      <c r="E20" s="186" t="s">
        <v>39</v>
      </c>
      <c r="F20" s="55" t="s">
        <v>14</v>
      </c>
      <c r="G20" s="55" t="s">
        <v>40</v>
      </c>
      <c r="H20" s="236">
        <v>35909816.840000004</v>
      </c>
      <c r="K20" s="227"/>
      <c r="L20" s="220"/>
      <c r="M20" s="228"/>
    </row>
    <row r="21" spans="1:13" x14ac:dyDescent="0.2">
      <c r="A21" s="223">
        <f t="shared" si="0"/>
        <v>15</v>
      </c>
      <c r="B21" s="215" t="s">
        <v>0</v>
      </c>
      <c r="C21" s="56" t="s">
        <v>12</v>
      </c>
      <c r="D21" s="306" t="s">
        <v>3</v>
      </c>
      <c r="E21" s="305" t="s">
        <v>41</v>
      </c>
      <c r="F21" s="55" t="s">
        <v>14</v>
      </c>
      <c r="G21" s="55" t="s">
        <v>42</v>
      </c>
      <c r="H21" s="236">
        <v>580000</v>
      </c>
      <c r="K21" s="227"/>
      <c r="L21" s="220"/>
      <c r="M21" s="228"/>
    </row>
    <row r="22" spans="1:13" x14ac:dyDescent="0.2">
      <c r="A22" s="223">
        <f t="shared" si="0"/>
        <v>16</v>
      </c>
      <c r="B22" s="215" t="s">
        <v>0</v>
      </c>
      <c r="C22" s="56" t="s">
        <v>12</v>
      </c>
      <c r="D22" s="205" t="s">
        <v>3</v>
      </c>
      <c r="E22" s="186" t="s">
        <v>43</v>
      </c>
      <c r="F22" s="55" t="s">
        <v>14</v>
      </c>
      <c r="G22" s="55" t="s">
        <v>44</v>
      </c>
      <c r="H22" s="236">
        <v>4602606.57</v>
      </c>
      <c r="K22" s="227"/>
      <c r="L22" s="220"/>
      <c r="M22" s="228"/>
    </row>
    <row r="23" spans="1:13" x14ac:dyDescent="0.2">
      <c r="A23" s="223">
        <f t="shared" si="0"/>
        <v>17</v>
      </c>
      <c r="B23" s="215" t="s">
        <v>0</v>
      </c>
      <c r="C23" s="56" t="s">
        <v>12</v>
      </c>
      <c r="D23" s="306" t="s">
        <v>3</v>
      </c>
      <c r="E23" s="305" t="s">
        <v>45</v>
      </c>
      <c r="F23" s="55" t="s">
        <v>14</v>
      </c>
      <c r="G23" s="55" t="s">
        <v>46</v>
      </c>
      <c r="H23" s="236">
        <v>1207712.8500000001</v>
      </c>
      <c r="K23" s="227"/>
      <c r="L23" s="220"/>
      <c r="M23" s="228"/>
    </row>
    <row r="24" spans="1:13" x14ac:dyDescent="0.2">
      <c r="A24" s="223">
        <f t="shared" si="0"/>
        <v>18</v>
      </c>
      <c r="B24" s="215" t="s">
        <v>0</v>
      </c>
      <c r="C24" s="56" t="s">
        <v>12</v>
      </c>
      <c r="D24" s="205" t="s">
        <v>3</v>
      </c>
      <c r="E24" s="186" t="s">
        <v>47</v>
      </c>
      <c r="F24" s="55" t="s">
        <v>14</v>
      </c>
      <c r="G24" s="55" t="s">
        <v>48</v>
      </c>
      <c r="H24" s="236">
        <v>960000</v>
      </c>
      <c r="K24" s="227"/>
      <c r="L24" s="220"/>
      <c r="M24" s="228"/>
    </row>
    <row r="25" spans="1:13" x14ac:dyDescent="0.2">
      <c r="A25" s="223">
        <f t="shared" si="0"/>
        <v>19</v>
      </c>
      <c r="B25" s="215" t="s">
        <v>0</v>
      </c>
      <c r="C25" s="56" t="s">
        <v>12</v>
      </c>
      <c r="D25" s="306" t="s">
        <v>3</v>
      </c>
      <c r="E25" s="305" t="s">
        <v>49</v>
      </c>
      <c r="F25" s="55" t="s">
        <v>14</v>
      </c>
      <c r="G25" s="55" t="s">
        <v>50</v>
      </c>
      <c r="H25" s="236">
        <v>80361999.870000005</v>
      </c>
      <c r="K25" s="227"/>
      <c r="L25" s="220"/>
      <c r="M25" s="228"/>
    </row>
    <row r="26" spans="1:13" x14ac:dyDescent="0.2">
      <c r="A26" s="223">
        <f t="shared" si="0"/>
        <v>20</v>
      </c>
      <c r="B26" s="215" t="s">
        <v>0</v>
      </c>
      <c r="C26" s="56" t="s">
        <v>12</v>
      </c>
      <c r="D26" s="205" t="s">
        <v>3</v>
      </c>
      <c r="E26" s="186" t="s">
        <v>51</v>
      </c>
      <c r="F26" s="55" t="s">
        <v>14</v>
      </c>
      <c r="G26" s="55" t="s">
        <v>52</v>
      </c>
      <c r="H26" s="236">
        <v>70569381.340000004</v>
      </c>
      <c r="K26" s="227"/>
      <c r="L26" s="220"/>
      <c r="M26" s="228"/>
    </row>
    <row r="27" spans="1:13" x14ac:dyDescent="0.2">
      <c r="A27" s="223">
        <f t="shared" si="0"/>
        <v>21</v>
      </c>
      <c r="B27" s="215" t="s">
        <v>0</v>
      </c>
      <c r="C27" s="56" t="s">
        <v>12</v>
      </c>
      <c r="D27" s="306" t="s">
        <v>3</v>
      </c>
      <c r="E27" s="305" t="s">
        <v>53</v>
      </c>
      <c r="F27" s="55" t="s">
        <v>14</v>
      </c>
      <c r="G27" s="55" t="s">
        <v>54</v>
      </c>
      <c r="H27" s="236">
        <v>1224375.58</v>
      </c>
      <c r="K27" s="227"/>
      <c r="L27" s="220"/>
      <c r="M27" s="228"/>
    </row>
    <row r="28" spans="1:13" x14ac:dyDescent="0.2">
      <c r="A28" s="223">
        <f t="shared" si="0"/>
        <v>22</v>
      </c>
      <c r="B28" s="215" t="s">
        <v>0</v>
      </c>
      <c r="C28" s="56" t="s">
        <v>12</v>
      </c>
      <c r="D28" s="205" t="s">
        <v>3</v>
      </c>
      <c r="E28" s="186" t="s">
        <v>55</v>
      </c>
      <c r="F28" s="55" t="s">
        <v>14</v>
      </c>
      <c r="G28" s="55" t="s">
        <v>56</v>
      </c>
      <c r="H28" s="236">
        <v>73883779.200000003</v>
      </c>
      <c r="K28" s="227"/>
      <c r="L28" s="220"/>
      <c r="M28" s="228"/>
    </row>
    <row r="29" spans="1:13" x14ac:dyDescent="0.2">
      <c r="A29" s="223">
        <f t="shared" si="0"/>
        <v>23</v>
      </c>
      <c r="B29" s="215" t="s">
        <v>0</v>
      </c>
      <c r="C29" s="56" t="s">
        <v>12</v>
      </c>
      <c r="D29" s="306" t="s">
        <v>3</v>
      </c>
      <c r="E29" s="305" t="s">
        <v>57</v>
      </c>
      <c r="F29" s="55" t="s">
        <v>14</v>
      </c>
      <c r="G29" s="55" t="s">
        <v>58</v>
      </c>
      <c r="H29" s="236">
        <v>138999071.09999999</v>
      </c>
      <c r="K29" s="227"/>
      <c r="L29" s="220"/>
      <c r="M29" s="228"/>
    </row>
    <row r="30" spans="1:13" x14ac:dyDescent="0.2">
      <c r="A30" s="223">
        <f t="shared" si="0"/>
        <v>24</v>
      </c>
      <c r="B30" s="215" t="s">
        <v>0</v>
      </c>
      <c r="C30" s="56" t="s">
        <v>12</v>
      </c>
      <c r="D30" s="205" t="s">
        <v>3</v>
      </c>
      <c r="E30" s="186" t="s">
        <v>59</v>
      </c>
      <c r="F30" s="55" t="s">
        <v>14</v>
      </c>
      <c r="G30" s="55" t="s">
        <v>60</v>
      </c>
      <c r="H30" s="236">
        <v>88369055.5</v>
      </c>
      <c r="K30" s="227"/>
      <c r="L30" s="220"/>
      <c r="M30" s="228"/>
    </row>
    <row r="31" spans="1:13" x14ac:dyDescent="0.2">
      <c r="A31" s="223">
        <f t="shared" si="0"/>
        <v>25</v>
      </c>
      <c r="B31" s="215" t="s">
        <v>0</v>
      </c>
      <c r="C31" s="56" t="s">
        <v>12</v>
      </c>
      <c r="D31" s="306" t="s">
        <v>3</v>
      </c>
      <c r="E31" s="305" t="s">
        <v>61</v>
      </c>
      <c r="F31" s="55" t="s">
        <v>14</v>
      </c>
      <c r="G31" s="55" t="s">
        <v>62</v>
      </c>
      <c r="H31" s="236">
        <v>86067286.140000001</v>
      </c>
      <c r="K31" s="227"/>
      <c r="L31" s="220"/>
      <c r="M31" s="228"/>
    </row>
    <row r="32" spans="1:13" x14ac:dyDescent="0.2">
      <c r="A32" s="223">
        <f t="shared" si="0"/>
        <v>26</v>
      </c>
      <c r="B32" s="215" t="s">
        <v>0</v>
      </c>
      <c r="C32" s="56" t="s">
        <v>12</v>
      </c>
      <c r="D32" s="205" t="s">
        <v>3</v>
      </c>
      <c r="E32" s="186" t="s">
        <v>63</v>
      </c>
      <c r="F32" s="55" t="s">
        <v>14</v>
      </c>
      <c r="G32" s="55" t="s">
        <v>64</v>
      </c>
      <c r="H32" s="236">
        <v>58053431.219999999</v>
      </c>
      <c r="K32" s="227"/>
      <c r="L32" s="220"/>
      <c r="M32" s="228"/>
    </row>
    <row r="33" spans="1:13" x14ac:dyDescent="0.2">
      <c r="A33" s="223">
        <f t="shared" si="0"/>
        <v>27</v>
      </c>
      <c r="B33" s="215" t="s">
        <v>0</v>
      </c>
      <c r="C33" s="56" t="s">
        <v>12</v>
      </c>
      <c r="D33" s="306" t="s">
        <v>3</v>
      </c>
      <c r="E33" s="305" t="s">
        <v>65</v>
      </c>
      <c r="F33" s="55" t="s">
        <v>14</v>
      </c>
      <c r="G33" s="55" t="s">
        <v>66</v>
      </c>
      <c r="H33" s="236">
        <v>23957117.260000002</v>
      </c>
      <c r="K33" s="227"/>
      <c r="L33" s="220"/>
      <c r="M33" s="228"/>
    </row>
    <row r="34" spans="1:13" x14ac:dyDescent="0.2">
      <c r="A34" s="223">
        <f t="shared" si="0"/>
        <v>28</v>
      </c>
      <c r="B34" s="215" t="s">
        <v>0</v>
      </c>
      <c r="C34" s="56" t="s">
        <v>12</v>
      </c>
      <c r="D34" s="205" t="s">
        <v>3</v>
      </c>
      <c r="E34" s="186" t="s">
        <v>67</v>
      </c>
      <c r="F34" s="55" t="s">
        <v>14</v>
      </c>
      <c r="G34" s="55" t="s">
        <v>68</v>
      </c>
      <c r="H34" s="236">
        <v>128848460.67</v>
      </c>
      <c r="K34" s="227"/>
      <c r="L34" s="220"/>
      <c r="M34" s="228"/>
    </row>
    <row r="35" spans="1:13" x14ac:dyDescent="0.2">
      <c r="A35" s="223">
        <f t="shared" si="0"/>
        <v>29</v>
      </c>
      <c r="B35" s="216" t="s">
        <v>0</v>
      </c>
      <c r="C35" s="217" t="s">
        <v>12</v>
      </c>
      <c r="D35" s="237" t="s">
        <v>3</v>
      </c>
      <c r="E35" s="238" t="s">
        <v>69</v>
      </c>
      <c r="F35" s="218" t="s">
        <v>14</v>
      </c>
      <c r="G35" s="218" t="s">
        <v>70</v>
      </c>
      <c r="H35" s="239">
        <v>11995280.66</v>
      </c>
      <c r="I35" s="208">
        <f>SUM(H7:H35)</f>
        <v>2477779796.8699999</v>
      </c>
      <c r="J35" s="208"/>
      <c r="K35" s="227">
        <f>I35/$K$4</f>
        <v>1</v>
      </c>
      <c r="L35" s="220"/>
      <c r="M35" s="228">
        <f>I35/$M$4</f>
        <v>14.6228748</v>
      </c>
    </row>
    <row r="36" spans="1:13" x14ac:dyDescent="0.2">
      <c r="A36" s="197"/>
      <c r="B36"/>
      <c r="C36" s="197"/>
      <c r="D36" s="197"/>
      <c r="F36" s="197"/>
      <c r="H36" s="208">
        <f>SUM(H7:H35)</f>
        <v>2477779796.8699999</v>
      </c>
      <c r="I36" s="208">
        <f>SUM(I7:I35)</f>
        <v>2477779796.8699999</v>
      </c>
      <c r="J36" s="208"/>
      <c r="K36" s="227">
        <f>SUM(K7:K35)</f>
        <v>1</v>
      </c>
      <c r="L36" s="220"/>
      <c r="M36" s="219">
        <f>SUM(M7:M35)</f>
        <v>14.6229</v>
      </c>
    </row>
    <row r="37" spans="1:13" x14ac:dyDescent="0.2">
      <c r="A37" s="225">
        <f>A35/515</f>
        <v>0.06</v>
      </c>
      <c r="B37"/>
      <c r="C37" s="197"/>
      <c r="D37" s="197"/>
      <c r="F37" s="197"/>
    </row>
    <row r="38" spans="1:13" x14ac:dyDescent="0.2">
      <c r="A38" s="204" t="s">
        <v>71</v>
      </c>
      <c r="B38"/>
      <c r="C38" s="197"/>
      <c r="D38" s="197"/>
      <c r="F38" s="197"/>
    </row>
    <row r="39" spans="1:13" x14ac:dyDescent="0.2">
      <c r="A39" s="197"/>
      <c r="B39"/>
      <c r="C39" s="197"/>
      <c r="D39" s="197"/>
      <c r="F39" s="197"/>
    </row>
    <row r="40" spans="1:13" x14ac:dyDescent="0.2">
      <c r="B40"/>
      <c r="C40" s="197"/>
      <c r="D40" s="197"/>
      <c r="F40" s="197"/>
    </row>
    <row r="41" spans="1:13" x14ac:dyDescent="0.2">
      <c r="B41"/>
      <c r="C41" s="197"/>
      <c r="D41" s="197"/>
      <c r="F41" s="197"/>
    </row>
    <row r="42" spans="1:13" x14ac:dyDescent="0.2">
      <c r="B42"/>
      <c r="C42" s="197"/>
      <c r="D42" s="197"/>
      <c r="F42" s="197"/>
    </row>
    <row r="43" spans="1:13" x14ac:dyDescent="0.2">
      <c r="C43" s="197"/>
      <c r="D43" s="197"/>
      <c r="F43" s="197"/>
    </row>
  </sheetData>
  <autoFilter ref="A6:M38" xr:uid="{00000000-0009-0000-0000-000000000000}"/>
  <sortState xmlns:xlrd2="http://schemas.microsoft.com/office/spreadsheetml/2017/richdata2" ref="A2:E3">
    <sortCondition ref="A2:A3"/>
  </sortState>
  <dataValidations count="1">
    <dataValidation allowBlank="1" showInputMessage="1" showErrorMessage="1" sqref="C2:C3" xr:uid="{00000000-0002-0000-0000-000000000000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/>
    <pageSetUpPr fitToPage="1"/>
  </sheetPr>
  <dimension ref="A1:AK581"/>
  <sheetViews>
    <sheetView tabSelected="1" zoomScale="120" zoomScaleNormal="120" workbookViewId="0">
      <pane xSplit="7" ySplit="8" topLeftCell="H9" activePane="bottomRight" state="frozen"/>
      <selection pane="topRight"/>
      <selection pane="bottomLeft"/>
      <selection pane="bottomRight" activeCell="G23" sqref="G23"/>
    </sheetView>
  </sheetViews>
  <sheetFormatPr defaultColWidth="9.140625" defaultRowHeight="12.75" x14ac:dyDescent="0.2"/>
  <cols>
    <col min="1" max="2" width="9.140625" customWidth="1"/>
    <col min="3" max="3" width="8" customWidth="1"/>
    <col min="4" max="4" width="15.85546875" customWidth="1"/>
    <col min="5" max="5" width="16.42578125" bestFit="1" customWidth="1"/>
    <col min="6" max="6" width="12.5703125" bestFit="1" customWidth="1"/>
    <col min="7" max="7" width="12.7109375" customWidth="1"/>
    <col min="8" max="8" width="13" customWidth="1"/>
    <col min="9" max="9" width="11.7109375" customWidth="1"/>
    <col min="10" max="10" width="13.5703125" customWidth="1"/>
    <col min="11" max="11" width="12.42578125" customWidth="1"/>
    <col min="12" max="12" width="28.5703125" customWidth="1"/>
    <col min="13" max="13" width="31.42578125" customWidth="1"/>
    <col min="14" max="37" width="15.28515625" customWidth="1"/>
  </cols>
  <sheetData>
    <row r="1" spans="1:37" s="344" customFormat="1" ht="15.75" x14ac:dyDescent="0.25">
      <c r="A1" s="684" t="s">
        <v>6258</v>
      </c>
      <c r="B1" s="684"/>
      <c r="C1" s="684"/>
      <c r="D1" s="684"/>
      <c r="E1" s="684"/>
      <c r="F1" s="684"/>
      <c r="G1" s="602" t="s">
        <v>73</v>
      </c>
      <c r="H1" s="53" t="s">
        <v>6262</v>
      </c>
      <c r="J1" s="345"/>
      <c r="K1" s="345"/>
      <c r="L1" s="346"/>
      <c r="M1" s="347"/>
      <c r="T1" s="348"/>
      <c r="U1" s="349"/>
      <c r="V1" s="349"/>
      <c r="W1" s="349"/>
      <c r="X1" s="349"/>
      <c r="Y1" s="348"/>
      <c r="Z1" s="349"/>
      <c r="AA1" s="349"/>
      <c r="AB1" s="349"/>
      <c r="AC1" s="349"/>
      <c r="AD1" s="348"/>
      <c r="AE1" s="349"/>
      <c r="AF1" s="349"/>
      <c r="AG1" s="349"/>
      <c r="AH1" s="349"/>
      <c r="AI1" s="349"/>
      <c r="AJ1" s="349"/>
    </row>
    <row r="2" spans="1:37" s="344" customFormat="1" ht="15.75" x14ac:dyDescent="0.25">
      <c r="A2" s="684"/>
      <c r="B2" s="684"/>
      <c r="C2" s="684"/>
      <c r="D2" s="684"/>
      <c r="E2" s="684"/>
      <c r="F2" s="684"/>
      <c r="G2" s="602" t="s">
        <v>74</v>
      </c>
      <c r="H2" s="53" t="s">
        <v>6234</v>
      </c>
      <c r="J2" s="350"/>
      <c r="K2" s="197"/>
      <c r="L2" s="197"/>
      <c r="M2" s="197"/>
      <c r="N2" s="197"/>
      <c r="P2" s="351"/>
      <c r="Q2" s="349"/>
      <c r="R2" s="349"/>
      <c r="S2" s="349"/>
      <c r="T2" s="348"/>
      <c r="U2" s="349"/>
      <c r="V2" s="349"/>
      <c r="W2" s="349"/>
      <c r="X2" s="349"/>
      <c r="Y2" s="348"/>
      <c r="Z2" s="349"/>
      <c r="AA2" s="349"/>
      <c r="AB2" s="349"/>
      <c r="AC2" s="349"/>
      <c r="AD2" s="348"/>
      <c r="AE2" s="349"/>
      <c r="AF2" s="349"/>
      <c r="AG2" s="349"/>
      <c r="AH2" s="349"/>
      <c r="AI2" s="349"/>
      <c r="AJ2" s="349"/>
    </row>
    <row r="3" spans="1:37" s="344" customFormat="1" ht="15.75" x14ac:dyDescent="0.25">
      <c r="A3" s="668" t="s">
        <v>6235</v>
      </c>
      <c r="B3" s="350"/>
      <c r="C3" s="350"/>
      <c r="F3" s="350"/>
      <c r="G3" s="602" t="s">
        <v>75</v>
      </c>
      <c r="H3" s="5" t="s">
        <v>6261</v>
      </c>
      <c r="J3" s="345"/>
      <c r="K3" s="197"/>
      <c r="L3" s="197"/>
      <c r="M3" s="197"/>
      <c r="N3" s="354" t="s">
        <v>76</v>
      </c>
      <c r="O3" s="355"/>
      <c r="P3" s="356"/>
      <c r="Q3" s="356"/>
      <c r="R3" s="356"/>
      <c r="S3" s="356"/>
      <c r="T3" s="348"/>
      <c r="U3" s="349"/>
      <c r="V3" s="349"/>
      <c r="W3" s="349"/>
      <c r="X3" s="349"/>
      <c r="Y3" s="348"/>
      <c r="Z3" s="349"/>
      <c r="AA3" s="349"/>
      <c r="AB3" s="349"/>
      <c r="AC3" s="349"/>
      <c r="AD3" s="348"/>
      <c r="AE3" s="357"/>
      <c r="AF3" s="357"/>
      <c r="AG3" s="357"/>
      <c r="AH3" s="357"/>
      <c r="AI3" s="357"/>
      <c r="AJ3" s="357"/>
      <c r="AK3" s="357"/>
    </row>
    <row r="4" spans="1:37" s="344" customFormat="1" ht="16.5" thickBot="1" x14ac:dyDescent="0.3">
      <c r="A4" s="352"/>
      <c r="B4" s="350"/>
      <c r="C4" s="350"/>
      <c r="F4" s="350"/>
      <c r="G4" s="350"/>
      <c r="H4" s="358"/>
      <c r="I4" s="359"/>
      <c r="J4" s="345"/>
      <c r="K4" s="345"/>
      <c r="M4" s="360"/>
      <c r="P4" s="349"/>
      <c r="Q4" s="349"/>
      <c r="R4" s="349"/>
      <c r="S4" s="349"/>
      <c r="T4" s="348"/>
      <c r="U4" s="349"/>
      <c r="V4" s="349"/>
      <c r="W4" s="349"/>
      <c r="X4" s="349"/>
      <c r="Y4" s="348"/>
      <c r="Z4" s="349"/>
      <c r="AA4" s="349"/>
      <c r="AB4" s="349"/>
      <c r="AC4" s="349"/>
      <c r="AD4" s="348"/>
      <c r="AE4" s="357"/>
      <c r="AF4" s="357"/>
      <c r="AG4" s="357"/>
      <c r="AH4" s="357"/>
      <c r="AI4" s="357"/>
      <c r="AJ4" s="357"/>
      <c r="AK4" s="357"/>
    </row>
    <row r="5" spans="1:37" s="361" customFormat="1" x14ac:dyDescent="0.2">
      <c r="A5" s="197"/>
      <c r="B5" s="197"/>
      <c r="C5" s="197"/>
      <c r="F5" s="197"/>
      <c r="G5" s="197"/>
      <c r="H5" s="197"/>
      <c r="N5" s="362" t="s">
        <v>77</v>
      </c>
      <c r="O5" s="363" t="s">
        <v>77</v>
      </c>
      <c r="P5" s="364" t="s">
        <v>77</v>
      </c>
      <c r="Q5" s="574" t="s">
        <v>77</v>
      </c>
      <c r="R5" s="654" t="s">
        <v>77</v>
      </c>
      <c r="S5" s="574" t="s">
        <v>77</v>
      </c>
      <c r="T5" s="579" t="s">
        <v>77</v>
      </c>
      <c r="U5" s="365" t="s">
        <v>78</v>
      </c>
      <c r="V5" s="366" t="s">
        <v>78</v>
      </c>
      <c r="W5" s="367" t="s">
        <v>78</v>
      </c>
      <c r="X5" s="578" t="s">
        <v>78</v>
      </c>
      <c r="Y5" s="586" t="s">
        <v>78</v>
      </c>
      <c r="Z5" s="368" t="s">
        <v>79</v>
      </c>
      <c r="AA5" s="369" t="s">
        <v>79</v>
      </c>
      <c r="AB5" s="370" t="s">
        <v>79</v>
      </c>
      <c r="AC5" s="585" t="s">
        <v>79</v>
      </c>
      <c r="AD5" s="597" t="s">
        <v>79</v>
      </c>
      <c r="AE5" s="371" t="s">
        <v>80</v>
      </c>
      <c r="AF5" s="372" t="s">
        <v>80</v>
      </c>
      <c r="AG5" s="373" t="s">
        <v>80</v>
      </c>
      <c r="AH5" s="592" t="s">
        <v>80</v>
      </c>
      <c r="AI5" s="658" t="s">
        <v>80</v>
      </c>
      <c r="AJ5" s="656" t="s">
        <v>6233</v>
      </c>
      <c r="AK5" s="593" t="s">
        <v>80</v>
      </c>
    </row>
    <row r="6" spans="1:37" s="374" customFormat="1" ht="36" customHeight="1" x14ac:dyDescent="0.2">
      <c r="A6" s="197"/>
      <c r="B6" s="197"/>
      <c r="C6" s="197"/>
      <c r="D6" s="197"/>
      <c r="E6" s="197"/>
      <c r="F6" s="197"/>
      <c r="G6" s="197"/>
      <c r="H6" s="197"/>
      <c r="N6" s="375" t="s">
        <v>81</v>
      </c>
      <c r="O6" s="376" t="s">
        <v>82</v>
      </c>
      <c r="P6" s="377" t="s">
        <v>83</v>
      </c>
      <c r="Q6" s="376" t="s">
        <v>84</v>
      </c>
      <c r="R6" s="662" t="s">
        <v>6231</v>
      </c>
      <c r="S6" s="376" t="s">
        <v>6230</v>
      </c>
      <c r="T6" s="580" t="s">
        <v>85</v>
      </c>
      <c r="U6" s="378" t="s">
        <v>81</v>
      </c>
      <c r="V6" s="379" t="s">
        <v>82</v>
      </c>
      <c r="W6" s="380" t="s">
        <v>83</v>
      </c>
      <c r="X6" s="381" t="s">
        <v>84</v>
      </c>
      <c r="Y6" s="587" t="s">
        <v>85</v>
      </c>
      <c r="Z6" s="382" t="s">
        <v>81</v>
      </c>
      <c r="AA6" s="383" t="s">
        <v>82</v>
      </c>
      <c r="AB6" s="384" t="s">
        <v>83</v>
      </c>
      <c r="AC6" s="385" t="s">
        <v>84</v>
      </c>
      <c r="AD6" s="598" t="s">
        <v>85</v>
      </c>
      <c r="AE6" s="386" t="s">
        <v>81</v>
      </c>
      <c r="AF6" s="387" t="s">
        <v>82</v>
      </c>
      <c r="AG6" s="388" t="s">
        <v>83</v>
      </c>
      <c r="AH6" s="389" t="s">
        <v>84</v>
      </c>
      <c r="AI6" s="659" t="s">
        <v>6231</v>
      </c>
      <c r="AJ6" s="657" t="s">
        <v>6230</v>
      </c>
      <c r="AK6" s="594" t="s">
        <v>85</v>
      </c>
    </row>
    <row r="7" spans="1:37" s="394" customFormat="1" ht="14.25" customHeight="1" x14ac:dyDescent="0.2">
      <c r="A7" s="390" t="s">
        <v>86</v>
      </c>
      <c r="B7" s="391"/>
      <c r="C7" s="391"/>
      <c r="D7" s="393" t="s">
        <v>87</v>
      </c>
      <c r="E7" s="393" t="s">
        <v>88</v>
      </c>
      <c r="F7" s="391"/>
      <c r="G7" s="391"/>
      <c r="H7" s="392"/>
      <c r="K7" s="395"/>
      <c r="N7" s="396" t="s">
        <v>89</v>
      </c>
      <c r="O7" s="397" t="s">
        <v>89</v>
      </c>
      <c r="P7" s="398" t="s">
        <v>89</v>
      </c>
      <c r="Q7" s="652" t="s">
        <v>89</v>
      </c>
      <c r="R7" s="655"/>
      <c r="S7" s="652" t="s">
        <v>646</v>
      </c>
      <c r="T7" s="581"/>
      <c r="U7" s="399" t="s">
        <v>89</v>
      </c>
      <c r="V7" s="400" t="s">
        <v>89</v>
      </c>
      <c r="W7" s="401" t="s">
        <v>89</v>
      </c>
      <c r="X7" s="402" t="s">
        <v>89</v>
      </c>
      <c r="Y7" s="588"/>
      <c r="Z7" s="403" t="s">
        <v>89</v>
      </c>
      <c r="AA7" s="404" t="s">
        <v>89</v>
      </c>
      <c r="AB7" s="405" t="s">
        <v>89</v>
      </c>
      <c r="AC7" s="406" t="s">
        <v>89</v>
      </c>
      <c r="AD7" s="599"/>
      <c r="AE7" s="407" t="s">
        <v>89</v>
      </c>
      <c r="AF7" s="408" t="s">
        <v>89</v>
      </c>
      <c r="AG7" s="409" t="s">
        <v>89</v>
      </c>
      <c r="AH7" s="410" t="s">
        <v>89</v>
      </c>
      <c r="AI7" s="660" t="s">
        <v>646</v>
      </c>
      <c r="AJ7" s="410"/>
      <c r="AK7" s="595"/>
    </row>
    <row r="8" spans="1:37" s="394" customFormat="1" ht="23.25" thickBot="1" x14ac:dyDescent="0.25">
      <c r="A8" s="411" t="s">
        <v>90</v>
      </c>
      <c r="B8" s="412" t="s">
        <v>91</v>
      </c>
      <c r="C8" s="413" t="s">
        <v>93</v>
      </c>
      <c r="D8" s="414" t="s">
        <v>94</v>
      </c>
      <c r="E8" s="414" t="s">
        <v>95</v>
      </c>
      <c r="F8" s="415" t="s">
        <v>96</v>
      </c>
      <c r="G8" s="416" t="s">
        <v>8</v>
      </c>
      <c r="H8" s="417" t="s">
        <v>97</v>
      </c>
      <c r="I8" s="418" t="s">
        <v>98</v>
      </c>
      <c r="J8" s="418" t="s">
        <v>99</v>
      </c>
      <c r="K8" s="418" t="s">
        <v>100</v>
      </c>
      <c r="L8" s="418" t="s">
        <v>101</v>
      </c>
      <c r="M8" s="575" t="s">
        <v>10</v>
      </c>
      <c r="N8" s="419" t="s">
        <v>102</v>
      </c>
      <c r="O8" s="420" t="s">
        <v>103</v>
      </c>
      <c r="P8" s="421" t="s">
        <v>104</v>
      </c>
      <c r="Q8" s="420" t="s">
        <v>105</v>
      </c>
      <c r="R8" s="661" t="s">
        <v>6232</v>
      </c>
      <c r="S8" s="653" t="s">
        <v>6229</v>
      </c>
      <c r="T8" s="582"/>
      <c r="U8" s="422" t="s">
        <v>102</v>
      </c>
      <c r="V8" s="423" t="s">
        <v>103</v>
      </c>
      <c r="W8" s="424" t="s">
        <v>104</v>
      </c>
      <c r="X8" s="576" t="s">
        <v>105</v>
      </c>
      <c r="Y8" s="589"/>
      <c r="Z8" s="425" t="s">
        <v>102</v>
      </c>
      <c r="AA8" s="426" t="s">
        <v>103</v>
      </c>
      <c r="AB8" s="427" t="s">
        <v>104</v>
      </c>
      <c r="AC8" s="583" t="s">
        <v>105</v>
      </c>
      <c r="AD8" s="600"/>
      <c r="AE8" s="428" t="s">
        <v>102</v>
      </c>
      <c r="AF8" s="429" t="s">
        <v>103</v>
      </c>
      <c r="AG8" s="430" t="s">
        <v>104</v>
      </c>
      <c r="AH8" s="590" t="s">
        <v>105</v>
      </c>
      <c r="AI8" s="663" t="s">
        <v>6232</v>
      </c>
      <c r="AJ8" s="664" t="s">
        <v>6229</v>
      </c>
      <c r="AK8" s="596"/>
    </row>
    <row r="9" spans="1:37" s="445" customFormat="1" ht="13.15" customHeight="1" x14ac:dyDescent="0.2">
      <c r="A9" s="431" t="s">
        <v>106</v>
      </c>
      <c r="B9" s="432"/>
      <c r="C9" s="432" t="s">
        <v>107</v>
      </c>
      <c r="D9" s="609"/>
      <c r="E9" s="432"/>
      <c r="F9" s="434" t="s">
        <v>108</v>
      </c>
      <c r="G9" s="434" t="s">
        <v>13</v>
      </c>
      <c r="H9" s="435" t="str">
        <f t="shared" ref="H9:H72" si="0">F9&amp;G9</f>
        <v>01600001</v>
      </c>
      <c r="I9" s="436" t="str">
        <f>IF(ISNA(VLOOKUP(G9,GAAP02F[[#All],[Column1]:[FundHier1]],5,FALSE)),"Leases",(VLOOKUP(G9,GAAP02F[[#All],[Column1]:[FundHier1]],5,FALSE)))</f>
        <v>100</v>
      </c>
      <c r="J9" s="436" t="str">
        <f>IF(ISNA(VLOOKUP(F9,Table_GAAP02A[[#All],[Agency]:[Hier1]],4,FALSE)),"Abolished Agency",(VLOOKUP(F9,Table_GAAP02A[[#All],[Agency]:[Hier1]],4,FALSE)))</f>
        <v>0808</v>
      </c>
      <c r="K9" s="437" t="str">
        <f>IF(ISNA(VLOOKUP(F9,Table_GAAP02A[[#All],[Agency]:[Hier1]],2,FALSE)),"Abolished Agency",(VLOOKUP(F9,Table_GAAP02A[[#All],[Agency]:[Hier1]],2,FALSE)))</f>
        <v>GENERAL GOVERNMENT</v>
      </c>
      <c r="L9" s="437" t="str">
        <f>IF(ISNA(VLOOKUP(F9,Table_GAAP02A[[#All],[Agency]:[Hier1]],3,FALSE)),"Abolished Agency",(VLOOKUP(F9,Table_GAAP02A[[#All],[Agency]:[Hier1]],3,FALSE)))</f>
        <v>LEGISLATIVE COUNSEL BUREAU</v>
      </c>
      <c r="M9" s="437" t="str">
        <f>IF(ISNA(VLOOKUP(G9,GAAP02F[[#All],[Column1]:[FundName]],2,FALSE)),"Leases",(VLOOKUP(G9,GAAP02F[[#All],[Column1]:[FundName]],2,FALSE)))</f>
        <v>GENERAL FUND</v>
      </c>
      <c r="N9" s="438">
        <v>0</v>
      </c>
      <c r="O9" s="438">
        <v>0</v>
      </c>
      <c r="P9" s="438">
        <v>0</v>
      </c>
      <c r="Q9" s="438">
        <v>0</v>
      </c>
      <c r="R9" s="438">
        <v>0</v>
      </c>
      <c r="S9" s="438">
        <v>0</v>
      </c>
      <c r="T9" s="577">
        <f>SUM(N9:S9)</f>
        <v>0</v>
      </c>
      <c r="U9" s="439">
        <v>0</v>
      </c>
      <c r="V9" s="439">
        <v>0</v>
      </c>
      <c r="W9" s="439">
        <v>0</v>
      </c>
      <c r="X9" s="439">
        <v>0</v>
      </c>
      <c r="Y9" s="584">
        <f t="shared" ref="Y9:Y72" si="1">SUM(U9:X9)</f>
        <v>0</v>
      </c>
      <c r="Z9" s="441">
        <v>0</v>
      </c>
      <c r="AA9" s="441">
        <v>0</v>
      </c>
      <c r="AB9" s="441">
        <v>0</v>
      </c>
      <c r="AC9" s="441">
        <v>0</v>
      </c>
      <c r="AD9" s="591">
        <f t="shared" ref="AD9:AD41" si="2">SUM(Z9:AC9)</f>
        <v>0</v>
      </c>
      <c r="AE9" s="443">
        <f>N9 +U9-Z9</f>
        <v>0</v>
      </c>
      <c r="AF9" s="443">
        <f>O9 +V9-AA9</f>
        <v>0</v>
      </c>
      <c r="AG9" s="443">
        <f t="shared" ref="AG9:AG53" si="3">P9 +W9-AB9</f>
        <v>0</v>
      </c>
      <c r="AH9" s="443">
        <f>Q9 +X9-AC9</f>
        <v>0</v>
      </c>
      <c r="AI9" s="443">
        <f>R9</f>
        <v>0</v>
      </c>
      <c r="AJ9" s="443">
        <f>S9</f>
        <v>0</v>
      </c>
      <c r="AK9" s="601">
        <f>SUM(AE9:AJ9)</f>
        <v>0</v>
      </c>
    </row>
    <row r="10" spans="1:37" s="445" customFormat="1" ht="13.15" customHeight="1" x14ac:dyDescent="0.2">
      <c r="A10" s="446" t="s">
        <v>106</v>
      </c>
      <c r="B10" s="447"/>
      <c r="C10" s="432" t="s">
        <v>12</v>
      </c>
      <c r="D10" s="56"/>
      <c r="E10" s="432"/>
      <c r="F10" s="434" t="s">
        <v>109</v>
      </c>
      <c r="G10" s="450" t="s">
        <v>13</v>
      </c>
      <c r="H10" s="435" t="str">
        <f t="shared" si="0"/>
        <v>02500001</v>
      </c>
      <c r="I10" s="436" t="str">
        <f>IF(ISNA(VLOOKUP(G10,GAAP02F[[#All],[Column1]:[FundHier1]],5,FALSE)),"Leases",(VLOOKUP(G10,GAAP02F[[#All],[Column1]:[FundHier1]],5,FALSE)))</f>
        <v>100</v>
      </c>
      <c r="J10" s="436" t="str">
        <f>IF(ISNA(VLOOKUP(F10,Table_GAAP02A[[#All],[Agency]:[Hier1]],4,FALSE)),"Abolished Agency",(VLOOKUP(F10,Table_GAAP02A[[#All],[Agency]:[Hier1]],4,FALSE)))</f>
        <v>0808</v>
      </c>
      <c r="K10" s="437" t="str">
        <f>IF(ISNA(VLOOKUP(F10,Table_GAAP02A[[#All],[Agency]:[Hier1]],2,FALSE)),"Abolished Agency",(VLOOKUP(F10,Table_GAAP02A[[#All],[Agency]:[Hier1]],2,FALSE)))</f>
        <v>GENERAL GOVERNMENT</v>
      </c>
      <c r="L10" s="437" t="str">
        <f>IF(ISNA(VLOOKUP(F10,Table_GAAP02A[[#All],[Agency]:[Hier1]],3,FALSE)),"Abolished Agency",(VLOOKUP(F10,Table_GAAP02A[[#All],[Agency]:[Hier1]],3,FALSE)))</f>
        <v>JUDICIARY</v>
      </c>
      <c r="M10" s="437" t="str">
        <f>IF(ISNA(VLOOKUP(G10,GAAP02F[[#All],[Column1]:[FundName]],2,FALSE)),"Leases",(VLOOKUP(G10,GAAP02F[[#All],[Column1]:[FundName]],2,FALSE)))</f>
        <v>GENERAL FUND</v>
      </c>
      <c r="N10" s="438">
        <v>0</v>
      </c>
      <c r="O10" s="438">
        <v>0</v>
      </c>
      <c r="P10" s="438">
        <v>0</v>
      </c>
      <c r="Q10" s="438">
        <v>0</v>
      </c>
      <c r="R10" s="438">
        <v>0</v>
      </c>
      <c r="S10" s="438">
        <v>0</v>
      </c>
      <c r="T10" s="577">
        <f t="shared" ref="T10:T75" si="4">SUM(N10:S10)</f>
        <v>0</v>
      </c>
      <c r="U10" s="439">
        <v>0</v>
      </c>
      <c r="V10" s="439">
        <v>0</v>
      </c>
      <c r="W10" s="439">
        <v>0</v>
      </c>
      <c r="X10" s="439">
        <v>0</v>
      </c>
      <c r="Y10" s="440">
        <f t="shared" si="1"/>
        <v>0</v>
      </c>
      <c r="Z10" s="441">
        <v>0</v>
      </c>
      <c r="AA10" s="441">
        <v>0</v>
      </c>
      <c r="AB10" s="441">
        <v>0</v>
      </c>
      <c r="AC10" s="441">
        <v>0</v>
      </c>
      <c r="AD10" s="442">
        <f t="shared" si="2"/>
        <v>0</v>
      </c>
      <c r="AE10" s="443">
        <f t="shared" ref="AE10:AE53" si="5">N10 +U10-Z10</f>
        <v>0</v>
      </c>
      <c r="AF10" s="443">
        <f t="shared" ref="AF10:AF72" si="6">O10 +V10-AA10</f>
        <v>0</v>
      </c>
      <c r="AG10" s="443">
        <f t="shared" si="3"/>
        <v>0</v>
      </c>
      <c r="AH10" s="444">
        <f t="shared" ref="AH10:AH53" si="7">Q10 +X10-AC10</f>
        <v>0</v>
      </c>
      <c r="AI10" s="444">
        <f t="shared" ref="AI10:AI75" si="8">R10</f>
        <v>0</v>
      </c>
      <c r="AJ10" s="444">
        <f t="shared" ref="AJ10:AJ75" si="9">S10</f>
        <v>0</v>
      </c>
      <c r="AK10" s="601">
        <f t="shared" ref="AK10:AK75" si="10">SUM(AE10:AJ10)</f>
        <v>0</v>
      </c>
    </row>
    <row r="11" spans="1:37" s="445" customFormat="1" ht="13.15" customHeight="1" x14ac:dyDescent="0.2">
      <c r="A11" s="446" t="s">
        <v>106</v>
      </c>
      <c r="B11" s="447"/>
      <c r="C11" s="432" t="s">
        <v>12</v>
      </c>
      <c r="D11" s="56"/>
      <c r="E11" s="432"/>
      <c r="F11" s="434" t="s">
        <v>109</v>
      </c>
      <c r="G11" s="450" t="s">
        <v>110</v>
      </c>
      <c r="H11" s="435" t="str">
        <f t="shared" si="0"/>
        <v>02500159</v>
      </c>
      <c r="I11" s="436" t="str">
        <f>IF(ISNA(VLOOKUP(G11,GAAP02F[[#All],[Column1]:[FundHier1]],5,FALSE)),"Leases",(VLOOKUP(G11,GAAP02F[[#All],[Column1]:[FundHier1]],5,FALSE)))</f>
        <v>200</v>
      </c>
      <c r="J11" s="436" t="str">
        <f>IF(ISNA(VLOOKUP(F11,Table_GAAP02A[[#All],[Agency]:[Hier1]],4,FALSE)),"Abolished Agency",(VLOOKUP(F11,Table_GAAP02A[[#All],[Agency]:[Hier1]],4,FALSE)))</f>
        <v>0808</v>
      </c>
      <c r="K11" s="437" t="str">
        <f>IF(ISNA(VLOOKUP(F11,Table_GAAP02A[[#All],[Agency]:[Hier1]],2,FALSE)),"Abolished Agency",(VLOOKUP(F11,Table_GAAP02A[[#All],[Agency]:[Hier1]],2,FALSE)))</f>
        <v>GENERAL GOVERNMENT</v>
      </c>
      <c r="L11" s="437" t="str">
        <f>IF(ISNA(VLOOKUP(F11,Table_GAAP02A[[#All],[Agency]:[Hier1]],3,FALSE)),"Abolished Agency",(VLOOKUP(F11,Table_GAAP02A[[#All],[Agency]:[Hier1]],3,FALSE)))</f>
        <v>JUDICIARY</v>
      </c>
      <c r="M11" s="437" t="str">
        <f>IF(ISNA(VLOOKUP(G11,GAAP02F[[#All],[Column1]:[FundName]],2,FALSE)),"Leases",(VLOOKUP(G11,GAAP02F[[#All],[Column1]:[FundName]],2,FALSE)))</f>
        <v>TRIAL COURT IMPROVEMENT FUND</v>
      </c>
      <c r="N11" s="438">
        <v>0</v>
      </c>
      <c r="O11" s="438">
        <v>0</v>
      </c>
      <c r="P11" s="438">
        <v>0</v>
      </c>
      <c r="Q11" s="438">
        <v>0</v>
      </c>
      <c r="R11" s="438">
        <v>0</v>
      </c>
      <c r="S11" s="438">
        <v>0</v>
      </c>
      <c r="T11" s="577">
        <f t="shared" si="4"/>
        <v>0</v>
      </c>
      <c r="U11" s="439">
        <v>0</v>
      </c>
      <c r="V11" s="439">
        <v>0</v>
      </c>
      <c r="W11" s="439">
        <v>0</v>
      </c>
      <c r="X11" s="439">
        <v>0</v>
      </c>
      <c r="Y11" s="440">
        <f t="shared" si="1"/>
        <v>0</v>
      </c>
      <c r="Z11" s="441">
        <v>0</v>
      </c>
      <c r="AA11" s="441">
        <v>0</v>
      </c>
      <c r="AB11" s="441">
        <v>0</v>
      </c>
      <c r="AC11" s="441">
        <v>0</v>
      </c>
      <c r="AD11" s="442">
        <f t="shared" si="2"/>
        <v>0</v>
      </c>
      <c r="AE11" s="443">
        <f t="shared" si="5"/>
        <v>0</v>
      </c>
      <c r="AF11" s="443">
        <f t="shared" si="6"/>
        <v>0</v>
      </c>
      <c r="AG11" s="443">
        <f t="shared" si="3"/>
        <v>0</v>
      </c>
      <c r="AH11" s="444">
        <f t="shared" si="7"/>
        <v>0</v>
      </c>
      <c r="AI11" s="444">
        <f t="shared" si="8"/>
        <v>0</v>
      </c>
      <c r="AJ11" s="444">
        <f t="shared" si="9"/>
        <v>0</v>
      </c>
      <c r="AK11" s="601">
        <f t="shared" si="10"/>
        <v>0</v>
      </c>
    </row>
    <row r="12" spans="1:37" s="445" customFormat="1" ht="13.15" customHeight="1" x14ac:dyDescent="0.2">
      <c r="A12" s="446" t="s">
        <v>106</v>
      </c>
      <c r="B12" s="447"/>
      <c r="C12" s="432" t="s">
        <v>12</v>
      </c>
      <c r="D12" s="56"/>
      <c r="E12" s="432"/>
      <c r="F12" s="434" t="s">
        <v>109</v>
      </c>
      <c r="G12" s="450" t="s">
        <v>111</v>
      </c>
      <c r="H12" s="435" t="str">
        <f t="shared" si="0"/>
        <v>02500587</v>
      </c>
      <c r="I12" s="436" t="str">
        <f>IF(ISNA(VLOOKUP(G12,GAAP02F[[#All],[Column1]:[FundHier1]],5,FALSE)),"Leases",(VLOOKUP(G12,GAAP02F[[#All],[Column1]:[FundHier1]],5,FALSE)))</f>
        <v>200</v>
      </c>
      <c r="J12" s="436" t="str">
        <f>IF(ISNA(VLOOKUP(F12,Table_GAAP02A[[#All],[Agency]:[Hier1]],4,FALSE)),"Abolished Agency",(VLOOKUP(F12,Table_GAAP02A[[#All],[Agency]:[Hier1]],4,FALSE)))</f>
        <v>0808</v>
      </c>
      <c r="K12" s="437" t="str">
        <f>IF(ISNA(VLOOKUP(F12,Table_GAAP02A[[#All],[Agency]:[Hier1]],2,FALSE)),"Abolished Agency",(VLOOKUP(F12,Table_GAAP02A[[#All],[Agency]:[Hier1]],2,FALSE)))</f>
        <v>GENERAL GOVERNMENT</v>
      </c>
      <c r="L12" s="437" t="str">
        <f>IF(ISNA(VLOOKUP(F12,Table_GAAP02A[[#All],[Agency]:[Hier1]],3,FALSE)),"Abolished Agency",(VLOOKUP(F12,Table_GAAP02A[[#All],[Agency]:[Hier1]],3,FALSE)))</f>
        <v>JUDICIARY</v>
      </c>
      <c r="M12" s="437" t="str">
        <f>IF(ISNA(VLOOKUP(G12,GAAP02F[[#All],[Column1]:[FundName]],2,FALSE)),"Leases",(VLOOKUP(G12,GAAP02F[[#All],[Column1]:[FundName]],2,FALSE)))</f>
        <v>FAMILY LAW TRUST FUND</v>
      </c>
      <c r="N12" s="438">
        <v>0</v>
      </c>
      <c r="O12" s="438">
        <v>0</v>
      </c>
      <c r="P12" s="438">
        <v>0</v>
      </c>
      <c r="Q12" s="438">
        <v>0</v>
      </c>
      <c r="R12" s="438">
        <v>0</v>
      </c>
      <c r="S12" s="438">
        <v>0</v>
      </c>
      <c r="T12" s="577">
        <f t="shared" si="4"/>
        <v>0</v>
      </c>
      <c r="U12" s="439">
        <v>0</v>
      </c>
      <c r="V12" s="439">
        <v>0</v>
      </c>
      <c r="W12" s="439">
        <v>0</v>
      </c>
      <c r="X12" s="439">
        <v>0</v>
      </c>
      <c r="Y12" s="440">
        <f t="shared" si="1"/>
        <v>0</v>
      </c>
      <c r="Z12" s="441">
        <v>0</v>
      </c>
      <c r="AA12" s="441">
        <v>0</v>
      </c>
      <c r="AB12" s="441">
        <v>0</v>
      </c>
      <c r="AC12" s="441">
        <v>0</v>
      </c>
      <c r="AD12" s="442">
        <f t="shared" si="2"/>
        <v>0</v>
      </c>
      <c r="AE12" s="443">
        <f t="shared" si="5"/>
        <v>0</v>
      </c>
      <c r="AF12" s="443">
        <f t="shared" si="6"/>
        <v>0</v>
      </c>
      <c r="AG12" s="443">
        <f t="shared" si="3"/>
        <v>0</v>
      </c>
      <c r="AH12" s="444">
        <f t="shared" si="7"/>
        <v>0</v>
      </c>
      <c r="AI12" s="444">
        <f t="shared" si="8"/>
        <v>0</v>
      </c>
      <c r="AJ12" s="444">
        <f t="shared" si="9"/>
        <v>0</v>
      </c>
      <c r="AK12" s="601">
        <f t="shared" si="10"/>
        <v>0</v>
      </c>
    </row>
    <row r="13" spans="1:37" s="445" customFormat="1" ht="13.15" customHeight="1" x14ac:dyDescent="0.2">
      <c r="A13" s="446" t="s">
        <v>106</v>
      </c>
      <c r="B13" s="447"/>
      <c r="C13" s="432" t="s">
        <v>12</v>
      </c>
      <c r="D13" s="56"/>
      <c r="E13" s="432"/>
      <c r="F13" s="434" t="s">
        <v>109</v>
      </c>
      <c r="G13" s="434" t="s">
        <v>63</v>
      </c>
      <c r="H13" s="435" t="str">
        <f t="shared" si="0"/>
        <v>02500890</v>
      </c>
      <c r="I13" s="436" t="str">
        <f>IF(ISNA(VLOOKUP(G13,GAAP02F[[#All],[Column1]:[FundHier1]],5,FALSE)),"Leases",(VLOOKUP(G13,GAAP02F[[#All],[Column1]:[FundHier1]],5,FALSE)))</f>
        <v>200</v>
      </c>
      <c r="J13" s="436" t="str">
        <f>IF(ISNA(VLOOKUP(F13,Table_GAAP02A[[#All],[Agency]:[Hier1]],4,FALSE)),"Abolished Agency",(VLOOKUP(F13,Table_GAAP02A[[#All],[Agency]:[Hier1]],4,FALSE)))</f>
        <v>0808</v>
      </c>
      <c r="K13" s="437" t="str">
        <f>IF(ISNA(VLOOKUP(F13,Table_GAAP02A[[#All],[Agency]:[Hier1]],2,FALSE)),"Abolished Agency",(VLOOKUP(F13,Table_GAAP02A[[#All],[Agency]:[Hier1]],2,FALSE)))</f>
        <v>GENERAL GOVERNMENT</v>
      </c>
      <c r="L13" s="437" t="str">
        <f>IF(ISNA(VLOOKUP(F13,Table_GAAP02A[[#All],[Agency]:[Hier1]],3,FALSE)),"Abolished Agency",(VLOOKUP(F13,Table_GAAP02A[[#All],[Agency]:[Hier1]],3,FALSE)))</f>
        <v>JUDICIARY</v>
      </c>
      <c r="M13" s="437" t="str">
        <f>IF(ISNA(VLOOKUP(G13,GAAP02F[[#All],[Column1]:[FundName]],2,FALSE)),"Leases",(VLOOKUP(G13,GAAP02F[[#All],[Column1]:[FundName]],2,FALSE)))</f>
        <v>FEDERAL TRUST FUND</v>
      </c>
      <c r="N13" s="438">
        <v>0</v>
      </c>
      <c r="O13" s="438">
        <v>0</v>
      </c>
      <c r="P13" s="438">
        <v>0</v>
      </c>
      <c r="Q13" s="438">
        <v>0</v>
      </c>
      <c r="R13" s="438">
        <v>0</v>
      </c>
      <c r="S13" s="438">
        <v>0</v>
      </c>
      <c r="T13" s="577">
        <f t="shared" si="4"/>
        <v>0</v>
      </c>
      <c r="U13" s="439">
        <v>0</v>
      </c>
      <c r="V13" s="439">
        <v>0</v>
      </c>
      <c r="W13" s="439">
        <v>0</v>
      </c>
      <c r="X13" s="439">
        <v>0</v>
      </c>
      <c r="Y13" s="440">
        <f t="shared" si="1"/>
        <v>0</v>
      </c>
      <c r="Z13" s="441">
        <v>0</v>
      </c>
      <c r="AA13" s="441">
        <v>0</v>
      </c>
      <c r="AB13" s="441">
        <v>0</v>
      </c>
      <c r="AC13" s="441">
        <v>0</v>
      </c>
      <c r="AD13" s="442">
        <f t="shared" si="2"/>
        <v>0</v>
      </c>
      <c r="AE13" s="443">
        <f t="shared" si="5"/>
        <v>0</v>
      </c>
      <c r="AF13" s="443">
        <f t="shared" si="6"/>
        <v>0</v>
      </c>
      <c r="AG13" s="443">
        <f t="shared" si="3"/>
        <v>0</v>
      </c>
      <c r="AH13" s="444">
        <f t="shared" si="7"/>
        <v>0</v>
      </c>
      <c r="AI13" s="444">
        <f t="shared" si="8"/>
        <v>0</v>
      </c>
      <c r="AJ13" s="444">
        <f t="shared" si="9"/>
        <v>0</v>
      </c>
      <c r="AK13" s="601">
        <f t="shared" si="10"/>
        <v>0</v>
      </c>
    </row>
    <row r="14" spans="1:37" s="445" customFormat="1" ht="13.15" customHeight="1" x14ac:dyDescent="0.2">
      <c r="A14" s="446" t="s">
        <v>106</v>
      </c>
      <c r="B14" s="447"/>
      <c r="C14" s="432" t="s">
        <v>12</v>
      </c>
      <c r="D14" s="56"/>
      <c r="E14" s="432"/>
      <c r="F14" s="434" t="s">
        <v>109</v>
      </c>
      <c r="G14" s="452" t="s">
        <v>112</v>
      </c>
      <c r="H14" s="435" t="str">
        <f t="shared" si="0"/>
        <v>02500932</v>
      </c>
      <c r="I14" s="436" t="str">
        <f>IF(ISNA(VLOOKUP(G14,GAAP02F[[#All],[Column1]:[FundHier1]],5,FALSE)),"Leases",(VLOOKUP(G14,GAAP02F[[#All],[Column1]:[FundHier1]],5,FALSE)))</f>
        <v>200</v>
      </c>
      <c r="J14" s="436" t="str">
        <f>IF(ISNA(VLOOKUP(F14,Table_GAAP02A[[#All],[Agency]:[Hier1]],4,FALSE)),"Abolished Agency",(VLOOKUP(F14,Table_GAAP02A[[#All],[Agency]:[Hier1]],4,FALSE)))</f>
        <v>0808</v>
      </c>
      <c r="K14" s="437" t="str">
        <f>IF(ISNA(VLOOKUP(F14,Table_GAAP02A[[#All],[Agency]:[Hier1]],2,FALSE)),"Abolished Agency",(VLOOKUP(F14,Table_GAAP02A[[#All],[Agency]:[Hier1]],2,FALSE)))</f>
        <v>GENERAL GOVERNMENT</v>
      </c>
      <c r="L14" s="437" t="str">
        <f>IF(ISNA(VLOOKUP(F14,Table_GAAP02A[[#All],[Agency]:[Hier1]],3,FALSE)),"Abolished Agency",(VLOOKUP(F14,Table_GAAP02A[[#All],[Agency]:[Hier1]],3,FALSE)))</f>
        <v>JUDICIARY</v>
      </c>
      <c r="M14" s="437" t="str">
        <f>IF(ISNA(VLOOKUP(G14,GAAP02F[[#All],[Column1]:[FundName]],2,FALSE)),"Leases",(VLOOKUP(G14,GAAP02F[[#All],[Column1]:[FundName]],2,FALSE)))</f>
        <v>TRIAL COURT TRUST FUND</v>
      </c>
      <c r="N14" s="438">
        <v>0</v>
      </c>
      <c r="O14" s="438">
        <v>0</v>
      </c>
      <c r="P14" s="438">
        <v>0</v>
      </c>
      <c r="Q14" s="438">
        <v>0</v>
      </c>
      <c r="R14" s="438">
        <v>0</v>
      </c>
      <c r="S14" s="438">
        <v>0</v>
      </c>
      <c r="T14" s="577">
        <f t="shared" si="4"/>
        <v>0</v>
      </c>
      <c r="U14" s="439">
        <v>0</v>
      </c>
      <c r="V14" s="439">
        <v>0</v>
      </c>
      <c r="W14" s="439">
        <v>0</v>
      </c>
      <c r="X14" s="439">
        <v>0</v>
      </c>
      <c r="Y14" s="440">
        <f t="shared" si="1"/>
        <v>0</v>
      </c>
      <c r="Z14" s="441">
        <v>0</v>
      </c>
      <c r="AA14" s="441">
        <v>0</v>
      </c>
      <c r="AB14" s="441">
        <v>0</v>
      </c>
      <c r="AC14" s="441">
        <v>0</v>
      </c>
      <c r="AD14" s="442">
        <f t="shared" si="2"/>
        <v>0</v>
      </c>
      <c r="AE14" s="443">
        <f t="shared" si="5"/>
        <v>0</v>
      </c>
      <c r="AF14" s="443">
        <f t="shared" si="6"/>
        <v>0</v>
      </c>
      <c r="AG14" s="443">
        <f t="shared" si="3"/>
        <v>0</v>
      </c>
      <c r="AH14" s="444">
        <f t="shared" si="7"/>
        <v>0</v>
      </c>
      <c r="AI14" s="444">
        <f t="shared" si="8"/>
        <v>0</v>
      </c>
      <c r="AJ14" s="444">
        <f t="shared" si="9"/>
        <v>0</v>
      </c>
      <c r="AK14" s="601">
        <f t="shared" si="10"/>
        <v>0</v>
      </c>
    </row>
    <row r="15" spans="1:37" s="445" customFormat="1" ht="13.15" customHeight="1" x14ac:dyDescent="0.2">
      <c r="A15" s="446" t="s">
        <v>113</v>
      </c>
      <c r="B15" s="432"/>
      <c r="C15" s="432" t="s">
        <v>12</v>
      </c>
      <c r="D15" s="609"/>
      <c r="E15" s="432"/>
      <c r="F15" s="434" t="s">
        <v>109</v>
      </c>
      <c r="G15" s="434" t="s">
        <v>114</v>
      </c>
      <c r="H15" s="435" t="str">
        <f t="shared" si="0"/>
        <v>02500991</v>
      </c>
      <c r="I15" s="436" t="str">
        <f>IF(ISNA(VLOOKUP(G15,GAAP02F[[#All],[Column1]:[FundHier1]],5,FALSE)),"Leases",(VLOOKUP(G15,GAAP02F[[#All],[Column1]:[FundHier1]],5,FALSE)))</f>
        <v>200</v>
      </c>
      <c r="J15" s="436" t="str">
        <f>IF(ISNA(VLOOKUP(F15,Table_GAAP02A[[#All],[Agency]:[Hier1]],4,FALSE)),"Abolished Agency",(VLOOKUP(F15,Table_GAAP02A[[#All],[Agency]:[Hier1]],4,FALSE)))</f>
        <v>0808</v>
      </c>
      <c r="K15" s="437" t="str">
        <f>IF(ISNA(VLOOKUP(F15,Table_GAAP02A[[#All],[Agency]:[Hier1]],2,FALSE)),"Abolished Agency",(VLOOKUP(F15,Table_GAAP02A[[#All],[Agency]:[Hier1]],2,FALSE)))</f>
        <v>GENERAL GOVERNMENT</v>
      </c>
      <c r="L15" s="437" t="str">
        <f>IF(ISNA(VLOOKUP(F15,Table_GAAP02A[[#All],[Agency]:[Hier1]],3,FALSE)),"Abolished Agency",(VLOOKUP(F15,Table_GAAP02A[[#All],[Agency]:[Hier1]],3,FALSE)))</f>
        <v>JUDICIARY</v>
      </c>
      <c r="M15" s="437" t="str">
        <f>IF(ISNA(VLOOKUP(G15,GAAP02F[[#All],[Column1]:[FundName]],2,FALSE)),"Leases",(VLOOKUP(G15,GAAP02F[[#All],[Column1]:[FundName]],2,FALSE)))</f>
        <v>TRIAL COURTS FUND</v>
      </c>
      <c r="N15" s="438">
        <v>0</v>
      </c>
      <c r="O15" s="438">
        <v>0</v>
      </c>
      <c r="P15" s="438">
        <v>0</v>
      </c>
      <c r="Q15" s="438">
        <v>0</v>
      </c>
      <c r="R15" s="438">
        <v>0</v>
      </c>
      <c r="S15" s="438">
        <v>0</v>
      </c>
      <c r="T15" s="577">
        <f t="shared" si="4"/>
        <v>0</v>
      </c>
      <c r="U15" s="439">
        <v>0</v>
      </c>
      <c r="V15" s="439">
        <v>0</v>
      </c>
      <c r="W15" s="439">
        <v>0</v>
      </c>
      <c r="X15" s="439">
        <v>0</v>
      </c>
      <c r="Y15" s="440">
        <f t="shared" si="1"/>
        <v>0</v>
      </c>
      <c r="Z15" s="441">
        <v>0</v>
      </c>
      <c r="AA15" s="441">
        <v>0</v>
      </c>
      <c r="AB15" s="441">
        <v>0</v>
      </c>
      <c r="AC15" s="441">
        <v>0</v>
      </c>
      <c r="AD15" s="442">
        <f t="shared" si="2"/>
        <v>0</v>
      </c>
      <c r="AE15" s="443">
        <f t="shared" si="5"/>
        <v>0</v>
      </c>
      <c r="AF15" s="443">
        <f t="shared" si="6"/>
        <v>0</v>
      </c>
      <c r="AG15" s="443">
        <f t="shared" si="3"/>
        <v>0</v>
      </c>
      <c r="AH15" s="444">
        <f t="shared" si="7"/>
        <v>0</v>
      </c>
      <c r="AI15" s="444">
        <f t="shared" si="8"/>
        <v>0</v>
      </c>
      <c r="AJ15" s="444">
        <f t="shared" si="9"/>
        <v>0</v>
      </c>
      <c r="AK15" s="601">
        <f t="shared" si="10"/>
        <v>0</v>
      </c>
    </row>
    <row r="16" spans="1:37" s="445" customFormat="1" ht="13.15" customHeight="1" x14ac:dyDescent="0.2">
      <c r="A16" s="446" t="s">
        <v>106</v>
      </c>
      <c r="B16" s="198"/>
      <c r="C16" s="432" t="s">
        <v>12</v>
      </c>
      <c r="D16" s="56"/>
      <c r="E16" s="432"/>
      <c r="F16" s="434" t="s">
        <v>109</v>
      </c>
      <c r="G16" s="434" t="s">
        <v>115</v>
      </c>
      <c r="H16" s="435" t="str">
        <f t="shared" si="0"/>
        <v>02503037</v>
      </c>
      <c r="I16" s="436" t="str">
        <f>IF(ISNA(VLOOKUP(G16,GAAP02F[[#All],[Column1]:[FundHier1]],5,FALSE)),"Leases",(VLOOKUP(G16,GAAP02F[[#All],[Column1]:[FundHier1]],5,FALSE)))</f>
        <v>200</v>
      </c>
      <c r="J16" s="436" t="str">
        <f>IF(ISNA(VLOOKUP(F16,Table_GAAP02A[[#All],[Agency]:[Hier1]],4,FALSE)),"Abolished Agency",(VLOOKUP(F16,Table_GAAP02A[[#All],[Agency]:[Hier1]],4,FALSE)))</f>
        <v>0808</v>
      </c>
      <c r="K16" s="437" t="str">
        <f>IF(ISNA(VLOOKUP(F16,Table_GAAP02A[[#All],[Agency]:[Hier1]],2,FALSE)),"Abolished Agency",(VLOOKUP(F16,Table_GAAP02A[[#All],[Agency]:[Hier1]],2,FALSE)))</f>
        <v>GENERAL GOVERNMENT</v>
      </c>
      <c r="L16" s="437" t="str">
        <f>IF(ISNA(VLOOKUP(F16,Table_GAAP02A[[#All],[Agency]:[Hier1]],3,FALSE)),"Abolished Agency",(VLOOKUP(F16,Table_GAAP02A[[#All],[Agency]:[Hier1]],3,FALSE)))</f>
        <v>JUDICIARY</v>
      </c>
      <c r="M16" s="437" t="str">
        <f>IF(ISNA(VLOOKUP(G16,GAAP02F[[#All],[Column1]:[FundName]],2,FALSE)),"Leases",(VLOOKUP(G16,GAAP02F[[#All],[Column1]:[FundName]],2,FALSE)))</f>
        <v>STATE COURT FACILITIES CONST F</v>
      </c>
      <c r="N16" s="438">
        <v>0</v>
      </c>
      <c r="O16" s="438">
        <v>0</v>
      </c>
      <c r="P16" s="438">
        <v>0</v>
      </c>
      <c r="Q16" s="438">
        <v>0</v>
      </c>
      <c r="R16" s="438">
        <v>0</v>
      </c>
      <c r="S16" s="438">
        <v>0</v>
      </c>
      <c r="T16" s="577">
        <f>SUM(N16:S16)</f>
        <v>0</v>
      </c>
      <c r="U16" s="439">
        <v>0</v>
      </c>
      <c r="V16" s="439">
        <v>0</v>
      </c>
      <c r="W16" s="439">
        <v>0</v>
      </c>
      <c r="X16" s="439">
        <v>0</v>
      </c>
      <c r="Y16" s="440">
        <f t="shared" si="1"/>
        <v>0</v>
      </c>
      <c r="Z16" s="441">
        <v>0</v>
      </c>
      <c r="AA16" s="441">
        <v>0</v>
      </c>
      <c r="AB16" s="441">
        <v>0</v>
      </c>
      <c r="AC16" s="441">
        <v>0</v>
      </c>
      <c r="AD16" s="442">
        <f t="shared" si="2"/>
        <v>0</v>
      </c>
      <c r="AE16" s="443">
        <f t="shared" si="5"/>
        <v>0</v>
      </c>
      <c r="AF16" s="443">
        <f t="shared" si="6"/>
        <v>0</v>
      </c>
      <c r="AG16" s="443">
        <f t="shared" si="3"/>
        <v>0</v>
      </c>
      <c r="AH16" s="444">
        <f t="shared" si="7"/>
        <v>0</v>
      </c>
      <c r="AI16" s="444">
        <f>R16</f>
        <v>0</v>
      </c>
      <c r="AJ16" s="444">
        <f t="shared" si="9"/>
        <v>0</v>
      </c>
      <c r="AK16" s="601">
        <f>SUM(AE16:AJ16)</f>
        <v>0</v>
      </c>
    </row>
    <row r="17" spans="1:37" s="445" customFormat="1" ht="13.15" customHeight="1" x14ac:dyDescent="0.2">
      <c r="A17" s="446" t="s">
        <v>106</v>
      </c>
      <c r="B17" s="432"/>
      <c r="C17" s="432" t="s">
        <v>12</v>
      </c>
      <c r="D17" s="56"/>
      <c r="E17" s="432"/>
      <c r="F17" s="434" t="s">
        <v>109</v>
      </c>
      <c r="G17" s="434" t="s">
        <v>116</v>
      </c>
      <c r="H17" s="435" t="str">
        <f t="shared" si="0"/>
        <v>02503060</v>
      </c>
      <c r="I17" s="436" t="str">
        <f>IF(ISNA(VLOOKUP(G17,GAAP02F[[#All],[Column1]:[FundHier1]],5,FALSE)),"Leases",(VLOOKUP(G17,GAAP02F[[#All],[Column1]:[FundHier1]],5,FALSE)))</f>
        <v>200</v>
      </c>
      <c r="J17" s="436" t="str">
        <f>IF(ISNA(VLOOKUP(F17,Table_GAAP02A[[#All],[Agency]:[Hier1]],4,FALSE)),"Abolished Agency",(VLOOKUP(F17,Table_GAAP02A[[#All],[Agency]:[Hier1]],4,FALSE)))</f>
        <v>0808</v>
      </c>
      <c r="K17" s="437" t="str">
        <f>IF(ISNA(VLOOKUP(F17,Table_GAAP02A[[#All],[Agency]:[Hier1]],2,FALSE)),"Abolished Agency",(VLOOKUP(F17,Table_GAAP02A[[#All],[Agency]:[Hier1]],2,FALSE)))</f>
        <v>GENERAL GOVERNMENT</v>
      </c>
      <c r="L17" s="437" t="str">
        <f>IF(ISNA(VLOOKUP(F17,Table_GAAP02A[[#All],[Agency]:[Hier1]],3,FALSE)),"Abolished Agency",(VLOOKUP(F17,Table_GAAP02A[[#All],[Agency]:[Hier1]],3,FALSE)))</f>
        <v>JUDICIARY</v>
      </c>
      <c r="M17" s="437" t="str">
        <f>IF(ISNA(VLOOKUP(G17,GAAP02F[[#All],[Column1]:[FundName]],2,FALSE)),"Leases",(VLOOKUP(G17,GAAP02F[[#All],[Column1]:[FundName]],2,FALSE)))</f>
        <v>APPELLATE COURT TRUST FUND</v>
      </c>
      <c r="N17" s="438">
        <v>0</v>
      </c>
      <c r="O17" s="438">
        <v>0</v>
      </c>
      <c r="P17" s="438">
        <v>0</v>
      </c>
      <c r="Q17" s="438">
        <v>0</v>
      </c>
      <c r="R17" s="438">
        <v>0</v>
      </c>
      <c r="S17" s="438">
        <v>0</v>
      </c>
      <c r="T17" s="577">
        <f t="shared" si="4"/>
        <v>0</v>
      </c>
      <c r="U17" s="439">
        <v>0</v>
      </c>
      <c r="V17" s="439">
        <v>0</v>
      </c>
      <c r="W17" s="439">
        <v>0</v>
      </c>
      <c r="X17" s="439">
        <v>0</v>
      </c>
      <c r="Y17" s="440">
        <f t="shared" si="1"/>
        <v>0</v>
      </c>
      <c r="Z17" s="441">
        <v>0</v>
      </c>
      <c r="AA17" s="441">
        <v>0</v>
      </c>
      <c r="AB17" s="441">
        <v>0</v>
      </c>
      <c r="AC17" s="441">
        <v>0</v>
      </c>
      <c r="AD17" s="442">
        <f t="shared" si="2"/>
        <v>0</v>
      </c>
      <c r="AE17" s="443">
        <f t="shared" si="5"/>
        <v>0</v>
      </c>
      <c r="AF17" s="443">
        <f t="shared" si="6"/>
        <v>0</v>
      </c>
      <c r="AG17" s="443">
        <f t="shared" si="3"/>
        <v>0</v>
      </c>
      <c r="AH17" s="444">
        <f t="shared" si="7"/>
        <v>0</v>
      </c>
      <c r="AI17" s="444">
        <f t="shared" si="8"/>
        <v>0</v>
      </c>
      <c r="AJ17" s="444">
        <f t="shared" si="9"/>
        <v>0</v>
      </c>
      <c r="AK17" s="601">
        <f t="shared" si="10"/>
        <v>0</v>
      </c>
    </row>
    <row r="18" spans="1:37" s="445" customFormat="1" ht="13.15" customHeight="1" x14ac:dyDescent="0.2">
      <c r="A18" s="446" t="s">
        <v>106</v>
      </c>
      <c r="B18" s="432"/>
      <c r="C18" s="432" t="s">
        <v>12</v>
      </c>
      <c r="D18" s="56"/>
      <c r="E18" s="432"/>
      <c r="F18" s="434" t="s">
        <v>109</v>
      </c>
      <c r="G18" s="450" t="s">
        <v>117</v>
      </c>
      <c r="H18" s="435" t="str">
        <f t="shared" si="0"/>
        <v>02503066</v>
      </c>
      <c r="I18" s="436" t="str">
        <f>IF(ISNA(VLOOKUP(G18,GAAP02F[[#All],[Column1]:[FundHier1]],5,FALSE)),"Leases",(VLOOKUP(G18,GAAP02F[[#All],[Column1]:[FundHier1]],5,FALSE)))</f>
        <v>200</v>
      </c>
      <c r="J18" s="436" t="str">
        <f>IF(ISNA(VLOOKUP(F18,Table_GAAP02A[[#All],[Agency]:[Hier1]],4,FALSE)),"Abolished Agency",(VLOOKUP(F18,Table_GAAP02A[[#All],[Agency]:[Hier1]],4,FALSE)))</f>
        <v>0808</v>
      </c>
      <c r="K18" s="437" t="str">
        <f>IF(ISNA(VLOOKUP(F18,Table_GAAP02A[[#All],[Agency]:[Hier1]],2,FALSE)),"Abolished Agency",(VLOOKUP(F18,Table_GAAP02A[[#All],[Agency]:[Hier1]],2,FALSE)))</f>
        <v>GENERAL GOVERNMENT</v>
      </c>
      <c r="L18" s="437" t="str">
        <f>IF(ISNA(VLOOKUP(F18,Table_GAAP02A[[#All],[Agency]:[Hier1]],3,FALSE)),"Abolished Agency",(VLOOKUP(F18,Table_GAAP02A[[#All],[Agency]:[Hier1]],3,FALSE)))</f>
        <v>JUDICIARY</v>
      </c>
      <c r="M18" s="437" t="str">
        <f>IF(ISNA(VLOOKUP(G18,GAAP02F[[#All],[Column1]:[FundName]],2,FALSE)),"Leases",(VLOOKUP(G18,GAAP02F[[#All],[Column1]:[FundName]],2,FALSE)))</f>
        <v>COURT FACILITIES TRUST FUND</v>
      </c>
      <c r="N18" s="438">
        <v>0</v>
      </c>
      <c r="O18" s="438">
        <v>0</v>
      </c>
      <c r="P18" s="438">
        <v>0</v>
      </c>
      <c r="Q18" s="438">
        <v>0</v>
      </c>
      <c r="R18" s="438">
        <v>0</v>
      </c>
      <c r="S18" s="438">
        <v>0</v>
      </c>
      <c r="T18" s="577">
        <f t="shared" si="4"/>
        <v>0</v>
      </c>
      <c r="U18" s="439">
        <v>0</v>
      </c>
      <c r="V18" s="439">
        <v>0</v>
      </c>
      <c r="W18" s="439">
        <v>0</v>
      </c>
      <c r="X18" s="439">
        <v>0</v>
      </c>
      <c r="Y18" s="440">
        <f t="shared" si="1"/>
        <v>0</v>
      </c>
      <c r="Z18" s="441">
        <v>0</v>
      </c>
      <c r="AA18" s="441">
        <v>0</v>
      </c>
      <c r="AB18" s="441">
        <v>0</v>
      </c>
      <c r="AC18" s="441">
        <v>0</v>
      </c>
      <c r="AD18" s="442">
        <f t="shared" si="2"/>
        <v>0</v>
      </c>
      <c r="AE18" s="443">
        <f t="shared" si="5"/>
        <v>0</v>
      </c>
      <c r="AF18" s="443">
        <f t="shared" si="6"/>
        <v>0</v>
      </c>
      <c r="AG18" s="443">
        <f t="shared" si="3"/>
        <v>0</v>
      </c>
      <c r="AH18" s="444">
        <f t="shared" si="7"/>
        <v>0</v>
      </c>
      <c r="AI18" s="444">
        <f t="shared" si="8"/>
        <v>0</v>
      </c>
      <c r="AJ18" s="444">
        <f t="shared" si="9"/>
        <v>0</v>
      </c>
      <c r="AK18" s="601">
        <f t="shared" si="10"/>
        <v>0</v>
      </c>
    </row>
    <row r="19" spans="1:37" s="445" customFormat="1" ht="13.15" customHeight="1" x14ac:dyDescent="0.2">
      <c r="A19" s="446" t="s">
        <v>106</v>
      </c>
      <c r="B19" s="432"/>
      <c r="C19" s="432" t="s">
        <v>12</v>
      </c>
      <c r="D19" s="56"/>
      <c r="E19" s="432"/>
      <c r="F19" s="434" t="s">
        <v>109</v>
      </c>
      <c r="G19" s="434" t="s">
        <v>118</v>
      </c>
      <c r="H19" s="435" t="str">
        <f t="shared" si="0"/>
        <v>02503085</v>
      </c>
      <c r="I19" s="436" t="str">
        <f>IF(ISNA(VLOOKUP(G19,GAAP02F[[#All],[Column1]:[FundHier1]],5,FALSE)),"Leases",(VLOOKUP(G19,GAAP02F[[#All],[Column1]:[FundHier1]],5,FALSE)))</f>
        <v>200</v>
      </c>
      <c r="J19" s="436" t="str">
        <f>IF(ISNA(VLOOKUP(F19,Table_GAAP02A[[#All],[Agency]:[Hier1]],4,FALSE)),"Abolished Agency",(VLOOKUP(F19,Table_GAAP02A[[#All],[Agency]:[Hier1]],4,FALSE)))</f>
        <v>0808</v>
      </c>
      <c r="K19" s="437" t="str">
        <f>IF(ISNA(VLOOKUP(F19,Table_GAAP02A[[#All],[Agency]:[Hier1]],2,FALSE)),"Abolished Agency",(VLOOKUP(F19,Table_GAAP02A[[#All],[Agency]:[Hier1]],2,FALSE)))</f>
        <v>GENERAL GOVERNMENT</v>
      </c>
      <c r="L19" s="437" t="str">
        <f>IF(ISNA(VLOOKUP(F19,Table_GAAP02A[[#All],[Agency]:[Hier1]],3,FALSE)),"Abolished Agency",(VLOOKUP(F19,Table_GAAP02A[[#All],[Agency]:[Hier1]],3,FALSE)))</f>
        <v>JUDICIARY</v>
      </c>
      <c r="M19" s="437" t="str">
        <f>IF(ISNA(VLOOKUP(G19,GAAP02F[[#All],[Column1]:[FundName]],2,FALSE)),"Leases",(VLOOKUP(G19,GAAP02F[[#All],[Column1]:[FundName]],2,FALSE)))</f>
        <v>MENTAL HEALTH SERVICE FUND</v>
      </c>
      <c r="N19" s="438">
        <v>0</v>
      </c>
      <c r="O19" s="438">
        <v>0</v>
      </c>
      <c r="P19" s="438">
        <v>0</v>
      </c>
      <c r="Q19" s="438">
        <v>0</v>
      </c>
      <c r="R19" s="438">
        <v>0</v>
      </c>
      <c r="S19" s="438">
        <v>0</v>
      </c>
      <c r="T19" s="577">
        <f t="shared" si="4"/>
        <v>0</v>
      </c>
      <c r="U19" s="439">
        <v>0</v>
      </c>
      <c r="V19" s="439">
        <v>0</v>
      </c>
      <c r="W19" s="439">
        <v>0</v>
      </c>
      <c r="X19" s="439">
        <v>0</v>
      </c>
      <c r="Y19" s="440">
        <f t="shared" si="1"/>
        <v>0</v>
      </c>
      <c r="Z19" s="441">
        <v>0</v>
      </c>
      <c r="AA19" s="441">
        <v>0</v>
      </c>
      <c r="AB19" s="441">
        <v>0</v>
      </c>
      <c r="AC19" s="441">
        <v>0</v>
      </c>
      <c r="AD19" s="442">
        <f t="shared" si="2"/>
        <v>0</v>
      </c>
      <c r="AE19" s="443">
        <f t="shared" si="5"/>
        <v>0</v>
      </c>
      <c r="AF19" s="443">
        <f t="shared" si="6"/>
        <v>0</v>
      </c>
      <c r="AG19" s="443">
        <f t="shared" si="3"/>
        <v>0</v>
      </c>
      <c r="AH19" s="444">
        <f t="shared" si="7"/>
        <v>0</v>
      </c>
      <c r="AI19" s="444">
        <f t="shared" si="8"/>
        <v>0</v>
      </c>
      <c r="AJ19" s="444">
        <f t="shared" si="9"/>
        <v>0</v>
      </c>
      <c r="AK19" s="601">
        <f t="shared" si="10"/>
        <v>0</v>
      </c>
    </row>
    <row r="20" spans="1:37" s="445" customFormat="1" ht="12.75" customHeight="1" x14ac:dyDescent="0.2">
      <c r="A20" s="446" t="s">
        <v>106</v>
      </c>
      <c r="B20" s="198"/>
      <c r="C20" s="432" t="s">
        <v>12</v>
      </c>
      <c r="D20" s="609"/>
      <c r="E20" s="432"/>
      <c r="F20" s="434" t="s">
        <v>109</v>
      </c>
      <c r="G20" s="450" t="s">
        <v>119</v>
      </c>
      <c r="H20" s="435" t="str">
        <f t="shared" si="0"/>
        <v>02503138</v>
      </c>
      <c r="I20" s="436" t="str">
        <f>IF(ISNA(VLOOKUP(G20,GAAP02F[[#All],[Column1]:[FundHier1]],5,FALSE)),"Leases",(VLOOKUP(G20,GAAP02F[[#All],[Column1]:[FundHier1]],5,FALSE)))</f>
        <v>200</v>
      </c>
      <c r="J20" s="436" t="str">
        <f>IF(ISNA(VLOOKUP(F20,Table_GAAP02A[[#All],[Agency]:[Hier1]],4,FALSE)),"Abolished Agency",(VLOOKUP(F20,Table_GAAP02A[[#All],[Agency]:[Hier1]],4,FALSE)))</f>
        <v>0808</v>
      </c>
      <c r="K20" s="437" t="str">
        <f>IF(ISNA(VLOOKUP(F20,Table_GAAP02A[[#All],[Agency]:[Hier1]],2,FALSE)),"Abolished Agency",(VLOOKUP(F20,Table_GAAP02A[[#All],[Agency]:[Hier1]],2,FALSE)))</f>
        <v>GENERAL GOVERNMENT</v>
      </c>
      <c r="L20" s="437" t="str">
        <f>IF(ISNA(VLOOKUP(F20,Table_GAAP02A[[#All],[Agency]:[Hier1]],3,FALSE)),"Abolished Agency",(VLOOKUP(F20,Table_GAAP02A[[#All],[Agency]:[Hier1]],3,FALSE)))</f>
        <v>JUDICIARY</v>
      </c>
      <c r="M20" s="437" t="str">
        <f>IF(ISNA(VLOOKUP(G20,GAAP02F[[#All],[Column1]:[FundName]],2,FALSE)),"Leases",(VLOOKUP(G20,GAAP02F[[#All],[Column1]:[FundName]],2,FALSE)))</f>
        <v>IMMEDIATE &amp; CRITICAL NEEDS</v>
      </c>
      <c r="N20" s="438">
        <v>0</v>
      </c>
      <c r="O20" s="438">
        <v>0</v>
      </c>
      <c r="P20" s="438">
        <v>0</v>
      </c>
      <c r="Q20" s="438">
        <v>0</v>
      </c>
      <c r="R20" s="438">
        <v>0</v>
      </c>
      <c r="S20" s="438">
        <v>0</v>
      </c>
      <c r="T20" s="577">
        <f t="shared" si="4"/>
        <v>0</v>
      </c>
      <c r="U20" s="439">
        <v>0</v>
      </c>
      <c r="V20" s="439">
        <v>0</v>
      </c>
      <c r="W20" s="439">
        <v>0</v>
      </c>
      <c r="X20" s="439">
        <v>0</v>
      </c>
      <c r="Y20" s="440">
        <f t="shared" si="1"/>
        <v>0</v>
      </c>
      <c r="Z20" s="441">
        <v>0</v>
      </c>
      <c r="AA20" s="441">
        <v>0</v>
      </c>
      <c r="AB20" s="441">
        <v>0</v>
      </c>
      <c r="AC20" s="441">
        <v>0</v>
      </c>
      <c r="AD20" s="442">
        <f t="shared" si="2"/>
        <v>0</v>
      </c>
      <c r="AE20" s="443">
        <f t="shared" si="5"/>
        <v>0</v>
      </c>
      <c r="AF20" s="443">
        <f t="shared" si="6"/>
        <v>0</v>
      </c>
      <c r="AG20" s="443">
        <f t="shared" si="3"/>
        <v>0</v>
      </c>
      <c r="AH20" s="444">
        <f t="shared" si="7"/>
        <v>0</v>
      </c>
      <c r="AI20" s="444">
        <f t="shared" si="8"/>
        <v>0</v>
      </c>
      <c r="AJ20" s="444">
        <f t="shared" si="9"/>
        <v>0</v>
      </c>
      <c r="AK20" s="601">
        <f t="shared" si="10"/>
        <v>0</v>
      </c>
    </row>
    <row r="21" spans="1:37" s="445" customFormat="1" ht="13.15" customHeight="1" x14ac:dyDescent="0.2">
      <c r="A21" s="431" t="s">
        <v>106</v>
      </c>
      <c r="B21" s="432"/>
      <c r="C21" s="432" t="s">
        <v>12</v>
      </c>
      <c r="D21" s="609"/>
      <c r="E21" s="432"/>
      <c r="F21" s="434" t="s">
        <v>121</v>
      </c>
      <c r="G21" s="434" t="s">
        <v>13</v>
      </c>
      <c r="H21" s="435" t="str">
        <f t="shared" si="0"/>
        <v>02800001</v>
      </c>
      <c r="I21" s="436" t="str">
        <f>IF(ISNA(VLOOKUP(G21,GAAP02F[[#All],[Column1]:[FundHier1]],5,FALSE)),"Leases",(VLOOKUP(G21,GAAP02F[[#All],[Column1]:[FundHier1]],5,FALSE)))</f>
        <v>100</v>
      </c>
      <c r="J21" s="436" t="str">
        <f>IF(ISNA(VLOOKUP(F21,Table_GAAP02A[[#All],[Agency]:[Hier1]],4,FALSE)),"Abolished Agency",(VLOOKUP(F21,Table_GAAP02A[[#All],[Agency]:[Hier1]],4,FALSE)))</f>
        <v>0808</v>
      </c>
      <c r="K21" s="437" t="str">
        <f>IF(ISNA(VLOOKUP(F21,Table_GAAP02A[[#All],[Agency]:[Hier1]],2,FALSE)),"Abolished Agency",(VLOOKUP(F21,Table_GAAP02A[[#All],[Agency]:[Hier1]],2,FALSE)))</f>
        <v>GENERAL GOVERNMENT</v>
      </c>
      <c r="L21" s="437" t="str">
        <f>IF(ISNA(VLOOKUP(F21,Table_GAAP02A[[#All],[Agency]:[Hier1]],3,FALSE)),"Abolished Agency",(VLOOKUP(F21,Table_GAAP02A[[#All],[Agency]:[Hier1]],3,FALSE)))</f>
        <v>COMM ON JUDICIAL PERFORMANCE</v>
      </c>
      <c r="M21" s="437" t="str">
        <f>IF(ISNA(VLOOKUP(G21,GAAP02F[[#All],[Column1]:[FundName]],2,FALSE)),"Leases",(VLOOKUP(G21,GAAP02F[[#All],[Column1]:[FundName]],2,FALSE)))</f>
        <v>GENERAL FUND</v>
      </c>
      <c r="N21" s="438">
        <v>0</v>
      </c>
      <c r="O21" s="438">
        <v>0</v>
      </c>
      <c r="P21" s="438">
        <v>0</v>
      </c>
      <c r="Q21" s="438">
        <v>0</v>
      </c>
      <c r="R21" s="438">
        <v>0</v>
      </c>
      <c r="S21" s="438">
        <v>0</v>
      </c>
      <c r="T21" s="577">
        <f t="shared" si="4"/>
        <v>0</v>
      </c>
      <c r="U21" s="439">
        <v>0</v>
      </c>
      <c r="V21" s="439">
        <v>0</v>
      </c>
      <c r="W21" s="439">
        <v>0</v>
      </c>
      <c r="X21" s="439">
        <v>0</v>
      </c>
      <c r="Y21" s="440">
        <f t="shared" si="1"/>
        <v>0</v>
      </c>
      <c r="Z21" s="441">
        <v>0</v>
      </c>
      <c r="AA21" s="441">
        <v>0</v>
      </c>
      <c r="AB21" s="441">
        <v>0</v>
      </c>
      <c r="AC21" s="441">
        <v>0</v>
      </c>
      <c r="AD21" s="442">
        <f t="shared" si="2"/>
        <v>0</v>
      </c>
      <c r="AE21" s="443">
        <f t="shared" si="5"/>
        <v>0</v>
      </c>
      <c r="AF21" s="443">
        <f t="shared" si="6"/>
        <v>0</v>
      </c>
      <c r="AG21" s="443">
        <f t="shared" si="3"/>
        <v>0</v>
      </c>
      <c r="AH21" s="444">
        <f t="shared" si="7"/>
        <v>0</v>
      </c>
      <c r="AI21" s="444">
        <f t="shared" si="8"/>
        <v>0</v>
      </c>
      <c r="AJ21" s="444">
        <f t="shared" si="9"/>
        <v>0</v>
      </c>
      <c r="AK21" s="601">
        <f t="shared" si="10"/>
        <v>0</v>
      </c>
    </row>
    <row r="22" spans="1:37" s="445" customFormat="1" ht="13.15" customHeight="1" x14ac:dyDescent="0.2">
      <c r="A22" s="431"/>
      <c r="B22" s="432"/>
      <c r="C22" s="432"/>
      <c r="D22" s="609"/>
      <c r="E22" s="432"/>
      <c r="F22" s="434" t="s">
        <v>122</v>
      </c>
      <c r="G22" s="450" t="s">
        <v>123</v>
      </c>
      <c r="H22" s="435" t="str">
        <f t="shared" si="0"/>
        <v>05009740</v>
      </c>
      <c r="I22" s="436" t="str">
        <f>IF(ISNA(VLOOKUP(G22,GAAP02F[[#All],[Column1]:[FundHier1]],5,FALSE)),"Leases",(VLOOKUP(G22,GAAP02F[[#All],[Column1]:[FundHier1]],5,FALSE)))</f>
        <v>500</v>
      </c>
      <c r="J22" s="436" t="str">
        <f>IF(ISNA(VLOOKUP(F22,Table_GAAP02A[[#All],[Agency]:[Hier1]],4,FALSE)),"Abolished Agency",(VLOOKUP(F22,Table_GAAP02A[[#All],[Agency]:[Hier1]],4,FALSE)))</f>
        <v>0808</v>
      </c>
      <c r="K22" s="437" t="str">
        <f>IF(ISNA(VLOOKUP(F22,Table_GAAP02A[[#All],[Agency]:[Hier1]],2,FALSE)),"Abolished Agency",(VLOOKUP(F22,Table_GAAP02A[[#All],[Agency]:[Hier1]],2,FALSE)))</f>
        <v>GENERAL GOVERNMENT</v>
      </c>
      <c r="L22" s="437" t="str">
        <f>IF(ISNA(VLOOKUP(F22,Table_GAAP02A[[#All],[Agency]:[Hier1]],3,FALSE)),"Abolished Agency",(VLOOKUP(F22,Table_GAAP02A[[#All],[Agency]:[Hier1]],3,FALSE)))</f>
        <v>GOVERNORS OFFICE</v>
      </c>
      <c r="M22" s="437" t="str">
        <f>IF(ISNA(VLOOKUP(G22,GAAP02F[[#All],[Column1]:[FundName]],2,FALSE)),"Leases",(VLOOKUP(G22,GAAP02F[[#All],[Column1]:[FundName]],2,FALSE)))</f>
        <v>CENTRAL SERVICE COST RECOVERY</v>
      </c>
      <c r="N22" s="438">
        <v>0</v>
      </c>
      <c r="O22" s="438">
        <v>0</v>
      </c>
      <c r="P22" s="438">
        <v>0</v>
      </c>
      <c r="Q22" s="438">
        <v>0</v>
      </c>
      <c r="R22" s="438">
        <v>0</v>
      </c>
      <c r="S22" s="438">
        <v>0</v>
      </c>
      <c r="T22" s="577">
        <f t="shared" si="4"/>
        <v>0</v>
      </c>
      <c r="U22" s="439">
        <v>0</v>
      </c>
      <c r="V22" s="439">
        <v>0</v>
      </c>
      <c r="W22" s="439">
        <v>0</v>
      </c>
      <c r="X22" s="439">
        <v>0</v>
      </c>
      <c r="Y22" s="440">
        <f t="shared" si="1"/>
        <v>0</v>
      </c>
      <c r="Z22" s="441">
        <v>0</v>
      </c>
      <c r="AA22" s="441">
        <v>0</v>
      </c>
      <c r="AB22" s="441">
        <v>0</v>
      </c>
      <c r="AC22" s="441">
        <v>0</v>
      </c>
      <c r="AD22" s="442">
        <f t="shared" si="2"/>
        <v>0</v>
      </c>
      <c r="AE22" s="443">
        <f t="shared" si="5"/>
        <v>0</v>
      </c>
      <c r="AF22" s="443">
        <f t="shared" si="6"/>
        <v>0</v>
      </c>
      <c r="AG22" s="443">
        <f t="shared" si="3"/>
        <v>0</v>
      </c>
      <c r="AH22" s="444">
        <f t="shared" si="7"/>
        <v>0</v>
      </c>
      <c r="AI22" s="444">
        <f t="shared" si="8"/>
        <v>0</v>
      </c>
      <c r="AJ22" s="444">
        <f t="shared" si="9"/>
        <v>0</v>
      </c>
      <c r="AK22" s="601">
        <f t="shared" si="10"/>
        <v>0</v>
      </c>
    </row>
    <row r="23" spans="1:37" s="445" customFormat="1" ht="13.15" customHeight="1" x14ac:dyDescent="0.2">
      <c r="A23" s="431" t="s">
        <v>106</v>
      </c>
      <c r="B23" s="433"/>
      <c r="C23" s="432" t="s">
        <v>12</v>
      </c>
      <c r="D23" s="432"/>
      <c r="E23" s="432"/>
      <c r="F23" s="434" t="s">
        <v>124</v>
      </c>
      <c r="G23" s="450" t="s">
        <v>13</v>
      </c>
      <c r="H23" s="435" t="str">
        <f t="shared" si="0"/>
        <v>05090001</v>
      </c>
      <c r="I23" s="436" t="str">
        <f>IF(ISNA(VLOOKUP(G23,GAAP02F[[#All],[Column1]:[FundHier1]],5,FALSE)),"Leases",(VLOOKUP(G23,GAAP02F[[#All],[Column1]:[FundHier1]],5,FALSE)))</f>
        <v>100</v>
      </c>
      <c r="J23" s="436" t="str">
        <f>IF(ISNA(VLOOKUP(F23,Table_GAAP02A[[#All],[Agency]:[Hier1]],4,FALSE)),"Abolished Agency",(VLOOKUP(F23,Table_GAAP02A[[#All],[Agency]:[Hier1]],4,FALSE)))</f>
        <v>0808</v>
      </c>
      <c r="K23" s="437" t="str">
        <f>IF(ISNA(VLOOKUP(F23,Table_GAAP02A[[#All],[Agency]:[Hier1]],2,FALSE)),"Abolished Agency",(VLOOKUP(F23,Table_GAAP02A[[#All],[Agency]:[Hier1]],2,FALSE)))</f>
        <v>GENERAL GOVERNMENT</v>
      </c>
      <c r="L23" s="437" t="str">
        <f>IF(ISNA(VLOOKUP(F23,Table_GAAP02A[[#All],[Agency]:[Hier1]],3,FALSE)),"Abolished Agency",(VLOOKUP(F23,Table_GAAP02A[[#All],[Agency]:[Hier1]],3,FALSE)))</f>
        <v>GOV OFC OF BUSINESS &amp; ECONOMIC</v>
      </c>
      <c r="M23" s="437" t="str">
        <f>IF(ISNA(VLOOKUP(G23,GAAP02F[[#All],[Column1]:[FundName]],2,FALSE)),"Leases",(VLOOKUP(G23,GAAP02F[[#All],[Column1]:[FundName]],2,FALSE)))</f>
        <v>GENERAL FUND</v>
      </c>
      <c r="N23" s="438">
        <v>0</v>
      </c>
      <c r="O23" s="438">
        <v>0</v>
      </c>
      <c r="P23" s="438">
        <v>0</v>
      </c>
      <c r="Q23" s="438">
        <v>0</v>
      </c>
      <c r="R23" s="438">
        <v>0</v>
      </c>
      <c r="S23" s="438">
        <v>0</v>
      </c>
      <c r="T23" s="577">
        <f t="shared" si="4"/>
        <v>0</v>
      </c>
      <c r="U23" s="439">
        <v>0</v>
      </c>
      <c r="V23" s="439">
        <v>0</v>
      </c>
      <c r="W23" s="439">
        <v>0</v>
      </c>
      <c r="X23" s="439">
        <v>0</v>
      </c>
      <c r="Y23" s="440">
        <f t="shared" si="1"/>
        <v>0</v>
      </c>
      <c r="Z23" s="441">
        <v>0</v>
      </c>
      <c r="AA23" s="441">
        <v>0</v>
      </c>
      <c r="AB23" s="441">
        <v>0</v>
      </c>
      <c r="AC23" s="441">
        <v>0</v>
      </c>
      <c r="AD23" s="442">
        <f t="shared" si="2"/>
        <v>0</v>
      </c>
      <c r="AE23" s="443">
        <f t="shared" si="5"/>
        <v>0</v>
      </c>
      <c r="AF23" s="443">
        <f t="shared" si="6"/>
        <v>0</v>
      </c>
      <c r="AG23" s="443">
        <f t="shared" si="3"/>
        <v>0</v>
      </c>
      <c r="AH23" s="444">
        <f t="shared" si="7"/>
        <v>0</v>
      </c>
      <c r="AI23" s="444">
        <f t="shared" si="8"/>
        <v>0</v>
      </c>
      <c r="AJ23" s="444">
        <f t="shared" si="9"/>
        <v>0</v>
      </c>
      <c r="AK23" s="601">
        <f t="shared" si="10"/>
        <v>0</v>
      </c>
    </row>
    <row r="24" spans="1:37" s="445" customFormat="1" ht="13.15" customHeight="1" x14ac:dyDescent="0.2">
      <c r="A24" s="446" t="s">
        <v>106</v>
      </c>
      <c r="B24" s="454"/>
      <c r="C24" s="432" t="s">
        <v>12</v>
      </c>
      <c r="D24" s="56"/>
      <c r="E24" s="432"/>
      <c r="F24" s="434" t="s">
        <v>125</v>
      </c>
      <c r="G24" s="450" t="s">
        <v>13</v>
      </c>
      <c r="H24" s="435" t="str">
        <f t="shared" si="0"/>
        <v>05110001</v>
      </c>
      <c r="I24" s="436" t="str">
        <f>IF(ISNA(VLOOKUP(G24,GAAP02F[[#All],[Column1]:[FundHier1]],5,FALSE)),"Leases",(VLOOKUP(G24,GAAP02F[[#All],[Column1]:[FundHier1]],5,FALSE)))</f>
        <v>100</v>
      </c>
      <c r="J24" s="436" t="str">
        <f>IF(ISNA(VLOOKUP(F24,Table_GAAP02A[[#All],[Agency]:[Hier1]],4,FALSE)),"Abolished Agency",(VLOOKUP(F24,Table_GAAP02A[[#All],[Agency]:[Hier1]],4,FALSE)))</f>
        <v>0808</v>
      </c>
      <c r="K24" s="437" t="str">
        <f>IF(ISNA(VLOOKUP(F24,Table_GAAP02A[[#All],[Agency]:[Hier1]],2,FALSE)),"Abolished Agency",(VLOOKUP(F24,Table_GAAP02A[[#All],[Agency]:[Hier1]],2,FALSE)))</f>
        <v>GENERAL GOVERNMENT</v>
      </c>
      <c r="L24" s="437" t="str">
        <f>IF(ISNA(VLOOKUP(F24,Table_GAAP02A[[#All],[Agency]:[Hier1]],3,FALSE)),"Abolished Agency",(VLOOKUP(F24,Table_GAAP02A[[#All],[Agency]:[Hier1]],3,FALSE)))</f>
        <v>SEC FOR GOVERNMENT OPERATIONS</v>
      </c>
      <c r="M24" s="437" t="str">
        <f>IF(ISNA(VLOOKUP(G24,GAAP02F[[#All],[Column1]:[FundName]],2,FALSE)),"Leases",(VLOOKUP(G24,GAAP02F[[#All],[Column1]:[FundName]],2,FALSE)))</f>
        <v>GENERAL FUND</v>
      </c>
      <c r="N24" s="438">
        <v>0</v>
      </c>
      <c r="O24" s="438">
        <v>0</v>
      </c>
      <c r="P24" s="438">
        <v>0</v>
      </c>
      <c r="Q24" s="438">
        <v>0</v>
      </c>
      <c r="R24" s="438">
        <v>0</v>
      </c>
      <c r="S24" s="438">
        <v>0</v>
      </c>
      <c r="T24" s="577">
        <f t="shared" si="4"/>
        <v>0</v>
      </c>
      <c r="U24" s="439">
        <v>0</v>
      </c>
      <c r="V24" s="439">
        <v>0</v>
      </c>
      <c r="W24" s="439">
        <v>0</v>
      </c>
      <c r="X24" s="439">
        <v>0</v>
      </c>
      <c r="Y24" s="440">
        <f t="shared" si="1"/>
        <v>0</v>
      </c>
      <c r="Z24" s="441">
        <v>0</v>
      </c>
      <c r="AA24" s="441">
        <v>0</v>
      </c>
      <c r="AB24" s="441">
        <v>0</v>
      </c>
      <c r="AC24" s="441">
        <v>0</v>
      </c>
      <c r="AD24" s="442">
        <f t="shared" si="2"/>
        <v>0</v>
      </c>
      <c r="AE24" s="443">
        <f t="shared" si="5"/>
        <v>0</v>
      </c>
      <c r="AF24" s="443">
        <f t="shared" si="6"/>
        <v>0</v>
      </c>
      <c r="AG24" s="443">
        <f t="shared" si="3"/>
        <v>0</v>
      </c>
      <c r="AH24" s="444">
        <f t="shared" si="7"/>
        <v>0</v>
      </c>
      <c r="AI24" s="444">
        <f t="shared" si="8"/>
        <v>0</v>
      </c>
      <c r="AJ24" s="444">
        <f t="shared" si="9"/>
        <v>0</v>
      </c>
      <c r="AK24" s="601">
        <f t="shared" si="10"/>
        <v>0</v>
      </c>
    </row>
    <row r="25" spans="1:37" s="445" customFormat="1" ht="13.15" customHeight="1" x14ac:dyDescent="0.2">
      <c r="A25" s="431" t="s">
        <v>106</v>
      </c>
      <c r="B25" s="433"/>
      <c r="C25" s="432" t="s">
        <v>12</v>
      </c>
      <c r="D25" s="56" t="s">
        <v>6263</v>
      </c>
      <c r="E25" s="56" t="s">
        <v>6264</v>
      </c>
      <c r="F25" s="434" t="s">
        <v>126</v>
      </c>
      <c r="G25" s="434" t="s">
        <v>13</v>
      </c>
      <c r="H25" s="435" t="str">
        <f t="shared" si="0"/>
        <v>05150001</v>
      </c>
      <c r="I25" s="436" t="str">
        <f>IF(ISNA(VLOOKUP(G25,GAAP02F[[#All],[Column1]:[FundHier1]],5,FALSE)),"Leases",(VLOOKUP(G25,GAAP02F[[#All],[Column1]:[FundHier1]],5,FALSE)))</f>
        <v>100</v>
      </c>
      <c r="J25" s="436" t="str">
        <f>IF(ISNA(VLOOKUP(F25,Table_GAAP02A[[#All],[Agency]:[Hier1]],4,FALSE)),"Abolished Agency",(VLOOKUP(F25,Table_GAAP02A[[#All],[Agency]:[Hier1]],4,FALSE)))</f>
        <v>0825</v>
      </c>
      <c r="K25" s="437" t="str">
        <f>IF(ISNA(VLOOKUP(F25,Table_GAAP02A[[#All],[Agency]:[Hier1]],2,FALSE)),"Abolished Agency",(VLOOKUP(F25,Table_GAAP02A[[#All],[Agency]:[Hier1]],2,FALSE)))</f>
        <v>BUS, CONSUMER SERV, HOUSING</v>
      </c>
      <c r="L25" s="437" t="str">
        <f>IF(ISNA(VLOOKUP(F25,Table_GAAP02A[[#All],[Agency]:[Hier1]],3,FALSE)),"Abolished Agency",(VLOOKUP(F25,Table_GAAP02A[[#All],[Agency]:[Hier1]],3,FALSE)))</f>
        <v>SEC FOR BUS-CONSUM-SERV &amp; HOUS</v>
      </c>
      <c r="M25" s="437" t="str">
        <f>IF(ISNA(VLOOKUP(G25,GAAP02F[[#All],[Column1]:[FundName]],2,FALSE)),"Leases",(VLOOKUP(G25,GAAP02F[[#All],[Column1]:[FundName]],2,FALSE)))</f>
        <v>GENERAL FUND</v>
      </c>
      <c r="N25" s="438">
        <v>0</v>
      </c>
      <c r="O25" s="438">
        <v>2296229.66</v>
      </c>
      <c r="P25" s="438">
        <v>0</v>
      </c>
      <c r="Q25" s="438">
        <v>0</v>
      </c>
      <c r="R25" s="438">
        <v>0</v>
      </c>
      <c r="S25" s="438">
        <v>0</v>
      </c>
      <c r="T25" s="577">
        <f t="shared" si="4"/>
        <v>2296229.66</v>
      </c>
      <c r="U25" s="439">
        <v>0</v>
      </c>
      <c r="V25" s="439">
        <v>0</v>
      </c>
      <c r="W25" s="439">
        <v>0</v>
      </c>
      <c r="X25" s="439">
        <v>0</v>
      </c>
      <c r="Y25" s="440">
        <f t="shared" si="1"/>
        <v>0</v>
      </c>
      <c r="Z25" s="441">
        <v>0</v>
      </c>
      <c r="AA25" s="441">
        <v>0</v>
      </c>
      <c r="AB25" s="441">
        <v>0</v>
      </c>
      <c r="AC25" s="441">
        <v>0</v>
      </c>
      <c r="AD25" s="442">
        <f t="shared" si="2"/>
        <v>0</v>
      </c>
      <c r="AE25" s="443">
        <f t="shared" si="5"/>
        <v>0</v>
      </c>
      <c r="AF25" s="443">
        <f t="shared" si="6"/>
        <v>2296229.66</v>
      </c>
      <c r="AG25" s="443">
        <f t="shared" si="3"/>
        <v>0</v>
      </c>
      <c r="AH25" s="444">
        <f t="shared" si="7"/>
        <v>0</v>
      </c>
      <c r="AI25" s="444">
        <f t="shared" si="8"/>
        <v>0</v>
      </c>
      <c r="AJ25" s="444">
        <f t="shared" si="9"/>
        <v>0</v>
      </c>
      <c r="AK25" s="601">
        <f t="shared" si="10"/>
        <v>2296229.66</v>
      </c>
    </row>
    <row r="26" spans="1:37" s="445" customFormat="1" ht="13.15" customHeight="1" x14ac:dyDescent="0.2">
      <c r="A26" s="431" t="s">
        <v>106</v>
      </c>
      <c r="B26" s="433"/>
      <c r="C26" s="432" t="s">
        <v>12</v>
      </c>
      <c r="D26" s="605"/>
      <c r="E26" s="432"/>
      <c r="F26" s="434" t="s">
        <v>127</v>
      </c>
      <c r="G26" s="434" t="s">
        <v>128</v>
      </c>
      <c r="H26" s="435" t="str">
        <f t="shared" si="0"/>
        <v>05210042</v>
      </c>
      <c r="I26" s="436" t="str">
        <f>IF(ISNA(VLOOKUP(G26,GAAP02F[[#All],[Column1]:[FundHier1]],5,FALSE)),"Leases",(VLOOKUP(G26,GAAP02F[[#All],[Column1]:[FundHier1]],5,FALSE)))</f>
        <v>200</v>
      </c>
      <c r="J26" s="436" t="str">
        <f>IF(ISNA(VLOOKUP(F26,Table_GAAP02A[[#All],[Agency]:[Hier1]],4,FALSE)),"Abolished Agency",(VLOOKUP(F26,Table_GAAP02A[[#All],[Agency]:[Hier1]],4,FALSE)))</f>
        <v>0830</v>
      </c>
      <c r="K26" s="437" t="str">
        <f>IF(ISNA(VLOOKUP(F26,Table_GAAP02A[[#All],[Agency]:[Hier1]],2,FALSE)),"Abolished Agency",(VLOOKUP(F26,Table_GAAP02A[[#All],[Agency]:[Hier1]],2,FALSE)))</f>
        <v>TRANSPORTATION</v>
      </c>
      <c r="L26" s="437" t="str">
        <f>IF(ISNA(VLOOKUP(F26,Table_GAAP02A[[#All],[Agency]:[Hier1]],3,FALSE)),"Abolished Agency",(VLOOKUP(F26,Table_GAAP02A[[#All],[Agency]:[Hier1]],3,FALSE)))</f>
        <v>SECRETARY OF TRANSPORTATION AG</v>
      </c>
      <c r="M26" s="437" t="str">
        <f>IF(ISNA(VLOOKUP(G26,GAAP02F[[#All],[Column1]:[FundName]],2,FALSE)),"Leases",(VLOOKUP(G26,GAAP02F[[#All],[Column1]:[FundName]],2,FALSE)))</f>
        <v>STATE HIGHWAY ACCOUNT</v>
      </c>
      <c r="N26" s="438">
        <v>0</v>
      </c>
      <c r="O26" s="438">
        <v>0</v>
      </c>
      <c r="P26" s="438">
        <v>0</v>
      </c>
      <c r="Q26" s="438">
        <v>0</v>
      </c>
      <c r="R26" s="438">
        <v>0</v>
      </c>
      <c r="S26" s="438">
        <v>0</v>
      </c>
      <c r="T26" s="577">
        <f t="shared" si="4"/>
        <v>0</v>
      </c>
      <c r="U26" s="439">
        <v>0</v>
      </c>
      <c r="V26" s="439">
        <v>0</v>
      </c>
      <c r="W26" s="439">
        <v>0</v>
      </c>
      <c r="X26" s="439">
        <v>0</v>
      </c>
      <c r="Y26" s="440">
        <f t="shared" si="1"/>
        <v>0</v>
      </c>
      <c r="Z26" s="441">
        <v>0</v>
      </c>
      <c r="AA26" s="441">
        <v>0</v>
      </c>
      <c r="AB26" s="441">
        <v>0</v>
      </c>
      <c r="AC26" s="441">
        <v>0</v>
      </c>
      <c r="AD26" s="442">
        <f t="shared" si="2"/>
        <v>0</v>
      </c>
      <c r="AE26" s="443">
        <f t="shared" si="5"/>
        <v>0</v>
      </c>
      <c r="AF26" s="443">
        <f t="shared" si="6"/>
        <v>0</v>
      </c>
      <c r="AG26" s="443">
        <f t="shared" si="3"/>
        <v>0</v>
      </c>
      <c r="AH26" s="444">
        <f t="shared" si="7"/>
        <v>0</v>
      </c>
      <c r="AI26" s="444">
        <f t="shared" si="8"/>
        <v>0</v>
      </c>
      <c r="AJ26" s="444">
        <f t="shared" si="9"/>
        <v>0</v>
      </c>
      <c r="AK26" s="601">
        <f t="shared" si="10"/>
        <v>0</v>
      </c>
    </row>
    <row r="27" spans="1:37" s="445" customFormat="1" ht="13.15" customHeight="1" x14ac:dyDescent="0.2">
      <c r="A27" s="446" t="s">
        <v>106</v>
      </c>
      <c r="B27" s="433"/>
      <c r="C27" s="432" t="s">
        <v>12</v>
      </c>
      <c r="D27" s="605"/>
      <c r="E27" s="432"/>
      <c r="F27" s="434" t="s">
        <v>127</v>
      </c>
      <c r="G27" s="450" t="s">
        <v>129</v>
      </c>
      <c r="H27" s="435" t="str">
        <f t="shared" si="0"/>
        <v>05210044</v>
      </c>
      <c r="I27" s="436" t="str">
        <f>IF(ISNA(VLOOKUP(G27,GAAP02F[[#All],[Column1]:[FundHier1]],5,FALSE)),"Leases",(VLOOKUP(G27,GAAP02F[[#All],[Column1]:[FundHier1]],5,FALSE)))</f>
        <v>200</v>
      </c>
      <c r="J27" s="436" t="str">
        <f>IF(ISNA(VLOOKUP(F27,Table_GAAP02A[[#All],[Agency]:[Hier1]],4,FALSE)),"Abolished Agency",(VLOOKUP(F27,Table_GAAP02A[[#All],[Agency]:[Hier1]],4,FALSE)))</f>
        <v>0830</v>
      </c>
      <c r="K27" s="437" t="str">
        <f>IF(ISNA(VLOOKUP(F27,Table_GAAP02A[[#All],[Agency]:[Hier1]],2,FALSE)),"Abolished Agency",(VLOOKUP(F27,Table_GAAP02A[[#All],[Agency]:[Hier1]],2,FALSE)))</f>
        <v>TRANSPORTATION</v>
      </c>
      <c r="L27" s="437" t="str">
        <f>IF(ISNA(VLOOKUP(F27,Table_GAAP02A[[#All],[Agency]:[Hier1]],3,FALSE)),"Abolished Agency",(VLOOKUP(F27,Table_GAAP02A[[#All],[Agency]:[Hier1]],3,FALSE)))</f>
        <v>SECRETARY OF TRANSPORTATION AG</v>
      </c>
      <c r="M27" s="437" t="str">
        <f>IF(ISNA(VLOOKUP(G27,GAAP02F[[#All],[Column1]:[FundName]],2,FALSE)),"Leases",(VLOOKUP(G27,GAAP02F[[#All],[Column1]:[FundName]],2,FALSE)))</f>
        <v>MOTOR VEHICLE ACCOUNT</v>
      </c>
      <c r="N27" s="438">
        <v>0</v>
      </c>
      <c r="O27" s="438">
        <v>0</v>
      </c>
      <c r="P27" s="438">
        <v>0</v>
      </c>
      <c r="Q27" s="438">
        <v>0</v>
      </c>
      <c r="R27" s="438">
        <v>0</v>
      </c>
      <c r="S27" s="438">
        <v>0</v>
      </c>
      <c r="T27" s="577">
        <f t="shared" si="4"/>
        <v>0</v>
      </c>
      <c r="U27" s="439">
        <v>0</v>
      </c>
      <c r="V27" s="439">
        <v>0</v>
      </c>
      <c r="W27" s="439">
        <v>0</v>
      </c>
      <c r="X27" s="439">
        <v>0</v>
      </c>
      <c r="Y27" s="440">
        <f t="shared" si="1"/>
        <v>0</v>
      </c>
      <c r="Z27" s="441">
        <v>0</v>
      </c>
      <c r="AA27" s="441">
        <v>0</v>
      </c>
      <c r="AB27" s="441">
        <v>0</v>
      </c>
      <c r="AC27" s="441">
        <v>0</v>
      </c>
      <c r="AD27" s="442">
        <f t="shared" si="2"/>
        <v>0</v>
      </c>
      <c r="AE27" s="443">
        <f t="shared" si="5"/>
        <v>0</v>
      </c>
      <c r="AF27" s="443">
        <f t="shared" si="6"/>
        <v>0</v>
      </c>
      <c r="AG27" s="443">
        <f t="shared" si="3"/>
        <v>0</v>
      </c>
      <c r="AH27" s="444">
        <f t="shared" si="7"/>
        <v>0</v>
      </c>
      <c r="AI27" s="444">
        <f t="shared" si="8"/>
        <v>0</v>
      </c>
      <c r="AJ27" s="444">
        <f t="shared" si="9"/>
        <v>0</v>
      </c>
      <c r="AK27" s="601">
        <f t="shared" si="10"/>
        <v>0</v>
      </c>
    </row>
    <row r="28" spans="1:37" s="445" customFormat="1" ht="13.15" customHeight="1" x14ac:dyDescent="0.2">
      <c r="A28" s="446" t="s">
        <v>106</v>
      </c>
      <c r="B28" s="433"/>
      <c r="C28" s="432" t="s">
        <v>12</v>
      </c>
      <c r="D28" s="605"/>
      <c r="E28" s="432"/>
      <c r="F28" s="434" t="s">
        <v>127</v>
      </c>
      <c r="G28" s="434" t="s">
        <v>130</v>
      </c>
      <c r="H28" s="435" t="str">
        <f t="shared" si="0"/>
        <v>05210046</v>
      </c>
      <c r="I28" s="436" t="str">
        <f>IF(ISNA(VLOOKUP(G28,GAAP02F[[#All],[Column1]:[FundHier1]],5,FALSE)),"Leases",(VLOOKUP(G28,GAAP02F[[#All],[Column1]:[FundHier1]],5,FALSE)))</f>
        <v>200</v>
      </c>
      <c r="J28" s="436" t="str">
        <f>IF(ISNA(VLOOKUP(F28,Table_GAAP02A[[#All],[Agency]:[Hier1]],4,FALSE)),"Abolished Agency",(VLOOKUP(F28,Table_GAAP02A[[#All],[Agency]:[Hier1]],4,FALSE)))</f>
        <v>0830</v>
      </c>
      <c r="K28" s="437" t="str">
        <f>IF(ISNA(VLOOKUP(F28,Table_GAAP02A[[#All],[Agency]:[Hier1]],2,FALSE)),"Abolished Agency",(VLOOKUP(F28,Table_GAAP02A[[#All],[Agency]:[Hier1]],2,FALSE)))</f>
        <v>TRANSPORTATION</v>
      </c>
      <c r="L28" s="437" t="str">
        <f>IF(ISNA(VLOOKUP(F28,Table_GAAP02A[[#All],[Agency]:[Hier1]],3,FALSE)),"Abolished Agency",(VLOOKUP(F28,Table_GAAP02A[[#All],[Agency]:[Hier1]],3,FALSE)))</f>
        <v>SECRETARY OF TRANSPORTATION AG</v>
      </c>
      <c r="M28" s="437" t="str">
        <f>IF(ISNA(VLOOKUP(G28,GAAP02F[[#All],[Column1]:[FundName]],2,FALSE)),"Leases",(VLOOKUP(G28,GAAP02F[[#All],[Column1]:[FundName]],2,FALSE)))</f>
        <v>PUBLIC TRANSPORTATION ACCT STF</v>
      </c>
      <c r="N28" s="438">
        <v>0</v>
      </c>
      <c r="O28" s="438">
        <v>0</v>
      </c>
      <c r="P28" s="438">
        <v>0</v>
      </c>
      <c r="Q28" s="438">
        <v>0</v>
      </c>
      <c r="R28" s="438">
        <v>0</v>
      </c>
      <c r="S28" s="438">
        <v>0</v>
      </c>
      <c r="T28" s="577">
        <f t="shared" si="4"/>
        <v>0</v>
      </c>
      <c r="U28" s="439">
        <v>0</v>
      </c>
      <c r="V28" s="439">
        <v>0</v>
      </c>
      <c r="W28" s="439">
        <v>0</v>
      </c>
      <c r="X28" s="439">
        <v>0</v>
      </c>
      <c r="Y28" s="440">
        <f t="shared" si="1"/>
        <v>0</v>
      </c>
      <c r="Z28" s="441">
        <v>0</v>
      </c>
      <c r="AA28" s="441">
        <v>0</v>
      </c>
      <c r="AB28" s="441">
        <v>0</v>
      </c>
      <c r="AC28" s="441">
        <v>0</v>
      </c>
      <c r="AD28" s="442">
        <f t="shared" si="2"/>
        <v>0</v>
      </c>
      <c r="AE28" s="443">
        <f t="shared" si="5"/>
        <v>0</v>
      </c>
      <c r="AF28" s="443">
        <f t="shared" si="6"/>
        <v>0</v>
      </c>
      <c r="AG28" s="443">
        <f t="shared" si="3"/>
        <v>0</v>
      </c>
      <c r="AH28" s="444">
        <f t="shared" si="7"/>
        <v>0</v>
      </c>
      <c r="AI28" s="444">
        <f t="shared" si="8"/>
        <v>0</v>
      </c>
      <c r="AJ28" s="444">
        <f t="shared" si="9"/>
        <v>0</v>
      </c>
      <c r="AK28" s="601">
        <f t="shared" si="10"/>
        <v>0</v>
      </c>
    </row>
    <row r="29" spans="1:37" s="445" customFormat="1" ht="13.15" customHeight="1" x14ac:dyDescent="0.2">
      <c r="A29" s="431" t="s">
        <v>106</v>
      </c>
      <c r="B29" s="454"/>
      <c r="C29" s="432" t="s">
        <v>12</v>
      </c>
      <c r="D29" s="605"/>
      <c r="E29" s="432"/>
      <c r="F29" s="434" t="s">
        <v>127</v>
      </c>
      <c r="G29" s="434" t="s">
        <v>453</v>
      </c>
      <c r="H29" s="434" t="str">
        <f t="shared" si="0"/>
        <v>05210917</v>
      </c>
      <c r="I29" s="436" t="str">
        <f>IF(ISNA(VLOOKUP(G29,GAAP02F[[#All],[Column1]:[FundHier1]],5,FALSE)),"Leases",(VLOOKUP(G29,GAAP02F[[#All],[Column1]:[FundHier1]],5,FALSE)))</f>
        <v>400</v>
      </c>
      <c r="J29" s="436" t="str">
        <f>IF(ISNA(VLOOKUP(F29,Table_GAAP02A[[#All],[Agency]:[Hier1]],4,FALSE)),"Abolished Agency",(VLOOKUP(F29,Table_GAAP02A[[#All],[Agency]:[Hier1]],4,FALSE)))</f>
        <v>0830</v>
      </c>
      <c r="K29" s="437" t="str">
        <f>IF(ISNA(VLOOKUP(F29,Table_GAAP02A[[#All],[Agency]:[Hier1]],2,FALSE)),"Abolished Agency",(VLOOKUP(F29,Table_GAAP02A[[#All],[Agency]:[Hier1]],2,FALSE)))</f>
        <v>TRANSPORTATION</v>
      </c>
      <c r="L29" s="437" t="str">
        <f>IF(ISNA(VLOOKUP(F29,Table_GAAP02A[[#All],[Agency]:[Hier1]],3,FALSE)),"Abolished Agency",(VLOOKUP(F29,Table_GAAP02A[[#All],[Agency]:[Hier1]],3,FALSE)))</f>
        <v>SECRETARY OF TRANSPORTATION AG</v>
      </c>
      <c r="M29" s="437" t="str">
        <f>IF(ISNA(VLOOKUP(G29,GAAP02F[[#All],[Column1]:[FundName]],2,FALSE)),"Leases",(VLOOKUP(G29,GAAP02F[[#All],[Column1]:[FundName]],2,FALSE)))</f>
        <v>INMATES' WELFARE FUND</v>
      </c>
      <c r="N29" s="438">
        <v>0</v>
      </c>
      <c r="O29" s="438">
        <v>0</v>
      </c>
      <c r="P29" s="438">
        <v>0</v>
      </c>
      <c r="Q29" s="683">
        <v>585419</v>
      </c>
      <c r="R29" s="438">
        <v>0</v>
      </c>
      <c r="S29" s="438">
        <v>0</v>
      </c>
      <c r="T29" s="577">
        <f t="shared" si="4"/>
        <v>585419</v>
      </c>
      <c r="U29" s="439">
        <v>0</v>
      </c>
      <c r="V29" s="439">
        <v>0</v>
      </c>
      <c r="W29" s="439">
        <v>0</v>
      </c>
      <c r="X29" s="439">
        <v>0</v>
      </c>
      <c r="Y29" s="440">
        <f t="shared" si="1"/>
        <v>0</v>
      </c>
      <c r="Z29" s="441">
        <v>0</v>
      </c>
      <c r="AA29" s="441">
        <v>0</v>
      </c>
      <c r="AB29" s="441">
        <v>0</v>
      </c>
      <c r="AC29" s="441">
        <v>0</v>
      </c>
      <c r="AD29" s="442">
        <f t="shared" si="2"/>
        <v>0</v>
      </c>
      <c r="AE29" s="443">
        <f t="shared" si="5"/>
        <v>0</v>
      </c>
      <c r="AF29" s="443">
        <f t="shared" si="6"/>
        <v>0</v>
      </c>
      <c r="AG29" s="443">
        <f t="shared" si="3"/>
        <v>0</v>
      </c>
      <c r="AH29" s="444">
        <f t="shared" si="7"/>
        <v>585419</v>
      </c>
      <c r="AI29" s="444">
        <f t="shared" si="8"/>
        <v>0</v>
      </c>
      <c r="AJ29" s="444">
        <f t="shared" si="9"/>
        <v>0</v>
      </c>
      <c r="AK29" s="601">
        <f t="shared" si="10"/>
        <v>585419</v>
      </c>
    </row>
    <row r="30" spans="1:37" s="445" customFormat="1" ht="13.15" customHeight="1" x14ac:dyDescent="0.2">
      <c r="A30" s="431" t="s">
        <v>106</v>
      </c>
      <c r="B30" s="454"/>
      <c r="C30" s="432" t="s">
        <v>12</v>
      </c>
      <c r="D30" s="605"/>
      <c r="E30" s="432"/>
      <c r="F30" s="434" t="s">
        <v>127</v>
      </c>
      <c r="G30" s="434" t="s">
        <v>289</v>
      </c>
      <c r="H30" s="434" t="str">
        <f t="shared" ref="H30" si="11">F30&amp;G30</f>
        <v>05216043</v>
      </c>
      <c r="I30" s="436" t="str">
        <f>IF(ISNA(VLOOKUP(G30,GAAP02F[[#All],[Column1]:[FundHier1]],5,FALSE)),"Leases",(VLOOKUP(G30,GAAP02F[[#All],[Column1]:[FundHier1]],5,FALSE)))</f>
        <v>200</v>
      </c>
      <c r="J30" s="436" t="str">
        <f>IF(ISNA(VLOOKUP(F30,Table_GAAP02A[[#All],[Agency]:[Hier1]],4,FALSE)),"Abolished Agency",(VLOOKUP(F30,Table_GAAP02A[[#All],[Agency]:[Hier1]],4,FALSE)))</f>
        <v>0830</v>
      </c>
      <c r="K30" s="437" t="str">
        <f>IF(ISNA(VLOOKUP(F30,Table_GAAP02A[[#All],[Agency]:[Hier1]],2,FALSE)),"Abolished Agency",(VLOOKUP(F30,Table_GAAP02A[[#All],[Agency]:[Hier1]],2,FALSE)))</f>
        <v>TRANSPORTATION</v>
      </c>
      <c r="L30" s="437" t="str">
        <f>IF(ISNA(VLOOKUP(F30,Table_GAAP02A[[#All],[Agency]:[Hier1]],3,FALSE)),"Abolished Agency",(VLOOKUP(F30,Table_GAAP02A[[#All],[Agency]:[Hier1]],3,FALSE)))</f>
        <v>SECRETARY OF TRANSPORTATION AG</v>
      </c>
      <c r="M30" s="437" t="str">
        <f>IF(ISNA(VLOOKUP(G30,GAAP02F[[#All],[Column1]:[FundName]],2,FALSE)),"Leases",(VLOOKUP(G30,GAAP02F[[#All],[Column1]:[FundName]],2,FALSE)))</f>
        <v>HIGH-SPEED PASSENGER TRAIN</v>
      </c>
      <c r="N30" s="438">
        <v>0</v>
      </c>
      <c r="O30" s="438">
        <v>0</v>
      </c>
      <c r="P30" s="438">
        <v>0</v>
      </c>
      <c r="Q30" s="683">
        <v>585419</v>
      </c>
      <c r="R30" s="438">
        <v>0</v>
      </c>
      <c r="S30" s="438">
        <v>0</v>
      </c>
      <c r="T30" s="577">
        <f t="shared" ref="T30" si="12">SUM(N30:S30)</f>
        <v>585419</v>
      </c>
      <c r="U30" s="439">
        <v>0</v>
      </c>
      <c r="V30" s="439">
        <v>0</v>
      </c>
      <c r="W30" s="439">
        <v>0</v>
      </c>
      <c r="X30" s="439">
        <v>0</v>
      </c>
      <c r="Y30" s="440">
        <f t="shared" ref="Y30" si="13">SUM(U30:X30)</f>
        <v>0</v>
      </c>
      <c r="Z30" s="441">
        <v>0</v>
      </c>
      <c r="AA30" s="441">
        <v>0</v>
      </c>
      <c r="AB30" s="441">
        <v>0</v>
      </c>
      <c r="AC30" s="441">
        <v>0</v>
      </c>
      <c r="AD30" s="442">
        <f t="shared" ref="AD30" si="14">SUM(Z30:AC30)</f>
        <v>0</v>
      </c>
      <c r="AE30" s="443">
        <f t="shared" ref="AE30" si="15">N30 +U30-Z30</f>
        <v>0</v>
      </c>
      <c r="AF30" s="443">
        <f t="shared" ref="AF30" si="16">O30 +V30-AA30</f>
        <v>0</v>
      </c>
      <c r="AG30" s="443">
        <f t="shared" ref="AG30" si="17">P30 +W30-AB30</f>
        <v>0</v>
      </c>
      <c r="AH30" s="444">
        <f t="shared" ref="AH30" si="18">Q30 +X30-AC30</f>
        <v>585419</v>
      </c>
      <c r="AI30" s="444">
        <f t="shared" ref="AI30" si="19">R30</f>
        <v>0</v>
      </c>
      <c r="AJ30" s="444">
        <f t="shared" ref="AJ30" si="20">S30</f>
        <v>0</v>
      </c>
      <c r="AK30" s="601">
        <f t="shared" ref="AK30" si="21">SUM(AE30:AJ30)</f>
        <v>585419</v>
      </c>
    </row>
    <row r="31" spans="1:37" s="445" customFormat="1" ht="13.15" customHeight="1" x14ac:dyDescent="0.2">
      <c r="A31" s="431" t="s">
        <v>106</v>
      </c>
      <c r="B31" s="454"/>
      <c r="C31" s="432" t="s">
        <v>12</v>
      </c>
      <c r="D31" s="605"/>
      <c r="E31" s="432"/>
      <c r="F31" s="434" t="s">
        <v>127</v>
      </c>
      <c r="G31" s="434" t="s">
        <v>5510</v>
      </c>
      <c r="H31" s="434" t="str">
        <f t="shared" ref="H31" si="22">F31&amp;G31</f>
        <v>05219730</v>
      </c>
      <c r="I31" s="436" t="str">
        <f>IF(ISNA(VLOOKUP(G31,GAAP02F[[#All],[Column1]:[FundHier1]],5,FALSE)),"Leases",(VLOOKUP(G31,GAAP02F[[#All],[Column1]:[FundHier1]],5,FALSE)))</f>
        <v>500</v>
      </c>
      <c r="J31" s="436" t="str">
        <f>IF(ISNA(VLOOKUP(F31,Table_GAAP02A[[#All],[Agency]:[Hier1]],4,FALSE)),"Abolished Agency",(VLOOKUP(F31,Table_GAAP02A[[#All],[Agency]:[Hier1]],4,FALSE)))</f>
        <v>0830</v>
      </c>
      <c r="K31" s="437" t="str">
        <f>IF(ISNA(VLOOKUP(F31,Table_GAAP02A[[#All],[Agency]:[Hier1]],2,FALSE)),"Abolished Agency",(VLOOKUP(F31,Table_GAAP02A[[#All],[Agency]:[Hier1]],2,FALSE)))</f>
        <v>TRANSPORTATION</v>
      </c>
      <c r="L31" s="437" t="str">
        <f>IF(ISNA(VLOOKUP(F31,Table_GAAP02A[[#All],[Agency]:[Hier1]],3,FALSE)),"Abolished Agency",(VLOOKUP(F31,Table_GAAP02A[[#All],[Agency]:[Hier1]],3,FALSE)))</f>
        <v>SECRETARY OF TRANSPORTATION AG</v>
      </c>
      <c r="M31" s="437" t="str">
        <f>IF(ISNA(VLOOKUP(G31,GAAP02F[[#All],[Column1]:[FundName]],2,FALSE)),"Leases",(VLOOKUP(G31,GAAP02F[[#All],[Column1]:[FundName]],2,FALSE)))</f>
        <v>TECHNOLOGY SERVICES REVOLVING</v>
      </c>
      <c r="N31" s="438">
        <v>0</v>
      </c>
      <c r="O31" s="438">
        <v>0</v>
      </c>
      <c r="P31" s="438">
        <v>0</v>
      </c>
      <c r="Q31" s="683">
        <v>25927171</v>
      </c>
      <c r="R31" s="438">
        <v>0</v>
      </c>
      <c r="S31" s="438">
        <v>0</v>
      </c>
      <c r="T31" s="577">
        <f t="shared" ref="T31" si="23">SUM(N31:S31)</f>
        <v>25927171</v>
      </c>
      <c r="U31" s="439">
        <v>0</v>
      </c>
      <c r="V31" s="439">
        <v>0</v>
      </c>
      <c r="W31" s="439">
        <v>0</v>
      </c>
      <c r="X31" s="439">
        <v>3919547</v>
      </c>
      <c r="Y31" s="440">
        <f t="shared" ref="Y31" si="24">SUM(U31:X31)</f>
        <v>3919547</v>
      </c>
      <c r="Z31" s="441">
        <v>0</v>
      </c>
      <c r="AA31" s="441">
        <v>0</v>
      </c>
      <c r="AB31" s="441">
        <v>0</v>
      </c>
      <c r="AC31" s="441">
        <v>1486301</v>
      </c>
      <c r="AD31" s="442">
        <f t="shared" ref="AD31" si="25">SUM(Z31:AC31)</f>
        <v>1486301</v>
      </c>
      <c r="AE31" s="443">
        <f t="shared" ref="AE31" si="26">N31 +U31-Z31</f>
        <v>0</v>
      </c>
      <c r="AF31" s="443">
        <f t="shared" ref="AF31" si="27">O31 +V31-AA31</f>
        <v>0</v>
      </c>
      <c r="AG31" s="443">
        <f t="shared" ref="AG31" si="28">P31 +W31-AB31</f>
        <v>0</v>
      </c>
      <c r="AH31" s="444">
        <f t="shared" ref="AH31" si="29">Q31 +X31-AC31</f>
        <v>28360417</v>
      </c>
      <c r="AI31" s="444">
        <f t="shared" ref="AI31" si="30">R31</f>
        <v>0</v>
      </c>
      <c r="AJ31" s="444">
        <f t="shared" ref="AJ31" si="31">S31</f>
        <v>0</v>
      </c>
      <c r="AK31" s="601">
        <f t="shared" ref="AK31" si="32">SUM(AE31:AJ31)</f>
        <v>28360417</v>
      </c>
    </row>
    <row r="32" spans="1:37" s="445" customFormat="1" ht="13.15" customHeight="1" x14ac:dyDescent="0.2">
      <c r="A32" s="446" t="s">
        <v>106</v>
      </c>
      <c r="B32" s="454"/>
      <c r="C32" s="432" t="s">
        <v>12</v>
      </c>
      <c r="D32" s="56" t="s">
        <v>6263</v>
      </c>
      <c r="E32" s="56" t="s">
        <v>6263</v>
      </c>
      <c r="F32" s="434" t="s">
        <v>131</v>
      </c>
      <c r="G32" s="434" t="s">
        <v>13</v>
      </c>
      <c r="H32" s="434" t="str">
        <f t="shared" si="0"/>
        <v>05300001</v>
      </c>
      <c r="I32" s="436" t="str">
        <f>IF(ISNA(VLOOKUP(G32,GAAP02F[[#All],[Column1]:[FundHier1]],5,FALSE)),"Leases",(VLOOKUP(G32,GAAP02F[[#All],[Column1]:[FundHier1]],5,FALSE)))</f>
        <v>100</v>
      </c>
      <c r="J32" s="436" t="str">
        <f>IF(ISNA(VLOOKUP(F32,Table_GAAP02A[[#All],[Agency]:[Hier1]],4,FALSE)),"Abolished Agency",(VLOOKUP(F32,Table_GAAP02A[[#All],[Agency]:[Hier1]],4,FALSE)))</f>
        <v>0815</v>
      </c>
      <c r="K32" s="437" t="str">
        <f>IF(ISNA(VLOOKUP(F32,Table_GAAP02A[[#All],[Agency]:[Hier1]],2,FALSE)),"Abolished Agency",(VLOOKUP(F32,Table_GAAP02A[[#All],[Agency]:[Hier1]],2,FALSE)))</f>
        <v>HEALTH AND HUMAN SERVICES</v>
      </c>
      <c r="L32" s="437" t="str">
        <f>IF(ISNA(VLOOKUP(F32,Table_GAAP02A[[#All],[Agency]:[Hier1]],3,FALSE)),"Abolished Agency",(VLOOKUP(F32,Table_GAAP02A[[#All],[Agency]:[Hier1]],3,FALSE)))</f>
        <v>HEALTH AND WELFARE AGENCY</v>
      </c>
      <c r="M32" s="437" t="str">
        <f>IF(ISNA(VLOOKUP(G32,GAAP02F[[#All],[Column1]:[FundName]],2,FALSE)),"Leases",(VLOOKUP(G32,GAAP02F[[#All],[Column1]:[FundName]],2,FALSE)))</f>
        <v>GENERAL FUND</v>
      </c>
      <c r="N32" s="438">
        <v>0</v>
      </c>
      <c r="O32" s="438">
        <v>733592.64</v>
      </c>
      <c r="P32" s="438">
        <v>0</v>
      </c>
      <c r="Q32" s="438">
        <v>199130</v>
      </c>
      <c r="R32" s="438">
        <v>0</v>
      </c>
      <c r="S32" s="438">
        <v>0</v>
      </c>
      <c r="T32" s="577">
        <f t="shared" si="4"/>
        <v>932722.64</v>
      </c>
      <c r="U32" s="439">
        <v>0</v>
      </c>
      <c r="V32" s="439">
        <v>0</v>
      </c>
      <c r="W32" s="439">
        <v>0</v>
      </c>
      <c r="X32" s="439">
        <v>0</v>
      </c>
      <c r="Y32" s="440">
        <f t="shared" si="1"/>
        <v>0</v>
      </c>
      <c r="Z32" s="441">
        <v>0</v>
      </c>
      <c r="AA32" s="441">
        <v>0</v>
      </c>
      <c r="AB32" s="441">
        <v>0</v>
      </c>
      <c r="AC32" s="441">
        <v>0</v>
      </c>
      <c r="AD32" s="442">
        <f t="shared" si="2"/>
        <v>0</v>
      </c>
      <c r="AE32" s="443">
        <f t="shared" si="5"/>
        <v>0</v>
      </c>
      <c r="AF32" s="443">
        <f t="shared" si="6"/>
        <v>733592.64</v>
      </c>
      <c r="AG32" s="443">
        <f t="shared" si="3"/>
        <v>0</v>
      </c>
      <c r="AH32" s="444">
        <f t="shared" si="7"/>
        <v>199130</v>
      </c>
      <c r="AI32" s="444">
        <f t="shared" si="8"/>
        <v>0</v>
      </c>
      <c r="AJ32" s="444">
        <f t="shared" si="9"/>
        <v>0</v>
      </c>
      <c r="AK32" s="601">
        <f t="shared" si="10"/>
        <v>932722.64</v>
      </c>
    </row>
    <row r="33" spans="1:37" s="445" customFormat="1" ht="13.15" customHeight="1" x14ac:dyDescent="0.2">
      <c r="A33" s="446" t="s">
        <v>106</v>
      </c>
      <c r="B33" s="454"/>
      <c r="C33" s="432" t="s">
        <v>12</v>
      </c>
      <c r="D33" s="56"/>
      <c r="E33" s="432"/>
      <c r="F33" s="434" t="s">
        <v>132</v>
      </c>
      <c r="G33" s="434" t="s">
        <v>133</v>
      </c>
      <c r="H33" s="434" t="str">
        <f t="shared" si="0"/>
        <v>05319745</v>
      </c>
      <c r="I33" s="436" t="str">
        <f>IF(ISNA(VLOOKUP(G33,GAAP02F[[#All],[Column1]:[FundHier1]],5,FALSE)),"Leases",(VLOOKUP(G33,GAAP02F[[#All],[Column1]:[FundHier1]],5,FALSE)))</f>
        <v>500</v>
      </c>
      <c r="J33" s="436" t="str">
        <f>IF(ISNA(VLOOKUP(F33,Table_GAAP02A[[#All],[Agency]:[Hier1]],4,FALSE)),"Abolished Agency",(VLOOKUP(F33,Table_GAAP02A[[#All],[Agency]:[Hier1]],4,FALSE)))</f>
        <v>0815</v>
      </c>
      <c r="K33" s="437" t="str">
        <f>IF(ISNA(VLOOKUP(F33,Table_GAAP02A[[#All],[Agency]:[Hier1]],2,FALSE)),"Abolished Agency",(VLOOKUP(F33,Table_GAAP02A[[#All],[Agency]:[Hier1]],2,FALSE)))</f>
        <v>HEALTH AND HUMAN SERVICES</v>
      </c>
      <c r="L33" s="437" t="str">
        <f>IF(ISNA(VLOOKUP(F33,Table_GAAP02A[[#All],[Agency]:[Hier1]],3,FALSE)),"Abolished Agency",(VLOOKUP(F33,Table_GAAP02A[[#All],[Agency]:[Hier1]],3,FALSE)))</f>
        <v>OFFICE OF SYSTEM INTEGRATION</v>
      </c>
      <c r="M33" s="437" t="str">
        <f>IF(ISNA(VLOOKUP(G33,GAAP02F[[#All],[Column1]:[FundName]],2,FALSE)),"Leases",(VLOOKUP(G33,GAAP02F[[#All],[Column1]:[FundName]],2,FALSE)))</f>
        <v>HEALTH&amp;HUMAN SVCS AUTOMATION</v>
      </c>
      <c r="N33" s="438">
        <v>0</v>
      </c>
      <c r="O33" s="438">
        <v>0</v>
      </c>
      <c r="P33" s="438">
        <v>0</v>
      </c>
      <c r="Q33" s="438">
        <v>0</v>
      </c>
      <c r="R33" s="438">
        <v>0</v>
      </c>
      <c r="S33" s="438">
        <v>0</v>
      </c>
      <c r="T33" s="577">
        <f t="shared" si="4"/>
        <v>0</v>
      </c>
      <c r="U33" s="439">
        <v>0</v>
      </c>
      <c r="V33" s="439">
        <v>0</v>
      </c>
      <c r="W33" s="439">
        <v>0</v>
      </c>
      <c r="X33" s="439">
        <v>0</v>
      </c>
      <c r="Y33" s="440">
        <f t="shared" si="1"/>
        <v>0</v>
      </c>
      <c r="Z33" s="441">
        <v>0</v>
      </c>
      <c r="AA33" s="441">
        <v>0</v>
      </c>
      <c r="AB33" s="441">
        <v>0</v>
      </c>
      <c r="AC33" s="441">
        <v>0</v>
      </c>
      <c r="AD33" s="442">
        <f t="shared" si="2"/>
        <v>0</v>
      </c>
      <c r="AE33" s="443">
        <f t="shared" si="5"/>
        <v>0</v>
      </c>
      <c r="AF33" s="443">
        <f t="shared" si="6"/>
        <v>0</v>
      </c>
      <c r="AG33" s="443">
        <f t="shared" si="3"/>
        <v>0</v>
      </c>
      <c r="AH33" s="444">
        <f t="shared" si="7"/>
        <v>0</v>
      </c>
      <c r="AI33" s="444">
        <f t="shared" si="8"/>
        <v>0</v>
      </c>
      <c r="AJ33" s="444">
        <f t="shared" si="9"/>
        <v>0</v>
      </c>
      <c r="AK33" s="601">
        <f t="shared" si="10"/>
        <v>0</v>
      </c>
    </row>
    <row r="34" spans="1:37" s="445" customFormat="1" ht="13.15" customHeight="1" x14ac:dyDescent="0.2">
      <c r="A34" s="446" t="s">
        <v>106</v>
      </c>
      <c r="B34" s="198"/>
      <c r="C34" s="432" t="s">
        <v>12</v>
      </c>
      <c r="D34" s="609"/>
      <c r="E34" s="432"/>
      <c r="F34" s="434" t="s">
        <v>134</v>
      </c>
      <c r="G34" s="434" t="s">
        <v>13</v>
      </c>
      <c r="H34" s="434" t="str">
        <f t="shared" si="0"/>
        <v>05400001</v>
      </c>
      <c r="I34" s="436" t="str">
        <f>IF(ISNA(VLOOKUP(G34,GAAP02F[[#All],[Column1]:[FundHier1]],5,FALSE)),"Leases",(VLOOKUP(G34,GAAP02F[[#All],[Column1]:[FundHier1]],5,FALSE)))</f>
        <v>100</v>
      </c>
      <c r="J34" s="436" t="str">
        <f>IF(ISNA(VLOOKUP(F34,Table_GAAP02A[[#All],[Agency]:[Hier1]],4,FALSE)),"Abolished Agency",(VLOOKUP(F34,Table_GAAP02A[[#All],[Agency]:[Hier1]],4,FALSE)))</f>
        <v>0820</v>
      </c>
      <c r="K34" s="437" t="str">
        <f>IF(ISNA(VLOOKUP(F34,Table_GAAP02A[[#All],[Agency]:[Hier1]],2,FALSE)),"Abolished Agency",(VLOOKUP(F34,Table_GAAP02A[[#All],[Agency]:[Hier1]],2,FALSE)))</f>
        <v>RESOURCES</v>
      </c>
      <c r="L34" s="437" t="str">
        <f>IF(ISNA(VLOOKUP(F34,Table_GAAP02A[[#All],[Agency]:[Hier1]],3,FALSE)),"Abolished Agency",(VLOOKUP(F34,Table_GAAP02A[[#All],[Agency]:[Hier1]],3,FALSE)))</f>
        <v>NATURAL RESOURCES AGENCY, SECY</v>
      </c>
      <c r="M34" s="437" t="str">
        <f>IF(ISNA(VLOOKUP(G34,GAAP02F[[#All],[Column1]:[FundName]],2,FALSE)),"Leases",(VLOOKUP(G34,GAAP02F[[#All],[Column1]:[FundName]],2,FALSE)))</f>
        <v>GENERAL FUND</v>
      </c>
      <c r="N34" s="438">
        <v>0</v>
      </c>
      <c r="O34" s="438">
        <v>0</v>
      </c>
      <c r="P34" s="438">
        <v>0</v>
      </c>
      <c r="Q34" s="438">
        <v>0</v>
      </c>
      <c r="R34" s="438">
        <v>0</v>
      </c>
      <c r="S34" s="438">
        <v>0</v>
      </c>
      <c r="T34" s="577">
        <f t="shared" si="4"/>
        <v>0</v>
      </c>
      <c r="U34" s="439">
        <v>0</v>
      </c>
      <c r="V34" s="439">
        <v>0</v>
      </c>
      <c r="W34" s="439">
        <v>0</v>
      </c>
      <c r="X34" s="439">
        <v>0</v>
      </c>
      <c r="Y34" s="440">
        <f t="shared" si="1"/>
        <v>0</v>
      </c>
      <c r="Z34" s="441">
        <v>0</v>
      </c>
      <c r="AA34" s="441">
        <v>0</v>
      </c>
      <c r="AB34" s="441">
        <v>0</v>
      </c>
      <c r="AC34" s="441">
        <v>0</v>
      </c>
      <c r="AD34" s="442">
        <f t="shared" si="2"/>
        <v>0</v>
      </c>
      <c r="AE34" s="443">
        <f t="shared" si="5"/>
        <v>0</v>
      </c>
      <c r="AF34" s="443">
        <f t="shared" si="6"/>
        <v>0</v>
      </c>
      <c r="AG34" s="443">
        <f t="shared" si="3"/>
        <v>0</v>
      </c>
      <c r="AH34" s="444">
        <f t="shared" si="7"/>
        <v>0</v>
      </c>
      <c r="AI34" s="444">
        <f t="shared" si="8"/>
        <v>0</v>
      </c>
      <c r="AJ34" s="444">
        <f t="shared" si="9"/>
        <v>0</v>
      </c>
      <c r="AK34" s="601">
        <f t="shared" si="10"/>
        <v>0</v>
      </c>
    </row>
    <row r="35" spans="1:37" s="445" customFormat="1" ht="13.15" customHeight="1" x14ac:dyDescent="0.2">
      <c r="A35" s="431" t="s">
        <v>106</v>
      </c>
      <c r="B35" s="198"/>
      <c r="C35" s="432" t="s">
        <v>12</v>
      </c>
      <c r="D35" s="609"/>
      <c r="E35" s="432"/>
      <c r="F35" s="434" t="s">
        <v>134</v>
      </c>
      <c r="G35" s="434" t="s">
        <v>26</v>
      </c>
      <c r="H35" s="435" t="str">
        <f t="shared" si="0"/>
        <v>05400140</v>
      </c>
      <c r="I35" s="436" t="str">
        <f>IF(ISNA(VLOOKUP(G35,GAAP02F[[#All],[Column1]:[FundHier1]],5,FALSE)),"Leases",(VLOOKUP(G35,GAAP02F[[#All],[Column1]:[FundHier1]],5,FALSE)))</f>
        <v>200</v>
      </c>
      <c r="J35" s="436" t="str">
        <f>IF(ISNA(VLOOKUP(F35,Table_GAAP02A[[#All],[Agency]:[Hier1]],4,FALSE)),"Abolished Agency",(VLOOKUP(F35,Table_GAAP02A[[#All],[Agency]:[Hier1]],4,FALSE)))</f>
        <v>0820</v>
      </c>
      <c r="K35" s="437" t="str">
        <f>IF(ISNA(VLOOKUP(F35,Table_GAAP02A[[#All],[Agency]:[Hier1]],2,FALSE)),"Abolished Agency",(VLOOKUP(F35,Table_GAAP02A[[#All],[Agency]:[Hier1]],2,FALSE)))</f>
        <v>RESOURCES</v>
      </c>
      <c r="L35" s="437" t="str">
        <f>IF(ISNA(VLOOKUP(F35,Table_GAAP02A[[#All],[Agency]:[Hier1]],3,FALSE)),"Abolished Agency",(VLOOKUP(F35,Table_GAAP02A[[#All],[Agency]:[Hier1]],3,FALSE)))</f>
        <v>NATURAL RESOURCES AGENCY, SECY</v>
      </c>
      <c r="M35" s="437" t="str">
        <f>IF(ISNA(VLOOKUP(G35,GAAP02F[[#All],[Column1]:[FundName]],2,FALSE)),"Leases",(VLOOKUP(G35,GAAP02F[[#All],[Column1]:[FundName]],2,FALSE)))</f>
        <v>ENVIRONMENTL LICENSE PLATE FD</v>
      </c>
      <c r="N35" s="438">
        <v>0</v>
      </c>
      <c r="O35" s="438">
        <v>0</v>
      </c>
      <c r="P35" s="438">
        <v>0</v>
      </c>
      <c r="Q35" s="438">
        <v>0</v>
      </c>
      <c r="R35" s="438">
        <v>0</v>
      </c>
      <c r="S35" s="438">
        <v>0</v>
      </c>
      <c r="T35" s="577">
        <f t="shared" si="4"/>
        <v>0</v>
      </c>
      <c r="U35" s="439">
        <v>0</v>
      </c>
      <c r="V35" s="439">
        <v>0</v>
      </c>
      <c r="W35" s="439">
        <v>0</v>
      </c>
      <c r="X35" s="439">
        <v>0</v>
      </c>
      <c r="Y35" s="440">
        <f t="shared" si="1"/>
        <v>0</v>
      </c>
      <c r="Z35" s="441">
        <v>0</v>
      </c>
      <c r="AA35" s="441">
        <v>0</v>
      </c>
      <c r="AB35" s="441">
        <v>0</v>
      </c>
      <c r="AC35" s="441">
        <v>0</v>
      </c>
      <c r="AD35" s="442">
        <f t="shared" si="2"/>
        <v>0</v>
      </c>
      <c r="AE35" s="443">
        <f t="shared" si="5"/>
        <v>0</v>
      </c>
      <c r="AF35" s="443">
        <f t="shared" si="6"/>
        <v>0</v>
      </c>
      <c r="AG35" s="443">
        <f t="shared" si="3"/>
        <v>0</v>
      </c>
      <c r="AH35" s="444">
        <f t="shared" si="7"/>
        <v>0</v>
      </c>
      <c r="AI35" s="444">
        <f t="shared" si="8"/>
        <v>0</v>
      </c>
      <c r="AJ35" s="444">
        <f t="shared" si="9"/>
        <v>0</v>
      </c>
      <c r="AK35" s="601">
        <f t="shared" si="10"/>
        <v>0</v>
      </c>
    </row>
    <row r="36" spans="1:37" s="445" customFormat="1" ht="13.15" customHeight="1" x14ac:dyDescent="0.2">
      <c r="A36" s="446" t="s">
        <v>106</v>
      </c>
      <c r="B36" s="198"/>
      <c r="C36" s="432" t="s">
        <v>12</v>
      </c>
      <c r="D36" s="432"/>
      <c r="E36" s="56" t="s">
        <v>6265</v>
      </c>
      <c r="F36" s="434" t="s">
        <v>135</v>
      </c>
      <c r="G36" s="450" t="s">
        <v>13</v>
      </c>
      <c r="H36" s="435" t="str">
        <f t="shared" si="0"/>
        <v>05520001</v>
      </c>
      <c r="I36" s="436" t="str">
        <f>IF(ISNA(VLOOKUP(G36,GAAP02F[[#All],[Column1]:[FundHier1]],5,FALSE)),"Leases",(VLOOKUP(G36,GAAP02F[[#All],[Column1]:[FundHier1]],5,FALSE)))</f>
        <v>100</v>
      </c>
      <c r="J36" s="436" t="str">
        <f>IF(ISNA(VLOOKUP(F36,Table_GAAP02A[[#All],[Agency]:[Hier1]],4,FALSE)),"Abolished Agency",(VLOOKUP(F36,Table_GAAP02A[[#All],[Agency]:[Hier1]],4,FALSE)))</f>
        <v>0808</v>
      </c>
      <c r="K36" s="437" t="str">
        <f>IF(ISNA(VLOOKUP(F36,Table_GAAP02A[[#All],[Agency]:[Hier1]],2,FALSE)),"Abolished Agency",(VLOOKUP(F36,Table_GAAP02A[[#All],[Agency]:[Hier1]],2,FALSE)))</f>
        <v>GENERAL GOVERNMENT</v>
      </c>
      <c r="L36" s="437" t="str">
        <f>IF(ISNA(VLOOKUP(F36,Table_GAAP02A[[#All],[Agency]:[Hier1]],3,FALSE)),"Abolished Agency",(VLOOKUP(F36,Table_GAAP02A[[#All],[Agency]:[Hier1]],3,FALSE)))</f>
        <v>OFFICE OF THE INSPECTOR GENERL</v>
      </c>
      <c r="M36" s="437" t="str">
        <f>IF(ISNA(VLOOKUP(G36,GAAP02F[[#All],[Column1]:[FundName]],2,FALSE)),"Leases",(VLOOKUP(G36,GAAP02F[[#All],[Column1]:[FundName]],2,FALSE)))</f>
        <v>GENERAL FUND</v>
      </c>
      <c r="N36" s="438">
        <v>0</v>
      </c>
      <c r="O36" s="438">
        <v>0</v>
      </c>
      <c r="P36" s="438">
        <v>0</v>
      </c>
      <c r="Q36" s="438">
        <v>431793.04</v>
      </c>
      <c r="R36" s="438">
        <v>0</v>
      </c>
      <c r="S36" s="438">
        <v>0</v>
      </c>
      <c r="T36" s="577">
        <f t="shared" si="4"/>
        <v>431793.04</v>
      </c>
      <c r="U36" s="439">
        <v>0</v>
      </c>
      <c r="V36" s="439">
        <v>0</v>
      </c>
      <c r="W36" s="439">
        <v>0</v>
      </c>
      <c r="X36" s="439">
        <v>0</v>
      </c>
      <c r="Y36" s="440">
        <f t="shared" si="1"/>
        <v>0</v>
      </c>
      <c r="Z36" s="441">
        <v>0</v>
      </c>
      <c r="AA36" s="441">
        <v>0</v>
      </c>
      <c r="AB36" s="441">
        <v>0</v>
      </c>
      <c r="AC36" s="441">
        <v>0</v>
      </c>
      <c r="AD36" s="442">
        <f t="shared" si="2"/>
        <v>0</v>
      </c>
      <c r="AE36" s="443">
        <f t="shared" si="5"/>
        <v>0</v>
      </c>
      <c r="AF36" s="443">
        <f t="shared" si="6"/>
        <v>0</v>
      </c>
      <c r="AG36" s="443">
        <f t="shared" si="3"/>
        <v>0</v>
      </c>
      <c r="AH36" s="444">
        <f t="shared" si="7"/>
        <v>431793.04</v>
      </c>
      <c r="AI36" s="444">
        <f t="shared" si="8"/>
        <v>0</v>
      </c>
      <c r="AJ36" s="444">
        <f t="shared" si="9"/>
        <v>0</v>
      </c>
      <c r="AK36" s="601">
        <f t="shared" si="10"/>
        <v>431793.04</v>
      </c>
    </row>
    <row r="37" spans="1:37" s="445" customFormat="1" ht="13.15" customHeight="1" x14ac:dyDescent="0.2">
      <c r="A37" s="446" t="s">
        <v>106</v>
      </c>
      <c r="B37" s="432"/>
      <c r="C37" s="432" t="s">
        <v>12</v>
      </c>
      <c r="D37" s="432"/>
      <c r="E37" s="432"/>
      <c r="F37" s="434" t="s">
        <v>136</v>
      </c>
      <c r="G37" s="450" t="s">
        <v>129</v>
      </c>
      <c r="H37" s="455" t="str">
        <f t="shared" si="0"/>
        <v>05550044</v>
      </c>
      <c r="I37" s="436" t="str">
        <f>IF(ISNA(VLOOKUP(G37,GAAP02F[[#All],[Column1]:[FundHier1]],5,FALSE)),"Leases",(VLOOKUP(G37,GAAP02F[[#All],[Column1]:[FundHier1]],5,FALSE)))</f>
        <v>200</v>
      </c>
      <c r="J37" s="436" t="str">
        <f>IF(ISNA(VLOOKUP(F37,Table_GAAP02A[[#All],[Agency]:[Hier1]],4,FALSE)),"Abolished Agency",(VLOOKUP(F37,Table_GAAP02A[[#All],[Agency]:[Hier1]],4,FALSE)))</f>
        <v>0820</v>
      </c>
      <c r="K37" s="437" t="str">
        <f>IF(ISNA(VLOOKUP(F37,Table_GAAP02A[[#All],[Agency]:[Hier1]],2,FALSE)),"Abolished Agency",(VLOOKUP(F37,Table_GAAP02A[[#All],[Agency]:[Hier1]],2,FALSE)))</f>
        <v>RESOURCES</v>
      </c>
      <c r="L37" s="456" t="str">
        <f>IF(ISNA(VLOOKUP(F37,Table_GAAP02A[[#All],[Agency]:[Hier1]],3,FALSE)),"Abolished Agency",(VLOOKUP(F37,Table_GAAP02A[[#All],[Agency]:[Hier1]],3,FALSE)))</f>
        <v>ENVIRONMENTAL PROTECTION, SECY</v>
      </c>
      <c r="M37" s="456" t="str">
        <f>IF(ISNA(VLOOKUP(G37,GAAP02F[[#All],[Column1]:[FundName]],2,FALSE)),"Leases",(VLOOKUP(G37,GAAP02F[[#All],[Column1]:[FundName]],2,FALSE)))</f>
        <v>MOTOR VEHICLE ACCOUNT</v>
      </c>
      <c r="N37" s="438">
        <v>0</v>
      </c>
      <c r="O37" s="438">
        <v>0</v>
      </c>
      <c r="P37" s="438">
        <v>0</v>
      </c>
      <c r="Q37" s="438">
        <v>0</v>
      </c>
      <c r="R37" s="438">
        <v>0</v>
      </c>
      <c r="S37" s="438">
        <v>0</v>
      </c>
      <c r="T37" s="577">
        <f t="shared" si="4"/>
        <v>0</v>
      </c>
      <c r="U37" s="439">
        <v>0</v>
      </c>
      <c r="V37" s="439">
        <v>0</v>
      </c>
      <c r="W37" s="439">
        <v>0</v>
      </c>
      <c r="X37" s="439">
        <v>0</v>
      </c>
      <c r="Y37" s="440">
        <f t="shared" si="1"/>
        <v>0</v>
      </c>
      <c r="Z37" s="441">
        <v>0</v>
      </c>
      <c r="AA37" s="441">
        <v>0</v>
      </c>
      <c r="AB37" s="441">
        <v>0</v>
      </c>
      <c r="AC37" s="441">
        <v>0</v>
      </c>
      <c r="AD37" s="442">
        <f t="shared" si="2"/>
        <v>0</v>
      </c>
      <c r="AE37" s="443">
        <f t="shared" si="5"/>
        <v>0</v>
      </c>
      <c r="AF37" s="443">
        <f t="shared" si="6"/>
        <v>0</v>
      </c>
      <c r="AG37" s="443">
        <f t="shared" si="3"/>
        <v>0</v>
      </c>
      <c r="AH37" s="444">
        <f t="shared" si="7"/>
        <v>0</v>
      </c>
      <c r="AI37" s="444">
        <f t="shared" si="8"/>
        <v>0</v>
      </c>
      <c r="AJ37" s="444">
        <f t="shared" si="9"/>
        <v>0</v>
      </c>
      <c r="AK37" s="601">
        <f t="shared" si="10"/>
        <v>0</v>
      </c>
    </row>
    <row r="38" spans="1:37" s="445" customFormat="1" ht="13.15" customHeight="1" x14ac:dyDescent="0.2">
      <c r="A38" s="431" t="s">
        <v>106</v>
      </c>
      <c r="B38" s="198"/>
      <c r="C38" s="432" t="s">
        <v>12</v>
      </c>
      <c r="D38" s="432"/>
      <c r="E38" s="432"/>
      <c r="F38" s="434" t="s">
        <v>137</v>
      </c>
      <c r="G38" s="434" t="s">
        <v>13</v>
      </c>
      <c r="H38" s="435" t="str">
        <f t="shared" si="0"/>
        <v>05590001</v>
      </c>
      <c r="I38" s="436" t="str">
        <f>IF(ISNA(VLOOKUP(G38,GAAP02F[[#All],[Column1]:[FundHier1]],5,FALSE)),"Leases",(VLOOKUP(G38,GAAP02F[[#All],[Column1]:[FundHier1]],5,FALSE)))</f>
        <v>100</v>
      </c>
      <c r="J38" s="436" t="str">
        <f>IF(ISNA(VLOOKUP(F38,Table_GAAP02A[[#All],[Agency]:[Hier1]],4,FALSE)),"Abolished Agency",(VLOOKUP(F38,Table_GAAP02A[[#All],[Agency]:[Hier1]],4,FALSE)))</f>
        <v>0815</v>
      </c>
      <c r="K38" s="437" t="str">
        <f>IF(ISNA(VLOOKUP(F38,Table_GAAP02A[[#All],[Agency]:[Hier1]],2,FALSE)),"Abolished Agency",(VLOOKUP(F38,Table_GAAP02A[[#All],[Agency]:[Hier1]],2,FALSE)))</f>
        <v>HEALTH AND HUMAN SERVICES</v>
      </c>
      <c r="L38" s="437" t="str">
        <f>IF(ISNA(VLOOKUP(F38,Table_GAAP02A[[#All],[Agency]:[Hier1]],3,FALSE)),"Abolished Agency",(VLOOKUP(F38,Table_GAAP02A[[#All],[Agency]:[Hier1]],3,FALSE)))</f>
        <v>SEC-LABOR-AND-WORKFORCE-DEVLMT</v>
      </c>
      <c r="M38" s="437" t="str">
        <f>IF(ISNA(VLOOKUP(G38,GAAP02F[[#All],[Column1]:[FundName]],2,FALSE)),"Leases",(VLOOKUP(G38,GAAP02F[[#All],[Column1]:[FundName]],2,FALSE)))</f>
        <v>GENERAL FUND</v>
      </c>
      <c r="N38" s="438">
        <v>0</v>
      </c>
      <c r="O38" s="438">
        <v>0</v>
      </c>
      <c r="P38" s="438">
        <v>0</v>
      </c>
      <c r="Q38" s="438">
        <v>0</v>
      </c>
      <c r="R38" s="438">
        <v>0</v>
      </c>
      <c r="S38" s="438">
        <v>0</v>
      </c>
      <c r="T38" s="577">
        <f t="shared" si="4"/>
        <v>0</v>
      </c>
      <c r="U38" s="439">
        <v>0</v>
      </c>
      <c r="V38" s="439">
        <v>0</v>
      </c>
      <c r="W38" s="439">
        <v>0</v>
      </c>
      <c r="X38" s="439">
        <v>0</v>
      </c>
      <c r="Y38" s="440">
        <f t="shared" si="1"/>
        <v>0</v>
      </c>
      <c r="Z38" s="441">
        <v>0</v>
      </c>
      <c r="AA38" s="441">
        <v>0</v>
      </c>
      <c r="AB38" s="441">
        <v>0</v>
      </c>
      <c r="AC38" s="441">
        <v>0</v>
      </c>
      <c r="AD38" s="442">
        <f t="shared" si="2"/>
        <v>0</v>
      </c>
      <c r="AE38" s="443">
        <f t="shared" si="5"/>
        <v>0</v>
      </c>
      <c r="AF38" s="443">
        <f t="shared" si="6"/>
        <v>0</v>
      </c>
      <c r="AG38" s="443">
        <f t="shared" si="3"/>
        <v>0</v>
      </c>
      <c r="AH38" s="444">
        <f t="shared" si="7"/>
        <v>0</v>
      </c>
      <c r="AI38" s="444">
        <f t="shared" si="8"/>
        <v>0</v>
      </c>
      <c r="AJ38" s="444">
        <f t="shared" si="9"/>
        <v>0</v>
      </c>
      <c r="AK38" s="601">
        <f t="shared" si="10"/>
        <v>0</v>
      </c>
    </row>
    <row r="39" spans="1:37" s="445" customFormat="1" ht="13.15" customHeight="1" x14ac:dyDescent="0.2">
      <c r="A39" s="446" t="s">
        <v>106</v>
      </c>
      <c r="B39" s="198"/>
      <c r="C39" s="432" t="s">
        <v>12</v>
      </c>
      <c r="D39" s="432"/>
      <c r="E39" s="432"/>
      <c r="F39" s="434" t="s">
        <v>138</v>
      </c>
      <c r="G39" s="450" t="s">
        <v>13</v>
      </c>
      <c r="H39" s="435" t="str">
        <f t="shared" si="0"/>
        <v>06500001</v>
      </c>
      <c r="I39" s="436" t="str">
        <f>IF(ISNA(VLOOKUP(G39,GAAP02F[[#All],[Column1]:[FundHier1]],5,FALSE)),"Leases",(VLOOKUP(G39,GAAP02F[[#All],[Column1]:[FundHier1]],5,FALSE)))</f>
        <v>100</v>
      </c>
      <c r="J39" s="436" t="str">
        <f>IF(ISNA(VLOOKUP(F39,Table_GAAP02A[[#All],[Agency]:[Hier1]],4,FALSE)),"Abolished Agency",(VLOOKUP(F39,Table_GAAP02A[[#All],[Agency]:[Hier1]],4,FALSE)))</f>
        <v>0808</v>
      </c>
      <c r="K39" s="437" t="str">
        <f>IF(ISNA(VLOOKUP(F39,Table_GAAP02A[[#All],[Agency]:[Hier1]],2,FALSE)),"Abolished Agency",(VLOOKUP(F39,Table_GAAP02A[[#All],[Agency]:[Hier1]],2,FALSE)))</f>
        <v>GENERAL GOVERNMENT</v>
      </c>
      <c r="L39" s="437" t="str">
        <f>IF(ISNA(VLOOKUP(F39,Table_GAAP02A[[#All],[Agency]:[Hier1]],3,FALSE)),"Abolished Agency",(VLOOKUP(F39,Table_GAAP02A[[#All],[Agency]:[Hier1]],3,FALSE)))</f>
        <v>OFFICE OF PLANNING &amp; RESEARCH</v>
      </c>
      <c r="M39" s="437" t="str">
        <f>IF(ISNA(VLOOKUP(G39,GAAP02F[[#All],[Column1]:[FundName]],2,FALSE)),"Leases",(VLOOKUP(G39,GAAP02F[[#All],[Column1]:[FundName]],2,FALSE)))</f>
        <v>GENERAL FUND</v>
      </c>
      <c r="N39" s="438">
        <v>0</v>
      </c>
      <c r="O39" s="438">
        <v>0</v>
      </c>
      <c r="P39" s="438">
        <v>0</v>
      </c>
      <c r="Q39" s="438">
        <v>0</v>
      </c>
      <c r="R39" s="438">
        <v>0</v>
      </c>
      <c r="S39" s="438">
        <v>0</v>
      </c>
      <c r="T39" s="577">
        <f t="shared" si="4"/>
        <v>0</v>
      </c>
      <c r="U39" s="439">
        <v>0</v>
      </c>
      <c r="V39" s="439">
        <v>0</v>
      </c>
      <c r="W39" s="439">
        <v>0</v>
      </c>
      <c r="X39" s="439">
        <v>0</v>
      </c>
      <c r="Y39" s="440">
        <f t="shared" si="1"/>
        <v>0</v>
      </c>
      <c r="Z39" s="441">
        <v>0</v>
      </c>
      <c r="AA39" s="441">
        <v>0</v>
      </c>
      <c r="AB39" s="441">
        <v>0</v>
      </c>
      <c r="AC39" s="441">
        <v>0</v>
      </c>
      <c r="AD39" s="442">
        <f t="shared" si="2"/>
        <v>0</v>
      </c>
      <c r="AE39" s="443">
        <f t="shared" si="5"/>
        <v>0</v>
      </c>
      <c r="AF39" s="443">
        <f t="shared" si="6"/>
        <v>0</v>
      </c>
      <c r="AG39" s="443">
        <f t="shared" si="3"/>
        <v>0</v>
      </c>
      <c r="AH39" s="444">
        <f t="shared" si="7"/>
        <v>0</v>
      </c>
      <c r="AI39" s="444">
        <f t="shared" si="8"/>
        <v>0</v>
      </c>
      <c r="AJ39" s="444">
        <f t="shared" si="9"/>
        <v>0</v>
      </c>
      <c r="AK39" s="601">
        <f t="shared" si="10"/>
        <v>0</v>
      </c>
    </row>
    <row r="40" spans="1:37" s="445" customFormat="1" ht="13.15" customHeight="1" x14ac:dyDescent="0.2">
      <c r="A40" s="446" t="s">
        <v>106</v>
      </c>
      <c r="B40" s="432"/>
      <c r="C40" s="432" t="s">
        <v>12</v>
      </c>
      <c r="D40" s="432"/>
      <c r="E40" s="432"/>
      <c r="F40" s="434" t="s">
        <v>138</v>
      </c>
      <c r="G40" s="434" t="s">
        <v>63</v>
      </c>
      <c r="H40" s="457" t="str">
        <f t="shared" si="0"/>
        <v>06500890</v>
      </c>
      <c r="I40" s="436" t="str">
        <f>IF(ISNA(VLOOKUP(G40,GAAP02F[[#All],[Column1]:[FundHier1]],5,FALSE)),"Leases",(VLOOKUP(G40,GAAP02F[[#All],[Column1]:[FundHier1]],5,FALSE)))</f>
        <v>200</v>
      </c>
      <c r="J40" s="436" t="str">
        <f>IF(ISNA(VLOOKUP(F40,Table_GAAP02A[[#All],[Agency]:[Hier1]],4,FALSE)),"Abolished Agency",(VLOOKUP(F40,Table_GAAP02A[[#All],[Agency]:[Hier1]],4,FALSE)))</f>
        <v>0808</v>
      </c>
      <c r="K40" s="437" t="str">
        <f>IF(ISNA(VLOOKUP(F40,Table_GAAP02A[[#All],[Agency]:[Hier1]],2,FALSE)),"Abolished Agency",(VLOOKUP(F40,Table_GAAP02A[[#All],[Agency]:[Hier1]],2,FALSE)))</f>
        <v>GENERAL GOVERNMENT</v>
      </c>
      <c r="L40" s="458" t="str">
        <f>IF(ISNA(VLOOKUP(F40,Table_GAAP02A[[#All],[Agency]:[Hier1]],3,FALSE)),"Abolished Agency",(VLOOKUP(F40,Table_GAAP02A[[#All],[Agency]:[Hier1]],3,FALSE)))</f>
        <v>OFFICE OF PLANNING &amp; RESEARCH</v>
      </c>
      <c r="M40" s="458" t="str">
        <f>IF(ISNA(VLOOKUP(G40,GAAP02F[[#All],[Column1]:[FundName]],2,FALSE)),"Leases",(VLOOKUP(G40,GAAP02F[[#All],[Column1]:[FundName]],2,FALSE)))</f>
        <v>FEDERAL TRUST FUND</v>
      </c>
      <c r="N40" s="438">
        <v>0</v>
      </c>
      <c r="O40" s="438">
        <v>0</v>
      </c>
      <c r="P40" s="438">
        <v>0</v>
      </c>
      <c r="Q40" s="438">
        <v>0</v>
      </c>
      <c r="R40" s="438">
        <v>0</v>
      </c>
      <c r="S40" s="438">
        <v>0</v>
      </c>
      <c r="T40" s="577">
        <f t="shared" si="4"/>
        <v>0</v>
      </c>
      <c r="U40" s="439">
        <v>0</v>
      </c>
      <c r="V40" s="439">
        <v>0</v>
      </c>
      <c r="W40" s="439">
        <v>0</v>
      </c>
      <c r="X40" s="439">
        <v>0</v>
      </c>
      <c r="Y40" s="440">
        <f t="shared" si="1"/>
        <v>0</v>
      </c>
      <c r="Z40" s="441">
        <v>0</v>
      </c>
      <c r="AA40" s="441">
        <v>0</v>
      </c>
      <c r="AB40" s="441">
        <v>0</v>
      </c>
      <c r="AC40" s="441">
        <v>0</v>
      </c>
      <c r="AD40" s="442">
        <f t="shared" si="2"/>
        <v>0</v>
      </c>
      <c r="AE40" s="443">
        <f t="shared" si="5"/>
        <v>0</v>
      </c>
      <c r="AF40" s="443">
        <f t="shared" si="6"/>
        <v>0</v>
      </c>
      <c r="AG40" s="443">
        <f t="shared" si="3"/>
        <v>0</v>
      </c>
      <c r="AH40" s="444">
        <f t="shared" si="7"/>
        <v>0</v>
      </c>
      <c r="AI40" s="444">
        <f t="shared" si="8"/>
        <v>0</v>
      </c>
      <c r="AJ40" s="444">
        <f t="shared" si="9"/>
        <v>0</v>
      </c>
      <c r="AK40" s="601">
        <f t="shared" si="10"/>
        <v>0</v>
      </c>
    </row>
    <row r="41" spans="1:37" s="445" customFormat="1" ht="13.15" customHeight="1" x14ac:dyDescent="0.2">
      <c r="A41" s="431" t="s">
        <v>106</v>
      </c>
      <c r="B41" s="198"/>
      <c r="C41" s="432" t="s">
        <v>12</v>
      </c>
      <c r="D41" s="432"/>
      <c r="E41" s="432"/>
      <c r="F41" s="434" t="s">
        <v>138</v>
      </c>
      <c r="G41" s="434" t="s">
        <v>139</v>
      </c>
      <c r="H41" s="435" t="str">
        <f t="shared" si="0"/>
        <v>06503228</v>
      </c>
      <c r="I41" s="436" t="str">
        <f>IF(ISNA(VLOOKUP(G41,GAAP02F[[#All],[Column1]:[FundHier1]],5,FALSE)),"Leases",(VLOOKUP(G41,GAAP02F[[#All],[Column1]:[FundHier1]],5,FALSE)))</f>
        <v>200</v>
      </c>
      <c r="J41" s="436" t="str">
        <f>IF(ISNA(VLOOKUP(F41,Table_GAAP02A[[#All],[Agency]:[Hier1]],4,FALSE)),"Abolished Agency",(VLOOKUP(F41,Table_GAAP02A[[#All],[Agency]:[Hier1]],4,FALSE)))</f>
        <v>0808</v>
      </c>
      <c r="K41" s="437" t="str">
        <f>IF(ISNA(VLOOKUP(F41,Table_GAAP02A[[#All],[Agency]:[Hier1]],2,FALSE)),"Abolished Agency",(VLOOKUP(F41,Table_GAAP02A[[#All],[Agency]:[Hier1]],2,FALSE)))</f>
        <v>GENERAL GOVERNMENT</v>
      </c>
      <c r="L41" s="437" t="str">
        <f>IF(ISNA(VLOOKUP(F41,Table_GAAP02A[[#All],[Agency]:[Hier1]],3,FALSE)),"Abolished Agency",(VLOOKUP(F41,Table_GAAP02A[[#All],[Agency]:[Hier1]],3,FALSE)))</f>
        <v>OFFICE OF PLANNING &amp; RESEARCH</v>
      </c>
      <c r="M41" s="437" t="str">
        <f>IF(ISNA(VLOOKUP(G41,GAAP02F[[#All],[Column1]:[FundName]],2,FALSE)),"Leases",(VLOOKUP(G41,GAAP02F[[#All],[Column1]:[FundName]],2,FALSE)))</f>
        <v>GREENHOUSE GAS REDUCTION FD</v>
      </c>
      <c r="N41" s="438">
        <v>0</v>
      </c>
      <c r="O41" s="438">
        <v>0</v>
      </c>
      <c r="P41" s="438">
        <v>0</v>
      </c>
      <c r="Q41" s="438">
        <v>0</v>
      </c>
      <c r="R41" s="438">
        <v>0</v>
      </c>
      <c r="S41" s="438">
        <v>0</v>
      </c>
      <c r="T41" s="577">
        <f t="shared" si="4"/>
        <v>0</v>
      </c>
      <c r="U41" s="439">
        <v>0</v>
      </c>
      <c r="V41" s="439">
        <v>0</v>
      </c>
      <c r="W41" s="439">
        <v>0</v>
      </c>
      <c r="X41" s="439">
        <v>0</v>
      </c>
      <c r="Y41" s="440">
        <f t="shared" si="1"/>
        <v>0</v>
      </c>
      <c r="Z41" s="441">
        <v>0</v>
      </c>
      <c r="AA41" s="441">
        <v>0</v>
      </c>
      <c r="AB41" s="441">
        <v>0</v>
      </c>
      <c r="AC41" s="441">
        <v>0</v>
      </c>
      <c r="AD41" s="442">
        <f t="shared" si="2"/>
        <v>0</v>
      </c>
      <c r="AE41" s="443">
        <f t="shared" si="5"/>
        <v>0</v>
      </c>
      <c r="AF41" s="443">
        <f t="shared" si="6"/>
        <v>0</v>
      </c>
      <c r="AG41" s="443">
        <f t="shared" si="3"/>
        <v>0</v>
      </c>
      <c r="AH41" s="444">
        <f t="shared" si="7"/>
        <v>0</v>
      </c>
      <c r="AI41" s="444">
        <f t="shared" si="8"/>
        <v>0</v>
      </c>
      <c r="AJ41" s="444">
        <f t="shared" si="9"/>
        <v>0</v>
      </c>
      <c r="AK41" s="601">
        <f t="shared" si="10"/>
        <v>0</v>
      </c>
    </row>
    <row r="42" spans="1:37" s="445" customFormat="1" ht="13.15" customHeight="1" x14ac:dyDescent="0.2">
      <c r="A42" s="446" t="s">
        <v>106</v>
      </c>
      <c r="B42" s="198"/>
      <c r="C42" s="432" t="s">
        <v>12</v>
      </c>
      <c r="D42" s="432"/>
      <c r="E42" s="432"/>
      <c r="F42" s="434" t="s">
        <v>140</v>
      </c>
      <c r="G42" s="450" t="s">
        <v>13</v>
      </c>
      <c r="H42" s="435" t="str">
        <f t="shared" si="0"/>
        <v>06900001</v>
      </c>
      <c r="I42" s="436" t="str">
        <f>IF(ISNA(VLOOKUP(G42,GAAP02F[[#All],[Column1]:[FundHier1]],5,FALSE)),"Leases",(VLOOKUP(G42,GAAP02F[[#All],[Column1]:[FundHier1]],5,FALSE)))</f>
        <v>100</v>
      </c>
      <c r="J42" s="436" t="str">
        <f>IF(ISNA(VLOOKUP(F42,Table_GAAP02A[[#All],[Agency]:[Hier1]],4,FALSE)),"Abolished Agency",(VLOOKUP(F42,Table_GAAP02A[[#All],[Agency]:[Hier1]],4,FALSE)))</f>
        <v>0808</v>
      </c>
      <c r="K42" s="437" t="str">
        <f>IF(ISNA(VLOOKUP(F42,Table_GAAP02A[[#All],[Agency]:[Hier1]],2,FALSE)),"Abolished Agency",(VLOOKUP(F42,Table_GAAP02A[[#All],[Agency]:[Hier1]],2,FALSE)))</f>
        <v>GENERAL GOVERNMENT</v>
      </c>
      <c r="L42" s="437" t="str">
        <f>IF(ISNA(VLOOKUP(F42,Table_GAAP02A[[#All],[Agency]:[Hier1]],3,FALSE)),"Abolished Agency",(VLOOKUP(F42,Table_GAAP02A[[#All],[Agency]:[Hier1]],3,FALSE)))</f>
        <v>CA EMERGENCY MANAGEMENT AGENCY</v>
      </c>
      <c r="M42" s="437" t="str">
        <f>IF(ISNA(VLOOKUP(G42,GAAP02F[[#All],[Column1]:[FundName]],2,FALSE)),"Leases",(VLOOKUP(G42,GAAP02F[[#All],[Column1]:[FundName]],2,FALSE)))</f>
        <v>GENERAL FUND</v>
      </c>
      <c r="N42" s="438">
        <v>0</v>
      </c>
      <c r="O42" s="438">
        <v>0</v>
      </c>
      <c r="P42" s="438">
        <v>0</v>
      </c>
      <c r="Q42" s="438">
        <v>0</v>
      </c>
      <c r="R42" s="438">
        <v>0</v>
      </c>
      <c r="S42" s="438">
        <v>0</v>
      </c>
      <c r="T42" s="577">
        <f t="shared" si="4"/>
        <v>0</v>
      </c>
      <c r="U42" s="439">
        <v>0</v>
      </c>
      <c r="V42" s="439">
        <v>0</v>
      </c>
      <c r="W42" s="439">
        <v>0</v>
      </c>
      <c r="X42" s="439">
        <v>0</v>
      </c>
      <c r="Y42" s="440">
        <f t="shared" si="1"/>
        <v>0</v>
      </c>
      <c r="Z42" s="441">
        <v>0</v>
      </c>
      <c r="AA42" s="441">
        <v>0</v>
      </c>
      <c r="AB42" s="441">
        <v>0</v>
      </c>
      <c r="AC42" s="441">
        <v>0</v>
      </c>
      <c r="AD42" s="442">
        <f t="shared" ref="AD42:AD70" si="33">SUM(Z42:AC42)</f>
        <v>0</v>
      </c>
      <c r="AE42" s="443">
        <f t="shared" si="5"/>
        <v>0</v>
      </c>
      <c r="AF42" s="443">
        <f t="shared" si="6"/>
        <v>0</v>
      </c>
      <c r="AG42" s="443">
        <f t="shared" si="3"/>
        <v>0</v>
      </c>
      <c r="AH42" s="444">
        <f t="shared" si="7"/>
        <v>0</v>
      </c>
      <c r="AI42" s="444">
        <f t="shared" si="8"/>
        <v>0</v>
      </c>
      <c r="AJ42" s="444">
        <f t="shared" si="9"/>
        <v>0</v>
      </c>
      <c r="AK42" s="601">
        <f t="shared" si="10"/>
        <v>0</v>
      </c>
    </row>
    <row r="43" spans="1:37" s="445" customFormat="1" ht="13.15" customHeight="1" x14ac:dyDescent="0.2">
      <c r="A43" s="446" t="s">
        <v>106</v>
      </c>
      <c r="B43" s="459"/>
      <c r="C43" s="432" t="s">
        <v>12</v>
      </c>
      <c r="D43" s="432"/>
      <c r="E43" s="432"/>
      <c r="F43" s="434" t="s">
        <v>140</v>
      </c>
      <c r="G43" s="434" t="s">
        <v>141</v>
      </c>
      <c r="H43" s="435" t="str">
        <f t="shared" si="0"/>
        <v>06900022</v>
      </c>
      <c r="I43" s="436" t="str">
        <f>IF(ISNA(VLOOKUP(G43,GAAP02F[[#All],[Column1]:[FundHier1]],5,FALSE)),"Leases",(VLOOKUP(G43,GAAP02F[[#All],[Column1]:[FundHier1]],5,FALSE)))</f>
        <v>200</v>
      </c>
      <c r="J43" s="436" t="str">
        <f>IF(ISNA(VLOOKUP(F43,Table_GAAP02A[[#All],[Agency]:[Hier1]],4,FALSE)),"Abolished Agency",(VLOOKUP(F43,Table_GAAP02A[[#All],[Agency]:[Hier1]],4,FALSE)))</f>
        <v>0808</v>
      </c>
      <c r="K43" s="437" t="str">
        <f>IF(ISNA(VLOOKUP(F43,Table_GAAP02A[[#All],[Agency]:[Hier1]],2,FALSE)),"Abolished Agency",(VLOOKUP(F43,Table_GAAP02A[[#All],[Agency]:[Hier1]],2,FALSE)))</f>
        <v>GENERAL GOVERNMENT</v>
      </c>
      <c r="L43" s="437" t="str">
        <f>IF(ISNA(VLOOKUP(F43,Table_GAAP02A[[#All],[Agency]:[Hier1]],3,FALSE)),"Abolished Agency",(VLOOKUP(F43,Table_GAAP02A[[#All],[Agency]:[Hier1]],3,FALSE)))</f>
        <v>CA EMERGENCY MANAGEMENT AGENCY</v>
      </c>
      <c r="M43" s="437" t="str">
        <f>IF(ISNA(VLOOKUP(G43,GAAP02F[[#All],[Column1]:[FundName]],2,FALSE)),"Leases",(VLOOKUP(G43,GAAP02F[[#All],[Column1]:[FundName]],2,FALSE)))</f>
        <v>STATE EMERGENCY TEL NO ACCOUNT</v>
      </c>
      <c r="N43" s="438">
        <v>0</v>
      </c>
      <c r="O43" s="438">
        <v>0</v>
      </c>
      <c r="P43" s="438">
        <v>0</v>
      </c>
      <c r="Q43" s="438">
        <v>0</v>
      </c>
      <c r="R43" s="438">
        <v>0</v>
      </c>
      <c r="S43" s="438">
        <v>0</v>
      </c>
      <c r="T43" s="577">
        <f t="shared" si="4"/>
        <v>0</v>
      </c>
      <c r="U43" s="439">
        <v>0</v>
      </c>
      <c r="V43" s="439">
        <v>0</v>
      </c>
      <c r="W43" s="439">
        <v>0</v>
      </c>
      <c r="X43" s="439">
        <v>0</v>
      </c>
      <c r="Y43" s="440">
        <f t="shared" si="1"/>
        <v>0</v>
      </c>
      <c r="Z43" s="441">
        <v>0</v>
      </c>
      <c r="AA43" s="441">
        <v>0</v>
      </c>
      <c r="AB43" s="441">
        <v>0</v>
      </c>
      <c r="AC43" s="441">
        <v>0</v>
      </c>
      <c r="AD43" s="442">
        <f t="shared" si="33"/>
        <v>0</v>
      </c>
      <c r="AE43" s="443">
        <f t="shared" si="5"/>
        <v>0</v>
      </c>
      <c r="AF43" s="443">
        <f t="shared" si="6"/>
        <v>0</v>
      </c>
      <c r="AG43" s="443">
        <f t="shared" si="3"/>
        <v>0</v>
      </c>
      <c r="AH43" s="444">
        <f t="shared" si="7"/>
        <v>0</v>
      </c>
      <c r="AI43" s="444">
        <f t="shared" si="8"/>
        <v>0</v>
      </c>
      <c r="AJ43" s="444">
        <f t="shared" si="9"/>
        <v>0</v>
      </c>
      <c r="AK43" s="601">
        <f t="shared" si="10"/>
        <v>0</v>
      </c>
    </row>
    <row r="44" spans="1:37" s="445" customFormat="1" ht="13.15" customHeight="1" x14ac:dyDescent="0.2">
      <c r="A44" s="446" t="s">
        <v>106</v>
      </c>
      <c r="B44" s="459"/>
      <c r="C44" s="432" t="s">
        <v>12</v>
      </c>
      <c r="D44" s="432"/>
      <c r="E44" s="432"/>
      <c r="F44" s="434" t="s">
        <v>140</v>
      </c>
      <c r="G44" s="450" t="s">
        <v>142</v>
      </c>
      <c r="H44" s="435" t="str">
        <f t="shared" si="0"/>
        <v>06900029</v>
      </c>
      <c r="I44" s="436" t="str">
        <f>IF(ISNA(VLOOKUP(G44,GAAP02F[[#All],[Column1]:[FundHier1]],5,FALSE)),"Leases",(VLOOKUP(G44,GAAP02F[[#All],[Column1]:[FundHier1]],5,FALSE)))</f>
        <v>200</v>
      </c>
      <c r="J44" s="436" t="str">
        <f>IF(ISNA(VLOOKUP(F44,Table_GAAP02A[[#All],[Agency]:[Hier1]],4,FALSE)),"Abolished Agency",(VLOOKUP(F44,Table_GAAP02A[[#All],[Agency]:[Hier1]],4,FALSE)))</f>
        <v>0808</v>
      </c>
      <c r="K44" s="437" t="str">
        <f>IF(ISNA(VLOOKUP(F44,Table_GAAP02A[[#All],[Agency]:[Hier1]],2,FALSE)),"Abolished Agency",(VLOOKUP(F44,Table_GAAP02A[[#All],[Agency]:[Hier1]],2,FALSE)))</f>
        <v>GENERAL GOVERNMENT</v>
      </c>
      <c r="L44" s="437" t="str">
        <f>IF(ISNA(VLOOKUP(F44,Table_GAAP02A[[#All],[Agency]:[Hier1]],3,FALSE)),"Abolished Agency",(VLOOKUP(F44,Table_GAAP02A[[#All],[Agency]:[Hier1]],3,FALSE)))</f>
        <v>CA EMERGENCY MANAGEMENT AGENCY</v>
      </c>
      <c r="M44" s="437" t="str">
        <f>IF(ISNA(VLOOKUP(G44,GAAP02F[[#All],[Column1]:[FundName]],2,FALSE)),"Leases",(VLOOKUP(G44,GAAP02F[[#All],[Column1]:[FundName]],2,FALSE)))</f>
        <v>NUCLEAR PLANNING ASSMT ACCOUNT</v>
      </c>
      <c r="N44" s="438">
        <v>0</v>
      </c>
      <c r="O44" s="438">
        <v>0</v>
      </c>
      <c r="P44" s="438">
        <v>0</v>
      </c>
      <c r="Q44" s="438">
        <v>0</v>
      </c>
      <c r="R44" s="438">
        <v>0</v>
      </c>
      <c r="S44" s="438">
        <v>0</v>
      </c>
      <c r="T44" s="577">
        <f t="shared" si="4"/>
        <v>0</v>
      </c>
      <c r="U44" s="439">
        <v>0</v>
      </c>
      <c r="V44" s="439">
        <v>0</v>
      </c>
      <c r="W44" s="439">
        <v>0</v>
      </c>
      <c r="X44" s="439">
        <v>0</v>
      </c>
      <c r="Y44" s="440">
        <f t="shared" si="1"/>
        <v>0</v>
      </c>
      <c r="Z44" s="441">
        <v>0</v>
      </c>
      <c r="AA44" s="441">
        <v>0</v>
      </c>
      <c r="AB44" s="441">
        <v>0</v>
      </c>
      <c r="AC44" s="441">
        <v>0</v>
      </c>
      <c r="AD44" s="442">
        <f t="shared" si="33"/>
        <v>0</v>
      </c>
      <c r="AE44" s="443">
        <f t="shared" si="5"/>
        <v>0</v>
      </c>
      <c r="AF44" s="443">
        <f t="shared" si="6"/>
        <v>0</v>
      </c>
      <c r="AG44" s="443">
        <f t="shared" si="3"/>
        <v>0</v>
      </c>
      <c r="AH44" s="444">
        <f t="shared" si="7"/>
        <v>0</v>
      </c>
      <c r="AI44" s="444">
        <f t="shared" si="8"/>
        <v>0</v>
      </c>
      <c r="AJ44" s="444">
        <f t="shared" si="9"/>
        <v>0</v>
      </c>
      <c r="AK44" s="601">
        <f t="shared" si="10"/>
        <v>0</v>
      </c>
    </row>
    <row r="45" spans="1:37" s="445" customFormat="1" ht="13.15" customHeight="1" x14ac:dyDescent="0.2">
      <c r="A45" s="446" t="s">
        <v>106</v>
      </c>
      <c r="B45" s="198"/>
      <c r="C45" s="432" t="s">
        <v>12</v>
      </c>
      <c r="D45" s="432"/>
      <c r="E45" s="432"/>
      <c r="F45" s="434" t="s">
        <v>140</v>
      </c>
      <c r="G45" s="434" t="s">
        <v>63</v>
      </c>
      <c r="H45" s="435" t="str">
        <f t="shared" si="0"/>
        <v>06900890</v>
      </c>
      <c r="I45" s="436" t="str">
        <f>IF(ISNA(VLOOKUP(G45,GAAP02F[[#All],[Column1]:[FundHier1]],5,FALSE)),"Leases",(VLOOKUP(G45,GAAP02F[[#All],[Column1]:[FundHier1]],5,FALSE)))</f>
        <v>200</v>
      </c>
      <c r="J45" s="436" t="str">
        <f>IF(ISNA(VLOOKUP(F45,Table_GAAP02A[[#All],[Agency]:[Hier1]],4,FALSE)),"Abolished Agency",(VLOOKUP(F45,Table_GAAP02A[[#All],[Agency]:[Hier1]],4,FALSE)))</f>
        <v>0808</v>
      </c>
      <c r="K45" s="437" t="str">
        <f>IF(ISNA(VLOOKUP(F45,Table_GAAP02A[[#All],[Agency]:[Hier1]],2,FALSE)),"Abolished Agency",(VLOOKUP(F45,Table_GAAP02A[[#All],[Agency]:[Hier1]],2,FALSE)))</f>
        <v>GENERAL GOVERNMENT</v>
      </c>
      <c r="L45" s="437" t="str">
        <f>IF(ISNA(VLOOKUP(F45,Table_GAAP02A[[#All],[Agency]:[Hier1]],3,FALSE)),"Abolished Agency",(VLOOKUP(F45,Table_GAAP02A[[#All],[Agency]:[Hier1]],3,FALSE)))</f>
        <v>CA EMERGENCY MANAGEMENT AGENCY</v>
      </c>
      <c r="M45" s="437" t="str">
        <f>IF(ISNA(VLOOKUP(G45,GAAP02F[[#All],[Column1]:[FundName]],2,FALSE)),"Leases",(VLOOKUP(G45,GAAP02F[[#All],[Column1]:[FundName]],2,FALSE)))</f>
        <v>FEDERAL TRUST FUND</v>
      </c>
      <c r="N45" s="438">
        <v>0</v>
      </c>
      <c r="O45" s="438">
        <v>0</v>
      </c>
      <c r="P45" s="438">
        <v>0</v>
      </c>
      <c r="Q45" s="438">
        <v>0</v>
      </c>
      <c r="R45" s="438">
        <v>0</v>
      </c>
      <c r="S45" s="438">
        <v>0</v>
      </c>
      <c r="T45" s="577">
        <f t="shared" si="4"/>
        <v>0</v>
      </c>
      <c r="U45" s="439">
        <v>0</v>
      </c>
      <c r="V45" s="439">
        <v>0</v>
      </c>
      <c r="W45" s="439">
        <v>0</v>
      </c>
      <c r="X45" s="439">
        <v>0</v>
      </c>
      <c r="Y45" s="440">
        <f t="shared" si="1"/>
        <v>0</v>
      </c>
      <c r="Z45" s="441">
        <v>0</v>
      </c>
      <c r="AA45" s="441">
        <v>0</v>
      </c>
      <c r="AB45" s="441">
        <v>0</v>
      </c>
      <c r="AC45" s="441">
        <v>0</v>
      </c>
      <c r="AD45" s="442">
        <f t="shared" si="33"/>
        <v>0</v>
      </c>
      <c r="AE45" s="443">
        <f t="shared" si="5"/>
        <v>0</v>
      </c>
      <c r="AF45" s="443">
        <f t="shared" si="6"/>
        <v>0</v>
      </c>
      <c r="AG45" s="443">
        <f t="shared" si="3"/>
        <v>0</v>
      </c>
      <c r="AH45" s="444">
        <f t="shared" si="7"/>
        <v>0</v>
      </c>
      <c r="AI45" s="444">
        <f t="shared" si="8"/>
        <v>0</v>
      </c>
      <c r="AJ45" s="444">
        <f t="shared" si="9"/>
        <v>0</v>
      </c>
      <c r="AK45" s="601">
        <f t="shared" si="10"/>
        <v>0</v>
      </c>
    </row>
    <row r="46" spans="1:37" s="445" customFormat="1" ht="13.15" customHeight="1" x14ac:dyDescent="0.2">
      <c r="A46" s="446" t="s">
        <v>106</v>
      </c>
      <c r="B46" s="459"/>
      <c r="C46" s="432" t="s">
        <v>12</v>
      </c>
      <c r="D46" s="432"/>
      <c r="E46" s="432"/>
      <c r="F46" s="434" t="s">
        <v>140</v>
      </c>
      <c r="G46" s="450" t="s">
        <v>143</v>
      </c>
      <c r="H46" s="435" t="str">
        <f t="shared" si="0"/>
        <v>06903034</v>
      </c>
      <c r="I46" s="436" t="str">
        <f>IF(ISNA(VLOOKUP(G46,GAAP02F[[#All],[Column1]:[FundHier1]],5,FALSE)),"Leases",(VLOOKUP(G46,GAAP02F[[#All],[Column1]:[FundHier1]],5,FALSE)))</f>
        <v>200</v>
      </c>
      <c r="J46" s="436" t="str">
        <f>IF(ISNA(VLOOKUP(F46,Table_GAAP02A[[#All],[Agency]:[Hier1]],4,FALSE)),"Abolished Agency",(VLOOKUP(F46,Table_GAAP02A[[#All],[Agency]:[Hier1]],4,FALSE)))</f>
        <v>0808</v>
      </c>
      <c r="K46" s="437" t="str">
        <f>IF(ISNA(VLOOKUP(F46,Table_GAAP02A[[#All],[Agency]:[Hier1]],2,FALSE)),"Abolished Agency",(VLOOKUP(F46,Table_GAAP02A[[#All],[Agency]:[Hier1]],2,FALSE)))</f>
        <v>GENERAL GOVERNMENT</v>
      </c>
      <c r="L46" s="437" t="str">
        <f>IF(ISNA(VLOOKUP(F46,Table_GAAP02A[[#All],[Agency]:[Hier1]],3,FALSE)),"Abolished Agency",(VLOOKUP(F46,Table_GAAP02A[[#All],[Agency]:[Hier1]],3,FALSE)))</f>
        <v>CA EMERGENCY MANAGEMENT AGENCY</v>
      </c>
      <c r="M46" s="437" t="str">
        <f>IF(ISNA(VLOOKUP(G46,GAAP02F[[#All],[Column1]:[FundName]],2,FALSE)),"Leases",(VLOOKUP(G46,GAAP02F[[#All],[Column1]:[FundName]],2,FALSE)))</f>
        <v>ANTITERRORISM FUND</v>
      </c>
      <c r="N46" s="438">
        <v>0</v>
      </c>
      <c r="O46" s="438">
        <v>0</v>
      </c>
      <c r="P46" s="438">
        <v>0</v>
      </c>
      <c r="Q46" s="438">
        <v>0</v>
      </c>
      <c r="R46" s="438">
        <v>0</v>
      </c>
      <c r="S46" s="438">
        <v>0</v>
      </c>
      <c r="T46" s="577">
        <f t="shared" si="4"/>
        <v>0</v>
      </c>
      <c r="U46" s="439">
        <v>0</v>
      </c>
      <c r="V46" s="439">
        <v>0</v>
      </c>
      <c r="W46" s="439">
        <v>0</v>
      </c>
      <c r="X46" s="439">
        <v>0</v>
      </c>
      <c r="Y46" s="440">
        <f t="shared" si="1"/>
        <v>0</v>
      </c>
      <c r="Z46" s="441">
        <v>0</v>
      </c>
      <c r="AA46" s="441">
        <v>0</v>
      </c>
      <c r="AB46" s="441">
        <v>0</v>
      </c>
      <c r="AC46" s="441">
        <v>0</v>
      </c>
      <c r="AD46" s="442">
        <f t="shared" si="33"/>
        <v>0</v>
      </c>
      <c r="AE46" s="443">
        <f t="shared" si="5"/>
        <v>0</v>
      </c>
      <c r="AF46" s="443">
        <f t="shared" si="6"/>
        <v>0</v>
      </c>
      <c r="AG46" s="443">
        <f t="shared" si="3"/>
        <v>0</v>
      </c>
      <c r="AH46" s="444">
        <f t="shared" si="7"/>
        <v>0</v>
      </c>
      <c r="AI46" s="444">
        <f t="shared" si="8"/>
        <v>0</v>
      </c>
      <c r="AJ46" s="444">
        <f t="shared" si="9"/>
        <v>0</v>
      </c>
      <c r="AK46" s="601">
        <f t="shared" si="10"/>
        <v>0</v>
      </c>
    </row>
    <row r="47" spans="1:37" s="445" customFormat="1" ht="13.15" customHeight="1" x14ac:dyDescent="0.2">
      <c r="A47" s="446" t="s">
        <v>106</v>
      </c>
      <c r="B47" s="459"/>
      <c r="C47" s="432" t="s">
        <v>12</v>
      </c>
      <c r="D47" s="432"/>
      <c r="E47" s="432"/>
      <c r="F47" s="434" t="s">
        <v>140</v>
      </c>
      <c r="G47" s="434" t="s">
        <v>144</v>
      </c>
      <c r="H47" s="435" t="str">
        <f t="shared" si="0"/>
        <v>06903260</v>
      </c>
      <c r="I47" s="436" t="str">
        <f>IF(ISNA(VLOOKUP(G47,GAAP02F[[#All],[Column1]:[FundHier1]],5,FALSE)),"Leases",(VLOOKUP(G47,GAAP02F[[#All],[Column1]:[FundHier1]],5,FALSE)))</f>
        <v>200</v>
      </c>
      <c r="J47" s="436" t="str">
        <f>IF(ISNA(VLOOKUP(F47,Table_GAAP02A[[#All],[Agency]:[Hier1]],4,FALSE)),"Abolished Agency",(VLOOKUP(F47,Table_GAAP02A[[#All],[Agency]:[Hier1]],4,FALSE)))</f>
        <v>0808</v>
      </c>
      <c r="K47" s="437" t="str">
        <f>IF(ISNA(VLOOKUP(F47,Table_GAAP02A[[#All],[Agency]:[Hier1]],2,FALSE)),"Abolished Agency",(VLOOKUP(F47,Table_GAAP02A[[#All],[Agency]:[Hier1]],2,FALSE)))</f>
        <v>GENERAL GOVERNMENT</v>
      </c>
      <c r="L47" s="437" t="str">
        <f>IF(ISNA(VLOOKUP(F47,Table_GAAP02A[[#All],[Agency]:[Hier1]],3,FALSE)),"Abolished Agency",(VLOOKUP(F47,Table_GAAP02A[[#All],[Agency]:[Hier1]],3,FALSE)))</f>
        <v>CA EMERGENCY MANAGEMENT AGENCY</v>
      </c>
      <c r="M47" s="437" t="str">
        <f>IF(ISNA(VLOOKUP(G47,GAAP02F[[#All],[Column1]:[FundName]],2,FALSE)),"Leases",(VLOOKUP(G47,GAAP02F[[#All],[Column1]:[FundName]],2,FALSE)))</f>
        <v>REG RR ACCIDENT P &amp; I RESPONSE</v>
      </c>
      <c r="N47" s="438">
        <v>0</v>
      </c>
      <c r="O47" s="438">
        <v>0</v>
      </c>
      <c r="P47" s="438">
        <v>0</v>
      </c>
      <c r="Q47" s="438">
        <v>0</v>
      </c>
      <c r="R47" s="438">
        <v>0</v>
      </c>
      <c r="S47" s="438">
        <v>0</v>
      </c>
      <c r="T47" s="577">
        <f t="shared" si="4"/>
        <v>0</v>
      </c>
      <c r="U47" s="439">
        <v>0</v>
      </c>
      <c r="V47" s="439">
        <v>0</v>
      </c>
      <c r="W47" s="439">
        <v>0</v>
      </c>
      <c r="X47" s="439">
        <v>0</v>
      </c>
      <c r="Y47" s="440">
        <f t="shared" si="1"/>
        <v>0</v>
      </c>
      <c r="Z47" s="441">
        <v>0</v>
      </c>
      <c r="AA47" s="441">
        <v>0</v>
      </c>
      <c r="AB47" s="441">
        <v>0</v>
      </c>
      <c r="AC47" s="441">
        <v>0</v>
      </c>
      <c r="AD47" s="442">
        <f t="shared" si="33"/>
        <v>0</v>
      </c>
      <c r="AE47" s="443">
        <f t="shared" si="5"/>
        <v>0</v>
      </c>
      <c r="AF47" s="443">
        <f t="shared" si="6"/>
        <v>0</v>
      </c>
      <c r="AG47" s="443">
        <f t="shared" si="3"/>
        <v>0</v>
      </c>
      <c r="AH47" s="444">
        <f t="shared" si="7"/>
        <v>0</v>
      </c>
      <c r="AI47" s="444">
        <f t="shared" si="8"/>
        <v>0</v>
      </c>
      <c r="AJ47" s="444">
        <f t="shared" si="9"/>
        <v>0</v>
      </c>
      <c r="AK47" s="601">
        <f t="shared" si="10"/>
        <v>0</v>
      </c>
    </row>
    <row r="48" spans="1:37" s="445" customFormat="1" ht="13.15" customHeight="1" x14ac:dyDescent="0.2">
      <c r="A48" s="453"/>
      <c r="B48" s="432"/>
      <c r="C48" s="432" t="s">
        <v>12</v>
      </c>
      <c r="D48" s="56"/>
      <c r="E48" s="432"/>
      <c r="F48" s="434" t="s">
        <v>140</v>
      </c>
      <c r="G48" s="186" t="s">
        <v>5588</v>
      </c>
      <c r="H48" s="435" t="str">
        <f t="shared" si="0"/>
        <v>06909751</v>
      </c>
      <c r="I48" s="436" t="str">
        <f>IF(ISNA(VLOOKUP(G48,GAAP02F[[#All],[Column1]:[FundHier1]],5,FALSE)),"Leases",(VLOOKUP(G48,GAAP02F[[#All],[Column1]:[FundHier1]],5,FALSE)))</f>
        <v>500</v>
      </c>
      <c r="J48" s="436" t="str">
        <f>IF(ISNA(VLOOKUP(F48,Table_GAAP02A[[#All],[Agency]:[Hier1]],4,FALSE)),"Abolished Agency",(VLOOKUP(F48,Table_GAAP02A[[#All],[Agency]:[Hier1]],4,FALSE)))</f>
        <v>0808</v>
      </c>
      <c r="K48" s="437" t="str">
        <f>IF(ISNA(VLOOKUP(F48,Table_GAAP02A[[#All],[Agency]:[Hier1]],2,FALSE)),"Abolished Agency",(VLOOKUP(F48,Table_GAAP02A[[#All],[Agency]:[Hier1]],2,FALSE)))</f>
        <v>GENERAL GOVERNMENT</v>
      </c>
      <c r="L48" s="437" t="str">
        <f>IF(ISNA(VLOOKUP(F48,Table_GAAP02A[[#All],[Agency]:[Hier1]],3,FALSE)),"Abolished Agency",(VLOOKUP(F48,Table_GAAP02A[[#All],[Agency]:[Hier1]],3,FALSE)))</f>
        <v>CA EMERGENCY MANAGEMENT AGENCY</v>
      </c>
      <c r="M48" s="437" t="str">
        <f>IF(ISNA(VLOOKUP(G48,GAAP02F[[#All],[Column1]:[FundName]],2,FALSE)),"Leases",(VLOOKUP(G48,GAAP02F[[#All],[Column1]:[FundName]],2,FALSE)))</f>
        <v>PUB SAFETY COMM REVOLVING FUND</v>
      </c>
      <c r="N48" s="438">
        <v>0</v>
      </c>
      <c r="O48" s="438">
        <v>0</v>
      </c>
      <c r="P48" s="438">
        <v>0</v>
      </c>
      <c r="Q48" s="438">
        <v>0</v>
      </c>
      <c r="R48" s="438">
        <v>0</v>
      </c>
      <c r="S48" s="438">
        <v>0</v>
      </c>
      <c r="T48" s="577">
        <f t="shared" si="4"/>
        <v>0</v>
      </c>
      <c r="U48" s="439">
        <v>0</v>
      </c>
      <c r="V48" s="439">
        <v>0</v>
      </c>
      <c r="W48" s="439">
        <v>0</v>
      </c>
      <c r="X48" s="439">
        <v>0</v>
      </c>
      <c r="Y48" s="440">
        <f t="shared" si="1"/>
        <v>0</v>
      </c>
      <c r="Z48" s="441">
        <v>0</v>
      </c>
      <c r="AA48" s="441">
        <v>0</v>
      </c>
      <c r="AB48" s="441">
        <v>0</v>
      </c>
      <c r="AC48" s="441">
        <v>0</v>
      </c>
      <c r="AD48" s="442">
        <f t="shared" si="33"/>
        <v>0</v>
      </c>
      <c r="AE48" s="443">
        <f t="shared" si="5"/>
        <v>0</v>
      </c>
      <c r="AF48" s="443">
        <f t="shared" si="6"/>
        <v>0</v>
      </c>
      <c r="AG48" s="443">
        <f t="shared" si="3"/>
        <v>0</v>
      </c>
      <c r="AH48" s="444">
        <f t="shared" si="7"/>
        <v>0</v>
      </c>
      <c r="AI48" s="444">
        <f t="shared" si="8"/>
        <v>0</v>
      </c>
      <c r="AJ48" s="444">
        <f t="shared" si="9"/>
        <v>0</v>
      </c>
      <c r="AK48" s="601">
        <f t="shared" si="10"/>
        <v>0</v>
      </c>
    </row>
    <row r="49" spans="1:37" s="445" customFormat="1" ht="13.15" customHeight="1" x14ac:dyDescent="0.2">
      <c r="A49" s="446" t="s">
        <v>106</v>
      </c>
      <c r="B49" s="432"/>
      <c r="C49" s="432" t="s">
        <v>145</v>
      </c>
      <c r="D49" s="56"/>
      <c r="E49" s="432"/>
      <c r="F49" s="434" t="s">
        <v>146</v>
      </c>
      <c r="G49" s="434" t="s">
        <v>13</v>
      </c>
      <c r="H49" s="435" t="str">
        <f t="shared" si="0"/>
        <v>08200001</v>
      </c>
      <c r="I49" s="436" t="str">
        <f>IF(ISNA(VLOOKUP(G49,GAAP02F[[#All],[Column1]:[FundHier1]],5,FALSE)),"Leases",(VLOOKUP(G49,GAAP02F[[#All],[Column1]:[FundHier1]],5,FALSE)))</f>
        <v>100</v>
      </c>
      <c r="J49" s="436" t="str">
        <f>IF(ISNA(VLOOKUP(F49,Table_GAAP02A[[#All],[Agency]:[Hier1]],4,FALSE)),"Abolished Agency",(VLOOKUP(F49,Table_GAAP02A[[#All],[Agency]:[Hier1]],4,FALSE)))</f>
        <v>0808</v>
      </c>
      <c r="K49" s="437" t="str">
        <f>IF(ISNA(VLOOKUP(F49,Table_GAAP02A[[#All],[Agency]:[Hier1]],2,FALSE)),"Abolished Agency",(VLOOKUP(F49,Table_GAAP02A[[#All],[Agency]:[Hier1]],2,FALSE)))</f>
        <v>GENERAL GOVERNMENT</v>
      </c>
      <c r="L49" s="437" t="str">
        <f>IF(ISNA(VLOOKUP(F49,Table_GAAP02A[[#All],[Agency]:[Hier1]],3,FALSE)),"Abolished Agency",(VLOOKUP(F49,Table_GAAP02A[[#All],[Agency]:[Hier1]],3,FALSE)))</f>
        <v>DEPARTMENT OF JUSTICE</v>
      </c>
      <c r="M49" s="437" t="str">
        <f>IF(ISNA(VLOOKUP(G49,GAAP02F[[#All],[Column1]:[FundName]],2,FALSE)),"Leases",(VLOOKUP(G49,GAAP02F[[#All],[Column1]:[FundName]],2,FALSE)))</f>
        <v>GENERAL FUND</v>
      </c>
      <c r="N49" s="438">
        <v>0</v>
      </c>
      <c r="O49" s="438">
        <v>0</v>
      </c>
      <c r="P49" s="438">
        <v>0</v>
      </c>
      <c r="Q49" s="438">
        <v>0</v>
      </c>
      <c r="R49" s="438">
        <v>0</v>
      </c>
      <c r="S49" s="438">
        <v>0</v>
      </c>
      <c r="T49" s="577">
        <f t="shared" si="4"/>
        <v>0</v>
      </c>
      <c r="U49" s="439">
        <v>0</v>
      </c>
      <c r="V49" s="439">
        <v>0</v>
      </c>
      <c r="W49" s="439">
        <v>0</v>
      </c>
      <c r="X49" s="439">
        <v>0</v>
      </c>
      <c r="Y49" s="440">
        <f t="shared" si="1"/>
        <v>0</v>
      </c>
      <c r="Z49" s="441">
        <v>0</v>
      </c>
      <c r="AA49" s="441">
        <v>0</v>
      </c>
      <c r="AB49" s="441">
        <v>0</v>
      </c>
      <c r="AC49" s="441">
        <v>0</v>
      </c>
      <c r="AD49" s="442">
        <f t="shared" si="33"/>
        <v>0</v>
      </c>
      <c r="AE49" s="443">
        <f t="shared" si="5"/>
        <v>0</v>
      </c>
      <c r="AF49" s="443">
        <f t="shared" si="6"/>
        <v>0</v>
      </c>
      <c r="AG49" s="443">
        <f t="shared" si="3"/>
        <v>0</v>
      </c>
      <c r="AH49" s="444">
        <f t="shared" si="7"/>
        <v>0</v>
      </c>
      <c r="AI49" s="444">
        <f t="shared" si="8"/>
        <v>0</v>
      </c>
      <c r="AJ49" s="444">
        <f t="shared" si="9"/>
        <v>0</v>
      </c>
      <c r="AK49" s="601">
        <f t="shared" si="10"/>
        <v>0</v>
      </c>
    </row>
    <row r="50" spans="1:37" s="445" customFormat="1" ht="13.15" customHeight="1" x14ac:dyDescent="0.2">
      <c r="A50" s="446"/>
      <c r="B50" s="432"/>
      <c r="C50" s="432" t="s">
        <v>145</v>
      </c>
      <c r="D50" s="56"/>
      <c r="E50" s="432"/>
      <c r="F50" s="434" t="s">
        <v>146</v>
      </c>
      <c r="G50" s="449" t="s">
        <v>147</v>
      </c>
      <c r="H50" s="435" t="str">
        <f t="shared" si="0"/>
        <v>08200012</v>
      </c>
      <c r="I50" s="436" t="str">
        <f>IF(ISNA(VLOOKUP(G50,GAAP02F[[#All],[Column1]:[FundHier1]],5,FALSE)),"Leases",(VLOOKUP(G50,GAAP02F[[#All],[Column1]:[FundHier1]],5,FALSE)))</f>
        <v>200</v>
      </c>
      <c r="J50" s="436" t="str">
        <f>IF(ISNA(VLOOKUP(F50,Table_GAAP02A[[#All],[Agency]:[Hier1]],4,FALSE)),"Abolished Agency",(VLOOKUP(F50,Table_GAAP02A[[#All],[Agency]:[Hier1]],4,FALSE)))</f>
        <v>0808</v>
      </c>
      <c r="K50" s="437" t="str">
        <f>IF(ISNA(VLOOKUP(F50,Table_GAAP02A[[#All],[Agency]:[Hier1]],2,FALSE)),"Abolished Agency",(VLOOKUP(F50,Table_GAAP02A[[#All],[Agency]:[Hier1]],2,FALSE)))</f>
        <v>GENERAL GOVERNMENT</v>
      </c>
      <c r="L50" s="437" t="str">
        <f>IF(ISNA(VLOOKUP(F50,Table_GAAP02A[[#All],[Agency]:[Hier1]],3,FALSE)),"Abolished Agency",(VLOOKUP(F50,Table_GAAP02A[[#All],[Agency]:[Hier1]],3,FALSE)))</f>
        <v>DEPARTMENT OF JUSTICE</v>
      </c>
      <c r="M50" s="437" t="str">
        <f>IF(ISNA(VLOOKUP(G50,GAAP02F[[#All],[Column1]:[FundName]],2,FALSE)),"Leases",(VLOOKUP(G50,GAAP02F[[#All],[Column1]:[FundName]],2,FALSE)))</f>
        <v>ATTY GEN ANTITRUST ACCOUNT</v>
      </c>
      <c r="N50" s="438">
        <v>0</v>
      </c>
      <c r="O50" s="438">
        <v>0</v>
      </c>
      <c r="P50" s="438">
        <v>0</v>
      </c>
      <c r="Q50" s="438">
        <v>0</v>
      </c>
      <c r="R50" s="438">
        <v>0</v>
      </c>
      <c r="S50" s="438">
        <v>0</v>
      </c>
      <c r="T50" s="577">
        <f t="shared" si="4"/>
        <v>0</v>
      </c>
      <c r="U50" s="439">
        <v>0</v>
      </c>
      <c r="V50" s="439">
        <v>0</v>
      </c>
      <c r="W50" s="439">
        <v>0</v>
      </c>
      <c r="X50" s="439">
        <v>0</v>
      </c>
      <c r="Y50" s="440">
        <f t="shared" si="1"/>
        <v>0</v>
      </c>
      <c r="Z50" s="441">
        <v>0</v>
      </c>
      <c r="AA50" s="441">
        <v>0</v>
      </c>
      <c r="AB50" s="441">
        <v>0</v>
      </c>
      <c r="AC50" s="441">
        <v>0</v>
      </c>
      <c r="AD50" s="442">
        <f t="shared" si="33"/>
        <v>0</v>
      </c>
      <c r="AE50" s="443">
        <f t="shared" si="5"/>
        <v>0</v>
      </c>
      <c r="AF50" s="443">
        <f t="shared" si="6"/>
        <v>0</v>
      </c>
      <c r="AG50" s="443">
        <f t="shared" si="3"/>
        <v>0</v>
      </c>
      <c r="AH50" s="444">
        <f t="shared" si="7"/>
        <v>0</v>
      </c>
      <c r="AI50" s="444">
        <f t="shared" si="8"/>
        <v>0</v>
      </c>
      <c r="AJ50" s="444">
        <f t="shared" si="9"/>
        <v>0</v>
      </c>
      <c r="AK50" s="601">
        <f t="shared" si="10"/>
        <v>0</v>
      </c>
    </row>
    <row r="51" spans="1:37" s="445" customFormat="1" ht="13.15" customHeight="1" x14ac:dyDescent="0.2">
      <c r="A51" s="446"/>
      <c r="B51" s="432"/>
      <c r="C51" s="432" t="s">
        <v>145</v>
      </c>
      <c r="D51" s="56"/>
      <c r="E51" s="432"/>
      <c r="F51" s="434" t="s">
        <v>146</v>
      </c>
      <c r="G51" s="451" t="s">
        <v>148</v>
      </c>
      <c r="H51" s="435" t="str">
        <f t="shared" si="0"/>
        <v>08200017</v>
      </c>
      <c r="I51" s="436" t="str">
        <f>IF(ISNA(VLOOKUP(G51,GAAP02F[[#All],[Column1]:[FundHier1]],5,FALSE)),"Leases",(VLOOKUP(G51,GAAP02F[[#All],[Column1]:[FundHier1]],5,FALSE)))</f>
        <v>200</v>
      </c>
      <c r="J51" s="436" t="str">
        <f>IF(ISNA(VLOOKUP(F51,Table_GAAP02A[[#All],[Agency]:[Hier1]],4,FALSE)),"Abolished Agency",(VLOOKUP(F51,Table_GAAP02A[[#All],[Agency]:[Hier1]],4,FALSE)))</f>
        <v>0808</v>
      </c>
      <c r="K51" s="437" t="str">
        <f>IF(ISNA(VLOOKUP(F51,Table_GAAP02A[[#All],[Agency]:[Hier1]],2,FALSE)),"Abolished Agency",(VLOOKUP(F51,Table_GAAP02A[[#All],[Agency]:[Hier1]],2,FALSE)))</f>
        <v>GENERAL GOVERNMENT</v>
      </c>
      <c r="L51" s="437" t="str">
        <f>IF(ISNA(VLOOKUP(F51,Table_GAAP02A[[#All],[Agency]:[Hier1]],3,FALSE)),"Abolished Agency",(VLOOKUP(F51,Table_GAAP02A[[#All],[Agency]:[Hier1]],3,FALSE)))</f>
        <v>DEPARTMENT OF JUSTICE</v>
      </c>
      <c r="M51" s="437" t="str">
        <f>IF(ISNA(VLOOKUP(G51,GAAP02F[[#All],[Column1]:[FundName]],2,FALSE)),"Leases",(VLOOKUP(G51,GAAP02F[[#All],[Column1]:[FundName]],2,FALSE)))</f>
        <v>FINGERPRINT FEES ACCOUNT</v>
      </c>
      <c r="N51" s="438">
        <v>0</v>
      </c>
      <c r="O51" s="438">
        <v>0</v>
      </c>
      <c r="P51" s="438">
        <v>0</v>
      </c>
      <c r="Q51" s="438">
        <v>0</v>
      </c>
      <c r="R51" s="438">
        <v>0</v>
      </c>
      <c r="S51" s="438">
        <v>0</v>
      </c>
      <c r="T51" s="577">
        <f t="shared" si="4"/>
        <v>0</v>
      </c>
      <c r="U51" s="439">
        <v>0</v>
      </c>
      <c r="V51" s="439">
        <v>0</v>
      </c>
      <c r="W51" s="439">
        <v>0</v>
      </c>
      <c r="X51" s="439">
        <v>0</v>
      </c>
      <c r="Y51" s="440">
        <f t="shared" si="1"/>
        <v>0</v>
      </c>
      <c r="Z51" s="441">
        <v>0</v>
      </c>
      <c r="AA51" s="441">
        <v>0</v>
      </c>
      <c r="AB51" s="441">
        <v>0</v>
      </c>
      <c r="AC51" s="441">
        <v>0</v>
      </c>
      <c r="AD51" s="442">
        <f t="shared" si="33"/>
        <v>0</v>
      </c>
      <c r="AE51" s="443">
        <f t="shared" si="5"/>
        <v>0</v>
      </c>
      <c r="AF51" s="443">
        <f t="shared" si="6"/>
        <v>0</v>
      </c>
      <c r="AG51" s="443">
        <f t="shared" si="3"/>
        <v>0</v>
      </c>
      <c r="AH51" s="444">
        <f t="shared" si="7"/>
        <v>0</v>
      </c>
      <c r="AI51" s="444">
        <f t="shared" si="8"/>
        <v>0</v>
      </c>
      <c r="AJ51" s="444">
        <f t="shared" si="9"/>
        <v>0</v>
      </c>
      <c r="AK51" s="601">
        <f t="shared" si="10"/>
        <v>0</v>
      </c>
    </row>
    <row r="52" spans="1:37" s="198" customFormat="1" ht="13.15" customHeight="1" x14ac:dyDescent="0.2">
      <c r="A52" s="446"/>
      <c r="B52" s="432"/>
      <c r="C52" s="432" t="s">
        <v>145</v>
      </c>
      <c r="D52" s="56"/>
      <c r="E52" s="432"/>
      <c r="F52" s="434" t="s">
        <v>146</v>
      </c>
      <c r="G52" s="449" t="s">
        <v>129</v>
      </c>
      <c r="H52" s="435" t="str">
        <f t="shared" si="0"/>
        <v>08200044</v>
      </c>
      <c r="I52" s="436" t="str">
        <f>IF(ISNA(VLOOKUP(G52,GAAP02F[[#All],[Column1]:[FundHier1]],5,FALSE)),"Leases",(VLOOKUP(G52,GAAP02F[[#All],[Column1]:[FundHier1]],5,FALSE)))</f>
        <v>200</v>
      </c>
      <c r="J52" s="436" t="str">
        <f>IF(ISNA(VLOOKUP(F52,Table_GAAP02A[[#All],[Agency]:[Hier1]],4,FALSE)),"Abolished Agency",(VLOOKUP(F52,Table_GAAP02A[[#All],[Agency]:[Hier1]],4,FALSE)))</f>
        <v>0808</v>
      </c>
      <c r="K52" s="437" t="str">
        <f>IF(ISNA(VLOOKUP(F52,Table_GAAP02A[[#All],[Agency]:[Hier1]],2,FALSE)),"Abolished Agency",(VLOOKUP(F52,Table_GAAP02A[[#All],[Agency]:[Hier1]],2,FALSE)))</f>
        <v>GENERAL GOVERNMENT</v>
      </c>
      <c r="L52" s="437" t="str">
        <f>IF(ISNA(VLOOKUP(F52,Table_GAAP02A[[#All],[Agency]:[Hier1]],3,FALSE)),"Abolished Agency",(VLOOKUP(F52,Table_GAAP02A[[#All],[Agency]:[Hier1]],3,FALSE)))</f>
        <v>DEPARTMENT OF JUSTICE</v>
      </c>
      <c r="M52" s="437" t="str">
        <f>IF(ISNA(VLOOKUP(G52,GAAP02F[[#All],[Column1]:[FundName]],2,FALSE)),"Leases",(VLOOKUP(G52,GAAP02F[[#All],[Column1]:[FundName]],2,FALSE)))</f>
        <v>MOTOR VEHICLE ACCOUNT</v>
      </c>
      <c r="N52" s="438">
        <v>0</v>
      </c>
      <c r="O52" s="438">
        <v>0</v>
      </c>
      <c r="P52" s="438">
        <v>0</v>
      </c>
      <c r="Q52" s="438">
        <v>0</v>
      </c>
      <c r="R52" s="438">
        <v>0</v>
      </c>
      <c r="S52" s="438">
        <v>0</v>
      </c>
      <c r="T52" s="577">
        <f t="shared" si="4"/>
        <v>0</v>
      </c>
      <c r="U52" s="439">
        <v>0</v>
      </c>
      <c r="V52" s="439">
        <v>0</v>
      </c>
      <c r="W52" s="439">
        <v>0</v>
      </c>
      <c r="X52" s="439">
        <v>0</v>
      </c>
      <c r="Y52" s="440">
        <f t="shared" si="1"/>
        <v>0</v>
      </c>
      <c r="Z52" s="441">
        <v>0</v>
      </c>
      <c r="AA52" s="441">
        <v>0</v>
      </c>
      <c r="AB52" s="441">
        <v>0</v>
      </c>
      <c r="AC52" s="441">
        <v>0</v>
      </c>
      <c r="AD52" s="442">
        <f t="shared" si="33"/>
        <v>0</v>
      </c>
      <c r="AE52" s="443">
        <f t="shared" si="5"/>
        <v>0</v>
      </c>
      <c r="AF52" s="443">
        <f t="shared" si="6"/>
        <v>0</v>
      </c>
      <c r="AG52" s="443">
        <f t="shared" si="3"/>
        <v>0</v>
      </c>
      <c r="AH52" s="444">
        <f t="shared" si="7"/>
        <v>0</v>
      </c>
      <c r="AI52" s="444">
        <f t="shared" si="8"/>
        <v>0</v>
      </c>
      <c r="AJ52" s="444">
        <f t="shared" si="9"/>
        <v>0</v>
      </c>
      <c r="AK52" s="601">
        <f t="shared" si="10"/>
        <v>0</v>
      </c>
    </row>
    <row r="53" spans="1:37" s="198" customFormat="1" ht="13.15" customHeight="1" x14ac:dyDescent="0.2">
      <c r="A53" s="446"/>
      <c r="B53" s="432"/>
      <c r="C53" s="432" t="s">
        <v>145</v>
      </c>
      <c r="D53" s="56"/>
      <c r="E53" s="432"/>
      <c r="F53" s="434" t="s">
        <v>146</v>
      </c>
      <c r="G53" s="449" t="s">
        <v>149</v>
      </c>
      <c r="H53" s="435" t="str">
        <f t="shared" si="0"/>
        <v>08200142</v>
      </c>
      <c r="I53" s="436" t="str">
        <f>IF(ISNA(VLOOKUP(G53,GAAP02F[[#All],[Column1]:[FundHier1]],5,FALSE)),"Leases",(VLOOKUP(G53,GAAP02F[[#All],[Column1]:[FundHier1]],5,FALSE)))</f>
        <v>200</v>
      </c>
      <c r="J53" s="436" t="str">
        <f>IF(ISNA(VLOOKUP(F53,Table_GAAP02A[[#All],[Agency]:[Hier1]],4,FALSE)),"Abolished Agency",(VLOOKUP(F53,Table_GAAP02A[[#All],[Agency]:[Hier1]],4,FALSE)))</f>
        <v>0808</v>
      </c>
      <c r="K53" s="437" t="str">
        <f>IF(ISNA(VLOOKUP(F53,Table_GAAP02A[[#All],[Agency]:[Hier1]],2,FALSE)),"Abolished Agency",(VLOOKUP(F53,Table_GAAP02A[[#All],[Agency]:[Hier1]],2,FALSE)))</f>
        <v>GENERAL GOVERNMENT</v>
      </c>
      <c r="L53" s="437" t="str">
        <f>IF(ISNA(VLOOKUP(F53,Table_GAAP02A[[#All],[Agency]:[Hier1]],3,FALSE)),"Abolished Agency",(VLOOKUP(F53,Table_GAAP02A[[#All],[Agency]:[Hier1]],3,FALSE)))</f>
        <v>DEPARTMENT OF JUSTICE</v>
      </c>
      <c r="M53" s="437" t="str">
        <f>IF(ISNA(VLOOKUP(G53,GAAP02F[[#All],[Column1]:[FundName]],2,FALSE)),"Leases",(VLOOKUP(G53,GAAP02F[[#All],[Column1]:[FundName]],2,FALSE)))</f>
        <v>SEXUAL HABITUAL OFFENDER  DOJ</v>
      </c>
      <c r="N53" s="438">
        <v>0</v>
      </c>
      <c r="O53" s="438">
        <v>0</v>
      </c>
      <c r="P53" s="438">
        <v>0</v>
      </c>
      <c r="Q53" s="438">
        <v>0</v>
      </c>
      <c r="R53" s="438">
        <v>0</v>
      </c>
      <c r="S53" s="438">
        <v>0</v>
      </c>
      <c r="T53" s="577">
        <f t="shared" si="4"/>
        <v>0</v>
      </c>
      <c r="U53" s="439">
        <v>0</v>
      </c>
      <c r="V53" s="439">
        <v>0</v>
      </c>
      <c r="W53" s="439">
        <v>0</v>
      </c>
      <c r="X53" s="439">
        <v>0</v>
      </c>
      <c r="Y53" s="440">
        <f t="shared" si="1"/>
        <v>0</v>
      </c>
      <c r="Z53" s="441">
        <v>0</v>
      </c>
      <c r="AA53" s="441">
        <v>0</v>
      </c>
      <c r="AB53" s="441">
        <v>0</v>
      </c>
      <c r="AC53" s="441">
        <v>0</v>
      </c>
      <c r="AD53" s="442">
        <f t="shared" si="33"/>
        <v>0</v>
      </c>
      <c r="AE53" s="443">
        <f t="shared" si="5"/>
        <v>0</v>
      </c>
      <c r="AF53" s="443">
        <f t="shared" si="6"/>
        <v>0</v>
      </c>
      <c r="AG53" s="443">
        <f t="shared" si="3"/>
        <v>0</v>
      </c>
      <c r="AH53" s="444">
        <f t="shared" si="7"/>
        <v>0</v>
      </c>
      <c r="AI53" s="444">
        <f t="shared" si="8"/>
        <v>0</v>
      </c>
      <c r="AJ53" s="444">
        <f t="shared" si="9"/>
        <v>0</v>
      </c>
      <c r="AK53" s="601">
        <f t="shared" si="10"/>
        <v>0</v>
      </c>
    </row>
    <row r="54" spans="1:37" s="198" customFormat="1" ht="13.15" customHeight="1" x14ac:dyDescent="0.2">
      <c r="A54" s="446"/>
      <c r="B54" s="432"/>
      <c r="C54" s="432" t="s">
        <v>145</v>
      </c>
      <c r="D54" s="56"/>
      <c r="E54" s="432"/>
      <c r="F54" s="434" t="s">
        <v>146</v>
      </c>
      <c r="G54" s="449" t="s">
        <v>150</v>
      </c>
      <c r="H54" s="435" t="str">
        <f t="shared" si="0"/>
        <v>08200158</v>
      </c>
      <c r="I54" s="436" t="str">
        <f>IF(ISNA(VLOOKUP(G54,GAAP02F[[#All],[Column1]:[FundHier1]],5,FALSE)),"Leases",(VLOOKUP(G54,GAAP02F[[#All],[Column1]:[FundHier1]],5,FALSE)))</f>
        <v>200</v>
      </c>
      <c r="J54" s="436" t="str">
        <f>IF(ISNA(VLOOKUP(F54,Table_GAAP02A[[#All],[Agency]:[Hier1]],4,FALSE)),"Abolished Agency",(VLOOKUP(F54,Table_GAAP02A[[#All],[Agency]:[Hier1]],4,FALSE)))</f>
        <v>0808</v>
      </c>
      <c r="K54" s="437" t="str">
        <f>IF(ISNA(VLOOKUP(F54,Table_GAAP02A[[#All],[Agency]:[Hier1]],2,FALSE)),"Abolished Agency",(VLOOKUP(F54,Table_GAAP02A[[#All],[Agency]:[Hier1]],2,FALSE)))</f>
        <v>GENERAL GOVERNMENT</v>
      </c>
      <c r="L54" s="437" t="str">
        <f>IF(ISNA(VLOOKUP(F54,Table_GAAP02A[[#All],[Agency]:[Hier1]],3,FALSE)),"Abolished Agency",(VLOOKUP(F54,Table_GAAP02A[[#All],[Agency]:[Hier1]],3,FALSE)))</f>
        <v>DEPARTMENT OF JUSTICE</v>
      </c>
      <c r="M54" s="437" t="str">
        <f>IF(ISNA(VLOOKUP(G54,GAAP02F[[#All],[Column1]:[FundName]],2,FALSE)),"Leases",(VLOOKUP(G54,GAAP02F[[#All],[Column1]:[FundName]],2,FALSE)))</f>
        <v>TRAVEL SELLER FUND</v>
      </c>
      <c r="N54" s="438">
        <v>0</v>
      </c>
      <c r="O54" s="438">
        <v>0</v>
      </c>
      <c r="P54" s="438">
        <v>0</v>
      </c>
      <c r="Q54" s="438">
        <v>0</v>
      </c>
      <c r="R54" s="438">
        <v>0</v>
      </c>
      <c r="S54" s="438">
        <v>0</v>
      </c>
      <c r="T54" s="577">
        <f t="shared" si="4"/>
        <v>0</v>
      </c>
      <c r="U54" s="439">
        <v>0</v>
      </c>
      <c r="V54" s="439">
        <v>0</v>
      </c>
      <c r="W54" s="439">
        <v>0</v>
      </c>
      <c r="X54" s="439">
        <v>0</v>
      </c>
      <c r="Y54" s="440">
        <f t="shared" si="1"/>
        <v>0</v>
      </c>
      <c r="Z54" s="441">
        <v>0</v>
      </c>
      <c r="AA54" s="441">
        <v>0</v>
      </c>
      <c r="AB54" s="441">
        <v>0</v>
      </c>
      <c r="AC54" s="441">
        <v>0</v>
      </c>
      <c r="AD54" s="442">
        <f t="shared" si="33"/>
        <v>0</v>
      </c>
      <c r="AE54" s="443">
        <f t="shared" ref="AE54:AE63" si="34">N54 +U54-Z54</f>
        <v>0</v>
      </c>
      <c r="AF54" s="443">
        <f t="shared" si="6"/>
        <v>0</v>
      </c>
      <c r="AG54" s="443">
        <v>0</v>
      </c>
      <c r="AH54" s="444">
        <f t="shared" ref="AH54:AH115" si="35">Q54 +X54-AC54</f>
        <v>0</v>
      </c>
      <c r="AI54" s="444">
        <f t="shared" si="8"/>
        <v>0</v>
      </c>
      <c r="AJ54" s="444">
        <f t="shared" si="9"/>
        <v>0</v>
      </c>
      <c r="AK54" s="601">
        <f t="shared" si="10"/>
        <v>0</v>
      </c>
    </row>
    <row r="55" spans="1:37" s="198" customFormat="1" ht="13.15" customHeight="1" x14ac:dyDescent="0.2">
      <c r="A55" s="446"/>
      <c r="B55" s="432"/>
      <c r="C55" s="432" t="s">
        <v>145</v>
      </c>
      <c r="D55" s="56"/>
      <c r="E55" s="432"/>
      <c r="F55" s="434" t="s">
        <v>146</v>
      </c>
      <c r="G55" s="449" t="s">
        <v>151</v>
      </c>
      <c r="H55" s="435" t="str">
        <f t="shared" si="0"/>
        <v>08200256</v>
      </c>
      <c r="I55" s="436" t="str">
        <f>IF(ISNA(VLOOKUP(G55,GAAP02F[[#All],[Column1]:[FundHier1]],5,FALSE)),"Leases",(VLOOKUP(G55,GAAP02F[[#All],[Column1]:[FundHier1]],5,FALSE)))</f>
        <v>200</v>
      </c>
      <c r="J55" s="436" t="str">
        <f>IF(ISNA(VLOOKUP(F55,Table_GAAP02A[[#All],[Agency]:[Hier1]],4,FALSE)),"Abolished Agency",(VLOOKUP(F55,Table_GAAP02A[[#All],[Agency]:[Hier1]],4,FALSE)))</f>
        <v>0808</v>
      </c>
      <c r="K55" s="437" t="str">
        <f>IF(ISNA(VLOOKUP(F55,Table_GAAP02A[[#All],[Agency]:[Hier1]],2,FALSE)),"Abolished Agency",(VLOOKUP(F55,Table_GAAP02A[[#All],[Agency]:[Hier1]],2,FALSE)))</f>
        <v>GENERAL GOVERNMENT</v>
      </c>
      <c r="L55" s="437" t="str">
        <f>IF(ISNA(VLOOKUP(F55,Table_GAAP02A[[#All],[Agency]:[Hier1]],3,FALSE)),"Abolished Agency",(VLOOKUP(F55,Table_GAAP02A[[#All],[Agency]:[Hier1]],3,FALSE)))</f>
        <v>DEPARTMENT OF JUSTICE</v>
      </c>
      <c r="M55" s="437" t="str">
        <f>IF(ISNA(VLOOKUP(G55,GAAP02F[[#All],[Column1]:[FundName]],2,FALSE)),"Leases",(VLOOKUP(G55,GAAP02F[[#All],[Column1]:[FundName]],2,FALSE)))</f>
        <v>SEXUAL PREDATOR PUB INFO ACCT</v>
      </c>
      <c r="N55" s="438">
        <v>0</v>
      </c>
      <c r="O55" s="438">
        <v>0</v>
      </c>
      <c r="P55" s="438">
        <v>0</v>
      </c>
      <c r="Q55" s="438">
        <v>0</v>
      </c>
      <c r="R55" s="438">
        <v>0</v>
      </c>
      <c r="S55" s="438">
        <v>0</v>
      </c>
      <c r="T55" s="577">
        <f t="shared" si="4"/>
        <v>0</v>
      </c>
      <c r="U55" s="439">
        <v>0</v>
      </c>
      <c r="V55" s="439">
        <v>0</v>
      </c>
      <c r="W55" s="439">
        <v>0</v>
      </c>
      <c r="X55" s="439">
        <v>0</v>
      </c>
      <c r="Y55" s="440">
        <f t="shared" si="1"/>
        <v>0</v>
      </c>
      <c r="Z55" s="441">
        <v>0</v>
      </c>
      <c r="AA55" s="441">
        <v>0</v>
      </c>
      <c r="AB55" s="441">
        <v>0</v>
      </c>
      <c r="AC55" s="441">
        <v>0</v>
      </c>
      <c r="AD55" s="442">
        <f t="shared" si="33"/>
        <v>0</v>
      </c>
      <c r="AE55" s="443">
        <f t="shared" si="34"/>
        <v>0</v>
      </c>
      <c r="AF55" s="443">
        <f t="shared" si="6"/>
        <v>0</v>
      </c>
      <c r="AG55" s="443">
        <f t="shared" ref="AG55:AG63" si="36">P55 +W55-AB55</f>
        <v>0</v>
      </c>
      <c r="AH55" s="444">
        <f t="shared" si="35"/>
        <v>0</v>
      </c>
      <c r="AI55" s="444">
        <f t="shared" si="8"/>
        <v>0</v>
      </c>
      <c r="AJ55" s="444">
        <f t="shared" si="9"/>
        <v>0</v>
      </c>
      <c r="AK55" s="601">
        <f t="shared" si="10"/>
        <v>0</v>
      </c>
    </row>
    <row r="56" spans="1:37" s="198" customFormat="1" ht="13.15" customHeight="1" x14ac:dyDescent="0.2">
      <c r="A56" s="446"/>
      <c r="B56" s="432"/>
      <c r="C56" s="432" t="s">
        <v>145</v>
      </c>
      <c r="D56" s="56"/>
      <c r="E56" s="432"/>
      <c r="F56" s="434" t="s">
        <v>146</v>
      </c>
      <c r="G56" s="449" t="s">
        <v>152</v>
      </c>
      <c r="H56" s="435" t="str">
        <f t="shared" si="0"/>
        <v>08200367</v>
      </c>
      <c r="I56" s="436" t="str">
        <f>IF(ISNA(VLOOKUP(G56,GAAP02F[[#All],[Column1]:[FundHier1]],5,FALSE)),"Leases",(VLOOKUP(G56,GAAP02F[[#All],[Column1]:[FundHier1]],5,FALSE)))</f>
        <v>200</v>
      </c>
      <c r="J56" s="436" t="str">
        <f>IF(ISNA(VLOOKUP(F56,Table_GAAP02A[[#All],[Agency]:[Hier1]],4,FALSE)),"Abolished Agency",(VLOOKUP(F56,Table_GAAP02A[[#All],[Agency]:[Hier1]],4,FALSE)))</f>
        <v>0808</v>
      </c>
      <c r="K56" s="437" t="str">
        <f>IF(ISNA(VLOOKUP(F56,Table_GAAP02A[[#All],[Agency]:[Hier1]],2,FALSE)),"Abolished Agency",(VLOOKUP(F56,Table_GAAP02A[[#All],[Agency]:[Hier1]],2,FALSE)))</f>
        <v>GENERAL GOVERNMENT</v>
      </c>
      <c r="L56" s="437" t="str">
        <f>IF(ISNA(VLOOKUP(F56,Table_GAAP02A[[#All],[Agency]:[Hier1]],3,FALSE)),"Abolished Agency",(VLOOKUP(F56,Table_GAAP02A[[#All],[Agency]:[Hier1]],3,FALSE)))</f>
        <v>DEPARTMENT OF JUSTICE</v>
      </c>
      <c r="M56" s="437" t="str">
        <f>IF(ISNA(VLOOKUP(G56,GAAP02F[[#All],[Column1]:[FundName]],2,FALSE)),"Leases",(VLOOKUP(G56,GAAP02F[[#All],[Column1]:[FundName]],2,FALSE)))</f>
        <v>INDIAN GAME SPEC DISTR FD</v>
      </c>
      <c r="N56" s="438">
        <v>0</v>
      </c>
      <c r="O56" s="438">
        <v>0</v>
      </c>
      <c r="P56" s="438">
        <v>0</v>
      </c>
      <c r="Q56" s="438">
        <v>0</v>
      </c>
      <c r="R56" s="438">
        <v>0</v>
      </c>
      <c r="S56" s="438">
        <v>0</v>
      </c>
      <c r="T56" s="577">
        <f t="shared" si="4"/>
        <v>0</v>
      </c>
      <c r="U56" s="439">
        <v>0</v>
      </c>
      <c r="V56" s="439">
        <v>0</v>
      </c>
      <c r="W56" s="439">
        <v>0</v>
      </c>
      <c r="X56" s="439">
        <v>0</v>
      </c>
      <c r="Y56" s="440">
        <f t="shared" si="1"/>
        <v>0</v>
      </c>
      <c r="Z56" s="441">
        <v>0</v>
      </c>
      <c r="AA56" s="441">
        <v>0</v>
      </c>
      <c r="AB56" s="441">
        <v>0</v>
      </c>
      <c r="AC56" s="441">
        <v>0</v>
      </c>
      <c r="AD56" s="442">
        <f t="shared" si="33"/>
        <v>0</v>
      </c>
      <c r="AE56" s="443">
        <f t="shared" si="34"/>
        <v>0</v>
      </c>
      <c r="AF56" s="443">
        <f t="shared" si="6"/>
        <v>0</v>
      </c>
      <c r="AG56" s="443">
        <f t="shared" si="36"/>
        <v>0</v>
      </c>
      <c r="AH56" s="444">
        <f t="shared" si="35"/>
        <v>0</v>
      </c>
      <c r="AI56" s="444">
        <f t="shared" si="8"/>
        <v>0</v>
      </c>
      <c r="AJ56" s="444">
        <f t="shared" si="9"/>
        <v>0</v>
      </c>
      <c r="AK56" s="601">
        <f t="shared" si="10"/>
        <v>0</v>
      </c>
    </row>
    <row r="57" spans="1:37" s="198" customFormat="1" ht="13.15" customHeight="1" x14ac:dyDescent="0.2">
      <c r="A57" s="446"/>
      <c r="B57" s="432"/>
      <c r="C57" s="432" t="s">
        <v>145</v>
      </c>
      <c r="D57" s="56"/>
      <c r="E57" s="432"/>
      <c r="F57" s="434" t="s">
        <v>146</v>
      </c>
      <c r="G57" s="449" t="s">
        <v>153</v>
      </c>
      <c r="H57" s="435" t="str">
        <f t="shared" si="0"/>
        <v>08200378</v>
      </c>
      <c r="I57" s="436" t="str">
        <f>IF(ISNA(VLOOKUP(G57,GAAP02F[[#All],[Column1]:[FundHier1]],5,FALSE)),"Leases",(VLOOKUP(G57,GAAP02F[[#All],[Column1]:[FundHier1]],5,FALSE)))</f>
        <v>200</v>
      </c>
      <c r="J57" s="436" t="str">
        <f>IF(ISNA(VLOOKUP(F57,Table_GAAP02A[[#All],[Agency]:[Hier1]],4,FALSE)),"Abolished Agency",(VLOOKUP(F57,Table_GAAP02A[[#All],[Agency]:[Hier1]],4,FALSE)))</f>
        <v>0808</v>
      </c>
      <c r="K57" s="437" t="str">
        <f>IF(ISNA(VLOOKUP(F57,Table_GAAP02A[[#All],[Agency]:[Hier1]],2,FALSE)),"Abolished Agency",(VLOOKUP(F57,Table_GAAP02A[[#All],[Agency]:[Hier1]],2,FALSE)))</f>
        <v>GENERAL GOVERNMENT</v>
      </c>
      <c r="L57" s="437" t="str">
        <f>IF(ISNA(VLOOKUP(F57,Table_GAAP02A[[#All],[Agency]:[Hier1]],3,FALSE)),"Abolished Agency",(VLOOKUP(F57,Table_GAAP02A[[#All],[Agency]:[Hier1]],3,FALSE)))</f>
        <v>DEPARTMENT OF JUSTICE</v>
      </c>
      <c r="M57" s="437" t="str">
        <f>IF(ISNA(VLOOKUP(G57,GAAP02F[[#All],[Column1]:[FundName]],2,FALSE)),"Leases",(VLOOKUP(G57,GAAP02F[[#All],[Column1]:[FundName]],2,FALSE)))</f>
        <v>ATTORNEY GEN FALSE CLAIMS ACT</v>
      </c>
      <c r="N57" s="438">
        <v>0</v>
      </c>
      <c r="O57" s="438">
        <v>0</v>
      </c>
      <c r="P57" s="438">
        <v>0</v>
      </c>
      <c r="Q57" s="438">
        <v>0</v>
      </c>
      <c r="R57" s="438">
        <v>0</v>
      </c>
      <c r="S57" s="438">
        <v>0</v>
      </c>
      <c r="T57" s="577">
        <f t="shared" si="4"/>
        <v>0</v>
      </c>
      <c r="U57" s="439">
        <v>0</v>
      </c>
      <c r="V57" s="439">
        <v>0</v>
      </c>
      <c r="W57" s="439">
        <v>0</v>
      </c>
      <c r="X57" s="439">
        <v>0</v>
      </c>
      <c r="Y57" s="440">
        <f t="shared" si="1"/>
        <v>0</v>
      </c>
      <c r="Z57" s="441">
        <v>0</v>
      </c>
      <c r="AA57" s="441">
        <v>0</v>
      </c>
      <c r="AB57" s="441">
        <v>0</v>
      </c>
      <c r="AC57" s="441">
        <v>0</v>
      </c>
      <c r="AD57" s="442">
        <f t="shared" si="33"/>
        <v>0</v>
      </c>
      <c r="AE57" s="443">
        <f t="shared" si="34"/>
        <v>0</v>
      </c>
      <c r="AF57" s="443">
        <f t="shared" si="6"/>
        <v>0</v>
      </c>
      <c r="AG57" s="443">
        <f t="shared" si="36"/>
        <v>0</v>
      </c>
      <c r="AH57" s="444">
        <f t="shared" si="35"/>
        <v>0</v>
      </c>
      <c r="AI57" s="444">
        <f t="shared" si="8"/>
        <v>0</v>
      </c>
      <c r="AJ57" s="444">
        <f t="shared" si="9"/>
        <v>0</v>
      </c>
      <c r="AK57" s="601">
        <f t="shared" si="10"/>
        <v>0</v>
      </c>
    </row>
    <row r="58" spans="1:37" s="198" customFormat="1" ht="13.15" customHeight="1" x14ac:dyDescent="0.2">
      <c r="A58" s="446"/>
      <c r="B58" s="432"/>
      <c r="C58" s="432" t="s">
        <v>145</v>
      </c>
      <c r="D58" s="56"/>
      <c r="E58" s="432"/>
      <c r="F58" s="434" t="s">
        <v>146</v>
      </c>
      <c r="G58" s="449" t="s">
        <v>154</v>
      </c>
      <c r="H58" s="435" t="str">
        <f t="shared" si="0"/>
        <v>08200460</v>
      </c>
      <c r="I58" s="436" t="str">
        <f>IF(ISNA(VLOOKUP(G58,GAAP02F[[#All],[Column1]:[FundHier1]],5,FALSE)),"Leases",(VLOOKUP(G58,GAAP02F[[#All],[Column1]:[FundHier1]],5,FALSE)))</f>
        <v>200</v>
      </c>
      <c r="J58" s="436" t="str">
        <f>IF(ISNA(VLOOKUP(F58,Table_GAAP02A[[#All],[Agency]:[Hier1]],4,FALSE)),"Abolished Agency",(VLOOKUP(F58,Table_GAAP02A[[#All],[Agency]:[Hier1]],4,FALSE)))</f>
        <v>0808</v>
      </c>
      <c r="K58" s="437" t="str">
        <f>IF(ISNA(VLOOKUP(F58,Table_GAAP02A[[#All],[Agency]:[Hier1]],2,FALSE)),"Abolished Agency",(VLOOKUP(F58,Table_GAAP02A[[#All],[Agency]:[Hier1]],2,FALSE)))</f>
        <v>GENERAL GOVERNMENT</v>
      </c>
      <c r="L58" s="437" t="str">
        <f>IF(ISNA(VLOOKUP(F58,Table_GAAP02A[[#All],[Agency]:[Hier1]],3,FALSE)),"Abolished Agency",(VLOOKUP(F58,Table_GAAP02A[[#All],[Agency]:[Hier1]],3,FALSE)))</f>
        <v>DEPARTMENT OF JUSTICE</v>
      </c>
      <c r="M58" s="437" t="str">
        <f>IF(ISNA(VLOOKUP(G58,GAAP02F[[#All],[Column1]:[FundName]],2,FALSE)),"Leases",(VLOOKUP(G58,GAAP02F[[#All],[Column1]:[FundName]],2,FALSE)))</f>
        <v>DEALERS RECORD OF SALE SP ACT</v>
      </c>
      <c r="N58" s="438">
        <v>0</v>
      </c>
      <c r="O58" s="438">
        <v>0</v>
      </c>
      <c r="P58" s="438">
        <v>0</v>
      </c>
      <c r="Q58" s="438">
        <v>0</v>
      </c>
      <c r="R58" s="438">
        <v>0</v>
      </c>
      <c r="S58" s="438">
        <v>0</v>
      </c>
      <c r="T58" s="577">
        <f t="shared" si="4"/>
        <v>0</v>
      </c>
      <c r="U58" s="439">
        <v>0</v>
      </c>
      <c r="V58" s="439">
        <v>0</v>
      </c>
      <c r="W58" s="439">
        <v>0</v>
      </c>
      <c r="X58" s="439">
        <v>0</v>
      </c>
      <c r="Y58" s="440">
        <f t="shared" si="1"/>
        <v>0</v>
      </c>
      <c r="Z58" s="441">
        <v>0</v>
      </c>
      <c r="AA58" s="441">
        <v>0</v>
      </c>
      <c r="AB58" s="441">
        <v>0</v>
      </c>
      <c r="AC58" s="441">
        <v>0</v>
      </c>
      <c r="AD58" s="442">
        <f t="shared" si="33"/>
        <v>0</v>
      </c>
      <c r="AE58" s="443">
        <f t="shared" si="34"/>
        <v>0</v>
      </c>
      <c r="AF58" s="443">
        <f t="shared" si="6"/>
        <v>0</v>
      </c>
      <c r="AG58" s="443">
        <f t="shared" si="36"/>
        <v>0</v>
      </c>
      <c r="AH58" s="444">
        <f t="shared" si="35"/>
        <v>0</v>
      </c>
      <c r="AI58" s="444">
        <f t="shared" si="8"/>
        <v>0</v>
      </c>
      <c r="AJ58" s="444">
        <f t="shared" si="9"/>
        <v>0</v>
      </c>
      <c r="AK58" s="601">
        <f t="shared" si="10"/>
        <v>0</v>
      </c>
    </row>
    <row r="59" spans="1:37" s="198" customFormat="1" ht="13.15" customHeight="1" x14ac:dyDescent="0.2">
      <c r="A59" s="446"/>
      <c r="B59" s="432"/>
      <c r="C59" s="432" t="s">
        <v>145</v>
      </c>
      <c r="D59" s="56"/>
      <c r="E59" s="432"/>
      <c r="F59" s="434" t="s">
        <v>146</v>
      </c>
      <c r="G59" s="449" t="s">
        <v>155</v>
      </c>
      <c r="H59" s="435" t="str">
        <f t="shared" si="0"/>
        <v>08200566</v>
      </c>
      <c r="I59" s="436" t="str">
        <f>IF(ISNA(VLOOKUP(G59,GAAP02F[[#All],[Column1]:[FundHier1]],5,FALSE)),"Leases",(VLOOKUP(G59,GAAP02F[[#All],[Column1]:[FundHier1]],5,FALSE)))</f>
        <v>200</v>
      </c>
      <c r="J59" s="436" t="str">
        <f>IF(ISNA(VLOOKUP(F59,Table_GAAP02A[[#All],[Agency]:[Hier1]],4,FALSE)),"Abolished Agency",(VLOOKUP(F59,Table_GAAP02A[[#All],[Agency]:[Hier1]],4,FALSE)))</f>
        <v>0808</v>
      </c>
      <c r="K59" s="437" t="str">
        <f>IF(ISNA(VLOOKUP(F59,Table_GAAP02A[[#All],[Agency]:[Hier1]],2,FALSE)),"Abolished Agency",(VLOOKUP(F59,Table_GAAP02A[[#All],[Agency]:[Hier1]],2,FALSE)))</f>
        <v>GENERAL GOVERNMENT</v>
      </c>
      <c r="L59" s="437" t="str">
        <f>IF(ISNA(VLOOKUP(F59,Table_GAAP02A[[#All],[Agency]:[Hier1]],3,FALSE)),"Abolished Agency",(VLOOKUP(F59,Table_GAAP02A[[#All],[Agency]:[Hier1]],3,FALSE)))</f>
        <v>DEPARTMENT OF JUSTICE</v>
      </c>
      <c r="M59" s="437" t="str">
        <f>IF(ISNA(VLOOKUP(G59,GAAP02F[[#All],[Column1]:[FundName]],2,FALSE)),"Leases",(VLOOKUP(G59,GAAP02F[[#All],[Column1]:[FundName]],2,FALSE)))</f>
        <v>CHILD ABUSE FUND, DOJ</v>
      </c>
      <c r="N59" s="438">
        <v>0</v>
      </c>
      <c r="O59" s="438">
        <v>0</v>
      </c>
      <c r="P59" s="438">
        <v>0</v>
      </c>
      <c r="Q59" s="438">
        <v>0</v>
      </c>
      <c r="R59" s="438">
        <v>0</v>
      </c>
      <c r="S59" s="438">
        <v>0</v>
      </c>
      <c r="T59" s="577">
        <f t="shared" si="4"/>
        <v>0</v>
      </c>
      <c r="U59" s="439">
        <v>0</v>
      </c>
      <c r="V59" s="439">
        <v>0</v>
      </c>
      <c r="W59" s="439">
        <v>0</v>
      </c>
      <c r="X59" s="439">
        <v>0</v>
      </c>
      <c r="Y59" s="440">
        <f t="shared" si="1"/>
        <v>0</v>
      </c>
      <c r="Z59" s="441">
        <v>0</v>
      </c>
      <c r="AA59" s="441">
        <v>0</v>
      </c>
      <c r="AB59" s="441">
        <v>0</v>
      </c>
      <c r="AC59" s="441">
        <v>0</v>
      </c>
      <c r="AD59" s="442">
        <f t="shared" si="33"/>
        <v>0</v>
      </c>
      <c r="AE59" s="443">
        <f t="shared" si="34"/>
        <v>0</v>
      </c>
      <c r="AF59" s="443">
        <f t="shared" si="6"/>
        <v>0</v>
      </c>
      <c r="AG59" s="443">
        <f t="shared" si="36"/>
        <v>0</v>
      </c>
      <c r="AH59" s="444">
        <f t="shared" si="35"/>
        <v>0</v>
      </c>
      <c r="AI59" s="444">
        <f t="shared" si="8"/>
        <v>0</v>
      </c>
      <c r="AJ59" s="444">
        <f t="shared" si="9"/>
        <v>0</v>
      </c>
      <c r="AK59" s="601">
        <f t="shared" si="10"/>
        <v>0</v>
      </c>
    </row>
    <row r="60" spans="1:37" s="198" customFormat="1" ht="13.15" customHeight="1" x14ac:dyDescent="0.2">
      <c r="A60" s="446"/>
      <c r="B60" s="432"/>
      <c r="C60" s="432" t="s">
        <v>145</v>
      </c>
      <c r="D60" s="56"/>
      <c r="E60" s="432"/>
      <c r="F60" s="434" t="s">
        <v>146</v>
      </c>
      <c r="G60" s="449" t="s">
        <v>156</v>
      </c>
      <c r="H60" s="435" t="str">
        <f t="shared" si="0"/>
        <v>08200567</v>
      </c>
      <c r="I60" s="436" t="str">
        <f>IF(ISNA(VLOOKUP(G60,GAAP02F[[#All],[Column1]:[FundHier1]],5,FALSE)),"Leases",(VLOOKUP(G60,GAAP02F[[#All],[Column1]:[FundHier1]],5,FALSE)))</f>
        <v>200</v>
      </c>
      <c r="J60" s="436" t="str">
        <f>IF(ISNA(VLOOKUP(F60,Table_GAAP02A[[#All],[Agency]:[Hier1]],4,FALSE)),"Abolished Agency",(VLOOKUP(F60,Table_GAAP02A[[#All],[Agency]:[Hier1]],4,FALSE)))</f>
        <v>0808</v>
      </c>
      <c r="K60" s="437" t="str">
        <f>IF(ISNA(VLOOKUP(F60,Table_GAAP02A[[#All],[Agency]:[Hier1]],2,FALSE)),"Abolished Agency",(VLOOKUP(F60,Table_GAAP02A[[#All],[Agency]:[Hier1]],2,FALSE)))</f>
        <v>GENERAL GOVERNMENT</v>
      </c>
      <c r="L60" s="437" t="str">
        <f>IF(ISNA(VLOOKUP(F60,Table_GAAP02A[[#All],[Agency]:[Hier1]],3,FALSE)),"Abolished Agency",(VLOOKUP(F60,Table_GAAP02A[[#All],[Agency]:[Hier1]],3,FALSE)))</f>
        <v>DEPARTMENT OF JUSTICE</v>
      </c>
      <c r="M60" s="437" t="str">
        <f>IF(ISNA(VLOOKUP(G60,GAAP02F[[#All],[Column1]:[FundName]],2,FALSE)),"Leases",(VLOOKUP(G60,GAAP02F[[#All],[Column1]:[FundName]],2,FALSE)))</f>
        <v>GAMBLING CONTROL FUND</v>
      </c>
      <c r="N60" s="438">
        <v>0</v>
      </c>
      <c r="O60" s="438">
        <v>0</v>
      </c>
      <c r="P60" s="438">
        <v>0</v>
      </c>
      <c r="Q60" s="438">
        <v>0</v>
      </c>
      <c r="R60" s="438">
        <v>0</v>
      </c>
      <c r="S60" s="438">
        <v>0</v>
      </c>
      <c r="T60" s="577">
        <f t="shared" si="4"/>
        <v>0</v>
      </c>
      <c r="U60" s="439">
        <v>0</v>
      </c>
      <c r="V60" s="439">
        <v>0</v>
      </c>
      <c r="W60" s="439">
        <v>0</v>
      </c>
      <c r="X60" s="439">
        <v>0</v>
      </c>
      <c r="Y60" s="440">
        <f t="shared" si="1"/>
        <v>0</v>
      </c>
      <c r="Z60" s="441">
        <v>0</v>
      </c>
      <c r="AA60" s="441">
        <v>0</v>
      </c>
      <c r="AB60" s="441">
        <v>0</v>
      </c>
      <c r="AC60" s="441">
        <v>0</v>
      </c>
      <c r="AD60" s="442">
        <f t="shared" si="33"/>
        <v>0</v>
      </c>
      <c r="AE60" s="443">
        <f t="shared" si="34"/>
        <v>0</v>
      </c>
      <c r="AF60" s="443">
        <f t="shared" si="6"/>
        <v>0</v>
      </c>
      <c r="AG60" s="443">
        <f t="shared" si="36"/>
        <v>0</v>
      </c>
      <c r="AH60" s="444">
        <f t="shared" si="35"/>
        <v>0</v>
      </c>
      <c r="AI60" s="444">
        <f t="shared" si="8"/>
        <v>0</v>
      </c>
      <c r="AJ60" s="444">
        <f t="shared" si="9"/>
        <v>0</v>
      </c>
      <c r="AK60" s="601">
        <f t="shared" si="10"/>
        <v>0</v>
      </c>
    </row>
    <row r="61" spans="1:37" s="198" customFormat="1" ht="13.15" customHeight="1" x14ac:dyDescent="0.2">
      <c r="A61" s="446"/>
      <c r="B61" s="432"/>
      <c r="C61" s="432" t="s">
        <v>145</v>
      </c>
      <c r="D61" s="56"/>
      <c r="E61" s="432"/>
      <c r="F61" s="434" t="s">
        <v>146</v>
      </c>
      <c r="G61" s="449" t="s">
        <v>157</v>
      </c>
      <c r="H61" s="435" t="str">
        <f t="shared" si="0"/>
        <v>08200569</v>
      </c>
      <c r="I61" s="436" t="str">
        <f>IF(ISNA(VLOOKUP(G61,GAAP02F[[#All],[Column1]:[FundHier1]],5,FALSE)),"Leases",(VLOOKUP(G61,GAAP02F[[#All],[Column1]:[FundHier1]],5,FALSE)))</f>
        <v>200</v>
      </c>
      <c r="J61" s="436" t="str">
        <f>IF(ISNA(VLOOKUP(F61,Table_GAAP02A[[#All],[Agency]:[Hier1]],4,FALSE)),"Abolished Agency",(VLOOKUP(F61,Table_GAAP02A[[#All],[Agency]:[Hier1]],4,FALSE)))</f>
        <v>0808</v>
      </c>
      <c r="K61" s="437" t="str">
        <f>IF(ISNA(VLOOKUP(F61,Table_GAAP02A[[#All],[Agency]:[Hier1]],2,FALSE)),"Abolished Agency",(VLOOKUP(F61,Table_GAAP02A[[#All],[Agency]:[Hier1]],2,FALSE)))</f>
        <v>GENERAL GOVERNMENT</v>
      </c>
      <c r="L61" s="437" t="str">
        <f>IF(ISNA(VLOOKUP(F61,Table_GAAP02A[[#All],[Agency]:[Hier1]],3,FALSE)),"Abolished Agency",(VLOOKUP(F61,Table_GAAP02A[[#All],[Agency]:[Hier1]],3,FALSE)))</f>
        <v>DEPARTMENT OF JUSTICE</v>
      </c>
      <c r="M61" s="437" t="str">
        <f>IF(ISNA(VLOOKUP(G61,GAAP02F[[#All],[Column1]:[FundName]],2,FALSE)),"Leases",(VLOOKUP(G61,GAAP02F[[#All],[Column1]:[FundName]],2,FALSE)))</f>
        <v>GAMBLING CONTROL FINES &amp; PENT</v>
      </c>
      <c r="N61" s="438">
        <v>0</v>
      </c>
      <c r="O61" s="438">
        <v>0</v>
      </c>
      <c r="P61" s="438">
        <v>0</v>
      </c>
      <c r="Q61" s="438">
        <v>0</v>
      </c>
      <c r="R61" s="438">
        <v>0</v>
      </c>
      <c r="S61" s="438">
        <v>0</v>
      </c>
      <c r="T61" s="577">
        <f t="shared" si="4"/>
        <v>0</v>
      </c>
      <c r="U61" s="439">
        <v>0</v>
      </c>
      <c r="V61" s="439">
        <v>0</v>
      </c>
      <c r="W61" s="439">
        <v>0</v>
      </c>
      <c r="X61" s="439">
        <v>0</v>
      </c>
      <c r="Y61" s="440">
        <f t="shared" si="1"/>
        <v>0</v>
      </c>
      <c r="Z61" s="441">
        <v>0</v>
      </c>
      <c r="AA61" s="441">
        <v>0</v>
      </c>
      <c r="AB61" s="441">
        <v>0</v>
      </c>
      <c r="AC61" s="441">
        <v>0</v>
      </c>
      <c r="AD61" s="442">
        <f t="shared" si="33"/>
        <v>0</v>
      </c>
      <c r="AE61" s="443">
        <f t="shared" si="34"/>
        <v>0</v>
      </c>
      <c r="AF61" s="443">
        <f t="shared" si="6"/>
        <v>0</v>
      </c>
      <c r="AG61" s="443">
        <f t="shared" si="36"/>
        <v>0</v>
      </c>
      <c r="AH61" s="444">
        <f t="shared" si="35"/>
        <v>0</v>
      </c>
      <c r="AI61" s="444">
        <f t="shared" si="8"/>
        <v>0</v>
      </c>
      <c r="AJ61" s="444">
        <f t="shared" si="9"/>
        <v>0</v>
      </c>
      <c r="AK61" s="601">
        <f t="shared" si="10"/>
        <v>0</v>
      </c>
    </row>
    <row r="62" spans="1:37" s="198" customFormat="1" ht="13.15" customHeight="1" x14ac:dyDescent="0.2">
      <c r="A62" s="446"/>
      <c r="B62" s="432"/>
      <c r="C62" s="432" t="s">
        <v>145</v>
      </c>
      <c r="D62" s="56"/>
      <c r="E62" s="432"/>
      <c r="F62" s="434" t="s">
        <v>146</v>
      </c>
      <c r="G62" s="449" t="s">
        <v>63</v>
      </c>
      <c r="H62" s="435" t="str">
        <f t="shared" si="0"/>
        <v>08200890</v>
      </c>
      <c r="I62" s="436" t="str">
        <f>IF(ISNA(VLOOKUP(G62,GAAP02F[[#All],[Column1]:[FundHier1]],5,FALSE)),"Leases",(VLOOKUP(G62,GAAP02F[[#All],[Column1]:[FundHier1]],5,FALSE)))</f>
        <v>200</v>
      </c>
      <c r="J62" s="436" t="str">
        <f>IF(ISNA(VLOOKUP(F62,Table_GAAP02A[[#All],[Agency]:[Hier1]],4,FALSE)),"Abolished Agency",(VLOOKUP(F62,Table_GAAP02A[[#All],[Agency]:[Hier1]],4,FALSE)))</f>
        <v>0808</v>
      </c>
      <c r="K62" s="437" t="str">
        <f>IF(ISNA(VLOOKUP(F62,Table_GAAP02A[[#All],[Agency]:[Hier1]],2,FALSE)),"Abolished Agency",(VLOOKUP(F62,Table_GAAP02A[[#All],[Agency]:[Hier1]],2,FALSE)))</f>
        <v>GENERAL GOVERNMENT</v>
      </c>
      <c r="L62" s="437" t="str">
        <f>IF(ISNA(VLOOKUP(F62,Table_GAAP02A[[#All],[Agency]:[Hier1]],3,FALSE)),"Abolished Agency",(VLOOKUP(F62,Table_GAAP02A[[#All],[Agency]:[Hier1]],3,FALSE)))</f>
        <v>DEPARTMENT OF JUSTICE</v>
      </c>
      <c r="M62" s="437" t="str">
        <f>IF(ISNA(VLOOKUP(G62,GAAP02F[[#All],[Column1]:[FundName]],2,FALSE)),"Leases",(VLOOKUP(G62,GAAP02F[[#All],[Column1]:[FundName]],2,FALSE)))</f>
        <v>FEDERAL TRUST FUND</v>
      </c>
      <c r="N62" s="438">
        <v>0</v>
      </c>
      <c r="O62" s="438">
        <v>0</v>
      </c>
      <c r="P62" s="438">
        <v>0</v>
      </c>
      <c r="Q62" s="438">
        <v>0</v>
      </c>
      <c r="R62" s="438">
        <v>0</v>
      </c>
      <c r="S62" s="438">
        <v>0</v>
      </c>
      <c r="T62" s="577">
        <f t="shared" si="4"/>
        <v>0</v>
      </c>
      <c r="U62" s="439">
        <v>0</v>
      </c>
      <c r="V62" s="439">
        <v>0</v>
      </c>
      <c r="W62" s="439">
        <v>0</v>
      </c>
      <c r="X62" s="439">
        <v>0</v>
      </c>
      <c r="Y62" s="440">
        <f t="shared" si="1"/>
        <v>0</v>
      </c>
      <c r="Z62" s="441">
        <v>0</v>
      </c>
      <c r="AA62" s="441">
        <v>0</v>
      </c>
      <c r="AB62" s="441">
        <v>0</v>
      </c>
      <c r="AC62" s="441">
        <v>0</v>
      </c>
      <c r="AD62" s="442">
        <f t="shared" si="33"/>
        <v>0</v>
      </c>
      <c r="AE62" s="443">
        <f t="shared" si="34"/>
        <v>0</v>
      </c>
      <c r="AF62" s="443">
        <f t="shared" si="6"/>
        <v>0</v>
      </c>
      <c r="AG62" s="443">
        <f t="shared" si="36"/>
        <v>0</v>
      </c>
      <c r="AH62" s="444">
        <f t="shared" si="35"/>
        <v>0</v>
      </c>
      <c r="AI62" s="444">
        <f t="shared" si="8"/>
        <v>0</v>
      </c>
      <c r="AJ62" s="444">
        <f t="shared" si="9"/>
        <v>0</v>
      </c>
      <c r="AK62" s="601">
        <f t="shared" si="10"/>
        <v>0</v>
      </c>
    </row>
    <row r="63" spans="1:37" s="445" customFormat="1" ht="13.15" customHeight="1" x14ac:dyDescent="0.2">
      <c r="A63" s="446"/>
      <c r="B63" s="432"/>
      <c r="C63" s="432" t="s">
        <v>145</v>
      </c>
      <c r="D63" s="56"/>
      <c r="E63" s="432"/>
      <c r="F63" s="434" t="s">
        <v>146</v>
      </c>
      <c r="G63" s="451" t="s">
        <v>158</v>
      </c>
      <c r="H63" s="435" t="str">
        <f t="shared" si="0"/>
        <v>08201008</v>
      </c>
      <c r="I63" s="436" t="str">
        <f>IF(ISNA(VLOOKUP(G63,GAAP02F[[#All],[Column1]:[FundHier1]],5,FALSE)),"Leases",(VLOOKUP(G63,GAAP02F[[#All],[Column1]:[FundHier1]],5,FALSE)))</f>
        <v>200</v>
      </c>
      <c r="J63" s="436" t="str">
        <f>IF(ISNA(VLOOKUP(F63,Table_GAAP02A[[#All],[Agency]:[Hier1]],4,FALSE)),"Abolished Agency",(VLOOKUP(F63,Table_GAAP02A[[#All],[Agency]:[Hier1]],4,FALSE)))</f>
        <v>0808</v>
      </c>
      <c r="K63" s="437" t="str">
        <f>IF(ISNA(VLOOKUP(F63,Table_GAAP02A[[#All],[Agency]:[Hier1]],2,FALSE)),"Abolished Agency",(VLOOKUP(F63,Table_GAAP02A[[#All],[Agency]:[Hier1]],2,FALSE)))</f>
        <v>GENERAL GOVERNMENT</v>
      </c>
      <c r="L63" s="437" t="str">
        <f>IF(ISNA(VLOOKUP(F63,Table_GAAP02A[[#All],[Agency]:[Hier1]],3,FALSE)),"Abolished Agency",(VLOOKUP(F63,Table_GAAP02A[[#All],[Agency]:[Hier1]],3,FALSE)))</f>
        <v>DEPARTMENT OF JUSTICE</v>
      </c>
      <c r="M63" s="437" t="str">
        <f>IF(ISNA(VLOOKUP(G63,GAAP02F[[#All],[Column1]:[FundName]],2,FALSE)),"Leases",(VLOOKUP(G63,GAAP02F[[#All],[Column1]:[FundName]],2,FALSE)))</f>
        <v>FIRFARMS SAFETY &amp; ENFORCEMENT</v>
      </c>
      <c r="N63" s="438">
        <v>0</v>
      </c>
      <c r="O63" s="438">
        <v>0</v>
      </c>
      <c r="P63" s="438">
        <v>0</v>
      </c>
      <c r="Q63" s="438">
        <v>0</v>
      </c>
      <c r="R63" s="438">
        <v>0</v>
      </c>
      <c r="S63" s="438">
        <v>0</v>
      </c>
      <c r="T63" s="577">
        <f t="shared" si="4"/>
        <v>0</v>
      </c>
      <c r="U63" s="439">
        <v>0</v>
      </c>
      <c r="V63" s="439">
        <v>0</v>
      </c>
      <c r="W63" s="439">
        <v>0</v>
      </c>
      <c r="X63" s="439">
        <v>0</v>
      </c>
      <c r="Y63" s="440">
        <f t="shared" si="1"/>
        <v>0</v>
      </c>
      <c r="Z63" s="441">
        <v>0</v>
      </c>
      <c r="AA63" s="441">
        <v>0</v>
      </c>
      <c r="AB63" s="441">
        <v>0</v>
      </c>
      <c r="AC63" s="441">
        <v>0</v>
      </c>
      <c r="AD63" s="442">
        <f t="shared" si="33"/>
        <v>0</v>
      </c>
      <c r="AE63" s="443">
        <f t="shared" si="34"/>
        <v>0</v>
      </c>
      <c r="AF63" s="443">
        <f t="shared" si="6"/>
        <v>0</v>
      </c>
      <c r="AG63" s="443">
        <f t="shared" si="36"/>
        <v>0</v>
      </c>
      <c r="AH63" s="444">
        <f t="shared" si="35"/>
        <v>0</v>
      </c>
      <c r="AI63" s="444">
        <f t="shared" si="8"/>
        <v>0</v>
      </c>
      <c r="AJ63" s="444">
        <f t="shared" si="9"/>
        <v>0</v>
      </c>
      <c r="AK63" s="601">
        <f t="shared" si="10"/>
        <v>0</v>
      </c>
    </row>
    <row r="64" spans="1:37" s="445" customFormat="1" ht="13.15" customHeight="1" x14ac:dyDescent="0.2">
      <c r="A64" s="446"/>
      <c r="B64" s="432"/>
      <c r="C64" s="432" t="s">
        <v>145</v>
      </c>
      <c r="D64" s="56"/>
      <c r="E64" s="432"/>
      <c r="F64" s="434" t="s">
        <v>146</v>
      </c>
      <c r="G64" s="451" t="s">
        <v>159</v>
      </c>
      <c r="H64" s="435" t="str">
        <f t="shared" si="0"/>
        <v>08203016</v>
      </c>
      <c r="I64" s="436" t="str">
        <f>IF(ISNA(VLOOKUP(G64,GAAP02F[[#All],[Column1]:[FundHier1]],5,FALSE)),"Leases",(VLOOKUP(G64,GAAP02F[[#All],[Column1]:[FundHier1]],5,FALSE)))</f>
        <v>200</v>
      </c>
      <c r="J64" s="436" t="str">
        <f>IF(ISNA(VLOOKUP(F64,Table_GAAP02A[[#All],[Agency]:[Hier1]],4,FALSE)),"Abolished Agency",(VLOOKUP(F64,Table_GAAP02A[[#All],[Agency]:[Hier1]],4,FALSE)))</f>
        <v>0808</v>
      </c>
      <c r="K64" s="437" t="str">
        <f>IF(ISNA(VLOOKUP(F64,Table_GAAP02A[[#All],[Agency]:[Hier1]],2,FALSE)),"Abolished Agency",(VLOOKUP(F64,Table_GAAP02A[[#All],[Agency]:[Hier1]],2,FALSE)))</f>
        <v>GENERAL GOVERNMENT</v>
      </c>
      <c r="L64" s="437" t="str">
        <f>IF(ISNA(VLOOKUP(F64,Table_GAAP02A[[#All],[Agency]:[Hier1]],3,FALSE)),"Abolished Agency",(VLOOKUP(F64,Table_GAAP02A[[#All],[Agency]:[Hier1]],3,FALSE)))</f>
        <v>DEPARTMENT OF JUSTICE</v>
      </c>
      <c r="M64" s="437" t="str">
        <f>IF(ISNA(VLOOKUP(G64,GAAP02F[[#All],[Column1]:[FundName]],2,FALSE)),"Leases",(VLOOKUP(G64,GAAP02F[[#All],[Column1]:[FundName]],2,FALSE)))</f>
        <v>MISSING PERSONS DNA DATA BASE</v>
      </c>
      <c r="N64" s="438">
        <v>0</v>
      </c>
      <c r="O64" s="438">
        <v>0</v>
      </c>
      <c r="P64" s="438">
        <v>0</v>
      </c>
      <c r="Q64" s="438">
        <v>0</v>
      </c>
      <c r="R64" s="438">
        <v>0</v>
      </c>
      <c r="S64" s="438">
        <v>0</v>
      </c>
      <c r="T64" s="577">
        <f t="shared" si="4"/>
        <v>0</v>
      </c>
      <c r="U64" s="439">
        <v>0</v>
      </c>
      <c r="V64" s="439">
        <v>0</v>
      </c>
      <c r="W64" s="439">
        <v>0</v>
      </c>
      <c r="X64" s="439">
        <v>0</v>
      </c>
      <c r="Y64" s="440">
        <f t="shared" si="1"/>
        <v>0</v>
      </c>
      <c r="Z64" s="441">
        <v>0</v>
      </c>
      <c r="AA64" s="441">
        <v>0</v>
      </c>
      <c r="AB64" s="441">
        <v>0</v>
      </c>
      <c r="AC64" s="441">
        <v>0</v>
      </c>
      <c r="AD64" s="442">
        <f t="shared" si="33"/>
        <v>0</v>
      </c>
      <c r="AE64" s="443"/>
      <c r="AF64" s="443">
        <f t="shared" si="6"/>
        <v>0</v>
      </c>
      <c r="AG64" s="443"/>
      <c r="AH64" s="444">
        <f t="shared" si="35"/>
        <v>0</v>
      </c>
      <c r="AI64" s="444">
        <f t="shared" si="8"/>
        <v>0</v>
      </c>
      <c r="AJ64" s="444">
        <f t="shared" si="9"/>
        <v>0</v>
      </c>
      <c r="AK64" s="601">
        <f t="shared" si="10"/>
        <v>0</v>
      </c>
    </row>
    <row r="65" spans="1:37" s="445" customFormat="1" ht="13.15" customHeight="1" x14ac:dyDescent="0.2">
      <c r="A65" s="446"/>
      <c r="B65" s="432"/>
      <c r="C65" s="432" t="s">
        <v>145</v>
      </c>
      <c r="D65" s="56"/>
      <c r="E65" s="432"/>
      <c r="F65" s="434" t="s">
        <v>146</v>
      </c>
      <c r="G65" s="451" t="s">
        <v>160</v>
      </c>
      <c r="H65" s="435" t="str">
        <f t="shared" si="0"/>
        <v>08203053</v>
      </c>
      <c r="I65" s="436" t="str">
        <f>IF(ISNA(VLOOKUP(G65,GAAP02F[[#All],[Column1]:[FundHier1]],5,FALSE)),"Leases",(VLOOKUP(G65,GAAP02F[[#All],[Column1]:[FundHier1]],5,FALSE)))</f>
        <v>200</v>
      </c>
      <c r="J65" s="436" t="str">
        <f>IF(ISNA(VLOOKUP(F65,Table_GAAP02A[[#All],[Agency]:[Hier1]],4,FALSE)),"Abolished Agency",(VLOOKUP(F65,Table_GAAP02A[[#All],[Agency]:[Hier1]],4,FALSE)))</f>
        <v>0808</v>
      </c>
      <c r="K65" s="437" t="str">
        <f>IF(ISNA(VLOOKUP(F65,Table_GAAP02A[[#All],[Agency]:[Hier1]],2,FALSE)),"Abolished Agency",(VLOOKUP(F65,Table_GAAP02A[[#All],[Agency]:[Hier1]],2,FALSE)))</f>
        <v>GENERAL GOVERNMENT</v>
      </c>
      <c r="L65" s="437" t="str">
        <f>IF(ISNA(VLOOKUP(F65,Table_GAAP02A[[#All],[Agency]:[Hier1]],3,FALSE)),"Abolished Agency",(VLOOKUP(F65,Table_GAAP02A[[#All],[Agency]:[Hier1]],3,FALSE)))</f>
        <v>DEPARTMENT OF JUSTICE</v>
      </c>
      <c r="M65" s="437" t="str">
        <f>IF(ISNA(VLOOKUP(G65,GAAP02F[[#All],[Column1]:[FundName]],2,FALSE)),"Leases",(VLOOKUP(G65,GAAP02F[[#All],[Column1]:[FundName]],2,FALSE)))</f>
        <v>PUB RGHT LAW ENFORC SP FUND</v>
      </c>
      <c r="N65" s="438">
        <v>0</v>
      </c>
      <c r="O65" s="438">
        <v>0</v>
      </c>
      <c r="P65" s="438">
        <v>0</v>
      </c>
      <c r="Q65" s="438">
        <v>0</v>
      </c>
      <c r="R65" s="438">
        <v>0</v>
      </c>
      <c r="S65" s="438">
        <v>0</v>
      </c>
      <c r="T65" s="577">
        <f t="shared" si="4"/>
        <v>0</v>
      </c>
      <c r="U65" s="439">
        <v>0</v>
      </c>
      <c r="V65" s="439">
        <v>0</v>
      </c>
      <c r="W65" s="439">
        <v>0</v>
      </c>
      <c r="X65" s="439">
        <v>0</v>
      </c>
      <c r="Y65" s="440">
        <f t="shared" si="1"/>
        <v>0</v>
      </c>
      <c r="Z65" s="441">
        <v>0</v>
      </c>
      <c r="AA65" s="441">
        <v>0</v>
      </c>
      <c r="AB65" s="441">
        <v>0</v>
      </c>
      <c r="AC65" s="441">
        <v>0</v>
      </c>
      <c r="AD65" s="442">
        <f t="shared" si="33"/>
        <v>0</v>
      </c>
      <c r="AE65" s="443">
        <f>N65 +U65-Z65</f>
        <v>0</v>
      </c>
      <c r="AF65" s="443">
        <f t="shared" si="6"/>
        <v>0</v>
      </c>
      <c r="AG65" s="443">
        <f>P65 +W65-AB65</f>
        <v>0</v>
      </c>
      <c r="AH65" s="444">
        <f t="shared" si="35"/>
        <v>0</v>
      </c>
      <c r="AI65" s="444">
        <f t="shared" si="8"/>
        <v>0</v>
      </c>
      <c r="AJ65" s="444">
        <f t="shared" si="9"/>
        <v>0</v>
      </c>
      <c r="AK65" s="601">
        <f t="shared" si="10"/>
        <v>0</v>
      </c>
    </row>
    <row r="66" spans="1:37" s="445" customFormat="1" ht="13.15" customHeight="1" x14ac:dyDescent="0.2">
      <c r="A66" s="446"/>
      <c r="B66" s="432"/>
      <c r="C66" s="432" t="s">
        <v>145</v>
      </c>
      <c r="D66" s="56"/>
      <c r="E66" s="432"/>
      <c r="F66" s="434" t="s">
        <v>146</v>
      </c>
      <c r="G66" s="449" t="s">
        <v>161</v>
      </c>
      <c r="H66" s="435" t="str">
        <f t="shared" si="0"/>
        <v>08203086</v>
      </c>
      <c r="I66" s="436" t="str">
        <f>IF(ISNA(VLOOKUP(G66,GAAP02F[[#All],[Column1]:[FundHier1]],5,FALSE)),"Leases",(VLOOKUP(G66,GAAP02F[[#All],[Column1]:[FundHier1]],5,FALSE)))</f>
        <v>200</v>
      </c>
      <c r="J66" s="436" t="str">
        <f>IF(ISNA(VLOOKUP(F66,Table_GAAP02A[[#All],[Agency]:[Hier1]],4,FALSE)),"Abolished Agency",(VLOOKUP(F66,Table_GAAP02A[[#All],[Agency]:[Hier1]],4,FALSE)))</f>
        <v>0808</v>
      </c>
      <c r="K66" s="437" t="str">
        <f>IF(ISNA(VLOOKUP(F66,Table_GAAP02A[[#All],[Agency]:[Hier1]],2,FALSE)),"Abolished Agency",(VLOOKUP(F66,Table_GAAP02A[[#All],[Agency]:[Hier1]],2,FALSE)))</f>
        <v>GENERAL GOVERNMENT</v>
      </c>
      <c r="L66" s="437" t="str">
        <f>IF(ISNA(VLOOKUP(F66,Table_GAAP02A[[#All],[Agency]:[Hier1]],3,FALSE)),"Abolished Agency",(VLOOKUP(F66,Table_GAAP02A[[#All],[Agency]:[Hier1]],3,FALSE)))</f>
        <v>DEPARTMENT OF JUSTICE</v>
      </c>
      <c r="M66" s="437" t="str">
        <f>IF(ISNA(VLOOKUP(G66,GAAP02F[[#All],[Column1]:[FundName]],2,FALSE)),"Leases",(VLOOKUP(G66,GAAP02F[[#All],[Column1]:[FundName]],2,FALSE)))</f>
        <v>DNA IDENTIFICATION</v>
      </c>
      <c r="N66" s="438">
        <v>0</v>
      </c>
      <c r="O66" s="438">
        <v>0</v>
      </c>
      <c r="P66" s="438">
        <v>0</v>
      </c>
      <c r="Q66" s="438">
        <v>0</v>
      </c>
      <c r="R66" s="438">
        <v>0</v>
      </c>
      <c r="S66" s="438">
        <v>0</v>
      </c>
      <c r="T66" s="577">
        <f t="shared" si="4"/>
        <v>0</v>
      </c>
      <c r="U66" s="439">
        <v>0</v>
      </c>
      <c r="V66" s="439">
        <v>0</v>
      </c>
      <c r="W66" s="439">
        <v>0</v>
      </c>
      <c r="X66" s="439">
        <v>0</v>
      </c>
      <c r="Y66" s="440">
        <f t="shared" si="1"/>
        <v>0</v>
      </c>
      <c r="Z66" s="441">
        <v>0</v>
      </c>
      <c r="AA66" s="441">
        <v>0</v>
      </c>
      <c r="AB66" s="441">
        <v>0</v>
      </c>
      <c r="AC66" s="441">
        <v>0</v>
      </c>
      <c r="AD66" s="442">
        <f t="shared" si="33"/>
        <v>0</v>
      </c>
      <c r="AE66" s="443">
        <f>N66 +U66-Z66</f>
        <v>0</v>
      </c>
      <c r="AF66" s="443">
        <f t="shared" si="6"/>
        <v>0</v>
      </c>
      <c r="AG66" s="443">
        <f>P66 +W66-AB66</f>
        <v>0</v>
      </c>
      <c r="AH66" s="444">
        <f t="shared" si="35"/>
        <v>0</v>
      </c>
      <c r="AI66" s="444">
        <f t="shared" si="8"/>
        <v>0</v>
      </c>
      <c r="AJ66" s="444">
        <f t="shared" si="9"/>
        <v>0</v>
      </c>
      <c r="AK66" s="601">
        <f t="shared" si="10"/>
        <v>0</v>
      </c>
    </row>
    <row r="67" spans="1:37" s="445" customFormat="1" ht="13.15" customHeight="1" x14ac:dyDescent="0.2">
      <c r="A67" s="446"/>
      <c r="B67" s="432"/>
      <c r="C67" s="432" t="s">
        <v>145</v>
      </c>
      <c r="D67" s="56"/>
      <c r="E67" s="432"/>
      <c r="F67" s="434" t="s">
        <v>146</v>
      </c>
      <c r="G67" s="451" t="s">
        <v>162</v>
      </c>
      <c r="H67" s="435" t="str">
        <f t="shared" si="0"/>
        <v>08203087</v>
      </c>
      <c r="I67" s="436" t="str">
        <f>IF(ISNA(VLOOKUP(G67,GAAP02F[[#All],[Column1]:[FundHier1]],5,FALSE)),"Leases",(VLOOKUP(G67,GAAP02F[[#All],[Column1]:[FundHier1]],5,FALSE)))</f>
        <v>200</v>
      </c>
      <c r="J67" s="436" t="str">
        <f>IF(ISNA(VLOOKUP(F67,Table_GAAP02A[[#All],[Agency]:[Hier1]],4,FALSE)),"Abolished Agency",(VLOOKUP(F67,Table_GAAP02A[[#All],[Agency]:[Hier1]],4,FALSE)))</f>
        <v>0808</v>
      </c>
      <c r="K67" s="437" t="str">
        <f>IF(ISNA(VLOOKUP(F67,Table_GAAP02A[[#All],[Agency]:[Hier1]],2,FALSE)),"Abolished Agency",(VLOOKUP(F67,Table_GAAP02A[[#All],[Agency]:[Hier1]],2,FALSE)))</f>
        <v>GENERAL GOVERNMENT</v>
      </c>
      <c r="L67" s="437" t="str">
        <f>IF(ISNA(VLOOKUP(F67,Table_GAAP02A[[#All],[Agency]:[Hier1]],3,FALSE)),"Abolished Agency",(VLOOKUP(F67,Table_GAAP02A[[#All],[Agency]:[Hier1]],3,FALSE)))</f>
        <v>DEPARTMENT OF JUSTICE</v>
      </c>
      <c r="M67" s="437" t="str">
        <f>IF(ISNA(VLOOKUP(G67,GAAP02F[[#All],[Column1]:[FundName]],2,FALSE)),"Leases",(VLOOKUP(G67,GAAP02F[[#All],[Column1]:[FundName]],2,FALSE)))</f>
        <v>UNFAIR COMPETITION LAW FUND</v>
      </c>
      <c r="N67" s="438">
        <v>0</v>
      </c>
      <c r="O67" s="438">
        <v>0</v>
      </c>
      <c r="P67" s="438">
        <v>0</v>
      </c>
      <c r="Q67" s="438">
        <v>0</v>
      </c>
      <c r="R67" s="438">
        <v>0</v>
      </c>
      <c r="S67" s="438">
        <v>0</v>
      </c>
      <c r="T67" s="577">
        <f t="shared" si="4"/>
        <v>0</v>
      </c>
      <c r="U67" s="439">
        <v>0</v>
      </c>
      <c r="V67" s="439">
        <v>0</v>
      </c>
      <c r="W67" s="439">
        <v>0</v>
      </c>
      <c r="X67" s="439">
        <v>0</v>
      </c>
      <c r="Y67" s="440">
        <f t="shared" si="1"/>
        <v>0</v>
      </c>
      <c r="Z67" s="441">
        <v>0</v>
      </c>
      <c r="AA67" s="441">
        <v>0</v>
      </c>
      <c r="AB67" s="441">
        <v>0</v>
      </c>
      <c r="AC67" s="441">
        <v>0</v>
      </c>
      <c r="AD67" s="442">
        <f t="shared" si="33"/>
        <v>0</v>
      </c>
      <c r="AE67" s="443">
        <f>N67 +U67-Z67</f>
        <v>0</v>
      </c>
      <c r="AF67" s="443">
        <f t="shared" si="6"/>
        <v>0</v>
      </c>
      <c r="AG67" s="443">
        <f>P67 +W67-AB67</f>
        <v>0</v>
      </c>
      <c r="AH67" s="444">
        <f t="shared" si="35"/>
        <v>0</v>
      </c>
      <c r="AI67" s="444">
        <f t="shared" si="8"/>
        <v>0</v>
      </c>
      <c r="AJ67" s="444">
        <f t="shared" si="9"/>
        <v>0</v>
      </c>
      <c r="AK67" s="601">
        <f t="shared" si="10"/>
        <v>0</v>
      </c>
    </row>
    <row r="68" spans="1:37" s="445" customFormat="1" ht="13.15" customHeight="1" x14ac:dyDescent="0.2">
      <c r="A68" s="446"/>
      <c r="B68" s="432"/>
      <c r="C68" s="432" t="s">
        <v>145</v>
      </c>
      <c r="D68" s="56"/>
      <c r="E68" s="432"/>
      <c r="F68" s="434" t="s">
        <v>146</v>
      </c>
      <c r="G68" s="449" t="s">
        <v>163</v>
      </c>
      <c r="H68" s="435" t="str">
        <f t="shared" si="0"/>
        <v>08203088</v>
      </c>
      <c r="I68" s="436" t="str">
        <f>IF(ISNA(VLOOKUP(G68,GAAP02F[[#All],[Column1]:[FundHier1]],5,FALSE)),"Leases",(VLOOKUP(G68,GAAP02F[[#All],[Column1]:[FundHier1]],5,FALSE)))</f>
        <v>200</v>
      </c>
      <c r="J68" s="436" t="str">
        <f>IF(ISNA(VLOOKUP(F68,Table_GAAP02A[[#All],[Agency]:[Hier1]],4,FALSE)),"Abolished Agency",(VLOOKUP(F68,Table_GAAP02A[[#All],[Agency]:[Hier1]],4,FALSE)))</f>
        <v>0808</v>
      </c>
      <c r="K68" s="437" t="str">
        <f>IF(ISNA(VLOOKUP(F68,Table_GAAP02A[[#All],[Agency]:[Hier1]],2,FALSE)),"Abolished Agency",(VLOOKUP(F68,Table_GAAP02A[[#All],[Agency]:[Hier1]],2,FALSE)))</f>
        <v>GENERAL GOVERNMENT</v>
      </c>
      <c r="L68" s="437" t="str">
        <f>IF(ISNA(VLOOKUP(F68,Table_GAAP02A[[#All],[Agency]:[Hier1]],3,FALSE)),"Abolished Agency",(VLOOKUP(F68,Table_GAAP02A[[#All],[Agency]:[Hier1]],3,FALSE)))</f>
        <v>DEPARTMENT OF JUSTICE</v>
      </c>
      <c r="M68" s="437" t="str">
        <f>IF(ISNA(VLOOKUP(G68,GAAP02F[[#All],[Column1]:[FundName]],2,FALSE)),"Leases",(VLOOKUP(G68,GAAP02F[[#All],[Column1]:[FundName]],2,FALSE)))</f>
        <v>REGISTRY OF CHARITABLE TRUSTS</v>
      </c>
      <c r="N68" s="438">
        <v>0</v>
      </c>
      <c r="O68" s="438">
        <v>0</v>
      </c>
      <c r="P68" s="438">
        <v>0</v>
      </c>
      <c r="Q68" s="438">
        <v>0</v>
      </c>
      <c r="R68" s="438">
        <v>0</v>
      </c>
      <c r="S68" s="438">
        <v>0</v>
      </c>
      <c r="T68" s="577">
        <f t="shared" si="4"/>
        <v>0</v>
      </c>
      <c r="U68" s="439">
        <v>0</v>
      </c>
      <c r="V68" s="439">
        <v>0</v>
      </c>
      <c r="W68" s="439">
        <v>0</v>
      </c>
      <c r="X68" s="439">
        <v>0</v>
      </c>
      <c r="Y68" s="440">
        <f t="shared" si="1"/>
        <v>0</v>
      </c>
      <c r="Z68" s="441">
        <v>0</v>
      </c>
      <c r="AA68" s="441">
        <v>0</v>
      </c>
      <c r="AB68" s="441">
        <v>0</v>
      </c>
      <c r="AC68" s="441">
        <v>0</v>
      </c>
      <c r="AD68" s="442">
        <f t="shared" si="33"/>
        <v>0</v>
      </c>
      <c r="AE68" s="443">
        <f t="shared" ref="AE68:AE80" si="37">N68 +U68-Z68</f>
        <v>0</v>
      </c>
      <c r="AF68" s="443">
        <f t="shared" si="6"/>
        <v>0</v>
      </c>
      <c r="AG68" s="443">
        <f t="shared" ref="AG68:AG79" si="38">P68 +W68-AB68</f>
        <v>0</v>
      </c>
      <c r="AH68" s="444">
        <f t="shared" si="35"/>
        <v>0</v>
      </c>
      <c r="AI68" s="444">
        <f t="shared" si="8"/>
        <v>0</v>
      </c>
      <c r="AJ68" s="444">
        <f t="shared" si="9"/>
        <v>0</v>
      </c>
      <c r="AK68" s="601">
        <f t="shared" si="10"/>
        <v>0</v>
      </c>
    </row>
    <row r="69" spans="1:37" s="445" customFormat="1" ht="13.15" customHeight="1" x14ac:dyDescent="0.2">
      <c r="A69" s="446"/>
      <c r="B69" s="432"/>
      <c r="C69" s="432" t="s">
        <v>145</v>
      </c>
      <c r="D69" s="56"/>
      <c r="E69" s="432"/>
      <c r="F69" s="434" t="s">
        <v>146</v>
      </c>
      <c r="G69" s="449" t="s">
        <v>164</v>
      </c>
      <c r="H69" s="435" t="str">
        <f t="shared" si="0"/>
        <v>08203297</v>
      </c>
      <c r="I69" s="436" t="str">
        <f>IF(ISNA(VLOOKUP(G69,GAAP02F[[#All],[Column1]:[FundHier1]],5,FALSE)),"Leases",(VLOOKUP(G69,GAAP02F[[#All],[Column1]:[FundHier1]],5,FALSE)))</f>
        <v>200</v>
      </c>
      <c r="J69" s="436" t="str">
        <f>IF(ISNA(VLOOKUP(F69,Table_GAAP02A[[#All],[Agency]:[Hier1]],4,FALSE)),"Abolished Agency",(VLOOKUP(F69,Table_GAAP02A[[#All],[Agency]:[Hier1]],4,FALSE)))</f>
        <v>0808</v>
      </c>
      <c r="K69" s="437" t="str">
        <f>IF(ISNA(VLOOKUP(F69,Table_GAAP02A[[#All],[Agency]:[Hier1]],2,FALSE)),"Abolished Agency",(VLOOKUP(F69,Table_GAAP02A[[#All],[Agency]:[Hier1]],2,FALSE)))</f>
        <v>GENERAL GOVERNMENT</v>
      </c>
      <c r="L69" s="437" t="str">
        <f>IF(ISNA(VLOOKUP(F69,Table_GAAP02A[[#All],[Agency]:[Hier1]],3,FALSE)),"Abolished Agency",(VLOOKUP(F69,Table_GAAP02A[[#All],[Agency]:[Hier1]],3,FALSE)))</f>
        <v>DEPARTMENT OF JUSTICE</v>
      </c>
      <c r="M69" s="437" t="str">
        <f>IF(ISNA(VLOOKUP(G69,GAAP02F[[#All],[Column1]:[FundName]],2,FALSE)),"Leases",(VLOOKUP(G69,GAAP02F[[#All],[Column1]:[FundName]],2,FALSE)))</f>
        <v>MAJOR LEAGUE SPORT EVENT RAFFL</v>
      </c>
      <c r="N69" s="438">
        <v>0</v>
      </c>
      <c r="O69" s="438">
        <v>0</v>
      </c>
      <c r="P69" s="438">
        <v>0</v>
      </c>
      <c r="Q69" s="438">
        <v>0</v>
      </c>
      <c r="R69" s="438">
        <v>0</v>
      </c>
      <c r="S69" s="438">
        <v>0</v>
      </c>
      <c r="T69" s="577">
        <f t="shared" si="4"/>
        <v>0</v>
      </c>
      <c r="U69" s="439">
        <v>0</v>
      </c>
      <c r="V69" s="439">
        <v>0</v>
      </c>
      <c r="W69" s="439">
        <v>0</v>
      </c>
      <c r="X69" s="439">
        <v>0</v>
      </c>
      <c r="Y69" s="440">
        <f t="shared" si="1"/>
        <v>0</v>
      </c>
      <c r="Z69" s="441">
        <v>0</v>
      </c>
      <c r="AA69" s="441">
        <v>0</v>
      </c>
      <c r="AB69" s="441">
        <v>0</v>
      </c>
      <c r="AC69" s="441">
        <v>0</v>
      </c>
      <c r="AD69" s="442">
        <f t="shared" si="33"/>
        <v>0</v>
      </c>
      <c r="AE69" s="443">
        <f t="shared" si="37"/>
        <v>0</v>
      </c>
      <c r="AF69" s="443">
        <f t="shared" si="6"/>
        <v>0</v>
      </c>
      <c r="AG69" s="443">
        <f t="shared" si="38"/>
        <v>0</v>
      </c>
      <c r="AH69" s="444">
        <f t="shared" si="35"/>
        <v>0</v>
      </c>
      <c r="AI69" s="444">
        <f t="shared" si="8"/>
        <v>0</v>
      </c>
      <c r="AJ69" s="444">
        <f t="shared" si="9"/>
        <v>0</v>
      </c>
      <c r="AK69" s="601">
        <f t="shared" si="10"/>
        <v>0</v>
      </c>
    </row>
    <row r="70" spans="1:37" s="445" customFormat="1" ht="13.15" customHeight="1" x14ac:dyDescent="0.2">
      <c r="A70" s="446"/>
      <c r="B70" s="432"/>
      <c r="C70" s="432" t="s">
        <v>145</v>
      </c>
      <c r="D70" s="56"/>
      <c r="E70" s="432"/>
      <c r="F70" s="434" t="s">
        <v>146</v>
      </c>
      <c r="G70" s="449" t="s">
        <v>165</v>
      </c>
      <c r="H70" s="435" t="str">
        <f t="shared" si="0"/>
        <v>08203320</v>
      </c>
      <c r="I70" s="436" t="str">
        <f>IF(ISNA(VLOOKUP(G70,GAAP02F[[#All],[Column1]:[FundHier1]],5,FALSE)),"Leases",(VLOOKUP(G70,GAAP02F[[#All],[Column1]:[FundHier1]],5,FALSE)))</f>
        <v>200</v>
      </c>
      <c r="J70" s="436" t="str">
        <f>IF(ISNA(VLOOKUP(F70,Table_GAAP02A[[#All],[Agency]:[Hier1]],4,FALSE)),"Abolished Agency",(VLOOKUP(F70,Table_GAAP02A[[#All],[Agency]:[Hier1]],4,FALSE)))</f>
        <v>0808</v>
      </c>
      <c r="K70" s="437" t="str">
        <f>IF(ISNA(VLOOKUP(F70,Table_GAAP02A[[#All],[Agency]:[Hier1]],2,FALSE)),"Abolished Agency",(VLOOKUP(F70,Table_GAAP02A[[#All],[Agency]:[Hier1]],2,FALSE)))</f>
        <v>GENERAL GOVERNMENT</v>
      </c>
      <c r="L70" s="437" t="str">
        <f>IF(ISNA(VLOOKUP(F70,Table_GAAP02A[[#All],[Agency]:[Hier1]],3,FALSE)),"Abolished Agency",(VLOOKUP(F70,Table_GAAP02A[[#All],[Agency]:[Hier1]],3,FALSE)))</f>
        <v>DEPARTMENT OF JUSTICE</v>
      </c>
      <c r="M70" s="437" t="str">
        <f>IF(ISNA(VLOOKUP(G70,GAAP02F[[#All],[Column1]:[FundName]],2,FALSE)),"Leases",(VLOOKUP(G70,GAAP02F[[#All],[Column1]:[FundName]],2,FALSE)))</f>
        <v>DOJ, TOBACCO LAW ENFOR ACCT</v>
      </c>
      <c r="N70" s="438">
        <v>0</v>
      </c>
      <c r="O70" s="438">
        <v>0</v>
      </c>
      <c r="P70" s="438">
        <v>0</v>
      </c>
      <c r="Q70" s="438">
        <v>0</v>
      </c>
      <c r="R70" s="438">
        <v>0</v>
      </c>
      <c r="S70" s="438">
        <v>0</v>
      </c>
      <c r="T70" s="577">
        <f t="shared" si="4"/>
        <v>0</v>
      </c>
      <c r="U70" s="439">
        <v>0</v>
      </c>
      <c r="V70" s="439">
        <v>0</v>
      </c>
      <c r="W70" s="439">
        <v>0</v>
      </c>
      <c r="X70" s="439">
        <v>0</v>
      </c>
      <c r="Y70" s="440">
        <f t="shared" si="1"/>
        <v>0</v>
      </c>
      <c r="Z70" s="441">
        <v>0</v>
      </c>
      <c r="AA70" s="441">
        <v>0</v>
      </c>
      <c r="AB70" s="441">
        <v>0</v>
      </c>
      <c r="AC70" s="441">
        <v>0</v>
      </c>
      <c r="AD70" s="442">
        <f t="shared" si="33"/>
        <v>0</v>
      </c>
      <c r="AE70" s="443">
        <f t="shared" si="37"/>
        <v>0</v>
      </c>
      <c r="AF70" s="443">
        <f t="shared" si="6"/>
        <v>0</v>
      </c>
      <c r="AG70" s="443">
        <f t="shared" si="38"/>
        <v>0</v>
      </c>
      <c r="AH70" s="444">
        <f t="shared" si="35"/>
        <v>0</v>
      </c>
      <c r="AI70" s="444">
        <f t="shared" si="8"/>
        <v>0</v>
      </c>
      <c r="AJ70" s="444">
        <f t="shared" si="9"/>
        <v>0</v>
      </c>
      <c r="AK70" s="601">
        <f t="shared" si="10"/>
        <v>0</v>
      </c>
    </row>
    <row r="71" spans="1:37" s="445" customFormat="1" ht="13.15" customHeight="1" x14ac:dyDescent="0.2">
      <c r="A71" s="446"/>
      <c r="B71" s="432"/>
      <c r="C71" s="432" t="s">
        <v>145</v>
      </c>
      <c r="D71" s="56"/>
      <c r="E71" s="432"/>
      <c r="F71" s="434" t="s">
        <v>146</v>
      </c>
      <c r="G71" s="449" t="s">
        <v>166</v>
      </c>
      <c r="H71" s="435" t="str">
        <f t="shared" si="0"/>
        <v>08209731</v>
      </c>
      <c r="I71" s="436" t="str">
        <f>IF(ISNA(VLOOKUP(G71,GAAP02F[[#All],[Column1]:[FundHier1]],5,FALSE)),"Leases",(VLOOKUP(G71,GAAP02F[[#All],[Column1]:[FundHier1]],5,FALSE)))</f>
        <v>500</v>
      </c>
      <c r="J71" s="436" t="str">
        <f>IF(ISNA(VLOOKUP(F71,Table_GAAP02A[[#All],[Agency]:[Hier1]],4,FALSE)),"Abolished Agency",(VLOOKUP(F71,Table_GAAP02A[[#All],[Agency]:[Hier1]],4,FALSE)))</f>
        <v>0808</v>
      </c>
      <c r="K71" s="437" t="str">
        <f>IF(ISNA(VLOOKUP(F71,Table_GAAP02A[[#All],[Agency]:[Hier1]],2,FALSE)),"Abolished Agency",(VLOOKUP(F71,Table_GAAP02A[[#All],[Agency]:[Hier1]],2,FALSE)))</f>
        <v>GENERAL GOVERNMENT</v>
      </c>
      <c r="L71" s="437" t="str">
        <f>IF(ISNA(VLOOKUP(F71,Table_GAAP02A[[#All],[Agency]:[Hier1]],3,FALSE)),"Abolished Agency",(VLOOKUP(F71,Table_GAAP02A[[#All],[Agency]:[Hier1]],3,FALSE)))</f>
        <v>DEPARTMENT OF JUSTICE</v>
      </c>
      <c r="M71" s="437" t="str">
        <f>IF(ISNA(VLOOKUP(G71,GAAP02F[[#All],[Column1]:[FundName]],2,FALSE)),"Leases",(VLOOKUP(G71,GAAP02F[[#All],[Column1]:[FundName]],2,FALSE)))</f>
        <v>LEGAL SERVICES REVOLVING FUND</v>
      </c>
      <c r="N71" s="438">
        <v>0</v>
      </c>
      <c r="O71" s="438">
        <v>0</v>
      </c>
      <c r="P71" s="438">
        <v>0</v>
      </c>
      <c r="Q71" s="438">
        <v>0</v>
      </c>
      <c r="R71" s="438">
        <v>0</v>
      </c>
      <c r="S71" s="438">
        <v>0</v>
      </c>
      <c r="T71" s="577">
        <f t="shared" si="4"/>
        <v>0</v>
      </c>
      <c r="U71" s="439">
        <v>0</v>
      </c>
      <c r="V71" s="439">
        <v>0</v>
      </c>
      <c r="W71" s="439">
        <v>0</v>
      </c>
      <c r="X71" s="439">
        <v>0</v>
      </c>
      <c r="Y71" s="440">
        <f t="shared" si="1"/>
        <v>0</v>
      </c>
      <c r="Z71" s="441">
        <v>0</v>
      </c>
      <c r="AA71" s="441">
        <v>0</v>
      </c>
      <c r="AB71" s="441">
        <v>0</v>
      </c>
      <c r="AC71" s="441">
        <v>0</v>
      </c>
      <c r="AD71" s="442"/>
      <c r="AE71" s="443">
        <f t="shared" si="37"/>
        <v>0</v>
      </c>
      <c r="AF71" s="443">
        <f t="shared" si="6"/>
        <v>0</v>
      </c>
      <c r="AG71" s="443">
        <f t="shared" si="38"/>
        <v>0</v>
      </c>
      <c r="AH71" s="444">
        <f t="shared" si="35"/>
        <v>0</v>
      </c>
      <c r="AI71" s="444">
        <f t="shared" si="8"/>
        <v>0</v>
      </c>
      <c r="AJ71" s="444">
        <f t="shared" si="9"/>
        <v>0</v>
      </c>
      <c r="AK71" s="601">
        <f t="shared" si="10"/>
        <v>0</v>
      </c>
    </row>
    <row r="72" spans="1:37" s="445" customFormat="1" ht="13.15" customHeight="1" x14ac:dyDescent="0.2">
      <c r="A72" s="446"/>
      <c r="B72" s="432"/>
      <c r="C72" s="432" t="s">
        <v>145</v>
      </c>
      <c r="D72" s="56"/>
      <c r="E72" s="432"/>
      <c r="F72" s="434" t="s">
        <v>146</v>
      </c>
      <c r="G72" s="449" t="s">
        <v>123</v>
      </c>
      <c r="H72" s="435" t="str">
        <f t="shared" si="0"/>
        <v>08209740</v>
      </c>
      <c r="I72" s="436" t="str">
        <f>IF(ISNA(VLOOKUP(G72,GAAP02F[[#All],[Column1]:[FundHier1]],5,FALSE)),"Leases",(VLOOKUP(G72,GAAP02F[[#All],[Column1]:[FundHier1]],5,FALSE)))</f>
        <v>500</v>
      </c>
      <c r="J72" s="436" t="str">
        <f>IF(ISNA(VLOOKUP(F72,Table_GAAP02A[[#All],[Agency]:[Hier1]],4,FALSE)),"Abolished Agency",(VLOOKUP(F72,Table_GAAP02A[[#All],[Agency]:[Hier1]],4,FALSE)))</f>
        <v>0808</v>
      </c>
      <c r="K72" s="437" t="str">
        <f>IF(ISNA(VLOOKUP(F72,Table_GAAP02A[[#All],[Agency]:[Hier1]],2,FALSE)),"Abolished Agency",(VLOOKUP(F72,Table_GAAP02A[[#All],[Agency]:[Hier1]],2,FALSE)))</f>
        <v>GENERAL GOVERNMENT</v>
      </c>
      <c r="L72" s="437" t="str">
        <f>IF(ISNA(VLOOKUP(F72,Table_GAAP02A[[#All],[Agency]:[Hier1]],3,FALSE)),"Abolished Agency",(VLOOKUP(F72,Table_GAAP02A[[#All],[Agency]:[Hier1]],3,FALSE)))</f>
        <v>DEPARTMENT OF JUSTICE</v>
      </c>
      <c r="M72" s="437" t="str">
        <f>IF(ISNA(VLOOKUP(G72,GAAP02F[[#All],[Column1]:[FundName]],2,FALSE)),"Leases",(VLOOKUP(G72,GAAP02F[[#All],[Column1]:[FundName]],2,FALSE)))</f>
        <v>CENTRAL SERVICE COST RECOVERY</v>
      </c>
      <c r="N72" s="438">
        <v>0</v>
      </c>
      <c r="O72" s="438">
        <v>0</v>
      </c>
      <c r="P72" s="438">
        <v>0</v>
      </c>
      <c r="Q72" s="438">
        <v>0</v>
      </c>
      <c r="R72" s="438">
        <v>0</v>
      </c>
      <c r="S72" s="438">
        <v>0</v>
      </c>
      <c r="T72" s="577">
        <f t="shared" si="4"/>
        <v>0</v>
      </c>
      <c r="U72" s="439">
        <v>0</v>
      </c>
      <c r="V72" s="439">
        <v>0</v>
      </c>
      <c r="W72" s="439">
        <v>0</v>
      </c>
      <c r="X72" s="439">
        <v>0</v>
      </c>
      <c r="Y72" s="440">
        <f t="shared" si="1"/>
        <v>0</v>
      </c>
      <c r="Z72" s="441">
        <v>0</v>
      </c>
      <c r="AA72" s="441">
        <v>0</v>
      </c>
      <c r="AB72" s="441">
        <v>0</v>
      </c>
      <c r="AC72" s="441">
        <v>0</v>
      </c>
      <c r="AD72" s="442"/>
      <c r="AE72" s="443">
        <f t="shared" si="37"/>
        <v>0</v>
      </c>
      <c r="AF72" s="443">
        <f t="shared" si="6"/>
        <v>0</v>
      </c>
      <c r="AG72" s="443">
        <f t="shared" si="38"/>
        <v>0</v>
      </c>
      <c r="AH72" s="444">
        <f t="shared" si="35"/>
        <v>0</v>
      </c>
      <c r="AI72" s="444">
        <f t="shared" si="8"/>
        <v>0</v>
      </c>
      <c r="AJ72" s="444">
        <f t="shared" si="9"/>
        <v>0</v>
      </c>
      <c r="AK72" s="601">
        <f t="shared" si="10"/>
        <v>0</v>
      </c>
    </row>
    <row r="73" spans="1:37" s="445" customFormat="1" ht="13.15" customHeight="1" x14ac:dyDescent="0.2">
      <c r="A73" s="446" t="s">
        <v>106</v>
      </c>
      <c r="B73" s="198"/>
      <c r="C73" s="432" t="s">
        <v>12</v>
      </c>
      <c r="D73" s="56"/>
      <c r="E73" s="432"/>
      <c r="F73" s="434" t="s">
        <v>168</v>
      </c>
      <c r="G73" s="450" t="s">
        <v>13</v>
      </c>
      <c r="H73" s="435" t="str">
        <f t="shared" ref="H73:H135" si="39">F73&amp;G73</f>
        <v>08400001</v>
      </c>
      <c r="I73" s="436" t="str">
        <f>IF(ISNA(VLOOKUP(G73,GAAP02F[[#All],[Column1]:[FundHier1]],5,FALSE)),"Leases",(VLOOKUP(G73,GAAP02F[[#All],[Column1]:[FundHier1]],5,FALSE)))</f>
        <v>100</v>
      </c>
      <c r="J73" s="436" t="str">
        <f>IF(ISNA(VLOOKUP(F73,Table_GAAP02A[[#All],[Agency]:[Hier1]],4,FALSE)),"Abolished Agency",(VLOOKUP(F73,Table_GAAP02A[[#All],[Agency]:[Hier1]],4,FALSE)))</f>
        <v>0808</v>
      </c>
      <c r="K73" s="437" t="str">
        <f>IF(ISNA(VLOOKUP(F73,Table_GAAP02A[[#All],[Agency]:[Hier1]],2,FALSE)),"Abolished Agency",(VLOOKUP(F73,Table_GAAP02A[[#All],[Agency]:[Hier1]],2,FALSE)))</f>
        <v>GENERAL GOVERNMENT</v>
      </c>
      <c r="L73" s="437" t="str">
        <f>IF(ISNA(VLOOKUP(F73,Table_GAAP02A[[#All],[Agency]:[Hier1]],3,FALSE)),"Abolished Agency",(VLOOKUP(F73,Table_GAAP02A[[#All],[Agency]:[Hier1]],3,FALSE)))</f>
        <v>STATE CONTROLLER</v>
      </c>
      <c r="M73" s="437" t="str">
        <f>IF(ISNA(VLOOKUP(G73,GAAP02F[[#All],[Column1]:[FundName]],2,FALSE)),"Leases",(VLOOKUP(G73,GAAP02F[[#All],[Column1]:[FundName]],2,FALSE)))</f>
        <v>GENERAL FUND</v>
      </c>
      <c r="N73" s="438">
        <v>0</v>
      </c>
      <c r="O73" s="438">
        <v>0</v>
      </c>
      <c r="P73" s="438">
        <v>0</v>
      </c>
      <c r="Q73" s="438">
        <v>0</v>
      </c>
      <c r="R73" s="438">
        <v>0</v>
      </c>
      <c r="S73" s="438">
        <v>0</v>
      </c>
      <c r="T73" s="577">
        <f t="shared" si="4"/>
        <v>0</v>
      </c>
      <c r="U73" s="439">
        <v>0</v>
      </c>
      <c r="V73" s="439">
        <v>0</v>
      </c>
      <c r="W73" s="439">
        <v>0</v>
      </c>
      <c r="X73" s="439">
        <v>0</v>
      </c>
      <c r="Y73" s="440">
        <f t="shared" ref="Y73:Y135" si="40">SUM(U73:X73)</f>
        <v>0</v>
      </c>
      <c r="Z73" s="441">
        <v>0</v>
      </c>
      <c r="AA73" s="441">
        <v>0</v>
      </c>
      <c r="AB73" s="441">
        <v>0</v>
      </c>
      <c r="AC73" s="441">
        <v>0</v>
      </c>
      <c r="AD73" s="442">
        <f t="shared" ref="AD73:AD134" si="41">SUM(Z73:AC73)</f>
        <v>0</v>
      </c>
      <c r="AE73" s="443">
        <f t="shared" si="37"/>
        <v>0</v>
      </c>
      <c r="AF73" s="443">
        <f t="shared" ref="AF73:AF136" si="42">O73 +V73-AA73</f>
        <v>0</v>
      </c>
      <c r="AG73" s="443">
        <f t="shared" si="38"/>
        <v>0</v>
      </c>
      <c r="AH73" s="444">
        <f t="shared" si="35"/>
        <v>0</v>
      </c>
      <c r="AI73" s="444">
        <f t="shared" si="8"/>
        <v>0</v>
      </c>
      <c r="AJ73" s="444">
        <f t="shared" si="9"/>
        <v>0</v>
      </c>
      <c r="AK73" s="601">
        <f t="shared" si="10"/>
        <v>0</v>
      </c>
    </row>
    <row r="74" spans="1:37" s="445" customFormat="1" ht="13.15" customHeight="1" x14ac:dyDescent="0.2">
      <c r="A74" s="431"/>
      <c r="B74" s="433"/>
      <c r="C74" s="432" t="s">
        <v>12</v>
      </c>
      <c r="D74" s="56"/>
      <c r="E74" s="432"/>
      <c r="F74" s="434" t="s">
        <v>169</v>
      </c>
      <c r="G74" s="434" t="s">
        <v>13</v>
      </c>
      <c r="H74" s="435" t="str">
        <f t="shared" si="39"/>
        <v>08450001</v>
      </c>
      <c r="I74" s="436" t="str">
        <f>IF(ISNA(VLOOKUP(G74,GAAP02F[[#All],[Column1]:[FundHier1]],5,FALSE)),"Leases",(VLOOKUP(G74,GAAP02F[[#All],[Column1]:[FundHier1]],5,FALSE)))</f>
        <v>100</v>
      </c>
      <c r="J74" s="436" t="str">
        <f>IF(ISNA(VLOOKUP(F74,Table_GAAP02A[[#All],[Agency]:[Hier1]],4,FALSE)),"Abolished Agency",(VLOOKUP(F74,Table_GAAP02A[[#All],[Agency]:[Hier1]],4,FALSE)))</f>
        <v>0808</v>
      </c>
      <c r="K74" s="437" t="str">
        <f>IF(ISNA(VLOOKUP(F74,Table_GAAP02A[[#All],[Agency]:[Hier1]],2,FALSE)),"Abolished Agency",(VLOOKUP(F74,Table_GAAP02A[[#All],[Agency]:[Hier1]],2,FALSE)))</f>
        <v>GENERAL GOVERNMENT</v>
      </c>
      <c r="L74" s="437" t="str">
        <f>IF(ISNA(VLOOKUP(F74,Table_GAAP02A[[#All],[Agency]:[Hier1]],3,FALSE)),"Abolished Agency",(VLOOKUP(F74,Table_GAAP02A[[#All],[Agency]:[Hier1]],3,FALSE)))</f>
        <v>DEPARTMENT OF INSURANCE</v>
      </c>
      <c r="M74" s="437" t="str">
        <f>IF(ISNA(VLOOKUP(G74,GAAP02F[[#All],[Column1]:[FundName]],2,FALSE)),"Leases",(VLOOKUP(G74,GAAP02F[[#All],[Column1]:[FundName]],2,FALSE)))</f>
        <v>GENERAL FUND</v>
      </c>
      <c r="N74" s="438">
        <v>0</v>
      </c>
      <c r="O74" s="438">
        <v>0</v>
      </c>
      <c r="P74" s="438">
        <v>0</v>
      </c>
      <c r="Q74" s="438">
        <v>0</v>
      </c>
      <c r="R74" s="438">
        <v>0</v>
      </c>
      <c r="S74" s="438">
        <v>0</v>
      </c>
      <c r="T74" s="577">
        <f t="shared" si="4"/>
        <v>0</v>
      </c>
      <c r="U74" s="439">
        <v>0</v>
      </c>
      <c r="V74" s="439">
        <v>0</v>
      </c>
      <c r="W74" s="439">
        <v>0</v>
      </c>
      <c r="X74" s="439">
        <v>0</v>
      </c>
      <c r="Y74" s="440">
        <f t="shared" si="40"/>
        <v>0</v>
      </c>
      <c r="Z74" s="441">
        <v>0</v>
      </c>
      <c r="AA74" s="441">
        <v>0</v>
      </c>
      <c r="AB74" s="441">
        <v>0</v>
      </c>
      <c r="AC74" s="441">
        <v>0</v>
      </c>
      <c r="AD74" s="442">
        <f t="shared" si="41"/>
        <v>0</v>
      </c>
      <c r="AE74" s="443">
        <f t="shared" si="37"/>
        <v>0</v>
      </c>
      <c r="AF74" s="443">
        <f t="shared" si="42"/>
        <v>0</v>
      </c>
      <c r="AG74" s="443">
        <f t="shared" si="38"/>
        <v>0</v>
      </c>
      <c r="AH74" s="444">
        <f t="shared" si="35"/>
        <v>0</v>
      </c>
      <c r="AI74" s="444">
        <f t="shared" si="8"/>
        <v>0</v>
      </c>
      <c r="AJ74" s="444">
        <f t="shared" si="9"/>
        <v>0</v>
      </c>
      <c r="AK74" s="601">
        <f t="shared" si="10"/>
        <v>0</v>
      </c>
    </row>
    <row r="75" spans="1:37" s="445" customFormat="1" ht="13.15" customHeight="1" x14ac:dyDescent="0.2">
      <c r="A75" s="431" t="s">
        <v>106</v>
      </c>
      <c r="B75" s="433"/>
      <c r="C75" s="432" t="s">
        <v>12</v>
      </c>
      <c r="D75" s="56"/>
      <c r="E75" s="432"/>
      <c r="F75" s="434" t="s">
        <v>169</v>
      </c>
      <c r="G75" s="450" t="s">
        <v>170</v>
      </c>
      <c r="H75" s="435" t="str">
        <f t="shared" si="39"/>
        <v>08450217</v>
      </c>
      <c r="I75" s="436" t="str">
        <f>IF(ISNA(VLOOKUP(G75,GAAP02F[[#All],[Column1]:[FundHier1]],5,FALSE)),"Leases",(VLOOKUP(G75,GAAP02F[[#All],[Column1]:[FundHier1]],5,FALSE)))</f>
        <v>200</v>
      </c>
      <c r="J75" s="436" t="str">
        <f>IF(ISNA(VLOOKUP(F75,Table_GAAP02A[[#All],[Agency]:[Hier1]],4,FALSE)),"Abolished Agency",(VLOOKUP(F75,Table_GAAP02A[[#All],[Agency]:[Hier1]],4,FALSE)))</f>
        <v>0808</v>
      </c>
      <c r="K75" s="437" t="str">
        <f>IF(ISNA(VLOOKUP(F75,Table_GAAP02A[[#All],[Agency]:[Hier1]],2,FALSE)),"Abolished Agency",(VLOOKUP(F75,Table_GAAP02A[[#All],[Agency]:[Hier1]],2,FALSE)))</f>
        <v>GENERAL GOVERNMENT</v>
      </c>
      <c r="L75" s="437" t="str">
        <f>IF(ISNA(VLOOKUP(F75,Table_GAAP02A[[#All],[Agency]:[Hier1]],3,FALSE)),"Abolished Agency",(VLOOKUP(F75,Table_GAAP02A[[#All],[Agency]:[Hier1]],3,FALSE)))</f>
        <v>DEPARTMENT OF INSURANCE</v>
      </c>
      <c r="M75" s="437" t="str">
        <f>IF(ISNA(VLOOKUP(G75,GAAP02F[[#All],[Column1]:[FundName]],2,FALSE)),"Leases",(VLOOKUP(G75,GAAP02F[[#All],[Column1]:[FundName]],2,FALSE)))</f>
        <v>INSURANCE FUND</v>
      </c>
      <c r="N75" s="438">
        <v>0</v>
      </c>
      <c r="O75" s="438">
        <v>0</v>
      </c>
      <c r="P75" s="438">
        <v>0</v>
      </c>
      <c r="Q75" s="438">
        <v>0</v>
      </c>
      <c r="R75" s="438">
        <v>0</v>
      </c>
      <c r="S75" s="438">
        <v>0</v>
      </c>
      <c r="T75" s="577">
        <f t="shared" si="4"/>
        <v>0</v>
      </c>
      <c r="U75" s="439">
        <v>0</v>
      </c>
      <c r="V75" s="439">
        <v>0</v>
      </c>
      <c r="W75" s="439">
        <v>0</v>
      </c>
      <c r="X75" s="439">
        <v>0</v>
      </c>
      <c r="Y75" s="440">
        <f t="shared" si="40"/>
        <v>0</v>
      </c>
      <c r="Z75" s="441">
        <v>0</v>
      </c>
      <c r="AA75" s="441">
        <v>0</v>
      </c>
      <c r="AB75" s="441">
        <v>0</v>
      </c>
      <c r="AC75" s="441">
        <v>0</v>
      </c>
      <c r="AD75" s="442">
        <f t="shared" si="41"/>
        <v>0</v>
      </c>
      <c r="AE75" s="443">
        <f t="shared" si="37"/>
        <v>0</v>
      </c>
      <c r="AF75" s="443">
        <f t="shared" si="42"/>
        <v>0</v>
      </c>
      <c r="AG75" s="443">
        <f t="shared" si="38"/>
        <v>0</v>
      </c>
      <c r="AH75" s="444">
        <f t="shared" si="35"/>
        <v>0</v>
      </c>
      <c r="AI75" s="444">
        <f t="shared" si="8"/>
        <v>0</v>
      </c>
      <c r="AJ75" s="444">
        <f t="shared" si="9"/>
        <v>0</v>
      </c>
      <c r="AK75" s="601">
        <f t="shared" si="10"/>
        <v>0</v>
      </c>
    </row>
    <row r="76" spans="1:37" s="445" customFormat="1" ht="13.15" customHeight="1" x14ac:dyDescent="0.2">
      <c r="A76" s="446" t="s">
        <v>106</v>
      </c>
      <c r="B76" s="432"/>
      <c r="C76" s="432" t="s">
        <v>12</v>
      </c>
      <c r="D76" s="432"/>
      <c r="E76" s="432"/>
      <c r="F76" s="434" t="s">
        <v>171</v>
      </c>
      <c r="G76" s="434" t="s">
        <v>13</v>
      </c>
      <c r="H76" s="435" t="str">
        <f t="shared" si="39"/>
        <v>08550001</v>
      </c>
      <c r="I76" s="436" t="str">
        <f>IF(ISNA(VLOOKUP(G76,GAAP02F[[#All],[Column1]:[FundHier1]],5,FALSE)),"Leases",(VLOOKUP(G76,GAAP02F[[#All],[Column1]:[FundHier1]],5,FALSE)))</f>
        <v>100</v>
      </c>
      <c r="J76" s="436" t="str">
        <f>IF(ISNA(VLOOKUP(F76,Table_GAAP02A[[#All],[Agency]:[Hier1]],4,FALSE)),"Abolished Agency",(VLOOKUP(F76,Table_GAAP02A[[#All],[Agency]:[Hier1]],4,FALSE)))</f>
        <v>0808</v>
      </c>
      <c r="K76" s="437" t="str">
        <f>IF(ISNA(VLOOKUP(F76,Table_GAAP02A[[#All],[Agency]:[Hier1]],2,FALSE)),"Abolished Agency",(VLOOKUP(F76,Table_GAAP02A[[#All],[Agency]:[Hier1]],2,FALSE)))</f>
        <v>GENERAL GOVERNMENT</v>
      </c>
      <c r="L76" s="437" t="str">
        <f>IF(ISNA(VLOOKUP(F76,Table_GAAP02A[[#All],[Agency]:[Hier1]],3,FALSE)),"Abolished Agency",(VLOOKUP(F76,Table_GAAP02A[[#All],[Agency]:[Hier1]],3,FALSE)))</f>
        <v>GAMBLING CONTROL COMMISSION</v>
      </c>
      <c r="M76" s="437" t="str">
        <f>IF(ISNA(VLOOKUP(G76,GAAP02F[[#All],[Column1]:[FundName]],2,FALSE)),"Leases",(VLOOKUP(G76,GAAP02F[[#All],[Column1]:[FundName]],2,FALSE)))</f>
        <v>GENERAL FUND</v>
      </c>
      <c r="N76" s="438">
        <v>0</v>
      </c>
      <c r="O76" s="438">
        <v>0</v>
      </c>
      <c r="P76" s="438">
        <v>0</v>
      </c>
      <c r="Q76" s="438">
        <v>0</v>
      </c>
      <c r="R76" s="438">
        <v>0</v>
      </c>
      <c r="S76" s="438">
        <v>0</v>
      </c>
      <c r="T76" s="577">
        <f t="shared" ref="T76:T139" si="43">SUM(N76:S76)</f>
        <v>0</v>
      </c>
      <c r="U76" s="439">
        <v>0</v>
      </c>
      <c r="V76" s="439">
        <v>0</v>
      </c>
      <c r="W76" s="439">
        <v>0</v>
      </c>
      <c r="X76" s="439">
        <v>0</v>
      </c>
      <c r="Y76" s="440">
        <f t="shared" si="40"/>
        <v>0</v>
      </c>
      <c r="Z76" s="441">
        <v>0</v>
      </c>
      <c r="AA76" s="441">
        <v>0</v>
      </c>
      <c r="AB76" s="441">
        <v>0</v>
      </c>
      <c r="AC76" s="441">
        <v>0</v>
      </c>
      <c r="AD76" s="442">
        <f t="shared" si="41"/>
        <v>0</v>
      </c>
      <c r="AE76" s="443">
        <f t="shared" si="37"/>
        <v>0</v>
      </c>
      <c r="AF76" s="443">
        <f t="shared" si="42"/>
        <v>0</v>
      </c>
      <c r="AG76" s="443">
        <f t="shared" si="38"/>
        <v>0</v>
      </c>
      <c r="AH76" s="444">
        <f t="shared" si="35"/>
        <v>0</v>
      </c>
      <c r="AI76" s="444">
        <f t="shared" ref="AI76:AI139" si="44">R76</f>
        <v>0</v>
      </c>
      <c r="AJ76" s="444">
        <f t="shared" ref="AJ76:AJ139" si="45">S76</f>
        <v>0</v>
      </c>
      <c r="AK76" s="601">
        <f t="shared" ref="AK76:AK139" si="46">SUM(AE76:AJ76)</f>
        <v>0</v>
      </c>
    </row>
    <row r="77" spans="1:37" s="445" customFormat="1" ht="13.15" customHeight="1" x14ac:dyDescent="0.2">
      <c r="A77" s="446" t="s">
        <v>106</v>
      </c>
      <c r="B77" s="432"/>
      <c r="C77" s="432" t="s">
        <v>12</v>
      </c>
      <c r="D77" s="56" t="s">
        <v>6265</v>
      </c>
      <c r="E77" s="56" t="s">
        <v>6265</v>
      </c>
      <c r="F77" s="434" t="s">
        <v>171</v>
      </c>
      <c r="G77" s="434" t="s">
        <v>156</v>
      </c>
      <c r="H77" s="435" t="str">
        <f t="shared" si="39"/>
        <v>08550567</v>
      </c>
      <c r="I77" s="436" t="str">
        <f>IF(ISNA(VLOOKUP(G77,GAAP02F[[#All],[Column1]:[FundHier1]],5,FALSE)),"Leases",(VLOOKUP(G77,GAAP02F[[#All],[Column1]:[FundHier1]],5,FALSE)))</f>
        <v>200</v>
      </c>
      <c r="J77" s="436" t="str">
        <f>IF(ISNA(VLOOKUP(F77,Table_GAAP02A[[#All],[Agency]:[Hier1]],4,FALSE)),"Abolished Agency",(VLOOKUP(F77,Table_GAAP02A[[#All],[Agency]:[Hier1]],4,FALSE)))</f>
        <v>0808</v>
      </c>
      <c r="K77" s="437" t="str">
        <f>IF(ISNA(VLOOKUP(F77,Table_GAAP02A[[#All],[Agency]:[Hier1]],2,FALSE)),"Abolished Agency",(VLOOKUP(F77,Table_GAAP02A[[#All],[Agency]:[Hier1]],2,FALSE)))</f>
        <v>GENERAL GOVERNMENT</v>
      </c>
      <c r="L77" s="437" t="str">
        <f>IF(ISNA(VLOOKUP(F77,Table_GAAP02A[[#All],[Agency]:[Hier1]],3,FALSE)),"Abolished Agency",(VLOOKUP(F77,Table_GAAP02A[[#All],[Agency]:[Hier1]],3,FALSE)))</f>
        <v>GAMBLING CONTROL COMMISSION</v>
      </c>
      <c r="M77" s="437" t="str">
        <f>IF(ISNA(VLOOKUP(G77,GAAP02F[[#All],[Column1]:[FundName]],2,FALSE)),"Leases",(VLOOKUP(G77,GAAP02F[[#All],[Column1]:[FundName]],2,FALSE)))</f>
        <v>GAMBLING CONTROL FUND</v>
      </c>
      <c r="N77" s="438">
        <v>0</v>
      </c>
      <c r="O77" s="438">
        <v>2045118.7</v>
      </c>
      <c r="P77" s="438">
        <v>0</v>
      </c>
      <c r="Q77" s="438">
        <v>93070.49</v>
      </c>
      <c r="R77" s="438">
        <v>0</v>
      </c>
      <c r="S77" s="438">
        <v>0</v>
      </c>
      <c r="T77" s="577">
        <f t="shared" si="43"/>
        <v>2138189.19</v>
      </c>
      <c r="U77" s="439">
        <v>0</v>
      </c>
      <c r="V77" s="439">
        <v>68866.850000000006</v>
      </c>
      <c r="W77" s="439">
        <v>0</v>
      </c>
      <c r="X77" s="439">
        <v>0</v>
      </c>
      <c r="Y77" s="440">
        <f t="shared" si="40"/>
        <v>68866.850000000006</v>
      </c>
      <c r="Z77" s="441">
        <v>0</v>
      </c>
      <c r="AA77" s="441">
        <v>0</v>
      </c>
      <c r="AB77" s="441">
        <v>0</v>
      </c>
      <c r="AC77" s="441">
        <v>0</v>
      </c>
      <c r="AD77" s="442">
        <f t="shared" si="41"/>
        <v>0</v>
      </c>
      <c r="AE77" s="443">
        <f t="shared" si="37"/>
        <v>0</v>
      </c>
      <c r="AF77" s="443">
        <f t="shared" si="42"/>
        <v>2113985.5499999998</v>
      </c>
      <c r="AG77" s="443">
        <f t="shared" si="38"/>
        <v>0</v>
      </c>
      <c r="AH77" s="444">
        <f t="shared" si="35"/>
        <v>93070.49</v>
      </c>
      <c r="AI77" s="444">
        <f t="shared" si="44"/>
        <v>0</v>
      </c>
      <c r="AJ77" s="444">
        <f t="shared" si="45"/>
        <v>0</v>
      </c>
      <c r="AK77" s="601">
        <f t="shared" si="46"/>
        <v>2207056.04</v>
      </c>
    </row>
    <row r="78" spans="1:37" s="445" customFormat="1" ht="13.15" customHeight="1" x14ac:dyDescent="0.2">
      <c r="A78" s="431" t="s">
        <v>106</v>
      </c>
      <c r="B78" s="198"/>
      <c r="C78" s="432" t="s">
        <v>12</v>
      </c>
      <c r="D78" s="56"/>
      <c r="E78" s="432"/>
      <c r="F78" s="434" t="s">
        <v>172</v>
      </c>
      <c r="G78" s="450" t="s">
        <v>13</v>
      </c>
      <c r="H78" s="435" t="str">
        <f t="shared" si="39"/>
        <v>08600001</v>
      </c>
      <c r="I78" s="436" t="str">
        <f>IF(ISNA(VLOOKUP(G78,GAAP02F[[#All],[Column1]:[FundHier1]],5,FALSE)),"Leases",(VLOOKUP(G78,GAAP02F[[#All],[Column1]:[FundHier1]],5,FALSE)))</f>
        <v>100</v>
      </c>
      <c r="J78" s="436" t="str">
        <f>IF(ISNA(VLOOKUP(F78,Table_GAAP02A[[#All],[Agency]:[Hier1]],4,FALSE)),"Abolished Agency",(VLOOKUP(F78,Table_GAAP02A[[#All],[Agency]:[Hier1]],4,FALSE)))</f>
        <v>0808</v>
      </c>
      <c r="K78" s="437" t="str">
        <f>IF(ISNA(VLOOKUP(F78,Table_GAAP02A[[#All],[Agency]:[Hier1]],2,FALSE)),"Abolished Agency",(VLOOKUP(F78,Table_GAAP02A[[#All],[Agency]:[Hier1]],2,FALSE)))</f>
        <v>GENERAL GOVERNMENT</v>
      </c>
      <c r="L78" s="437" t="str">
        <f>IF(ISNA(VLOOKUP(F78,Table_GAAP02A[[#All],[Agency]:[Hier1]],3,FALSE)),"Abolished Agency",(VLOOKUP(F78,Table_GAAP02A[[#All],[Agency]:[Hier1]],3,FALSE)))</f>
        <v>STATE BOARD OF EQUALIZATION</v>
      </c>
      <c r="M78" s="437" t="str">
        <f>IF(ISNA(VLOOKUP(G78,GAAP02F[[#All],[Column1]:[FundName]],2,FALSE)),"Leases",(VLOOKUP(G78,GAAP02F[[#All],[Column1]:[FundName]],2,FALSE)))</f>
        <v>GENERAL FUND</v>
      </c>
      <c r="N78" s="438">
        <v>0</v>
      </c>
      <c r="O78" s="438">
        <v>0</v>
      </c>
      <c r="P78" s="438">
        <v>0</v>
      </c>
      <c r="Q78" s="438">
        <v>0</v>
      </c>
      <c r="R78" s="438">
        <v>0</v>
      </c>
      <c r="S78" s="438">
        <v>0</v>
      </c>
      <c r="T78" s="577">
        <f t="shared" si="43"/>
        <v>0</v>
      </c>
      <c r="U78" s="439">
        <v>0</v>
      </c>
      <c r="V78" s="439">
        <v>0</v>
      </c>
      <c r="W78" s="439">
        <v>0</v>
      </c>
      <c r="X78" s="439">
        <v>0</v>
      </c>
      <c r="Y78" s="440">
        <f t="shared" si="40"/>
        <v>0</v>
      </c>
      <c r="Z78" s="441">
        <v>0</v>
      </c>
      <c r="AA78" s="441">
        <v>0</v>
      </c>
      <c r="AB78" s="441">
        <v>0</v>
      </c>
      <c r="AC78" s="441">
        <v>0</v>
      </c>
      <c r="AD78" s="442">
        <f t="shared" si="41"/>
        <v>0</v>
      </c>
      <c r="AE78" s="443">
        <f t="shared" si="37"/>
        <v>0</v>
      </c>
      <c r="AF78" s="443">
        <f t="shared" si="42"/>
        <v>0</v>
      </c>
      <c r="AG78" s="443">
        <f t="shared" si="38"/>
        <v>0</v>
      </c>
      <c r="AH78" s="444">
        <f t="shared" si="35"/>
        <v>0</v>
      </c>
      <c r="AI78" s="444">
        <f t="shared" si="44"/>
        <v>0</v>
      </c>
      <c r="AJ78" s="444">
        <f t="shared" si="45"/>
        <v>0</v>
      </c>
      <c r="AK78" s="601">
        <f t="shared" si="46"/>
        <v>0</v>
      </c>
    </row>
    <row r="79" spans="1:37" s="445" customFormat="1" ht="13.15" customHeight="1" x14ac:dyDescent="0.2">
      <c r="A79" s="446" t="s">
        <v>106</v>
      </c>
      <c r="B79" s="432"/>
      <c r="C79" s="432" t="s">
        <v>12</v>
      </c>
      <c r="D79" s="56" t="s">
        <v>6263</v>
      </c>
      <c r="E79" s="56" t="s">
        <v>6264</v>
      </c>
      <c r="F79" s="434" t="s">
        <v>173</v>
      </c>
      <c r="G79" s="434" t="s">
        <v>13</v>
      </c>
      <c r="H79" s="435" t="str">
        <f t="shared" si="39"/>
        <v>08700001</v>
      </c>
      <c r="I79" s="436" t="str">
        <f>IF(ISNA(VLOOKUP(G79,GAAP02F[[#All],[Column1]:[FundHier1]],5,FALSE)),"Leases",(VLOOKUP(G79,GAAP02F[[#All],[Column1]:[FundHier1]],5,FALSE)))</f>
        <v>100</v>
      </c>
      <c r="J79" s="436" t="str">
        <f>IF(ISNA(VLOOKUP(F79,Table_GAAP02A[[#All],[Agency]:[Hier1]],4,FALSE)),"Abolished Agency",(VLOOKUP(F79,Table_GAAP02A[[#All],[Agency]:[Hier1]],4,FALSE)))</f>
        <v>0808</v>
      </c>
      <c r="K79" s="437" t="str">
        <f>IF(ISNA(VLOOKUP(F79,Table_GAAP02A[[#All],[Agency]:[Hier1]],2,FALSE)),"Abolished Agency",(VLOOKUP(F79,Table_GAAP02A[[#All],[Agency]:[Hier1]],2,FALSE)))</f>
        <v>GENERAL GOVERNMENT</v>
      </c>
      <c r="L79" s="437" t="str">
        <f>IF(ISNA(VLOOKUP(F79,Table_GAAP02A[[#All],[Agency]:[Hier1]],3,FALSE)),"Abolished Agency",(VLOOKUP(F79,Table_GAAP02A[[#All],[Agency]:[Hier1]],3,FALSE)))</f>
        <v>OFFICE OF TAX APPEALS</v>
      </c>
      <c r="M79" s="437" t="str">
        <f>IF(ISNA(VLOOKUP(G79,GAAP02F[[#All],[Column1]:[FundName]],2,FALSE)),"Leases",(VLOOKUP(G79,GAAP02F[[#All],[Column1]:[FundName]],2,FALSE)))</f>
        <v>GENERAL FUND</v>
      </c>
      <c r="N79" s="438">
        <v>0</v>
      </c>
      <c r="O79" s="438">
        <v>13025747.560000001</v>
      </c>
      <c r="P79" s="438">
        <v>0</v>
      </c>
      <c r="Q79" s="438"/>
      <c r="R79" s="438">
        <v>0</v>
      </c>
      <c r="S79" s="438">
        <v>0</v>
      </c>
      <c r="T79" s="577">
        <f t="shared" si="43"/>
        <v>13025747.560000001</v>
      </c>
      <c r="U79" s="439">
        <v>0</v>
      </c>
      <c r="V79" s="439">
        <v>0</v>
      </c>
      <c r="W79" s="439">
        <v>0</v>
      </c>
      <c r="X79" s="439">
        <v>0</v>
      </c>
      <c r="Y79" s="440">
        <f t="shared" si="40"/>
        <v>0</v>
      </c>
      <c r="Z79" s="441">
        <v>0</v>
      </c>
      <c r="AA79" s="441">
        <v>0</v>
      </c>
      <c r="AB79" s="441">
        <v>0</v>
      </c>
      <c r="AC79" s="441">
        <v>0</v>
      </c>
      <c r="AD79" s="442">
        <f t="shared" si="41"/>
        <v>0</v>
      </c>
      <c r="AE79" s="443">
        <f t="shared" si="37"/>
        <v>0</v>
      </c>
      <c r="AF79" s="443">
        <f t="shared" si="42"/>
        <v>13025747.560000001</v>
      </c>
      <c r="AG79" s="443">
        <f t="shared" si="38"/>
        <v>0</v>
      </c>
      <c r="AH79" s="444">
        <f t="shared" si="35"/>
        <v>0</v>
      </c>
      <c r="AI79" s="444">
        <f t="shared" si="44"/>
        <v>0</v>
      </c>
      <c r="AJ79" s="444">
        <f t="shared" si="45"/>
        <v>0</v>
      </c>
      <c r="AK79" s="601">
        <f t="shared" si="46"/>
        <v>13025747.560000001</v>
      </c>
    </row>
    <row r="80" spans="1:37" s="445" customFormat="1" ht="13.15" customHeight="1" x14ac:dyDescent="0.2">
      <c r="A80" s="446" t="s">
        <v>106</v>
      </c>
      <c r="B80" s="432"/>
      <c r="C80" s="432" t="s">
        <v>12</v>
      </c>
      <c r="D80" s="604"/>
      <c r="E80" s="432"/>
      <c r="F80" s="434" t="s">
        <v>63</v>
      </c>
      <c r="G80" s="450" t="s">
        <v>13</v>
      </c>
      <c r="H80" s="435" t="str">
        <f t="shared" si="39"/>
        <v>08900001</v>
      </c>
      <c r="I80" s="436" t="str">
        <f>IF(ISNA(VLOOKUP(G80,GAAP02F[[#All],[Column1]:[FundHier1]],5,FALSE)),"Leases",(VLOOKUP(G80,GAAP02F[[#All],[Column1]:[FundHier1]],5,FALSE)))</f>
        <v>100</v>
      </c>
      <c r="J80" s="436" t="str">
        <f>IF(ISNA(VLOOKUP(F80,Table_GAAP02A[[#All],[Agency]:[Hier1]],4,FALSE)),"Abolished Agency",(VLOOKUP(F80,Table_GAAP02A[[#All],[Agency]:[Hier1]],4,FALSE)))</f>
        <v>0808</v>
      </c>
      <c r="K80" s="437" t="str">
        <f>IF(ISNA(VLOOKUP(F80,Table_GAAP02A[[#All],[Agency]:[Hier1]],2,FALSE)),"Abolished Agency",(VLOOKUP(F80,Table_GAAP02A[[#All],[Agency]:[Hier1]],2,FALSE)))</f>
        <v>GENERAL GOVERNMENT</v>
      </c>
      <c r="L80" s="437" t="str">
        <f>IF(ISNA(VLOOKUP(F80,Table_GAAP02A[[#All],[Agency]:[Hier1]],3,FALSE)),"Abolished Agency",(VLOOKUP(F80,Table_GAAP02A[[#All],[Agency]:[Hier1]],3,FALSE)))</f>
        <v>SECRETARY OF STATE</v>
      </c>
      <c r="M80" s="437" t="str">
        <f>IF(ISNA(VLOOKUP(G80,GAAP02F[[#All],[Column1]:[FundName]],2,FALSE)),"Leases",(VLOOKUP(G80,GAAP02F[[#All],[Column1]:[FundName]],2,FALSE)))</f>
        <v>GENERAL FUND</v>
      </c>
      <c r="N80" s="438">
        <v>0</v>
      </c>
      <c r="O80" s="438">
        <v>0</v>
      </c>
      <c r="P80" s="438">
        <v>0</v>
      </c>
      <c r="Q80" s="438">
        <v>0</v>
      </c>
      <c r="R80" s="438">
        <v>0</v>
      </c>
      <c r="S80" s="438">
        <v>0</v>
      </c>
      <c r="T80" s="577">
        <f t="shared" si="43"/>
        <v>0</v>
      </c>
      <c r="U80" s="439">
        <v>0</v>
      </c>
      <c r="V80" s="439">
        <v>0</v>
      </c>
      <c r="W80" s="439">
        <v>0</v>
      </c>
      <c r="X80" s="439">
        <v>0</v>
      </c>
      <c r="Y80" s="440">
        <f t="shared" si="40"/>
        <v>0</v>
      </c>
      <c r="Z80" s="441">
        <v>0</v>
      </c>
      <c r="AA80" s="441">
        <v>0</v>
      </c>
      <c r="AB80" s="441">
        <v>0</v>
      </c>
      <c r="AC80" s="441">
        <v>0</v>
      </c>
      <c r="AD80" s="442">
        <f t="shared" si="41"/>
        <v>0</v>
      </c>
      <c r="AE80" s="443">
        <f t="shared" si="37"/>
        <v>0</v>
      </c>
      <c r="AF80" s="443">
        <f t="shared" si="42"/>
        <v>0</v>
      </c>
      <c r="AG80" s="443">
        <f t="shared" ref="AG80:AG143" si="47">P80 +W80-AB80</f>
        <v>0</v>
      </c>
      <c r="AH80" s="444">
        <f t="shared" si="35"/>
        <v>0</v>
      </c>
      <c r="AI80" s="444">
        <f t="shared" si="44"/>
        <v>0</v>
      </c>
      <c r="AJ80" s="444">
        <f t="shared" si="45"/>
        <v>0</v>
      </c>
      <c r="AK80" s="601">
        <f t="shared" si="46"/>
        <v>0</v>
      </c>
    </row>
    <row r="81" spans="1:37" s="445" customFormat="1" ht="13.15" customHeight="1" x14ac:dyDescent="0.2">
      <c r="A81" s="431" t="s">
        <v>106</v>
      </c>
      <c r="B81" s="432"/>
      <c r="C81" s="432" t="s">
        <v>12</v>
      </c>
      <c r="D81" s="604"/>
      <c r="E81" s="432"/>
      <c r="F81" s="434" t="s">
        <v>63</v>
      </c>
      <c r="G81" s="434" t="s">
        <v>174</v>
      </c>
      <c r="H81" s="435" t="str">
        <f t="shared" si="39"/>
        <v>08900228</v>
      </c>
      <c r="I81" s="436" t="str">
        <f>IF(ISNA(VLOOKUP(G81,GAAP02F[[#All],[Column1]:[FundHier1]],5,FALSE)),"Leases",(VLOOKUP(G81,GAAP02F[[#All],[Column1]:[FundHier1]],5,FALSE)))</f>
        <v>200</v>
      </c>
      <c r="J81" s="436" t="str">
        <f>IF(ISNA(VLOOKUP(F81,Table_GAAP02A[[#All],[Agency]:[Hier1]],4,FALSE)),"Abolished Agency",(VLOOKUP(F81,Table_GAAP02A[[#All],[Agency]:[Hier1]],4,FALSE)))</f>
        <v>0808</v>
      </c>
      <c r="K81" s="437" t="str">
        <f>IF(ISNA(VLOOKUP(F81,Table_GAAP02A[[#All],[Agency]:[Hier1]],2,FALSE)),"Abolished Agency",(VLOOKUP(F81,Table_GAAP02A[[#All],[Agency]:[Hier1]],2,FALSE)))</f>
        <v>GENERAL GOVERNMENT</v>
      </c>
      <c r="L81" s="437" t="str">
        <f>IF(ISNA(VLOOKUP(F81,Table_GAAP02A[[#All],[Agency]:[Hier1]],3,FALSE)),"Abolished Agency",(VLOOKUP(F81,Table_GAAP02A[[#All],[Agency]:[Hier1]],3,FALSE)))</f>
        <v>SECRETARY OF STATE</v>
      </c>
      <c r="M81" s="437" t="str">
        <f>IF(ISNA(VLOOKUP(G81,GAAP02F[[#All],[Column1]:[FundName]],2,FALSE)),"Leases",(VLOOKUP(G81,GAAP02F[[#All],[Column1]:[FundName]],2,FALSE)))</f>
        <v>SEC OF STATE'S BUSINESS FEE FD</v>
      </c>
      <c r="N81" s="438">
        <v>0</v>
      </c>
      <c r="O81" s="438">
        <v>0</v>
      </c>
      <c r="P81" s="438">
        <v>0</v>
      </c>
      <c r="Q81" s="438">
        <v>0</v>
      </c>
      <c r="R81" s="438">
        <v>0</v>
      </c>
      <c r="S81" s="438">
        <v>0</v>
      </c>
      <c r="T81" s="577">
        <f t="shared" si="43"/>
        <v>0</v>
      </c>
      <c r="U81" s="439">
        <v>0</v>
      </c>
      <c r="V81" s="439">
        <v>0</v>
      </c>
      <c r="W81" s="439">
        <v>0</v>
      </c>
      <c r="X81" s="439">
        <v>0</v>
      </c>
      <c r="Y81" s="440">
        <f t="shared" si="40"/>
        <v>0</v>
      </c>
      <c r="Z81" s="441">
        <v>0</v>
      </c>
      <c r="AA81" s="441">
        <v>0</v>
      </c>
      <c r="AB81" s="441">
        <v>0</v>
      </c>
      <c r="AC81" s="441">
        <v>0</v>
      </c>
      <c r="AD81" s="442">
        <f t="shared" si="41"/>
        <v>0</v>
      </c>
      <c r="AE81" s="443">
        <f t="shared" ref="AE81:AE144" si="48">N81 +U81-Z81</f>
        <v>0</v>
      </c>
      <c r="AF81" s="443">
        <f t="shared" si="42"/>
        <v>0</v>
      </c>
      <c r="AG81" s="443">
        <f t="shared" si="47"/>
        <v>0</v>
      </c>
      <c r="AH81" s="444">
        <f t="shared" si="35"/>
        <v>0</v>
      </c>
      <c r="AI81" s="444">
        <f t="shared" si="44"/>
        <v>0</v>
      </c>
      <c r="AJ81" s="444">
        <f t="shared" si="45"/>
        <v>0</v>
      </c>
      <c r="AK81" s="601">
        <f t="shared" si="46"/>
        <v>0</v>
      </c>
    </row>
    <row r="82" spans="1:37" s="445" customFormat="1" ht="13.15" customHeight="1" x14ac:dyDescent="0.2">
      <c r="A82" s="446" t="s">
        <v>106</v>
      </c>
      <c r="B82" s="432"/>
      <c r="C82" s="432" t="s">
        <v>12</v>
      </c>
      <c r="D82" s="604"/>
      <c r="E82" s="432"/>
      <c r="F82" s="434" t="s">
        <v>63</v>
      </c>
      <c r="G82" s="434" t="s">
        <v>63</v>
      </c>
      <c r="H82" s="435" t="str">
        <f t="shared" si="39"/>
        <v>08900890</v>
      </c>
      <c r="I82" s="436" t="str">
        <f>IF(ISNA(VLOOKUP(G82,GAAP02F[[#All],[Column1]:[FundHier1]],5,FALSE)),"Leases",(VLOOKUP(G82,GAAP02F[[#All],[Column1]:[FundHier1]],5,FALSE)))</f>
        <v>200</v>
      </c>
      <c r="J82" s="436" t="str">
        <f>IF(ISNA(VLOOKUP(F82,Table_GAAP02A[[#All],[Agency]:[Hier1]],4,FALSE)),"Abolished Agency",(VLOOKUP(F82,Table_GAAP02A[[#All],[Agency]:[Hier1]],4,FALSE)))</f>
        <v>0808</v>
      </c>
      <c r="K82" s="437" t="str">
        <f>IF(ISNA(VLOOKUP(F82,Table_GAAP02A[[#All],[Agency]:[Hier1]],2,FALSE)),"Abolished Agency",(VLOOKUP(F82,Table_GAAP02A[[#All],[Agency]:[Hier1]],2,FALSE)))</f>
        <v>GENERAL GOVERNMENT</v>
      </c>
      <c r="L82" s="437" t="str">
        <f>IF(ISNA(VLOOKUP(F82,Table_GAAP02A[[#All],[Agency]:[Hier1]],3,FALSE)),"Abolished Agency",(VLOOKUP(F82,Table_GAAP02A[[#All],[Agency]:[Hier1]],3,FALSE)))</f>
        <v>SECRETARY OF STATE</v>
      </c>
      <c r="M82" s="437" t="str">
        <f>IF(ISNA(VLOOKUP(G82,GAAP02F[[#All],[Column1]:[FundName]],2,FALSE)),"Leases",(VLOOKUP(G82,GAAP02F[[#All],[Column1]:[FundName]],2,FALSE)))</f>
        <v>FEDERAL TRUST FUND</v>
      </c>
      <c r="N82" s="438">
        <v>0</v>
      </c>
      <c r="O82" s="438">
        <v>0</v>
      </c>
      <c r="P82" s="438">
        <v>0</v>
      </c>
      <c r="Q82" s="438">
        <v>0</v>
      </c>
      <c r="R82" s="438">
        <v>0</v>
      </c>
      <c r="S82" s="438">
        <v>0</v>
      </c>
      <c r="T82" s="577">
        <f t="shared" si="43"/>
        <v>0</v>
      </c>
      <c r="U82" s="439">
        <v>0</v>
      </c>
      <c r="V82" s="439">
        <v>0</v>
      </c>
      <c r="W82" s="439">
        <v>0</v>
      </c>
      <c r="X82" s="439">
        <v>0</v>
      </c>
      <c r="Y82" s="440">
        <f t="shared" si="40"/>
        <v>0</v>
      </c>
      <c r="Z82" s="441">
        <v>0</v>
      </c>
      <c r="AA82" s="441">
        <v>0</v>
      </c>
      <c r="AB82" s="441">
        <v>0</v>
      </c>
      <c r="AC82" s="441">
        <v>0</v>
      </c>
      <c r="AD82" s="442">
        <f t="shared" si="41"/>
        <v>0</v>
      </c>
      <c r="AE82" s="443">
        <f t="shared" si="48"/>
        <v>0</v>
      </c>
      <c r="AF82" s="443">
        <f t="shared" si="42"/>
        <v>0</v>
      </c>
      <c r="AG82" s="443">
        <f t="shared" si="47"/>
        <v>0</v>
      </c>
      <c r="AH82" s="444">
        <f t="shared" si="35"/>
        <v>0</v>
      </c>
      <c r="AI82" s="444">
        <f t="shared" si="44"/>
        <v>0</v>
      </c>
      <c r="AJ82" s="444">
        <f t="shared" si="45"/>
        <v>0</v>
      </c>
      <c r="AK82" s="601">
        <f t="shared" si="46"/>
        <v>0</v>
      </c>
    </row>
    <row r="83" spans="1:37" s="445" customFormat="1" ht="13.15" customHeight="1" x14ac:dyDescent="0.2">
      <c r="A83" s="446" t="s">
        <v>106</v>
      </c>
      <c r="B83" s="432"/>
      <c r="C83" s="432" t="s">
        <v>12</v>
      </c>
      <c r="D83" s="604"/>
      <c r="E83" s="432"/>
      <c r="F83" s="434" t="s">
        <v>63</v>
      </c>
      <c r="G83" s="434" t="s">
        <v>175</v>
      </c>
      <c r="H83" s="435" t="str">
        <f t="shared" si="39"/>
        <v>08903254</v>
      </c>
      <c r="I83" s="436" t="str">
        <f>IF(ISNA(VLOOKUP(G83,GAAP02F[[#All],[Column1]:[FundHier1]],5,FALSE)),"Leases",(VLOOKUP(G83,GAAP02F[[#All],[Column1]:[FundHier1]],5,FALSE)))</f>
        <v>200</v>
      </c>
      <c r="J83" s="436" t="str">
        <f>IF(ISNA(VLOOKUP(F83,Table_GAAP02A[[#All],[Agency]:[Hier1]],4,FALSE)),"Abolished Agency",(VLOOKUP(F83,Table_GAAP02A[[#All],[Agency]:[Hier1]],4,FALSE)))</f>
        <v>0808</v>
      </c>
      <c r="K83" s="437" t="str">
        <f>IF(ISNA(VLOOKUP(F83,Table_GAAP02A[[#All],[Agency]:[Hier1]],2,FALSE)),"Abolished Agency",(VLOOKUP(F83,Table_GAAP02A[[#All],[Agency]:[Hier1]],2,FALSE)))</f>
        <v>GENERAL GOVERNMENT</v>
      </c>
      <c r="L83" s="437" t="str">
        <f>IF(ISNA(VLOOKUP(F83,Table_GAAP02A[[#All],[Agency]:[Hier1]],3,FALSE)),"Abolished Agency",(VLOOKUP(F83,Table_GAAP02A[[#All],[Agency]:[Hier1]],3,FALSE)))</f>
        <v>SECRETARY OF STATE</v>
      </c>
      <c r="M83" s="437" t="str">
        <f>IF(ISNA(VLOOKUP(G83,GAAP02F[[#All],[Column1]:[FundName]],2,FALSE)),"Leases",(VLOOKUP(G83,GAAP02F[[#All],[Column1]:[FundName]],2,FALSE)))</f>
        <v>BUSINESS PROG MODENIZATION</v>
      </c>
      <c r="N83" s="438">
        <v>0</v>
      </c>
      <c r="O83" s="438">
        <v>0</v>
      </c>
      <c r="P83" s="438">
        <v>0</v>
      </c>
      <c r="Q83" s="438">
        <v>0</v>
      </c>
      <c r="R83" s="438">
        <v>0</v>
      </c>
      <c r="S83" s="438">
        <v>0</v>
      </c>
      <c r="T83" s="577">
        <f t="shared" si="43"/>
        <v>0</v>
      </c>
      <c r="U83" s="439">
        <v>0</v>
      </c>
      <c r="V83" s="439">
        <v>0</v>
      </c>
      <c r="W83" s="439">
        <v>0</v>
      </c>
      <c r="X83" s="439">
        <v>0</v>
      </c>
      <c r="Y83" s="440">
        <f t="shared" si="40"/>
        <v>0</v>
      </c>
      <c r="Z83" s="441">
        <v>0</v>
      </c>
      <c r="AA83" s="441">
        <v>0</v>
      </c>
      <c r="AB83" s="441">
        <v>0</v>
      </c>
      <c r="AC83" s="441">
        <v>0</v>
      </c>
      <c r="AD83" s="442">
        <f t="shared" si="41"/>
        <v>0</v>
      </c>
      <c r="AE83" s="443">
        <f t="shared" si="48"/>
        <v>0</v>
      </c>
      <c r="AF83" s="443">
        <f t="shared" si="42"/>
        <v>0</v>
      </c>
      <c r="AG83" s="443">
        <f t="shared" si="47"/>
        <v>0</v>
      </c>
      <c r="AH83" s="444">
        <f t="shared" si="35"/>
        <v>0</v>
      </c>
      <c r="AI83" s="444">
        <f t="shared" si="44"/>
        <v>0</v>
      </c>
      <c r="AJ83" s="444">
        <f t="shared" si="45"/>
        <v>0</v>
      </c>
      <c r="AK83" s="601">
        <f t="shared" si="46"/>
        <v>0</v>
      </c>
    </row>
    <row r="84" spans="1:37" s="445" customFormat="1" ht="13.15" customHeight="1" x14ac:dyDescent="0.2">
      <c r="A84" s="431" t="s">
        <v>106</v>
      </c>
      <c r="B84" s="198"/>
      <c r="C84" s="432" t="s">
        <v>12</v>
      </c>
      <c r="D84" s="56"/>
      <c r="E84" s="432"/>
      <c r="F84" s="434" t="s">
        <v>176</v>
      </c>
      <c r="G84" s="434" t="s">
        <v>13</v>
      </c>
      <c r="H84" s="435" t="str">
        <f t="shared" si="39"/>
        <v>09500001</v>
      </c>
      <c r="I84" s="436" t="str">
        <f>IF(ISNA(VLOOKUP(G84,GAAP02F[[#All],[Column1]:[FundHier1]],5,FALSE)),"Leases",(VLOOKUP(G84,GAAP02F[[#All],[Column1]:[FundHier1]],5,FALSE)))</f>
        <v>100</v>
      </c>
      <c r="J84" s="436" t="str">
        <f>IF(ISNA(VLOOKUP(F84,Table_GAAP02A[[#All],[Agency]:[Hier1]],4,FALSE)),"Abolished Agency",(VLOOKUP(F84,Table_GAAP02A[[#All],[Agency]:[Hier1]],4,FALSE)))</f>
        <v>0808</v>
      </c>
      <c r="K84" s="437" t="str">
        <f>IF(ISNA(VLOOKUP(F84,Table_GAAP02A[[#All],[Agency]:[Hier1]],2,FALSE)),"Abolished Agency",(VLOOKUP(F84,Table_GAAP02A[[#All],[Agency]:[Hier1]],2,FALSE)))</f>
        <v>GENERAL GOVERNMENT</v>
      </c>
      <c r="L84" s="437" t="str">
        <f>IF(ISNA(VLOOKUP(F84,Table_GAAP02A[[#All],[Agency]:[Hier1]],3,FALSE)),"Abolished Agency",(VLOOKUP(F84,Table_GAAP02A[[#All],[Agency]:[Hier1]],3,FALSE)))</f>
        <v>STATE TREASURER</v>
      </c>
      <c r="M84" s="437" t="str">
        <f>IF(ISNA(VLOOKUP(G84,GAAP02F[[#All],[Column1]:[FundName]],2,FALSE)),"Leases",(VLOOKUP(G84,GAAP02F[[#All],[Column1]:[FundName]],2,FALSE)))</f>
        <v>GENERAL FUND</v>
      </c>
      <c r="N84" s="438">
        <v>0</v>
      </c>
      <c r="O84" s="438">
        <v>0</v>
      </c>
      <c r="P84" s="438">
        <v>0</v>
      </c>
      <c r="Q84" s="438">
        <v>0</v>
      </c>
      <c r="R84" s="438">
        <v>0</v>
      </c>
      <c r="S84" s="438">
        <v>0</v>
      </c>
      <c r="T84" s="577">
        <f t="shared" si="43"/>
        <v>0</v>
      </c>
      <c r="U84" s="439">
        <v>0</v>
      </c>
      <c r="V84" s="439">
        <v>0</v>
      </c>
      <c r="W84" s="439">
        <v>0</v>
      </c>
      <c r="X84" s="439">
        <v>0</v>
      </c>
      <c r="Y84" s="440">
        <f t="shared" si="40"/>
        <v>0</v>
      </c>
      <c r="Z84" s="441">
        <v>0</v>
      </c>
      <c r="AA84" s="441">
        <v>0</v>
      </c>
      <c r="AB84" s="441">
        <v>0</v>
      </c>
      <c r="AC84" s="441">
        <v>0</v>
      </c>
      <c r="AD84" s="442">
        <f t="shared" si="41"/>
        <v>0</v>
      </c>
      <c r="AE84" s="443">
        <f t="shared" si="48"/>
        <v>0</v>
      </c>
      <c r="AF84" s="443">
        <f t="shared" si="42"/>
        <v>0</v>
      </c>
      <c r="AG84" s="443">
        <f t="shared" si="47"/>
        <v>0</v>
      </c>
      <c r="AH84" s="444">
        <f t="shared" si="35"/>
        <v>0</v>
      </c>
      <c r="AI84" s="444">
        <f t="shared" si="44"/>
        <v>0</v>
      </c>
      <c r="AJ84" s="444">
        <f t="shared" si="45"/>
        <v>0</v>
      </c>
      <c r="AK84" s="601">
        <f t="shared" si="46"/>
        <v>0</v>
      </c>
    </row>
    <row r="85" spans="1:37" s="445" customFormat="1" ht="13.15" customHeight="1" x14ac:dyDescent="0.2">
      <c r="A85" s="431" t="s">
        <v>106</v>
      </c>
      <c r="B85" s="432"/>
      <c r="C85" s="432" t="s">
        <v>12</v>
      </c>
      <c r="D85" s="56"/>
      <c r="E85" s="432"/>
      <c r="F85" s="434" t="s">
        <v>177</v>
      </c>
      <c r="G85" s="450" t="s">
        <v>178</v>
      </c>
      <c r="H85" s="435" t="str">
        <f t="shared" si="39"/>
        <v>09560171</v>
      </c>
      <c r="I85" s="436" t="str">
        <f>IF(ISNA(VLOOKUP(G85,GAAP02F[[#All],[Column1]:[FundHier1]],5,FALSE)),"Leases",(VLOOKUP(G85,GAAP02F[[#All],[Column1]:[FundHier1]],5,FALSE)))</f>
        <v>200</v>
      </c>
      <c r="J85" s="436" t="str">
        <f>IF(ISNA(VLOOKUP(F85,Table_GAAP02A[[#All],[Agency]:[Hier1]],4,FALSE)),"Abolished Agency",(VLOOKUP(F85,Table_GAAP02A[[#All],[Agency]:[Hier1]],4,FALSE)))</f>
        <v>0808</v>
      </c>
      <c r="K85" s="437" t="str">
        <f>IF(ISNA(VLOOKUP(F85,Table_GAAP02A[[#All],[Agency]:[Hier1]],2,FALSE)),"Abolished Agency",(VLOOKUP(F85,Table_GAAP02A[[#All],[Agency]:[Hier1]],2,FALSE)))</f>
        <v>GENERAL GOVERNMENT</v>
      </c>
      <c r="L85" s="437" t="str">
        <f>IF(ISNA(VLOOKUP(F85,Table_GAAP02A[[#All],[Agency]:[Hier1]],3,FALSE)),"Abolished Agency",(VLOOKUP(F85,Table_GAAP02A[[#All],[Agency]:[Hier1]],3,FALSE)))</f>
        <v>DEBT ADVISORY COMMISSION</v>
      </c>
      <c r="M85" s="437" t="str">
        <f>IF(ISNA(VLOOKUP(G85,GAAP02F[[#All],[Column1]:[FundName]],2,FALSE)),"Leases",(VLOOKUP(G85,GAAP02F[[#All],[Column1]:[FundName]],2,FALSE)))</f>
        <v>CALIF DEBT &amp; INVEST ADVISORY</v>
      </c>
      <c r="N85" s="438">
        <v>0</v>
      </c>
      <c r="O85" s="438">
        <v>0</v>
      </c>
      <c r="P85" s="438">
        <v>0</v>
      </c>
      <c r="Q85" s="438">
        <v>0</v>
      </c>
      <c r="R85" s="438">
        <v>0</v>
      </c>
      <c r="S85" s="438">
        <v>0</v>
      </c>
      <c r="T85" s="577">
        <f t="shared" si="43"/>
        <v>0</v>
      </c>
      <c r="U85" s="439">
        <v>0</v>
      </c>
      <c r="V85" s="439">
        <v>0</v>
      </c>
      <c r="W85" s="439">
        <v>0</v>
      </c>
      <c r="X85" s="439">
        <v>0</v>
      </c>
      <c r="Y85" s="440">
        <f t="shared" si="40"/>
        <v>0</v>
      </c>
      <c r="Z85" s="441">
        <v>0</v>
      </c>
      <c r="AA85" s="441">
        <v>0</v>
      </c>
      <c r="AB85" s="441">
        <v>0</v>
      </c>
      <c r="AC85" s="441">
        <v>0</v>
      </c>
      <c r="AD85" s="442">
        <f t="shared" si="41"/>
        <v>0</v>
      </c>
      <c r="AE85" s="443">
        <f t="shared" si="48"/>
        <v>0</v>
      </c>
      <c r="AF85" s="443">
        <f t="shared" si="42"/>
        <v>0</v>
      </c>
      <c r="AG85" s="443">
        <f t="shared" si="47"/>
        <v>0</v>
      </c>
      <c r="AH85" s="444">
        <f t="shared" si="35"/>
        <v>0</v>
      </c>
      <c r="AI85" s="444">
        <f t="shared" si="44"/>
        <v>0</v>
      </c>
      <c r="AJ85" s="444">
        <f t="shared" si="45"/>
        <v>0</v>
      </c>
      <c r="AK85" s="601">
        <f t="shared" si="46"/>
        <v>0</v>
      </c>
    </row>
    <row r="86" spans="1:37" s="445" customFormat="1" ht="13.15" customHeight="1" x14ac:dyDescent="0.2">
      <c r="A86" s="446" t="s">
        <v>106</v>
      </c>
      <c r="B86" s="432"/>
      <c r="C86" s="432" t="s">
        <v>12</v>
      </c>
      <c r="D86" s="56"/>
      <c r="E86" s="432"/>
      <c r="F86" s="434" t="s">
        <v>179</v>
      </c>
      <c r="G86" s="434" t="s">
        <v>180</v>
      </c>
      <c r="H86" s="435" t="str">
        <f t="shared" si="39"/>
        <v>09590169</v>
      </c>
      <c r="I86" s="436" t="str">
        <f>IF(ISNA(VLOOKUP(G86,GAAP02F[[#All],[Column1]:[FundHier1]],5,FALSE)),"Leases",(VLOOKUP(G86,GAAP02F[[#All],[Column1]:[FundHier1]],5,FALSE)))</f>
        <v>200</v>
      </c>
      <c r="J86" s="436" t="str">
        <f>IF(ISNA(VLOOKUP(F86,Table_GAAP02A[[#All],[Agency]:[Hier1]],4,FALSE)),"Abolished Agency",(VLOOKUP(F86,Table_GAAP02A[[#All],[Agency]:[Hier1]],4,FALSE)))</f>
        <v>0808</v>
      </c>
      <c r="K86" s="437" t="str">
        <f>IF(ISNA(VLOOKUP(F86,Table_GAAP02A[[#All],[Agency]:[Hier1]],2,FALSE)),"Abolished Agency",(VLOOKUP(F86,Table_GAAP02A[[#All],[Agency]:[Hier1]],2,FALSE)))</f>
        <v>GENERAL GOVERNMENT</v>
      </c>
      <c r="L86" s="437" t="str">
        <f>IF(ISNA(VLOOKUP(F86,Table_GAAP02A[[#All],[Agency]:[Hier1]],3,FALSE)),"Abolished Agency",(VLOOKUP(F86,Table_GAAP02A[[#All],[Agency]:[Hier1]],3,FALSE)))</f>
        <v>CA DEBT LIMIT ALLOCATN COMMITE</v>
      </c>
      <c r="M86" s="437" t="str">
        <f>IF(ISNA(VLOOKUP(G86,GAAP02F[[#All],[Column1]:[FundName]],2,FALSE)),"Leases",(VLOOKUP(G86,GAAP02F[[#All],[Column1]:[FundName]],2,FALSE)))</f>
        <v>CALIF DEBT LIMIT ALLOC COMM FD</v>
      </c>
      <c r="N86" s="438">
        <v>0</v>
      </c>
      <c r="O86" s="438">
        <v>0</v>
      </c>
      <c r="P86" s="438">
        <v>0</v>
      </c>
      <c r="Q86" s="438">
        <v>0</v>
      </c>
      <c r="R86" s="438">
        <v>0</v>
      </c>
      <c r="S86" s="438">
        <v>0</v>
      </c>
      <c r="T86" s="577">
        <f t="shared" si="43"/>
        <v>0</v>
      </c>
      <c r="U86" s="439">
        <v>0</v>
      </c>
      <c r="V86" s="439">
        <v>0</v>
      </c>
      <c r="W86" s="439">
        <v>0</v>
      </c>
      <c r="X86" s="439">
        <v>0</v>
      </c>
      <c r="Y86" s="440">
        <f t="shared" si="40"/>
        <v>0</v>
      </c>
      <c r="Z86" s="441">
        <v>0</v>
      </c>
      <c r="AA86" s="441">
        <v>0</v>
      </c>
      <c r="AB86" s="441">
        <v>0</v>
      </c>
      <c r="AC86" s="441">
        <v>0</v>
      </c>
      <c r="AD86" s="442">
        <f t="shared" si="41"/>
        <v>0</v>
      </c>
      <c r="AE86" s="443">
        <f t="shared" si="48"/>
        <v>0</v>
      </c>
      <c r="AF86" s="443">
        <f t="shared" si="42"/>
        <v>0</v>
      </c>
      <c r="AG86" s="443">
        <f t="shared" si="47"/>
        <v>0</v>
      </c>
      <c r="AH86" s="444">
        <f t="shared" si="35"/>
        <v>0</v>
      </c>
      <c r="AI86" s="444">
        <f t="shared" si="44"/>
        <v>0</v>
      </c>
      <c r="AJ86" s="444">
        <f t="shared" si="45"/>
        <v>0</v>
      </c>
      <c r="AK86" s="601">
        <f t="shared" si="46"/>
        <v>0</v>
      </c>
    </row>
    <row r="87" spans="1:37" s="445" customFormat="1" ht="13.15" customHeight="1" x14ac:dyDescent="0.2">
      <c r="A87" s="446" t="s">
        <v>106</v>
      </c>
      <c r="B87" s="198"/>
      <c r="C87" s="432" t="s">
        <v>12</v>
      </c>
      <c r="D87" s="56"/>
      <c r="E87" s="432"/>
      <c r="F87" s="434" t="s">
        <v>181</v>
      </c>
      <c r="G87" s="450" t="s">
        <v>182</v>
      </c>
      <c r="H87" s="435" t="str">
        <f t="shared" si="39"/>
        <v>09680448</v>
      </c>
      <c r="I87" s="436" t="str">
        <f>IF(ISNA(VLOOKUP(G87,GAAP02F[[#All],[Column1]:[FundHier1]],5,FALSE)),"Leases",(VLOOKUP(G87,GAAP02F[[#All],[Column1]:[FundHier1]],5,FALSE)))</f>
        <v>200</v>
      </c>
      <c r="J87" s="436" t="str">
        <f>IF(ISNA(VLOOKUP(F87,Table_GAAP02A[[#All],[Agency]:[Hier1]],4,FALSE)),"Abolished Agency",(VLOOKUP(F87,Table_GAAP02A[[#All],[Agency]:[Hier1]],4,FALSE)))</f>
        <v>0808</v>
      </c>
      <c r="K87" s="437" t="str">
        <f>IF(ISNA(VLOOKUP(F87,Table_GAAP02A[[#All],[Agency]:[Hier1]],2,FALSE)),"Abolished Agency",(VLOOKUP(F87,Table_GAAP02A[[#All],[Agency]:[Hier1]],2,FALSE)))</f>
        <v>GENERAL GOVERNMENT</v>
      </c>
      <c r="L87" s="437" t="str">
        <f>IF(ISNA(VLOOKUP(F87,Table_GAAP02A[[#All],[Agency]:[Hier1]],3,FALSE)),"Abolished Agency",(VLOOKUP(F87,Table_GAAP02A[[#All],[Agency]:[Hier1]],3,FALSE)))</f>
        <v>MORTGAGE BOND ALLOC COMMITTEE</v>
      </c>
      <c r="M87" s="437" t="str">
        <f>IF(ISNA(VLOOKUP(G87,GAAP02F[[#All],[Column1]:[FundName]],2,FALSE)),"Leases",(VLOOKUP(G87,GAAP02F[[#All],[Column1]:[FundName]],2,FALSE)))</f>
        <v>OCCUPANCY COMPL, MONITOR, ACCT</v>
      </c>
      <c r="N87" s="438">
        <v>0</v>
      </c>
      <c r="O87" s="438">
        <v>0</v>
      </c>
      <c r="P87" s="438">
        <v>0</v>
      </c>
      <c r="Q87" s="438">
        <v>0</v>
      </c>
      <c r="R87" s="438">
        <v>0</v>
      </c>
      <c r="S87" s="438">
        <v>0</v>
      </c>
      <c r="T87" s="577">
        <f t="shared" si="43"/>
        <v>0</v>
      </c>
      <c r="U87" s="439">
        <v>0</v>
      </c>
      <c r="V87" s="439">
        <v>0</v>
      </c>
      <c r="W87" s="439">
        <v>0</v>
      </c>
      <c r="X87" s="439">
        <v>0</v>
      </c>
      <c r="Y87" s="440">
        <f t="shared" si="40"/>
        <v>0</v>
      </c>
      <c r="Z87" s="441">
        <v>0</v>
      </c>
      <c r="AA87" s="441">
        <v>0</v>
      </c>
      <c r="AB87" s="441">
        <v>0</v>
      </c>
      <c r="AC87" s="441">
        <v>0</v>
      </c>
      <c r="AD87" s="442">
        <f t="shared" si="41"/>
        <v>0</v>
      </c>
      <c r="AE87" s="443">
        <f t="shared" si="48"/>
        <v>0</v>
      </c>
      <c r="AF87" s="443">
        <f t="shared" si="42"/>
        <v>0</v>
      </c>
      <c r="AG87" s="443">
        <f t="shared" si="47"/>
        <v>0</v>
      </c>
      <c r="AH87" s="444">
        <f t="shared" si="35"/>
        <v>0</v>
      </c>
      <c r="AI87" s="444">
        <f t="shared" si="44"/>
        <v>0</v>
      </c>
      <c r="AJ87" s="444">
        <f t="shared" si="45"/>
        <v>0</v>
      </c>
      <c r="AK87" s="601">
        <f t="shared" si="46"/>
        <v>0</v>
      </c>
    </row>
    <row r="88" spans="1:37" s="445" customFormat="1" ht="13.15" customHeight="1" x14ac:dyDescent="0.2">
      <c r="A88" s="446" t="s">
        <v>106</v>
      </c>
      <c r="B88" s="198"/>
      <c r="C88" s="432" t="s">
        <v>12</v>
      </c>
      <c r="D88" s="56"/>
      <c r="E88" s="432"/>
      <c r="F88" s="434" t="s">
        <v>181</v>
      </c>
      <c r="G88" s="434" t="s">
        <v>183</v>
      </c>
      <c r="H88" s="435" t="str">
        <f t="shared" si="39"/>
        <v>09680457</v>
      </c>
      <c r="I88" s="436" t="str">
        <f>IF(ISNA(VLOOKUP(G88,GAAP02F[[#All],[Column1]:[FundHier1]],5,FALSE)),"Leases",(VLOOKUP(G88,GAAP02F[[#All],[Column1]:[FundHier1]],5,FALSE)))</f>
        <v>200</v>
      </c>
      <c r="J88" s="436" t="str">
        <f>IF(ISNA(VLOOKUP(F88,Table_GAAP02A[[#All],[Agency]:[Hier1]],4,FALSE)),"Abolished Agency",(VLOOKUP(F88,Table_GAAP02A[[#All],[Agency]:[Hier1]],4,FALSE)))</f>
        <v>0808</v>
      </c>
      <c r="K88" s="437" t="str">
        <f>IF(ISNA(VLOOKUP(F88,Table_GAAP02A[[#All],[Agency]:[Hier1]],2,FALSE)),"Abolished Agency",(VLOOKUP(F88,Table_GAAP02A[[#All],[Agency]:[Hier1]],2,FALSE)))</f>
        <v>GENERAL GOVERNMENT</v>
      </c>
      <c r="L88" s="437" t="str">
        <f>IF(ISNA(VLOOKUP(F88,Table_GAAP02A[[#All],[Agency]:[Hier1]],3,FALSE)),"Abolished Agency",(VLOOKUP(F88,Table_GAAP02A[[#All],[Agency]:[Hier1]],3,FALSE)))</f>
        <v>MORTGAGE BOND ALLOC COMMITTEE</v>
      </c>
      <c r="M88" s="437" t="str">
        <f>IF(ISNA(VLOOKUP(G88,GAAP02F[[#All],[Column1]:[FundName]],2,FALSE)),"Leases",(VLOOKUP(G88,GAAP02F[[#All],[Column1]:[FundName]],2,FALSE)))</f>
        <v>TAX CREDIT ALLOCATION FEE ACCT</v>
      </c>
      <c r="N88" s="438">
        <v>0</v>
      </c>
      <c r="O88" s="438">
        <v>0</v>
      </c>
      <c r="P88" s="438">
        <v>0</v>
      </c>
      <c r="Q88" s="438">
        <v>0</v>
      </c>
      <c r="R88" s="438">
        <v>0</v>
      </c>
      <c r="S88" s="438">
        <v>0</v>
      </c>
      <c r="T88" s="577">
        <f t="shared" si="43"/>
        <v>0</v>
      </c>
      <c r="U88" s="439">
        <v>0</v>
      </c>
      <c r="V88" s="439">
        <v>0</v>
      </c>
      <c r="W88" s="439">
        <v>0</v>
      </c>
      <c r="X88" s="439">
        <v>0</v>
      </c>
      <c r="Y88" s="440">
        <f t="shared" si="40"/>
        <v>0</v>
      </c>
      <c r="Z88" s="441">
        <v>0</v>
      </c>
      <c r="AA88" s="441">
        <v>0</v>
      </c>
      <c r="AB88" s="441">
        <v>0</v>
      </c>
      <c r="AC88" s="441">
        <v>0</v>
      </c>
      <c r="AD88" s="442">
        <f t="shared" si="41"/>
        <v>0</v>
      </c>
      <c r="AE88" s="443">
        <f t="shared" si="48"/>
        <v>0</v>
      </c>
      <c r="AF88" s="443">
        <f t="shared" si="42"/>
        <v>0</v>
      </c>
      <c r="AG88" s="443">
        <f t="shared" si="47"/>
        <v>0</v>
      </c>
      <c r="AH88" s="444">
        <f t="shared" si="35"/>
        <v>0</v>
      </c>
      <c r="AI88" s="444">
        <f t="shared" si="44"/>
        <v>0</v>
      </c>
      <c r="AJ88" s="444">
        <f t="shared" si="45"/>
        <v>0</v>
      </c>
      <c r="AK88" s="601">
        <f t="shared" si="46"/>
        <v>0</v>
      </c>
    </row>
    <row r="89" spans="1:37" s="445" customFormat="1" ht="13.15" customHeight="1" x14ac:dyDescent="0.2">
      <c r="A89" s="446" t="s">
        <v>113</v>
      </c>
      <c r="B89" s="432"/>
      <c r="C89" s="432" t="s">
        <v>12</v>
      </c>
      <c r="D89" s="604"/>
      <c r="E89" s="432"/>
      <c r="F89" s="434" t="s">
        <v>184</v>
      </c>
      <c r="G89" s="434" t="s">
        <v>185</v>
      </c>
      <c r="H89" s="435" t="str">
        <f t="shared" si="39"/>
        <v>09780538</v>
      </c>
      <c r="I89" s="436" t="str">
        <f>IF(ISNA(VLOOKUP(G89,GAAP02F[[#All],[Column1]:[FundHier1]],5,FALSE)),"Leases",(VLOOKUP(G89,GAAP02F[[#All],[Column1]:[FundHier1]],5,FALSE)))</f>
        <v>300</v>
      </c>
      <c r="J89" s="436" t="str">
        <f>IF(ISNA(VLOOKUP(F89,Table_GAAP02A[[#All],[Agency]:[Hier1]],4,FALSE)),"Abolished Agency",(VLOOKUP(F89,Table_GAAP02A[[#All],[Agency]:[Hier1]],4,FALSE)))</f>
        <v>0808</v>
      </c>
      <c r="K89" s="437" t="str">
        <f>IF(ISNA(VLOOKUP(F89,Table_GAAP02A[[#All],[Agency]:[Hier1]],2,FALSE)),"Abolished Agency",(VLOOKUP(F89,Table_GAAP02A[[#All],[Agency]:[Hier1]],2,FALSE)))</f>
        <v>GENERAL GOVERNMENT</v>
      </c>
      <c r="L89" s="437" t="str">
        <f>IF(ISNA(VLOOKUP(F89,Table_GAAP02A[[#All],[Agency]:[Hier1]],3,FALSE)),"Abolished Agency",(VLOOKUP(F89,Table_GAAP02A[[#All],[Agency]:[Hier1]],3,FALSE)))</f>
        <v>S.F. STATE BLDG AUTHORITY</v>
      </c>
      <c r="M89" s="437" t="str">
        <f>IF(ISNA(VLOOKUP(G89,GAAP02F[[#All],[Column1]:[FundName]],2,FALSE)),"Leases",(VLOOKUP(G89,GAAP02F[[#All],[Column1]:[FundName]],2,FALSE)))</f>
        <v>SAN FRANCISCO ST BLDG FUND</v>
      </c>
      <c r="N89" s="438">
        <v>0</v>
      </c>
      <c r="O89" s="438">
        <v>0</v>
      </c>
      <c r="P89" s="438">
        <v>0</v>
      </c>
      <c r="Q89" s="438">
        <v>0</v>
      </c>
      <c r="R89" s="438">
        <v>0</v>
      </c>
      <c r="S89" s="438">
        <v>0</v>
      </c>
      <c r="T89" s="577">
        <f t="shared" si="43"/>
        <v>0</v>
      </c>
      <c r="U89" s="439">
        <v>0</v>
      </c>
      <c r="V89" s="439">
        <v>0</v>
      </c>
      <c r="W89" s="439">
        <v>0</v>
      </c>
      <c r="X89" s="439">
        <v>0</v>
      </c>
      <c r="Y89" s="440">
        <f t="shared" si="40"/>
        <v>0</v>
      </c>
      <c r="Z89" s="441">
        <v>0</v>
      </c>
      <c r="AA89" s="441">
        <v>0</v>
      </c>
      <c r="AB89" s="441">
        <v>0</v>
      </c>
      <c r="AC89" s="441">
        <v>0</v>
      </c>
      <c r="AD89" s="442">
        <f t="shared" si="41"/>
        <v>0</v>
      </c>
      <c r="AE89" s="443">
        <f t="shared" si="48"/>
        <v>0</v>
      </c>
      <c r="AF89" s="443">
        <f t="shared" si="42"/>
        <v>0</v>
      </c>
      <c r="AG89" s="443">
        <f t="shared" si="47"/>
        <v>0</v>
      </c>
      <c r="AH89" s="444">
        <f t="shared" si="35"/>
        <v>0</v>
      </c>
      <c r="AI89" s="444">
        <f t="shared" si="44"/>
        <v>0</v>
      </c>
      <c r="AJ89" s="444">
        <f t="shared" si="45"/>
        <v>0</v>
      </c>
      <c r="AK89" s="601">
        <f t="shared" si="46"/>
        <v>0</v>
      </c>
    </row>
    <row r="90" spans="1:37" s="445" customFormat="1" ht="13.15" customHeight="1" x14ac:dyDescent="0.2">
      <c r="A90" s="431" t="s">
        <v>113</v>
      </c>
      <c r="B90" s="432"/>
      <c r="C90" s="432" t="s">
        <v>12</v>
      </c>
      <c r="D90" s="56"/>
      <c r="E90" s="432"/>
      <c r="F90" s="434" t="s">
        <v>186</v>
      </c>
      <c r="G90" s="450" t="s">
        <v>187</v>
      </c>
      <c r="H90" s="435" t="str">
        <f t="shared" si="39"/>
        <v>09790539</v>
      </c>
      <c r="I90" s="436" t="str">
        <f>IF(ISNA(VLOOKUP(G90,GAAP02F[[#All],[Column1]:[FundHier1]],5,FALSE)),"Leases",(VLOOKUP(G90,GAAP02F[[#All],[Column1]:[FundHier1]],5,FALSE)))</f>
        <v>300</v>
      </c>
      <c r="J90" s="436" t="str">
        <f>IF(ISNA(VLOOKUP(F90,Table_GAAP02A[[#All],[Agency]:[Hier1]],4,FALSE)),"Abolished Agency",(VLOOKUP(F90,Table_GAAP02A[[#All],[Agency]:[Hier1]],4,FALSE)))</f>
        <v>0808</v>
      </c>
      <c r="K90" s="437" t="str">
        <f>IF(ISNA(VLOOKUP(F90,Table_GAAP02A[[#All],[Agency]:[Hier1]],2,FALSE)),"Abolished Agency",(VLOOKUP(F90,Table_GAAP02A[[#All],[Agency]:[Hier1]],2,FALSE)))</f>
        <v>GENERAL GOVERNMENT</v>
      </c>
      <c r="L90" s="437" t="str">
        <f>IF(ISNA(VLOOKUP(F90,Table_GAAP02A[[#All],[Agency]:[Hier1]],3,FALSE)),"Abolished Agency",(VLOOKUP(F90,Table_GAAP02A[[#All],[Agency]:[Hier1]],3,FALSE)))</f>
        <v>OAKLAND JOINT POWERS AUTHORITY</v>
      </c>
      <c r="M90" s="437" t="str">
        <f>IF(ISNA(VLOOKUP(G90,GAAP02F[[#All],[Column1]:[FundName]],2,FALSE)),"Leases",(VLOOKUP(G90,GAAP02F[[#All],[Column1]:[FundName]],2,FALSE)))</f>
        <v>OAKLAND STATE BLDG AUTH FUND</v>
      </c>
      <c r="N90" s="438">
        <v>0</v>
      </c>
      <c r="O90" s="438">
        <v>0</v>
      </c>
      <c r="P90" s="438">
        <v>0</v>
      </c>
      <c r="Q90" s="438">
        <v>0</v>
      </c>
      <c r="R90" s="438">
        <v>0</v>
      </c>
      <c r="S90" s="438">
        <v>0</v>
      </c>
      <c r="T90" s="577">
        <f t="shared" si="43"/>
        <v>0</v>
      </c>
      <c r="U90" s="439">
        <v>0</v>
      </c>
      <c r="V90" s="439">
        <v>0</v>
      </c>
      <c r="W90" s="439">
        <v>0</v>
      </c>
      <c r="X90" s="439">
        <v>0</v>
      </c>
      <c r="Y90" s="440">
        <f t="shared" si="40"/>
        <v>0</v>
      </c>
      <c r="Z90" s="441">
        <v>0</v>
      </c>
      <c r="AA90" s="441">
        <v>0</v>
      </c>
      <c r="AB90" s="441">
        <v>0</v>
      </c>
      <c r="AC90" s="441">
        <v>0</v>
      </c>
      <c r="AD90" s="442">
        <f t="shared" si="41"/>
        <v>0</v>
      </c>
      <c r="AE90" s="443">
        <f t="shared" si="48"/>
        <v>0</v>
      </c>
      <c r="AF90" s="443">
        <f t="shared" si="42"/>
        <v>0</v>
      </c>
      <c r="AG90" s="443">
        <f t="shared" si="47"/>
        <v>0</v>
      </c>
      <c r="AH90" s="444">
        <f t="shared" si="35"/>
        <v>0</v>
      </c>
      <c r="AI90" s="444">
        <f t="shared" si="44"/>
        <v>0</v>
      </c>
      <c r="AJ90" s="444">
        <f t="shared" si="45"/>
        <v>0</v>
      </c>
      <c r="AK90" s="601">
        <f t="shared" si="46"/>
        <v>0</v>
      </c>
    </row>
    <row r="91" spans="1:37" s="445" customFormat="1" ht="13.15" customHeight="1" x14ac:dyDescent="0.2">
      <c r="A91" s="431"/>
      <c r="B91" s="432"/>
      <c r="C91" s="432"/>
      <c r="D91" s="56" t="s">
        <v>6263</v>
      </c>
      <c r="E91" s="56" t="s">
        <v>6264</v>
      </c>
      <c r="F91" s="434" t="s">
        <v>188</v>
      </c>
      <c r="G91" s="450" t="s">
        <v>189</v>
      </c>
      <c r="H91" s="435" t="str">
        <f t="shared" si="39"/>
        <v>10453288</v>
      </c>
      <c r="I91" s="436" t="str">
        <f>IF(ISNA(VLOOKUP(G91,GAAP02F[[#All],[Column1]:[FundHier1]],5,FALSE)),"Leases",(VLOOKUP(G91,GAAP02F[[#All],[Column1]:[FundHier1]],5,FALSE)))</f>
        <v>200</v>
      </c>
      <c r="J91" s="436" t="str">
        <f>IF(ISNA(VLOOKUP(F91,Table_GAAP02A[[#All],[Agency]:[Hier1]],4,FALSE)),"Abolished Agency",(VLOOKUP(F91,Table_GAAP02A[[#All],[Agency]:[Hier1]],4,FALSE)))</f>
        <v>0825</v>
      </c>
      <c r="K91" s="437" t="str">
        <f>IF(ISNA(VLOOKUP(F91,Table_GAAP02A[[#All],[Agency]:[Hier1]],2,FALSE)),"Abolished Agency",(VLOOKUP(F91,Table_GAAP02A[[#All],[Agency]:[Hier1]],2,FALSE)))</f>
        <v>BUS, CONSUMER SERV, HOUSING</v>
      </c>
      <c r="L91" s="437" t="str">
        <f>IF(ISNA(VLOOKUP(F91,Table_GAAP02A[[#All],[Agency]:[Hier1]],3,FALSE)),"Abolished Agency",(VLOOKUP(F91,Table_GAAP02A[[#All],[Agency]:[Hier1]],3,FALSE)))</f>
        <v>CANNABIS CONTROL APPEALS PANEL</v>
      </c>
      <c r="M91" s="437" t="str">
        <f>IF(ISNA(VLOOKUP(G91,GAAP02F[[#All],[Column1]:[FundName]],2,FALSE)),"Leases",(VLOOKUP(G91,GAAP02F[[#All],[Column1]:[FundName]],2,FALSE)))</f>
        <v>MEDICAL MARIJUANA REG &amp; SAFETY</v>
      </c>
      <c r="N91" s="438">
        <v>0</v>
      </c>
      <c r="O91" s="438">
        <v>1584188</v>
      </c>
      <c r="P91" s="438">
        <v>0</v>
      </c>
      <c r="Q91" s="438">
        <v>0</v>
      </c>
      <c r="R91" s="438">
        <v>0</v>
      </c>
      <c r="S91" s="438">
        <v>0</v>
      </c>
      <c r="T91" s="577">
        <f t="shared" si="43"/>
        <v>1584188</v>
      </c>
      <c r="U91" s="439">
        <v>0</v>
      </c>
      <c r="V91" s="439">
        <v>0</v>
      </c>
      <c r="W91" s="439">
        <v>0</v>
      </c>
      <c r="X91" s="439">
        <v>0</v>
      </c>
      <c r="Y91" s="440">
        <f t="shared" si="40"/>
        <v>0</v>
      </c>
      <c r="Z91" s="441">
        <v>0</v>
      </c>
      <c r="AA91" s="441">
        <v>0</v>
      </c>
      <c r="AB91" s="441">
        <v>0</v>
      </c>
      <c r="AC91" s="441">
        <v>0</v>
      </c>
      <c r="AD91" s="442">
        <f t="shared" si="41"/>
        <v>0</v>
      </c>
      <c r="AE91" s="443">
        <f t="shared" si="48"/>
        <v>0</v>
      </c>
      <c r="AF91" s="443">
        <f t="shared" si="42"/>
        <v>1584188</v>
      </c>
      <c r="AG91" s="443">
        <f t="shared" si="47"/>
        <v>0</v>
      </c>
      <c r="AH91" s="444">
        <f t="shared" si="35"/>
        <v>0</v>
      </c>
      <c r="AI91" s="444">
        <f t="shared" si="44"/>
        <v>0</v>
      </c>
      <c r="AJ91" s="444">
        <f t="shared" si="45"/>
        <v>0</v>
      </c>
      <c r="AK91" s="601">
        <f t="shared" si="46"/>
        <v>1584188</v>
      </c>
    </row>
    <row r="92" spans="1:37" s="445" customFormat="1" ht="13.15" customHeight="1" x14ac:dyDescent="0.2">
      <c r="A92" s="446" t="s">
        <v>106</v>
      </c>
      <c r="B92" s="432"/>
      <c r="C92" s="432" t="s">
        <v>12</v>
      </c>
      <c r="D92" s="432"/>
      <c r="E92" s="432"/>
      <c r="F92" s="434" t="s">
        <v>190</v>
      </c>
      <c r="G92" s="450" t="s">
        <v>191</v>
      </c>
      <c r="H92" s="435" t="str">
        <f t="shared" si="39"/>
        <v>11110069</v>
      </c>
      <c r="I92" s="436" t="str">
        <f>IF(ISNA(VLOOKUP(G92,GAAP02F[[#All],[Column1]:[FundHier1]],5,FALSE)),"Leases",(VLOOKUP(G92,GAAP02F[[#All],[Column1]:[FundHier1]],5,FALSE)))</f>
        <v>200</v>
      </c>
      <c r="J92" s="436" t="str">
        <f>IF(ISNA(VLOOKUP(F92,Table_GAAP02A[[#All],[Agency]:[Hier1]],4,FALSE)),"Abolished Agency",(VLOOKUP(F92,Table_GAAP02A[[#All],[Agency]:[Hier1]],4,FALSE)))</f>
        <v>0825</v>
      </c>
      <c r="K92" s="437" t="str">
        <f>IF(ISNA(VLOOKUP(F92,Table_GAAP02A[[#All],[Agency]:[Hier1]],2,FALSE)),"Abolished Agency",(VLOOKUP(F92,Table_GAAP02A[[#All],[Agency]:[Hier1]],2,FALSE)))</f>
        <v>BUS, CONSUMER SERV, HOUSING</v>
      </c>
      <c r="L92" s="437" t="str">
        <f>IF(ISNA(VLOOKUP(F92,Table_GAAP02A[[#All],[Agency]:[Hier1]],3,FALSE)),"Abolished Agency",(VLOOKUP(F92,Table_GAAP02A[[#All],[Agency]:[Hier1]],3,FALSE)))</f>
        <v>DEPT OF CONSUMER AFFAIRS</v>
      </c>
      <c r="M92" s="437" t="str">
        <f>IF(ISNA(VLOOKUP(G92,GAAP02F[[#All],[Column1]:[FundName]],2,FALSE)),"Leases",(VLOOKUP(G92,GAAP02F[[#All],[Column1]:[FundName]],2,FALSE)))</f>
        <v>BARBERING/COSMTLGY CONTINGENT</v>
      </c>
      <c r="N92" s="438">
        <v>0</v>
      </c>
      <c r="O92" s="438">
        <v>0</v>
      </c>
      <c r="P92" s="438">
        <v>0</v>
      </c>
      <c r="Q92" s="438">
        <v>0</v>
      </c>
      <c r="R92" s="438">
        <v>0</v>
      </c>
      <c r="S92" s="438">
        <v>0</v>
      </c>
      <c r="T92" s="577">
        <f t="shared" si="43"/>
        <v>0</v>
      </c>
      <c r="U92" s="439">
        <v>0</v>
      </c>
      <c r="V92" s="439">
        <v>0</v>
      </c>
      <c r="W92" s="439">
        <v>0</v>
      </c>
      <c r="X92" s="439">
        <v>0</v>
      </c>
      <c r="Y92" s="440">
        <f t="shared" si="40"/>
        <v>0</v>
      </c>
      <c r="Z92" s="441">
        <v>0</v>
      </c>
      <c r="AA92" s="441">
        <v>0</v>
      </c>
      <c r="AB92" s="441">
        <v>0</v>
      </c>
      <c r="AC92" s="441">
        <v>0</v>
      </c>
      <c r="AD92" s="442">
        <f t="shared" si="41"/>
        <v>0</v>
      </c>
      <c r="AE92" s="443">
        <f t="shared" si="48"/>
        <v>0</v>
      </c>
      <c r="AF92" s="443">
        <f t="shared" si="42"/>
        <v>0</v>
      </c>
      <c r="AG92" s="443">
        <f t="shared" si="47"/>
        <v>0</v>
      </c>
      <c r="AH92" s="444">
        <f t="shared" si="35"/>
        <v>0</v>
      </c>
      <c r="AI92" s="444">
        <f t="shared" si="44"/>
        <v>0</v>
      </c>
      <c r="AJ92" s="444">
        <f t="shared" si="45"/>
        <v>0</v>
      </c>
      <c r="AK92" s="601">
        <f t="shared" si="46"/>
        <v>0</v>
      </c>
    </row>
    <row r="93" spans="1:37" s="445" customFormat="1" ht="13.15" customHeight="1" x14ac:dyDescent="0.2">
      <c r="A93" s="446" t="s">
        <v>106</v>
      </c>
      <c r="B93" s="392"/>
      <c r="C93" s="432" t="s">
        <v>12</v>
      </c>
      <c r="D93" s="432"/>
      <c r="E93" s="432"/>
      <c r="F93" s="434" t="s">
        <v>190</v>
      </c>
      <c r="G93" s="450" t="s">
        <v>192</v>
      </c>
      <c r="H93" s="435" t="str">
        <f t="shared" si="39"/>
        <v>11110108</v>
      </c>
      <c r="I93" s="436" t="str">
        <f>IF(ISNA(VLOOKUP(G93,GAAP02F[[#All],[Column1]:[FundHier1]],5,FALSE)),"Leases",(VLOOKUP(G93,GAAP02F[[#All],[Column1]:[FundHier1]],5,FALSE)))</f>
        <v>200</v>
      </c>
      <c r="J93" s="436" t="str">
        <f>IF(ISNA(VLOOKUP(F93,Table_GAAP02A[[#All],[Agency]:[Hier1]],4,FALSE)),"Abolished Agency",(VLOOKUP(F93,Table_GAAP02A[[#All],[Agency]:[Hier1]],4,FALSE)))</f>
        <v>0825</v>
      </c>
      <c r="K93" s="437" t="str">
        <f>IF(ISNA(VLOOKUP(F93,Table_GAAP02A[[#All],[Agency]:[Hier1]],2,FALSE)),"Abolished Agency",(VLOOKUP(F93,Table_GAAP02A[[#All],[Agency]:[Hier1]],2,FALSE)))</f>
        <v>BUS, CONSUMER SERV, HOUSING</v>
      </c>
      <c r="L93" s="437" t="str">
        <f>IF(ISNA(VLOOKUP(F93,Table_GAAP02A[[#All],[Agency]:[Hier1]],3,FALSE)),"Abolished Agency",(VLOOKUP(F93,Table_GAAP02A[[#All],[Agency]:[Hier1]],3,FALSE)))</f>
        <v>DEPT OF CONSUMER AFFAIRS</v>
      </c>
      <c r="M93" s="437" t="str">
        <f>IF(ISNA(VLOOKUP(G93,GAAP02F[[#All],[Column1]:[FundName]],2,FALSE)),"Leases",(VLOOKUP(G93,GAAP02F[[#All],[Column1]:[FundName]],2,FALSE)))</f>
        <v>ACUPUNCTURISTS FUND</v>
      </c>
      <c r="N93" s="438">
        <v>0</v>
      </c>
      <c r="O93" s="438">
        <v>0</v>
      </c>
      <c r="P93" s="438">
        <v>0</v>
      </c>
      <c r="Q93" s="438">
        <v>0</v>
      </c>
      <c r="R93" s="438">
        <v>0</v>
      </c>
      <c r="S93" s="438">
        <v>0</v>
      </c>
      <c r="T93" s="577">
        <f t="shared" si="43"/>
        <v>0</v>
      </c>
      <c r="U93" s="439">
        <v>0</v>
      </c>
      <c r="V93" s="439">
        <v>0</v>
      </c>
      <c r="W93" s="439">
        <v>0</v>
      </c>
      <c r="X93" s="439">
        <v>0</v>
      </c>
      <c r="Y93" s="440">
        <f t="shared" si="40"/>
        <v>0</v>
      </c>
      <c r="Z93" s="441">
        <v>0</v>
      </c>
      <c r="AA93" s="441">
        <v>0</v>
      </c>
      <c r="AB93" s="441">
        <v>0</v>
      </c>
      <c r="AC93" s="441">
        <v>0</v>
      </c>
      <c r="AD93" s="442">
        <f t="shared" si="41"/>
        <v>0</v>
      </c>
      <c r="AE93" s="443">
        <f t="shared" si="48"/>
        <v>0</v>
      </c>
      <c r="AF93" s="443">
        <f t="shared" si="42"/>
        <v>0</v>
      </c>
      <c r="AG93" s="443">
        <f t="shared" si="47"/>
        <v>0</v>
      </c>
      <c r="AH93" s="444">
        <f t="shared" si="35"/>
        <v>0</v>
      </c>
      <c r="AI93" s="444">
        <f t="shared" si="44"/>
        <v>0</v>
      </c>
      <c r="AJ93" s="444">
        <f t="shared" si="45"/>
        <v>0</v>
      </c>
      <c r="AK93" s="601">
        <f t="shared" si="46"/>
        <v>0</v>
      </c>
    </row>
    <row r="94" spans="1:37" s="445" customFormat="1" ht="13.15" customHeight="1" x14ac:dyDescent="0.2">
      <c r="A94" s="446" t="s">
        <v>106</v>
      </c>
      <c r="B94" s="432"/>
      <c r="C94" s="432" t="s">
        <v>12</v>
      </c>
      <c r="D94" s="432"/>
      <c r="E94" s="432"/>
      <c r="F94" s="434" t="s">
        <v>190</v>
      </c>
      <c r="G94" s="450" t="s">
        <v>193</v>
      </c>
      <c r="H94" s="435" t="str">
        <f t="shared" si="39"/>
        <v>11110152</v>
      </c>
      <c r="I94" s="436" t="str">
        <f>IF(ISNA(VLOOKUP(G94,GAAP02F[[#All],[Column1]:[FundHier1]],5,FALSE)),"Leases",(VLOOKUP(G94,GAAP02F[[#All],[Column1]:[FundHier1]],5,FALSE)))</f>
        <v>200</v>
      </c>
      <c r="J94" s="436" t="str">
        <f>IF(ISNA(VLOOKUP(F94,Table_GAAP02A[[#All],[Agency]:[Hier1]],4,FALSE)),"Abolished Agency",(VLOOKUP(F94,Table_GAAP02A[[#All],[Agency]:[Hier1]],4,FALSE)))</f>
        <v>0825</v>
      </c>
      <c r="K94" s="437" t="str">
        <f>IF(ISNA(VLOOKUP(F94,Table_GAAP02A[[#All],[Agency]:[Hier1]],2,FALSE)),"Abolished Agency",(VLOOKUP(F94,Table_GAAP02A[[#All],[Agency]:[Hier1]],2,FALSE)))</f>
        <v>BUS, CONSUMER SERV, HOUSING</v>
      </c>
      <c r="L94" s="437" t="str">
        <f>IF(ISNA(VLOOKUP(F94,Table_GAAP02A[[#All],[Agency]:[Hier1]],3,FALSE)),"Abolished Agency",(VLOOKUP(F94,Table_GAAP02A[[#All],[Agency]:[Hier1]],3,FALSE)))</f>
        <v>DEPT OF CONSUMER AFFAIRS</v>
      </c>
      <c r="M94" s="437" t="str">
        <f>IF(ISNA(VLOOKUP(G94,GAAP02F[[#All],[Column1]:[FundName]],2,FALSE)),"Leases",(VLOOKUP(G94,GAAP02F[[#All],[Column1]:[FundName]],2,FALSE)))</f>
        <v>CHIROPRACTIC EXAMINERS' FUND</v>
      </c>
      <c r="N94" s="438">
        <v>0</v>
      </c>
      <c r="O94" s="438">
        <v>0</v>
      </c>
      <c r="P94" s="438">
        <v>0</v>
      </c>
      <c r="Q94" s="438">
        <v>0</v>
      </c>
      <c r="R94" s="438">
        <v>0</v>
      </c>
      <c r="S94" s="438">
        <v>0</v>
      </c>
      <c r="T94" s="577">
        <f t="shared" si="43"/>
        <v>0</v>
      </c>
      <c r="U94" s="439">
        <v>0</v>
      </c>
      <c r="V94" s="439">
        <v>0</v>
      </c>
      <c r="W94" s="439">
        <v>0</v>
      </c>
      <c r="X94" s="439">
        <v>0</v>
      </c>
      <c r="Y94" s="440">
        <f t="shared" si="40"/>
        <v>0</v>
      </c>
      <c r="Z94" s="441">
        <v>0</v>
      </c>
      <c r="AA94" s="441">
        <v>0</v>
      </c>
      <c r="AB94" s="441">
        <v>0</v>
      </c>
      <c r="AC94" s="441">
        <v>0</v>
      </c>
      <c r="AD94" s="442">
        <f t="shared" si="41"/>
        <v>0</v>
      </c>
      <c r="AE94" s="443">
        <f t="shared" si="48"/>
        <v>0</v>
      </c>
      <c r="AF94" s="443">
        <f t="shared" si="42"/>
        <v>0</v>
      </c>
      <c r="AG94" s="443">
        <f t="shared" si="47"/>
        <v>0</v>
      </c>
      <c r="AH94" s="444">
        <f t="shared" si="35"/>
        <v>0</v>
      </c>
      <c r="AI94" s="444">
        <f t="shared" si="44"/>
        <v>0</v>
      </c>
      <c r="AJ94" s="444">
        <f t="shared" si="45"/>
        <v>0</v>
      </c>
      <c r="AK94" s="601">
        <f t="shared" si="46"/>
        <v>0</v>
      </c>
    </row>
    <row r="95" spans="1:37" s="445" customFormat="1" ht="13.15" customHeight="1" x14ac:dyDescent="0.2">
      <c r="A95" s="446" t="s">
        <v>106</v>
      </c>
      <c r="B95" s="392"/>
      <c r="C95" s="432" t="s">
        <v>12</v>
      </c>
      <c r="D95" s="432"/>
      <c r="E95" s="432"/>
      <c r="F95" s="434" t="s">
        <v>190</v>
      </c>
      <c r="G95" s="450" t="s">
        <v>194</v>
      </c>
      <c r="H95" s="435" t="str">
        <f t="shared" si="39"/>
        <v>11110166</v>
      </c>
      <c r="I95" s="436" t="str">
        <f>IF(ISNA(VLOOKUP(G95,GAAP02F[[#All],[Column1]:[FundHier1]],5,FALSE)),"Leases",(VLOOKUP(G95,GAAP02F[[#All],[Column1]:[FundHier1]],5,FALSE)))</f>
        <v>200</v>
      </c>
      <c r="J95" s="436" t="str">
        <f>IF(ISNA(VLOOKUP(F95,Table_GAAP02A[[#All],[Agency]:[Hier1]],4,FALSE)),"Abolished Agency",(VLOOKUP(F95,Table_GAAP02A[[#All],[Agency]:[Hier1]],4,FALSE)))</f>
        <v>0825</v>
      </c>
      <c r="K95" s="437" t="str">
        <f>IF(ISNA(VLOOKUP(F95,Table_GAAP02A[[#All],[Agency]:[Hier1]],2,FALSE)),"Abolished Agency",(VLOOKUP(F95,Table_GAAP02A[[#All],[Agency]:[Hier1]],2,FALSE)))</f>
        <v>BUS, CONSUMER SERV, HOUSING</v>
      </c>
      <c r="L95" s="437" t="str">
        <f>IF(ISNA(VLOOKUP(F95,Table_GAAP02A[[#All],[Agency]:[Hier1]],3,FALSE)),"Abolished Agency",(VLOOKUP(F95,Table_GAAP02A[[#All],[Agency]:[Hier1]],3,FALSE)))</f>
        <v>DEPT OF CONSUMER AFFAIRS</v>
      </c>
      <c r="M95" s="437" t="str">
        <f>IF(ISNA(VLOOKUP(G95,GAAP02F[[#All],[Column1]:[FundName]],2,FALSE)),"Leases",(VLOOKUP(G95,GAAP02F[[#All],[Column1]:[FundName]],2,FALSE)))</f>
        <v>CERTIFICATION ACCOUNT</v>
      </c>
      <c r="N95" s="438">
        <v>0</v>
      </c>
      <c r="O95" s="438">
        <v>0</v>
      </c>
      <c r="P95" s="438">
        <v>0</v>
      </c>
      <c r="Q95" s="438">
        <v>0</v>
      </c>
      <c r="R95" s="438">
        <v>0</v>
      </c>
      <c r="S95" s="438">
        <v>0</v>
      </c>
      <c r="T95" s="577">
        <f t="shared" si="43"/>
        <v>0</v>
      </c>
      <c r="U95" s="439">
        <v>0</v>
      </c>
      <c r="V95" s="439">
        <v>0</v>
      </c>
      <c r="W95" s="439">
        <v>0</v>
      </c>
      <c r="X95" s="439">
        <v>0</v>
      </c>
      <c r="Y95" s="440">
        <f t="shared" si="40"/>
        <v>0</v>
      </c>
      <c r="Z95" s="441">
        <v>0</v>
      </c>
      <c r="AA95" s="441">
        <v>0</v>
      </c>
      <c r="AB95" s="441">
        <v>0</v>
      </c>
      <c r="AC95" s="441">
        <v>0</v>
      </c>
      <c r="AD95" s="442">
        <f t="shared" si="41"/>
        <v>0</v>
      </c>
      <c r="AE95" s="443">
        <f t="shared" si="48"/>
        <v>0</v>
      </c>
      <c r="AF95" s="443">
        <f t="shared" si="42"/>
        <v>0</v>
      </c>
      <c r="AG95" s="443">
        <f t="shared" si="47"/>
        <v>0</v>
      </c>
      <c r="AH95" s="444">
        <f t="shared" si="35"/>
        <v>0</v>
      </c>
      <c r="AI95" s="444">
        <f t="shared" si="44"/>
        <v>0</v>
      </c>
      <c r="AJ95" s="444">
        <f t="shared" si="45"/>
        <v>0</v>
      </c>
      <c r="AK95" s="601">
        <f t="shared" si="46"/>
        <v>0</v>
      </c>
    </row>
    <row r="96" spans="1:37" s="445" customFormat="1" ht="13.15" customHeight="1" x14ac:dyDescent="0.2">
      <c r="A96" s="446" t="s">
        <v>106</v>
      </c>
      <c r="B96" s="432"/>
      <c r="C96" s="432" t="s">
        <v>12</v>
      </c>
      <c r="D96" s="432"/>
      <c r="E96" s="432"/>
      <c r="F96" s="434" t="s">
        <v>190</v>
      </c>
      <c r="G96" s="450" t="s">
        <v>195</v>
      </c>
      <c r="H96" s="435" t="str">
        <f t="shared" si="39"/>
        <v>11110239</v>
      </c>
      <c r="I96" s="436" t="str">
        <f>IF(ISNA(VLOOKUP(G96,GAAP02F[[#All],[Column1]:[FundHier1]],5,FALSE)),"Leases",(VLOOKUP(G96,GAAP02F[[#All],[Column1]:[FundHier1]],5,FALSE)))</f>
        <v>200</v>
      </c>
      <c r="J96" s="436" t="str">
        <f>IF(ISNA(VLOOKUP(F96,Table_GAAP02A[[#All],[Agency]:[Hier1]],4,FALSE)),"Abolished Agency",(VLOOKUP(F96,Table_GAAP02A[[#All],[Agency]:[Hier1]],4,FALSE)))</f>
        <v>0825</v>
      </c>
      <c r="K96" s="437" t="str">
        <f>IF(ISNA(VLOOKUP(F96,Table_GAAP02A[[#All],[Agency]:[Hier1]],2,FALSE)),"Abolished Agency",(VLOOKUP(F96,Table_GAAP02A[[#All],[Agency]:[Hier1]],2,FALSE)))</f>
        <v>BUS, CONSUMER SERV, HOUSING</v>
      </c>
      <c r="L96" s="437" t="str">
        <f>IF(ISNA(VLOOKUP(F96,Table_GAAP02A[[#All],[Agency]:[Hier1]],3,FALSE)),"Abolished Agency",(VLOOKUP(F96,Table_GAAP02A[[#All],[Agency]:[Hier1]],3,FALSE)))</f>
        <v>DEPT OF CONSUMER AFFAIRS</v>
      </c>
      <c r="M96" s="437" t="str">
        <f>IF(ISNA(VLOOKUP(G96,GAAP02F[[#All],[Column1]:[FundName]],2,FALSE)),"Leases",(VLOOKUP(G96,GAAP02F[[#All],[Column1]:[FundName]],2,FALSE)))</f>
        <v>PRIVATE SECURITY SERVICES FUND</v>
      </c>
      <c r="N96" s="438">
        <v>0</v>
      </c>
      <c r="O96" s="438">
        <v>0</v>
      </c>
      <c r="P96" s="438">
        <v>0</v>
      </c>
      <c r="Q96" s="438">
        <v>0</v>
      </c>
      <c r="R96" s="438">
        <v>0</v>
      </c>
      <c r="S96" s="438">
        <v>0</v>
      </c>
      <c r="T96" s="577">
        <f t="shared" si="43"/>
        <v>0</v>
      </c>
      <c r="U96" s="439">
        <v>0</v>
      </c>
      <c r="V96" s="439">
        <v>0</v>
      </c>
      <c r="W96" s="439">
        <v>0</v>
      </c>
      <c r="X96" s="439">
        <v>0</v>
      </c>
      <c r="Y96" s="440">
        <f t="shared" si="40"/>
        <v>0</v>
      </c>
      <c r="Z96" s="441">
        <v>0</v>
      </c>
      <c r="AA96" s="441">
        <v>0</v>
      </c>
      <c r="AB96" s="441">
        <v>0</v>
      </c>
      <c r="AC96" s="441">
        <v>0</v>
      </c>
      <c r="AD96" s="442">
        <f t="shared" si="41"/>
        <v>0</v>
      </c>
      <c r="AE96" s="443">
        <f t="shared" si="48"/>
        <v>0</v>
      </c>
      <c r="AF96" s="443">
        <f t="shared" si="42"/>
        <v>0</v>
      </c>
      <c r="AG96" s="443">
        <f t="shared" si="47"/>
        <v>0</v>
      </c>
      <c r="AH96" s="444">
        <f t="shared" si="35"/>
        <v>0</v>
      </c>
      <c r="AI96" s="444">
        <f t="shared" si="44"/>
        <v>0</v>
      </c>
      <c r="AJ96" s="444">
        <f t="shared" si="45"/>
        <v>0</v>
      </c>
      <c r="AK96" s="601">
        <f t="shared" si="46"/>
        <v>0</v>
      </c>
    </row>
    <row r="97" spans="1:37" s="445" customFormat="1" ht="13.15" customHeight="1" x14ac:dyDescent="0.2">
      <c r="A97" s="446" t="s">
        <v>106</v>
      </c>
      <c r="B97" s="432"/>
      <c r="C97" s="432" t="s">
        <v>12</v>
      </c>
      <c r="D97" s="432"/>
      <c r="E97" s="432"/>
      <c r="F97" s="434" t="s">
        <v>190</v>
      </c>
      <c r="G97" s="450" t="s">
        <v>196</v>
      </c>
      <c r="H97" s="435" t="str">
        <f t="shared" si="39"/>
        <v>11110264</v>
      </c>
      <c r="I97" s="436" t="str">
        <f>IF(ISNA(VLOOKUP(G97,GAAP02F[[#All],[Column1]:[FundHier1]],5,FALSE)),"Leases",(VLOOKUP(G97,GAAP02F[[#All],[Column1]:[FundHier1]],5,FALSE)))</f>
        <v>200</v>
      </c>
      <c r="J97" s="436" t="str">
        <f>IF(ISNA(VLOOKUP(F97,Table_GAAP02A[[#All],[Agency]:[Hier1]],4,FALSE)),"Abolished Agency",(VLOOKUP(F97,Table_GAAP02A[[#All],[Agency]:[Hier1]],4,FALSE)))</f>
        <v>0825</v>
      </c>
      <c r="K97" s="437" t="str">
        <f>IF(ISNA(VLOOKUP(F97,Table_GAAP02A[[#All],[Agency]:[Hier1]],2,FALSE)),"Abolished Agency",(VLOOKUP(F97,Table_GAAP02A[[#All],[Agency]:[Hier1]],2,FALSE)))</f>
        <v>BUS, CONSUMER SERV, HOUSING</v>
      </c>
      <c r="L97" s="437" t="str">
        <f>IF(ISNA(VLOOKUP(F97,Table_GAAP02A[[#All],[Agency]:[Hier1]],3,FALSE)),"Abolished Agency",(VLOOKUP(F97,Table_GAAP02A[[#All],[Agency]:[Hier1]],3,FALSE)))</f>
        <v>DEPT OF CONSUMER AFFAIRS</v>
      </c>
      <c r="M97" s="437" t="str">
        <f>IF(ISNA(VLOOKUP(G97,GAAP02F[[#All],[Column1]:[FundName]],2,FALSE)),"Leases",(VLOOKUP(G97,GAAP02F[[#All],[Column1]:[FundName]],2,FALSE)))</f>
        <v>OSTEOPATHIC EXAMINERS CONTING</v>
      </c>
      <c r="N97" s="438">
        <v>0</v>
      </c>
      <c r="O97" s="438">
        <v>0</v>
      </c>
      <c r="P97" s="438">
        <v>0</v>
      </c>
      <c r="Q97" s="438">
        <v>0</v>
      </c>
      <c r="R97" s="438">
        <v>0</v>
      </c>
      <c r="S97" s="438">
        <v>0</v>
      </c>
      <c r="T97" s="577">
        <f t="shared" si="43"/>
        <v>0</v>
      </c>
      <c r="U97" s="439">
        <v>0</v>
      </c>
      <c r="V97" s="439">
        <v>0</v>
      </c>
      <c r="W97" s="439">
        <v>0</v>
      </c>
      <c r="X97" s="439">
        <v>0</v>
      </c>
      <c r="Y97" s="440">
        <f t="shared" si="40"/>
        <v>0</v>
      </c>
      <c r="Z97" s="441">
        <v>0</v>
      </c>
      <c r="AA97" s="441">
        <v>0</v>
      </c>
      <c r="AB97" s="441">
        <v>0</v>
      </c>
      <c r="AC97" s="441">
        <v>0</v>
      </c>
      <c r="AD97" s="442">
        <f t="shared" si="41"/>
        <v>0</v>
      </c>
      <c r="AE97" s="443">
        <f t="shared" si="48"/>
        <v>0</v>
      </c>
      <c r="AF97" s="443">
        <f t="shared" si="42"/>
        <v>0</v>
      </c>
      <c r="AG97" s="443">
        <f t="shared" si="47"/>
        <v>0</v>
      </c>
      <c r="AH97" s="444">
        <f t="shared" si="35"/>
        <v>0</v>
      </c>
      <c r="AI97" s="444">
        <f t="shared" si="44"/>
        <v>0</v>
      </c>
      <c r="AJ97" s="444">
        <f t="shared" si="45"/>
        <v>0</v>
      </c>
      <c r="AK97" s="601">
        <f t="shared" si="46"/>
        <v>0</v>
      </c>
    </row>
    <row r="98" spans="1:37" s="445" customFormat="1" ht="13.15" customHeight="1" x14ac:dyDescent="0.2">
      <c r="A98" s="446" t="s">
        <v>106</v>
      </c>
      <c r="B98" s="432"/>
      <c r="C98" s="432" t="s">
        <v>12</v>
      </c>
      <c r="D98" s="432"/>
      <c r="E98" s="432"/>
      <c r="F98" s="434" t="s">
        <v>190</v>
      </c>
      <c r="G98" s="450" t="s">
        <v>121</v>
      </c>
      <c r="H98" s="435" t="str">
        <f t="shared" si="39"/>
        <v>11110280</v>
      </c>
      <c r="I98" s="436" t="str">
        <f>IF(ISNA(VLOOKUP(G98,GAAP02F[[#All],[Column1]:[FundHier1]],5,FALSE)),"Leases",(VLOOKUP(G98,GAAP02F[[#All],[Column1]:[FundHier1]],5,FALSE)))</f>
        <v>200</v>
      </c>
      <c r="J98" s="436" t="str">
        <f>IF(ISNA(VLOOKUP(F98,Table_GAAP02A[[#All],[Agency]:[Hier1]],4,FALSE)),"Abolished Agency",(VLOOKUP(F98,Table_GAAP02A[[#All],[Agency]:[Hier1]],4,FALSE)))</f>
        <v>0825</v>
      </c>
      <c r="K98" s="437" t="str">
        <f>IF(ISNA(VLOOKUP(F98,Table_GAAP02A[[#All],[Agency]:[Hier1]],2,FALSE)),"Abolished Agency",(VLOOKUP(F98,Table_GAAP02A[[#All],[Agency]:[Hier1]],2,FALSE)))</f>
        <v>BUS, CONSUMER SERV, HOUSING</v>
      </c>
      <c r="L98" s="437" t="str">
        <f>IF(ISNA(VLOOKUP(F98,Table_GAAP02A[[#All],[Agency]:[Hier1]],3,FALSE)),"Abolished Agency",(VLOOKUP(F98,Table_GAAP02A[[#All],[Agency]:[Hier1]],3,FALSE)))</f>
        <v>DEPT OF CONSUMER AFFAIRS</v>
      </c>
      <c r="M98" s="437" t="str">
        <f>IF(ISNA(VLOOKUP(G98,GAAP02F[[#All],[Column1]:[FundName]],2,FALSE)),"Leases",(VLOOKUP(G98,GAAP02F[[#All],[Column1]:[FundName]],2,FALSE)))</f>
        <v>PHYSICIAN'S ASSISTANT</v>
      </c>
      <c r="N98" s="438">
        <v>0</v>
      </c>
      <c r="O98" s="438">
        <v>0</v>
      </c>
      <c r="P98" s="438">
        <v>0</v>
      </c>
      <c r="Q98" s="438">
        <v>0</v>
      </c>
      <c r="R98" s="438">
        <v>0</v>
      </c>
      <c r="S98" s="438">
        <v>0</v>
      </c>
      <c r="T98" s="577">
        <f t="shared" si="43"/>
        <v>0</v>
      </c>
      <c r="U98" s="439">
        <v>0</v>
      </c>
      <c r="V98" s="439">
        <v>0</v>
      </c>
      <c r="W98" s="439">
        <v>0</v>
      </c>
      <c r="X98" s="439">
        <v>0</v>
      </c>
      <c r="Y98" s="440">
        <f t="shared" si="40"/>
        <v>0</v>
      </c>
      <c r="Z98" s="441">
        <v>0</v>
      </c>
      <c r="AA98" s="441">
        <v>0</v>
      </c>
      <c r="AB98" s="441">
        <v>0</v>
      </c>
      <c r="AC98" s="441">
        <v>0</v>
      </c>
      <c r="AD98" s="442">
        <f t="shared" si="41"/>
        <v>0</v>
      </c>
      <c r="AE98" s="443">
        <f t="shared" si="48"/>
        <v>0</v>
      </c>
      <c r="AF98" s="443">
        <f t="shared" si="42"/>
        <v>0</v>
      </c>
      <c r="AG98" s="443">
        <f t="shared" si="47"/>
        <v>0</v>
      </c>
      <c r="AH98" s="444">
        <f t="shared" si="35"/>
        <v>0</v>
      </c>
      <c r="AI98" s="444">
        <f t="shared" si="44"/>
        <v>0</v>
      </c>
      <c r="AJ98" s="444">
        <f t="shared" si="45"/>
        <v>0</v>
      </c>
      <c r="AK98" s="601">
        <f t="shared" si="46"/>
        <v>0</v>
      </c>
    </row>
    <row r="99" spans="1:37" s="445" customFormat="1" ht="13.15" customHeight="1" x14ac:dyDescent="0.2">
      <c r="A99" s="446" t="s">
        <v>106</v>
      </c>
      <c r="B99" s="432"/>
      <c r="C99" s="432" t="s">
        <v>12</v>
      </c>
      <c r="D99" s="432"/>
      <c r="E99" s="432"/>
      <c r="F99" s="434" t="s">
        <v>190</v>
      </c>
      <c r="G99" s="450" t="s">
        <v>197</v>
      </c>
      <c r="H99" s="435" t="str">
        <f t="shared" si="39"/>
        <v>11110295</v>
      </c>
      <c r="I99" s="436" t="str">
        <f>IF(ISNA(VLOOKUP(G99,GAAP02F[[#All],[Column1]:[FundHier1]],5,FALSE)),"Leases",(VLOOKUP(G99,GAAP02F[[#All],[Column1]:[FundHier1]],5,FALSE)))</f>
        <v>200</v>
      </c>
      <c r="J99" s="436" t="str">
        <f>IF(ISNA(VLOOKUP(F99,Table_GAAP02A[[#All],[Agency]:[Hier1]],4,FALSE)),"Abolished Agency",(VLOOKUP(F99,Table_GAAP02A[[#All],[Agency]:[Hier1]],4,FALSE)))</f>
        <v>0825</v>
      </c>
      <c r="K99" s="437" t="str">
        <f>IF(ISNA(VLOOKUP(F99,Table_GAAP02A[[#All],[Agency]:[Hier1]],2,FALSE)),"Abolished Agency",(VLOOKUP(F99,Table_GAAP02A[[#All],[Agency]:[Hier1]],2,FALSE)))</f>
        <v>BUS, CONSUMER SERV, HOUSING</v>
      </c>
      <c r="L99" s="437" t="str">
        <f>IF(ISNA(VLOOKUP(F99,Table_GAAP02A[[#All],[Agency]:[Hier1]],3,FALSE)),"Abolished Agency",(VLOOKUP(F99,Table_GAAP02A[[#All],[Agency]:[Hier1]],3,FALSE)))</f>
        <v>DEPT OF CONSUMER AFFAIRS</v>
      </c>
      <c r="M99" s="437" t="str">
        <f>IF(ISNA(VLOOKUP(G99,GAAP02F[[#All],[Column1]:[FundName]],2,FALSE)),"Leases",(VLOOKUP(G99,GAAP02F[[#All],[Column1]:[FundName]],2,FALSE)))</f>
        <v>BD OF PODIATRIC MEDICINE FUND</v>
      </c>
      <c r="N99" s="438">
        <v>0</v>
      </c>
      <c r="O99" s="438">
        <v>0</v>
      </c>
      <c r="P99" s="438">
        <v>0</v>
      </c>
      <c r="Q99" s="438">
        <v>0</v>
      </c>
      <c r="R99" s="438">
        <v>0</v>
      </c>
      <c r="S99" s="438">
        <v>0</v>
      </c>
      <c r="T99" s="577">
        <f t="shared" si="43"/>
        <v>0</v>
      </c>
      <c r="U99" s="439">
        <v>0</v>
      </c>
      <c r="V99" s="439">
        <v>0</v>
      </c>
      <c r="W99" s="439">
        <v>0</v>
      </c>
      <c r="X99" s="439">
        <v>0</v>
      </c>
      <c r="Y99" s="440">
        <f t="shared" si="40"/>
        <v>0</v>
      </c>
      <c r="Z99" s="441">
        <v>0</v>
      </c>
      <c r="AA99" s="441">
        <v>0</v>
      </c>
      <c r="AB99" s="441">
        <v>0</v>
      </c>
      <c r="AC99" s="441">
        <v>0</v>
      </c>
      <c r="AD99" s="442">
        <f t="shared" si="41"/>
        <v>0</v>
      </c>
      <c r="AE99" s="443">
        <f t="shared" si="48"/>
        <v>0</v>
      </c>
      <c r="AF99" s="443">
        <f t="shared" si="42"/>
        <v>0</v>
      </c>
      <c r="AG99" s="443">
        <f t="shared" si="47"/>
        <v>0</v>
      </c>
      <c r="AH99" s="444">
        <f t="shared" si="35"/>
        <v>0</v>
      </c>
      <c r="AI99" s="444">
        <f t="shared" si="44"/>
        <v>0</v>
      </c>
      <c r="AJ99" s="444">
        <f t="shared" si="45"/>
        <v>0</v>
      </c>
      <c r="AK99" s="601">
        <f t="shared" si="46"/>
        <v>0</v>
      </c>
    </row>
    <row r="100" spans="1:37" s="445" customFormat="1" ht="13.15" customHeight="1" x14ac:dyDescent="0.2">
      <c r="A100" s="446" t="s">
        <v>106</v>
      </c>
      <c r="B100" s="432"/>
      <c r="C100" s="432" t="s">
        <v>12</v>
      </c>
      <c r="D100" s="432"/>
      <c r="E100" s="432"/>
      <c r="F100" s="434" t="s">
        <v>190</v>
      </c>
      <c r="G100" s="434" t="s">
        <v>198</v>
      </c>
      <c r="H100" s="435" t="str">
        <f t="shared" si="39"/>
        <v>11110305</v>
      </c>
      <c r="I100" s="436" t="str">
        <f>IF(ISNA(VLOOKUP(G100,GAAP02F[[#All],[Column1]:[FundHier1]],5,FALSE)),"Leases",(VLOOKUP(G100,GAAP02F[[#All],[Column1]:[FundHier1]],5,FALSE)))</f>
        <v>200</v>
      </c>
      <c r="J100" s="436" t="str">
        <f>IF(ISNA(VLOOKUP(F100,Table_GAAP02A[[#All],[Agency]:[Hier1]],4,FALSE)),"Abolished Agency",(VLOOKUP(F100,Table_GAAP02A[[#All],[Agency]:[Hier1]],4,FALSE)))</f>
        <v>0825</v>
      </c>
      <c r="K100" s="437" t="str">
        <f>IF(ISNA(VLOOKUP(F100,Table_GAAP02A[[#All],[Agency]:[Hier1]],2,FALSE)),"Abolished Agency",(VLOOKUP(F100,Table_GAAP02A[[#All],[Agency]:[Hier1]],2,FALSE)))</f>
        <v>BUS, CONSUMER SERV, HOUSING</v>
      </c>
      <c r="L100" s="437" t="str">
        <f>IF(ISNA(VLOOKUP(F100,Table_GAAP02A[[#All],[Agency]:[Hier1]],3,FALSE)),"Abolished Agency",(VLOOKUP(F100,Table_GAAP02A[[#All],[Agency]:[Hier1]],3,FALSE)))</f>
        <v>DEPT OF CONSUMER AFFAIRS</v>
      </c>
      <c r="M100" s="437" t="str">
        <f>IF(ISNA(VLOOKUP(G100,GAAP02F[[#All],[Column1]:[FundName]],2,FALSE)),"Leases",(VLOOKUP(G100,GAAP02F[[#All],[Column1]:[FundName]],2,FALSE)))</f>
        <v>PRIVATE POST SECONDARY ADMIN</v>
      </c>
      <c r="N100" s="438">
        <v>0</v>
      </c>
      <c r="O100" s="438">
        <v>0</v>
      </c>
      <c r="P100" s="438">
        <v>0</v>
      </c>
      <c r="Q100" s="438">
        <v>0</v>
      </c>
      <c r="R100" s="438">
        <v>0</v>
      </c>
      <c r="S100" s="438">
        <v>0</v>
      </c>
      <c r="T100" s="577">
        <f t="shared" si="43"/>
        <v>0</v>
      </c>
      <c r="U100" s="439">
        <v>0</v>
      </c>
      <c r="V100" s="439">
        <v>0</v>
      </c>
      <c r="W100" s="439">
        <v>0</v>
      </c>
      <c r="X100" s="439">
        <v>0</v>
      </c>
      <c r="Y100" s="440">
        <f t="shared" si="40"/>
        <v>0</v>
      </c>
      <c r="Z100" s="441">
        <v>0</v>
      </c>
      <c r="AA100" s="441">
        <v>0</v>
      </c>
      <c r="AB100" s="441">
        <v>0</v>
      </c>
      <c r="AC100" s="441">
        <v>0</v>
      </c>
      <c r="AD100" s="442">
        <f t="shared" si="41"/>
        <v>0</v>
      </c>
      <c r="AE100" s="443">
        <f t="shared" si="48"/>
        <v>0</v>
      </c>
      <c r="AF100" s="443">
        <f t="shared" si="42"/>
        <v>0</v>
      </c>
      <c r="AG100" s="443">
        <f t="shared" si="47"/>
        <v>0</v>
      </c>
      <c r="AH100" s="444">
        <f t="shared" si="35"/>
        <v>0</v>
      </c>
      <c r="AI100" s="444">
        <f t="shared" si="44"/>
        <v>0</v>
      </c>
      <c r="AJ100" s="444">
        <f t="shared" si="45"/>
        <v>0</v>
      </c>
      <c r="AK100" s="601">
        <f t="shared" si="46"/>
        <v>0</v>
      </c>
    </row>
    <row r="101" spans="1:37" s="445" customFormat="1" ht="13.15" customHeight="1" x14ac:dyDescent="0.2">
      <c r="A101" s="446" t="s">
        <v>106</v>
      </c>
      <c r="B101" s="432"/>
      <c r="C101" s="432" t="s">
        <v>12</v>
      </c>
      <c r="D101" s="432"/>
      <c r="E101" s="432"/>
      <c r="F101" s="434" t="s">
        <v>190</v>
      </c>
      <c r="G101" s="450" t="s">
        <v>199</v>
      </c>
      <c r="H101" s="435" t="str">
        <f t="shared" si="39"/>
        <v>11110310</v>
      </c>
      <c r="I101" s="436" t="str">
        <f>IF(ISNA(VLOOKUP(G101,GAAP02F[[#All],[Column1]:[FundHier1]],5,FALSE)),"Leases",(VLOOKUP(G101,GAAP02F[[#All],[Column1]:[FundHier1]],5,FALSE)))</f>
        <v>200</v>
      </c>
      <c r="J101" s="436" t="str">
        <f>IF(ISNA(VLOOKUP(F101,Table_GAAP02A[[#All],[Agency]:[Hier1]],4,FALSE)),"Abolished Agency",(VLOOKUP(F101,Table_GAAP02A[[#All],[Agency]:[Hier1]],4,FALSE)))</f>
        <v>0825</v>
      </c>
      <c r="K101" s="437" t="str">
        <f>IF(ISNA(VLOOKUP(F101,Table_GAAP02A[[#All],[Agency]:[Hier1]],2,FALSE)),"Abolished Agency",(VLOOKUP(F101,Table_GAAP02A[[#All],[Agency]:[Hier1]],2,FALSE)))</f>
        <v>BUS, CONSUMER SERV, HOUSING</v>
      </c>
      <c r="L101" s="437" t="str">
        <f>IF(ISNA(VLOOKUP(F101,Table_GAAP02A[[#All],[Agency]:[Hier1]],3,FALSE)),"Abolished Agency",(VLOOKUP(F101,Table_GAAP02A[[#All],[Agency]:[Hier1]],3,FALSE)))</f>
        <v>DEPT OF CONSUMER AFFAIRS</v>
      </c>
      <c r="M101" s="437" t="str">
        <f>IF(ISNA(VLOOKUP(G101,GAAP02F[[#All],[Column1]:[FundName]],2,FALSE)),"Leases",(VLOOKUP(G101,GAAP02F[[#All],[Column1]:[FundName]],2,FALSE)))</f>
        <v>PSYCHOLOGY FUND</v>
      </c>
      <c r="N101" s="438">
        <v>0</v>
      </c>
      <c r="O101" s="438">
        <v>0</v>
      </c>
      <c r="P101" s="438">
        <v>0</v>
      </c>
      <c r="Q101" s="438">
        <v>0</v>
      </c>
      <c r="R101" s="438">
        <v>0</v>
      </c>
      <c r="S101" s="438">
        <v>0</v>
      </c>
      <c r="T101" s="577">
        <f t="shared" si="43"/>
        <v>0</v>
      </c>
      <c r="U101" s="439">
        <v>0</v>
      </c>
      <c r="V101" s="439">
        <v>0</v>
      </c>
      <c r="W101" s="439">
        <v>0</v>
      </c>
      <c r="X101" s="439">
        <v>0</v>
      </c>
      <c r="Y101" s="440">
        <f t="shared" si="40"/>
        <v>0</v>
      </c>
      <c r="Z101" s="441">
        <v>0</v>
      </c>
      <c r="AA101" s="441">
        <v>0</v>
      </c>
      <c r="AB101" s="441">
        <v>0</v>
      </c>
      <c r="AC101" s="441">
        <v>0</v>
      </c>
      <c r="AD101" s="442">
        <f t="shared" si="41"/>
        <v>0</v>
      </c>
      <c r="AE101" s="443">
        <f t="shared" si="48"/>
        <v>0</v>
      </c>
      <c r="AF101" s="443">
        <f t="shared" si="42"/>
        <v>0</v>
      </c>
      <c r="AG101" s="443">
        <f t="shared" si="47"/>
        <v>0</v>
      </c>
      <c r="AH101" s="444">
        <f t="shared" si="35"/>
        <v>0</v>
      </c>
      <c r="AI101" s="444">
        <f t="shared" si="44"/>
        <v>0</v>
      </c>
      <c r="AJ101" s="444">
        <f t="shared" si="45"/>
        <v>0</v>
      </c>
      <c r="AK101" s="601">
        <f t="shared" si="46"/>
        <v>0</v>
      </c>
    </row>
    <row r="102" spans="1:37" s="445" customFormat="1" ht="13.15" customHeight="1" x14ac:dyDescent="0.2">
      <c r="A102" s="446" t="s">
        <v>106</v>
      </c>
      <c r="B102" s="432"/>
      <c r="C102" s="432" t="s">
        <v>12</v>
      </c>
      <c r="D102" s="56"/>
      <c r="E102" s="432"/>
      <c r="F102" s="434" t="s">
        <v>190</v>
      </c>
      <c r="G102" s="434" t="s">
        <v>200</v>
      </c>
      <c r="H102" s="435" t="str">
        <f t="shared" si="39"/>
        <v>11110319</v>
      </c>
      <c r="I102" s="436" t="str">
        <f>IF(ISNA(VLOOKUP(G102,GAAP02F[[#All],[Column1]:[FundHier1]],5,FALSE)),"Leases",(VLOOKUP(G102,GAAP02F[[#All],[Column1]:[FundHier1]],5,FALSE)))</f>
        <v>200</v>
      </c>
      <c r="J102" s="436" t="str">
        <f>IF(ISNA(VLOOKUP(F102,Table_GAAP02A[[#All],[Agency]:[Hier1]],4,FALSE)),"Abolished Agency",(VLOOKUP(F102,Table_GAAP02A[[#All],[Agency]:[Hier1]],4,FALSE)))</f>
        <v>0825</v>
      </c>
      <c r="K102" s="437" t="str">
        <f>IF(ISNA(VLOOKUP(F102,Table_GAAP02A[[#All],[Agency]:[Hier1]],2,FALSE)),"Abolished Agency",(VLOOKUP(F102,Table_GAAP02A[[#All],[Agency]:[Hier1]],2,FALSE)))</f>
        <v>BUS, CONSUMER SERV, HOUSING</v>
      </c>
      <c r="L102" s="437" t="str">
        <f>IF(ISNA(VLOOKUP(F102,Table_GAAP02A[[#All],[Agency]:[Hier1]],3,FALSE)),"Abolished Agency",(VLOOKUP(F102,Table_GAAP02A[[#All],[Agency]:[Hier1]],3,FALSE)))</f>
        <v>DEPT OF CONSUMER AFFAIRS</v>
      </c>
      <c r="M102" s="437" t="str">
        <f>IF(ISNA(VLOOKUP(G102,GAAP02F[[#All],[Column1]:[FundName]],2,FALSE)),"Leases",(VLOOKUP(G102,GAAP02F[[#All],[Column1]:[FundName]],2,FALSE)))</f>
        <v>RESPIRATORY CARE FUND</v>
      </c>
      <c r="N102" s="438">
        <v>0</v>
      </c>
      <c r="O102" s="438">
        <v>0</v>
      </c>
      <c r="P102" s="438">
        <v>0</v>
      </c>
      <c r="Q102" s="438">
        <v>0</v>
      </c>
      <c r="R102" s="438">
        <v>0</v>
      </c>
      <c r="S102" s="438">
        <v>0</v>
      </c>
      <c r="T102" s="577">
        <f t="shared" si="43"/>
        <v>0</v>
      </c>
      <c r="U102" s="439">
        <v>0</v>
      </c>
      <c r="V102" s="439">
        <v>0</v>
      </c>
      <c r="W102" s="439">
        <v>0</v>
      </c>
      <c r="X102" s="439">
        <v>0</v>
      </c>
      <c r="Y102" s="440">
        <f t="shared" si="40"/>
        <v>0</v>
      </c>
      <c r="Z102" s="441">
        <v>0</v>
      </c>
      <c r="AA102" s="441">
        <v>0</v>
      </c>
      <c r="AB102" s="441">
        <v>0</v>
      </c>
      <c r="AC102" s="441">
        <v>0</v>
      </c>
      <c r="AD102" s="442">
        <f t="shared" si="41"/>
        <v>0</v>
      </c>
      <c r="AE102" s="443">
        <f t="shared" si="48"/>
        <v>0</v>
      </c>
      <c r="AF102" s="443">
        <f t="shared" si="42"/>
        <v>0</v>
      </c>
      <c r="AG102" s="443">
        <f t="shared" si="47"/>
        <v>0</v>
      </c>
      <c r="AH102" s="444">
        <f t="shared" si="35"/>
        <v>0</v>
      </c>
      <c r="AI102" s="444">
        <f t="shared" si="44"/>
        <v>0</v>
      </c>
      <c r="AJ102" s="444">
        <f t="shared" si="45"/>
        <v>0</v>
      </c>
      <c r="AK102" s="601">
        <f t="shared" si="46"/>
        <v>0</v>
      </c>
    </row>
    <row r="103" spans="1:37" s="445" customFormat="1" ht="13.15" customHeight="1" x14ac:dyDescent="0.2">
      <c r="A103" s="446" t="s">
        <v>106</v>
      </c>
      <c r="B103" s="432"/>
      <c r="C103" s="432" t="s">
        <v>12</v>
      </c>
      <c r="D103" s="432"/>
      <c r="E103" s="432"/>
      <c r="F103" s="434" t="s">
        <v>190</v>
      </c>
      <c r="G103" s="434" t="s">
        <v>201</v>
      </c>
      <c r="H103" s="435" t="str">
        <f t="shared" si="39"/>
        <v>11110325</v>
      </c>
      <c r="I103" s="436" t="str">
        <f>IF(ISNA(VLOOKUP(G103,GAAP02F[[#All],[Column1]:[FundHier1]],5,FALSE)),"Leases",(VLOOKUP(G103,GAAP02F[[#All],[Column1]:[FundHier1]],5,FALSE)))</f>
        <v>200</v>
      </c>
      <c r="J103" s="436" t="str">
        <f>IF(ISNA(VLOOKUP(F103,Table_GAAP02A[[#All],[Agency]:[Hier1]],4,FALSE)),"Abolished Agency",(VLOOKUP(F103,Table_GAAP02A[[#All],[Agency]:[Hier1]],4,FALSE)))</f>
        <v>0825</v>
      </c>
      <c r="K103" s="437" t="str">
        <f>IF(ISNA(VLOOKUP(F103,Table_GAAP02A[[#All],[Agency]:[Hier1]],2,FALSE)),"Abolished Agency",(VLOOKUP(F103,Table_GAAP02A[[#All],[Agency]:[Hier1]],2,FALSE)))</f>
        <v>BUS, CONSUMER SERV, HOUSING</v>
      </c>
      <c r="L103" s="437" t="str">
        <f>IF(ISNA(VLOOKUP(F103,Table_GAAP02A[[#All],[Agency]:[Hier1]],3,FALSE)),"Abolished Agency",(VLOOKUP(F103,Table_GAAP02A[[#All],[Agency]:[Hier1]],3,FALSE)))</f>
        <v>DEPT OF CONSUMER AFFAIRS</v>
      </c>
      <c r="M103" s="437" t="str">
        <f>IF(ISNA(VLOOKUP(G103,GAAP02F[[#All],[Column1]:[FundName]],2,FALSE)),"Leases",(VLOOKUP(G103,GAAP02F[[#All],[Column1]:[FundName]],2,FALSE)))</f>
        <v>ELECTRONIC &amp; APPL REPAIR FUND</v>
      </c>
      <c r="N103" s="438">
        <v>0</v>
      </c>
      <c r="O103" s="438">
        <v>0</v>
      </c>
      <c r="P103" s="438">
        <v>0</v>
      </c>
      <c r="Q103" s="438">
        <v>0</v>
      </c>
      <c r="R103" s="438">
        <v>0</v>
      </c>
      <c r="S103" s="438">
        <v>0</v>
      </c>
      <c r="T103" s="577">
        <f t="shared" si="43"/>
        <v>0</v>
      </c>
      <c r="U103" s="439">
        <v>0</v>
      </c>
      <c r="V103" s="439">
        <v>0</v>
      </c>
      <c r="W103" s="439">
        <v>0</v>
      </c>
      <c r="X103" s="439">
        <v>0</v>
      </c>
      <c r="Y103" s="440">
        <f t="shared" si="40"/>
        <v>0</v>
      </c>
      <c r="Z103" s="441">
        <v>0</v>
      </c>
      <c r="AA103" s="441">
        <v>0</v>
      </c>
      <c r="AB103" s="441">
        <v>0</v>
      </c>
      <c r="AC103" s="441">
        <v>0</v>
      </c>
      <c r="AD103" s="442">
        <f t="shared" si="41"/>
        <v>0</v>
      </c>
      <c r="AE103" s="443">
        <f t="shared" si="48"/>
        <v>0</v>
      </c>
      <c r="AF103" s="443">
        <f t="shared" si="42"/>
        <v>0</v>
      </c>
      <c r="AG103" s="443">
        <f t="shared" si="47"/>
        <v>0</v>
      </c>
      <c r="AH103" s="444">
        <f t="shared" si="35"/>
        <v>0</v>
      </c>
      <c r="AI103" s="444">
        <f t="shared" si="44"/>
        <v>0</v>
      </c>
      <c r="AJ103" s="444">
        <f t="shared" si="45"/>
        <v>0</v>
      </c>
      <c r="AK103" s="601">
        <f t="shared" si="46"/>
        <v>0</v>
      </c>
    </row>
    <row r="104" spans="1:37" s="445" customFormat="1" ht="13.15" customHeight="1" x14ac:dyDescent="0.2">
      <c r="A104" s="446" t="s">
        <v>106</v>
      </c>
      <c r="B104" s="432"/>
      <c r="C104" s="432" t="s">
        <v>12</v>
      </c>
      <c r="D104" s="432"/>
      <c r="E104" s="432"/>
      <c r="F104" s="434" t="s">
        <v>190</v>
      </c>
      <c r="G104" s="450" t="s">
        <v>202</v>
      </c>
      <c r="H104" s="435" t="str">
        <f t="shared" si="39"/>
        <v>11110326</v>
      </c>
      <c r="I104" s="436" t="str">
        <f>IF(ISNA(VLOOKUP(G104,GAAP02F[[#All],[Column1]:[FundHier1]],5,FALSE)),"Leases",(VLOOKUP(G104,GAAP02F[[#All],[Column1]:[FundHier1]],5,FALSE)))</f>
        <v>200</v>
      </c>
      <c r="J104" s="436" t="str">
        <f>IF(ISNA(VLOOKUP(F104,Table_GAAP02A[[#All],[Agency]:[Hier1]],4,FALSE)),"Abolished Agency",(VLOOKUP(F104,Table_GAAP02A[[#All],[Agency]:[Hier1]],4,FALSE)))</f>
        <v>0825</v>
      </c>
      <c r="K104" s="437" t="str">
        <f>IF(ISNA(VLOOKUP(F104,Table_GAAP02A[[#All],[Agency]:[Hier1]],2,FALSE)),"Abolished Agency",(VLOOKUP(F104,Table_GAAP02A[[#All],[Agency]:[Hier1]],2,FALSE)))</f>
        <v>BUS, CONSUMER SERV, HOUSING</v>
      </c>
      <c r="L104" s="437" t="str">
        <f>IF(ISNA(VLOOKUP(F104,Table_GAAP02A[[#All],[Agency]:[Hier1]],3,FALSE)),"Abolished Agency",(VLOOKUP(F104,Table_GAAP02A[[#All],[Agency]:[Hier1]],3,FALSE)))</f>
        <v>DEPT OF CONSUMER AFFAIRS</v>
      </c>
      <c r="M104" s="437" t="str">
        <f>IF(ISNA(VLOOKUP(G104,GAAP02F[[#All],[Column1]:[FundName]],2,FALSE)),"Leases",(VLOOKUP(G104,GAAP02F[[#All],[Column1]:[FundName]],2,FALSE)))</f>
        <v>ATHLETIC COMMISSION FUND</v>
      </c>
      <c r="N104" s="438">
        <v>0</v>
      </c>
      <c r="O104" s="438">
        <v>0</v>
      </c>
      <c r="P104" s="438">
        <v>0</v>
      </c>
      <c r="Q104" s="438">
        <v>0</v>
      </c>
      <c r="R104" s="438">
        <v>0</v>
      </c>
      <c r="S104" s="438">
        <v>0</v>
      </c>
      <c r="T104" s="577">
        <f t="shared" si="43"/>
        <v>0</v>
      </c>
      <c r="U104" s="439">
        <v>0</v>
      </c>
      <c r="V104" s="439">
        <v>0</v>
      </c>
      <c r="W104" s="439">
        <v>0</v>
      </c>
      <c r="X104" s="439">
        <v>0</v>
      </c>
      <c r="Y104" s="440">
        <f t="shared" si="40"/>
        <v>0</v>
      </c>
      <c r="Z104" s="441">
        <v>0</v>
      </c>
      <c r="AA104" s="441">
        <v>0</v>
      </c>
      <c r="AB104" s="441">
        <v>0</v>
      </c>
      <c r="AC104" s="441">
        <v>0</v>
      </c>
      <c r="AD104" s="442">
        <f t="shared" si="41"/>
        <v>0</v>
      </c>
      <c r="AE104" s="443">
        <f t="shared" si="48"/>
        <v>0</v>
      </c>
      <c r="AF104" s="443">
        <f t="shared" si="42"/>
        <v>0</v>
      </c>
      <c r="AG104" s="443">
        <f t="shared" si="47"/>
        <v>0</v>
      </c>
      <c r="AH104" s="444">
        <f t="shared" si="35"/>
        <v>0</v>
      </c>
      <c r="AI104" s="444">
        <f t="shared" si="44"/>
        <v>0</v>
      </c>
      <c r="AJ104" s="444">
        <f t="shared" si="45"/>
        <v>0</v>
      </c>
      <c r="AK104" s="601">
        <f t="shared" si="46"/>
        <v>0</v>
      </c>
    </row>
    <row r="105" spans="1:37" s="445" customFormat="1" ht="13.15" customHeight="1" x14ac:dyDescent="0.2">
      <c r="A105" s="446" t="s">
        <v>106</v>
      </c>
      <c r="B105" s="432"/>
      <c r="C105" s="432" t="s">
        <v>12</v>
      </c>
      <c r="D105" s="432"/>
      <c r="E105" s="432"/>
      <c r="F105" s="434" t="s">
        <v>190</v>
      </c>
      <c r="G105" s="434" t="s">
        <v>203</v>
      </c>
      <c r="H105" s="435" t="str">
        <f t="shared" si="39"/>
        <v>11110376</v>
      </c>
      <c r="I105" s="436" t="str">
        <f>IF(ISNA(VLOOKUP(G105,GAAP02F[[#All],[Column1]:[FundHier1]],5,FALSE)),"Leases",(VLOOKUP(G105,GAAP02F[[#All],[Column1]:[FundHier1]],5,FALSE)))</f>
        <v>200</v>
      </c>
      <c r="J105" s="436" t="str">
        <f>IF(ISNA(VLOOKUP(F105,Table_GAAP02A[[#All],[Agency]:[Hier1]],4,FALSE)),"Abolished Agency",(VLOOKUP(F105,Table_GAAP02A[[#All],[Agency]:[Hier1]],4,FALSE)))</f>
        <v>0825</v>
      </c>
      <c r="K105" s="437" t="str">
        <f>IF(ISNA(VLOOKUP(F105,Table_GAAP02A[[#All],[Agency]:[Hier1]],2,FALSE)),"Abolished Agency",(VLOOKUP(F105,Table_GAAP02A[[#All],[Agency]:[Hier1]],2,FALSE)))</f>
        <v>BUS, CONSUMER SERV, HOUSING</v>
      </c>
      <c r="L105" s="437" t="str">
        <f>IF(ISNA(VLOOKUP(F105,Table_GAAP02A[[#All],[Agency]:[Hier1]],3,FALSE)),"Abolished Agency",(VLOOKUP(F105,Table_GAAP02A[[#All],[Agency]:[Hier1]],3,FALSE)))</f>
        <v>DEPT OF CONSUMER AFFAIRS</v>
      </c>
      <c r="M105" s="437" t="str">
        <f>IF(ISNA(VLOOKUP(G105,GAAP02F[[#All],[Column1]:[FundName]],2,FALSE)),"Leases",(VLOOKUP(G105,GAAP02F[[#All],[Column1]:[FundName]],2,FALSE)))</f>
        <v>SPEECH-LANGUAGE PATH/AUDIOLOGY</v>
      </c>
      <c r="N105" s="438">
        <v>0</v>
      </c>
      <c r="O105" s="438">
        <v>0</v>
      </c>
      <c r="P105" s="438">
        <v>0</v>
      </c>
      <c r="Q105" s="438">
        <v>0</v>
      </c>
      <c r="R105" s="438">
        <v>0</v>
      </c>
      <c r="S105" s="438">
        <v>0</v>
      </c>
      <c r="T105" s="577">
        <f t="shared" si="43"/>
        <v>0</v>
      </c>
      <c r="U105" s="439">
        <v>0</v>
      </c>
      <c r="V105" s="439">
        <v>0</v>
      </c>
      <c r="W105" s="439">
        <v>0</v>
      </c>
      <c r="X105" s="439">
        <v>0</v>
      </c>
      <c r="Y105" s="440">
        <f t="shared" si="40"/>
        <v>0</v>
      </c>
      <c r="Z105" s="441">
        <v>0</v>
      </c>
      <c r="AA105" s="441">
        <v>0</v>
      </c>
      <c r="AB105" s="441">
        <v>0</v>
      </c>
      <c r="AC105" s="441">
        <v>0</v>
      </c>
      <c r="AD105" s="442">
        <f t="shared" si="41"/>
        <v>0</v>
      </c>
      <c r="AE105" s="443">
        <f t="shared" si="48"/>
        <v>0</v>
      </c>
      <c r="AF105" s="443">
        <f t="shared" si="42"/>
        <v>0</v>
      </c>
      <c r="AG105" s="443">
        <f t="shared" si="47"/>
        <v>0</v>
      </c>
      <c r="AH105" s="444">
        <f t="shared" si="35"/>
        <v>0</v>
      </c>
      <c r="AI105" s="444">
        <f t="shared" si="44"/>
        <v>0</v>
      </c>
      <c r="AJ105" s="444">
        <f t="shared" si="45"/>
        <v>0</v>
      </c>
      <c r="AK105" s="601">
        <f t="shared" si="46"/>
        <v>0</v>
      </c>
    </row>
    <row r="106" spans="1:37" s="445" customFormat="1" ht="13.15" customHeight="1" x14ac:dyDescent="0.2">
      <c r="A106" s="446" t="s">
        <v>106</v>
      </c>
      <c r="B106" s="432"/>
      <c r="C106" s="432" t="s">
        <v>12</v>
      </c>
      <c r="D106" s="56"/>
      <c r="E106" s="432"/>
      <c r="F106" s="434" t="s">
        <v>190</v>
      </c>
      <c r="G106" s="450" t="s">
        <v>204</v>
      </c>
      <c r="H106" s="435" t="str">
        <f t="shared" si="39"/>
        <v>11110400</v>
      </c>
      <c r="I106" s="436" t="str">
        <f>IF(ISNA(VLOOKUP(G106,GAAP02F[[#All],[Column1]:[FundHier1]],5,FALSE)),"Leases",(VLOOKUP(G106,GAAP02F[[#All],[Column1]:[FundHier1]],5,FALSE)))</f>
        <v>200</v>
      </c>
      <c r="J106" s="436" t="str">
        <f>IF(ISNA(VLOOKUP(F106,Table_GAAP02A[[#All],[Agency]:[Hier1]],4,FALSE)),"Abolished Agency",(VLOOKUP(F106,Table_GAAP02A[[#All],[Agency]:[Hier1]],4,FALSE)))</f>
        <v>0825</v>
      </c>
      <c r="K106" s="437" t="str">
        <f>IF(ISNA(VLOOKUP(F106,Table_GAAP02A[[#All],[Agency]:[Hier1]],2,FALSE)),"Abolished Agency",(VLOOKUP(F106,Table_GAAP02A[[#All],[Agency]:[Hier1]],2,FALSE)))</f>
        <v>BUS, CONSUMER SERV, HOUSING</v>
      </c>
      <c r="L106" s="437" t="str">
        <f>IF(ISNA(VLOOKUP(F106,Table_GAAP02A[[#All],[Agency]:[Hier1]],3,FALSE)),"Abolished Agency",(VLOOKUP(F106,Table_GAAP02A[[#All],[Agency]:[Hier1]],3,FALSE)))</f>
        <v>DEPT OF CONSUMER AFFAIRS</v>
      </c>
      <c r="M106" s="437" t="str">
        <f>IF(ISNA(VLOOKUP(G106,GAAP02F[[#All],[Column1]:[FundName]],2,FALSE)),"Leases",(VLOOKUP(G106,GAAP02F[[#All],[Column1]:[FundName]],2,FALSE)))</f>
        <v>REAL ESTATE APPRAISERS REG FD</v>
      </c>
      <c r="N106" s="438">
        <v>0</v>
      </c>
      <c r="O106" s="438">
        <v>0</v>
      </c>
      <c r="P106" s="438">
        <v>0</v>
      </c>
      <c r="Q106" s="438">
        <v>0</v>
      </c>
      <c r="R106" s="438">
        <v>0</v>
      </c>
      <c r="S106" s="438">
        <v>0</v>
      </c>
      <c r="T106" s="577">
        <f t="shared" si="43"/>
        <v>0</v>
      </c>
      <c r="U106" s="439">
        <v>0</v>
      </c>
      <c r="V106" s="439">
        <v>0</v>
      </c>
      <c r="W106" s="439">
        <v>0</v>
      </c>
      <c r="X106" s="439">
        <v>0</v>
      </c>
      <c r="Y106" s="440">
        <f t="shared" si="40"/>
        <v>0</v>
      </c>
      <c r="Z106" s="441">
        <v>0</v>
      </c>
      <c r="AA106" s="441">
        <v>0</v>
      </c>
      <c r="AB106" s="441">
        <v>0</v>
      </c>
      <c r="AC106" s="441">
        <v>0</v>
      </c>
      <c r="AD106" s="442">
        <f t="shared" si="41"/>
        <v>0</v>
      </c>
      <c r="AE106" s="443">
        <f t="shared" si="48"/>
        <v>0</v>
      </c>
      <c r="AF106" s="443">
        <f t="shared" si="42"/>
        <v>0</v>
      </c>
      <c r="AG106" s="443">
        <f t="shared" si="47"/>
        <v>0</v>
      </c>
      <c r="AH106" s="444">
        <f t="shared" si="35"/>
        <v>0</v>
      </c>
      <c r="AI106" s="444">
        <f t="shared" si="44"/>
        <v>0</v>
      </c>
      <c r="AJ106" s="444">
        <f t="shared" si="45"/>
        <v>0</v>
      </c>
      <c r="AK106" s="601">
        <f t="shared" si="46"/>
        <v>0</v>
      </c>
    </row>
    <row r="107" spans="1:37" s="445" customFormat="1" ht="13.15" customHeight="1" x14ac:dyDescent="0.2">
      <c r="A107" s="446" t="s">
        <v>106</v>
      </c>
      <c r="B107" s="432"/>
      <c r="C107" s="432" t="s">
        <v>12</v>
      </c>
      <c r="D107" s="432"/>
      <c r="E107" s="432"/>
      <c r="F107" s="434" t="s">
        <v>190</v>
      </c>
      <c r="G107" s="434" t="s">
        <v>205</v>
      </c>
      <c r="H107" s="435" t="str">
        <f t="shared" si="39"/>
        <v>11110421</v>
      </c>
      <c r="I107" s="436" t="str">
        <f>IF(ISNA(VLOOKUP(G107,GAAP02F[[#All],[Column1]:[FundHier1]],5,FALSE)),"Leases",(VLOOKUP(G107,GAAP02F[[#All],[Column1]:[FundHier1]],5,FALSE)))</f>
        <v>200</v>
      </c>
      <c r="J107" s="436" t="str">
        <f>IF(ISNA(VLOOKUP(F107,Table_GAAP02A[[#All],[Agency]:[Hier1]],4,FALSE)),"Abolished Agency",(VLOOKUP(F107,Table_GAAP02A[[#All],[Agency]:[Hier1]],4,FALSE)))</f>
        <v>0825</v>
      </c>
      <c r="K107" s="437" t="str">
        <f>IF(ISNA(VLOOKUP(F107,Table_GAAP02A[[#All],[Agency]:[Hier1]],2,FALSE)),"Abolished Agency",(VLOOKUP(F107,Table_GAAP02A[[#All],[Agency]:[Hier1]],2,FALSE)))</f>
        <v>BUS, CONSUMER SERV, HOUSING</v>
      </c>
      <c r="L107" s="437" t="str">
        <f>IF(ISNA(VLOOKUP(F107,Table_GAAP02A[[#All],[Agency]:[Hier1]],3,FALSE)),"Abolished Agency",(VLOOKUP(F107,Table_GAAP02A[[#All],[Agency]:[Hier1]],3,FALSE)))</f>
        <v>DEPT OF CONSUMER AFFAIRS</v>
      </c>
      <c r="M107" s="437" t="str">
        <f>IF(ISNA(VLOOKUP(G107,GAAP02F[[#All],[Column1]:[FundName]],2,FALSE)),"Leases",(VLOOKUP(G107,GAAP02F[[#All],[Column1]:[FundName]],2,FALSE)))</f>
        <v>VEHICLE &amp; INSPECTION REPAIR FD</v>
      </c>
      <c r="N107" s="438">
        <v>0</v>
      </c>
      <c r="O107" s="438">
        <v>0</v>
      </c>
      <c r="P107" s="438">
        <v>0</v>
      </c>
      <c r="Q107" s="438">
        <v>0</v>
      </c>
      <c r="R107" s="438">
        <v>0</v>
      </c>
      <c r="S107" s="438">
        <v>0</v>
      </c>
      <c r="T107" s="577">
        <f t="shared" si="43"/>
        <v>0</v>
      </c>
      <c r="U107" s="439">
        <v>0</v>
      </c>
      <c r="V107" s="439">
        <v>0</v>
      </c>
      <c r="W107" s="439">
        <v>0</v>
      </c>
      <c r="X107" s="439">
        <v>0</v>
      </c>
      <c r="Y107" s="440">
        <f t="shared" si="40"/>
        <v>0</v>
      </c>
      <c r="Z107" s="441">
        <v>0</v>
      </c>
      <c r="AA107" s="441">
        <v>0</v>
      </c>
      <c r="AB107" s="441">
        <v>0</v>
      </c>
      <c r="AC107" s="441">
        <v>0</v>
      </c>
      <c r="AD107" s="442">
        <f t="shared" si="41"/>
        <v>0</v>
      </c>
      <c r="AE107" s="443">
        <f t="shared" si="48"/>
        <v>0</v>
      </c>
      <c r="AF107" s="443">
        <f t="shared" si="42"/>
        <v>0</v>
      </c>
      <c r="AG107" s="443">
        <f t="shared" si="47"/>
        <v>0</v>
      </c>
      <c r="AH107" s="444">
        <f t="shared" si="35"/>
        <v>0</v>
      </c>
      <c r="AI107" s="444">
        <f t="shared" si="44"/>
        <v>0</v>
      </c>
      <c r="AJ107" s="444">
        <f t="shared" si="45"/>
        <v>0</v>
      </c>
      <c r="AK107" s="601">
        <f t="shared" si="46"/>
        <v>0</v>
      </c>
    </row>
    <row r="108" spans="1:37" s="445" customFormat="1" ht="13.15" customHeight="1" x14ac:dyDescent="0.2">
      <c r="A108" s="446" t="s">
        <v>106</v>
      </c>
      <c r="B108" s="432"/>
      <c r="C108" s="432" t="s">
        <v>12</v>
      </c>
      <c r="D108" s="432"/>
      <c r="E108" s="432"/>
      <c r="F108" s="434" t="s">
        <v>190</v>
      </c>
      <c r="G108" s="450" t="s">
        <v>206</v>
      </c>
      <c r="H108" s="435" t="str">
        <f t="shared" si="39"/>
        <v>11110492</v>
      </c>
      <c r="I108" s="436" t="str">
        <f>IF(ISNA(VLOOKUP(G108,GAAP02F[[#All],[Column1]:[FundHier1]],5,FALSE)),"Leases",(VLOOKUP(G108,GAAP02F[[#All],[Column1]:[FundHier1]],5,FALSE)))</f>
        <v>200</v>
      </c>
      <c r="J108" s="436" t="str">
        <f>IF(ISNA(VLOOKUP(F108,Table_GAAP02A[[#All],[Agency]:[Hier1]],4,FALSE)),"Abolished Agency",(VLOOKUP(F108,Table_GAAP02A[[#All],[Agency]:[Hier1]],4,FALSE)))</f>
        <v>0825</v>
      </c>
      <c r="K108" s="437" t="str">
        <f>IF(ISNA(VLOOKUP(F108,Table_GAAP02A[[#All],[Agency]:[Hier1]],2,FALSE)),"Abolished Agency",(VLOOKUP(F108,Table_GAAP02A[[#All],[Agency]:[Hier1]],2,FALSE)))</f>
        <v>BUS, CONSUMER SERV, HOUSING</v>
      </c>
      <c r="L108" s="437" t="str">
        <f>IF(ISNA(VLOOKUP(F108,Table_GAAP02A[[#All],[Agency]:[Hier1]],3,FALSE)),"Abolished Agency",(VLOOKUP(F108,Table_GAAP02A[[#All],[Agency]:[Hier1]],3,FALSE)))</f>
        <v>DEPT OF CONSUMER AFFAIRS</v>
      </c>
      <c r="M108" s="437" t="str">
        <f>IF(ISNA(VLOOKUP(G108,GAAP02F[[#All],[Column1]:[FundName]],2,FALSE)),"Leases",(VLOOKUP(G108,GAAP02F[[#All],[Column1]:[FundName]],2,FALSE)))</f>
        <v>STATE ATHLETIC COMM NEURO EXAM</v>
      </c>
      <c r="N108" s="438">
        <v>0</v>
      </c>
      <c r="O108" s="438">
        <v>0</v>
      </c>
      <c r="P108" s="438">
        <v>0</v>
      </c>
      <c r="Q108" s="438">
        <v>0</v>
      </c>
      <c r="R108" s="438">
        <v>0</v>
      </c>
      <c r="S108" s="438">
        <v>0</v>
      </c>
      <c r="T108" s="577">
        <f t="shared" si="43"/>
        <v>0</v>
      </c>
      <c r="U108" s="439">
        <v>0</v>
      </c>
      <c r="V108" s="439">
        <v>0</v>
      </c>
      <c r="W108" s="439">
        <v>0</v>
      </c>
      <c r="X108" s="439">
        <v>0</v>
      </c>
      <c r="Y108" s="440">
        <f t="shared" si="40"/>
        <v>0</v>
      </c>
      <c r="Z108" s="441">
        <v>0</v>
      </c>
      <c r="AA108" s="441">
        <v>0</v>
      </c>
      <c r="AB108" s="441">
        <v>0</v>
      </c>
      <c r="AC108" s="441">
        <v>0</v>
      </c>
      <c r="AD108" s="442">
        <f t="shared" si="41"/>
        <v>0</v>
      </c>
      <c r="AE108" s="443">
        <f t="shared" si="48"/>
        <v>0</v>
      </c>
      <c r="AF108" s="443">
        <f t="shared" si="42"/>
        <v>0</v>
      </c>
      <c r="AG108" s="443">
        <f t="shared" si="47"/>
        <v>0</v>
      </c>
      <c r="AH108" s="444">
        <f t="shared" si="35"/>
        <v>0</v>
      </c>
      <c r="AI108" s="444">
        <f t="shared" si="44"/>
        <v>0</v>
      </c>
      <c r="AJ108" s="444">
        <f t="shared" si="45"/>
        <v>0</v>
      </c>
      <c r="AK108" s="601">
        <f t="shared" si="46"/>
        <v>0</v>
      </c>
    </row>
    <row r="109" spans="1:37" s="445" customFormat="1" ht="13.15" customHeight="1" x14ac:dyDescent="0.2">
      <c r="A109" s="446" t="s">
        <v>106</v>
      </c>
      <c r="B109" s="432"/>
      <c r="C109" s="432" t="s">
        <v>12</v>
      </c>
      <c r="D109" s="432"/>
      <c r="E109" s="432"/>
      <c r="F109" s="434" t="s">
        <v>190</v>
      </c>
      <c r="G109" s="434" t="s">
        <v>207</v>
      </c>
      <c r="H109" s="435" t="str">
        <f t="shared" si="39"/>
        <v>11110702</v>
      </c>
      <c r="I109" s="436" t="str">
        <f>IF(ISNA(VLOOKUP(G109,GAAP02F[[#All],[Column1]:[FundHier1]],5,FALSE)),"Leases",(VLOOKUP(G109,GAAP02F[[#All],[Column1]:[FundHier1]],5,FALSE)))</f>
        <v>200</v>
      </c>
      <c r="J109" s="436" t="str">
        <f>IF(ISNA(VLOOKUP(F109,Table_GAAP02A[[#All],[Agency]:[Hier1]],4,FALSE)),"Abolished Agency",(VLOOKUP(F109,Table_GAAP02A[[#All],[Agency]:[Hier1]],4,FALSE)))</f>
        <v>0825</v>
      </c>
      <c r="K109" s="437" t="str">
        <f>IF(ISNA(VLOOKUP(F109,Table_GAAP02A[[#All],[Agency]:[Hier1]],2,FALSE)),"Abolished Agency",(VLOOKUP(F109,Table_GAAP02A[[#All],[Agency]:[Hier1]],2,FALSE)))</f>
        <v>BUS, CONSUMER SERV, HOUSING</v>
      </c>
      <c r="L109" s="437" t="str">
        <f>IF(ISNA(VLOOKUP(F109,Table_GAAP02A[[#All],[Agency]:[Hier1]],3,FALSE)),"Abolished Agency",(VLOOKUP(F109,Table_GAAP02A[[#All],[Agency]:[Hier1]],3,FALSE)))</f>
        <v>DEPT OF CONSUMER AFFAIRS</v>
      </c>
      <c r="M109" s="437" t="str">
        <f>IF(ISNA(VLOOKUP(G109,GAAP02F[[#All],[Column1]:[FundName]],2,FALSE)),"Leases",(VLOOKUP(G109,GAAP02F[[#All],[Column1]:[FundName]],2,FALSE)))</f>
        <v>P&amp;V- CONSUMER AFFAIRS FUND</v>
      </c>
      <c r="N109" s="438">
        <v>0</v>
      </c>
      <c r="O109" s="438">
        <v>0</v>
      </c>
      <c r="P109" s="438">
        <v>0</v>
      </c>
      <c r="Q109" s="438">
        <v>0</v>
      </c>
      <c r="R109" s="438">
        <v>0</v>
      </c>
      <c r="S109" s="438">
        <v>0</v>
      </c>
      <c r="T109" s="577">
        <f t="shared" si="43"/>
        <v>0</v>
      </c>
      <c r="U109" s="439">
        <v>0</v>
      </c>
      <c r="V109" s="439">
        <v>0</v>
      </c>
      <c r="W109" s="439">
        <v>0</v>
      </c>
      <c r="X109" s="439">
        <v>0</v>
      </c>
      <c r="Y109" s="440">
        <f t="shared" si="40"/>
        <v>0</v>
      </c>
      <c r="Z109" s="441">
        <v>0</v>
      </c>
      <c r="AA109" s="441">
        <v>0</v>
      </c>
      <c r="AB109" s="441">
        <v>0</v>
      </c>
      <c r="AC109" s="441">
        <v>0</v>
      </c>
      <c r="AD109" s="442">
        <f t="shared" si="41"/>
        <v>0</v>
      </c>
      <c r="AE109" s="443">
        <f t="shared" si="48"/>
        <v>0</v>
      </c>
      <c r="AF109" s="443">
        <f t="shared" si="42"/>
        <v>0</v>
      </c>
      <c r="AG109" s="443">
        <f t="shared" si="47"/>
        <v>0</v>
      </c>
      <c r="AH109" s="444">
        <f t="shared" si="35"/>
        <v>0</v>
      </c>
      <c r="AI109" s="444">
        <f t="shared" si="44"/>
        <v>0</v>
      </c>
      <c r="AJ109" s="444">
        <f t="shared" si="45"/>
        <v>0</v>
      </c>
      <c r="AK109" s="601">
        <f t="shared" si="46"/>
        <v>0</v>
      </c>
    </row>
    <row r="110" spans="1:37" s="445" customFormat="1" ht="13.15" customHeight="1" x14ac:dyDescent="0.2">
      <c r="A110" s="446" t="s">
        <v>106</v>
      </c>
      <c r="B110" s="432"/>
      <c r="C110" s="432" t="s">
        <v>12</v>
      </c>
      <c r="D110" s="432"/>
      <c r="E110" s="432"/>
      <c r="F110" s="434" t="s">
        <v>190</v>
      </c>
      <c r="G110" s="434" t="s">
        <v>208</v>
      </c>
      <c r="H110" s="435" t="str">
        <f t="shared" si="39"/>
        <v>11110704</v>
      </c>
      <c r="I110" s="436" t="str">
        <f>IF(ISNA(VLOOKUP(G110,GAAP02F[[#All],[Column1]:[FundHier1]],5,FALSE)),"Leases",(VLOOKUP(G110,GAAP02F[[#All],[Column1]:[FundHier1]],5,FALSE)))</f>
        <v>200</v>
      </c>
      <c r="J110" s="436" t="str">
        <f>IF(ISNA(VLOOKUP(F110,Table_GAAP02A[[#All],[Agency]:[Hier1]],4,FALSE)),"Abolished Agency",(VLOOKUP(F110,Table_GAAP02A[[#All],[Agency]:[Hier1]],4,FALSE)))</f>
        <v>0825</v>
      </c>
      <c r="K110" s="437" t="str">
        <f>IF(ISNA(VLOOKUP(F110,Table_GAAP02A[[#All],[Agency]:[Hier1]],2,FALSE)),"Abolished Agency",(VLOOKUP(F110,Table_GAAP02A[[#All],[Agency]:[Hier1]],2,FALSE)))</f>
        <v>BUS, CONSUMER SERV, HOUSING</v>
      </c>
      <c r="L110" s="437" t="str">
        <f>IF(ISNA(VLOOKUP(F110,Table_GAAP02A[[#All],[Agency]:[Hier1]],3,FALSE)),"Abolished Agency",(VLOOKUP(F110,Table_GAAP02A[[#All],[Agency]:[Hier1]],3,FALSE)))</f>
        <v>DEPT OF CONSUMER AFFAIRS</v>
      </c>
      <c r="M110" s="437" t="str">
        <f>IF(ISNA(VLOOKUP(G110,GAAP02F[[#All],[Column1]:[FundName]],2,FALSE)),"Leases",(VLOOKUP(G110,GAAP02F[[#All],[Column1]:[FundName]],2,FALSE)))</f>
        <v>P&amp;V- ACCOUNTANCY FUND</v>
      </c>
      <c r="N110" s="438">
        <v>0</v>
      </c>
      <c r="O110" s="438">
        <v>0</v>
      </c>
      <c r="P110" s="438">
        <v>0</v>
      </c>
      <c r="Q110" s="438">
        <v>0</v>
      </c>
      <c r="R110" s="438">
        <v>0</v>
      </c>
      <c r="S110" s="438">
        <v>0</v>
      </c>
      <c r="T110" s="577">
        <f t="shared" si="43"/>
        <v>0</v>
      </c>
      <c r="U110" s="439">
        <v>0</v>
      </c>
      <c r="V110" s="439">
        <v>0</v>
      </c>
      <c r="W110" s="439">
        <v>0</v>
      </c>
      <c r="X110" s="439">
        <v>0</v>
      </c>
      <c r="Y110" s="440">
        <f t="shared" si="40"/>
        <v>0</v>
      </c>
      <c r="Z110" s="441">
        <v>0</v>
      </c>
      <c r="AA110" s="441">
        <v>0</v>
      </c>
      <c r="AB110" s="441">
        <v>0</v>
      </c>
      <c r="AC110" s="441">
        <v>0</v>
      </c>
      <c r="AD110" s="442">
        <f t="shared" si="41"/>
        <v>0</v>
      </c>
      <c r="AE110" s="443">
        <f t="shared" si="48"/>
        <v>0</v>
      </c>
      <c r="AF110" s="443">
        <f t="shared" si="42"/>
        <v>0</v>
      </c>
      <c r="AG110" s="443">
        <f t="shared" si="47"/>
        <v>0</v>
      </c>
      <c r="AH110" s="444">
        <f t="shared" si="35"/>
        <v>0</v>
      </c>
      <c r="AI110" s="444">
        <f t="shared" si="44"/>
        <v>0</v>
      </c>
      <c r="AJ110" s="444">
        <f t="shared" si="45"/>
        <v>0</v>
      </c>
      <c r="AK110" s="601">
        <f t="shared" si="46"/>
        <v>0</v>
      </c>
    </row>
    <row r="111" spans="1:37" s="445" customFormat="1" ht="13.15" customHeight="1" x14ac:dyDescent="0.2">
      <c r="A111" s="446" t="s">
        <v>106</v>
      </c>
      <c r="B111" s="432"/>
      <c r="C111" s="432" t="s">
        <v>12</v>
      </c>
      <c r="D111" s="432"/>
      <c r="E111" s="432"/>
      <c r="F111" s="434" t="s">
        <v>190</v>
      </c>
      <c r="G111" s="434" t="s">
        <v>209</v>
      </c>
      <c r="H111" s="435" t="str">
        <f t="shared" si="39"/>
        <v>11110706</v>
      </c>
      <c r="I111" s="436" t="str">
        <f>IF(ISNA(VLOOKUP(G111,GAAP02F[[#All],[Column1]:[FundHier1]],5,FALSE)),"Leases",(VLOOKUP(G111,GAAP02F[[#All],[Column1]:[FundHier1]],5,FALSE)))</f>
        <v>200</v>
      </c>
      <c r="J111" s="436" t="str">
        <f>IF(ISNA(VLOOKUP(F111,Table_GAAP02A[[#All],[Agency]:[Hier1]],4,FALSE)),"Abolished Agency",(VLOOKUP(F111,Table_GAAP02A[[#All],[Agency]:[Hier1]],4,FALSE)))</f>
        <v>0825</v>
      </c>
      <c r="K111" s="437" t="str">
        <f>IF(ISNA(VLOOKUP(F111,Table_GAAP02A[[#All],[Agency]:[Hier1]],2,FALSE)),"Abolished Agency",(VLOOKUP(F111,Table_GAAP02A[[#All],[Agency]:[Hier1]],2,FALSE)))</f>
        <v>BUS, CONSUMER SERV, HOUSING</v>
      </c>
      <c r="L111" s="437" t="str">
        <f>IF(ISNA(VLOOKUP(F111,Table_GAAP02A[[#All],[Agency]:[Hier1]],3,FALSE)),"Abolished Agency",(VLOOKUP(F111,Table_GAAP02A[[#All],[Agency]:[Hier1]],3,FALSE)))</f>
        <v>DEPT OF CONSUMER AFFAIRS</v>
      </c>
      <c r="M111" s="437" t="str">
        <f>IF(ISNA(VLOOKUP(G111,GAAP02F[[#All],[Column1]:[FundName]],2,FALSE)),"Leases",(VLOOKUP(G111,GAAP02F[[#All],[Column1]:[FundName]],2,FALSE)))</f>
        <v>P&amp;V- ARCHITECTURAL EXAMINERS</v>
      </c>
      <c r="N111" s="438">
        <v>0</v>
      </c>
      <c r="O111" s="438">
        <v>0</v>
      </c>
      <c r="P111" s="438">
        <v>0</v>
      </c>
      <c r="Q111" s="438">
        <v>0</v>
      </c>
      <c r="R111" s="438">
        <v>0</v>
      </c>
      <c r="S111" s="438">
        <v>0</v>
      </c>
      <c r="T111" s="577">
        <f t="shared" si="43"/>
        <v>0</v>
      </c>
      <c r="U111" s="439">
        <v>0</v>
      </c>
      <c r="V111" s="439">
        <v>0</v>
      </c>
      <c r="W111" s="439">
        <v>0</v>
      </c>
      <c r="X111" s="439">
        <v>0</v>
      </c>
      <c r="Y111" s="440">
        <f t="shared" si="40"/>
        <v>0</v>
      </c>
      <c r="Z111" s="441">
        <v>0</v>
      </c>
      <c r="AA111" s="441">
        <v>0</v>
      </c>
      <c r="AB111" s="441">
        <v>0</v>
      </c>
      <c r="AC111" s="441">
        <v>0</v>
      </c>
      <c r="AD111" s="442">
        <f t="shared" si="41"/>
        <v>0</v>
      </c>
      <c r="AE111" s="443">
        <f t="shared" si="48"/>
        <v>0</v>
      </c>
      <c r="AF111" s="443">
        <f t="shared" si="42"/>
        <v>0</v>
      </c>
      <c r="AG111" s="443">
        <f t="shared" si="47"/>
        <v>0</v>
      </c>
      <c r="AH111" s="444">
        <f t="shared" si="35"/>
        <v>0</v>
      </c>
      <c r="AI111" s="444">
        <f t="shared" si="44"/>
        <v>0</v>
      </c>
      <c r="AJ111" s="444">
        <f t="shared" si="45"/>
        <v>0</v>
      </c>
      <c r="AK111" s="601">
        <f t="shared" si="46"/>
        <v>0</v>
      </c>
    </row>
    <row r="112" spans="1:37" s="445" customFormat="1" ht="13.15" customHeight="1" x14ac:dyDescent="0.2">
      <c r="A112" s="446" t="s">
        <v>106</v>
      </c>
      <c r="B112" s="432"/>
      <c r="C112" s="432" t="s">
        <v>12</v>
      </c>
      <c r="D112" s="432"/>
      <c r="E112" s="432"/>
      <c r="F112" s="434" t="s">
        <v>190</v>
      </c>
      <c r="G112" s="450" t="s">
        <v>210</v>
      </c>
      <c r="H112" s="435" t="str">
        <f t="shared" si="39"/>
        <v>11110717</v>
      </c>
      <c r="I112" s="436" t="str">
        <f>IF(ISNA(VLOOKUP(G112,GAAP02F[[#All],[Column1]:[FundHier1]],5,FALSE)),"Leases",(VLOOKUP(G112,GAAP02F[[#All],[Column1]:[FundHier1]],5,FALSE)))</f>
        <v>200</v>
      </c>
      <c r="J112" s="436" t="str">
        <f>IF(ISNA(VLOOKUP(F112,Table_GAAP02A[[#All],[Agency]:[Hier1]],4,FALSE)),"Abolished Agency",(VLOOKUP(F112,Table_GAAP02A[[#All],[Agency]:[Hier1]],4,FALSE)))</f>
        <v>0825</v>
      </c>
      <c r="K112" s="437" t="str">
        <f>IF(ISNA(VLOOKUP(F112,Table_GAAP02A[[#All],[Agency]:[Hier1]],2,FALSE)),"Abolished Agency",(VLOOKUP(F112,Table_GAAP02A[[#All],[Agency]:[Hier1]],2,FALSE)))</f>
        <v>BUS, CONSUMER SERV, HOUSING</v>
      </c>
      <c r="L112" s="437" t="str">
        <f>IF(ISNA(VLOOKUP(F112,Table_GAAP02A[[#All],[Agency]:[Hier1]],3,FALSE)),"Abolished Agency",(VLOOKUP(F112,Table_GAAP02A[[#All],[Agency]:[Hier1]],3,FALSE)))</f>
        <v>DEPT OF CONSUMER AFFAIRS</v>
      </c>
      <c r="M112" s="437" t="str">
        <f>IF(ISNA(VLOOKUP(G112,GAAP02F[[#All],[Column1]:[FundName]],2,FALSE)),"Leases",(VLOOKUP(G112,GAAP02F[[#All],[Column1]:[FundName]],2,FALSE)))</f>
        <v>P&amp;V- CEMETERY FUND</v>
      </c>
      <c r="N112" s="438">
        <v>0</v>
      </c>
      <c r="O112" s="438">
        <v>0</v>
      </c>
      <c r="P112" s="438">
        <v>0</v>
      </c>
      <c r="Q112" s="438">
        <v>0</v>
      </c>
      <c r="R112" s="438">
        <v>0</v>
      </c>
      <c r="S112" s="438">
        <v>0</v>
      </c>
      <c r="T112" s="577">
        <f t="shared" si="43"/>
        <v>0</v>
      </c>
      <c r="U112" s="439">
        <v>0</v>
      </c>
      <c r="V112" s="439">
        <v>0</v>
      </c>
      <c r="W112" s="439">
        <v>0</v>
      </c>
      <c r="X112" s="439">
        <v>0</v>
      </c>
      <c r="Y112" s="440">
        <f t="shared" si="40"/>
        <v>0</v>
      </c>
      <c r="Z112" s="441">
        <v>0</v>
      </c>
      <c r="AA112" s="441">
        <v>0</v>
      </c>
      <c r="AB112" s="441">
        <v>0</v>
      </c>
      <c r="AC112" s="441">
        <v>0</v>
      </c>
      <c r="AD112" s="442">
        <f t="shared" si="41"/>
        <v>0</v>
      </c>
      <c r="AE112" s="443">
        <f t="shared" si="48"/>
        <v>0</v>
      </c>
      <c r="AF112" s="443">
        <f t="shared" si="42"/>
        <v>0</v>
      </c>
      <c r="AG112" s="443">
        <f t="shared" si="47"/>
        <v>0</v>
      </c>
      <c r="AH112" s="444">
        <f t="shared" si="35"/>
        <v>0</v>
      </c>
      <c r="AI112" s="444">
        <f t="shared" si="44"/>
        <v>0</v>
      </c>
      <c r="AJ112" s="444">
        <f t="shared" si="45"/>
        <v>0</v>
      </c>
      <c r="AK112" s="601">
        <f t="shared" si="46"/>
        <v>0</v>
      </c>
    </row>
    <row r="113" spans="1:37" s="445" customFormat="1" ht="13.15" customHeight="1" x14ac:dyDescent="0.2">
      <c r="A113" s="446" t="s">
        <v>106</v>
      </c>
      <c r="B113" s="432"/>
      <c r="C113" s="432" t="s">
        <v>12</v>
      </c>
      <c r="D113" s="432"/>
      <c r="E113" s="432"/>
      <c r="F113" s="434" t="s">
        <v>190</v>
      </c>
      <c r="G113" s="450" t="s">
        <v>211</v>
      </c>
      <c r="H113" s="435" t="str">
        <f t="shared" si="39"/>
        <v>11110735</v>
      </c>
      <c r="I113" s="436" t="str">
        <f>IF(ISNA(VLOOKUP(G113,GAAP02F[[#All],[Column1]:[FundHier1]],5,FALSE)),"Leases",(VLOOKUP(G113,GAAP02F[[#All],[Column1]:[FundHier1]],5,FALSE)))</f>
        <v>200</v>
      </c>
      <c r="J113" s="436" t="str">
        <f>IF(ISNA(VLOOKUP(F113,Table_GAAP02A[[#All],[Agency]:[Hier1]],4,FALSE)),"Abolished Agency",(VLOOKUP(F113,Table_GAAP02A[[#All],[Agency]:[Hier1]],4,FALSE)))</f>
        <v>0825</v>
      </c>
      <c r="K113" s="437" t="str">
        <f>IF(ISNA(VLOOKUP(F113,Table_GAAP02A[[#All],[Agency]:[Hier1]],2,FALSE)),"Abolished Agency",(VLOOKUP(F113,Table_GAAP02A[[#All],[Agency]:[Hier1]],2,FALSE)))</f>
        <v>BUS, CONSUMER SERV, HOUSING</v>
      </c>
      <c r="L113" s="437" t="str">
        <f>IF(ISNA(VLOOKUP(F113,Table_GAAP02A[[#All],[Agency]:[Hier1]],3,FALSE)),"Abolished Agency",(VLOOKUP(F113,Table_GAAP02A[[#All],[Agency]:[Hier1]],3,FALSE)))</f>
        <v>DEPT OF CONSUMER AFFAIRS</v>
      </c>
      <c r="M113" s="437" t="str">
        <f>IF(ISNA(VLOOKUP(G113,GAAP02F[[#All],[Column1]:[FundName]],2,FALSE)),"Leases",(VLOOKUP(G113,GAAP02F[[#All],[Column1]:[FundName]],2,FALSE)))</f>
        <v>P&amp;V- CONTRACTORS' LICENSE FD</v>
      </c>
      <c r="N113" s="438">
        <v>0</v>
      </c>
      <c r="O113" s="438">
        <v>0</v>
      </c>
      <c r="P113" s="438">
        <v>0</v>
      </c>
      <c r="Q113" s="438">
        <v>0</v>
      </c>
      <c r="R113" s="438">
        <v>0</v>
      </c>
      <c r="S113" s="438">
        <v>0</v>
      </c>
      <c r="T113" s="577">
        <f t="shared" si="43"/>
        <v>0</v>
      </c>
      <c r="U113" s="439">
        <v>0</v>
      </c>
      <c r="V113" s="439">
        <v>0</v>
      </c>
      <c r="W113" s="439">
        <v>0</v>
      </c>
      <c r="X113" s="439">
        <v>0</v>
      </c>
      <c r="Y113" s="440">
        <f t="shared" si="40"/>
        <v>0</v>
      </c>
      <c r="Z113" s="441">
        <v>0</v>
      </c>
      <c r="AA113" s="441">
        <v>0</v>
      </c>
      <c r="AB113" s="441">
        <v>0</v>
      </c>
      <c r="AC113" s="441">
        <v>0</v>
      </c>
      <c r="AD113" s="442">
        <f t="shared" si="41"/>
        <v>0</v>
      </c>
      <c r="AE113" s="443">
        <f t="shared" si="48"/>
        <v>0</v>
      </c>
      <c r="AF113" s="443">
        <f t="shared" si="42"/>
        <v>0</v>
      </c>
      <c r="AG113" s="443">
        <f t="shared" si="47"/>
        <v>0</v>
      </c>
      <c r="AH113" s="444">
        <f t="shared" si="35"/>
        <v>0</v>
      </c>
      <c r="AI113" s="444">
        <f t="shared" si="44"/>
        <v>0</v>
      </c>
      <c r="AJ113" s="444">
        <f t="shared" si="45"/>
        <v>0</v>
      </c>
      <c r="AK113" s="601">
        <f t="shared" si="46"/>
        <v>0</v>
      </c>
    </row>
    <row r="114" spans="1:37" s="445" customFormat="1" ht="13.15" customHeight="1" x14ac:dyDescent="0.2">
      <c r="A114" s="446" t="s">
        <v>106</v>
      </c>
      <c r="B114" s="432"/>
      <c r="C114" s="432" t="s">
        <v>12</v>
      </c>
      <c r="D114" s="432"/>
      <c r="E114" s="432"/>
      <c r="F114" s="434" t="s">
        <v>190</v>
      </c>
      <c r="G114" s="450" t="s">
        <v>212</v>
      </c>
      <c r="H114" s="435" t="str">
        <f t="shared" si="39"/>
        <v>11110741</v>
      </c>
      <c r="I114" s="436" t="str">
        <f>IF(ISNA(VLOOKUP(G114,GAAP02F[[#All],[Column1]:[FundHier1]],5,FALSE)),"Leases",(VLOOKUP(G114,GAAP02F[[#All],[Column1]:[FundHier1]],5,FALSE)))</f>
        <v>200</v>
      </c>
      <c r="J114" s="436" t="str">
        <f>IF(ISNA(VLOOKUP(F114,Table_GAAP02A[[#All],[Agency]:[Hier1]],4,FALSE)),"Abolished Agency",(VLOOKUP(F114,Table_GAAP02A[[#All],[Agency]:[Hier1]],4,FALSE)))</f>
        <v>0825</v>
      </c>
      <c r="K114" s="437" t="str">
        <f>IF(ISNA(VLOOKUP(F114,Table_GAAP02A[[#All],[Agency]:[Hier1]],2,FALSE)),"Abolished Agency",(VLOOKUP(F114,Table_GAAP02A[[#All],[Agency]:[Hier1]],2,FALSE)))</f>
        <v>BUS, CONSUMER SERV, HOUSING</v>
      </c>
      <c r="L114" s="437" t="str">
        <f>IF(ISNA(VLOOKUP(F114,Table_GAAP02A[[#All],[Agency]:[Hier1]],3,FALSE)),"Abolished Agency",(VLOOKUP(F114,Table_GAAP02A[[#All],[Agency]:[Hier1]],3,FALSE)))</f>
        <v>DEPT OF CONSUMER AFFAIRS</v>
      </c>
      <c r="M114" s="437" t="str">
        <f>IF(ISNA(VLOOKUP(G114,GAAP02F[[#All],[Column1]:[FundName]],2,FALSE)),"Leases",(VLOOKUP(G114,GAAP02F[[#All],[Column1]:[FundName]],2,FALSE)))</f>
        <v>P&amp;V- DENTISTRY FUND</v>
      </c>
      <c r="N114" s="438">
        <v>0</v>
      </c>
      <c r="O114" s="438">
        <v>0</v>
      </c>
      <c r="P114" s="438">
        <v>0</v>
      </c>
      <c r="Q114" s="438">
        <v>0</v>
      </c>
      <c r="R114" s="438">
        <v>0</v>
      </c>
      <c r="S114" s="438">
        <v>0</v>
      </c>
      <c r="T114" s="577">
        <f t="shared" si="43"/>
        <v>0</v>
      </c>
      <c r="U114" s="439">
        <v>0</v>
      </c>
      <c r="V114" s="439">
        <v>0</v>
      </c>
      <c r="W114" s="439">
        <v>0</v>
      </c>
      <c r="X114" s="439">
        <v>0</v>
      </c>
      <c r="Y114" s="440">
        <f t="shared" si="40"/>
        <v>0</v>
      </c>
      <c r="Z114" s="441">
        <v>0</v>
      </c>
      <c r="AA114" s="441">
        <v>0</v>
      </c>
      <c r="AB114" s="441">
        <v>0</v>
      </c>
      <c r="AC114" s="441">
        <v>0</v>
      </c>
      <c r="AD114" s="442">
        <f t="shared" si="41"/>
        <v>0</v>
      </c>
      <c r="AE114" s="443">
        <f t="shared" si="48"/>
        <v>0</v>
      </c>
      <c r="AF114" s="443">
        <f t="shared" si="42"/>
        <v>0</v>
      </c>
      <c r="AG114" s="443">
        <f t="shared" si="47"/>
        <v>0</v>
      </c>
      <c r="AH114" s="444">
        <f t="shared" si="35"/>
        <v>0</v>
      </c>
      <c r="AI114" s="444">
        <f t="shared" si="44"/>
        <v>0</v>
      </c>
      <c r="AJ114" s="444">
        <f t="shared" si="45"/>
        <v>0</v>
      </c>
      <c r="AK114" s="601">
        <f t="shared" si="46"/>
        <v>0</v>
      </c>
    </row>
    <row r="115" spans="1:37" s="445" customFormat="1" ht="13.15" customHeight="1" x14ac:dyDescent="0.2">
      <c r="A115" s="446" t="s">
        <v>106</v>
      </c>
      <c r="B115" s="432"/>
      <c r="C115" s="432" t="s">
        <v>12</v>
      </c>
      <c r="D115" s="432"/>
      <c r="E115" s="432"/>
      <c r="F115" s="434" t="s">
        <v>190</v>
      </c>
      <c r="G115" s="434" t="s">
        <v>213</v>
      </c>
      <c r="H115" s="435" t="str">
        <f t="shared" si="39"/>
        <v>11110752</v>
      </c>
      <c r="I115" s="436" t="str">
        <f>IF(ISNA(VLOOKUP(G115,GAAP02F[[#All],[Column1]:[FundHier1]],5,FALSE)),"Leases",(VLOOKUP(G115,GAAP02F[[#All],[Column1]:[FundHier1]],5,FALSE)))</f>
        <v>200</v>
      </c>
      <c r="J115" s="436" t="str">
        <f>IF(ISNA(VLOOKUP(F115,Table_GAAP02A[[#All],[Agency]:[Hier1]],4,FALSE)),"Abolished Agency",(VLOOKUP(F115,Table_GAAP02A[[#All],[Agency]:[Hier1]],4,FALSE)))</f>
        <v>0825</v>
      </c>
      <c r="K115" s="437" t="str">
        <f>IF(ISNA(VLOOKUP(F115,Table_GAAP02A[[#All],[Agency]:[Hier1]],2,FALSE)),"Abolished Agency",(VLOOKUP(F115,Table_GAAP02A[[#All],[Agency]:[Hier1]],2,FALSE)))</f>
        <v>BUS, CONSUMER SERV, HOUSING</v>
      </c>
      <c r="L115" s="437" t="str">
        <f>IF(ISNA(VLOOKUP(F115,Table_GAAP02A[[#All],[Agency]:[Hier1]],3,FALSE)),"Abolished Agency",(VLOOKUP(F115,Table_GAAP02A[[#All],[Agency]:[Hier1]],3,FALSE)))</f>
        <v>DEPT OF CONSUMER AFFAIRS</v>
      </c>
      <c r="M115" s="437" t="str">
        <f>IF(ISNA(VLOOKUP(G115,GAAP02F[[#All],[Column1]:[FundName]],2,FALSE)),"Leases",(VLOOKUP(G115,GAAP02F[[#All],[Column1]:[FundName]],2,FALSE)))</f>
        <v>HOME FURNISHINGS/THERMAL INSLT</v>
      </c>
      <c r="N115" s="438">
        <v>0</v>
      </c>
      <c r="O115" s="438">
        <v>0</v>
      </c>
      <c r="P115" s="438">
        <v>0</v>
      </c>
      <c r="Q115" s="438">
        <v>0</v>
      </c>
      <c r="R115" s="438">
        <v>0</v>
      </c>
      <c r="S115" s="438">
        <v>0</v>
      </c>
      <c r="T115" s="577">
        <f t="shared" si="43"/>
        <v>0</v>
      </c>
      <c r="U115" s="439">
        <v>0</v>
      </c>
      <c r="V115" s="439">
        <v>0</v>
      </c>
      <c r="W115" s="439">
        <v>0</v>
      </c>
      <c r="X115" s="439">
        <v>0</v>
      </c>
      <c r="Y115" s="440">
        <f t="shared" si="40"/>
        <v>0</v>
      </c>
      <c r="Z115" s="441">
        <v>0</v>
      </c>
      <c r="AA115" s="441">
        <v>0</v>
      </c>
      <c r="AB115" s="441">
        <v>0</v>
      </c>
      <c r="AC115" s="441">
        <v>0</v>
      </c>
      <c r="AD115" s="442">
        <f t="shared" si="41"/>
        <v>0</v>
      </c>
      <c r="AE115" s="443">
        <f t="shared" si="48"/>
        <v>0</v>
      </c>
      <c r="AF115" s="443">
        <f t="shared" si="42"/>
        <v>0</v>
      </c>
      <c r="AG115" s="443">
        <f t="shared" si="47"/>
        <v>0</v>
      </c>
      <c r="AH115" s="444">
        <f t="shared" si="35"/>
        <v>0</v>
      </c>
      <c r="AI115" s="444">
        <f t="shared" si="44"/>
        <v>0</v>
      </c>
      <c r="AJ115" s="444">
        <f t="shared" si="45"/>
        <v>0</v>
      </c>
      <c r="AK115" s="601">
        <f t="shared" si="46"/>
        <v>0</v>
      </c>
    </row>
    <row r="116" spans="1:37" s="445" customFormat="1" ht="13.15" customHeight="1" x14ac:dyDescent="0.2">
      <c r="A116" s="446" t="s">
        <v>106</v>
      </c>
      <c r="B116" s="432"/>
      <c r="C116" s="432" t="s">
        <v>12</v>
      </c>
      <c r="D116" s="432"/>
      <c r="E116" s="432"/>
      <c r="F116" s="434" t="s">
        <v>190</v>
      </c>
      <c r="G116" s="450" t="s">
        <v>214</v>
      </c>
      <c r="H116" s="435" t="str">
        <f t="shared" si="39"/>
        <v>11110757</v>
      </c>
      <c r="I116" s="436" t="str">
        <f>IF(ISNA(VLOOKUP(G116,GAAP02F[[#All],[Column1]:[FundHier1]],5,FALSE)),"Leases",(VLOOKUP(G116,GAAP02F[[#All],[Column1]:[FundHier1]],5,FALSE)))</f>
        <v>200</v>
      </c>
      <c r="J116" s="436" t="str">
        <f>IF(ISNA(VLOOKUP(F116,Table_GAAP02A[[#All],[Agency]:[Hier1]],4,FALSE)),"Abolished Agency",(VLOOKUP(F116,Table_GAAP02A[[#All],[Agency]:[Hier1]],4,FALSE)))</f>
        <v>0825</v>
      </c>
      <c r="K116" s="437" t="str">
        <f>IF(ISNA(VLOOKUP(F116,Table_GAAP02A[[#All],[Agency]:[Hier1]],2,FALSE)),"Abolished Agency",(VLOOKUP(F116,Table_GAAP02A[[#All],[Agency]:[Hier1]],2,FALSE)))</f>
        <v>BUS, CONSUMER SERV, HOUSING</v>
      </c>
      <c r="L116" s="437" t="str">
        <f>IF(ISNA(VLOOKUP(F116,Table_GAAP02A[[#All],[Agency]:[Hier1]],3,FALSE)),"Abolished Agency",(VLOOKUP(F116,Table_GAAP02A[[#All],[Agency]:[Hier1]],3,FALSE)))</f>
        <v>DEPT OF CONSUMER AFFAIRS</v>
      </c>
      <c r="M116" s="437" t="str">
        <f>IF(ISNA(VLOOKUP(G116,GAAP02F[[#All],[Column1]:[FundName]],2,FALSE)),"Leases",(VLOOKUP(G116,GAAP02F[[#All],[Column1]:[FundName]],2,FALSE)))</f>
        <v>LANDSCAPE ARCH FD BD/ARCH EXAM</v>
      </c>
      <c r="N116" s="438">
        <v>0</v>
      </c>
      <c r="O116" s="438">
        <v>0</v>
      </c>
      <c r="P116" s="438">
        <v>0</v>
      </c>
      <c r="Q116" s="438">
        <v>0</v>
      </c>
      <c r="R116" s="438">
        <v>0</v>
      </c>
      <c r="S116" s="438">
        <v>0</v>
      </c>
      <c r="T116" s="577">
        <f t="shared" si="43"/>
        <v>0</v>
      </c>
      <c r="U116" s="439">
        <v>0</v>
      </c>
      <c r="V116" s="439">
        <v>0</v>
      </c>
      <c r="W116" s="439">
        <v>0</v>
      </c>
      <c r="X116" s="439">
        <v>0</v>
      </c>
      <c r="Y116" s="440">
        <f t="shared" si="40"/>
        <v>0</v>
      </c>
      <c r="Z116" s="441">
        <v>0</v>
      </c>
      <c r="AA116" s="441">
        <v>0</v>
      </c>
      <c r="AB116" s="441">
        <v>0</v>
      </c>
      <c r="AC116" s="441">
        <v>0</v>
      </c>
      <c r="AD116" s="442">
        <f t="shared" si="41"/>
        <v>0</v>
      </c>
      <c r="AE116" s="443">
        <f t="shared" si="48"/>
        <v>0</v>
      </c>
      <c r="AF116" s="443">
        <f t="shared" si="42"/>
        <v>0</v>
      </c>
      <c r="AG116" s="443">
        <f t="shared" si="47"/>
        <v>0</v>
      </c>
      <c r="AH116" s="444">
        <f t="shared" ref="AH116:AH179" si="49">Q116 +X116-AC116</f>
        <v>0</v>
      </c>
      <c r="AI116" s="444">
        <f t="shared" si="44"/>
        <v>0</v>
      </c>
      <c r="AJ116" s="444">
        <f t="shared" si="45"/>
        <v>0</v>
      </c>
      <c r="AK116" s="601">
        <f t="shared" si="46"/>
        <v>0</v>
      </c>
    </row>
    <row r="117" spans="1:37" s="445" customFormat="1" ht="13.15" customHeight="1" x14ac:dyDescent="0.2">
      <c r="A117" s="446" t="s">
        <v>106</v>
      </c>
      <c r="B117" s="432"/>
      <c r="C117" s="432" t="s">
        <v>12</v>
      </c>
      <c r="D117" s="432"/>
      <c r="E117" s="432"/>
      <c r="F117" s="434" t="s">
        <v>190</v>
      </c>
      <c r="G117" s="434" t="s">
        <v>215</v>
      </c>
      <c r="H117" s="435" t="str">
        <f t="shared" si="39"/>
        <v>11110758</v>
      </c>
      <c r="I117" s="436" t="str">
        <f>IF(ISNA(VLOOKUP(G117,GAAP02F[[#All],[Column1]:[FundHier1]],5,FALSE)),"Leases",(VLOOKUP(G117,GAAP02F[[#All],[Column1]:[FundHier1]],5,FALSE)))</f>
        <v>200</v>
      </c>
      <c r="J117" s="436" t="str">
        <f>IF(ISNA(VLOOKUP(F117,Table_GAAP02A[[#All],[Agency]:[Hier1]],4,FALSE)),"Abolished Agency",(VLOOKUP(F117,Table_GAAP02A[[#All],[Agency]:[Hier1]],4,FALSE)))</f>
        <v>0825</v>
      </c>
      <c r="K117" s="437" t="str">
        <f>IF(ISNA(VLOOKUP(F117,Table_GAAP02A[[#All],[Agency]:[Hier1]],2,FALSE)),"Abolished Agency",(VLOOKUP(F117,Table_GAAP02A[[#All],[Agency]:[Hier1]],2,FALSE)))</f>
        <v>BUS, CONSUMER SERV, HOUSING</v>
      </c>
      <c r="L117" s="437" t="str">
        <f>IF(ISNA(VLOOKUP(F117,Table_GAAP02A[[#All],[Agency]:[Hier1]],3,FALSE)),"Abolished Agency",(VLOOKUP(F117,Table_GAAP02A[[#All],[Agency]:[Hier1]],3,FALSE)))</f>
        <v>DEPT OF CONSUMER AFFAIRS</v>
      </c>
      <c r="M117" s="437" t="str">
        <f>IF(ISNA(VLOOKUP(G117,GAAP02F[[#All],[Column1]:[FundName]],2,FALSE)),"Leases",(VLOOKUP(G117,GAAP02F[[#All],[Column1]:[FundName]],2,FALSE)))</f>
        <v>CONTNGT FD OF THE MED BD OF CA</v>
      </c>
      <c r="N117" s="438">
        <v>0</v>
      </c>
      <c r="O117" s="438">
        <v>0</v>
      </c>
      <c r="P117" s="438">
        <v>0</v>
      </c>
      <c r="Q117" s="438">
        <v>0</v>
      </c>
      <c r="R117" s="438">
        <v>0</v>
      </c>
      <c r="S117" s="438">
        <v>0</v>
      </c>
      <c r="T117" s="577">
        <f t="shared" si="43"/>
        <v>0</v>
      </c>
      <c r="U117" s="439">
        <v>0</v>
      </c>
      <c r="V117" s="439">
        <v>0</v>
      </c>
      <c r="W117" s="439">
        <v>0</v>
      </c>
      <c r="X117" s="439">
        <v>0</v>
      </c>
      <c r="Y117" s="440">
        <f t="shared" si="40"/>
        <v>0</v>
      </c>
      <c r="Z117" s="441">
        <v>0</v>
      </c>
      <c r="AA117" s="441">
        <v>0</v>
      </c>
      <c r="AB117" s="441">
        <v>0</v>
      </c>
      <c r="AC117" s="441">
        <v>0</v>
      </c>
      <c r="AD117" s="442">
        <f t="shared" si="41"/>
        <v>0</v>
      </c>
      <c r="AE117" s="443">
        <f t="shared" si="48"/>
        <v>0</v>
      </c>
      <c r="AF117" s="443">
        <f t="shared" si="42"/>
        <v>0</v>
      </c>
      <c r="AG117" s="443">
        <f t="shared" si="47"/>
        <v>0</v>
      </c>
      <c r="AH117" s="444">
        <f t="shared" si="49"/>
        <v>0</v>
      </c>
      <c r="AI117" s="444">
        <f t="shared" si="44"/>
        <v>0</v>
      </c>
      <c r="AJ117" s="444">
        <f t="shared" si="45"/>
        <v>0</v>
      </c>
      <c r="AK117" s="601">
        <f t="shared" si="46"/>
        <v>0</v>
      </c>
    </row>
    <row r="118" spans="1:37" s="445" customFormat="1" ht="13.15" customHeight="1" x14ac:dyDescent="0.2">
      <c r="A118" s="446" t="s">
        <v>106</v>
      </c>
      <c r="B118" s="432"/>
      <c r="C118" s="432" t="s">
        <v>12</v>
      </c>
      <c r="D118" s="432"/>
      <c r="E118" s="432"/>
      <c r="F118" s="434" t="s">
        <v>190</v>
      </c>
      <c r="G118" s="434" t="s">
        <v>216</v>
      </c>
      <c r="H118" s="435" t="str">
        <f t="shared" si="39"/>
        <v>11110759</v>
      </c>
      <c r="I118" s="436" t="str">
        <f>IF(ISNA(VLOOKUP(G118,GAAP02F[[#All],[Column1]:[FundHier1]],5,FALSE)),"Leases",(VLOOKUP(G118,GAAP02F[[#All],[Column1]:[FundHier1]],5,FALSE)))</f>
        <v>200</v>
      </c>
      <c r="J118" s="436" t="str">
        <f>IF(ISNA(VLOOKUP(F118,Table_GAAP02A[[#All],[Agency]:[Hier1]],4,FALSE)),"Abolished Agency",(VLOOKUP(F118,Table_GAAP02A[[#All],[Agency]:[Hier1]],4,FALSE)))</f>
        <v>0825</v>
      </c>
      <c r="K118" s="437" t="str">
        <f>IF(ISNA(VLOOKUP(F118,Table_GAAP02A[[#All],[Agency]:[Hier1]],2,FALSE)),"Abolished Agency",(VLOOKUP(F118,Table_GAAP02A[[#All],[Agency]:[Hier1]],2,FALSE)))</f>
        <v>BUS, CONSUMER SERV, HOUSING</v>
      </c>
      <c r="L118" s="437" t="str">
        <f>IF(ISNA(VLOOKUP(F118,Table_GAAP02A[[#All],[Agency]:[Hier1]],3,FALSE)),"Abolished Agency",(VLOOKUP(F118,Table_GAAP02A[[#All],[Agency]:[Hier1]],3,FALSE)))</f>
        <v>DEPT OF CONSUMER AFFAIRS</v>
      </c>
      <c r="M118" s="437" t="str">
        <f>IF(ISNA(VLOOKUP(G118,GAAP02F[[#All],[Column1]:[FundName]],2,FALSE)),"Leases",(VLOOKUP(G118,GAAP02F[[#All],[Column1]:[FundName]],2,FALSE)))</f>
        <v>P&amp;V- PHYSICAL THERAPY FUND</v>
      </c>
      <c r="N118" s="438">
        <v>0</v>
      </c>
      <c r="O118" s="438">
        <v>0</v>
      </c>
      <c r="P118" s="438">
        <v>0</v>
      </c>
      <c r="Q118" s="438">
        <v>0</v>
      </c>
      <c r="R118" s="438">
        <v>0</v>
      </c>
      <c r="S118" s="438">
        <v>0</v>
      </c>
      <c r="T118" s="577">
        <f t="shared" si="43"/>
        <v>0</v>
      </c>
      <c r="U118" s="439">
        <v>0</v>
      </c>
      <c r="V118" s="439">
        <v>0</v>
      </c>
      <c r="W118" s="439">
        <v>0</v>
      </c>
      <c r="X118" s="439">
        <v>0</v>
      </c>
      <c r="Y118" s="440">
        <f t="shared" si="40"/>
        <v>0</v>
      </c>
      <c r="Z118" s="441">
        <v>0</v>
      </c>
      <c r="AA118" s="441">
        <v>0</v>
      </c>
      <c r="AB118" s="441">
        <v>0</v>
      </c>
      <c r="AC118" s="441">
        <v>0</v>
      </c>
      <c r="AD118" s="442">
        <f t="shared" si="41"/>
        <v>0</v>
      </c>
      <c r="AE118" s="443">
        <f t="shared" si="48"/>
        <v>0</v>
      </c>
      <c r="AF118" s="443">
        <f t="shared" si="42"/>
        <v>0</v>
      </c>
      <c r="AG118" s="443">
        <f t="shared" si="47"/>
        <v>0</v>
      </c>
      <c r="AH118" s="444">
        <f t="shared" si="49"/>
        <v>0</v>
      </c>
      <c r="AI118" s="444">
        <f t="shared" si="44"/>
        <v>0</v>
      </c>
      <c r="AJ118" s="444">
        <f t="shared" si="45"/>
        <v>0</v>
      </c>
      <c r="AK118" s="601">
        <f t="shared" si="46"/>
        <v>0</v>
      </c>
    </row>
    <row r="119" spans="1:37" s="445" customFormat="1" ht="13.15" customHeight="1" x14ac:dyDescent="0.2">
      <c r="A119" s="446" t="s">
        <v>106</v>
      </c>
      <c r="B119" s="432"/>
      <c r="C119" s="432" t="s">
        <v>12</v>
      </c>
      <c r="D119" s="432"/>
      <c r="E119" s="432"/>
      <c r="F119" s="434" t="s">
        <v>190</v>
      </c>
      <c r="G119" s="434" t="s">
        <v>217</v>
      </c>
      <c r="H119" s="435" t="str">
        <f t="shared" si="39"/>
        <v>11110761</v>
      </c>
      <c r="I119" s="436" t="str">
        <f>IF(ISNA(VLOOKUP(G119,GAAP02F[[#All],[Column1]:[FundHier1]],5,FALSE)),"Leases",(VLOOKUP(G119,GAAP02F[[#All],[Column1]:[FundHier1]],5,FALSE)))</f>
        <v>200</v>
      </c>
      <c r="J119" s="436" t="str">
        <f>IF(ISNA(VLOOKUP(F119,Table_GAAP02A[[#All],[Agency]:[Hier1]],4,FALSE)),"Abolished Agency",(VLOOKUP(F119,Table_GAAP02A[[#All],[Agency]:[Hier1]],4,FALSE)))</f>
        <v>0825</v>
      </c>
      <c r="K119" s="437" t="str">
        <f>IF(ISNA(VLOOKUP(F119,Table_GAAP02A[[#All],[Agency]:[Hier1]],2,FALSE)),"Abolished Agency",(VLOOKUP(F119,Table_GAAP02A[[#All],[Agency]:[Hier1]],2,FALSE)))</f>
        <v>BUS, CONSUMER SERV, HOUSING</v>
      </c>
      <c r="L119" s="437" t="str">
        <f>IF(ISNA(VLOOKUP(F119,Table_GAAP02A[[#All],[Agency]:[Hier1]],3,FALSE)),"Abolished Agency",(VLOOKUP(F119,Table_GAAP02A[[#All],[Agency]:[Hier1]],3,FALSE)))</f>
        <v>DEPT OF CONSUMER AFFAIRS</v>
      </c>
      <c r="M119" s="437" t="str">
        <f>IF(ISNA(VLOOKUP(G119,GAAP02F[[#All],[Column1]:[FundName]],2,FALSE)),"Leases",(VLOOKUP(G119,GAAP02F[[#All],[Column1]:[FundName]],2,FALSE)))</f>
        <v>P&amp;V- REGISTERED NURSING FUND</v>
      </c>
      <c r="N119" s="438">
        <v>0</v>
      </c>
      <c r="O119" s="438">
        <v>0</v>
      </c>
      <c r="P119" s="438">
        <v>0</v>
      </c>
      <c r="Q119" s="438">
        <v>0</v>
      </c>
      <c r="R119" s="438">
        <v>0</v>
      </c>
      <c r="S119" s="438">
        <v>0</v>
      </c>
      <c r="T119" s="577">
        <f t="shared" si="43"/>
        <v>0</v>
      </c>
      <c r="U119" s="439">
        <v>0</v>
      </c>
      <c r="V119" s="439">
        <v>0</v>
      </c>
      <c r="W119" s="439">
        <v>0</v>
      </c>
      <c r="X119" s="439">
        <v>0</v>
      </c>
      <c r="Y119" s="440">
        <f t="shared" si="40"/>
        <v>0</v>
      </c>
      <c r="Z119" s="441">
        <v>0</v>
      </c>
      <c r="AA119" s="441">
        <v>0</v>
      </c>
      <c r="AB119" s="441">
        <v>0</v>
      </c>
      <c r="AC119" s="441">
        <v>0</v>
      </c>
      <c r="AD119" s="442">
        <f t="shared" si="41"/>
        <v>0</v>
      </c>
      <c r="AE119" s="443">
        <f t="shared" si="48"/>
        <v>0</v>
      </c>
      <c r="AF119" s="443">
        <f t="shared" si="42"/>
        <v>0</v>
      </c>
      <c r="AG119" s="443">
        <f t="shared" si="47"/>
        <v>0</v>
      </c>
      <c r="AH119" s="444">
        <f t="shared" si="49"/>
        <v>0</v>
      </c>
      <c r="AI119" s="444">
        <f t="shared" si="44"/>
        <v>0</v>
      </c>
      <c r="AJ119" s="444">
        <f t="shared" si="45"/>
        <v>0</v>
      </c>
      <c r="AK119" s="601">
        <f t="shared" si="46"/>
        <v>0</v>
      </c>
    </row>
    <row r="120" spans="1:37" s="445" customFormat="1" ht="13.15" customHeight="1" x14ac:dyDescent="0.2">
      <c r="A120" s="446" t="s">
        <v>106</v>
      </c>
      <c r="B120" s="432"/>
      <c r="C120" s="432" t="s">
        <v>12</v>
      </c>
      <c r="D120" s="432"/>
      <c r="E120" s="432"/>
      <c r="F120" s="434" t="s">
        <v>190</v>
      </c>
      <c r="G120" s="434" t="s">
        <v>218</v>
      </c>
      <c r="H120" s="435" t="str">
        <f t="shared" si="39"/>
        <v>11110763</v>
      </c>
      <c r="I120" s="436" t="str">
        <f>IF(ISNA(VLOOKUP(G120,GAAP02F[[#All],[Column1]:[FundHier1]],5,FALSE)),"Leases",(VLOOKUP(G120,GAAP02F[[#All],[Column1]:[FundHier1]],5,FALSE)))</f>
        <v>200</v>
      </c>
      <c r="J120" s="436" t="str">
        <f>IF(ISNA(VLOOKUP(F120,Table_GAAP02A[[#All],[Agency]:[Hier1]],4,FALSE)),"Abolished Agency",(VLOOKUP(F120,Table_GAAP02A[[#All],[Agency]:[Hier1]],4,FALSE)))</f>
        <v>0825</v>
      </c>
      <c r="K120" s="437" t="str">
        <f>IF(ISNA(VLOOKUP(F120,Table_GAAP02A[[#All],[Agency]:[Hier1]],2,FALSE)),"Abolished Agency",(VLOOKUP(F120,Table_GAAP02A[[#All],[Agency]:[Hier1]],2,FALSE)))</f>
        <v>BUS, CONSUMER SERV, HOUSING</v>
      </c>
      <c r="L120" s="437" t="str">
        <f>IF(ISNA(VLOOKUP(F120,Table_GAAP02A[[#All],[Agency]:[Hier1]],3,FALSE)),"Abolished Agency",(VLOOKUP(F120,Table_GAAP02A[[#All],[Agency]:[Hier1]],3,FALSE)))</f>
        <v>DEPT OF CONSUMER AFFAIRS</v>
      </c>
      <c r="M120" s="437" t="str">
        <f>IF(ISNA(VLOOKUP(G120,GAAP02F[[#All],[Column1]:[FundName]],2,FALSE)),"Leases",(VLOOKUP(G120,GAAP02F[[#All],[Column1]:[FundName]],2,FALSE)))</f>
        <v>P&amp;V- OPTOMETRY FUND</v>
      </c>
      <c r="N120" s="438">
        <v>0</v>
      </c>
      <c r="O120" s="438">
        <v>0</v>
      </c>
      <c r="P120" s="438">
        <v>0</v>
      </c>
      <c r="Q120" s="438">
        <v>0</v>
      </c>
      <c r="R120" s="438">
        <v>0</v>
      </c>
      <c r="S120" s="438">
        <v>0</v>
      </c>
      <c r="T120" s="577">
        <f t="shared" si="43"/>
        <v>0</v>
      </c>
      <c r="U120" s="439">
        <v>0</v>
      </c>
      <c r="V120" s="439">
        <v>0</v>
      </c>
      <c r="W120" s="439">
        <v>0</v>
      </c>
      <c r="X120" s="439">
        <v>0</v>
      </c>
      <c r="Y120" s="440">
        <f t="shared" si="40"/>
        <v>0</v>
      </c>
      <c r="Z120" s="441">
        <v>0</v>
      </c>
      <c r="AA120" s="441">
        <v>0</v>
      </c>
      <c r="AB120" s="441">
        <v>0</v>
      </c>
      <c r="AC120" s="441">
        <v>0</v>
      </c>
      <c r="AD120" s="442">
        <f t="shared" si="41"/>
        <v>0</v>
      </c>
      <c r="AE120" s="443">
        <f t="shared" si="48"/>
        <v>0</v>
      </c>
      <c r="AF120" s="443">
        <f t="shared" si="42"/>
        <v>0</v>
      </c>
      <c r="AG120" s="443">
        <f t="shared" si="47"/>
        <v>0</v>
      </c>
      <c r="AH120" s="444">
        <f t="shared" si="49"/>
        <v>0</v>
      </c>
      <c r="AI120" s="444">
        <f t="shared" si="44"/>
        <v>0</v>
      </c>
      <c r="AJ120" s="444">
        <f t="shared" si="45"/>
        <v>0</v>
      </c>
      <c r="AK120" s="601">
        <f t="shared" si="46"/>
        <v>0</v>
      </c>
    </row>
    <row r="121" spans="1:37" s="445" customFormat="1" ht="13.15" customHeight="1" x14ac:dyDescent="0.2">
      <c r="A121" s="446" t="s">
        <v>106</v>
      </c>
      <c r="B121" s="432"/>
      <c r="C121" s="432" t="s">
        <v>12</v>
      </c>
      <c r="D121" s="432"/>
      <c r="E121" s="432"/>
      <c r="F121" s="434" t="s">
        <v>190</v>
      </c>
      <c r="G121" s="434" t="s">
        <v>219</v>
      </c>
      <c r="H121" s="435" t="str">
        <f t="shared" si="39"/>
        <v>11110767</v>
      </c>
      <c r="I121" s="436" t="str">
        <f>IF(ISNA(VLOOKUP(G121,GAAP02F[[#All],[Column1]:[FundHier1]],5,FALSE)),"Leases",(VLOOKUP(G121,GAAP02F[[#All],[Column1]:[FundHier1]],5,FALSE)))</f>
        <v>200</v>
      </c>
      <c r="J121" s="436" t="str">
        <f>IF(ISNA(VLOOKUP(F121,Table_GAAP02A[[#All],[Agency]:[Hier1]],4,FALSE)),"Abolished Agency",(VLOOKUP(F121,Table_GAAP02A[[#All],[Agency]:[Hier1]],4,FALSE)))</f>
        <v>0825</v>
      </c>
      <c r="K121" s="437" t="str">
        <f>IF(ISNA(VLOOKUP(F121,Table_GAAP02A[[#All],[Agency]:[Hier1]],2,FALSE)),"Abolished Agency",(VLOOKUP(F121,Table_GAAP02A[[#All],[Agency]:[Hier1]],2,FALSE)))</f>
        <v>BUS, CONSUMER SERV, HOUSING</v>
      </c>
      <c r="L121" s="437" t="str">
        <f>IF(ISNA(VLOOKUP(F121,Table_GAAP02A[[#All],[Agency]:[Hier1]],3,FALSE)),"Abolished Agency",(VLOOKUP(F121,Table_GAAP02A[[#All],[Agency]:[Hier1]],3,FALSE)))</f>
        <v>DEPT OF CONSUMER AFFAIRS</v>
      </c>
      <c r="M121" s="437" t="str">
        <f>IF(ISNA(VLOOKUP(G121,GAAP02F[[#All],[Column1]:[FundName]],2,FALSE)),"Leases",(VLOOKUP(G121,GAAP02F[[#All],[Column1]:[FundName]],2,FALSE)))</f>
        <v>P&amp;V- PHARMACY BD CONTINGENT</v>
      </c>
      <c r="N121" s="438">
        <v>0</v>
      </c>
      <c r="O121" s="438">
        <v>0</v>
      </c>
      <c r="P121" s="438">
        <v>0</v>
      </c>
      <c r="Q121" s="438">
        <v>0</v>
      </c>
      <c r="R121" s="438">
        <v>0</v>
      </c>
      <c r="S121" s="438">
        <v>0</v>
      </c>
      <c r="T121" s="577">
        <f t="shared" si="43"/>
        <v>0</v>
      </c>
      <c r="U121" s="439">
        <v>0</v>
      </c>
      <c r="V121" s="439">
        <v>0</v>
      </c>
      <c r="W121" s="439">
        <v>0</v>
      </c>
      <c r="X121" s="439">
        <v>0</v>
      </c>
      <c r="Y121" s="440">
        <f t="shared" si="40"/>
        <v>0</v>
      </c>
      <c r="Z121" s="441">
        <v>0</v>
      </c>
      <c r="AA121" s="441">
        <v>0</v>
      </c>
      <c r="AB121" s="441">
        <v>0</v>
      </c>
      <c r="AC121" s="441">
        <v>0</v>
      </c>
      <c r="AD121" s="442">
        <f t="shared" si="41"/>
        <v>0</v>
      </c>
      <c r="AE121" s="443">
        <f t="shared" si="48"/>
        <v>0</v>
      </c>
      <c r="AF121" s="443">
        <f t="shared" si="42"/>
        <v>0</v>
      </c>
      <c r="AG121" s="443">
        <f t="shared" si="47"/>
        <v>0</v>
      </c>
      <c r="AH121" s="444">
        <f t="shared" si="49"/>
        <v>0</v>
      </c>
      <c r="AI121" s="444">
        <f t="shared" si="44"/>
        <v>0</v>
      </c>
      <c r="AJ121" s="444">
        <f t="shared" si="45"/>
        <v>0</v>
      </c>
      <c r="AK121" s="601">
        <f t="shared" si="46"/>
        <v>0</v>
      </c>
    </row>
    <row r="122" spans="1:37" s="445" customFormat="1" ht="13.15" customHeight="1" x14ac:dyDescent="0.2">
      <c r="A122" s="446" t="s">
        <v>106</v>
      </c>
      <c r="B122" s="432"/>
      <c r="C122" s="432" t="s">
        <v>12</v>
      </c>
      <c r="D122" s="432"/>
      <c r="E122" s="432"/>
      <c r="F122" s="434" t="s">
        <v>190</v>
      </c>
      <c r="G122" s="434" t="s">
        <v>220</v>
      </c>
      <c r="H122" s="435" t="str">
        <f t="shared" si="39"/>
        <v>11110770</v>
      </c>
      <c r="I122" s="436" t="str">
        <f>IF(ISNA(VLOOKUP(G122,GAAP02F[[#All],[Column1]:[FundHier1]],5,FALSE)),"Leases",(VLOOKUP(G122,GAAP02F[[#All],[Column1]:[FundHier1]],5,FALSE)))</f>
        <v>200</v>
      </c>
      <c r="J122" s="436" t="str">
        <f>IF(ISNA(VLOOKUP(F122,Table_GAAP02A[[#All],[Agency]:[Hier1]],4,FALSE)),"Abolished Agency",(VLOOKUP(F122,Table_GAAP02A[[#All],[Agency]:[Hier1]],4,FALSE)))</f>
        <v>0825</v>
      </c>
      <c r="K122" s="437" t="str">
        <f>IF(ISNA(VLOOKUP(F122,Table_GAAP02A[[#All],[Agency]:[Hier1]],2,FALSE)),"Abolished Agency",(VLOOKUP(F122,Table_GAAP02A[[#All],[Agency]:[Hier1]],2,FALSE)))</f>
        <v>BUS, CONSUMER SERV, HOUSING</v>
      </c>
      <c r="L122" s="437" t="str">
        <f>IF(ISNA(VLOOKUP(F122,Table_GAAP02A[[#All],[Agency]:[Hier1]],3,FALSE)),"Abolished Agency",(VLOOKUP(F122,Table_GAAP02A[[#All],[Agency]:[Hier1]],3,FALSE)))</f>
        <v>DEPT OF CONSUMER AFFAIRS</v>
      </c>
      <c r="M122" s="437" t="str">
        <f>IF(ISNA(VLOOKUP(G122,GAAP02F[[#All],[Column1]:[FundName]],2,FALSE)),"Leases",(VLOOKUP(G122,GAAP02F[[#All],[Column1]:[FundName]],2,FALSE)))</f>
        <v>P&amp;V- PRO ENGINRS&amp;LAND SURVYORS</v>
      </c>
      <c r="N122" s="438">
        <v>0</v>
      </c>
      <c r="O122" s="438">
        <v>0</v>
      </c>
      <c r="P122" s="438">
        <v>0</v>
      </c>
      <c r="Q122" s="438">
        <v>0</v>
      </c>
      <c r="R122" s="438">
        <v>0</v>
      </c>
      <c r="S122" s="438">
        <v>0</v>
      </c>
      <c r="T122" s="577">
        <f t="shared" si="43"/>
        <v>0</v>
      </c>
      <c r="U122" s="439">
        <v>0</v>
      </c>
      <c r="V122" s="439">
        <v>0</v>
      </c>
      <c r="W122" s="439">
        <v>0</v>
      </c>
      <c r="X122" s="439">
        <v>0</v>
      </c>
      <c r="Y122" s="440">
        <f t="shared" si="40"/>
        <v>0</v>
      </c>
      <c r="Z122" s="441">
        <v>0</v>
      </c>
      <c r="AA122" s="441">
        <v>0</v>
      </c>
      <c r="AB122" s="441">
        <v>0</v>
      </c>
      <c r="AC122" s="441">
        <v>0</v>
      </c>
      <c r="AD122" s="442">
        <f t="shared" si="41"/>
        <v>0</v>
      </c>
      <c r="AE122" s="443">
        <f t="shared" si="48"/>
        <v>0</v>
      </c>
      <c r="AF122" s="443">
        <f t="shared" si="42"/>
        <v>0</v>
      </c>
      <c r="AG122" s="443">
        <f t="shared" si="47"/>
        <v>0</v>
      </c>
      <c r="AH122" s="444">
        <f t="shared" si="49"/>
        <v>0</v>
      </c>
      <c r="AI122" s="444">
        <f t="shared" si="44"/>
        <v>0</v>
      </c>
      <c r="AJ122" s="444">
        <f t="shared" si="45"/>
        <v>0</v>
      </c>
      <c r="AK122" s="601">
        <f t="shared" si="46"/>
        <v>0</v>
      </c>
    </row>
    <row r="123" spans="1:37" s="445" customFormat="1" ht="13.15" customHeight="1" x14ac:dyDescent="0.2">
      <c r="A123" s="446" t="s">
        <v>106</v>
      </c>
      <c r="B123" s="432"/>
      <c r="C123" s="432" t="s">
        <v>12</v>
      </c>
      <c r="D123" s="432"/>
      <c r="E123" s="432"/>
      <c r="F123" s="434" t="s">
        <v>190</v>
      </c>
      <c r="G123" s="434" t="s">
        <v>221</v>
      </c>
      <c r="H123" s="435" t="str">
        <f t="shared" si="39"/>
        <v>11110771</v>
      </c>
      <c r="I123" s="436" t="str">
        <f>IF(ISNA(VLOOKUP(G123,GAAP02F[[#All],[Column1]:[FundHier1]],5,FALSE)),"Leases",(VLOOKUP(G123,GAAP02F[[#All],[Column1]:[FundHier1]],5,FALSE)))</f>
        <v>200</v>
      </c>
      <c r="J123" s="436" t="str">
        <f>IF(ISNA(VLOOKUP(F123,Table_GAAP02A[[#All],[Agency]:[Hier1]],4,FALSE)),"Abolished Agency",(VLOOKUP(F123,Table_GAAP02A[[#All],[Agency]:[Hier1]],4,FALSE)))</f>
        <v>0825</v>
      </c>
      <c r="K123" s="437" t="str">
        <f>IF(ISNA(VLOOKUP(F123,Table_GAAP02A[[#All],[Agency]:[Hier1]],2,FALSE)),"Abolished Agency",(VLOOKUP(F123,Table_GAAP02A[[#All],[Agency]:[Hier1]],2,FALSE)))</f>
        <v>BUS, CONSUMER SERV, HOUSING</v>
      </c>
      <c r="L123" s="437" t="str">
        <f>IF(ISNA(VLOOKUP(F123,Table_GAAP02A[[#All],[Agency]:[Hier1]],3,FALSE)),"Abolished Agency",(VLOOKUP(F123,Table_GAAP02A[[#All],[Agency]:[Hier1]],3,FALSE)))</f>
        <v>DEPT OF CONSUMER AFFAIRS</v>
      </c>
      <c r="M123" s="437" t="str">
        <f>IF(ISNA(VLOOKUP(G123,GAAP02F[[#All],[Column1]:[FundName]],2,FALSE)),"Leases",(VLOOKUP(G123,GAAP02F[[#All],[Column1]:[FundName]],2,FALSE)))</f>
        <v>COURT REPORTERS' FUND</v>
      </c>
      <c r="N123" s="438">
        <v>0</v>
      </c>
      <c r="O123" s="438">
        <v>0</v>
      </c>
      <c r="P123" s="438">
        <v>0</v>
      </c>
      <c r="Q123" s="438">
        <v>0</v>
      </c>
      <c r="R123" s="438">
        <v>0</v>
      </c>
      <c r="S123" s="438">
        <v>0</v>
      </c>
      <c r="T123" s="577">
        <f t="shared" si="43"/>
        <v>0</v>
      </c>
      <c r="U123" s="439">
        <v>0</v>
      </c>
      <c r="V123" s="439">
        <v>0</v>
      </c>
      <c r="W123" s="439">
        <v>0</v>
      </c>
      <c r="X123" s="439">
        <v>0</v>
      </c>
      <c r="Y123" s="440">
        <f t="shared" si="40"/>
        <v>0</v>
      </c>
      <c r="Z123" s="441">
        <v>0</v>
      </c>
      <c r="AA123" s="441">
        <v>0</v>
      </c>
      <c r="AB123" s="441">
        <v>0</v>
      </c>
      <c r="AC123" s="441">
        <v>0</v>
      </c>
      <c r="AD123" s="442">
        <f t="shared" si="41"/>
        <v>0</v>
      </c>
      <c r="AE123" s="443">
        <f t="shared" si="48"/>
        <v>0</v>
      </c>
      <c r="AF123" s="443">
        <f t="shared" si="42"/>
        <v>0</v>
      </c>
      <c r="AG123" s="443">
        <f t="shared" si="47"/>
        <v>0</v>
      </c>
      <c r="AH123" s="444">
        <f t="shared" si="49"/>
        <v>0</v>
      </c>
      <c r="AI123" s="444">
        <f t="shared" si="44"/>
        <v>0</v>
      </c>
      <c r="AJ123" s="444">
        <f t="shared" si="45"/>
        <v>0</v>
      </c>
      <c r="AK123" s="601">
        <f t="shared" si="46"/>
        <v>0</v>
      </c>
    </row>
    <row r="124" spans="1:37" s="445" customFormat="1" ht="13.15" customHeight="1" x14ac:dyDescent="0.2">
      <c r="A124" s="446" t="s">
        <v>106</v>
      </c>
      <c r="B124" s="432"/>
      <c r="C124" s="432" t="s">
        <v>12</v>
      </c>
      <c r="D124" s="432"/>
      <c r="E124" s="432"/>
      <c r="F124" s="434" t="s">
        <v>190</v>
      </c>
      <c r="G124" s="434" t="s">
        <v>222</v>
      </c>
      <c r="H124" s="435" t="str">
        <f t="shared" si="39"/>
        <v>11110773</v>
      </c>
      <c r="I124" s="436" t="str">
        <f>IF(ISNA(VLOOKUP(G124,GAAP02F[[#All],[Column1]:[FundHier1]],5,FALSE)),"Leases",(VLOOKUP(G124,GAAP02F[[#All],[Column1]:[FundHier1]],5,FALSE)))</f>
        <v>200</v>
      </c>
      <c r="J124" s="436" t="str">
        <f>IF(ISNA(VLOOKUP(F124,Table_GAAP02A[[#All],[Agency]:[Hier1]],4,FALSE)),"Abolished Agency",(VLOOKUP(F124,Table_GAAP02A[[#All],[Agency]:[Hier1]],4,FALSE)))</f>
        <v>0825</v>
      </c>
      <c r="K124" s="437" t="str">
        <f>IF(ISNA(VLOOKUP(F124,Table_GAAP02A[[#All],[Agency]:[Hier1]],2,FALSE)),"Abolished Agency",(VLOOKUP(F124,Table_GAAP02A[[#All],[Agency]:[Hier1]],2,FALSE)))</f>
        <v>BUS, CONSUMER SERV, HOUSING</v>
      </c>
      <c r="L124" s="437" t="str">
        <f>IF(ISNA(VLOOKUP(F124,Table_GAAP02A[[#All],[Agency]:[Hier1]],3,FALSE)),"Abolished Agency",(VLOOKUP(F124,Table_GAAP02A[[#All],[Agency]:[Hier1]],3,FALSE)))</f>
        <v>DEPT OF CONSUMER AFFAIRS</v>
      </c>
      <c r="M124" s="437" t="str">
        <f>IF(ISNA(VLOOKUP(G124,GAAP02F[[#All],[Column1]:[FundName]],2,FALSE)),"Leases",(VLOOKUP(G124,GAAP02F[[#All],[Column1]:[FundName]],2,FALSE)))</f>
        <v>P&amp;V- BEHAVIORAL SCI EXAMINERS</v>
      </c>
      <c r="N124" s="438">
        <v>0</v>
      </c>
      <c r="O124" s="438">
        <v>0</v>
      </c>
      <c r="P124" s="438">
        <v>0</v>
      </c>
      <c r="Q124" s="438">
        <v>0</v>
      </c>
      <c r="R124" s="438">
        <v>0</v>
      </c>
      <c r="S124" s="438">
        <v>0</v>
      </c>
      <c r="T124" s="577">
        <f t="shared" si="43"/>
        <v>0</v>
      </c>
      <c r="U124" s="439">
        <v>0</v>
      </c>
      <c r="V124" s="439">
        <v>0</v>
      </c>
      <c r="W124" s="439">
        <v>0</v>
      </c>
      <c r="X124" s="439">
        <v>0</v>
      </c>
      <c r="Y124" s="440">
        <f t="shared" si="40"/>
        <v>0</v>
      </c>
      <c r="Z124" s="441">
        <v>0</v>
      </c>
      <c r="AA124" s="441">
        <v>0</v>
      </c>
      <c r="AB124" s="441">
        <v>0</v>
      </c>
      <c r="AC124" s="441">
        <v>0</v>
      </c>
      <c r="AD124" s="442">
        <f t="shared" si="41"/>
        <v>0</v>
      </c>
      <c r="AE124" s="443">
        <f t="shared" si="48"/>
        <v>0</v>
      </c>
      <c r="AF124" s="443">
        <f t="shared" si="42"/>
        <v>0</v>
      </c>
      <c r="AG124" s="443">
        <f t="shared" si="47"/>
        <v>0</v>
      </c>
      <c r="AH124" s="444">
        <f t="shared" si="49"/>
        <v>0</v>
      </c>
      <c r="AI124" s="444">
        <f t="shared" si="44"/>
        <v>0</v>
      </c>
      <c r="AJ124" s="444">
        <f t="shared" si="45"/>
        <v>0</v>
      </c>
      <c r="AK124" s="601">
        <f t="shared" si="46"/>
        <v>0</v>
      </c>
    </row>
    <row r="125" spans="1:37" s="445" customFormat="1" ht="13.15" customHeight="1" x14ac:dyDescent="0.2">
      <c r="A125" s="446" t="s">
        <v>106</v>
      </c>
      <c r="B125" s="432"/>
      <c r="C125" s="432" t="s">
        <v>12</v>
      </c>
      <c r="D125" s="432"/>
      <c r="E125" s="432"/>
      <c r="F125" s="434" t="s">
        <v>190</v>
      </c>
      <c r="G125" s="450" t="s">
        <v>223</v>
      </c>
      <c r="H125" s="435" t="str">
        <f t="shared" si="39"/>
        <v>11110775</v>
      </c>
      <c r="I125" s="436" t="str">
        <f>IF(ISNA(VLOOKUP(G125,GAAP02F[[#All],[Column1]:[FundHier1]],5,FALSE)),"Leases",(VLOOKUP(G125,GAAP02F[[#All],[Column1]:[FundHier1]],5,FALSE)))</f>
        <v>200</v>
      </c>
      <c r="J125" s="436" t="str">
        <f>IF(ISNA(VLOOKUP(F125,Table_GAAP02A[[#All],[Agency]:[Hier1]],4,FALSE)),"Abolished Agency",(VLOOKUP(F125,Table_GAAP02A[[#All],[Agency]:[Hier1]],4,FALSE)))</f>
        <v>0825</v>
      </c>
      <c r="K125" s="437" t="str">
        <f>IF(ISNA(VLOOKUP(F125,Table_GAAP02A[[#All],[Agency]:[Hier1]],2,FALSE)),"Abolished Agency",(VLOOKUP(F125,Table_GAAP02A[[#All],[Agency]:[Hier1]],2,FALSE)))</f>
        <v>BUS, CONSUMER SERV, HOUSING</v>
      </c>
      <c r="L125" s="437" t="str">
        <f>IF(ISNA(VLOOKUP(F125,Table_GAAP02A[[#All],[Agency]:[Hier1]],3,FALSE)),"Abolished Agency",(VLOOKUP(F125,Table_GAAP02A[[#All],[Agency]:[Hier1]],3,FALSE)))</f>
        <v>DEPT OF CONSUMER AFFAIRS</v>
      </c>
      <c r="M125" s="437" t="str">
        <f>IF(ISNA(VLOOKUP(G125,GAAP02F[[#All],[Column1]:[FundName]],2,FALSE)),"Leases",(VLOOKUP(G125,GAAP02F[[#All],[Column1]:[FundName]],2,FALSE)))</f>
        <v>P&amp;V- STRUCTURAL PEST CONTROL</v>
      </c>
      <c r="N125" s="438">
        <v>0</v>
      </c>
      <c r="O125" s="438">
        <v>0</v>
      </c>
      <c r="P125" s="438">
        <v>0</v>
      </c>
      <c r="Q125" s="438">
        <v>0</v>
      </c>
      <c r="R125" s="438">
        <v>0</v>
      </c>
      <c r="S125" s="438">
        <v>0</v>
      </c>
      <c r="T125" s="577">
        <f t="shared" si="43"/>
        <v>0</v>
      </c>
      <c r="U125" s="439">
        <v>0</v>
      </c>
      <c r="V125" s="439">
        <v>0</v>
      </c>
      <c r="W125" s="439">
        <v>0</v>
      </c>
      <c r="X125" s="439">
        <v>0</v>
      </c>
      <c r="Y125" s="440">
        <f t="shared" si="40"/>
        <v>0</v>
      </c>
      <c r="Z125" s="441">
        <v>0</v>
      </c>
      <c r="AA125" s="441">
        <v>0</v>
      </c>
      <c r="AB125" s="441">
        <v>0</v>
      </c>
      <c r="AC125" s="441">
        <v>0</v>
      </c>
      <c r="AD125" s="442">
        <f t="shared" si="41"/>
        <v>0</v>
      </c>
      <c r="AE125" s="443">
        <f t="shared" si="48"/>
        <v>0</v>
      </c>
      <c r="AF125" s="443">
        <f t="shared" si="42"/>
        <v>0</v>
      </c>
      <c r="AG125" s="443">
        <f t="shared" si="47"/>
        <v>0</v>
      </c>
      <c r="AH125" s="444">
        <f t="shared" si="49"/>
        <v>0</v>
      </c>
      <c r="AI125" s="444">
        <f t="shared" si="44"/>
        <v>0</v>
      </c>
      <c r="AJ125" s="444">
        <f t="shared" si="45"/>
        <v>0</v>
      </c>
      <c r="AK125" s="601">
        <f t="shared" si="46"/>
        <v>0</v>
      </c>
    </row>
    <row r="126" spans="1:37" s="445" customFormat="1" ht="13.15" customHeight="1" x14ac:dyDescent="0.2">
      <c r="A126" s="446" t="s">
        <v>106</v>
      </c>
      <c r="B126" s="432"/>
      <c r="C126" s="432" t="s">
        <v>12</v>
      </c>
      <c r="D126" s="432"/>
      <c r="E126" s="432"/>
      <c r="F126" s="434" t="s">
        <v>190</v>
      </c>
      <c r="G126" s="450" t="s">
        <v>224</v>
      </c>
      <c r="H126" s="435" t="str">
        <f t="shared" si="39"/>
        <v>11110777</v>
      </c>
      <c r="I126" s="436" t="str">
        <f>IF(ISNA(VLOOKUP(G126,GAAP02F[[#All],[Column1]:[FundHier1]],5,FALSE)),"Leases",(VLOOKUP(G126,GAAP02F[[#All],[Column1]:[FundHier1]],5,FALSE)))</f>
        <v>200</v>
      </c>
      <c r="J126" s="436" t="str">
        <f>IF(ISNA(VLOOKUP(F126,Table_GAAP02A[[#All],[Agency]:[Hier1]],4,FALSE)),"Abolished Agency",(VLOOKUP(F126,Table_GAAP02A[[#All],[Agency]:[Hier1]],4,FALSE)))</f>
        <v>0825</v>
      </c>
      <c r="K126" s="437" t="str">
        <f>IF(ISNA(VLOOKUP(F126,Table_GAAP02A[[#All],[Agency]:[Hier1]],2,FALSE)),"Abolished Agency",(VLOOKUP(F126,Table_GAAP02A[[#All],[Agency]:[Hier1]],2,FALSE)))</f>
        <v>BUS, CONSUMER SERV, HOUSING</v>
      </c>
      <c r="L126" s="437" t="str">
        <f>IF(ISNA(VLOOKUP(F126,Table_GAAP02A[[#All],[Agency]:[Hier1]],3,FALSE)),"Abolished Agency",(VLOOKUP(F126,Table_GAAP02A[[#All],[Agency]:[Hier1]],3,FALSE)))</f>
        <v>DEPT OF CONSUMER AFFAIRS</v>
      </c>
      <c r="M126" s="437" t="str">
        <f>IF(ISNA(VLOOKUP(G126,GAAP02F[[#All],[Column1]:[FundName]],2,FALSE)),"Leases",(VLOOKUP(G126,GAAP02F[[#All],[Column1]:[FundName]],2,FALSE)))</f>
        <v>VET MEDICAL BOARD CONTINGENT</v>
      </c>
      <c r="N126" s="438">
        <v>0</v>
      </c>
      <c r="O126" s="438">
        <v>0</v>
      </c>
      <c r="P126" s="438">
        <v>0</v>
      </c>
      <c r="Q126" s="438">
        <v>0</v>
      </c>
      <c r="R126" s="438">
        <v>0</v>
      </c>
      <c r="S126" s="438">
        <v>0</v>
      </c>
      <c r="T126" s="577">
        <f t="shared" si="43"/>
        <v>0</v>
      </c>
      <c r="U126" s="439">
        <v>0</v>
      </c>
      <c r="V126" s="439">
        <v>0</v>
      </c>
      <c r="W126" s="439">
        <v>0</v>
      </c>
      <c r="X126" s="439">
        <v>0</v>
      </c>
      <c r="Y126" s="440">
        <f t="shared" si="40"/>
        <v>0</v>
      </c>
      <c r="Z126" s="441">
        <v>0</v>
      </c>
      <c r="AA126" s="441">
        <v>0</v>
      </c>
      <c r="AB126" s="441">
        <v>0</v>
      </c>
      <c r="AC126" s="441">
        <v>0</v>
      </c>
      <c r="AD126" s="442">
        <f t="shared" si="41"/>
        <v>0</v>
      </c>
      <c r="AE126" s="443">
        <f t="shared" si="48"/>
        <v>0</v>
      </c>
      <c r="AF126" s="443">
        <f t="shared" si="42"/>
        <v>0</v>
      </c>
      <c r="AG126" s="443">
        <f t="shared" si="47"/>
        <v>0</v>
      </c>
      <c r="AH126" s="444">
        <f t="shared" si="49"/>
        <v>0</v>
      </c>
      <c r="AI126" s="444">
        <f t="shared" si="44"/>
        <v>0</v>
      </c>
      <c r="AJ126" s="444">
        <f t="shared" si="45"/>
        <v>0</v>
      </c>
      <c r="AK126" s="601">
        <f t="shared" si="46"/>
        <v>0</v>
      </c>
    </row>
    <row r="127" spans="1:37" s="445" customFormat="1" ht="13.15" customHeight="1" x14ac:dyDescent="0.2">
      <c r="A127" s="446" t="s">
        <v>106</v>
      </c>
      <c r="B127" s="432"/>
      <c r="C127" s="432" t="s">
        <v>12</v>
      </c>
      <c r="D127" s="432"/>
      <c r="E127" s="432"/>
      <c r="F127" s="434" t="s">
        <v>190</v>
      </c>
      <c r="G127" s="450" t="s">
        <v>225</v>
      </c>
      <c r="H127" s="435" t="str">
        <f t="shared" si="39"/>
        <v>11110779</v>
      </c>
      <c r="I127" s="436" t="str">
        <f>IF(ISNA(VLOOKUP(G127,GAAP02F[[#All],[Column1]:[FundHier1]],5,FALSE)),"Leases",(VLOOKUP(G127,GAAP02F[[#All],[Column1]:[FundHier1]],5,FALSE)))</f>
        <v>200</v>
      </c>
      <c r="J127" s="436" t="str">
        <f>IF(ISNA(VLOOKUP(F127,Table_GAAP02A[[#All],[Agency]:[Hier1]],4,FALSE)),"Abolished Agency",(VLOOKUP(F127,Table_GAAP02A[[#All],[Agency]:[Hier1]],4,FALSE)))</f>
        <v>0825</v>
      </c>
      <c r="K127" s="437" t="str">
        <f>IF(ISNA(VLOOKUP(F127,Table_GAAP02A[[#All],[Agency]:[Hier1]],2,FALSE)),"Abolished Agency",(VLOOKUP(F127,Table_GAAP02A[[#All],[Agency]:[Hier1]],2,FALSE)))</f>
        <v>BUS, CONSUMER SERV, HOUSING</v>
      </c>
      <c r="L127" s="437" t="str">
        <f>IF(ISNA(VLOOKUP(F127,Table_GAAP02A[[#All],[Agency]:[Hier1]],3,FALSE)),"Abolished Agency",(VLOOKUP(F127,Table_GAAP02A[[#All],[Agency]:[Hier1]],3,FALSE)))</f>
        <v>DEPT OF CONSUMER AFFAIRS</v>
      </c>
      <c r="M127" s="437" t="str">
        <f>IF(ISNA(VLOOKUP(G127,GAAP02F[[#All],[Column1]:[FundName]],2,FALSE)),"Leases",(VLOOKUP(G127,GAAP02F[[#All],[Column1]:[FundName]],2,FALSE)))</f>
        <v>VOC NURSING &amp; PSYCH TECH FD</v>
      </c>
      <c r="N127" s="438">
        <v>0</v>
      </c>
      <c r="O127" s="438">
        <v>0</v>
      </c>
      <c r="P127" s="438">
        <v>0</v>
      </c>
      <c r="Q127" s="438">
        <v>0</v>
      </c>
      <c r="R127" s="438">
        <v>0</v>
      </c>
      <c r="S127" s="438">
        <v>0</v>
      </c>
      <c r="T127" s="577">
        <f t="shared" si="43"/>
        <v>0</v>
      </c>
      <c r="U127" s="439">
        <v>0</v>
      </c>
      <c r="V127" s="439">
        <v>0</v>
      </c>
      <c r="W127" s="439">
        <v>0</v>
      </c>
      <c r="X127" s="439">
        <v>0</v>
      </c>
      <c r="Y127" s="440">
        <f t="shared" si="40"/>
        <v>0</v>
      </c>
      <c r="Z127" s="441">
        <v>0</v>
      </c>
      <c r="AA127" s="441">
        <v>0</v>
      </c>
      <c r="AB127" s="441">
        <v>0</v>
      </c>
      <c r="AC127" s="441">
        <v>0</v>
      </c>
      <c r="AD127" s="442">
        <f t="shared" si="41"/>
        <v>0</v>
      </c>
      <c r="AE127" s="443">
        <f t="shared" si="48"/>
        <v>0</v>
      </c>
      <c r="AF127" s="443">
        <f t="shared" si="42"/>
        <v>0</v>
      </c>
      <c r="AG127" s="443">
        <f t="shared" si="47"/>
        <v>0</v>
      </c>
      <c r="AH127" s="444">
        <f t="shared" si="49"/>
        <v>0</v>
      </c>
      <c r="AI127" s="444">
        <f t="shared" si="44"/>
        <v>0</v>
      </c>
      <c r="AJ127" s="444">
        <f t="shared" si="45"/>
        <v>0</v>
      </c>
      <c r="AK127" s="601">
        <f t="shared" si="46"/>
        <v>0</v>
      </c>
    </row>
    <row r="128" spans="1:37" s="445" customFormat="1" ht="13.15" customHeight="1" x14ac:dyDescent="0.2">
      <c r="A128" s="446" t="s">
        <v>106</v>
      </c>
      <c r="B128" s="432"/>
      <c r="C128" s="432" t="s">
        <v>12</v>
      </c>
      <c r="D128" s="432"/>
      <c r="E128" s="432"/>
      <c r="F128" s="434" t="s">
        <v>190</v>
      </c>
      <c r="G128" s="450" t="s">
        <v>226</v>
      </c>
      <c r="H128" s="435" t="str">
        <f t="shared" si="39"/>
        <v>11113017</v>
      </c>
      <c r="I128" s="436" t="str">
        <f>IF(ISNA(VLOOKUP(G128,GAAP02F[[#All],[Column1]:[FundHier1]],5,FALSE)),"Leases",(VLOOKUP(G128,GAAP02F[[#All],[Column1]:[FundHier1]],5,FALSE)))</f>
        <v>200</v>
      </c>
      <c r="J128" s="436" t="str">
        <f>IF(ISNA(VLOOKUP(F128,Table_GAAP02A[[#All],[Agency]:[Hier1]],4,FALSE)),"Abolished Agency",(VLOOKUP(F128,Table_GAAP02A[[#All],[Agency]:[Hier1]],4,FALSE)))</f>
        <v>0825</v>
      </c>
      <c r="K128" s="437" t="str">
        <f>IF(ISNA(VLOOKUP(F128,Table_GAAP02A[[#All],[Agency]:[Hier1]],2,FALSE)),"Abolished Agency",(VLOOKUP(F128,Table_GAAP02A[[#All],[Agency]:[Hier1]],2,FALSE)))</f>
        <v>BUS, CONSUMER SERV, HOUSING</v>
      </c>
      <c r="L128" s="437" t="str">
        <f>IF(ISNA(VLOOKUP(F128,Table_GAAP02A[[#All],[Agency]:[Hier1]],3,FALSE)),"Abolished Agency",(VLOOKUP(F128,Table_GAAP02A[[#All],[Agency]:[Hier1]],3,FALSE)))</f>
        <v>DEPT OF CONSUMER AFFAIRS</v>
      </c>
      <c r="M128" s="437" t="str">
        <f>IF(ISNA(VLOOKUP(G128,GAAP02F[[#All],[Column1]:[FundName]],2,FALSE)),"Leases",(VLOOKUP(G128,GAAP02F[[#All],[Column1]:[FundName]],2,FALSE)))</f>
        <v>OCCUPATIONAL THERAPY FUND</v>
      </c>
      <c r="N128" s="438">
        <v>0</v>
      </c>
      <c r="O128" s="438">
        <v>0</v>
      </c>
      <c r="P128" s="438">
        <v>0</v>
      </c>
      <c r="Q128" s="438">
        <v>0</v>
      </c>
      <c r="R128" s="438">
        <v>0</v>
      </c>
      <c r="S128" s="438">
        <v>0</v>
      </c>
      <c r="T128" s="577">
        <f t="shared" si="43"/>
        <v>0</v>
      </c>
      <c r="U128" s="439">
        <v>0</v>
      </c>
      <c r="V128" s="439">
        <v>0</v>
      </c>
      <c r="W128" s="439">
        <v>0</v>
      </c>
      <c r="X128" s="439">
        <v>0</v>
      </c>
      <c r="Y128" s="440">
        <f t="shared" si="40"/>
        <v>0</v>
      </c>
      <c r="Z128" s="441">
        <v>0</v>
      </c>
      <c r="AA128" s="441">
        <v>0</v>
      </c>
      <c r="AB128" s="441">
        <v>0</v>
      </c>
      <c r="AC128" s="441">
        <v>0</v>
      </c>
      <c r="AD128" s="442">
        <f t="shared" si="41"/>
        <v>0</v>
      </c>
      <c r="AE128" s="443">
        <f t="shared" si="48"/>
        <v>0</v>
      </c>
      <c r="AF128" s="443">
        <f t="shared" si="42"/>
        <v>0</v>
      </c>
      <c r="AG128" s="443">
        <f t="shared" si="47"/>
        <v>0</v>
      </c>
      <c r="AH128" s="444">
        <f t="shared" si="49"/>
        <v>0</v>
      </c>
      <c r="AI128" s="444">
        <f t="shared" si="44"/>
        <v>0</v>
      </c>
      <c r="AJ128" s="444">
        <f t="shared" si="45"/>
        <v>0</v>
      </c>
      <c r="AK128" s="601">
        <f t="shared" si="46"/>
        <v>0</v>
      </c>
    </row>
    <row r="129" spans="1:37" s="445" customFormat="1" ht="13.15" customHeight="1" x14ac:dyDescent="0.2">
      <c r="A129" s="446" t="s">
        <v>106</v>
      </c>
      <c r="B129" s="432"/>
      <c r="C129" s="432" t="s">
        <v>12</v>
      </c>
      <c r="D129" s="432"/>
      <c r="E129" s="432"/>
      <c r="F129" s="434" t="s">
        <v>190</v>
      </c>
      <c r="G129" s="450" t="s">
        <v>189</v>
      </c>
      <c r="H129" s="435" t="str">
        <f t="shared" si="39"/>
        <v>11113288</v>
      </c>
      <c r="I129" s="436" t="str">
        <f>IF(ISNA(VLOOKUP(G129,GAAP02F[[#All],[Column1]:[FundHier1]],5,FALSE)),"Leases",(VLOOKUP(G129,GAAP02F[[#All],[Column1]:[FundHier1]],5,FALSE)))</f>
        <v>200</v>
      </c>
      <c r="J129" s="436" t="str">
        <f>IF(ISNA(VLOOKUP(F129,Table_GAAP02A[[#All],[Agency]:[Hier1]],4,FALSE)),"Abolished Agency",(VLOOKUP(F129,Table_GAAP02A[[#All],[Agency]:[Hier1]],4,FALSE)))</f>
        <v>0825</v>
      </c>
      <c r="K129" s="437" t="str">
        <f>IF(ISNA(VLOOKUP(F129,Table_GAAP02A[[#All],[Agency]:[Hier1]],2,FALSE)),"Abolished Agency",(VLOOKUP(F129,Table_GAAP02A[[#All],[Agency]:[Hier1]],2,FALSE)))</f>
        <v>BUS, CONSUMER SERV, HOUSING</v>
      </c>
      <c r="L129" s="437" t="str">
        <f>IF(ISNA(VLOOKUP(F129,Table_GAAP02A[[#All],[Agency]:[Hier1]],3,FALSE)),"Abolished Agency",(VLOOKUP(F129,Table_GAAP02A[[#All],[Agency]:[Hier1]],3,FALSE)))</f>
        <v>DEPT OF CONSUMER AFFAIRS</v>
      </c>
      <c r="M129" s="437" t="str">
        <f>IF(ISNA(VLOOKUP(G129,GAAP02F[[#All],[Column1]:[FundName]],2,FALSE)),"Leases",(VLOOKUP(G129,GAAP02F[[#All],[Column1]:[FundName]],2,FALSE)))</f>
        <v>MEDICAL MARIJUANA REG &amp; SAFETY</v>
      </c>
      <c r="N129" s="438">
        <v>0</v>
      </c>
      <c r="O129" s="438">
        <v>0</v>
      </c>
      <c r="P129" s="438">
        <v>0</v>
      </c>
      <c r="Q129" s="438">
        <v>0</v>
      </c>
      <c r="R129" s="438">
        <v>0</v>
      </c>
      <c r="S129" s="438">
        <v>0</v>
      </c>
      <c r="T129" s="577">
        <f t="shared" si="43"/>
        <v>0</v>
      </c>
      <c r="U129" s="439">
        <v>0</v>
      </c>
      <c r="V129" s="439">
        <v>0</v>
      </c>
      <c r="W129" s="439">
        <v>0</v>
      </c>
      <c r="X129" s="439">
        <v>0</v>
      </c>
      <c r="Y129" s="440">
        <f t="shared" si="40"/>
        <v>0</v>
      </c>
      <c r="Z129" s="441">
        <v>0</v>
      </c>
      <c r="AA129" s="441">
        <v>0</v>
      </c>
      <c r="AB129" s="441">
        <v>0</v>
      </c>
      <c r="AC129" s="441">
        <v>0</v>
      </c>
      <c r="AD129" s="442">
        <f t="shared" si="41"/>
        <v>0</v>
      </c>
      <c r="AE129" s="443">
        <f t="shared" si="48"/>
        <v>0</v>
      </c>
      <c r="AF129" s="443">
        <f t="shared" si="42"/>
        <v>0</v>
      </c>
      <c r="AG129" s="443">
        <f t="shared" si="47"/>
        <v>0</v>
      </c>
      <c r="AH129" s="444">
        <f t="shared" si="49"/>
        <v>0</v>
      </c>
      <c r="AI129" s="444">
        <f t="shared" si="44"/>
        <v>0</v>
      </c>
      <c r="AJ129" s="444">
        <f t="shared" si="45"/>
        <v>0</v>
      </c>
      <c r="AK129" s="601">
        <f t="shared" si="46"/>
        <v>0</v>
      </c>
    </row>
    <row r="130" spans="1:37" s="445" customFormat="1" ht="13.15" customHeight="1" x14ac:dyDescent="0.2">
      <c r="A130" s="446" t="s">
        <v>106</v>
      </c>
      <c r="B130" s="432"/>
      <c r="C130" s="432" t="s">
        <v>12</v>
      </c>
      <c r="D130" s="432"/>
      <c r="E130" s="432"/>
      <c r="F130" s="434" t="s">
        <v>190</v>
      </c>
      <c r="G130" s="450" t="s">
        <v>227</v>
      </c>
      <c r="H130" s="435" t="str">
        <f t="shared" si="39"/>
        <v>11113315</v>
      </c>
      <c r="I130" s="436" t="str">
        <f>IF(ISNA(VLOOKUP(G130,GAAP02F[[#All],[Column1]:[FundHier1]],5,FALSE)),"Leases",(VLOOKUP(G130,GAAP02F[[#All],[Column1]:[FundHier1]],5,FALSE)))</f>
        <v>200</v>
      </c>
      <c r="J130" s="436" t="str">
        <f>IF(ISNA(VLOOKUP(F130,Table_GAAP02A[[#All],[Agency]:[Hier1]],4,FALSE)),"Abolished Agency",(VLOOKUP(F130,Table_GAAP02A[[#All],[Agency]:[Hier1]],4,FALSE)))</f>
        <v>0825</v>
      </c>
      <c r="K130" s="437" t="str">
        <f>IF(ISNA(VLOOKUP(F130,Table_GAAP02A[[#All],[Agency]:[Hier1]],2,FALSE)),"Abolished Agency",(VLOOKUP(F130,Table_GAAP02A[[#All],[Agency]:[Hier1]],2,FALSE)))</f>
        <v>BUS, CONSUMER SERV, HOUSING</v>
      </c>
      <c r="L130" s="437" t="str">
        <f>IF(ISNA(VLOOKUP(F130,Table_GAAP02A[[#All],[Agency]:[Hier1]],3,FALSE)),"Abolished Agency",(VLOOKUP(F130,Table_GAAP02A[[#All],[Agency]:[Hier1]],3,FALSE)))</f>
        <v>DEPT OF CONSUMER AFFAIRS</v>
      </c>
      <c r="M130" s="437" t="s">
        <v>228</v>
      </c>
      <c r="N130" s="438">
        <v>0</v>
      </c>
      <c r="O130" s="438">
        <v>0</v>
      </c>
      <c r="P130" s="438">
        <v>0</v>
      </c>
      <c r="Q130" s="438">
        <v>0</v>
      </c>
      <c r="R130" s="438">
        <v>0</v>
      </c>
      <c r="S130" s="438">
        <v>0</v>
      </c>
      <c r="T130" s="577">
        <f t="shared" si="43"/>
        <v>0</v>
      </c>
      <c r="U130" s="439">
        <v>0</v>
      </c>
      <c r="V130" s="439">
        <v>0</v>
      </c>
      <c r="W130" s="439">
        <v>0</v>
      </c>
      <c r="X130" s="439">
        <v>0</v>
      </c>
      <c r="Y130" s="440">
        <f t="shared" si="40"/>
        <v>0</v>
      </c>
      <c r="Z130" s="441">
        <v>0</v>
      </c>
      <c r="AA130" s="441">
        <v>0</v>
      </c>
      <c r="AB130" s="441">
        <v>0</v>
      </c>
      <c r="AC130" s="441">
        <v>0</v>
      </c>
      <c r="AD130" s="442">
        <f t="shared" si="41"/>
        <v>0</v>
      </c>
      <c r="AE130" s="443">
        <f t="shared" si="48"/>
        <v>0</v>
      </c>
      <c r="AF130" s="443">
        <f t="shared" si="42"/>
        <v>0</v>
      </c>
      <c r="AG130" s="443">
        <f t="shared" si="47"/>
        <v>0</v>
      </c>
      <c r="AH130" s="444">
        <f t="shared" si="49"/>
        <v>0</v>
      </c>
      <c r="AI130" s="444">
        <f t="shared" si="44"/>
        <v>0</v>
      </c>
      <c r="AJ130" s="444">
        <f t="shared" si="45"/>
        <v>0</v>
      </c>
      <c r="AK130" s="601">
        <f t="shared" si="46"/>
        <v>0</v>
      </c>
    </row>
    <row r="131" spans="1:37" s="445" customFormat="1" ht="13.15" customHeight="1" x14ac:dyDescent="0.2">
      <c r="A131" s="460" t="s">
        <v>229</v>
      </c>
      <c r="B131" s="432"/>
      <c r="C131" s="432" t="s">
        <v>12</v>
      </c>
      <c r="D131" s="432"/>
      <c r="E131" s="432"/>
      <c r="F131" s="434" t="s">
        <v>230</v>
      </c>
      <c r="G131" s="450" t="s">
        <v>204</v>
      </c>
      <c r="H131" s="431" t="str">
        <f t="shared" si="39"/>
        <v>111123100400</v>
      </c>
      <c r="I131" s="436" t="str">
        <f>IF(ISNA(VLOOKUP(G131,GAAP02F[[#All],[Column1]:[FundHier1]],5,FALSE)),"Leases",(VLOOKUP(G131,GAAP02F[[#All],[Column1]:[FundHier1]],5,FALSE)))</f>
        <v>200</v>
      </c>
      <c r="J131" s="461" t="s">
        <v>231</v>
      </c>
      <c r="K131" s="437" t="s">
        <v>232</v>
      </c>
      <c r="L131" s="462" t="str">
        <f>IF(ISNA(VLOOKUP(F131,Table_GAAP02A[[#All],[Agency]:[Hier1]],3,FALSE)),"Abolished Agency",(VLOOKUP(F131,Table_GAAP02A[[#All],[Agency]:[Hier1]],3,FALSE)))</f>
        <v>Abolished Agency</v>
      </c>
      <c r="M131" s="437" t="str">
        <f>IF(ISNA(VLOOKUP(G131,GAAP02F[[#All],[Column1]:[FundName]],2,FALSE)),"Leases",(VLOOKUP(G131,GAAP02F[[#All],[Column1]:[FundName]],2,FALSE)))</f>
        <v>REAL ESTATE APPRAISERS REG FD</v>
      </c>
      <c r="N131" s="438">
        <v>0</v>
      </c>
      <c r="O131" s="438">
        <v>0</v>
      </c>
      <c r="P131" s="438">
        <v>0</v>
      </c>
      <c r="Q131" s="438">
        <v>0</v>
      </c>
      <c r="R131" s="438">
        <v>0</v>
      </c>
      <c r="S131" s="438">
        <v>0</v>
      </c>
      <c r="T131" s="577">
        <f t="shared" si="43"/>
        <v>0</v>
      </c>
      <c r="U131" s="439">
        <v>0</v>
      </c>
      <c r="V131" s="439">
        <v>0</v>
      </c>
      <c r="W131" s="439">
        <v>0</v>
      </c>
      <c r="X131" s="439">
        <v>0</v>
      </c>
      <c r="Y131" s="440">
        <f t="shared" si="40"/>
        <v>0</v>
      </c>
      <c r="Z131" s="441">
        <v>0</v>
      </c>
      <c r="AA131" s="441">
        <v>0</v>
      </c>
      <c r="AB131" s="441">
        <v>0</v>
      </c>
      <c r="AC131" s="441">
        <v>0</v>
      </c>
      <c r="AD131" s="442">
        <f t="shared" si="41"/>
        <v>0</v>
      </c>
      <c r="AE131" s="443">
        <f t="shared" si="48"/>
        <v>0</v>
      </c>
      <c r="AF131" s="443">
        <f t="shared" si="42"/>
        <v>0</v>
      </c>
      <c r="AG131" s="443">
        <f t="shared" si="47"/>
        <v>0</v>
      </c>
      <c r="AH131" s="444">
        <f t="shared" si="49"/>
        <v>0</v>
      </c>
      <c r="AI131" s="444">
        <f t="shared" si="44"/>
        <v>0</v>
      </c>
      <c r="AJ131" s="444">
        <f t="shared" si="45"/>
        <v>0</v>
      </c>
      <c r="AK131" s="601">
        <f t="shared" si="46"/>
        <v>0</v>
      </c>
    </row>
    <row r="132" spans="1:37" s="445" customFormat="1" ht="12.75" customHeight="1" x14ac:dyDescent="0.2">
      <c r="A132" s="460" t="s">
        <v>229</v>
      </c>
      <c r="B132" s="432"/>
      <c r="C132" s="432" t="s">
        <v>12</v>
      </c>
      <c r="D132" s="432"/>
      <c r="E132" s="432"/>
      <c r="F132" s="434" t="s">
        <v>233</v>
      </c>
      <c r="G132" s="450" t="s">
        <v>234</v>
      </c>
      <c r="H132" s="431" t="str">
        <f t="shared" si="39"/>
        <v>111123200317</v>
      </c>
      <c r="I132" s="436" t="str">
        <f>IF(ISNA(VLOOKUP(G132,GAAP02F[[#All],[Column1]:[FundHier1]],5,FALSE)),"Leases",(VLOOKUP(G132,GAAP02F[[#All],[Column1]:[FundHier1]],5,FALSE)))</f>
        <v>200</v>
      </c>
      <c r="J132" s="461" t="s">
        <v>231</v>
      </c>
      <c r="K132" s="437" t="s">
        <v>232</v>
      </c>
      <c r="L132" s="462" t="str">
        <f>IF(ISNA(VLOOKUP(F132,Table_GAAP02A[[#All],[Agency]:[Hier1]],3,FALSE)),"Abolished Agency",(VLOOKUP(F132,Table_GAAP02A[[#All],[Agency]:[Hier1]],3,FALSE)))</f>
        <v>Abolished Agency</v>
      </c>
      <c r="M132" s="437" t="str">
        <f>IF(ISNA(VLOOKUP(G132,GAAP02F[[#All],[Column1]:[FundName]],2,FALSE)),"Leases",(VLOOKUP(G132,GAAP02F[[#All],[Column1]:[FundName]],2,FALSE)))</f>
        <v>REAL ESTATE FUND</v>
      </c>
      <c r="N132" s="438">
        <v>0</v>
      </c>
      <c r="O132" s="438">
        <v>0</v>
      </c>
      <c r="P132" s="438">
        <v>0</v>
      </c>
      <c r="Q132" s="438">
        <v>0</v>
      </c>
      <c r="R132" s="438">
        <v>0</v>
      </c>
      <c r="S132" s="438">
        <v>0</v>
      </c>
      <c r="T132" s="577">
        <f t="shared" si="43"/>
        <v>0</v>
      </c>
      <c r="U132" s="439">
        <v>0</v>
      </c>
      <c r="V132" s="439">
        <v>0</v>
      </c>
      <c r="W132" s="439">
        <v>0</v>
      </c>
      <c r="X132" s="439">
        <v>0</v>
      </c>
      <c r="Y132" s="440">
        <f t="shared" si="40"/>
        <v>0</v>
      </c>
      <c r="Z132" s="441">
        <v>0</v>
      </c>
      <c r="AA132" s="441">
        <v>0</v>
      </c>
      <c r="AB132" s="441">
        <v>0</v>
      </c>
      <c r="AC132" s="441">
        <v>0</v>
      </c>
      <c r="AD132" s="442">
        <f t="shared" si="41"/>
        <v>0</v>
      </c>
      <c r="AE132" s="443">
        <f t="shared" si="48"/>
        <v>0</v>
      </c>
      <c r="AF132" s="443">
        <f t="shared" si="42"/>
        <v>0</v>
      </c>
      <c r="AG132" s="443">
        <f t="shared" si="47"/>
        <v>0</v>
      </c>
      <c r="AH132" s="444">
        <f t="shared" si="49"/>
        <v>0</v>
      </c>
      <c r="AI132" s="444">
        <f t="shared" si="44"/>
        <v>0</v>
      </c>
      <c r="AJ132" s="444">
        <f t="shared" si="45"/>
        <v>0</v>
      </c>
      <c r="AK132" s="601">
        <f t="shared" si="46"/>
        <v>0</v>
      </c>
    </row>
    <row r="133" spans="1:37" s="445" customFormat="1" ht="12.75" customHeight="1" x14ac:dyDescent="0.2">
      <c r="A133" s="446"/>
      <c r="B133" s="432"/>
      <c r="C133" s="432"/>
      <c r="D133" s="56" t="s">
        <v>6263</v>
      </c>
      <c r="E133" s="56" t="s">
        <v>6263</v>
      </c>
      <c r="F133" s="434" t="s">
        <v>235</v>
      </c>
      <c r="G133" s="450" t="s">
        <v>189</v>
      </c>
      <c r="H133" s="463" t="str">
        <f t="shared" si="39"/>
        <v>11153288</v>
      </c>
      <c r="I133" s="436" t="str">
        <f>IF(ISNA(VLOOKUP(G133,GAAP02F[[#All],[Column1]:[FundHier1]],5,FALSE)),"Leases",(VLOOKUP(G133,GAAP02F[[#All],[Column1]:[FundHier1]],5,FALSE)))</f>
        <v>200</v>
      </c>
      <c r="J133" s="464" t="str">
        <f>IF(ISNA(VLOOKUP(F133,Table_GAAP02A[[#All],[Agency]:[Hier1]],4,FALSE)),"Abolished Agency",(VLOOKUP(F133,Table_GAAP02A[[#All],[Agency]:[Hier1]],4,FALSE)))</f>
        <v>0825</v>
      </c>
      <c r="K133" s="437" t="s">
        <v>232</v>
      </c>
      <c r="L133" s="437" t="str">
        <f>IF(ISNA(VLOOKUP(F133,Table_GAAP02A[[#All],[Agency]:[Hier1]],3,FALSE)),"Abolished Agency",(VLOOKUP(F133,Table_GAAP02A[[#All],[Agency]:[Hier1]],3,FALSE)))</f>
        <v>DEPARTMENT OF CANNABIS CONTROL</v>
      </c>
      <c r="M133" s="437" t="str">
        <f>IF(ISNA(VLOOKUP(G133,GAAP02F[[#All],[Column1]:[FundName]],2,FALSE)),"Leases",(VLOOKUP(G133,GAAP02F[[#All],[Column1]:[FundName]],2,FALSE)))</f>
        <v>MEDICAL MARIJUANA REG &amp; SAFETY</v>
      </c>
      <c r="N133" s="438">
        <v>0</v>
      </c>
      <c r="O133" s="438">
        <v>8601546</v>
      </c>
      <c r="P133" s="438">
        <v>0</v>
      </c>
      <c r="Q133" s="438">
        <v>0</v>
      </c>
      <c r="R133" s="438">
        <v>0</v>
      </c>
      <c r="S133" s="438">
        <v>0</v>
      </c>
      <c r="T133" s="577">
        <f t="shared" si="43"/>
        <v>8601546</v>
      </c>
      <c r="U133" s="439">
        <v>0</v>
      </c>
      <c r="V133" s="439">
        <v>165904</v>
      </c>
      <c r="W133" s="439">
        <v>0</v>
      </c>
      <c r="X133" s="439">
        <v>0</v>
      </c>
      <c r="Y133" s="440">
        <f t="shared" si="40"/>
        <v>165904</v>
      </c>
      <c r="Z133" s="441">
        <v>0</v>
      </c>
      <c r="AA133" s="441">
        <v>219113</v>
      </c>
      <c r="AB133" s="441">
        <v>0</v>
      </c>
      <c r="AC133" s="441">
        <v>0</v>
      </c>
      <c r="AD133" s="442">
        <f t="shared" si="41"/>
        <v>219113</v>
      </c>
      <c r="AE133" s="443">
        <f t="shared" si="48"/>
        <v>0</v>
      </c>
      <c r="AF133" s="443">
        <f t="shared" si="42"/>
        <v>8548337</v>
      </c>
      <c r="AG133" s="443">
        <f t="shared" si="47"/>
        <v>0</v>
      </c>
      <c r="AH133" s="444">
        <f t="shared" si="49"/>
        <v>0</v>
      </c>
      <c r="AI133" s="444">
        <f t="shared" si="44"/>
        <v>0</v>
      </c>
      <c r="AJ133" s="444">
        <f t="shared" si="45"/>
        <v>0</v>
      </c>
      <c r="AK133" s="601">
        <f t="shared" si="46"/>
        <v>8548337</v>
      </c>
    </row>
    <row r="134" spans="1:37" s="445" customFormat="1" ht="13.15" customHeight="1" x14ac:dyDescent="0.2">
      <c r="A134" s="431" t="s">
        <v>106</v>
      </c>
      <c r="B134" s="432"/>
      <c r="C134" s="432" t="s">
        <v>12</v>
      </c>
      <c r="D134" s="680" t="s">
        <v>6263</v>
      </c>
      <c r="E134" s="56" t="s">
        <v>6263</v>
      </c>
      <c r="F134" s="434" t="s">
        <v>236</v>
      </c>
      <c r="G134" s="434" t="s">
        <v>13</v>
      </c>
      <c r="H134" s="435" t="str">
        <f t="shared" si="39"/>
        <v>17000001</v>
      </c>
      <c r="I134" s="436" t="str">
        <f>IF(ISNA(VLOOKUP(G134,GAAP02F[[#All],[Column1]:[FundHier1]],5,FALSE)),"Leases",(VLOOKUP(G134,GAAP02F[[#All],[Column1]:[FundHier1]],5,FALSE)))</f>
        <v>100</v>
      </c>
      <c r="J134" s="436" t="str">
        <f>IF(ISNA(VLOOKUP(F134,Table_GAAP02A[[#All],[Agency]:[Hier1]],4,FALSE)),"Abolished Agency",(VLOOKUP(F134,Table_GAAP02A[[#All],[Agency]:[Hier1]],4,FALSE)))</f>
        <v>0825</v>
      </c>
      <c r="K134" s="437" t="str">
        <f>IF(ISNA(VLOOKUP(F134,Table_GAAP02A[[#All],[Agency]:[Hier1]],2,FALSE)),"Abolished Agency",(VLOOKUP(F134,Table_GAAP02A[[#All],[Agency]:[Hier1]],2,FALSE)))</f>
        <v>BUS, CONSUMER SERV, HOUSING</v>
      </c>
      <c r="L134" s="437" t="str">
        <f>IF(ISNA(VLOOKUP(F134,Table_GAAP02A[[#All],[Agency]:[Hier1]],3,FALSE)),"Abolished Agency",(VLOOKUP(F134,Table_GAAP02A[[#All],[Agency]:[Hier1]],3,FALSE)))</f>
        <v>DEPT FAIR EMPLOYMENT &amp; HOUSING</v>
      </c>
      <c r="M134" s="437" t="str">
        <f>IF(ISNA(VLOOKUP(G134,GAAP02F[[#All],[Column1]:[FundName]],2,FALSE)),"Leases",(VLOOKUP(G134,GAAP02F[[#All],[Column1]:[FundName]],2,FALSE)))</f>
        <v>GENERAL FUND</v>
      </c>
      <c r="N134" s="438">
        <v>0</v>
      </c>
      <c r="O134" s="438">
        <v>8649096.6899999995</v>
      </c>
      <c r="P134" s="438">
        <v>0</v>
      </c>
      <c r="Q134" s="438">
        <v>1776563.96</v>
      </c>
      <c r="R134" s="438">
        <v>0</v>
      </c>
      <c r="S134" s="438">
        <v>0</v>
      </c>
      <c r="T134" s="577">
        <f t="shared" si="43"/>
        <v>10425660.65</v>
      </c>
      <c r="U134" s="439">
        <v>0</v>
      </c>
      <c r="V134" s="439">
        <v>449877.58</v>
      </c>
      <c r="W134" s="439">
        <v>0</v>
      </c>
      <c r="X134" s="439">
        <v>411081.49</v>
      </c>
      <c r="Y134" s="440">
        <f t="shared" si="40"/>
        <v>860959.07</v>
      </c>
      <c r="Z134" s="441">
        <v>0</v>
      </c>
      <c r="AA134" s="441">
        <v>0</v>
      </c>
      <c r="AB134" s="441">
        <v>0</v>
      </c>
      <c r="AC134" s="441">
        <v>748589.73</v>
      </c>
      <c r="AD134" s="442">
        <f t="shared" si="41"/>
        <v>748589.73</v>
      </c>
      <c r="AE134" s="443">
        <f t="shared" si="48"/>
        <v>0</v>
      </c>
      <c r="AF134" s="443">
        <f t="shared" si="42"/>
        <v>9098974.2699999996</v>
      </c>
      <c r="AG134" s="443">
        <f t="shared" si="47"/>
        <v>0</v>
      </c>
      <c r="AH134" s="444">
        <f t="shared" si="49"/>
        <v>1439055.72</v>
      </c>
      <c r="AI134" s="444">
        <f t="shared" si="44"/>
        <v>0</v>
      </c>
      <c r="AJ134" s="444">
        <f t="shared" si="45"/>
        <v>0</v>
      </c>
      <c r="AK134" s="601">
        <f t="shared" si="46"/>
        <v>10538029.99</v>
      </c>
    </row>
    <row r="135" spans="1:37" s="445" customFormat="1" ht="13.15" customHeight="1" x14ac:dyDescent="0.2">
      <c r="A135" s="446" t="s">
        <v>106</v>
      </c>
      <c r="B135" s="198"/>
      <c r="C135" s="432" t="s">
        <v>12</v>
      </c>
      <c r="D135" s="680" t="s">
        <v>6265</v>
      </c>
      <c r="E135" s="56" t="s">
        <v>6265</v>
      </c>
      <c r="F135" s="434" t="s">
        <v>237</v>
      </c>
      <c r="G135" s="465" t="s">
        <v>238</v>
      </c>
      <c r="H135" s="435" t="str">
        <f t="shared" si="39"/>
        <v>17013363</v>
      </c>
      <c r="I135" s="436" t="str">
        <f>IF(ISNA(VLOOKUP(G135,GAAP02F[[#All],[Column1]:[FundHier1]],5,FALSE)),"Leases",(VLOOKUP(G135,GAAP02F[[#All],[Column1]:[FundHier1]],5,FALSE)))</f>
        <v>200</v>
      </c>
      <c r="J135" s="436" t="str">
        <f>IF(ISNA(VLOOKUP(F135,Table_GAAP02A[[#All],[Agency]:[Hier1]],4,FALSE)),"Abolished Agency",(VLOOKUP(F135,Table_GAAP02A[[#All],[Agency]:[Hier1]],4,FALSE)))</f>
        <v>0825</v>
      </c>
      <c r="K135" s="437" t="str">
        <f>IF(ISNA(VLOOKUP(F135,Table_GAAP02A[[#All],[Agency]:[Hier1]],2,FALSE)),"Abolished Agency",(VLOOKUP(F135,Table_GAAP02A[[#All],[Agency]:[Hier1]],2,FALSE)))</f>
        <v>BUS, CONSUMER SERV, HOUSING</v>
      </c>
      <c r="L135" s="437" t="str">
        <f>IF(ISNA(VLOOKUP(F135,Table_GAAP02A[[#All],[Agency]:[Hier1]],3,FALSE)),"Abolished Agency",(VLOOKUP(F135,Table_GAAP02A[[#All],[Agency]:[Hier1]],3,FALSE)))</f>
        <v>BUSINESS OVERSIGHT</v>
      </c>
      <c r="M135" s="437" t="str">
        <f>IF(ISNA(VLOOKUP(G135,GAAP02F[[#All],[Column1]:[FundName]],2,FALSE)),"Leases",(VLOOKUP(G135,GAAP02F[[#All],[Column1]:[FundName]],2,FALSE)))</f>
        <v>FINANCIAL PROTECTION FUND</v>
      </c>
      <c r="N135" s="438">
        <v>0</v>
      </c>
      <c r="O135" s="438">
        <v>30284475.370000001</v>
      </c>
      <c r="P135" s="438">
        <v>0</v>
      </c>
      <c r="Q135" s="438">
        <v>2692110.47</v>
      </c>
      <c r="R135" s="438">
        <v>0</v>
      </c>
      <c r="S135" s="438">
        <v>0</v>
      </c>
      <c r="T135" s="577">
        <f t="shared" si="43"/>
        <v>32976585.84</v>
      </c>
      <c r="U135" s="439">
        <v>0</v>
      </c>
      <c r="V135" s="439">
        <v>21571019.039999999</v>
      </c>
      <c r="W135" s="439">
        <v>0</v>
      </c>
      <c r="X135" s="439">
        <v>950737.97</v>
      </c>
      <c r="Y135" s="440">
        <f t="shared" si="40"/>
        <v>22521757.010000002</v>
      </c>
      <c r="Z135" s="441">
        <v>0</v>
      </c>
      <c r="AA135" s="441">
        <v>13645475.15</v>
      </c>
      <c r="AB135" s="441">
        <v>0</v>
      </c>
      <c r="AC135" s="441">
        <v>1828672.39</v>
      </c>
      <c r="AD135" s="442">
        <f t="shared" ref="AD135:AD197" si="50">SUM(Z135:AC135)</f>
        <v>15474147.539999999</v>
      </c>
      <c r="AE135" s="443">
        <f t="shared" si="48"/>
        <v>0</v>
      </c>
      <c r="AF135" s="443">
        <f t="shared" si="42"/>
        <v>38210019.259999998</v>
      </c>
      <c r="AG135" s="443">
        <f t="shared" si="47"/>
        <v>0</v>
      </c>
      <c r="AH135" s="444">
        <f t="shared" si="49"/>
        <v>1814176.05</v>
      </c>
      <c r="AI135" s="444">
        <f t="shared" si="44"/>
        <v>0</v>
      </c>
      <c r="AJ135" s="444">
        <f t="shared" si="45"/>
        <v>0</v>
      </c>
      <c r="AK135" s="601">
        <f t="shared" si="46"/>
        <v>40024195.310000002</v>
      </c>
    </row>
    <row r="136" spans="1:37" s="445" customFormat="1" ht="13.15" customHeight="1" x14ac:dyDescent="0.2">
      <c r="A136" s="446" t="s">
        <v>106</v>
      </c>
      <c r="B136" s="432"/>
      <c r="C136" s="432" t="s">
        <v>12</v>
      </c>
      <c r="D136" s="56" t="s">
        <v>6265</v>
      </c>
      <c r="E136" s="432"/>
      <c r="F136" s="434" t="s">
        <v>239</v>
      </c>
      <c r="G136" s="465" t="s">
        <v>240</v>
      </c>
      <c r="H136" s="435" t="str">
        <f t="shared" ref="H136:H198" si="51">F136&amp;G136</f>
        <v>17503153</v>
      </c>
      <c r="I136" s="436" t="str">
        <f>IF(ISNA(VLOOKUP(G136,GAAP02F[[#All],[Column1]:[FundHier1]],5,FALSE)),"Leases",(VLOOKUP(G136,GAAP02F[[#All],[Column1]:[FundHier1]],5,FALSE)))</f>
        <v>200</v>
      </c>
      <c r="J136" s="436" t="str">
        <f>IF(ISNA(VLOOKUP(F136,Table_GAAP02A[[#All],[Agency]:[Hier1]],4,FALSE)),"Abolished Agency",(VLOOKUP(F136,Table_GAAP02A[[#All],[Agency]:[Hier1]],4,FALSE)))</f>
        <v>0825</v>
      </c>
      <c r="K136" s="437" t="str">
        <f>IF(ISNA(VLOOKUP(F136,Table_GAAP02A[[#All],[Agency]:[Hier1]],2,FALSE)),"Abolished Agency",(VLOOKUP(F136,Table_GAAP02A[[#All],[Agency]:[Hier1]],2,FALSE)))</f>
        <v>BUS, CONSUMER SERV, HOUSING</v>
      </c>
      <c r="L136" s="437" t="s">
        <v>241</v>
      </c>
      <c r="M136" s="437" t="s">
        <v>242</v>
      </c>
      <c r="N136" s="438">
        <v>0</v>
      </c>
      <c r="O136" s="438">
        <v>1273866.93</v>
      </c>
      <c r="P136" s="438">
        <v>0</v>
      </c>
      <c r="Q136" s="438">
        <v>0</v>
      </c>
      <c r="R136" s="438">
        <v>0</v>
      </c>
      <c r="S136" s="438">
        <v>0</v>
      </c>
      <c r="T136" s="577">
        <f t="shared" si="43"/>
        <v>1273866.93</v>
      </c>
      <c r="U136" s="439">
        <v>0</v>
      </c>
      <c r="V136" s="439">
        <v>0</v>
      </c>
      <c r="W136" s="439">
        <v>0</v>
      </c>
      <c r="X136" s="439">
        <v>0</v>
      </c>
      <c r="Y136" s="440">
        <f t="shared" ref="Y136:Y198" si="52">SUM(U136:X136)</f>
        <v>0</v>
      </c>
      <c r="Z136" s="441">
        <v>0</v>
      </c>
      <c r="AA136" s="441">
        <v>0</v>
      </c>
      <c r="AB136" s="441">
        <v>0</v>
      </c>
      <c r="AC136" s="441">
        <v>0</v>
      </c>
      <c r="AD136" s="442">
        <f t="shared" si="50"/>
        <v>0</v>
      </c>
      <c r="AE136" s="443">
        <f t="shared" si="48"/>
        <v>0</v>
      </c>
      <c r="AF136" s="443">
        <f t="shared" si="42"/>
        <v>1273866.93</v>
      </c>
      <c r="AG136" s="443">
        <f t="shared" si="47"/>
        <v>0</v>
      </c>
      <c r="AH136" s="444">
        <f t="shared" si="49"/>
        <v>0</v>
      </c>
      <c r="AI136" s="444">
        <f t="shared" si="44"/>
        <v>0</v>
      </c>
      <c r="AJ136" s="444">
        <f t="shared" si="45"/>
        <v>0</v>
      </c>
      <c r="AK136" s="601">
        <f t="shared" si="46"/>
        <v>1273866.93</v>
      </c>
    </row>
    <row r="137" spans="1:37" s="445" customFormat="1" ht="13.15" customHeight="1" x14ac:dyDescent="0.2">
      <c r="A137" s="446"/>
      <c r="B137" s="454"/>
      <c r="C137" s="432" t="s">
        <v>12</v>
      </c>
      <c r="D137" s="680" t="s">
        <v>6265</v>
      </c>
      <c r="E137" s="56" t="s">
        <v>6264</v>
      </c>
      <c r="F137" s="434" t="s">
        <v>243</v>
      </c>
      <c r="G137" s="450" t="s">
        <v>244</v>
      </c>
      <c r="H137" s="435" t="str">
        <f t="shared" si="51"/>
        <v>21003036</v>
      </c>
      <c r="I137" s="436" t="str">
        <f>IF(ISNA(VLOOKUP(G137,GAAP02F[[#All],[Column1]:[FundHier1]],5,FALSE)),"Leases",(VLOOKUP(G137,GAAP02F[[#All],[Column1]:[FundHier1]],5,FALSE)))</f>
        <v>200</v>
      </c>
      <c r="J137" s="436" t="str">
        <f>IF(ISNA(VLOOKUP(F137,Table_GAAP02A[[#All],[Agency]:[Hier1]],4,FALSE)),"Abolished Agency",(VLOOKUP(F137,Table_GAAP02A[[#All],[Agency]:[Hier1]],4,FALSE)))</f>
        <v>0825</v>
      </c>
      <c r="K137" s="437" t="str">
        <f>IF(ISNA(VLOOKUP(F137,Table_GAAP02A[[#All],[Agency]:[Hier1]],2,FALSE)),"Abolished Agency",(VLOOKUP(F137,Table_GAAP02A[[#All],[Agency]:[Hier1]],2,FALSE)))</f>
        <v>BUS, CONSUMER SERV, HOUSING</v>
      </c>
      <c r="L137" s="437" t="str">
        <f>IF(ISNA(VLOOKUP(F137,Table_GAAP02A[[#All],[Agency]:[Hier1]],3,FALSE)),"Abolished Agency",(VLOOKUP(F137,Table_GAAP02A[[#All],[Agency]:[Hier1]],3,FALSE)))</f>
        <v>DEPT OF ALCOHOLIC BEV CONTROL</v>
      </c>
      <c r="M137" s="437" t="str">
        <f>IF(ISNA(VLOOKUP(G137,GAAP02F[[#All],[Column1]:[FundName]],2,FALSE)),"Leases",(VLOOKUP(G137,GAAP02F[[#All],[Column1]:[FundName]],2,FALSE)))</f>
        <v>ALCOHOL BEVERAGE CONTROL FUND</v>
      </c>
      <c r="N137" s="438">
        <v>0</v>
      </c>
      <c r="O137" s="438">
        <v>37494360</v>
      </c>
      <c r="P137" s="438">
        <v>0</v>
      </c>
      <c r="Q137" s="438">
        <v>0</v>
      </c>
      <c r="R137" s="438">
        <v>0</v>
      </c>
      <c r="S137" s="438">
        <v>0</v>
      </c>
      <c r="T137" s="577">
        <f t="shared" si="43"/>
        <v>37494360</v>
      </c>
      <c r="U137" s="439">
        <v>0</v>
      </c>
      <c r="V137" s="439">
        <v>13646207</v>
      </c>
      <c r="W137" s="439">
        <v>0</v>
      </c>
      <c r="X137" s="439">
        <v>0</v>
      </c>
      <c r="Y137" s="440">
        <f t="shared" si="52"/>
        <v>13646207</v>
      </c>
      <c r="Z137" s="441">
        <v>0</v>
      </c>
      <c r="AA137" s="441">
        <v>11019307</v>
      </c>
      <c r="AB137" s="441">
        <v>0</v>
      </c>
      <c r="AC137" s="441">
        <v>0</v>
      </c>
      <c r="AD137" s="442">
        <f t="shared" si="50"/>
        <v>11019307</v>
      </c>
      <c r="AE137" s="443">
        <f t="shared" si="48"/>
        <v>0</v>
      </c>
      <c r="AF137" s="443">
        <f t="shared" ref="AF137:AF199" si="53">O137 +V137-AA137</f>
        <v>40121260</v>
      </c>
      <c r="AG137" s="443">
        <f t="shared" si="47"/>
        <v>0</v>
      </c>
      <c r="AH137" s="444">
        <f t="shared" si="49"/>
        <v>0</v>
      </c>
      <c r="AI137" s="444">
        <f t="shared" si="44"/>
        <v>0</v>
      </c>
      <c r="AJ137" s="444">
        <f t="shared" si="45"/>
        <v>0</v>
      </c>
      <c r="AK137" s="601">
        <f t="shared" si="46"/>
        <v>40121260</v>
      </c>
    </row>
    <row r="138" spans="1:37" s="445" customFormat="1" ht="13.15" customHeight="1" x14ac:dyDescent="0.2">
      <c r="A138" s="431" t="s">
        <v>106</v>
      </c>
      <c r="B138" s="432"/>
      <c r="C138" s="432" t="s">
        <v>12</v>
      </c>
      <c r="D138" s="432"/>
      <c r="E138" s="432"/>
      <c r="F138" s="434" t="s">
        <v>245</v>
      </c>
      <c r="G138" s="434" t="s">
        <v>13</v>
      </c>
      <c r="H138" s="435" t="str">
        <f t="shared" si="51"/>
        <v>22400001</v>
      </c>
      <c r="I138" s="436" t="str">
        <f>IF(ISNA(VLOOKUP(G138,GAAP02F[[#All],[Column1]:[FundHier1]],5,FALSE)),"Leases",(VLOOKUP(G138,GAAP02F[[#All],[Column1]:[FundHier1]],5,FALSE)))</f>
        <v>100</v>
      </c>
      <c r="J138" s="436" t="str">
        <f>IF(ISNA(VLOOKUP(F138,Table_GAAP02A[[#All],[Agency]:[Hier1]],4,FALSE)),"Abolished Agency",(VLOOKUP(F138,Table_GAAP02A[[#All],[Agency]:[Hier1]],4,FALSE)))</f>
        <v>0825</v>
      </c>
      <c r="K138" s="437" t="str">
        <f>IF(ISNA(VLOOKUP(F138,Table_GAAP02A[[#All],[Agency]:[Hier1]],2,FALSE)),"Abolished Agency",(VLOOKUP(F138,Table_GAAP02A[[#All],[Agency]:[Hier1]],2,FALSE)))</f>
        <v>BUS, CONSUMER SERV, HOUSING</v>
      </c>
      <c r="L138" s="437" t="str">
        <f>IF(ISNA(VLOOKUP(F138,Table_GAAP02A[[#All],[Agency]:[Hier1]],3,FALSE)),"Abolished Agency",(VLOOKUP(F138,Table_GAAP02A[[#All],[Agency]:[Hier1]],3,FALSE)))</f>
        <v>DEPT-HOUSING/COMMUNITY DEVEL</v>
      </c>
      <c r="M138" s="437" t="str">
        <f>IF(ISNA(VLOOKUP(G138,GAAP02F[[#All],[Column1]:[FundName]],2,FALSE)),"Leases",(VLOOKUP(G138,GAAP02F[[#All],[Column1]:[FundName]],2,FALSE)))</f>
        <v>GENERAL FUND</v>
      </c>
      <c r="N138" s="438">
        <v>0</v>
      </c>
      <c r="O138" s="438">
        <v>0</v>
      </c>
      <c r="P138" s="438">
        <v>0</v>
      </c>
      <c r="Q138" s="438">
        <v>0</v>
      </c>
      <c r="R138" s="438">
        <v>0</v>
      </c>
      <c r="S138" s="438">
        <v>0</v>
      </c>
      <c r="T138" s="577">
        <f t="shared" si="43"/>
        <v>0</v>
      </c>
      <c r="U138" s="439">
        <v>0</v>
      </c>
      <c r="V138" s="439">
        <v>0</v>
      </c>
      <c r="W138" s="439">
        <v>0</v>
      </c>
      <c r="X138" s="439">
        <v>0</v>
      </c>
      <c r="Y138" s="440">
        <f t="shared" si="52"/>
        <v>0</v>
      </c>
      <c r="Z138" s="441">
        <v>0</v>
      </c>
      <c r="AA138" s="441">
        <v>0</v>
      </c>
      <c r="AB138" s="441">
        <v>0</v>
      </c>
      <c r="AC138" s="441">
        <v>0</v>
      </c>
      <c r="AD138" s="442">
        <f t="shared" si="50"/>
        <v>0</v>
      </c>
      <c r="AE138" s="443">
        <f t="shared" si="48"/>
        <v>0</v>
      </c>
      <c r="AF138" s="443">
        <f t="shared" si="53"/>
        <v>0</v>
      </c>
      <c r="AG138" s="443">
        <f t="shared" si="47"/>
        <v>0</v>
      </c>
      <c r="AH138" s="444">
        <f t="shared" si="49"/>
        <v>0</v>
      </c>
      <c r="AI138" s="444">
        <f t="shared" si="44"/>
        <v>0</v>
      </c>
      <c r="AJ138" s="444">
        <f t="shared" si="45"/>
        <v>0</v>
      </c>
      <c r="AK138" s="601">
        <f t="shared" si="46"/>
        <v>0</v>
      </c>
    </row>
    <row r="139" spans="1:37" s="445" customFormat="1" ht="13.15" customHeight="1" x14ac:dyDescent="0.2">
      <c r="A139" s="431" t="s">
        <v>106</v>
      </c>
      <c r="B139" s="198"/>
      <c r="C139" s="432" t="s">
        <v>12</v>
      </c>
      <c r="D139" s="432"/>
      <c r="E139" s="432"/>
      <c r="F139" s="434" t="s">
        <v>245</v>
      </c>
      <c r="G139" s="434" t="s">
        <v>246</v>
      </c>
      <c r="H139" s="435" t="str">
        <f t="shared" si="51"/>
        <v>22400245</v>
      </c>
      <c r="I139" s="436" t="str">
        <f>IF(ISNA(VLOOKUP(G139,GAAP02F[[#All],[Column1]:[FundHier1]],5,FALSE)),"Leases",(VLOOKUP(G139,GAAP02F[[#All],[Column1]:[FundHier1]],5,FALSE)))</f>
        <v>200</v>
      </c>
      <c r="J139" s="436" t="str">
        <f>IF(ISNA(VLOOKUP(F139,Table_GAAP02A[[#All],[Agency]:[Hier1]],4,FALSE)),"Abolished Agency",(VLOOKUP(F139,Table_GAAP02A[[#All],[Agency]:[Hier1]],4,FALSE)))</f>
        <v>0825</v>
      </c>
      <c r="K139" s="437" t="str">
        <f>IF(ISNA(VLOOKUP(F139,Table_GAAP02A[[#All],[Agency]:[Hier1]],2,FALSE)),"Abolished Agency",(VLOOKUP(F139,Table_GAAP02A[[#All],[Agency]:[Hier1]],2,FALSE)))</f>
        <v>BUS, CONSUMER SERV, HOUSING</v>
      </c>
      <c r="L139" s="437" t="str">
        <f>IF(ISNA(VLOOKUP(F139,Table_GAAP02A[[#All],[Agency]:[Hier1]],3,FALSE)),"Abolished Agency",(VLOOKUP(F139,Table_GAAP02A[[#All],[Agency]:[Hier1]],3,FALSE)))</f>
        <v>DEPT-HOUSING/COMMUNITY DEVEL</v>
      </c>
      <c r="M139" s="437" t="str">
        <f>IF(ISNA(VLOOKUP(G139,GAAP02F[[#All],[Column1]:[FundName]],2,FALSE)),"Leases",(VLOOKUP(G139,GAAP02F[[#All],[Column1]:[FundName]],2,FALSE)))</f>
        <v>MOBILEHOME PARKS REVOLVING FD</v>
      </c>
      <c r="N139" s="438">
        <v>0</v>
      </c>
      <c r="O139" s="438">
        <v>0</v>
      </c>
      <c r="P139" s="438">
        <v>0</v>
      </c>
      <c r="Q139" s="438">
        <v>0</v>
      </c>
      <c r="R139" s="438">
        <v>0</v>
      </c>
      <c r="S139" s="438">
        <v>0</v>
      </c>
      <c r="T139" s="577">
        <f t="shared" si="43"/>
        <v>0</v>
      </c>
      <c r="U139" s="439">
        <v>0</v>
      </c>
      <c r="V139" s="439">
        <v>0</v>
      </c>
      <c r="W139" s="439">
        <v>0</v>
      </c>
      <c r="X139" s="439">
        <v>0</v>
      </c>
      <c r="Y139" s="440">
        <f t="shared" si="52"/>
        <v>0</v>
      </c>
      <c r="Z139" s="441">
        <v>0</v>
      </c>
      <c r="AA139" s="441">
        <v>0</v>
      </c>
      <c r="AB139" s="441">
        <v>0</v>
      </c>
      <c r="AC139" s="441">
        <v>0</v>
      </c>
      <c r="AD139" s="442">
        <f t="shared" si="50"/>
        <v>0</v>
      </c>
      <c r="AE139" s="443">
        <f t="shared" si="48"/>
        <v>0</v>
      </c>
      <c r="AF139" s="443">
        <f t="shared" si="53"/>
        <v>0</v>
      </c>
      <c r="AG139" s="443">
        <f t="shared" si="47"/>
        <v>0</v>
      </c>
      <c r="AH139" s="444">
        <f t="shared" si="49"/>
        <v>0</v>
      </c>
      <c r="AI139" s="444">
        <f t="shared" si="44"/>
        <v>0</v>
      </c>
      <c r="AJ139" s="444">
        <f t="shared" si="45"/>
        <v>0</v>
      </c>
      <c r="AK139" s="601">
        <f t="shared" si="46"/>
        <v>0</v>
      </c>
    </row>
    <row r="140" spans="1:37" s="445" customFormat="1" ht="13.15" customHeight="1" x14ac:dyDescent="0.2">
      <c r="A140" s="431" t="s">
        <v>106</v>
      </c>
      <c r="B140" s="198"/>
      <c r="C140" s="432" t="s">
        <v>12</v>
      </c>
      <c r="D140" s="432"/>
      <c r="E140" s="432"/>
      <c r="F140" s="434" t="s">
        <v>245</v>
      </c>
      <c r="G140" s="450" t="s">
        <v>247</v>
      </c>
      <c r="H140" s="435" t="str">
        <f t="shared" si="51"/>
        <v>22400648</v>
      </c>
      <c r="I140" s="436" t="str">
        <f>IF(ISNA(VLOOKUP(G140,GAAP02F[[#All],[Column1]:[FundHier1]],5,FALSE)),"Leases",(VLOOKUP(G140,GAAP02F[[#All],[Column1]:[FundHier1]],5,FALSE)))</f>
        <v>200</v>
      </c>
      <c r="J140" s="436" t="str">
        <f>IF(ISNA(VLOOKUP(F140,Table_GAAP02A[[#All],[Agency]:[Hier1]],4,FALSE)),"Abolished Agency",(VLOOKUP(F140,Table_GAAP02A[[#All],[Agency]:[Hier1]],4,FALSE)))</f>
        <v>0825</v>
      </c>
      <c r="K140" s="437" t="str">
        <f>IF(ISNA(VLOOKUP(F140,Table_GAAP02A[[#All],[Agency]:[Hier1]],2,FALSE)),"Abolished Agency",(VLOOKUP(F140,Table_GAAP02A[[#All],[Agency]:[Hier1]],2,FALSE)))</f>
        <v>BUS, CONSUMER SERV, HOUSING</v>
      </c>
      <c r="L140" s="437" t="str">
        <f>IF(ISNA(VLOOKUP(F140,Table_GAAP02A[[#All],[Agency]:[Hier1]],3,FALSE)),"Abolished Agency",(VLOOKUP(F140,Table_GAAP02A[[#All],[Agency]:[Hier1]],3,FALSE)))</f>
        <v>DEPT-HOUSING/COMMUNITY DEVEL</v>
      </c>
      <c r="M140" s="437" t="str">
        <f>IF(ISNA(VLOOKUP(G140,GAAP02F[[#All],[Column1]:[FundName]],2,FALSE)),"Leases",(VLOOKUP(G140,GAAP02F[[#All],[Column1]:[FundName]],2,FALSE)))</f>
        <v>MOBILEHOME/MFG HOME REV FUND</v>
      </c>
      <c r="N140" s="438">
        <v>0</v>
      </c>
      <c r="O140" s="438">
        <v>0</v>
      </c>
      <c r="P140" s="438">
        <v>0</v>
      </c>
      <c r="Q140" s="438">
        <v>0</v>
      </c>
      <c r="R140" s="438">
        <v>0</v>
      </c>
      <c r="S140" s="438">
        <v>0</v>
      </c>
      <c r="T140" s="577">
        <f t="shared" ref="T140:T203" si="54">SUM(N140:S140)</f>
        <v>0</v>
      </c>
      <c r="U140" s="439">
        <v>0</v>
      </c>
      <c r="V140" s="439">
        <v>0</v>
      </c>
      <c r="W140" s="439">
        <v>0</v>
      </c>
      <c r="X140" s="439">
        <v>0</v>
      </c>
      <c r="Y140" s="440">
        <f t="shared" si="52"/>
        <v>0</v>
      </c>
      <c r="Z140" s="441">
        <v>0</v>
      </c>
      <c r="AA140" s="441">
        <v>0</v>
      </c>
      <c r="AB140" s="441">
        <v>0</v>
      </c>
      <c r="AC140" s="441">
        <v>0</v>
      </c>
      <c r="AD140" s="442">
        <f t="shared" si="50"/>
        <v>0</v>
      </c>
      <c r="AE140" s="443">
        <f t="shared" si="48"/>
        <v>0</v>
      </c>
      <c r="AF140" s="443">
        <f t="shared" si="53"/>
        <v>0</v>
      </c>
      <c r="AG140" s="443">
        <f t="shared" si="47"/>
        <v>0</v>
      </c>
      <c r="AH140" s="444">
        <f t="shared" si="49"/>
        <v>0</v>
      </c>
      <c r="AI140" s="444">
        <f t="shared" ref="AI140:AI203" si="55">R140</f>
        <v>0</v>
      </c>
      <c r="AJ140" s="444">
        <f t="shared" ref="AJ140:AJ203" si="56">S140</f>
        <v>0</v>
      </c>
      <c r="AK140" s="601">
        <f t="shared" ref="AK140:AK203" si="57">SUM(AE140:AJ140)</f>
        <v>0</v>
      </c>
    </row>
    <row r="141" spans="1:37" s="445" customFormat="1" ht="13.15" customHeight="1" x14ac:dyDescent="0.2">
      <c r="A141" s="431" t="s">
        <v>106</v>
      </c>
      <c r="B141" s="198"/>
      <c r="C141" s="432" t="s">
        <v>12</v>
      </c>
      <c r="D141" s="432"/>
      <c r="E141" s="432"/>
      <c r="F141" s="434" t="s">
        <v>245</v>
      </c>
      <c r="G141" s="450" t="s">
        <v>248</v>
      </c>
      <c r="H141" s="435" t="str">
        <f t="shared" si="51"/>
        <v>22400714</v>
      </c>
      <c r="I141" s="436" t="str">
        <f>IF(ISNA(VLOOKUP(G141,GAAP02F[[#All],[Column1]:[FundHier1]],5,FALSE)),"Leases",(VLOOKUP(G141,GAAP02F[[#All],[Column1]:[FundHier1]],5,FALSE)))</f>
        <v>200</v>
      </c>
      <c r="J141" s="436" t="str">
        <f>IF(ISNA(VLOOKUP(F141,Table_GAAP02A[[#All],[Agency]:[Hier1]],4,FALSE)),"Abolished Agency",(VLOOKUP(F141,Table_GAAP02A[[#All],[Agency]:[Hier1]],4,FALSE)))</f>
        <v>0825</v>
      </c>
      <c r="K141" s="437" t="str">
        <f>IF(ISNA(VLOOKUP(F141,Table_GAAP02A[[#All],[Agency]:[Hier1]],2,FALSE)),"Abolished Agency",(VLOOKUP(F141,Table_GAAP02A[[#All],[Agency]:[Hier1]],2,FALSE)))</f>
        <v>BUS, CONSUMER SERV, HOUSING</v>
      </c>
      <c r="L141" s="437" t="str">
        <f>IF(ISNA(VLOOKUP(F141,Table_GAAP02A[[#All],[Agency]:[Hier1]],3,FALSE)),"Abolished Agency",(VLOOKUP(F141,Table_GAAP02A[[#All],[Agency]:[Hier1]],3,FALSE)))</f>
        <v>DEPT-HOUSING/COMMUNITY DEVEL</v>
      </c>
      <c r="M141" s="437" t="str">
        <f>IF(ISNA(VLOOKUP(G141,GAAP02F[[#All],[Column1]:[FundName]],2,FALSE)),"Leases",(VLOOKUP(G141,GAAP02F[[#All],[Column1]:[FundName]],2,FALSE)))</f>
        <v>HOME BLDG. AND REHAB FUND</v>
      </c>
      <c r="N141" s="438">
        <v>0</v>
      </c>
      <c r="O141" s="438">
        <v>0</v>
      </c>
      <c r="P141" s="438">
        <v>0</v>
      </c>
      <c r="Q141" s="438">
        <v>0</v>
      </c>
      <c r="R141" s="438">
        <v>0</v>
      </c>
      <c r="S141" s="438">
        <v>0</v>
      </c>
      <c r="T141" s="577">
        <f t="shared" si="54"/>
        <v>0</v>
      </c>
      <c r="U141" s="439">
        <v>0</v>
      </c>
      <c r="V141" s="439">
        <v>0</v>
      </c>
      <c r="W141" s="439">
        <v>0</v>
      </c>
      <c r="X141" s="439">
        <v>0</v>
      </c>
      <c r="Y141" s="440">
        <f t="shared" si="52"/>
        <v>0</v>
      </c>
      <c r="Z141" s="441">
        <v>0</v>
      </c>
      <c r="AA141" s="441">
        <v>0</v>
      </c>
      <c r="AB141" s="441">
        <v>0</v>
      </c>
      <c r="AC141" s="441">
        <v>0</v>
      </c>
      <c r="AD141" s="442">
        <f t="shared" si="50"/>
        <v>0</v>
      </c>
      <c r="AE141" s="443">
        <f t="shared" si="48"/>
        <v>0</v>
      </c>
      <c r="AF141" s="443">
        <f t="shared" si="53"/>
        <v>0</v>
      </c>
      <c r="AG141" s="443">
        <f t="shared" si="47"/>
        <v>0</v>
      </c>
      <c r="AH141" s="444">
        <f t="shared" si="49"/>
        <v>0</v>
      </c>
      <c r="AI141" s="444">
        <f t="shared" si="55"/>
        <v>0</v>
      </c>
      <c r="AJ141" s="444">
        <f t="shared" si="56"/>
        <v>0</v>
      </c>
      <c r="AK141" s="601">
        <f t="shared" si="57"/>
        <v>0</v>
      </c>
    </row>
    <row r="142" spans="1:37" s="445" customFormat="1" ht="13.15" customHeight="1" x14ac:dyDescent="0.2">
      <c r="A142" s="431" t="s">
        <v>106</v>
      </c>
      <c r="B142" s="198"/>
      <c r="C142" s="432" t="s">
        <v>12</v>
      </c>
      <c r="D142" s="432"/>
      <c r="E142" s="432"/>
      <c r="F142" s="434" t="s">
        <v>245</v>
      </c>
      <c r="G142" s="434" t="s">
        <v>249</v>
      </c>
      <c r="H142" s="435" t="str">
        <f t="shared" si="51"/>
        <v>22400813</v>
      </c>
      <c r="I142" s="436" t="str">
        <f>IF(ISNA(VLOOKUP(G142,GAAP02F[[#All],[Column1]:[FundHier1]],5,FALSE)),"Leases",(VLOOKUP(G142,GAAP02F[[#All],[Column1]:[FundHier1]],5,FALSE)))</f>
        <v>200</v>
      </c>
      <c r="J142" s="436" t="str">
        <f>IF(ISNA(VLOOKUP(F142,Table_GAAP02A[[#All],[Agency]:[Hier1]],4,FALSE)),"Abolished Agency",(VLOOKUP(F142,Table_GAAP02A[[#All],[Agency]:[Hier1]],4,FALSE)))</f>
        <v>0825</v>
      </c>
      <c r="K142" s="437" t="str">
        <f>IF(ISNA(VLOOKUP(F142,Table_GAAP02A[[#All],[Agency]:[Hier1]],2,FALSE)),"Abolished Agency",(VLOOKUP(F142,Table_GAAP02A[[#All],[Agency]:[Hier1]],2,FALSE)))</f>
        <v>BUS, CONSUMER SERV, HOUSING</v>
      </c>
      <c r="L142" s="437" t="str">
        <f>IF(ISNA(VLOOKUP(F142,Table_GAAP02A[[#All],[Agency]:[Hier1]],3,FALSE)),"Abolished Agency",(VLOOKUP(F142,Table_GAAP02A[[#All],[Agency]:[Hier1]],3,FALSE)))</f>
        <v>DEPT-HOUSING/COMMUNITY DEVEL</v>
      </c>
      <c r="M142" s="437" t="str">
        <f>IF(ISNA(VLOOKUP(G142,GAAP02F[[#All],[Column1]:[FundName]],2,FALSE)),"Leases",(VLOOKUP(G142,GAAP02F[[#All],[Column1]:[FundName]],2,FALSE)))</f>
        <v>SELF-HELP HOUSING FUND</v>
      </c>
      <c r="N142" s="438">
        <v>0</v>
      </c>
      <c r="O142" s="438">
        <v>0</v>
      </c>
      <c r="P142" s="438">
        <v>0</v>
      </c>
      <c r="Q142" s="438">
        <v>0</v>
      </c>
      <c r="R142" s="438">
        <v>0</v>
      </c>
      <c r="S142" s="438">
        <v>0</v>
      </c>
      <c r="T142" s="577">
        <f t="shared" si="54"/>
        <v>0</v>
      </c>
      <c r="U142" s="439">
        <v>0</v>
      </c>
      <c r="V142" s="439">
        <v>0</v>
      </c>
      <c r="W142" s="439">
        <v>0</v>
      </c>
      <c r="X142" s="439">
        <v>0</v>
      </c>
      <c r="Y142" s="440">
        <f t="shared" si="52"/>
        <v>0</v>
      </c>
      <c r="Z142" s="441">
        <v>0</v>
      </c>
      <c r="AA142" s="441">
        <v>0</v>
      </c>
      <c r="AB142" s="441">
        <v>0</v>
      </c>
      <c r="AC142" s="441">
        <v>0</v>
      </c>
      <c r="AD142" s="442">
        <f t="shared" si="50"/>
        <v>0</v>
      </c>
      <c r="AE142" s="443">
        <f t="shared" si="48"/>
        <v>0</v>
      </c>
      <c r="AF142" s="443">
        <f t="shared" si="53"/>
        <v>0</v>
      </c>
      <c r="AG142" s="443">
        <f t="shared" si="47"/>
        <v>0</v>
      </c>
      <c r="AH142" s="444">
        <f t="shared" si="49"/>
        <v>0</v>
      </c>
      <c r="AI142" s="444">
        <f t="shared" si="55"/>
        <v>0</v>
      </c>
      <c r="AJ142" s="444">
        <f t="shared" si="56"/>
        <v>0</v>
      </c>
      <c r="AK142" s="601">
        <f t="shared" si="57"/>
        <v>0</v>
      </c>
    </row>
    <row r="143" spans="1:37" s="445" customFormat="1" ht="13.15" customHeight="1" x14ac:dyDescent="0.2">
      <c r="A143" s="431" t="s">
        <v>106</v>
      </c>
      <c r="B143" s="198"/>
      <c r="C143" s="432" t="s">
        <v>12</v>
      </c>
      <c r="D143" s="432"/>
      <c r="E143" s="432"/>
      <c r="F143" s="434" t="s">
        <v>245</v>
      </c>
      <c r="G143" s="434" t="s">
        <v>63</v>
      </c>
      <c r="H143" s="435" t="str">
        <f t="shared" si="51"/>
        <v>22400890</v>
      </c>
      <c r="I143" s="436" t="str">
        <f>IF(ISNA(VLOOKUP(G143,GAAP02F[[#All],[Column1]:[FundHier1]],5,FALSE)),"Leases",(VLOOKUP(G143,GAAP02F[[#All],[Column1]:[FundHier1]],5,FALSE)))</f>
        <v>200</v>
      </c>
      <c r="J143" s="436" t="str">
        <f>IF(ISNA(VLOOKUP(F143,Table_GAAP02A[[#All],[Agency]:[Hier1]],4,FALSE)),"Abolished Agency",(VLOOKUP(F143,Table_GAAP02A[[#All],[Agency]:[Hier1]],4,FALSE)))</f>
        <v>0825</v>
      </c>
      <c r="K143" s="437" t="str">
        <f>IF(ISNA(VLOOKUP(F143,Table_GAAP02A[[#All],[Agency]:[Hier1]],2,FALSE)),"Abolished Agency",(VLOOKUP(F143,Table_GAAP02A[[#All],[Agency]:[Hier1]],2,FALSE)))</f>
        <v>BUS, CONSUMER SERV, HOUSING</v>
      </c>
      <c r="L143" s="437" t="str">
        <f>IF(ISNA(VLOOKUP(F143,Table_GAAP02A[[#All],[Agency]:[Hier1]],3,FALSE)),"Abolished Agency",(VLOOKUP(F143,Table_GAAP02A[[#All],[Agency]:[Hier1]],3,FALSE)))</f>
        <v>DEPT-HOUSING/COMMUNITY DEVEL</v>
      </c>
      <c r="M143" s="437" t="str">
        <f>IF(ISNA(VLOOKUP(G143,GAAP02F[[#All],[Column1]:[FundName]],2,FALSE)),"Leases",(VLOOKUP(G143,GAAP02F[[#All],[Column1]:[FundName]],2,FALSE)))</f>
        <v>FEDERAL TRUST FUND</v>
      </c>
      <c r="N143" s="438">
        <v>0</v>
      </c>
      <c r="O143" s="438">
        <v>0</v>
      </c>
      <c r="P143" s="438">
        <v>0</v>
      </c>
      <c r="Q143" s="438">
        <v>0</v>
      </c>
      <c r="R143" s="438">
        <v>0</v>
      </c>
      <c r="S143" s="438">
        <v>0</v>
      </c>
      <c r="T143" s="577">
        <f t="shared" si="54"/>
        <v>0</v>
      </c>
      <c r="U143" s="439">
        <v>0</v>
      </c>
      <c r="V143" s="439">
        <v>0</v>
      </c>
      <c r="W143" s="439">
        <v>0</v>
      </c>
      <c r="X143" s="439">
        <v>0</v>
      </c>
      <c r="Y143" s="440">
        <f t="shared" si="52"/>
        <v>0</v>
      </c>
      <c r="Z143" s="441">
        <v>0</v>
      </c>
      <c r="AA143" s="441">
        <v>0</v>
      </c>
      <c r="AB143" s="441">
        <v>0</v>
      </c>
      <c r="AC143" s="441">
        <v>0</v>
      </c>
      <c r="AD143" s="442">
        <f t="shared" si="50"/>
        <v>0</v>
      </c>
      <c r="AE143" s="443">
        <f t="shared" si="48"/>
        <v>0</v>
      </c>
      <c r="AF143" s="443">
        <f t="shared" si="53"/>
        <v>0</v>
      </c>
      <c r="AG143" s="443">
        <f t="shared" si="47"/>
        <v>0</v>
      </c>
      <c r="AH143" s="444">
        <f t="shared" si="49"/>
        <v>0</v>
      </c>
      <c r="AI143" s="444">
        <f t="shared" si="55"/>
        <v>0</v>
      </c>
      <c r="AJ143" s="444">
        <f t="shared" si="56"/>
        <v>0</v>
      </c>
      <c r="AK143" s="601">
        <f t="shared" si="57"/>
        <v>0</v>
      </c>
    </row>
    <row r="144" spans="1:37" s="445" customFormat="1" ht="13.15" customHeight="1" x14ac:dyDescent="0.2">
      <c r="A144" s="431" t="s">
        <v>106</v>
      </c>
      <c r="B144" s="198"/>
      <c r="C144" s="432" t="s">
        <v>12</v>
      </c>
      <c r="D144" s="432"/>
      <c r="E144" s="432"/>
      <c r="F144" s="434" t="s">
        <v>245</v>
      </c>
      <c r="G144" s="450" t="s">
        <v>250</v>
      </c>
      <c r="H144" s="435" t="str">
        <f t="shared" si="51"/>
        <v>22400927</v>
      </c>
      <c r="I144" s="436" t="str">
        <f>IF(ISNA(VLOOKUP(G144,GAAP02F[[#All],[Column1]:[FundHier1]],5,FALSE)),"Leases",(VLOOKUP(G144,GAAP02F[[#All],[Column1]:[FundHier1]],5,FALSE)))</f>
        <v>200</v>
      </c>
      <c r="J144" s="436" t="str">
        <f>IF(ISNA(VLOOKUP(F144,Table_GAAP02A[[#All],[Agency]:[Hier1]],4,FALSE)),"Abolished Agency",(VLOOKUP(F144,Table_GAAP02A[[#All],[Agency]:[Hier1]],4,FALSE)))</f>
        <v>0825</v>
      </c>
      <c r="K144" s="437" t="str">
        <f>IF(ISNA(VLOOKUP(F144,Table_GAAP02A[[#All],[Agency]:[Hier1]],2,FALSE)),"Abolished Agency",(VLOOKUP(F144,Table_GAAP02A[[#All],[Agency]:[Hier1]],2,FALSE)))</f>
        <v>BUS, CONSUMER SERV, HOUSING</v>
      </c>
      <c r="L144" s="437" t="str">
        <f>IF(ISNA(VLOOKUP(F144,Table_GAAP02A[[#All],[Agency]:[Hier1]],3,FALSE)),"Abolished Agency",(VLOOKUP(F144,Table_GAAP02A[[#All],[Agency]:[Hier1]],3,FALSE)))</f>
        <v>DEPT-HOUSING/COMMUNITY DEVEL</v>
      </c>
      <c r="M144" s="437" t="str">
        <f>IF(ISNA(VLOOKUP(G144,GAAP02F[[#All],[Column1]:[FundName]],2,FALSE)),"Leases",(VLOOKUP(G144,GAAP02F[[#All],[Column1]:[FundName]],2,FALSE)))</f>
        <v>FARMWORKER HOUSING GRANT FUND</v>
      </c>
      <c r="N144" s="438">
        <v>0</v>
      </c>
      <c r="O144" s="438">
        <v>0</v>
      </c>
      <c r="P144" s="438">
        <v>0</v>
      </c>
      <c r="Q144" s="438">
        <v>0</v>
      </c>
      <c r="R144" s="438">
        <v>0</v>
      </c>
      <c r="S144" s="438">
        <v>0</v>
      </c>
      <c r="T144" s="577">
        <f t="shared" si="54"/>
        <v>0</v>
      </c>
      <c r="U144" s="439">
        <v>0</v>
      </c>
      <c r="V144" s="439">
        <v>0</v>
      </c>
      <c r="W144" s="439">
        <v>0</v>
      </c>
      <c r="X144" s="439">
        <v>0</v>
      </c>
      <c r="Y144" s="440">
        <f t="shared" si="52"/>
        <v>0</v>
      </c>
      <c r="Z144" s="441">
        <v>0</v>
      </c>
      <c r="AA144" s="441">
        <v>0</v>
      </c>
      <c r="AB144" s="441">
        <v>0</v>
      </c>
      <c r="AC144" s="441">
        <v>0</v>
      </c>
      <c r="AD144" s="442">
        <f t="shared" si="50"/>
        <v>0</v>
      </c>
      <c r="AE144" s="443">
        <f t="shared" si="48"/>
        <v>0</v>
      </c>
      <c r="AF144" s="443">
        <f t="shared" si="53"/>
        <v>0</v>
      </c>
      <c r="AG144" s="443">
        <f t="shared" ref="AG144:AG206" si="58">P144 +W144-AB144</f>
        <v>0</v>
      </c>
      <c r="AH144" s="444">
        <f t="shared" si="49"/>
        <v>0</v>
      </c>
      <c r="AI144" s="444">
        <f t="shared" si="55"/>
        <v>0</v>
      </c>
      <c r="AJ144" s="444">
        <f t="shared" si="56"/>
        <v>0</v>
      </c>
      <c r="AK144" s="601">
        <f t="shared" si="57"/>
        <v>0</v>
      </c>
    </row>
    <row r="145" spans="1:37" s="445" customFormat="1" ht="13.15" customHeight="1" x14ac:dyDescent="0.2">
      <c r="A145" s="431" t="s">
        <v>106</v>
      </c>
      <c r="B145" s="198"/>
      <c r="C145" s="432" t="s">
        <v>12</v>
      </c>
      <c r="D145" s="432"/>
      <c r="E145" s="432"/>
      <c r="F145" s="434" t="s">
        <v>245</v>
      </c>
      <c r="G145" s="450" t="s">
        <v>251</v>
      </c>
      <c r="H145" s="435" t="str">
        <f t="shared" si="51"/>
        <v>22400929</v>
      </c>
      <c r="I145" s="436" t="str">
        <f>IF(ISNA(VLOOKUP(G145,GAAP02F[[#All],[Column1]:[FundHier1]],5,FALSE)),"Leases",(VLOOKUP(G145,GAAP02F[[#All],[Column1]:[FundHier1]],5,FALSE)))</f>
        <v>200</v>
      </c>
      <c r="J145" s="436" t="str">
        <f>IF(ISNA(VLOOKUP(F145,Table_GAAP02A[[#All],[Agency]:[Hier1]],4,FALSE)),"Abolished Agency",(VLOOKUP(F145,Table_GAAP02A[[#All],[Agency]:[Hier1]],4,FALSE)))</f>
        <v>0825</v>
      </c>
      <c r="K145" s="437" t="str">
        <f>IF(ISNA(VLOOKUP(F145,Table_GAAP02A[[#All],[Agency]:[Hier1]],2,FALSE)),"Abolished Agency",(VLOOKUP(F145,Table_GAAP02A[[#All],[Agency]:[Hier1]],2,FALSE)))</f>
        <v>BUS, CONSUMER SERV, HOUSING</v>
      </c>
      <c r="L145" s="437" t="str">
        <f>IF(ISNA(VLOOKUP(F145,Table_GAAP02A[[#All],[Agency]:[Hier1]],3,FALSE)),"Abolished Agency",(VLOOKUP(F145,Table_GAAP02A[[#All],[Agency]:[Hier1]],3,FALSE)))</f>
        <v>DEPT-HOUSING/COMMUNITY DEVEL</v>
      </c>
      <c r="M145" s="437" t="str">
        <f>IF(ISNA(VLOOKUP(G145,GAAP02F[[#All],[Column1]:[FundName]],2,FALSE)),"Leases",(VLOOKUP(G145,GAAP02F[[#All],[Column1]:[FundName]],2,FALSE)))</f>
        <v>HOUSING REHABILITATION LOAN</v>
      </c>
      <c r="N145" s="438">
        <v>0</v>
      </c>
      <c r="O145" s="438">
        <v>0</v>
      </c>
      <c r="P145" s="438">
        <v>0</v>
      </c>
      <c r="Q145" s="438">
        <v>0</v>
      </c>
      <c r="R145" s="438">
        <v>0</v>
      </c>
      <c r="S145" s="438">
        <v>0</v>
      </c>
      <c r="T145" s="577">
        <f t="shared" si="54"/>
        <v>0</v>
      </c>
      <c r="U145" s="439">
        <v>0</v>
      </c>
      <c r="V145" s="439">
        <v>0</v>
      </c>
      <c r="W145" s="439">
        <v>0</v>
      </c>
      <c r="X145" s="439">
        <v>0</v>
      </c>
      <c r="Y145" s="440">
        <f t="shared" si="52"/>
        <v>0</v>
      </c>
      <c r="Z145" s="441">
        <v>0</v>
      </c>
      <c r="AA145" s="441">
        <v>0</v>
      </c>
      <c r="AB145" s="441">
        <v>0</v>
      </c>
      <c r="AC145" s="441">
        <v>0</v>
      </c>
      <c r="AD145" s="442">
        <f t="shared" si="50"/>
        <v>0</v>
      </c>
      <c r="AE145" s="443">
        <f t="shared" ref="AE145:AE207" si="59">N145 +U145-Z145</f>
        <v>0</v>
      </c>
      <c r="AF145" s="443">
        <f t="shared" si="53"/>
        <v>0</v>
      </c>
      <c r="AG145" s="443">
        <f t="shared" si="58"/>
        <v>0</v>
      </c>
      <c r="AH145" s="444">
        <f t="shared" si="49"/>
        <v>0</v>
      </c>
      <c r="AI145" s="444">
        <f t="shared" si="55"/>
        <v>0</v>
      </c>
      <c r="AJ145" s="444">
        <f t="shared" si="56"/>
        <v>0</v>
      </c>
      <c r="AK145" s="601">
        <f t="shared" si="57"/>
        <v>0</v>
      </c>
    </row>
    <row r="146" spans="1:37" s="445" customFormat="1" ht="13.15" customHeight="1" x14ac:dyDescent="0.2">
      <c r="A146" s="431" t="s">
        <v>106</v>
      </c>
      <c r="B146" s="198"/>
      <c r="C146" s="432" t="s">
        <v>12</v>
      </c>
      <c r="D146" s="432"/>
      <c r="E146" s="432"/>
      <c r="F146" s="434" t="s">
        <v>245</v>
      </c>
      <c r="G146" s="450" t="s">
        <v>252</v>
      </c>
      <c r="H146" s="435" t="str">
        <f t="shared" si="51"/>
        <v>22400938</v>
      </c>
      <c r="I146" s="436" t="str">
        <f>IF(ISNA(VLOOKUP(G146,GAAP02F[[#All],[Column1]:[FundHier1]],5,FALSE)),"Leases",(VLOOKUP(G146,GAAP02F[[#All],[Column1]:[FundHier1]],5,FALSE)))</f>
        <v>200</v>
      </c>
      <c r="J146" s="436" t="str">
        <f>IF(ISNA(VLOOKUP(F146,Table_GAAP02A[[#All],[Agency]:[Hier1]],4,FALSE)),"Abolished Agency",(VLOOKUP(F146,Table_GAAP02A[[#All],[Agency]:[Hier1]],4,FALSE)))</f>
        <v>0825</v>
      </c>
      <c r="K146" s="437" t="str">
        <f>IF(ISNA(VLOOKUP(F146,Table_GAAP02A[[#All],[Agency]:[Hier1]],2,FALSE)),"Abolished Agency",(VLOOKUP(F146,Table_GAAP02A[[#All],[Agency]:[Hier1]],2,FALSE)))</f>
        <v>BUS, CONSUMER SERV, HOUSING</v>
      </c>
      <c r="L146" s="437" t="str">
        <f>IF(ISNA(VLOOKUP(F146,Table_GAAP02A[[#All],[Agency]:[Hier1]],3,FALSE)),"Abolished Agency",(VLOOKUP(F146,Table_GAAP02A[[#All],[Agency]:[Hier1]],3,FALSE)))</f>
        <v>DEPT-HOUSING/COMMUNITY DEVEL</v>
      </c>
      <c r="M146" s="437" t="str">
        <f>IF(ISNA(VLOOKUP(G146,GAAP02F[[#All],[Column1]:[FundName]],2,FALSE)),"Leases",(VLOOKUP(G146,GAAP02F[[#All],[Column1]:[FundName]],2,FALSE)))</f>
        <v>RENTAL HOUSING CONSTRUCTION FD</v>
      </c>
      <c r="N146" s="438">
        <v>0</v>
      </c>
      <c r="O146" s="438">
        <v>0</v>
      </c>
      <c r="P146" s="438">
        <v>0</v>
      </c>
      <c r="Q146" s="438">
        <v>0</v>
      </c>
      <c r="R146" s="438">
        <v>0</v>
      </c>
      <c r="S146" s="438">
        <v>0</v>
      </c>
      <c r="T146" s="577">
        <f t="shared" si="54"/>
        <v>0</v>
      </c>
      <c r="U146" s="439">
        <v>0</v>
      </c>
      <c r="V146" s="439">
        <v>0</v>
      </c>
      <c r="W146" s="439">
        <v>0</v>
      </c>
      <c r="X146" s="439">
        <v>0</v>
      </c>
      <c r="Y146" s="440">
        <f t="shared" si="52"/>
        <v>0</v>
      </c>
      <c r="Z146" s="441">
        <v>0</v>
      </c>
      <c r="AA146" s="441">
        <v>0</v>
      </c>
      <c r="AB146" s="441">
        <v>0</v>
      </c>
      <c r="AC146" s="441">
        <v>0</v>
      </c>
      <c r="AD146" s="442">
        <f t="shared" si="50"/>
        <v>0</v>
      </c>
      <c r="AE146" s="443">
        <f t="shared" si="59"/>
        <v>0</v>
      </c>
      <c r="AF146" s="443">
        <f t="shared" si="53"/>
        <v>0</v>
      </c>
      <c r="AG146" s="443">
        <f t="shared" si="58"/>
        <v>0</v>
      </c>
      <c r="AH146" s="444">
        <f t="shared" si="49"/>
        <v>0</v>
      </c>
      <c r="AI146" s="444">
        <f t="shared" si="55"/>
        <v>0</v>
      </c>
      <c r="AJ146" s="444">
        <f t="shared" si="56"/>
        <v>0</v>
      </c>
      <c r="AK146" s="601">
        <f t="shared" si="57"/>
        <v>0</v>
      </c>
    </row>
    <row r="147" spans="1:37" s="445" customFormat="1" ht="12.75" customHeight="1" x14ac:dyDescent="0.2">
      <c r="A147" s="431" t="s">
        <v>106</v>
      </c>
      <c r="B147" s="198"/>
      <c r="C147" s="432" t="s">
        <v>12</v>
      </c>
      <c r="D147" s="432"/>
      <c r="E147" s="432"/>
      <c r="F147" s="434" t="s">
        <v>245</v>
      </c>
      <c r="G147" s="450" t="s">
        <v>253</v>
      </c>
      <c r="H147" s="435" t="str">
        <f t="shared" si="51"/>
        <v>22400972</v>
      </c>
      <c r="I147" s="436" t="str">
        <f>IF(ISNA(VLOOKUP(G147,GAAP02F[[#All],[Column1]:[FundHier1]],5,FALSE)),"Leases",(VLOOKUP(G147,GAAP02F[[#All],[Column1]:[FundHier1]],5,FALSE)))</f>
        <v>200</v>
      </c>
      <c r="J147" s="436" t="str">
        <f>IF(ISNA(VLOOKUP(F147,Table_GAAP02A[[#All],[Agency]:[Hier1]],4,FALSE)),"Abolished Agency",(VLOOKUP(F147,Table_GAAP02A[[#All],[Agency]:[Hier1]],4,FALSE)))</f>
        <v>0825</v>
      </c>
      <c r="K147" s="437" t="str">
        <f>IF(ISNA(VLOOKUP(F147,Table_GAAP02A[[#All],[Agency]:[Hier1]],2,FALSE)),"Abolished Agency",(VLOOKUP(F147,Table_GAAP02A[[#All],[Agency]:[Hier1]],2,FALSE)))</f>
        <v>BUS, CONSUMER SERV, HOUSING</v>
      </c>
      <c r="L147" s="437" t="str">
        <f>IF(ISNA(VLOOKUP(F147,Table_GAAP02A[[#All],[Agency]:[Hier1]],3,FALSE)),"Abolished Agency",(VLOOKUP(F147,Table_GAAP02A[[#All],[Agency]:[Hier1]],3,FALSE)))</f>
        <v>DEPT-HOUSING/COMMUNITY DEVEL</v>
      </c>
      <c r="M147" s="437" t="str">
        <f>IF(ISNA(VLOOKUP(G147,GAAP02F[[#All],[Column1]:[FundName]],2,FALSE)),"Leases",(VLOOKUP(G147,GAAP02F[[#All],[Column1]:[FundName]],2,FALSE)))</f>
        <v>MANUFACTURED HOME RECOVERY FD</v>
      </c>
      <c r="N147" s="438">
        <v>0</v>
      </c>
      <c r="O147" s="438">
        <v>0</v>
      </c>
      <c r="P147" s="438">
        <v>0</v>
      </c>
      <c r="Q147" s="438">
        <v>0</v>
      </c>
      <c r="R147" s="438">
        <v>0</v>
      </c>
      <c r="S147" s="438">
        <v>0</v>
      </c>
      <c r="T147" s="577">
        <f t="shared" si="54"/>
        <v>0</v>
      </c>
      <c r="U147" s="439">
        <v>0</v>
      </c>
      <c r="V147" s="439">
        <v>0</v>
      </c>
      <c r="W147" s="439">
        <v>0</v>
      </c>
      <c r="X147" s="439">
        <v>0</v>
      </c>
      <c r="Y147" s="440">
        <f t="shared" si="52"/>
        <v>0</v>
      </c>
      <c r="Z147" s="441">
        <v>0</v>
      </c>
      <c r="AA147" s="441">
        <v>0</v>
      </c>
      <c r="AB147" s="441">
        <v>0</v>
      </c>
      <c r="AC147" s="441">
        <v>0</v>
      </c>
      <c r="AD147" s="442">
        <f t="shared" si="50"/>
        <v>0</v>
      </c>
      <c r="AE147" s="443">
        <f t="shared" si="59"/>
        <v>0</v>
      </c>
      <c r="AF147" s="443">
        <f t="shared" si="53"/>
        <v>0</v>
      </c>
      <c r="AG147" s="443">
        <f t="shared" si="58"/>
        <v>0</v>
      </c>
      <c r="AH147" s="444">
        <f t="shared" si="49"/>
        <v>0</v>
      </c>
      <c r="AI147" s="444">
        <f t="shared" si="55"/>
        <v>0</v>
      </c>
      <c r="AJ147" s="444">
        <f t="shared" si="56"/>
        <v>0</v>
      </c>
      <c r="AK147" s="601">
        <f t="shared" si="57"/>
        <v>0</v>
      </c>
    </row>
    <row r="148" spans="1:37" s="445" customFormat="1" ht="13.15" customHeight="1" x14ac:dyDescent="0.2">
      <c r="A148" s="431" t="s">
        <v>106</v>
      </c>
      <c r="B148" s="198"/>
      <c r="C148" s="432" t="s">
        <v>12</v>
      </c>
      <c r="D148" s="432"/>
      <c r="E148" s="432"/>
      <c r="F148" s="434" t="s">
        <v>245</v>
      </c>
      <c r="G148" s="450" t="s">
        <v>254</v>
      </c>
      <c r="H148" s="435" t="str">
        <f t="shared" si="51"/>
        <v>22400980</v>
      </c>
      <c r="I148" s="436" t="str">
        <f>IF(ISNA(VLOOKUP(G148,GAAP02F[[#All],[Column1]:[FundHier1]],5,FALSE)),"Leases",(VLOOKUP(G148,GAAP02F[[#All],[Column1]:[FundHier1]],5,FALSE)))</f>
        <v>200</v>
      </c>
      <c r="J148" s="436" t="str">
        <f>IF(ISNA(VLOOKUP(F148,Table_GAAP02A[[#All],[Agency]:[Hier1]],4,FALSE)),"Abolished Agency",(VLOOKUP(F148,Table_GAAP02A[[#All],[Agency]:[Hier1]],4,FALSE)))</f>
        <v>0825</v>
      </c>
      <c r="K148" s="437" t="str">
        <f>IF(ISNA(VLOOKUP(F148,Table_GAAP02A[[#All],[Agency]:[Hier1]],2,FALSE)),"Abolished Agency",(VLOOKUP(F148,Table_GAAP02A[[#All],[Agency]:[Hier1]],2,FALSE)))</f>
        <v>BUS, CONSUMER SERV, HOUSING</v>
      </c>
      <c r="L148" s="437" t="str">
        <f>IF(ISNA(VLOOKUP(F148,Table_GAAP02A[[#All],[Agency]:[Hier1]],3,FALSE)),"Abolished Agency",(VLOOKUP(F148,Table_GAAP02A[[#All],[Agency]:[Hier1]],3,FALSE)))</f>
        <v>DEPT-HOUSING/COMMUNITY DEVEL</v>
      </c>
      <c r="M148" s="437" t="str">
        <f>IF(ISNA(VLOOKUP(G148,GAAP02F[[#All],[Column1]:[FundName]],2,FALSE)),"Leases",(VLOOKUP(G148,GAAP02F[[#All],[Column1]:[FundName]],2,FALSE)))</f>
        <v>PREDEVELOPMENT LOAN FUND</v>
      </c>
      <c r="N148" s="438">
        <v>0</v>
      </c>
      <c r="O148" s="438">
        <v>0</v>
      </c>
      <c r="P148" s="438">
        <v>0</v>
      </c>
      <c r="Q148" s="438">
        <v>0</v>
      </c>
      <c r="R148" s="438">
        <v>0</v>
      </c>
      <c r="S148" s="438">
        <v>0</v>
      </c>
      <c r="T148" s="577">
        <f t="shared" si="54"/>
        <v>0</v>
      </c>
      <c r="U148" s="439">
        <v>0</v>
      </c>
      <c r="V148" s="439">
        <v>0</v>
      </c>
      <c r="W148" s="439">
        <v>0</v>
      </c>
      <c r="X148" s="439">
        <v>0</v>
      </c>
      <c r="Y148" s="440">
        <f t="shared" si="52"/>
        <v>0</v>
      </c>
      <c r="Z148" s="441">
        <v>0</v>
      </c>
      <c r="AA148" s="441">
        <v>0</v>
      </c>
      <c r="AB148" s="441">
        <v>0</v>
      </c>
      <c r="AC148" s="441">
        <v>0</v>
      </c>
      <c r="AD148" s="442">
        <f t="shared" si="50"/>
        <v>0</v>
      </c>
      <c r="AE148" s="443">
        <f t="shared" si="59"/>
        <v>0</v>
      </c>
      <c r="AF148" s="443">
        <f t="shared" si="53"/>
        <v>0</v>
      </c>
      <c r="AG148" s="443">
        <f t="shared" si="58"/>
        <v>0</v>
      </c>
      <c r="AH148" s="444">
        <f t="shared" si="49"/>
        <v>0</v>
      </c>
      <c r="AI148" s="444">
        <f t="shared" si="55"/>
        <v>0</v>
      </c>
      <c r="AJ148" s="444">
        <f t="shared" si="56"/>
        <v>0</v>
      </c>
      <c r="AK148" s="601">
        <f t="shared" si="57"/>
        <v>0</v>
      </c>
    </row>
    <row r="149" spans="1:37" s="445" customFormat="1" ht="13.15" customHeight="1" x14ac:dyDescent="0.2">
      <c r="A149" s="431" t="s">
        <v>106</v>
      </c>
      <c r="B149" s="198"/>
      <c r="C149" s="432" t="s">
        <v>12</v>
      </c>
      <c r="D149" s="432"/>
      <c r="E149" s="432"/>
      <c r="F149" s="434" t="s">
        <v>245</v>
      </c>
      <c r="G149" s="434" t="s">
        <v>255</v>
      </c>
      <c r="H149" s="435" t="str">
        <f t="shared" si="51"/>
        <v>22400985</v>
      </c>
      <c r="I149" s="436" t="str">
        <f>IF(ISNA(VLOOKUP(G149,GAAP02F[[#All],[Column1]:[FundHier1]],5,FALSE)),"Leases",(VLOOKUP(G149,GAAP02F[[#All],[Column1]:[FundHier1]],5,FALSE)))</f>
        <v>200</v>
      </c>
      <c r="J149" s="436" t="str">
        <f>IF(ISNA(VLOOKUP(F149,Table_GAAP02A[[#All],[Agency]:[Hier1]],4,FALSE)),"Abolished Agency",(VLOOKUP(F149,Table_GAAP02A[[#All],[Agency]:[Hier1]],4,FALSE)))</f>
        <v>0825</v>
      </c>
      <c r="K149" s="437" t="str">
        <f>IF(ISNA(VLOOKUP(F149,Table_GAAP02A[[#All],[Agency]:[Hier1]],2,FALSE)),"Abolished Agency",(VLOOKUP(F149,Table_GAAP02A[[#All],[Agency]:[Hier1]],2,FALSE)))</f>
        <v>BUS, CONSUMER SERV, HOUSING</v>
      </c>
      <c r="L149" s="437" t="str">
        <f>IF(ISNA(VLOOKUP(F149,Table_GAAP02A[[#All],[Agency]:[Hier1]],3,FALSE)),"Abolished Agency",(VLOOKUP(F149,Table_GAAP02A[[#All],[Agency]:[Hier1]],3,FALSE)))</f>
        <v>DEPT-HOUSING/COMMUNITY DEVEL</v>
      </c>
      <c r="M149" s="437" t="str">
        <f>IF(ISNA(VLOOKUP(G149,GAAP02F[[#All],[Column1]:[FundName]],2,FALSE)),"Leases",(VLOOKUP(G149,GAAP02F[[#All],[Column1]:[FundName]],2,FALSE)))</f>
        <v>EMERGENCY HOUSING &amp; ASST FUND</v>
      </c>
      <c r="N149" s="438">
        <v>0</v>
      </c>
      <c r="O149" s="438">
        <v>0</v>
      </c>
      <c r="P149" s="438">
        <v>0</v>
      </c>
      <c r="Q149" s="438">
        <v>0</v>
      </c>
      <c r="R149" s="438">
        <v>0</v>
      </c>
      <c r="S149" s="438">
        <v>0</v>
      </c>
      <c r="T149" s="577">
        <f t="shared" si="54"/>
        <v>0</v>
      </c>
      <c r="U149" s="439">
        <v>0</v>
      </c>
      <c r="V149" s="439">
        <v>0</v>
      </c>
      <c r="W149" s="439">
        <v>0</v>
      </c>
      <c r="X149" s="439">
        <v>0</v>
      </c>
      <c r="Y149" s="440">
        <f t="shared" si="52"/>
        <v>0</v>
      </c>
      <c r="Z149" s="441">
        <v>0</v>
      </c>
      <c r="AA149" s="441">
        <v>0</v>
      </c>
      <c r="AB149" s="441">
        <v>0</v>
      </c>
      <c r="AC149" s="441">
        <v>0</v>
      </c>
      <c r="AD149" s="442">
        <f t="shared" si="50"/>
        <v>0</v>
      </c>
      <c r="AE149" s="443">
        <f t="shared" si="59"/>
        <v>0</v>
      </c>
      <c r="AF149" s="443">
        <f t="shared" si="53"/>
        <v>0</v>
      </c>
      <c r="AG149" s="443">
        <f t="shared" si="58"/>
        <v>0</v>
      </c>
      <c r="AH149" s="444">
        <f t="shared" si="49"/>
        <v>0</v>
      </c>
      <c r="AI149" s="444">
        <f t="shared" si="55"/>
        <v>0</v>
      </c>
      <c r="AJ149" s="444">
        <f t="shared" si="56"/>
        <v>0</v>
      </c>
      <c r="AK149" s="601">
        <f t="shared" si="57"/>
        <v>0</v>
      </c>
    </row>
    <row r="150" spans="1:37" s="445" customFormat="1" ht="13.15" customHeight="1" x14ac:dyDescent="0.2">
      <c r="A150" s="431" t="s">
        <v>106</v>
      </c>
      <c r="B150" s="198"/>
      <c r="C150" s="432" t="s">
        <v>12</v>
      </c>
      <c r="D150" s="432"/>
      <c r="E150" s="432"/>
      <c r="F150" s="434" t="s">
        <v>245</v>
      </c>
      <c r="G150" s="434" t="s">
        <v>256</v>
      </c>
      <c r="H150" s="435" t="str">
        <f t="shared" si="51"/>
        <v>22403144</v>
      </c>
      <c r="I150" s="436" t="str">
        <f>IF(ISNA(VLOOKUP(G150,GAAP02F[[#All],[Column1]:[FundHier1]],5,FALSE)),"Leases",(VLOOKUP(G150,GAAP02F[[#All],[Column1]:[FundHier1]],5,FALSE)))</f>
        <v>200</v>
      </c>
      <c r="J150" s="436" t="str">
        <f>IF(ISNA(VLOOKUP(F150,Table_GAAP02A[[#All],[Agency]:[Hier1]],4,FALSE)),"Abolished Agency",(VLOOKUP(F150,Table_GAAP02A[[#All],[Agency]:[Hier1]],4,FALSE)))</f>
        <v>0825</v>
      </c>
      <c r="K150" s="437" t="str">
        <f>IF(ISNA(VLOOKUP(F150,Table_GAAP02A[[#All],[Agency]:[Hier1]],2,FALSE)),"Abolished Agency",(VLOOKUP(F150,Table_GAAP02A[[#All],[Agency]:[Hier1]],2,FALSE)))</f>
        <v>BUS, CONSUMER SERV, HOUSING</v>
      </c>
      <c r="L150" s="437" t="str">
        <f>IF(ISNA(VLOOKUP(F150,Table_GAAP02A[[#All],[Agency]:[Hier1]],3,FALSE)),"Abolished Agency",(VLOOKUP(F150,Table_GAAP02A[[#All],[Agency]:[Hier1]],3,FALSE)))</f>
        <v>DEPT-HOUSING/COMMUNITY DEVEL</v>
      </c>
      <c r="M150" s="437" t="str">
        <f>IF(ISNA(VLOOKUP(G150,GAAP02F[[#All],[Column1]:[FundName]],2,FALSE)),"Leases",(VLOOKUP(G150,GAAP02F[[#All],[Column1]:[FundName]],2,FALSE)))</f>
        <v>BLDG STANDARDS ADMIN FUND</v>
      </c>
      <c r="N150" s="438">
        <v>0</v>
      </c>
      <c r="O150" s="438">
        <v>0</v>
      </c>
      <c r="P150" s="438">
        <v>0</v>
      </c>
      <c r="Q150" s="438">
        <v>0</v>
      </c>
      <c r="R150" s="438">
        <v>0</v>
      </c>
      <c r="S150" s="438">
        <v>0</v>
      </c>
      <c r="T150" s="577">
        <f t="shared" si="54"/>
        <v>0</v>
      </c>
      <c r="U150" s="439">
        <v>0</v>
      </c>
      <c r="V150" s="439">
        <v>0</v>
      </c>
      <c r="W150" s="439">
        <v>0</v>
      </c>
      <c r="X150" s="439">
        <v>0</v>
      </c>
      <c r="Y150" s="440">
        <f t="shared" si="52"/>
        <v>0</v>
      </c>
      <c r="Z150" s="441">
        <v>0</v>
      </c>
      <c r="AA150" s="441">
        <v>0</v>
      </c>
      <c r="AB150" s="441">
        <v>0</v>
      </c>
      <c r="AC150" s="441">
        <v>0</v>
      </c>
      <c r="AD150" s="442">
        <f t="shared" si="50"/>
        <v>0</v>
      </c>
      <c r="AE150" s="443">
        <f t="shared" si="59"/>
        <v>0</v>
      </c>
      <c r="AF150" s="443">
        <f t="shared" si="53"/>
        <v>0</v>
      </c>
      <c r="AG150" s="443">
        <f t="shared" si="58"/>
        <v>0</v>
      </c>
      <c r="AH150" s="444">
        <f t="shared" si="49"/>
        <v>0</v>
      </c>
      <c r="AI150" s="444">
        <f t="shared" si="55"/>
        <v>0</v>
      </c>
      <c r="AJ150" s="444">
        <f t="shared" si="56"/>
        <v>0</v>
      </c>
      <c r="AK150" s="601">
        <f t="shared" si="57"/>
        <v>0</v>
      </c>
    </row>
    <row r="151" spans="1:37" s="445" customFormat="1" ht="13.15" customHeight="1" x14ac:dyDescent="0.2">
      <c r="A151" s="431" t="s">
        <v>106</v>
      </c>
      <c r="B151" s="198"/>
      <c r="C151" s="432" t="s">
        <v>12</v>
      </c>
      <c r="D151" s="432"/>
      <c r="E151" s="432"/>
      <c r="F151" s="434" t="s">
        <v>245</v>
      </c>
      <c r="G151" s="434" t="s">
        <v>257</v>
      </c>
      <c r="H151" s="435" t="str">
        <f t="shared" si="51"/>
        <v>22403165</v>
      </c>
      <c r="I151" s="436" t="str">
        <f>IF(ISNA(VLOOKUP(G151,GAAP02F[[#All],[Column1]:[FundHier1]],5,FALSE)),"Leases",(VLOOKUP(G151,GAAP02F[[#All],[Column1]:[FundHier1]],5,FALSE)))</f>
        <v>200</v>
      </c>
      <c r="J151" s="436" t="str">
        <f>IF(ISNA(VLOOKUP(F151,Table_GAAP02A[[#All],[Agency]:[Hier1]],4,FALSE)),"Abolished Agency",(VLOOKUP(F151,Table_GAAP02A[[#All],[Agency]:[Hier1]],4,FALSE)))</f>
        <v>0825</v>
      </c>
      <c r="K151" s="437" t="str">
        <f>IF(ISNA(VLOOKUP(F151,Table_GAAP02A[[#All],[Agency]:[Hier1]],2,FALSE)),"Abolished Agency",(VLOOKUP(F151,Table_GAAP02A[[#All],[Agency]:[Hier1]],2,FALSE)))</f>
        <v>BUS, CONSUMER SERV, HOUSING</v>
      </c>
      <c r="L151" s="437" t="str">
        <f>IF(ISNA(VLOOKUP(F151,Table_GAAP02A[[#All],[Agency]:[Hier1]],3,FALSE)),"Abolished Agency",(VLOOKUP(F151,Table_GAAP02A[[#All],[Agency]:[Hier1]],3,FALSE)))</f>
        <v>DEPT-HOUSING/COMMUNITY DEVEL</v>
      </c>
      <c r="M151" s="437" t="str">
        <f>IF(ISNA(VLOOKUP(G151,GAAP02F[[#All],[Column1]:[FundName]],2,FALSE)),"Leases",(VLOOKUP(G151,GAAP02F[[#All],[Column1]:[FundName]],2,FALSE)))</f>
        <v>ENTERPRISE ZONE FUND</v>
      </c>
      <c r="N151" s="438">
        <v>0</v>
      </c>
      <c r="O151" s="438">
        <v>0</v>
      </c>
      <c r="P151" s="438">
        <v>0</v>
      </c>
      <c r="Q151" s="438">
        <v>0</v>
      </c>
      <c r="R151" s="438">
        <v>0</v>
      </c>
      <c r="S151" s="438">
        <v>0</v>
      </c>
      <c r="T151" s="577">
        <f t="shared" si="54"/>
        <v>0</v>
      </c>
      <c r="U151" s="439">
        <v>0</v>
      </c>
      <c r="V151" s="439">
        <v>0</v>
      </c>
      <c r="W151" s="439">
        <v>0</v>
      </c>
      <c r="X151" s="439">
        <v>0</v>
      </c>
      <c r="Y151" s="440">
        <f t="shared" si="52"/>
        <v>0</v>
      </c>
      <c r="Z151" s="441">
        <v>0</v>
      </c>
      <c r="AA151" s="441">
        <v>0</v>
      </c>
      <c r="AB151" s="441">
        <v>0</v>
      </c>
      <c r="AC151" s="441">
        <v>0</v>
      </c>
      <c r="AD151" s="442">
        <f t="shared" si="50"/>
        <v>0</v>
      </c>
      <c r="AE151" s="443">
        <f t="shared" si="59"/>
        <v>0</v>
      </c>
      <c r="AF151" s="443">
        <f t="shared" si="53"/>
        <v>0</v>
      </c>
      <c r="AG151" s="443">
        <f t="shared" si="58"/>
        <v>0</v>
      </c>
      <c r="AH151" s="444">
        <f t="shared" si="49"/>
        <v>0</v>
      </c>
      <c r="AI151" s="444">
        <f t="shared" si="55"/>
        <v>0</v>
      </c>
      <c r="AJ151" s="444">
        <f t="shared" si="56"/>
        <v>0</v>
      </c>
      <c r="AK151" s="601">
        <f t="shared" si="57"/>
        <v>0</v>
      </c>
    </row>
    <row r="152" spans="1:37" s="445" customFormat="1" ht="13.15" customHeight="1" x14ac:dyDescent="0.2">
      <c r="A152" s="431" t="s">
        <v>106</v>
      </c>
      <c r="B152" s="198"/>
      <c r="C152" s="432" t="s">
        <v>12</v>
      </c>
      <c r="D152" s="432"/>
      <c r="E152" s="432"/>
      <c r="F152" s="434" t="s">
        <v>245</v>
      </c>
      <c r="G152" s="434" t="s">
        <v>139</v>
      </c>
      <c r="H152" s="435" t="str">
        <f t="shared" si="51"/>
        <v>22403228</v>
      </c>
      <c r="I152" s="436" t="str">
        <f>IF(ISNA(VLOOKUP(G152,GAAP02F[[#All],[Column1]:[FundHier1]],5,FALSE)),"Leases",(VLOOKUP(G152,GAAP02F[[#All],[Column1]:[FundHier1]],5,FALSE)))</f>
        <v>200</v>
      </c>
      <c r="J152" s="436" t="str">
        <f>IF(ISNA(VLOOKUP(F152,Table_GAAP02A[[#All],[Agency]:[Hier1]],4,FALSE)),"Abolished Agency",(VLOOKUP(F152,Table_GAAP02A[[#All],[Agency]:[Hier1]],4,FALSE)))</f>
        <v>0825</v>
      </c>
      <c r="K152" s="437" t="str">
        <f>IF(ISNA(VLOOKUP(F152,Table_GAAP02A[[#All],[Agency]:[Hier1]],2,FALSE)),"Abolished Agency",(VLOOKUP(F152,Table_GAAP02A[[#All],[Agency]:[Hier1]],2,FALSE)))</f>
        <v>BUS, CONSUMER SERV, HOUSING</v>
      </c>
      <c r="L152" s="437" t="str">
        <f>IF(ISNA(VLOOKUP(F152,Table_GAAP02A[[#All],[Agency]:[Hier1]],3,FALSE)),"Abolished Agency",(VLOOKUP(F152,Table_GAAP02A[[#All],[Agency]:[Hier1]],3,FALSE)))</f>
        <v>DEPT-HOUSING/COMMUNITY DEVEL</v>
      </c>
      <c r="M152" s="437" t="str">
        <f>IF(ISNA(VLOOKUP(G152,GAAP02F[[#All],[Column1]:[FundName]],2,FALSE)),"Leases",(VLOOKUP(G152,GAAP02F[[#All],[Column1]:[FundName]],2,FALSE)))</f>
        <v>GREENHOUSE GAS REDUCTION FD</v>
      </c>
      <c r="N152" s="438">
        <v>0</v>
      </c>
      <c r="O152" s="438">
        <v>0</v>
      </c>
      <c r="P152" s="438">
        <v>0</v>
      </c>
      <c r="Q152" s="438">
        <v>0</v>
      </c>
      <c r="R152" s="438">
        <v>0</v>
      </c>
      <c r="S152" s="438">
        <v>0</v>
      </c>
      <c r="T152" s="577">
        <f t="shared" si="54"/>
        <v>0</v>
      </c>
      <c r="U152" s="439">
        <v>0</v>
      </c>
      <c r="V152" s="439">
        <v>0</v>
      </c>
      <c r="W152" s="439">
        <v>0</v>
      </c>
      <c r="X152" s="439">
        <v>0</v>
      </c>
      <c r="Y152" s="440">
        <f t="shared" si="52"/>
        <v>0</v>
      </c>
      <c r="Z152" s="441">
        <v>0</v>
      </c>
      <c r="AA152" s="441">
        <v>0</v>
      </c>
      <c r="AB152" s="441">
        <v>0</v>
      </c>
      <c r="AC152" s="441">
        <v>0</v>
      </c>
      <c r="AD152" s="442">
        <f t="shared" si="50"/>
        <v>0</v>
      </c>
      <c r="AE152" s="443">
        <f t="shared" si="59"/>
        <v>0</v>
      </c>
      <c r="AF152" s="443">
        <f t="shared" si="53"/>
        <v>0</v>
      </c>
      <c r="AG152" s="443">
        <f t="shared" si="58"/>
        <v>0</v>
      </c>
      <c r="AH152" s="444">
        <f t="shared" si="49"/>
        <v>0</v>
      </c>
      <c r="AI152" s="444">
        <f t="shared" si="55"/>
        <v>0</v>
      </c>
      <c r="AJ152" s="444">
        <f t="shared" si="56"/>
        <v>0</v>
      </c>
      <c r="AK152" s="601">
        <f t="shared" si="57"/>
        <v>0</v>
      </c>
    </row>
    <row r="153" spans="1:37" s="445" customFormat="1" ht="13.15" customHeight="1" x14ac:dyDescent="0.2">
      <c r="A153" s="431" t="s">
        <v>106</v>
      </c>
      <c r="B153" s="198"/>
      <c r="C153" s="432" t="s">
        <v>12</v>
      </c>
      <c r="D153" s="432"/>
      <c r="E153" s="432"/>
      <c r="F153" s="434" t="s">
        <v>245</v>
      </c>
      <c r="G153" s="434" t="s">
        <v>258</v>
      </c>
      <c r="H153" s="435" t="str">
        <f t="shared" si="51"/>
        <v>22403237</v>
      </c>
      <c r="I153" s="436" t="str">
        <f>IF(ISNA(VLOOKUP(G153,GAAP02F[[#All],[Column1]:[FundHier1]],5,FALSE)),"Leases",(VLOOKUP(G153,GAAP02F[[#All],[Column1]:[FundHier1]],5,FALSE)))</f>
        <v>200</v>
      </c>
      <c r="J153" s="436" t="str">
        <f>IF(ISNA(VLOOKUP(F153,Table_GAAP02A[[#All],[Agency]:[Hier1]],4,FALSE)),"Abolished Agency",(VLOOKUP(F153,Table_GAAP02A[[#All],[Agency]:[Hier1]],4,FALSE)))</f>
        <v>0825</v>
      </c>
      <c r="K153" s="437" t="str">
        <f>IF(ISNA(VLOOKUP(F153,Table_GAAP02A[[#All],[Agency]:[Hier1]],2,FALSE)),"Abolished Agency",(VLOOKUP(F153,Table_GAAP02A[[#All],[Agency]:[Hier1]],2,FALSE)))</f>
        <v>BUS, CONSUMER SERV, HOUSING</v>
      </c>
      <c r="L153" s="437" t="str">
        <f>IF(ISNA(VLOOKUP(F153,Table_GAAP02A[[#All],[Agency]:[Hier1]],3,FALSE)),"Abolished Agency",(VLOOKUP(F153,Table_GAAP02A[[#All],[Agency]:[Hier1]],3,FALSE)))</f>
        <v>DEPT-HOUSING/COMMUNITY DEVEL</v>
      </c>
      <c r="M153" s="437" t="str">
        <f>IF(ISNA(VLOOKUP(G153,GAAP02F[[#All],[Column1]:[FundName]],2,FALSE)),"Leases",(VLOOKUP(G153,GAAP02F[[#All],[Column1]:[FundName]],2,FALSE)))</f>
        <v>COST OF IMPLEMENTATION ACCT</v>
      </c>
      <c r="N153" s="438">
        <v>0</v>
      </c>
      <c r="O153" s="438">
        <v>0</v>
      </c>
      <c r="P153" s="438">
        <v>0</v>
      </c>
      <c r="Q153" s="438">
        <v>0</v>
      </c>
      <c r="R153" s="438">
        <v>0</v>
      </c>
      <c r="S153" s="438">
        <v>0</v>
      </c>
      <c r="T153" s="577">
        <f t="shared" si="54"/>
        <v>0</v>
      </c>
      <c r="U153" s="439">
        <v>0</v>
      </c>
      <c r="V153" s="439">
        <v>0</v>
      </c>
      <c r="W153" s="439">
        <v>0</v>
      </c>
      <c r="X153" s="439">
        <v>0</v>
      </c>
      <c r="Y153" s="440">
        <f t="shared" si="52"/>
        <v>0</v>
      </c>
      <c r="Z153" s="441">
        <v>0</v>
      </c>
      <c r="AA153" s="441">
        <v>0</v>
      </c>
      <c r="AB153" s="441">
        <v>0</v>
      </c>
      <c r="AC153" s="441">
        <v>0</v>
      </c>
      <c r="AD153" s="442">
        <f t="shared" si="50"/>
        <v>0</v>
      </c>
      <c r="AE153" s="443">
        <f t="shared" si="59"/>
        <v>0</v>
      </c>
      <c r="AF153" s="443">
        <f t="shared" si="53"/>
        <v>0</v>
      </c>
      <c r="AG153" s="443">
        <f t="shared" si="58"/>
        <v>0</v>
      </c>
      <c r="AH153" s="444">
        <f t="shared" si="49"/>
        <v>0</v>
      </c>
      <c r="AI153" s="444">
        <f t="shared" si="55"/>
        <v>0</v>
      </c>
      <c r="AJ153" s="444">
        <f t="shared" si="56"/>
        <v>0</v>
      </c>
      <c r="AK153" s="601">
        <f t="shared" si="57"/>
        <v>0</v>
      </c>
    </row>
    <row r="154" spans="1:37" s="445" customFormat="1" ht="13.15" customHeight="1" x14ac:dyDescent="0.2">
      <c r="A154" s="431" t="s">
        <v>106</v>
      </c>
      <c r="B154" s="198"/>
      <c r="C154" s="432" t="s">
        <v>12</v>
      </c>
      <c r="D154" s="432"/>
      <c r="E154" s="432"/>
      <c r="F154" s="434" t="s">
        <v>245</v>
      </c>
      <c r="G154" s="434" t="s">
        <v>259</v>
      </c>
      <c r="H154" s="435" t="str">
        <f t="shared" si="51"/>
        <v>22406068</v>
      </c>
      <c r="I154" s="436" t="str">
        <f>IF(ISNA(VLOOKUP(G154,GAAP02F[[#All],[Column1]:[FundHier1]],5,FALSE)),"Leases",(VLOOKUP(G154,GAAP02F[[#All],[Column1]:[FundHier1]],5,FALSE)))</f>
        <v>200</v>
      </c>
      <c r="J154" s="436" t="str">
        <f>IF(ISNA(VLOOKUP(F154,Table_GAAP02A[[#All],[Agency]:[Hier1]],4,FALSE)),"Abolished Agency",(VLOOKUP(F154,Table_GAAP02A[[#All],[Agency]:[Hier1]],4,FALSE)))</f>
        <v>0825</v>
      </c>
      <c r="K154" s="437" t="str">
        <f>IF(ISNA(VLOOKUP(F154,Table_GAAP02A[[#All],[Agency]:[Hier1]],2,FALSE)),"Abolished Agency",(VLOOKUP(F154,Table_GAAP02A[[#All],[Agency]:[Hier1]],2,FALSE)))</f>
        <v>BUS, CONSUMER SERV, HOUSING</v>
      </c>
      <c r="L154" s="437" t="str">
        <f>IF(ISNA(VLOOKUP(F154,Table_GAAP02A[[#All],[Agency]:[Hier1]],3,FALSE)),"Abolished Agency",(VLOOKUP(F154,Table_GAAP02A[[#All],[Agency]:[Hier1]],3,FALSE)))</f>
        <v>DEPT-HOUSING/COMMUNITY DEVEL</v>
      </c>
      <c r="M154" s="437" t="str">
        <f>IF(ISNA(VLOOKUP(G154,GAAP02F[[#All],[Column1]:[FundName]],2,FALSE)),"Leases",(VLOOKUP(G154,GAAP02F[[#All],[Column1]:[FundName]],2,FALSE)))</f>
        <v>AFFORDABLE HOUSING INNOVATN FD</v>
      </c>
      <c r="N154" s="438">
        <v>0</v>
      </c>
      <c r="O154" s="438">
        <v>0</v>
      </c>
      <c r="P154" s="438">
        <v>0</v>
      </c>
      <c r="Q154" s="438">
        <v>0</v>
      </c>
      <c r="R154" s="438">
        <v>0</v>
      </c>
      <c r="S154" s="438">
        <v>0</v>
      </c>
      <c r="T154" s="577">
        <f t="shared" si="54"/>
        <v>0</v>
      </c>
      <c r="U154" s="439">
        <v>0</v>
      </c>
      <c r="V154" s="439">
        <v>0</v>
      </c>
      <c r="W154" s="439">
        <v>0</v>
      </c>
      <c r="X154" s="439">
        <v>0</v>
      </c>
      <c r="Y154" s="440">
        <f t="shared" si="52"/>
        <v>0</v>
      </c>
      <c r="Z154" s="441">
        <v>0</v>
      </c>
      <c r="AA154" s="441">
        <v>0</v>
      </c>
      <c r="AB154" s="441">
        <v>0</v>
      </c>
      <c r="AC154" s="441">
        <v>0</v>
      </c>
      <c r="AD154" s="442">
        <f t="shared" si="50"/>
        <v>0</v>
      </c>
      <c r="AE154" s="443">
        <f t="shared" si="59"/>
        <v>0</v>
      </c>
      <c r="AF154" s="443">
        <f t="shared" si="53"/>
        <v>0</v>
      </c>
      <c r="AG154" s="443">
        <f t="shared" si="58"/>
        <v>0</v>
      </c>
      <c r="AH154" s="444">
        <f t="shared" si="49"/>
        <v>0</v>
      </c>
      <c r="AI154" s="444">
        <f t="shared" si="55"/>
        <v>0</v>
      </c>
      <c r="AJ154" s="444">
        <f t="shared" si="56"/>
        <v>0</v>
      </c>
      <c r="AK154" s="601">
        <f t="shared" si="57"/>
        <v>0</v>
      </c>
    </row>
    <row r="155" spans="1:37" s="445" customFormat="1" ht="13.15" customHeight="1" x14ac:dyDescent="0.2">
      <c r="A155" s="431" t="s">
        <v>106</v>
      </c>
      <c r="B155" s="198"/>
      <c r="C155" s="432" t="s">
        <v>12</v>
      </c>
      <c r="D155" s="432"/>
      <c r="E155" s="432"/>
      <c r="F155" s="434" t="s">
        <v>245</v>
      </c>
      <c r="G155" s="450" t="s">
        <v>260</v>
      </c>
      <c r="H155" s="435" t="str">
        <f t="shared" si="51"/>
        <v>22406069</v>
      </c>
      <c r="I155" s="436" t="str">
        <f>IF(ISNA(VLOOKUP(G155,GAAP02F[[#All],[Column1]:[FundHier1]],5,FALSE)),"Leases",(VLOOKUP(G155,GAAP02F[[#All],[Column1]:[FundHier1]],5,FALSE)))</f>
        <v>200</v>
      </c>
      <c r="J155" s="436" t="str">
        <f>IF(ISNA(VLOOKUP(F155,Table_GAAP02A[[#All],[Agency]:[Hier1]],4,FALSE)),"Abolished Agency",(VLOOKUP(F155,Table_GAAP02A[[#All],[Agency]:[Hier1]],4,FALSE)))</f>
        <v>0825</v>
      </c>
      <c r="K155" s="437" t="str">
        <f>IF(ISNA(VLOOKUP(F155,Table_GAAP02A[[#All],[Agency]:[Hier1]],2,FALSE)),"Abolished Agency",(VLOOKUP(F155,Table_GAAP02A[[#All],[Agency]:[Hier1]],2,FALSE)))</f>
        <v>BUS, CONSUMER SERV, HOUSING</v>
      </c>
      <c r="L155" s="437" t="str">
        <f>IF(ISNA(VLOOKUP(F155,Table_GAAP02A[[#All],[Agency]:[Hier1]],3,FALSE)),"Abolished Agency",(VLOOKUP(F155,Table_GAAP02A[[#All],[Agency]:[Hier1]],3,FALSE)))</f>
        <v>DEPT-HOUSING/COMMUNITY DEVEL</v>
      </c>
      <c r="M155" s="437" t="str">
        <f>IF(ISNA(VLOOKUP(G155,GAAP02F[[#All],[Column1]:[FundName]],2,FALSE)),"Leases",(VLOOKUP(G155,GAAP02F[[#All],[Column1]:[FundName]],2,FALSE)))</f>
        <v>REG PLAN,HOUS, &amp; INFILL INCEN</v>
      </c>
      <c r="N155" s="438">
        <v>0</v>
      </c>
      <c r="O155" s="438">
        <v>0</v>
      </c>
      <c r="P155" s="438">
        <v>0</v>
      </c>
      <c r="Q155" s="438">
        <v>0</v>
      </c>
      <c r="R155" s="438">
        <v>0</v>
      </c>
      <c r="S155" s="438">
        <v>0</v>
      </c>
      <c r="T155" s="577">
        <f t="shared" si="54"/>
        <v>0</v>
      </c>
      <c r="U155" s="439">
        <v>0</v>
      </c>
      <c r="V155" s="439">
        <v>0</v>
      </c>
      <c r="W155" s="439">
        <v>0</v>
      </c>
      <c r="X155" s="439">
        <v>0</v>
      </c>
      <c r="Y155" s="440">
        <f t="shared" si="52"/>
        <v>0</v>
      </c>
      <c r="Z155" s="441">
        <v>0</v>
      </c>
      <c r="AA155" s="441">
        <v>0</v>
      </c>
      <c r="AB155" s="441">
        <v>0</v>
      </c>
      <c r="AC155" s="441">
        <v>0</v>
      </c>
      <c r="AD155" s="442">
        <f t="shared" si="50"/>
        <v>0</v>
      </c>
      <c r="AE155" s="443">
        <f t="shared" si="59"/>
        <v>0</v>
      </c>
      <c r="AF155" s="443">
        <f t="shared" si="53"/>
        <v>0</v>
      </c>
      <c r="AG155" s="443">
        <f t="shared" si="58"/>
        <v>0</v>
      </c>
      <c r="AH155" s="444">
        <f t="shared" si="49"/>
        <v>0</v>
      </c>
      <c r="AI155" s="444">
        <f t="shared" si="55"/>
        <v>0</v>
      </c>
      <c r="AJ155" s="444">
        <f t="shared" si="56"/>
        <v>0</v>
      </c>
      <c r="AK155" s="601">
        <f t="shared" si="57"/>
        <v>0</v>
      </c>
    </row>
    <row r="156" spans="1:37" s="445" customFormat="1" ht="13.15" customHeight="1" x14ac:dyDescent="0.2">
      <c r="A156" s="431" t="s">
        <v>106</v>
      </c>
      <c r="B156" s="198"/>
      <c r="C156" s="432" t="s">
        <v>12</v>
      </c>
      <c r="D156" s="432"/>
      <c r="E156" s="432"/>
      <c r="F156" s="434" t="s">
        <v>245</v>
      </c>
      <c r="G156" s="434" t="s">
        <v>261</v>
      </c>
      <c r="H156" s="435" t="str">
        <f t="shared" si="51"/>
        <v>22406071</v>
      </c>
      <c r="I156" s="436" t="str">
        <f>IF(ISNA(VLOOKUP(G156,GAAP02F[[#All],[Column1]:[FundHier1]],5,FALSE)),"Leases",(VLOOKUP(G156,GAAP02F[[#All],[Column1]:[FundHier1]],5,FALSE)))</f>
        <v>200</v>
      </c>
      <c r="J156" s="436" t="str">
        <f>IF(ISNA(VLOOKUP(F156,Table_GAAP02A[[#All],[Agency]:[Hier1]],4,FALSE)),"Abolished Agency",(VLOOKUP(F156,Table_GAAP02A[[#All],[Agency]:[Hier1]],4,FALSE)))</f>
        <v>0825</v>
      </c>
      <c r="K156" s="437" t="str">
        <f>IF(ISNA(VLOOKUP(F156,Table_GAAP02A[[#All],[Agency]:[Hier1]],2,FALSE)),"Abolished Agency",(VLOOKUP(F156,Table_GAAP02A[[#All],[Agency]:[Hier1]],2,FALSE)))</f>
        <v>BUS, CONSUMER SERV, HOUSING</v>
      </c>
      <c r="L156" s="437" t="str">
        <f>IF(ISNA(VLOOKUP(F156,Table_GAAP02A[[#All],[Agency]:[Hier1]],3,FALSE)),"Abolished Agency",(VLOOKUP(F156,Table_GAAP02A[[#All],[Agency]:[Hier1]],3,FALSE)))</f>
        <v>DEPT-HOUSING/COMMUNITY DEVEL</v>
      </c>
      <c r="M156" s="437" t="str">
        <f>IF(ISNA(VLOOKUP(G156,GAAP02F[[#All],[Column1]:[FundName]],2,FALSE)),"Leases",(VLOOKUP(G156,GAAP02F[[#All],[Column1]:[FundName]],2,FALSE)))</f>
        <v>HOUSING URB-SUBURB &amp; RURL PARK</v>
      </c>
      <c r="N156" s="438">
        <v>0</v>
      </c>
      <c r="O156" s="438">
        <v>0</v>
      </c>
      <c r="P156" s="438">
        <v>0</v>
      </c>
      <c r="Q156" s="438">
        <v>0</v>
      </c>
      <c r="R156" s="438">
        <v>0</v>
      </c>
      <c r="S156" s="438">
        <v>0</v>
      </c>
      <c r="T156" s="577">
        <f t="shared" si="54"/>
        <v>0</v>
      </c>
      <c r="U156" s="439">
        <v>0</v>
      </c>
      <c r="V156" s="439">
        <v>0</v>
      </c>
      <c r="W156" s="439">
        <v>0</v>
      </c>
      <c r="X156" s="439">
        <v>0</v>
      </c>
      <c r="Y156" s="440">
        <f t="shared" si="52"/>
        <v>0</v>
      </c>
      <c r="Z156" s="441">
        <v>0</v>
      </c>
      <c r="AA156" s="441">
        <v>0</v>
      </c>
      <c r="AB156" s="441">
        <v>0</v>
      </c>
      <c r="AC156" s="441">
        <v>0</v>
      </c>
      <c r="AD156" s="442">
        <f t="shared" si="50"/>
        <v>0</v>
      </c>
      <c r="AE156" s="443">
        <f t="shared" si="59"/>
        <v>0</v>
      </c>
      <c r="AF156" s="443">
        <f t="shared" si="53"/>
        <v>0</v>
      </c>
      <c r="AG156" s="443">
        <f t="shared" si="58"/>
        <v>0</v>
      </c>
      <c r="AH156" s="444">
        <f t="shared" si="49"/>
        <v>0</v>
      </c>
      <c r="AI156" s="444">
        <f t="shared" si="55"/>
        <v>0</v>
      </c>
      <c r="AJ156" s="444">
        <f t="shared" si="56"/>
        <v>0</v>
      </c>
      <c r="AK156" s="601">
        <f t="shared" si="57"/>
        <v>0</v>
      </c>
    </row>
    <row r="157" spans="1:37" s="445" customFormat="1" ht="13.15" customHeight="1" x14ac:dyDescent="0.2">
      <c r="A157" s="431" t="s">
        <v>106</v>
      </c>
      <c r="B157" s="198"/>
      <c r="C157" s="432" t="s">
        <v>12</v>
      </c>
      <c r="D157" s="432"/>
      <c r="E157" s="432"/>
      <c r="F157" s="434" t="s">
        <v>245</v>
      </c>
      <c r="G157" s="434" t="s">
        <v>262</v>
      </c>
      <c r="H157" s="435" t="str">
        <f t="shared" si="51"/>
        <v>22406082</v>
      </c>
      <c r="I157" s="436" t="str">
        <f>IF(ISNA(VLOOKUP(G157,GAAP02F[[#All],[Column1]:[FundHier1]],5,FALSE)),"Leases",(VLOOKUP(G157,GAAP02F[[#All],[Column1]:[FundHier1]],5,FALSE)))</f>
        <v>300</v>
      </c>
      <c r="J157" s="436" t="str">
        <f>IF(ISNA(VLOOKUP(F157,Table_GAAP02A[[#All],[Agency]:[Hier1]],4,FALSE)),"Abolished Agency",(VLOOKUP(F157,Table_GAAP02A[[#All],[Agency]:[Hier1]],4,FALSE)))</f>
        <v>0825</v>
      </c>
      <c r="K157" s="437" t="str">
        <f>IF(ISNA(VLOOKUP(F157,Table_GAAP02A[[#All],[Agency]:[Hier1]],2,FALSE)),"Abolished Agency",(VLOOKUP(F157,Table_GAAP02A[[#All],[Agency]:[Hier1]],2,FALSE)))</f>
        <v>BUS, CONSUMER SERV, HOUSING</v>
      </c>
      <c r="L157" s="437" t="str">
        <f>IF(ISNA(VLOOKUP(F157,Table_GAAP02A[[#All],[Agency]:[Hier1]],3,FALSE)),"Abolished Agency",(VLOOKUP(F157,Table_GAAP02A[[#All],[Agency]:[Hier1]],3,FALSE)))</f>
        <v>DEPT-HOUSING/COMMUNITY DEVEL</v>
      </c>
      <c r="M157" s="437" t="str">
        <f>IF(ISNA(VLOOKUP(G157,GAAP02F[[#All],[Column1]:[FundName]],2,FALSE)),"Leases",(VLOOKUP(G157,GAAP02F[[#All],[Column1]:[FundName]],2,FALSE)))</f>
        <v>HOUSING FOR VETERANS FUND</v>
      </c>
      <c r="N157" s="438">
        <v>0</v>
      </c>
      <c r="O157" s="438">
        <v>0</v>
      </c>
      <c r="P157" s="438">
        <v>0</v>
      </c>
      <c r="Q157" s="438">
        <v>0</v>
      </c>
      <c r="R157" s="438">
        <v>0</v>
      </c>
      <c r="S157" s="438">
        <v>0</v>
      </c>
      <c r="T157" s="577">
        <f t="shared" si="54"/>
        <v>0</v>
      </c>
      <c r="U157" s="439">
        <v>0</v>
      </c>
      <c r="V157" s="439">
        <v>0</v>
      </c>
      <c r="W157" s="439">
        <v>0</v>
      </c>
      <c r="X157" s="439">
        <v>0</v>
      </c>
      <c r="Y157" s="440">
        <f t="shared" si="52"/>
        <v>0</v>
      </c>
      <c r="Z157" s="441">
        <v>0</v>
      </c>
      <c r="AA157" s="441">
        <v>0</v>
      </c>
      <c r="AB157" s="441">
        <v>0</v>
      </c>
      <c r="AC157" s="441">
        <v>0</v>
      </c>
      <c r="AD157" s="442">
        <f t="shared" si="50"/>
        <v>0</v>
      </c>
      <c r="AE157" s="443">
        <f t="shared" si="59"/>
        <v>0</v>
      </c>
      <c r="AF157" s="443">
        <f t="shared" si="53"/>
        <v>0</v>
      </c>
      <c r="AG157" s="443">
        <f t="shared" si="58"/>
        <v>0</v>
      </c>
      <c r="AH157" s="444">
        <f t="shared" si="49"/>
        <v>0</v>
      </c>
      <c r="AI157" s="444">
        <f t="shared" si="55"/>
        <v>0</v>
      </c>
      <c r="AJ157" s="444">
        <f t="shared" si="56"/>
        <v>0</v>
      </c>
      <c r="AK157" s="601">
        <f t="shared" si="57"/>
        <v>0</v>
      </c>
    </row>
    <row r="158" spans="1:37" s="445" customFormat="1" ht="13.15" customHeight="1" x14ac:dyDescent="0.2">
      <c r="A158" s="431" t="s">
        <v>106</v>
      </c>
      <c r="B158" s="198"/>
      <c r="C158" s="432" t="s">
        <v>12</v>
      </c>
      <c r="D158" s="432"/>
      <c r="E158" s="432"/>
      <c r="F158" s="434" t="s">
        <v>245</v>
      </c>
      <c r="G158" s="434" t="s">
        <v>263</v>
      </c>
      <c r="H158" s="435" t="str">
        <f t="shared" si="51"/>
        <v>22406084</v>
      </c>
      <c r="I158" s="436" t="str">
        <f>IF(ISNA(VLOOKUP(G158,GAAP02F[[#All],[Column1]:[FundHier1]],5,FALSE)),"Leases",(VLOOKUP(G158,GAAP02F[[#All],[Column1]:[FundHier1]],5,FALSE)))</f>
        <v>200</v>
      </c>
      <c r="J158" s="436" t="str">
        <f>IF(ISNA(VLOOKUP(F158,Table_GAAP02A[[#All],[Agency]:[Hier1]],4,FALSE)),"Abolished Agency",(VLOOKUP(F158,Table_GAAP02A[[#All],[Agency]:[Hier1]],4,FALSE)))</f>
        <v>0825</v>
      </c>
      <c r="K158" s="437" t="str">
        <f>IF(ISNA(VLOOKUP(F158,Table_GAAP02A[[#All],[Agency]:[Hier1]],2,FALSE)),"Abolished Agency",(VLOOKUP(F158,Table_GAAP02A[[#All],[Agency]:[Hier1]],2,FALSE)))</f>
        <v>BUS, CONSUMER SERV, HOUSING</v>
      </c>
      <c r="L158" s="437" t="str">
        <f>IF(ISNA(VLOOKUP(F158,Table_GAAP02A[[#All],[Agency]:[Hier1]],3,FALSE)),"Abolished Agency",(VLOOKUP(F158,Table_GAAP02A[[#All],[Agency]:[Hier1]],3,FALSE)))</f>
        <v>DEPT-HOUSING/COMMUNITY DEVEL</v>
      </c>
      <c r="M158" s="437" t="str">
        <f>IF(ISNA(VLOOKUP(G158,GAAP02F[[#All],[Column1]:[FundName]],2,FALSE)),"Leases",(VLOOKUP(G158,GAAP02F[[#All],[Column1]:[FundName]],2,FALSE)))</f>
        <v>NO PLACE LIKE HOME FUND</v>
      </c>
      <c r="N158" s="438">
        <v>0</v>
      </c>
      <c r="O158" s="438">
        <v>0</v>
      </c>
      <c r="P158" s="438">
        <v>0</v>
      </c>
      <c r="Q158" s="438">
        <v>0</v>
      </c>
      <c r="R158" s="438">
        <v>0</v>
      </c>
      <c r="S158" s="438">
        <v>0</v>
      </c>
      <c r="T158" s="577">
        <f t="shared" si="54"/>
        <v>0</v>
      </c>
      <c r="U158" s="439">
        <v>0</v>
      </c>
      <c r="V158" s="439">
        <v>0</v>
      </c>
      <c r="W158" s="439">
        <v>0</v>
      </c>
      <c r="X158" s="439">
        <v>0</v>
      </c>
      <c r="Y158" s="440">
        <f t="shared" si="52"/>
        <v>0</v>
      </c>
      <c r="Z158" s="441">
        <v>0</v>
      </c>
      <c r="AA158" s="441">
        <v>0</v>
      </c>
      <c r="AB158" s="441">
        <v>0</v>
      </c>
      <c r="AC158" s="441">
        <v>0</v>
      </c>
      <c r="AD158" s="442">
        <f t="shared" si="50"/>
        <v>0</v>
      </c>
      <c r="AE158" s="443">
        <f t="shared" si="59"/>
        <v>0</v>
      </c>
      <c r="AF158" s="443">
        <f t="shared" si="53"/>
        <v>0</v>
      </c>
      <c r="AG158" s="443">
        <f t="shared" si="58"/>
        <v>0</v>
      </c>
      <c r="AH158" s="444">
        <f t="shared" si="49"/>
        <v>0</v>
      </c>
      <c r="AI158" s="444">
        <f t="shared" si="55"/>
        <v>0</v>
      </c>
      <c r="AJ158" s="444">
        <f t="shared" si="56"/>
        <v>0</v>
      </c>
      <c r="AK158" s="601">
        <f t="shared" si="57"/>
        <v>0</v>
      </c>
    </row>
    <row r="159" spans="1:37" s="445" customFormat="1" ht="13.15" customHeight="1" x14ac:dyDescent="0.2">
      <c r="A159" s="431" t="s">
        <v>106</v>
      </c>
      <c r="B159" s="198"/>
      <c r="C159" s="432" t="s">
        <v>12</v>
      </c>
      <c r="D159" s="432"/>
      <c r="E159" s="432"/>
      <c r="F159" s="434" t="s">
        <v>245</v>
      </c>
      <c r="G159" s="434" t="s">
        <v>264</v>
      </c>
      <c r="H159" s="435" t="str">
        <f t="shared" si="51"/>
        <v>22409736</v>
      </c>
      <c r="I159" s="436" t="str">
        <f>IF(ISNA(VLOOKUP(G159,GAAP02F[[#All],[Column1]:[FundHier1]],5,FALSE)),"Leases",(VLOOKUP(G159,GAAP02F[[#All],[Column1]:[FundHier1]],5,FALSE)))</f>
        <v>200</v>
      </c>
      <c r="J159" s="436" t="str">
        <f>IF(ISNA(VLOOKUP(F159,Table_GAAP02A[[#All],[Agency]:[Hier1]],4,FALSE)),"Abolished Agency",(VLOOKUP(F159,Table_GAAP02A[[#All],[Agency]:[Hier1]],4,FALSE)))</f>
        <v>0825</v>
      </c>
      <c r="K159" s="437" t="str">
        <f>IF(ISNA(VLOOKUP(F159,Table_GAAP02A[[#All],[Agency]:[Hier1]],2,FALSE)),"Abolished Agency",(VLOOKUP(F159,Table_GAAP02A[[#All],[Agency]:[Hier1]],2,FALSE)))</f>
        <v>BUS, CONSUMER SERV, HOUSING</v>
      </c>
      <c r="L159" s="437" t="str">
        <f>IF(ISNA(VLOOKUP(F159,Table_GAAP02A[[#All],[Agency]:[Hier1]],3,FALSE)),"Abolished Agency",(VLOOKUP(F159,Table_GAAP02A[[#All],[Agency]:[Hier1]],3,FALSE)))</f>
        <v>DEPT-HOUSING/COMMUNITY DEVEL</v>
      </c>
      <c r="M159" s="437" t="str">
        <f>IF(ISNA(VLOOKUP(G159,GAAP02F[[#All],[Column1]:[FundName]],2,FALSE)),"Leases",(VLOOKUP(G159,GAAP02F[[#All],[Column1]:[FundName]],2,FALSE)))</f>
        <v>TRNST-ORIENTED DEV IMPLEM FD</v>
      </c>
      <c r="N159" s="438">
        <v>0</v>
      </c>
      <c r="O159" s="438">
        <v>0</v>
      </c>
      <c r="P159" s="438">
        <v>0</v>
      </c>
      <c r="Q159" s="438">
        <v>0</v>
      </c>
      <c r="R159" s="438">
        <v>0</v>
      </c>
      <c r="S159" s="438">
        <v>0</v>
      </c>
      <c r="T159" s="577">
        <f t="shared" si="54"/>
        <v>0</v>
      </c>
      <c r="U159" s="439">
        <v>0</v>
      </c>
      <c r="V159" s="439">
        <v>0</v>
      </c>
      <c r="W159" s="439">
        <v>0</v>
      </c>
      <c r="X159" s="439">
        <v>0</v>
      </c>
      <c r="Y159" s="440">
        <f t="shared" si="52"/>
        <v>0</v>
      </c>
      <c r="Z159" s="441">
        <v>0</v>
      </c>
      <c r="AA159" s="441">
        <v>0</v>
      </c>
      <c r="AB159" s="441">
        <v>0</v>
      </c>
      <c r="AC159" s="441">
        <v>0</v>
      </c>
      <c r="AD159" s="442">
        <f t="shared" si="50"/>
        <v>0</v>
      </c>
      <c r="AE159" s="443">
        <f t="shared" si="59"/>
        <v>0</v>
      </c>
      <c r="AF159" s="443">
        <f t="shared" si="53"/>
        <v>0</v>
      </c>
      <c r="AG159" s="443">
        <f t="shared" si="58"/>
        <v>0</v>
      </c>
      <c r="AH159" s="444">
        <f t="shared" si="49"/>
        <v>0</v>
      </c>
      <c r="AI159" s="444">
        <f t="shared" si="55"/>
        <v>0</v>
      </c>
      <c r="AJ159" s="444">
        <f t="shared" si="56"/>
        <v>0</v>
      </c>
      <c r="AK159" s="601">
        <f t="shared" si="57"/>
        <v>0</v>
      </c>
    </row>
    <row r="160" spans="1:37" s="445" customFormat="1" ht="13.15" customHeight="1" x14ac:dyDescent="0.2">
      <c r="A160" s="446" t="s">
        <v>106</v>
      </c>
      <c r="B160" s="432"/>
      <c r="C160" s="432" t="s">
        <v>12</v>
      </c>
      <c r="D160" s="680" t="s">
        <v>6263</v>
      </c>
      <c r="E160" s="56" t="s">
        <v>6263</v>
      </c>
      <c r="F160" s="434" t="s">
        <v>265</v>
      </c>
      <c r="G160" s="434" t="s">
        <v>234</v>
      </c>
      <c r="H160" s="435" t="str">
        <f t="shared" si="51"/>
        <v>23200317</v>
      </c>
      <c r="I160" s="436" t="str">
        <f>IF(ISNA(VLOOKUP(G160,GAAP02F[[#All],[Column1]:[FundHier1]],5,FALSE)),"Leases",(VLOOKUP(G160,GAAP02F[[#All],[Column1]:[FundHier1]],5,FALSE)))</f>
        <v>200</v>
      </c>
      <c r="J160" s="436" t="str">
        <f>IF(ISNA(VLOOKUP(F160,Table_GAAP02A[[#All],[Agency]:[Hier1]],4,FALSE)),"Abolished Agency",(VLOOKUP(F160,Table_GAAP02A[[#All],[Agency]:[Hier1]],4,FALSE)))</f>
        <v>0825</v>
      </c>
      <c r="K160" s="437" t="str">
        <f>IF(ISNA(VLOOKUP(F160,Table_GAAP02A[[#All],[Agency]:[Hier1]],2,FALSE)),"Abolished Agency",(VLOOKUP(F160,Table_GAAP02A[[#All],[Agency]:[Hier1]],2,FALSE)))</f>
        <v>BUS, CONSUMER SERV, HOUSING</v>
      </c>
      <c r="L160" s="437" t="str">
        <f>IF(ISNA(VLOOKUP(F160,Table_GAAP02A[[#All],[Agency]:[Hier1]],3,FALSE)),"Abolished Agency",(VLOOKUP(F160,Table_GAAP02A[[#All],[Agency]:[Hier1]],3,FALSE)))</f>
        <v>DEPARTMENT OF REAL ESTATE</v>
      </c>
      <c r="M160" s="437" t="str">
        <f>IF(ISNA(VLOOKUP(G160,GAAP02F[[#All],[Column1]:[FundName]],2,FALSE)),"Leases",(VLOOKUP(G160,GAAP02F[[#All],[Column1]:[FundName]],2,FALSE)))</f>
        <v>REAL ESTATE FUND</v>
      </c>
      <c r="N160" s="438">
        <v>0</v>
      </c>
      <c r="O160" s="438">
        <v>17923597.170000002</v>
      </c>
      <c r="P160" s="438">
        <v>0</v>
      </c>
      <c r="Q160" s="438">
        <v>254067.77</v>
      </c>
      <c r="R160" s="438">
        <v>0</v>
      </c>
      <c r="S160" s="438">
        <v>0</v>
      </c>
      <c r="T160" s="577">
        <f t="shared" si="54"/>
        <v>18177664.940000001</v>
      </c>
      <c r="U160" s="439">
        <v>0</v>
      </c>
      <c r="V160" s="439">
        <v>0</v>
      </c>
      <c r="W160" s="439">
        <v>0</v>
      </c>
      <c r="X160" s="439">
        <v>0</v>
      </c>
      <c r="Y160" s="440">
        <f t="shared" si="52"/>
        <v>0</v>
      </c>
      <c r="Z160" s="441">
        <v>0</v>
      </c>
      <c r="AA160" s="441">
        <v>0</v>
      </c>
      <c r="AB160" s="441">
        <v>0</v>
      </c>
      <c r="AC160" s="441">
        <v>0</v>
      </c>
      <c r="AD160" s="442">
        <f t="shared" si="50"/>
        <v>0</v>
      </c>
      <c r="AE160" s="443">
        <f t="shared" si="59"/>
        <v>0</v>
      </c>
      <c r="AF160" s="443">
        <f t="shared" si="53"/>
        <v>17923597.170000002</v>
      </c>
      <c r="AG160" s="443">
        <f t="shared" si="58"/>
        <v>0</v>
      </c>
      <c r="AH160" s="444">
        <f t="shared" si="49"/>
        <v>254067.77</v>
      </c>
      <c r="AI160" s="444">
        <f t="shared" si="55"/>
        <v>0</v>
      </c>
      <c r="AJ160" s="444">
        <f t="shared" si="56"/>
        <v>0</v>
      </c>
      <c r="AK160" s="601">
        <f t="shared" si="57"/>
        <v>18177664.940000001</v>
      </c>
    </row>
    <row r="161" spans="1:37" s="445" customFormat="1" ht="13.15" customHeight="1" x14ac:dyDescent="0.2">
      <c r="A161" s="431" t="s">
        <v>106</v>
      </c>
      <c r="B161" s="432"/>
      <c r="C161" s="432" t="s">
        <v>12</v>
      </c>
      <c r="D161" s="432"/>
      <c r="E161" s="432"/>
      <c r="F161" s="434" t="s">
        <v>266</v>
      </c>
      <c r="G161" s="434" t="s">
        <v>130</v>
      </c>
      <c r="H161" s="435" t="str">
        <f t="shared" si="51"/>
        <v>26000046</v>
      </c>
      <c r="I161" s="436" t="str">
        <f>IF(ISNA(VLOOKUP(G161,GAAP02F[[#All],[Column1]:[FundHier1]],5,FALSE)),"Leases",(VLOOKUP(G161,GAAP02F[[#All],[Column1]:[FundHier1]],5,FALSE)))</f>
        <v>200</v>
      </c>
      <c r="J161" s="436" t="str">
        <f>IF(ISNA(VLOOKUP(F161,Table_GAAP02A[[#All],[Agency]:[Hier1]],4,FALSE)),"Abolished Agency",(VLOOKUP(F161,Table_GAAP02A[[#All],[Agency]:[Hier1]],4,FALSE)))</f>
        <v>0830</v>
      </c>
      <c r="K161" s="437" t="str">
        <f>IF(ISNA(VLOOKUP(F161,Table_GAAP02A[[#All],[Agency]:[Hier1]],2,FALSE)),"Abolished Agency",(VLOOKUP(F161,Table_GAAP02A[[#All],[Agency]:[Hier1]],2,FALSE)))</f>
        <v>TRANSPORTATION</v>
      </c>
      <c r="L161" s="437" t="str">
        <f>IF(ISNA(VLOOKUP(F161,Table_GAAP02A[[#All],[Agency]:[Hier1]],3,FALSE)),"Abolished Agency",(VLOOKUP(F161,Table_GAAP02A[[#All],[Agency]:[Hier1]],3,FALSE)))</f>
        <v>CA TRANSPORTATION COMM</v>
      </c>
      <c r="M161" s="437" t="str">
        <f>IF(ISNA(VLOOKUP(G161,GAAP02F[[#All],[Column1]:[FundName]],2,FALSE)),"Leases",(VLOOKUP(G161,GAAP02F[[#All],[Column1]:[FundName]],2,FALSE)))</f>
        <v>PUBLIC TRANSPORTATION ACCT STF</v>
      </c>
      <c r="N161" s="438">
        <v>0</v>
      </c>
      <c r="O161" s="438">
        <v>0</v>
      </c>
      <c r="P161" s="438">
        <v>0</v>
      </c>
      <c r="Q161" s="438">
        <v>0</v>
      </c>
      <c r="R161" s="438">
        <v>0</v>
      </c>
      <c r="S161" s="438">
        <v>0</v>
      </c>
      <c r="T161" s="577">
        <f t="shared" si="54"/>
        <v>0</v>
      </c>
      <c r="U161" s="439">
        <v>0</v>
      </c>
      <c r="V161" s="439">
        <v>0</v>
      </c>
      <c r="W161" s="439">
        <v>0</v>
      </c>
      <c r="X161" s="439">
        <v>0</v>
      </c>
      <c r="Y161" s="440">
        <f t="shared" si="52"/>
        <v>0</v>
      </c>
      <c r="Z161" s="441">
        <v>0</v>
      </c>
      <c r="AA161" s="441">
        <v>0</v>
      </c>
      <c r="AB161" s="441">
        <v>0</v>
      </c>
      <c r="AC161" s="441">
        <v>0</v>
      </c>
      <c r="AD161" s="442">
        <f t="shared" si="50"/>
        <v>0</v>
      </c>
      <c r="AE161" s="443">
        <f t="shared" si="59"/>
        <v>0</v>
      </c>
      <c r="AF161" s="443">
        <f t="shared" si="53"/>
        <v>0</v>
      </c>
      <c r="AG161" s="443">
        <f t="shared" si="58"/>
        <v>0</v>
      </c>
      <c r="AH161" s="444">
        <f t="shared" si="49"/>
        <v>0</v>
      </c>
      <c r="AI161" s="444">
        <f t="shared" si="55"/>
        <v>0</v>
      </c>
      <c r="AJ161" s="444">
        <f t="shared" si="56"/>
        <v>0</v>
      </c>
      <c r="AK161" s="601">
        <f t="shared" si="57"/>
        <v>0</v>
      </c>
    </row>
    <row r="162" spans="1:37" s="445" customFormat="1" ht="13.15" customHeight="1" x14ac:dyDescent="0.2">
      <c r="A162" s="431" t="s">
        <v>106</v>
      </c>
      <c r="B162" s="432"/>
      <c r="C162" s="432" t="s">
        <v>145</v>
      </c>
      <c r="D162" s="56"/>
      <c r="E162" s="432"/>
      <c r="F162" s="434" t="s">
        <v>267</v>
      </c>
      <c r="G162" s="434" t="s">
        <v>13</v>
      </c>
      <c r="H162" s="435" t="str">
        <f t="shared" si="51"/>
        <v>26600001</v>
      </c>
      <c r="I162" s="436" t="str">
        <f>IF(ISNA(VLOOKUP(G162,GAAP02F[[#All],[Column1]:[FundHier1]],5,FALSE)),"Leases",(VLOOKUP(G162,GAAP02F[[#All],[Column1]:[FundHier1]],5,FALSE)))</f>
        <v>100</v>
      </c>
      <c r="J162" s="436" t="str">
        <f>IF(ISNA(VLOOKUP(F162,Table_GAAP02A[[#All],[Agency]:[Hier1]],4,FALSE)),"Abolished Agency",(VLOOKUP(F162,Table_GAAP02A[[#All],[Agency]:[Hier1]],4,FALSE)))</f>
        <v>0830</v>
      </c>
      <c r="K162" s="437" t="str">
        <f>IF(ISNA(VLOOKUP(F162,Table_GAAP02A[[#All],[Agency]:[Hier1]],2,FALSE)),"Abolished Agency",(VLOOKUP(F162,Table_GAAP02A[[#All],[Agency]:[Hier1]],2,FALSE)))</f>
        <v>TRANSPORTATION</v>
      </c>
      <c r="L162" s="437" t="str">
        <f>IF(ISNA(VLOOKUP(F162,Table_GAAP02A[[#All],[Agency]:[Hier1]],3,FALSE)),"Abolished Agency",(VLOOKUP(F162,Table_GAAP02A[[#All],[Agency]:[Hier1]],3,FALSE)))</f>
        <v>DEPT OF TRANSPORTATION</v>
      </c>
      <c r="M162" s="437" t="str">
        <f>IF(ISNA(VLOOKUP(G162,GAAP02F[[#All],[Column1]:[FundName]],2,FALSE)),"Leases",(VLOOKUP(G162,GAAP02F[[#All],[Column1]:[FundName]],2,FALSE)))</f>
        <v>GENERAL FUND</v>
      </c>
      <c r="N162" s="438">
        <v>0</v>
      </c>
      <c r="O162" s="438">
        <v>0</v>
      </c>
      <c r="P162" s="438">
        <v>0</v>
      </c>
      <c r="Q162" s="438">
        <v>0</v>
      </c>
      <c r="R162" s="438">
        <v>0</v>
      </c>
      <c r="S162" s="438">
        <v>0</v>
      </c>
      <c r="T162" s="577">
        <f t="shared" si="54"/>
        <v>0</v>
      </c>
      <c r="U162" s="439">
        <v>0</v>
      </c>
      <c r="V162" s="439">
        <v>0</v>
      </c>
      <c r="W162" s="439">
        <v>0</v>
      </c>
      <c r="X162" s="439">
        <v>0</v>
      </c>
      <c r="Y162" s="440">
        <f t="shared" si="52"/>
        <v>0</v>
      </c>
      <c r="Z162" s="441">
        <v>0</v>
      </c>
      <c r="AA162" s="441">
        <v>0</v>
      </c>
      <c r="AB162" s="441">
        <v>0</v>
      </c>
      <c r="AC162" s="441">
        <v>0</v>
      </c>
      <c r="AD162" s="442">
        <f t="shared" si="50"/>
        <v>0</v>
      </c>
      <c r="AE162" s="443">
        <f t="shared" si="59"/>
        <v>0</v>
      </c>
      <c r="AF162" s="443">
        <f t="shared" si="53"/>
        <v>0</v>
      </c>
      <c r="AG162" s="443">
        <f t="shared" si="58"/>
        <v>0</v>
      </c>
      <c r="AH162" s="444">
        <f t="shared" si="49"/>
        <v>0</v>
      </c>
      <c r="AI162" s="444">
        <f t="shared" si="55"/>
        <v>0</v>
      </c>
      <c r="AJ162" s="444">
        <f t="shared" si="56"/>
        <v>0</v>
      </c>
      <c r="AK162" s="601">
        <f t="shared" si="57"/>
        <v>0</v>
      </c>
    </row>
    <row r="163" spans="1:37" s="445" customFormat="1" ht="13.15" customHeight="1" x14ac:dyDescent="0.2">
      <c r="A163" s="431" t="s">
        <v>106</v>
      </c>
      <c r="B163" s="198"/>
      <c r="C163" s="432" t="s">
        <v>145</v>
      </c>
      <c r="D163" s="56"/>
      <c r="E163" s="432"/>
      <c r="F163" s="434" t="s">
        <v>267</v>
      </c>
      <c r="G163" s="434" t="s">
        <v>268</v>
      </c>
      <c r="H163" s="435" t="str">
        <f t="shared" si="51"/>
        <v>26600041</v>
      </c>
      <c r="I163" s="436" t="str">
        <f>IF(ISNA(VLOOKUP(G163,GAAP02F[[#All],[Column1]:[FundHier1]],5,FALSE)),"Leases",(VLOOKUP(G163,GAAP02F[[#All],[Column1]:[FundHier1]],5,FALSE)))</f>
        <v>200</v>
      </c>
      <c r="J163" s="436" t="str">
        <f>IF(ISNA(VLOOKUP(F163,Table_GAAP02A[[#All],[Agency]:[Hier1]],4,FALSE)),"Abolished Agency",(VLOOKUP(F163,Table_GAAP02A[[#All],[Agency]:[Hier1]],4,FALSE)))</f>
        <v>0830</v>
      </c>
      <c r="K163" s="437" t="str">
        <f>IF(ISNA(VLOOKUP(F163,Table_GAAP02A[[#All],[Agency]:[Hier1]],2,FALSE)),"Abolished Agency",(VLOOKUP(F163,Table_GAAP02A[[#All],[Agency]:[Hier1]],2,FALSE)))</f>
        <v>TRANSPORTATION</v>
      </c>
      <c r="L163" s="437" t="str">
        <f>IF(ISNA(VLOOKUP(F163,Table_GAAP02A[[#All],[Agency]:[Hier1]],3,FALSE)),"Abolished Agency",(VLOOKUP(F163,Table_GAAP02A[[#All],[Agency]:[Hier1]],3,FALSE)))</f>
        <v>DEPT OF TRANSPORTATION</v>
      </c>
      <c r="M163" s="437" t="str">
        <f>IF(ISNA(VLOOKUP(G163,GAAP02F[[#All],[Column1]:[FundName]],2,FALSE)),"Leases",(VLOOKUP(G163,GAAP02F[[#All],[Column1]:[FundName]],2,FALSE)))</f>
        <v>AERONAUTICS ACCOUNT</v>
      </c>
      <c r="N163" s="438">
        <v>0</v>
      </c>
      <c r="O163" s="438">
        <v>0</v>
      </c>
      <c r="P163" s="438">
        <v>0</v>
      </c>
      <c r="Q163" s="438">
        <v>0</v>
      </c>
      <c r="R163" s="438">
        <v>0</v>
      </c>
      <c r="S163" s="438">
        <v>0</v>
      </c>
      <c r="T163" s="577">
        <f t="shared" si="54"/>
        <v>0</v>
      </c>
      <c r="U163" s="439">
        <v>0</v>
      </c>
      <c r="V163" s="439">
        <v>0</v>
      </c>
      <c r="W163" s="439">
        <v>0</v>
      </c>
      <c r="X163" s="439">
        <v>0</v>
      </c>
      <c r="Y163" s="440">
        <f t="shared" si="52"/>
        <v>0</v>
      </c>
      <c r="Z163" s="441">
        <v>0</v>
      </c>
      <c r="AA163" s="441">
        <v>0</v>
      </c>
      <c r="AB163" s="441">
        <v>0</v>
      </c>
      <c r="AC163" s="441">
        <v>0</v>
      </c>
      <c r="AD163" s="442">
        <f t="shared" si="50"/>
        <v>0</v>
      </c>
      <c r="AE163" s="443">
        <f t="shared" si="59"/>
        <v>0</v>
      </c>
      <c r="AF163" s="443">
        <f t="shared" si="53"/>
        <v>0</v>
      </c>
      <c r="AG163" s="443">
        <f t="shared" si="58"/>
        <v>0</v>
      </c>
      <c r="AH163" s="444">
        <f t="shared" si="49"/>
        <v>0</v>
      </c>
      <c r="AI163" s="444">
        <f t="shared" si="55"/>
        <v>0</v>
      </c>
      <c r="AJ163" s="444">
        <f t="shared" si="56"/>
        <v>0</v>
      </c>
      <c r="AK163" s="601">
        <f>SUM(AE163:AJ163)</f>
        <v>0</v>
      </c>
    </row>
    <row r="164" spans="1:37" s="445" customFormat="1" ht="13.5" customHeight="1" x14ac:dyDescent="0.2">
      <c r="A164" s="431" t="s">
        <v>106</v>
      </c>
      <c r="B164" s="432"/>
      <c r="C164" s="432" t="s">
        <v>145</v>
      </c>
      <c r="D164" s="56"/>
      <c r="E164" s="432"/>
      <c r="F164" s="434" t="s">
        <v>267</v>
      </c>
      <c r="G164" s="434" t="s">
        <v>128</v>
      </c>
      <c r="H164" s="435" t="str">
        <f t="shared" si="51"/>
        <v>26600042</v>
      </c>
      <c r="I164" s="436" t="str">
        <f>IF(ISNA(VLOOKUP(G164,GAAP02F[[#All],[Column1]:[FundHier1]],5,FALSE)),"Leases",(VLOOKUP(G164,GAAP02F[[#All],[Column1]:[FundHier1]],5,FALSE)))</f>
        <v>200</v>
      </c>
      <c r="J164" s="436" t="str">
        <f>IF(ISNA(VLOOKUP(F164,Table_GAAP02A[[#All],[Agency]:[Hier1]],4,FALSE)),"Abolished Agency",(VLOOKUP(F164,Table_GAAP02A[[#All],[Agency]:[Hier1]],4,FALSE)))</f>
        <v>0830</v>
      </c>
      <c r="K164" s="437" t="str">
        <f>IF(ISNA(VLOOKUP(F164,Table_GAAP02A[[#All],[Agency]:[Hier1]],2,FALSE)),"Abolished Agency",(VLOOKUP(F164,Table_GAAP02A[[#All],[Agency]:[Hier1]],2,FALSE)))</f>
        <v>TRANSPORTATION</v>
      </c>
      <c r="L164" s="437" t="str">
        <f>IF(ISNA(VLOOKUP(F164,Table_GAAP02A[[#All],[Agency]:[Hier1]],3,FALSE)),"Abolished Agency",(VLOOKUP(F164,Table_GAAP02A[[#All],[Agency]:[Hier1]],3,FALSE)))</f>
        <v>DEPT OF TRANSPORTATION</v>
      </c>
      <c r="M164" s="437" t="str">
        <f>IF(ISNA(VLOOKUP(G164,GAAP02F[[#All],[Column1]:[FundName]],2,FALSE)),"Leases",(VLOOKUP(G164,GAAP02F[[#All],[Column1]:[FundName]],2,FALSE)))</f>
        <v>STATE HIGHWAY ACCOUNT</v>
      </c>
      <c r="N164" s="438">
        <v>0</v>
      </c>
      <c r="O164" s="438">
        <v>0</v>
      </c>
      <c r="P164" s="438">
        <v>0</v>
      </c>
      <c r="Q164" s="438">
        <v>0</v>
      </c>
      <c r="R164" s="438">
        <v>0</v>
      </c>
      <c r="S164" s="438">
        <v>0</v>
      </c>
      <c r="T164" s="577">
        <f t="shared" si="54"/>
        <v>0</v>
      </c>
      <c r="U164" s="439">
        <v>0</v>
      </c>
      <c r="V164" s="439">
        <v>0</v>
      </c>
      <c r="W164" s="439">
        <v>0</v>
      </c>
      <c r="X164" s="439">
        <v>0</v>
      </c>
      <c r="Y164" s="440">
        <f t="shared" si="52"/>
        <v>0</v>
      </c>
      <c r="Z164" s="441">
        <v>0</v>
      </c>
      <c r="AA164" s="441">
        <v>0</v>
      </c>
      <c r="AB164" s="441">
        <v>0</v>
      </c>
      <c r="AC164" s="441">
        <v>0</v>
      </c>
      <c r="AD164" s="442">
        <f t="shared" si="50"/>
        <v>0</v>
      </c>
      <c r="AE164" s="443">
        <f t="shared" si="59"/>
        <v>0</v>
      </c>
      <c r="AF164" s="443">
        <f t="shared" si="53"/>
        <v>0</v>
      </c>
      <c r="AG164" s="443">
        <f t="shared" si="58"/>
        <v>0</v>
      </c>
      <c r="AH164" s="444">
        <f t="shared" si="49"/>
        <v>0</v>
      </c>
      <c r="AI164" s="444">
        <f t="shared" si="55"/>
        <v>0</v>
      </c>
      <c r="AJ164" s="444">
        <f t="shared" si="56"/>
        <v>0</v>
      </c>
      <c r="AK164" s="601">
        <f>SUM(AE164:AJ164)</f>
        <v>0</v>
      </c>
    </row>
    <row r="165" spans="1:37" s="445" customFormat="1" ht="13.15" customHeight="1" x14ac:dyDescent="0.2">
      <c r="A165" s="431" t="s">
        <v>106</v>
      </c>
      <c r="B165" s="198"/>
      <c r="C165" s="432" t="s">
        <v>145</v>
      </c>
      <c r="D165" s="56"/>
      <c r="E165" s="432"/>
      <c r="F165" s="434" t="s">
        <v>267</v>
      </c>
      <c r="G165" s="434" t="s">
        <v>130</v>
      </c>
      <c r="H165" s="435" t="str">
        <f t="shared" si="51"/>
        <v>26600046</v>
      </c>
      <c r="I165" s="436" t="str">
        <f>IF(ISNA(VLOOKUP(G165,GAAP02F[[#All],[Column1]:[FundHier1]],5,FALSE)),"Leases",(VLOOKUP(G165,GAAP02F[[#All],[Column1]:[FundHier1]],5,FALSE)))</f>
        <v>200</v>
      </c>
      <c r="J165" s="436" t="str">
        <f>IF(ISNA(VLOOKUP(F165,Table_GAAP02A[[#All],[Agency]:[Hier1]],4,FALSE)),"Abolished Agency",(VLOOKUP(F165,Table_GAAP02A[[#All],[Agency]:[Hier1]],4,FALSE)))</f>
        <v>0830</v>
      </c>
      <c r="K165" s="437" t="str">
        <f>IF(ISNA(VLOOKUP(F165,Table_GAAP02A[[#All],[Agency]:[Hier1]],2,FALSE)),"Abolished Agency",(VLOOKUP(F165,Table_GAAP02A[[#All],[Agency]:[Hier1]],2,FALSE)))</f>
        <v>TRANSPORTATION</v>
      </c>
      <c r="L165" s="437" t="str">
        <f>IF(ISNA(VLOOKUP(F165,Table_GAAP02A[[#All],[Agency]:[Hier1]],3,FALSE)),"Abolished Agency",(VLOOKUP(F165,Table_GAAP02A[[#All],[Agency]:[Hier1]],3,FALSE)))</f>
        <v>DEPT OF TRANSPORTATION</v>
      </c>
      <c r="M165" s="437" t="str">
        <f>IF(ISNA(VLOOKUP(G165,GAAP02F[[#All],[Column1]:[FundName]],2,FALSE)),"Leases",(VLOOKUP(G165,GAAP02F[[#All],[Column1]:[FundName]],2,FALSE)))</f>
        <v>PUBLIC TRANSPORTATION ACCT STF</v>
      </c>
      <c r="N165" s="438">
        <v>0</v>
      </c>
      <c r="O165" s="438">
        <v>0</v>
      </c>
      <c r="P165" s="438">
        <v>0</v>
      </c>
      <c r="Q165" s="438">
        <v>0</v>
      </c>
      <c r="R165" s="438">
        <v>0</v>
      </c>
      <c r="S165" s="438">
        <v>0</v>
      </c>
      <c r="T165" s="577">
        <f t="shared" si="54"/>
        <v>0</v>
      </c>
      <c r="U165" s="439">
        <v>0</v>
      </c>
      <c r="V165" s="439">
        <v>0</v>
      </c>
      <c r="W165" s="439">
        <v>0</v>
      </c>
      <c r="X165" s="439">
        <v>0</v>
      </c>
      <c r="Y165" s="440">
        <f t="shared" si="52"/>
        <v>0</v>
      </c>
      <c r="Z165" s="441">
        <v>0</v>
      </c>
      <c r="AA165" s="441">
        <v>0</v>
      </c>
      <c r="AB165" s="441">
        <v>0</v>
      </c>
      <c r="AC165" s="441">
        <v>0</v>
      </c>
      <c r="AD165" s="442">
        <f t="shared" si="50"/>
        <v>0</v>
      </c>
      <c r="AE165" s="443">
        <f t="shared" si="59"/>
        <v>0</v>
      </c>
      <c r="AF165" s="443">
        <f t="shared" si="53"/>
        <v>0</v>
      </c>
      <c r="AG165" s="443">
        <f t="shared" si="58"/>
        <v>0</v>
      </c>
      <c r="AH165" s="444">
        <f t="shared" si="49"/>
        <v>0</v>
      </c>
      <c r="AI165" s="444">
        <f t="shared" si="55"/>
        <v>0</v>
      </c>
      <c r="AJ165" s="444">
        <f t="shared" si="56"/>
        <v>0</v>
      </c>
      <c r="AK165" s="601">
        <f t="shared" si="57"/>
        <v>0</v>
      </c>
    </row>
    <row r="166" spans="1:37" s="445" customFormat="1" ht="13.15" customHeight="1" x14ac:dyDescent="0.2">
      <c r="A166" s="431" t="s">
        <v>106</v>
      </c>
      <c r="B166" s="198"/>
      <c r="C166" s="432" t="s">
        <v>145</v>
      </c>
      <c r="D166" s="56"/>
      <c r="E166" s="432"/>
      <c r="F166" s="434" t="s">
        <v>267</v>
      </c>
      <c r="G166" s="434" t="s">
        <v>269</v>
      </c>
      <c r="H166" s="435" t="str">
        <f t="shared" si="51"/>
        <v>26600183</v>
      </c>
      <c r="I166" s="436" t="str">
        <f>IF(ISNA(VLOOKUP(G166,GAAP02F[[#All],[Column1]:[FundHier1]],5,FALSE)),"Leases",(VLOOKUP(G166,GAAP02F[[#All],[Column1]:[FundHier1]],5,FALSE)))</f>
        <v>200</v>
      </c>
      <c r="J166" s="436" t="str">
        <f>IF(ISNA(VLOOKUP(F166,Table_GAAP02A[[#All],[Agency]:[Hier1]],4,FALSE)),"Abolished Agency",(VLOOKUP(F166,Table_GAAP02A[[#All],[Agency]:[Hier1]],4,FALSE)))</f>
        <v>0830</v>
      </c>
      <c r="K166" s="437" t="str">
        <f>IF(ISNA(VLOOKUP(F166,Table_GAAP02A[[#All],[Agency]:[Hier1]],2,FALSE)),"Abolished Agency",(VLOOKUP(F166,Table_GAAP02A[[#All],[Agency]:[Hier1]],2,FALSE)))</f>
        <v>TRANSPORTATION</v>
      </c>
      <c r="L166" s="437" t="str">
        <f>IF(ISNA(VLOOKUP(F166,Table_GAAP02A[[#All],[Agency]:[Hier1]],3,FALSE)),"Abolished Agency",(VLOOKUP(F166,Table_GAAP02A[[#All],[Agency]:[Hier1]],3,FALSE)))</f>
        <v>DEPT OF TRANSPORTATION</v>
      </c>
      <c r="M166" s="437" t="str">
        <f>IF(ISNA(VLOOKUP(G166,GAAP02F[[#All],[Column1]:[FundName]],2,FALSE)),"Leases",(VLOOKUP(G166,GAAP02F[[#All],[Column1]:[FundName]],2,FALSE)))</f>
        <v>ENVIRON ENHANC MIT DEMO PGM FD</v>
      </c>
      <c r="N166" s="438">
        <v>0</v>
      </c>
      <c r="O166" s="438">
        <v>0</v>
      </c>
      <c r="P166" s="438">
        <v>0</v>
      </c>
      <c r="Q166" s="438">
        <v>0</v>
      </c>
      <c r="R166" s="438">
        <v>0</v>
      </c>
      <c r="S166" s="438">
        <v>0</v>
      </c>
      <c r="T166" s="577">
        <f t="shared" si="54"/>
        <v>0</v>
      </c>
      <c r="U166" s="439">
        <v>0</v>
      </c>
      <c r="V166" s="439">
        <v>0</v>
      </c>
      <c r="W166" s="439">
        <v>0</v>
      </c>
      <c r="X166" s="439">
        <v>0</v>
      </c>
      <c r="Y166" s="440">
        <f t="shared" si="52"/>
        <v>0</v>
      </c>
      <c r="Z166" s="441">
        <v>0</v>
      </c>
      <c r="AA166" s="441">
        <v>0</v>
      </c>
      <c r="AB166" s="441">
        <v>0</v>
      </c>
      <c r="AC166" s="441">
        <v>0</v>
      </c>
      <c r="AD166" s="442">
        <f t="shared" si="50"/>
        <v>0</v>
      </c>
      <c r="AE166" s="443">
        <f t="shared" si="59"/>
        <v>0</v>
      </c>
      <c r="AF166" s="443">
        <f t="shared" si="53"/>
        <v>0</v>
      </c>
      <c r="AG166" s="443">
        <f t="shared" si="58"/>
        <v>0</v>
      </c>
      <c r="AH166" s="444">
        <f t="shared" si="49"/>
        <v>0</v>
      </c>
      <c r="AI166" s="444">
        <f t="shared" si="55"/>
        <v>0</v>
      </c>
      <c r="AJ166" s="444">
        <f t="shared" si="56"/>
        <v>0</v>
      </c>
      <c r="AK166" s="601">
        <f t="shared" si="57"/>
        <v>0</v>
      </c>
    </row>
    <row r="167" spans="1:37" s="445" customFormat="1" ht="13.15" customHeight="1" x14ac:dyDescent="0.2">
      <c r="A167" s="431" t="s">
        <v>106</v>
      </c>
      <c r="B167" s="198"/>
      <c r="C167" s="432" t="s">
        <v>145</v>
      </c>
      <c r="D167" s="56"/>
      <c r="E167" s="432"/>
      <c r="F167" s="434" t="s">
        <v>267</v>
      </c>
      <c r="G167" s="434" t="s">
        <v>270</v>
      </c>
      <c r="H167" s="435" t="str">
        <f t="shared" si="51"/>
        <v>26600523</v>
      </c>
      <c r="I167" s="436" t="str">
        <f>IF(ISNA(VLOOKUP(G167,GAAP02F[[#All],[Column1]:[FundHier1]],5,FALSE)),"Leases",(VLOOKUP(G167,GAAP02F[[#All],[Column1]:[FundHier1]],5,FALSE)))</f>
        <v>300</v>
      </c>
      <c r="J167" s="436" t="str">
        <f>IF(ISNA(VLOOKUP(F167,Table_GAAP02A[[#All],[Agency]:[Hier1]],4,FALSE)),"Abolished Agency",(VLOOKUP(F167,Table_GAAP02A[[#All],[Agency]:[Hier1]],4,FALSE)))</f>
        <v>0830</v>
      </c>
      <c r="K167" s="437" t="str">
        <f>IF(ISNA(VLOOKUP(F167,Table_GAAP02A[[#All],[Agency]:[Hier1]],2,FALSE)),"Abolished Agency",(VLOOKUP(F167,Table_GAAP02A[[#All],[Agency]:[Hier1]],2,FALSE)))</f>
        <v>TRANSPORTATION</v>
      </c>
      <c r="L167" s="437" t="str">
        <f>IF(ISNA(VLOOKUP(F167,Table_GAAP02A[[#All],[Agency]:[Hier1]],3,FALSE)),"Abolished Agency",(VLOOKUP(F167,Table_GAAP02A[[#All],[Agency]:[Hier1]],3,FALSE)))</f>
        <v>DEPT OF TRANSPORTATION</v>
      </c>
      <c r="M167" s="437" t="str">
        <f>IF(ISNA(VLOOKUP(G167,GAAP02F[[#All],[Column1]:[FundName]],2,FALSE)),"Leases",(VLOOKUP(G167,GAAP02F[[#All],[Column1]:[FundName]],2,FALSE)))</f>
        <v>EAST BAY STATE BLDG AUTH FUND</v>
      </c>
      <c r="N167" s="438">
        <v>0</v>
      </c>
      <c r="O167" s="438">
        <v>0</v>
      </c>
      <c r="P167" s="438">
        <v>0</v>
      </c>
      <c r="Q167" s="438">
        <v>0</v>
      </c>
      <c r="R167" s="438">
        <v>0</v>
      </c>
      <c r="S167" s="438">
        <v>0</v>
      </c>
      <c r="T167" s="577">
        <f t="shared" si="54"/>
        <v>0</v>
      </c>
      <c r="U167" s="439">
        <v>0</v>
      </c>
      <c r="V167" s="439">
        <v>0</v>
      </c>
      <c r="W167" s="439">
        <v>0</v>
      </c>
      <c r="X167" s="439">
        <v>0</v>
      </c>
      <c r="Y167" s="440">
        <f t="shared" si="52"/>
        <v>0</v>
      </c>
      <c r="Z167" s="441">
        <v>0</v>
      </c>
      <c r="AA167" s="441">
        <v>0</v>
      </c>
      <c r="AB167" s="441">
        <v>0</v>
      </c>
      <c r="AC167" s="441">
        <v>0</v>
      </c>
      <c r="AD167" s="442">
        <f t="shared" si="50"/>
        <v>0</v>
      </c>
      <c r="AE167" s="443">
        <f t="shared" si="59"/>
        <v>0</v>
      </c>
      <c r="AF167" s="443">
        <f t="shared" si="53"/>
        <v>0</v>
      </c>
      <c r="AG167" s="443">
        <f t="shared" si="58"/>
        <v>0</v>
      </c>
      <c r="AH167" s="444">
        <f t="shared" si="49"/>
        <v>0</v>
      </c>
      <c r="AI167" s="444">
        <f t="shared" si="55"/>
        <v>0</v>
      </c>
      <c r="AJ167" s="444">
        <f t="shared" si="56"/>
        <v>0</v>
      </c>
      <c r="AK167" s="601">
        <f t="shared" si="57"/>
        <v>0</v>
      </c>
    </row>
    <row r="168" spans="1:37" s="445" customFormat="1" ht="13.15" customHeight="1" x14ac:dyDescent="0.2">
      <c r="A168" s="431" t="s">
        <v>106</v>
      </c>
      <c r="B168" s="198"/>
      <c r="C168" s="432" t="s">
        <v>145</v>
      </c>
      <c r="D168" s="56"/>
      <c r="E168" s="432"/>
      <c r="F168" s="434" t="s">
        <v>267</v>
      </c>
      <c r="G168" s="434" t="s">
        <v>271</v>
      </c>
      <c r="H168" s="435" t="str">
        <f t="shared" si="51"/>
        <v>26600541</v>
      </c>
      <c r="I168" s="436" t="str">
        <f>IF(ISNA(VLOOKUP(G168,GAAP02F[[#All],[Column1]:[FundHier1]],5,FALSE)),"Leases",(VLOOKUP(G168,GAAP02F[[#All],[Column1]:[FundHier1]],5,FALSE)))</f>
        <v>300</v>
      </c>
      <c r="J168" s="436" t="str">
        <f>IF(ISNA(VLOOKUP(F168,Table_GAAP02A[[#All],[Agency]:[Hier1]],4,FALSE)),"Abolished Agency",(VLOOKUP(F168,Table_GAAP02A[[#All],[Agency]:[Hier1]],4,FALSE)))</f>
        <v>0830</v>
      </c>
      <c r="K168" s="437" t="str">
        <f>IF(ISNA(VLOOKUP(F168,Table_GAAP02A[[#All],[Agency]:[Hier1]],2,FALSE)),"Abolished Agency",(VLOOKUP(F168,Table_GAAP02A[[#All],[Agency]:[Hier1]],2,FALSE)))</f>
        <v>TRANSPORTATION</v>
      </c>
      <c r="L168" s="437" t="str">
        <f>IF(ISNA(VLOOKUP(F168,Table_GAAP02A[[#All],[Agency]:[Hier1]],3,FALSE)),"Abolished Agency",(VLOOKUP(F168,Table_GAAP02A[[#All],[Agency]:[Hier1]],3,FALSE)))</f>
        <v>DEPT OF TRANSPORTATION</v>
      </c>
      <c r="M168" s="437" t="str">
        <f>IF(ISNA(VLOOKUP(G168,GAAP02F[[#All],[Column1]:[FundName]],2,FALSE)),"Leases",(VLOOKUP(G168,GAAP02F[[#All],[Column1]:[FundName]],2,FALSE)))</f>
        <v>SAN BERNARDINO ST BLDG AUTH FD</v>
      </c>
      <c r="N168" s="438">
        <v>0</v>
      </c>
      <c r="O168" s="438">
        <v>0</v>
      </c>
      <c r="P168" s="438">
        <v>0</v>
      </c>
      <c r="Q168" s="438">
        <v>0</v>
      </c>
      <c r="R168" s="438">
        <v>0</v>
      </c>
      <c r="S168" s="438">
        <v>0</v>
      </c>
      <c r="T168" s="577">
        <f t="shared" si="54"/>
        <v>0</v>
      </c>
      <c r="U168" s="439">
        <v>0</v>
      </c>
      <c r="V168" s="439">
        <v>0</v>
      </c>
      <c r="W168" s="439">
        <v>0</v>
      </c>
      <c r="X168" s="439">
        <v>0</v>
      </c>
      <c r="Y168" s="440">
        <f t="shared" si="52"/>
        <v>0</v>
      </c>
      <c r="Z168" s="441">
        <v>0</v>
      </c>
      <c r="AA168" s="441">
        <v>0</v>
      </c>
      <c r="AB168" s="441">
        <v>0</v>
      </c>
      <c r="AC168" s="441">
        <v>0</v>
      </c>
      <c r="AD168" s="442">
        <f t="shared" si="50"/>
        <v>0</v>
      </c>
      <c r="AE168" s="443">
        <f t="shared" si="59"/>
        <v>0</v>
      </c>
      <c r="AF168" s="443">
        <f t="shared" si="53"/>
        <v>0</v>
      </c>
      <c r="AG168" s="443">
        <f t="shared" si="58"/>
        <v>0</v>
      </c>
      <c r="AH168" s="444">
        <f t="shared" si="49"/>
        <v>0</v>
      </c>
      <c r="AI168" s="444">
        <f t="shared" si="55"/>
        <v>0</v>
      </c>
      <c r="AJ168" s="444">
        <f t="shared" si="56"/>
        <v>0</v>
      </c>
      <c r="AK168" s="601">
        <f t="shared" si="57"/>
        <v>0</v>
      </c>
    </row>
    <row r="169" spans="1:37" s="445" customFormat="1" ht="13.15" customHeight="1" x14ac:dyDescent="0.2">
      <c r="A169" s="431" t="s">
        <v>106</v>
      </c>
      <c r="B169" s="198"/>
      <c r="C169" s="432" t="s">
        <v>145</v>
      </c>
      <c r="D169" s="56"/>
      <c r="E169" s="432"/>
      <c r="F169" s="434" t="s">
        <v>267</v>
      </c>
      <c r="G169" s="434" t="s">
        <v>272</v>
      </c>
      <c r="H169" s="435" t="str">
        <f t="shared" si="51"/>
        <v>26600653</v>
      </c>
      <c r="I169" s="436" t="str">
        <f>IF(ISNA(VLOOKUP(G169,GAAP02F[[#All],[Column1]:[FundHier1]],5,FALSE)),"Leases",(VLOOKUP(G169,GAAP02F[[#All],[Column1]:[FundHier1]],5,FALSE)))</f>
        <v>200</v>
      </c>
      <c r="J169" s="436" t="str">
        <f>IF(ISNA(VLOOKUP(F169,Table_GAAP02A[[#All],[Agency]:[Hier1]],4,FALSE)),"Abolished Agency",(VLOOKUP(F169,Table_GAAP02A[[#All],[Agency]:[Hier1]],4,FALSE)))</f>
        <v>0830</v>
      </c>
      <c r="K169" s="437" t="str">
        <f>IF(ISNA(VLOOKUP(F169,Table_GAAP02A[[#All],[Agency]:[Hier1]],2,FALSE)),"Abolished Agency",(VLOOKUP(F169,Table_GAAP02A[[#All],[Agency]:[Hier1]],2,FALSE)))</f>
        <v>TRANSPORTATION</v>
      </c>
      <c r="L169" s="437" t="str">
        <f>IF(ISNA(VLOOKUP(F169,Table_GAAP02A[[#All],[Agency]:[Hier1]],3,FALSE)),"Abolished Agency",(VLOOKUP(F169,Table_GAAP02A[[#All],[Agency]:[Hier1]],3,FALSE)))</f>
        <v>DEPT OF TRANSPORTATION</v>
      </c>
      <c r="M169" s="437" t="str">
        <f>IF(ISNA(VLOOKUP(G169,GAAP02F[[#All],[Column1]:[FundName]],2,FALSE)),"Leases",(VLOOKUP(G169,GAAP02F[[#All],[Column1]:[FundName]],2,FALSE)))</f>
        <v>SEISMIC RETROFIT BOND FD OF 96</v>
      </c>
      <c r="N169" s="438">
        <v>0</v>
      </c>
      <c r="O169" s="438">
        <v>0</v>
      </c>
      <c r="P169" s="438">
        <v>0</v>
      </c>
      <c r="Q169" s="438">
        <v>0</v>
      </c>
      <c r="R169" s="438">
        <v>0</v>
      </c>
      <c r="S169" s="438">
        <v>0</v>
      </c>
      <c r="T169" s="577">
        <f t="shared" si="54"/>
        <v>0</v>
      </c>
      <c r="U169" s="439">
        <v>0</v>
      </c>
      <c r="V169" s="439">
        <v>0</v>
      </c>
      <c r="W169" s="439">
        <v>0</v>
      </c>
      <c r="X169" s="439">
        <v>0</v>
      </c>
      <c r="Y169" s="440">
        <f t="shared" si="52"/>
        <v>0</v>
      </c>
      <c r="Z169" s="441">
        <v>0</v>
      </c>
      <c r="AA169" s="441">
        <v>0</v>
      </c>
      <c r="AB169" s="441">
        <v>0</v>
      </c>
      <c r="AC169" s="441">
        <v>0</v>
      </c>
      <c r="AD169" s="442">
        <f t="shared" si="50"/>
        <v>0</v>
      </c>
      <c r="AE169" s="443">
        <f t="shared" si="59"/>
        <v>0</v>
      </c>
      <c r="AF169" s="443">
        <f t="shared" si="53"/>
        <v>0</v>
      </c>
      <c r="AG169" s="443">
        <f t="shared" si="58"/>
        <v>0</v>
      </c>
      <c r="AH169" s="444">
        <f t="shared" si="49"/>
        <v>0</v>
      </c>
      <c r="AI169" s="444">
        <f t="shared" si="55"/>
        <v>0</v>
      </c>
      <c r="AJ169" s="444">
        <f t="shared" si="56"/>
        <v>0</v>
      </c>
      <c r="AK169" s="601">
        <f t="shared" si="57"/>
        <v>0</v>
      </c>
    </row>
    <row r="170" spans="1:37" s="445" customFormat="1" ht="13.15" customHeight="1" x14ac:dyDescent="0.2">
      <c r="A170" s="431" t="s">
        <v>106</v>
      </c>
      <c r="B170" s="198"/>
      <c r="C170" s="432" t="s">
        <v>145</v>
      </c>
      <c r="D170" s="56"/>
      <c r="E170" s="432"/>
      <c r="F170" s="434" t="s">
        <v>267</v>
      </c>
      <c r="G170" s="434" t="s">
        <v>273</v>
      </c>
      <c r="H170" s="435" t="str">
        <f t="shared" si="51"/>
        <v>26600703</v>
      </c>
      <c r="I170" s="436" t="str">
        <f>IF(ISNA(VLOOKUP(G170,GAAP02F[[#All],[Column1]:[FundHier1]],5,FALSE)),"Leases",(VLOOKUP(G170,GAAP02F[[#All],[Column1]:[FundHier1]],5,FALSE)))</f>
        <v>200</v>
      </c>
      <c r="J170" s="436" t="str">
        <f>IF(ISNA(VLOOKUP(F170,Table_GAAP02A[[#All],[Agency]:[Hier1]],4,FALSE)),"Abolished Agency",(VLOOKUP(F170,Table_GAAP02A[[#All],[Agency]:[Hier1]],4,FALSE)))</f>
        <v>0830</v>
      </c>
      <c r="K170" s="437" t="str">
        <f>IF(ISNA(VLOOKUP(F170,Table_GAAP02A[[#All],[Agency]:[Hier1]],2,FALSE)),"Abolished Agency",(VLOOKUP(F170,Table_GAAP02A[[#All],[Agency]:[Hier1]],2,FALSE)))</f>
        <v>TRANSPORTATION</v>
      </c>
      <c r="L170" s="437" t="str">
        <f>IF(ISNA(VLOOKUP(F170,Table_GAAP02A[[#All],[Agency]:[Hier1]],3,FALSE)),"Abolished Agency",(VLOOKUP(F170,Table_GAAP02A[[#All],[Agency]:[Hier1]],3,FALSE)))</f>
        <v>DEPT OF TRANSPORTATION</v>
      </c>
      <c r="M170" s="437" t="str">
        <f>IF(ISNA(VLOOKUP(G170,GAAP02F[[#All],[Column1]:[FundName]],2,FALSE)),"Leases",(VLOOKUP(G170,GAAP02F[[#All],[Column1]:[FundName]],2,FALSE)))</f>
        <v>CLEAN AIR &amp; TRANSP IMPROV FUND</v>
      </c>
      <c r="N170" s="438">
        <v>0</v>
      </c>
      <c r="O170" s="438">
        <v>0</v>
      </c>
      <c r="P170" s="438">
        <v>0</v>
      </c>
      <c r="Q170" s="438">
        <v>0</v>
      </c>
      <c r="R170" s="438">
        <v>0</v>
      </c>
      <c r="S170" s="438">
        <v>0</v>
      </c>
      <c r="T170" s="577">
        <f t="shared" si="54"/>
        <v>0</v>
      </c>
      <c r="U170" s="439">
        <v>0</v>
      </c>
      <c r="V170" s="439">
        <v>0</v>
      </c>
      <c r="W170" s="439">
        <v>0</v>
      </c>
      <c r="X170" s="439">
        <v>0</v>
      </c>
      <c r="Y170" s="440">
        <f t="shared" si="52"/>
        <v>0</v>
      </c>
      <c r="Z170" s="441">
        <v>0</v>
      </c>
      <c r="AA170" s="441">
        <v>0</v>
      </c>
      <c r="AB170" s="441">
        <v>0</v>
      </c>
      <c r="AC170" s="441">
        <v>0</v>
      </c>
      <c r="AD170" s="442">
        <f t="shared" si="50"/>
        <v>0</v>
      </c>
      <c r="AE170" s="443">
        <f t="shared" si="59"/>
        <v>0</v>
      </c>
      <c r="AF170" s="443">
        <f t="shared" si="53"/>
        <v>0</v>
      </c>
      <c r="AG170" s="443">
        <f t="shared" si="58"/>
        <v>0</v>
      </c>
      <c r="AH170" s="444">
        <f t="shared" si="49"/>
        <v>0</v>
      </c>
      <c r="AI170" s="444">
        <f t="shared" si="55"/>
        <v>0</v>
      </c>
      <c r="AJ170" s="444">
        <f t="shared" si="56"/>
        <v>0</v>
      </c>
      <c r="AK170" s="601">
        <f t="shared" si="57"/>
        <v>0</v>
      </c>
    </row>
    <row r="171" spans="1:37" s="445" customFormat="1" ht="13.15" customHeight="1" x14ac:dyDescent="0.2">
      <c r="A171" s="431" t="s">
        <v>106</v>
      </c>
      <c r="B171" s="198"/>
      <c r="C171" s="432" t="s">
        <v>145</v>
      </c>
      <c r="D171" s="56"/>
      <c r="E171" s="432"/>
      <c r="F171" s="434" t="s">
        <v>267</v>
      </c>
      <c r="G171" s="434" t="s">
        <v>274</v>
      </c>
      <c r="H171" s="435" t="str">
        <f t="shared" si="51"/>
        <v>26600756</v>
      </c>
      <c r="I171" s="436" t="str">
        <f>IF(ISNA(VLOOKUP(G171,GAAP02F[[#All],[Column1]:[FundHier1]],5,FALSE)),"Leases",(VLOOKUP(G171,GAAP02F[[#All],[Column1]:[FundHier1]],5,FALSE)))</f>
        <v>200</v>
      </c>
      <c r="J171" s="436" t="str">
        <f>IF(ISNA(VLOOKUP(F171,Table_GAAP02A[[#All],[Agency]:[Hier1]],4,FALSE)),"Abolished Agency",(VLOOKUP(F171,Table_GAAP02A[[#All],[Agency]:[Hier1]],4,FALSE)))</f>
        <v>0830</v>
      </c>
      <c r="K171" s="437" t="str">
        <f>IF(ISNA(VLOOKUP(F171,Table_GAAP02A[[#All],[Agency]:[Hier1]],2,FALSE)),"Abolished Agency",(VLOOKUP(F171,Table_GAAP02A[[#All],[Agency]:[Hier1]],2,FALSE)))</f>
        <v>TRANSPORTATION</v>
      </c>
      <c r="L171" s="437" t="str">
        <f>IF(ISNA(VLOOKUP(F171,Table_GAAP02A[[#All],[Agency]:[Hier1]],3,FALSE)),"Abolished Agency",(VLOOKUP(F171,Table_GAAP02A[[#All],[Agency]:[Hier1]],3,FALSE)))</f>
        <v>DEPT OF TRANSPORTATION</v>
      </c>
      <c r="M171" s="437" t="str">
        <f>IF(ISNA(VLOOKUP(G171,GAAP02F[[#All],[Column1]:[FundName]],2,FALSE)),"Leases",(VLOOKUP(G171,GAAP02F[[#All],[Column1]:[FundName]],2,FALSE)))</f>
        <v>PASSENGER RAIL&amp;CLEAN AIR BD FD</v>
      </c>
      <c r="N171" s="438">
        <v>0</v>
      </c>
      <c r="O171" s="438">
        <v>0</v>
      </c>
      <c r="P171" s="438">
        <v>0</v>
      </c>
      <c r="Q171" s="438">
        <v>0</v>
      </c>
      <c r="R171" s="438">
        <v>0</v>
      </c>
      <c r="S171" s="438">
        <v>0</v>
      </c>
      <c r="T171" s="577">
        <f t="shared" si="54"/>
        <v>0</v>
      </c>
      <c r="U171" s="439">
        <v>0</v>
      </c>
      <c r="V171" s="439">
        <v>0</v>
      </c>
      <c r="W171" s="439">
        <v>0</v>
      </c>
      <c r="X171" s="439">
        <v>0</v>
      </c>
      <c r="Y171" s="440">
        <f t="shared" si="52"/>
        <v>0</v>
      </c>
      <c r="Z171" s="441">
        <v>0</v>
      </c>
      <c r="AA171" s="441">
        <v>0</v>
      </c>
      <c r="AB171" s="441">
        <v>0</v>
      </c>
      <c r="AC171" s="441">
        <v>0</v>
      </c>
      <c r="AD171" s="442">
        <f t="shared" si="50"/>
        <v>0</v>
      </c>
      <c r="AE171" s="443">
        <f t="shared" si="59"/>
        <v>0</v>
      </c>
      <c r="AF171" s="443">
        <f t="shared" si="53"/>
        <v>0</v>
      </c>
      <c r="AG171" s="443">
        <f t="shared" si="58"/>
        <v>0</v>
      </c>
      <c r="AH171" s="444">
        <f t="shared" si="49"/>
        <v>0</v>
      </c>
      <c r="AI171" s="444">
        <f t="shared" si="55"/>
        <v>0</v>
      </c>
      <c r="AJ171" s="444">
        <f t="shared" si="56"/>
        <v>0</v>
      </c>
      <c r="AK171" s="601">
        <f t="shared" si="57"/>
        <v>0</v>
      </c>
    </row>
    <row r="172" spans="1:37" s="445" customFormat="1" ht="13.15" customHeight="1" x14ac:dyDescent="0.2">
      <c r="A172" s="431" t="s">
        <v>106</v>
      </c>
      <c r="B172" s="198"/>
      <c r="C172" s="432" t="s">
        <v>145</v>
      </c>
      <c r="D172" s="56"/>
      <c r="E172" s="432"/>
      <c r="F172" s="434" t="s">
        <v>267</v>
      </c>
      <c r="G172" s="434" t="s">
        <v>275</v>
      </c>
      <c r="H172" s="435" t="str">
        <f t="shared" si="51"/>
        <v>26603007</v>
      </c>
      <c r="I172" s="436" t="str">
        <f>IF(ISNA(VLOOKUP(G172,GAAP02F[[#All],[Column1]:[FundHier1]],5,FALSE)),"Leases",(VLOOKUP(G172,GAAP02F[[#All],[Column1]:[FundHier1]],5,FALSE)))</f>
        <v>200</v>
      </c>
      <c r="J172" s="436" t="str">
        <f>IF(ISNA(VLOOKUP(F172,Table_GAAP02A[[#All],[Agency]:[Hier1]],4,FALSE)),"Abolished Agency",(VLOOKUP(F172,Table_GAAP02A[[#All],[Agency]:[Hier1]],4,FALSE)))</f>
        <v>0830</v>
      </c>
      <c r="K172" s="437" t="str">
        <f>IF(ISNA(VLOOKUP(F172,Table_GAAP02A[[#All],[Agency]:[Hier1]],2,FALSE)),"Abolished Agency",(VLOOKUP(F172,Table_GAAP02A[[#All],[Agency]:[Hier1]],2,FALSE)))</f>
        <v>TRANSPORTATION</v>
      </c>
      <c r="L172" s="437" t="str">
        <f>IF(ISNA(VLOOKUP(F172,Table_GAAP02A[[#All],[Agency]:[Hier1]],3,FALSE)),"Abolished Agency",(VLOOKUP(F172,Table_GAAP02A[[#All],[Agency]:[Hier1]],3,FALSE)))</f>
        <v>DEPT OF TRANSPORTATION</v>
      </c>
      <c r="M172" s="437" t="str">
        <f>IF(ISNA(VLOOKUP(G172,GAAP02F[[#All],[Column1]:[FundName]],2,FALSE)),"Leases",(VLOOKUP(G172,GAAP02F[[#All],[Column1]:[FundName]],2,FALSE)))</f>
        <v>TRAFFIC CONGESTION RELIEF FD</v>
      </c>
      <c r="N172" s="438">
        <v>0</v>
      </c>
      <c r="O172" s="438">
        <v>0</v>
      </c>
      <c r="P172" s="438">
        <v>0</v>
      </c>
      <c r="Q172" s="438">
        <v>0</v>
      </c>
      <c r="R172" s="438">
        <v>0</v>
      </c>
      <c r="S172" s="438">
        <v>0</v>
      </c>
      <c r="T172" s="577">
        <f t="shared" si="54"/>
        <v>0</v>
      </c>
      <c r="U172" s="439">
        <v>0</v>
      </c>
      <c r="V172" s="439">
        <v>0</v>
      </c>
      <c r="W172" s="439">
        <v>0</v>
      </c>
      <c r="X172" s="439">
        <v>0</v>
      </c>
      <c r="Y172" s="440">
        <f t="shared" si="52"/>
        <v>0</v>
      </c>
      <c r="Z172" s="441">
        <v>0</v>
      </c>
      <c r="AA172" s="441">
        <v>0</v>
      </c>
      <c r="AB172" s="441">
        <v>0</v>
      </c>
      <c r="AC172" s="441">
        <v>0</v>
      </c>
      <c r="AD172" s="442">
        <f t="shared" si="50"/>
        <v>0</v>
      </c>
      <c r="AE172" s="443">
        <f t="shared" si="59"/>
        <v>0</v>
      </c>
      <c r="AF172" s="443">
        <f t="shared" si="53"/>
        <v>0</v>
      </c>
      <c r="AG172" s="443">
        <f t="shared" si="58"/>
        <v>0</v>
      </c>
      <c r="AH172" s="444">
        <f t="shared" si="49"/>
        <v>0</v>
      </c>
      <c r="AI172" s="444">
        <f t="shared" si="55"/>
        <v>0</v>
      </c>
      <c r="AJ172" s="444">
        <f t="shared" si="56"/>
        <v>0</v>
      </c>
      <c r="AK172" s="601">
        <f t="shared" si="57"/>
        <v>0</v>
      </c>
    </row>
    <row r="173" spans="1:37" s="445" customFormat="1" ht="13.15" customHeight="1" x14ac:dyDescent="0.2">
      <c r="A173" s="431" t="s">
        <v>106</v>
      </c>
      <c r="B173" s="432"/>
      <c r="C173" s="432" t="s">
        <v>145</v>
      </c>
      <c r="D173" s="56"/>
      <c r="E173" s="432"/>
      <c r="F173" s="434" t="s">
        <v>267</v>
      </c>
      <c r="G173" s="434" t="s">
        <v>276</v>
      </c>
      <c r="H173" s="435" t="str">
        <f t="shared" si="51"/>
        <v>26603290</v>
      </c>
      <c r="I173" s="436" t="str">
        <f>IF(ISNA(VLOOKUP(G173,GAAP02F[[#All],[Column1]:[FundHier1]],5,FALSE)),"Leases",(VLOOKUP(G173,GAAP02F[[#All],[Column1]:[FundHier1]],5,FALSE)))</f>
        <v>200</v>
      </c>
      <c r="J173" s="436" t="str">
        <f>IF(ISNA(VLOOKUP(F173,Table_GAAP02A[[#All],[Agency]:[Hier1]],4,FALSE)),"Abolished Agency",(VLOOKUP(F173,Table_GAAP02A[[#All],[Agency]:[Hier1]],4,FALSE)))</f>
        <v>0830</v>
      </c>
      <c r="K173" s="437" t="str">
        <f>IF(ISNA(VLOOKUP(F173,Table_GAAP02A[[#All],[Agency]:[Hier1]],2,FALSE)),"Abolished Agency",(VLOOKUP(F173,Table_GAAP02A[[#All],[Agency]:[Hier1]],2,FALSE)))</f>
        <v>TRANSPORTATION</v>
      </c>
      <c r="L173" s="437" t="str">
        <f>IF(ISNA(VLOOKUP(F173,Table_GAAP02A[[#All],[Agency]:[Hier1]],3,FALSE)),"Abolished Agency",(VLOOKUP(F173,Table_GAAP02A[[#All],[Agency]:[Hier1]],3,FALSE)))</f>
        <v>DEPT OF TRANSPORTATION</v>
      </c>
      <c r="M173" s="437" t="str">
        <f>IF(ISNA(VLOOKUP(G173,GAAP02F[[#All],[Column1]:[FundName]],2,FALSE)),"Leases",(VLOOKUP(G173,GAAP02F[[#All],[Column1]:[FundName]],2,FALSE)))</f>
        <v>ROAD MAINT AND REHAB ACCT</v>
      </c>
      <c r="N173" s="438">
        <v>0</v>
      </c>
      <c r="O173" s="438">
        <v>0</v>
      </c>
      <c r="P173" s="438">
        <v>0</v>
      </c>
      <c r="Q173" s="438">
        <v>0</v>
      </c>
      <c r="R173" s="438">
        <v>0</v>
      </c>
      <c r="S173" s="438">
        <v>0</v>
      </c>
      <c r="T173" s="577">
        <f t="shared" si="54"/>
        <v>0</v>
      </c>
      <c r="U173" s="439">
        <v>0</v>
      </c>
      <c r="V173" s="439">
        <v>0</v>
      </c>
      <c r="W173" s="439">
        <v>0</v>
      </c>
      <c r="X173" s="439">
        <v>0</v>
      </c>
      <c r="Y173" s="440">
        <f t="shared" si="52"/>
        <v>0</v>
      </c>
      <c r="Z173" s="441">
        <v>0</v>
      </c>
      <c r="AA173" s="441">
        <v>0</v>
      </c>
      <c r="AB173" s="441">
        <v>0</v>
      </c>
      <c r="AC173" s="441">
        <v>0</v>
      </c>
      <c r="AD173" s="442">
        <f t="shared" si="50"/>
        <v>0</v>
      </c>
      <c r="AE173" s="443">
        <f t="shared" si="59"/>
        <v>0</v>
      </c>
      <c r="AF173" s="443">
        <f t="shared" si="53"/>
        <v>0</v>
      </c>
      <c r="AG173" s="443">
        <f t="shared" si="58"/>
        <v>0</v>
      </c>
      <c r="AH173" s="444">
        <f t="shared" si="49"/>
        <v>0</v>
      </c>
      <c r="AI173" s="444">
        <f t="shared" si="55"/>
        <v>0</v>
      </c>
      <c r="AJ173" s="444">
        <f t="shared" si="56"/>
        <v>0</v>
      </c>
      <c r="AK173" s="601">
        <f t="shared" si="57"/>
        <v>0</v>
      </c>
    </row>
    <row r="174" spans="1:37" s="445" customFormat="1" ht="13.15" customHeight="1" x14ac:dyDescent="0.2">
      <c r="A174" s="431" t="s">
        <v>106</v>
      </c>
      <c r="B174" s="432"/>
      <c r="C174" s="432" t="s">
        <v>145</v>
      </c>
      <c r="D174" s="56"/>
      <c r="E174" s="432"/>
      <c r="F174" s="434" t="s">
        <v>267</v>
      </c>
      <c r="G174" s="434" t="s">
        <v>277</v>
      </c>
      <c r="H174" s="435" t="str">
        <f t="shared" si="51"/>
        <v>26603291</v>
      </c>
      <c r="I174" s="436" t="str">
        <f>IF(ISNA(VLOOKUP(G174,GAAP02F[[#All],[Column1]:[FundHier1]],5,FALSE)),"Leases",(VLOOKUP(G174,GAAP02F[[#All],[Column1]:[FundHier1]],5,FALSE)))</f>
        <v>200</v>
      </c>
      <c r="J174" s="436" t="str">
        <f>IF(ISNA(VLOOKUP(F174,Table_GAAP02A[[#All],[Agency]:[Hier1]],4,FALSE)),"Abolished Agency",(VLOOKUP(F174,Table_GAAP02A[[#All],[Agency]:[Hier1]],4,FALSE)))</f>
        <v>0830</v>
      </c>
      <c r="K174" s="437" t="str">
        <f>IF(ISNA(VLOOKUP(F174,Table_GAAP02A[[#All],[Agency]:[Hier1]],2,FALSE)),"Abolished Agency",(VLOOKUP(F174,Table_GAAP02A[[#All],[Agency]:[Hier1]],2,FALSE)))</f>
        <v>TRANSPORTATION</v>
      </c>
      <c r="L174" s="437" t="str">
        <f>IF(ISNA(VLOOKUP(F174,Table_GAAP02A[[#All],[Agency]:[Hier1]],3,FALSE)),"Abolished Agency",(VLOOKUP(F174,Table_GAAP02A[[#All],[Agency]:[Hier1]],3,FALSE)))</f>
        <v>DEPT OF TRANSPORTATION</v>
      </c>
      <c r="M174" s="437" t="str">
        <f>IF(ISNA(VLOOKUP(G174,GAAP02F[[#All],[Column1]:[FundName]],2,FALSE)),"Leases",(VLOOKUP(G174,GAAP02F[[#All],[Column1]:[FundName]],2,FALSE)))</f>
        <v>TRADE CORRIDOR ENHANCEMT ACCT</v>
      </c>
      <c r="N174" s="438">
        <v>0</v>
      </c>
      <c r="O174" s="438">
        <v>0</v>
      </c>
      <c r="P174" s="438">
        <v>0</v>
      </c>
      <c r="Q174" s="438">
        <v>0</v>
      </c>
      <c r="R174" s="438">
        <v>0</v>
      </c>
      <c r="S174" s="438">
        <v>0</v>
      </c>
      <c r="T174" s="577">
        <f t="shared" si="54"/>
        <v>0</v>
      </c>
      <c r="U174" s="439">
        <v>0</v>
      </c>
      <c r="V174" s="439">
        <v>0</v>
      </c>
      <c r="W174" s="439">
        <v>0</v>
      </c>
      <c r="X174" s="439">
        <v>0</v>
      </c>
      <c r="Y174" s="440">
        <f t="shared" si="52"/>
        <v>0</v>
      </c>
      <c r="Z174" s="441">
        <v>0</v>
      </c>
      <c r="AA174" s="441">
        <v>0</v>
      </c>
      <c r="AB174" s="441">
        <v>0</v>
      </c>
      <c r="AC174" s="441">
        <v>0</v>
      </c>
      <c r="AD174" s="442">
        <f t="shared" si="50"/>
        <v>0</v>
      </c>
      <c r="AE174" s="443">
        <f t="shared" si="59"/>
        <v>0</v>
      </c>
      <c r="AF174" s="443">
        <f t="shared" si="53"/>
        <v>0</v>
      </c>
      <c r="AG174" s="443">
        <f t="shared" si="58"/>
        <v>0</v>
      </c>
      <c r="AH174" s="444">
        <f t="shared" si="49"/>
        <v>0</v>
      </c>
      <c r="AI174" s="444">
        <f t="shared" si="55"/>
        <v>0</v>
      </c>
      <c r="AJ174" s="444">
        <f t="shared" si="56"/>
        <v>0</v>
      </c>
      <c r="AK174" s="601">
        <f t="shared" si="57"/>
        <v>0</v>
      </c>
    </row>
    <row r="175" spans="1:37" s="445" customFormat="1" ht="13.15" customHeight="1" x14ac:dyDescent="0.2">
      <c r="A175" s="431" t="s">
        <v>106</v>
      </c>
      <c r="B175" s="432"/>
      <c r="C175" s="432" t="s">
        <v>145</v>
      </c>
      <c r="D175" s="56"/>
      <c r="E175" s="432"/>
      <c r="F175" s="434" t="s">
        <v>267</v>
      </c>
      <c r="G175" s="434" t="s">
        <v>278</v>
      </c>
      <c r="H175" s="435" t="str">
        <f t="shared" si="51"/>
        <v>26606055</v>
      </c>
      <c r="I175" s="436" t="str">
        <f>IF(ISNA(VLOOKUP(G175,GAAP02F[[#All],[Column1]:[FundHier1]],5,FALSE)),"Leases",(VLOOKUP(G175,GAAP02F[[#All],[Column1]:[FundHier1]],5,FALSE)))</f>
        <v>200</v>
      </c>
      <c r="J175" s="436" t="str">
        <f>IF(ISNA(VLOOKUP(F175,Table_GAAP02A[[#All],[Agency]:[Hier1]],4,FALSE)),"Abolished Agency",(VLOOKUP(F175,Table_GAAP02A[[#All],[Agency]:[Hier1]],4,FALSE)))</f>
        <v>0830</v>
      </c>
      <c r="K175" s="437" t="str">
        <f>IF(ISNA(VLOOKUP(F175,Table_GAAP02A[[#All],[Agency]:[Hier1]],2,FALSE)),"Abolished Agency",(VLOOKUP(F175,Table_GAAP02A[[#All],[Agency]:[Hier1]],2,FALSE)))</f>
        <v>TRANSPORTATION</v>
      </c>
      <c r="L175" s="437" t="str">
        <f>IF(ISNA(VLOOKUP(F175,Table_GAAP02A[[#All],[Agency]:[Hier1]],3,FALSE)),"Abolished Agency",(VLOOKUP(F175,Table_GAAP02A[[#All],[Agency]:[Hier1]],3,FALSE)))</f>
        <v>DEPT OF TRANSPORTATION</v>
      </c>
      <c r="M175" s="466" t="str">
        <f>IF(ISNA(VLOOKUP(G175,GAAP02F[[#All],[Column1]:[FundName]],2,FALSE)),"Leases",(VLOOKUP(G175,GAAP02F[[#All],[Column1]:[FundName]],2,FALSE)))</f>
        <v>CORRIDOR MOBILITY IMPROVE ACCT</v>
      </c>
      <c r="N175" s="438">
        <v>0</v>
      </c>
      <c r="O175" s="438">
        <v>0</v>
      </c>
      <c r="P175" s="438">
        <v>0</v>
      </c>
      <c r="Q175" s="438">
        <v>0</v>
      </c>
      <c r="R175" s="438">
        <v>0</v>
      </c>
      <c r="S175" s="438">
        <v>0</v>
      </c>
      <c r="T175" s="577">
        <f t="shared" si="54"/>
        <v>0</v>
      </c>
      <c r="U175" s="439">
        <v>0</v>
      </c>
      <c r="V175" s="439">
        <v>0</v>
      </c>
      <c r="W175" s="439">
        <v>0</v>
      </c>
      <c r="X175" s="439">
        <v>0</v>
      </c>
      <c r="Y175" s="440">
        <f t="shared" si="52"/>
        <v>0</v>
      </c>
      <c r="Z175" s="441">
        <v>0</v>
      </c>
      <c r="AA175" s="441">
        <v>0</v>
      </c>
      <c r="AB175" s="441">
        <v>0</v>
      </c>
      <c r="AC175" s="441">
        <v>0</v>
      </c>
      <c r="AD175" s="442">
        <f t="shared" si="50"/>
        <v>0</v>
      </c>
      <c r="AE175" s="443">
        <f t="shared" si="59"/>
        <v>0</v>
      </c>
      <c r="AF175" s="443">
        <f t="shared" si="53"/>
        <v>0</v>
      </c>
      <c r="AG175" s="443">
        <f t="shared" si="58"/>
        <v>0</v>
      </c>
      <c r="AH175" s="444">
        <f t="shared" si="49"/>
        <v>0</v>
      </c>
      <c r="AI175" s="444">
        <f t="shared" si="55"/>
        <v>0</v>
      </c>
      <c r="AJ175" s="444">
        <f t="shared" si="56"/>
        <v>0</v>
      </c>
      <c r="AK175" s="601">
        <f t="shared" si="57"/>
        <v>0</v>
      </c>
    </row>
    <row r="176" spans="1:37" s="445" customFormat="1" ht="13.15" customHeight="1" x14ac:dyDescent="0.2">
      <c r="A176" s="431" t="s">
        <v>106</v>
      </c>
      <c r="B176" s="432"/>
      <c r="C176" s="432" t="s">
        <v>145</v>
      </c>
      <c r="D176" s="56"/>
      <c r="E176" s="432"/>
      <c r="F176" s="434" t="s">
        <v>267</v>
      </c>
      <c r="G176" s="434" t="s">
        <v>279</v>
      </c>
      <c r="H176" s="435" t="str">
        <f t="shared" si="51"/>
        <v>26606056</v>
      </c>
      <c r="I176" s="436" t="str">
        <f>IF(ISNA(VLOOKUP(G176,GAAP02F[[#All],[Column1]:[FundHier1]],5,FALSE)),"Leases",(VLOOKUP(G176,GAAP02F[[#All],[Column1]:[FundHier1]],5,FALSE)))</f>
        <v>200</v>
      </c>
      <c r="J176" s="436" t="str">
        <f>IF(ISNA(VLOOKUP(F176,Table_GAAP02A[[#All],[Agency]:[Hier1]],4,FALSE)),"Abolished Agency",(VLOOKUP(F176,Table_GAAP02A[[#All],[Agency]:[Hier1]],4,FALSE)))</f>
        <v>0830</v>
      </c>
      <c r="K176" s="437" t="str">
        <f>IF(ISNA(VLOOKUP(F176,Table_GAAP02A[[#All],[Agency]:[Hier1]],2,FALSE)),"Abolished Agency",(VLOOKUP(F176,Table_GAAP02A[[#All],[Agency]:[Hier1]],2,FALSE)))</f>
        <v>TRANSPORTATION</v>
      </c>
      <c r="L176" s="437" t="str">
        <f>IF(ISNA(VLOOKUP(F176,Table_GAAP02A[[#All],[Agency]:[Hier1]],3,FALSE)),"Abolished Agency",(VLOOKUP(F176,Table_GAAP02A[[#All],[Agency]:[Hier1]],3,FALSE)))</f>
        <v>DEPT OF TRANSPORTATION</v>
      </c>
      <c r="M176" s="437" t="str">
        <f>IF(ISNA(VLOOKUP(G176,GAAP02F[[#All],[Column1]:[FundName]],2,FALSE)),"Leases",(VLOOKUP(G176,GAAP02F[[#All],[Column1]:[FundName]],2,FALSE)))</f>
        <v>TRADE CORRIDORS IMPROVEMENT FD</v>
      </c>
      <c r="N176" s="438">
        <v>0</v>
      </c>
      <c r="O176" s="438">
        <v>0</v>
      </c>
      <c r="P176" s="438">
        <v>0</v>
      </c>
      <c r="Q176" s="438">
        <v>0</v>
      </c>
      <c r="R176" s="438">
        <v>0</v>
      </c>
      <c r="S176" s="438">
        <v>0</v>
      </c>
      <c r="T176" s="577">
        <f t="shared" si="54"/>
        <v>0</v>
      </c>
      <c r="U176" s="439">
        <v>0</v>
      </c>
      <c r="V176" s="439">
        <v>0</v>
      </c>
      <c r="W176" s="439">
        <v>0</v>
      </c>
      <c r="X176" s="439">
        <v>0</v>
      </c>
      <c r="Y176" s="440">
        <f t="shared" si="52"/>
        <v>0</v>
      </c>
      <c r="Z176" s="441">
        <v>0</v>
      </c>
      <c r="AA176" s="441">
        <v>0</v>
      </c>
      <c r="AB176" s="441">
        <v>0</v>
      </c>
      <c r="AC176" s="441">
        <v>0</v>
      </c>
      <c r="AD176" s="442">
        <f t="shared" si="50"/>
        <v>0</v>
      </c>
      <c r="AE176" s="443">
        <f t="shared" si="59"/>
        <v>0</v>
      </c>
      <c r="AF176" s="443">
        <f t="shared" si="53"/>
        <v>0</v>
      </c>
      <c r="AG176" s="443">
        <f t="shared" si="58"/>
        <v>0</v>
      </c>
      <c r="AH176" s="444">
        <f t="shared" si="49"/>
        <v>0</v>
      </c>
      <c r="AI176" s="444">
        <f t="shared" si="55"/>
        <v>0</v>
      </c>
      <c r="AJ176" s="444">
        <f t="shared" si="56"/>
        <v>0</v>
      </c>
      <c r="AK176" s="601">
        <f t="shared" si="57"/>
        <v>0</v>
      </c>
    </row>
    <row r="177" spans="1:37" s="445" customFormat="1" ht="13.15" customHeight="1" x14ac:dyDescent="0.2">
      <c r="A177" s="431" t="s">
        <v>106</v>
      </c>
      <c r="B177" s="432"/>
      <c r="C177" s="432" t="s">
        <v>145</v>
      </c>
      <c r="D177" s="56"/>
      <c r="E177" s="432"/>
      <c r="F177" s="434" t="s">
        <v>267</v>
      </c>
      <c r="G177" s="434" t="s">
        <v>280</v>
      </c>
      <c r="H177" s="435" t="str">
        <f t="shared" si="51"/>
        <v>26606058</v>
      </c>
      <c r="I177" s="436" t="str">
        <f>IF(ISNA(VLOOKUP(G177,GAAP02F[[#All],[Column1]:[FundHier1]],5,FALSE)),"Leases",(VLOOKUP(G177,GAAP02F[[#All],[Column1]:[FundHier1]],5,FALSE)))</f>
        <v>200</v>
      </c>
      <c r="J177" s="436" t="str">
        <f>IF(ISNA(VLOOKUP(F177,Table_GAAP02A[[#All],[Agency]:[Hier1]],4,FALSE)),"Abolished Agency",(VLOOKUP(F177,Table_GAAP02A[[#All],[Agency]:[Hier1]],4,FALSE)))</f>
        <v>0830</v>
      </c>
      <c r="K177" s="437" t="str">
        <f>IF(ISNA(VLOOKUP(F177,Table_GAAP02A[[#All],[Agency]:[Hier1]],2,FALSE)),"Abolished Agency",(VLOOKUP(F177,Table_GAAP02A[[#All],[Agency]:[Hier1]],2,FALSE)))</f>
        <v>TRANSPORTATION</v>
      </c>
      <c r="L177" s="437" t="str">
        <f>IF(ISNA(VLOOKUP(F177,Table_GAAP02A[[#All],[Agency]:[Hier1]],3,FALSE)),"Abolished Agency",(VLOOKUP(F177,Table_GAAP02A[[#All],[Agency]:[Hier1]],3,FALSE)))</f>
        <v>DEPT OF TRANSPORTATION</v>
      </c>
      <c r="M177" s="437" t="str">
        <f>IF(ISNA(VLOOKUP(G177,GAAP02F[[#All],[Column1]:[FundName]],2,FALSE)),"Leases",(VLOOKUP(G177,GAAP02F[[#All],[Column1]:[FundName]],2,FALSE)))</f>
        <v>TRANSPORTATION FACILITIES ACCT</v>
      </c>
      <c r="N177" s="438">
        <v>0</v>
      </c>
      <c r="O177" s="438">
        <v>0</v>
      </c>
      <c r="P177" s="438">
        <v>0</v>
      </c>
      <c r="Q177" s="438">
        <v>0</v>
      </c>
      <c r="R177" s="438">
        <v>0</v>
      </c>
      <c r="S177" s="438">
        <v>0</v>
      </c>
      <c r="T177" s="577">
        <f t="shared" si="54"/>
        <v>0</v>
      </c>
      <c r="U177" s="439">
        <v>0</v>
      </c>
      <c r="V177" s="439">
        <v>0</v>
      </c>
      <c r="W177" s="439">
        <v>0</v>
      </c>
      <c r="X177" s="439">
        <v>0</v>
      </c>
      <c r="Y177" s="440">
        <f t="shared" si="52"/>
        <v>0</v>
      </c>
      <c r="Z177" s="441">
        <v>0</v>
      </c>
      <c r="AA177" s="441">
        <v>0</v>
      </c>
      <c r="AB177" s="441">
        <v>0</v>
      </c>
      <c r="AC177" s="441">
        <v>0</v>
      </c>
      <c r="AD177" s="442">
        <f t="shared" si="50"/>
        <v>0</v>
      </c>
      <c r="AE177" s="443">
        <f t="shared" si="59"/>
        <v>0</v>
      </c>
      <c r="AF177" s="443">
        <f t="shared" si="53"/>
        <v>0</v>
      </c>
      <c r="AG177" s="443">
        <f t="shared" si="58"/>
        <v>0</v>
      </c>
      <c r="AH177" s="444">
        <f t="shared" si="49"/>
        <v>0</v>
      </c>
      <c r="AI177" s="444">
        <f t="shared" si="55"/>
        <v>0</v>
      </c>
      <c r="AJ177" s="444">
        <f t="shared" si="56"/>
        <v>0</v>
      </c>
      <c r="AK177" s="601">
        <f t="shared" si="57"/>
        <v>0</v>
      </c>
    </row>
    <row r="178" spans="1:37" s="445" customFormat="1" ht="13.15" customHeight="1" x14ac:dyDescent="0.2">
      <c r="A178" s="431" t="s">
        <v>106</v>
      </c>
      <c r="B178" s="198"/>
      <c r="C178" s="432" t="s">
        <v>145</v>
      </c>
      <c r="D178" s="56"/>
      <c r="E178" s="432"/>
      <c r="F178" s="434" t="s">
        <v>267</v>
      </c>
      <c r="G178" s="434" t="s">
        <v>281</v>
      </c>
      <c r="H178" s="435" t="str">
        <f t="shared" si="51"/>
        <v>26606059</v>
      </c>
      <c r="I178" s="436" t="str">
        <f>IF(ISNA(VLOOKUP(G178,GAAP02F[[#All],[Column1]:[FundHier1]],5,FALSE)),"Leases",(VLOOKUP(G178,GAAP02F[[#All],[Column1]:[FundHier1]],5,FALSE)))</f>
        <v>200</v>
      </c>
      <c r="J178" s="436" t="str">
        <f>IF(ISNA(VLOOKUP(F178,Table_GAAP02A[[#All],[Agency]:[Hier1]],4,FALSE)),"Abolished Agency",(VLOOKUP(F178,Table_GAAP02A[[#All],[Agency]:[Hier1]],4,FALSE)))</f>
        <v>0830</v>
      </c>
      <c r="K178" s="437" t="str">
        <f>IF(ISNA(VLOOKUP(F178,Table_GAAP02A[[#All],[Agency]:[Hier1]],2,FALSE)),"Abolished Agency",(VLOOKUP(F178,Table_GAAP02A[[#All],[Agency]:[Hier1]],2,FALSE)))</f>
        <v>TRANSPORTATION</v>
      </c>
      <c r="L178" s="437" t="str">
        <f>IF(ISNA(VLOOKUP(F178,Table_GAAP02A[[#All],[Agency]:[Hier1]],3,FALSE)),"Abolished Agency",(VLOOKUP(F178,Table_GAAP02A[[#All],[Agency]:[Hier1]],3,FALSE)))</f>
        <v>DEPT OF TRANSPORTATION</v>
      </c>
      <c r="M178" s="437" t="str">
        <f>IF(ISNA(VLOOKUP(G178,GAAP02F[[#All],[Column1]:[FundName]],2,FALSE)),"Leases",(VLOOKUP(G178,GAAP02F[[#All],[Column1]:[FundName]],2,FALSE)))</f>
        <v>PUB TRANSPRT MDRN, IMPRV &amp; SVC</v>
      </c>
      <c r="N178" s="438">
        <v>0</v>
      </c>
      <c r="O178" s="438">
        <v>0</v>
      </c>
      <c r="P178" s="438">
        <v>0</v>
      </c>
      <c r="Q178" s="438">
        <v>0</v>
      </c>
      <c r="R178" s="438">
        <v>0</v>
      </c>
      <c r="S178" s="438">
        <v>0</v>
      </c>
      <c r="T178" s="577">
        <f t="shared" si="54"/>
        <v>0</v>
      </c>
      <c r="U178" s="439">
        <v>0</v>
      </c>
      <c r="V178" s="439">
        <v>0</v>
      </c>
      <c r="W178" s="439">
        <v>0</v>
      </c>
      <c r="X178" s="439">
        <v>0</v>
      </c>
      <c r="Y178" s="440">
        <f t="shared" si="52"/>
        <v>0</v>
      </c>
      <c r="Z178" s="441">
        <v>0</v>
      </c>
      <c r="AA178" s="441">
        <v>0</v>
      </c>
      <c r="AB178" s="441">
        <v>0</v>
      </c>
      <c r="AC178" s="441">
        <v>0</v>
      </c>
      <c r="AD178" s="442">
        <f t="shared" si="50"/>
        <v>0</v>
      </c>
      <c r="AE178" s="443">
        <f t="shared" si="59"/>
        <v>0</v>
      </c>
      <c r="AF178" s="443">
        <f t="shared" si="53"/>
        <v>0</v>
      </c>
      <c r="AG178" s="443">
        <f t="shared" si="58"/>
        <v>0</v>
      </c>
      <c r="AH178" s="444">
        <f t="shared" si="49"/>
        <v>0</v>
      </c>
      <c r="AI178" s="444">
        <f t="shared" si="55"/>
        <v>0</v>
      </c>
      <c r="AJ178" s="444">
        <f t="shared" si="56"/>
        <v>0</v>
      </c>
      <c r="AK178" s="601">
        <f t="shared" si="57"/>
        <v>0</v>
      </c>
    </row>
    <row r="179" spans="1:37" s="445" customFormat="1" ht="13.15" customHeight="1" x14ac:dyDescent="0.2">
      <c r="A179" s="431" t="s">
        <v>106</v>
      </c>
      <c r="B179" s="432"/>
      <c r="C179" s="432" t="s">
        <v>145</v>
      </c>
      <c r="D179" s="56"/>
      <c r="E179" s="432"/>
      <c r="F179" s="434" t="s">
        <v>267</v>
      </c>
      <c r="G179" s="434" t="s">
        <v>282</v>
      </c>
      <c r="H179" s="435" t="str">
        <f t="shared" si="51"/>
        <v>26606060</v>
      </c>
      <c r="I179" s="436" t="str">
        <f>IF(ISNA(VLOOKUP(G179,GAAP02F[[#All],[Column1]:[FundHier1]],5,FALSE)),"Leases",(VLOOKUP(G179,GAAP02F[[#All],[Column1]:[FundHier1]],5,FALSE)))</f>
        <v>200</v>
      </c>
      <c r="J179" s="436" t="str">
        <f>IF(ISNA(VLOOKUP(F179,Table_GAAP02A[[#All],[Agency]:[Hier1]],4,FALSE)),"Abolished Agency",(VLOOKUP(F179,Table_GAAP02A[[#All],[Agency]:[Hier1]],4,FALSE)))</f>
        <v>0830</v>
      </c>
      <c r="K179" s="437" t="str">
        <f>IF(ISNA(VLOOKUP(F179,Table_GAAP02A[[#All],[Agency]:[Hier1]],2,FALSE)),"Abolished Agency",(VLOOKUP(F179,Table_GAAP02A[[#All],[Agency]:[Hier1]],2,FALSE)))</f>
        <v>TRANSPORTATION</v>
      </c>
      <c r="L179" s="437" t="str">
        <f>IF(ISNA(VLOOKUP(F179,Table_GAAP02A[[#All],[Agency]:[Hier1]],3,FALSE)),"Abolished Agency",(VLOOKUP(F179,Table_GAAP02A[[#All],[Agency]:[Hier1]],3,FALSE)))</f>
        <v>DEPT OF TRANSPORTATION</v>
      </c>
      <c r="M179" s="437" t="str">
        <f>IF(ISNA(VLOOKUP(G179,GAAP02F[[#All],[Column1]:[FundName]],2,FALSE)),"Leases",(VLOOKUP(G179,GAAP02F[[#All],[Column1]:[FundName]],2,FALSE)))</f>
        <v>STATE-LOCAL PRTNRSHP PRGM ACCT</v>
      </c>
      <c r="N179" s="438">
        <v>0</v>
      </c>
      <c r="O179" s="438">
        <v>0</v>
      </c>
      <c r="P179" s="438">
        <v>0</v>
      </c>
      <c r="Q179" s="438">
        <v>0</v>
      </c>
      <c r="R179" s="438">
        <v>0</v>
      </c>
      <c r="S179" s="438">
        <v>0</v>
      </c>
      <c r="T179" s="577">
        <f t="shared" si="54"/>
        <v>0</v>
      </c>
      <c r="U179" s="439">
        <v>0</v>
      </c>
      <c r="V179" s="439">
        <v>0</v>
      </c>
      <c r="W179" s="439">
        <v>0</v>
      </c>
      <c r="X179" s="439">
        <v>0</v>
      </c>
      <c r="Y179" s="440">
        <f t="shared" si="52"/>
        <v>0</v>
      </c>
      <c r="Z179" s="441">
        <v>0</v>
      </c>
      <c r="AA179" s="441">
        <v>0</v>
      </c>
      <c r="AB179" s="441">
        <v>0</v>
      </c>
      <c r="AC179" s="441">
        <v>0</v>
      </c>
      <c r="AD179" s="442">
        <f t="shared" si="50"/>
        <v>0</v>
      </c>
      <c r="AE179" s="443">
        <f t="shared" si="59"/>
        <v>0</v>
      </c>
      <c r="AF179" s="443">
        <f t="shared" si="53"/>
        <v>0</v>
      </c>
      <c r="AG179" s="443">
        <f t="shared" si="58"/>
        <v>0</v>
      </c>
      <c r="AH179" s="444">
        <f t="shared" si="49"/>
        <v>0</v>
      </c>
      <c r="AI179" s="444">
        <f t="shared" si="55"/>
        <v>0</v>
      </c>
      <c r="AJ179" s="444">
        <f t="shared" si="56"/>
        <v>0</v>
      </c>
      <c r="AK179" s="601">
        <f t="shared" si="57"/>
        <v>0</v>
      </c>
    </row>
    <row r="180" spans="1:37" s="445" customFormat="1" ht="13.15" customHeight="1" x14ac:dyDescent="0.2">
      <c r="A180" s="431" t="s">
        <v>106</v>
      </c>
      <c r="B180" s="198"/>
      <c r="C180" s="432" t="s">
        <v>145</v>
      </c>
      <c r="D180" s="56"/>
      <c r="E180" s="432"/>
      <c r="F180" s="434" t="s">
        <v>267</v>
      </c>
      <c r="G180" s="434" t="s">
        <v>283</v>
      </c>
      <c r="H180" s="435" t="str">
        <f t="shared" si="51"/>
        <v>26606062</v>
      </c>
      <c r="I180" s="436" t="str">
        <f>IF(ISNA(VLOOKUP(G180,GAAP02F[[#All],[Column1]:[FundHier1]],5,FALSE)),"Leases",(VLOOKUP(G180,GAAP02F[[#All],[Column1]:[FundHier1]],5,FALSE)))</f>
        <v>200</v>
      </c>
      <c r="J180" s="436" t="str">
        <f>IF(ISNA(VLOOKUP(F180,Table_GAAP02A[[#All],[Agency]:[Hier1]],4,FALSE)),"Abolished Agency",(VLOOKUP(F180,Table_GAAP02A[[#All],[Agency]:[Hier1]],4,FALSE)))</f>
        <v>0830</v>
      </c>
      <c r="K180" s="437" t="str">
        <f>IF(ISNA(VLOOKUP(F180,Table_GAAP02A[[#All],[Agency]:[Hier1]],2,FALSE)),"Abolished Agency",(VLOOKUP(F180,Table_GAAP02A[[#All],[Agency]:[Hier1]],2,FALSE)))</f>
        <v>TRANSPORTATION</v>
      </c>
      <c r="L180" s="437" t="str">
        <f>IF(ISNA(VLOOKUP(F180,Table_GAAP02A[[#All],[Agency]:[Hier1]],3,FALSE)),"Abolished Agency",(VLOOKUP(F180,Table_GAAP02A[[#All],[Agency]:[Hier1]],3,FALSE)))</f>
        <v>DEPT OF TRANSPORTATION</v>
      </c>
      <c r="M180" s="437" t="str">
        <f>IF(ISNA(VLOOKUP(G180,GAAP02F[[#All],[Column1]:[FundName]],2,FALSE)),"Leases",(VLOOKUP(G180,GAAP02F[[#All],[Column1]:[FundName]],2,FALSE)))</f>
        <v>LOCAL BRIDGE SEISMIC RETROFIT</v>
      </c>
      <c r="N180" s="438">
        <v>0</v>
      </c>
      <c r="O180" s="438">
        <v>0</v>
      </c>
      <c r="P180" s="438">
        <v>0</v>
      </c>
      <c r="Q180" s="438">
        <v>0</v>
      </c>
      <c r="R180" s="438">
        <v>0</v>
      </c>
      <c r="S180" s="438">
        <v>0</v>
      </c>
      <c r="T180" s="577">
        <f t="shared" si="54"/>
        <v>0</v>
      </c>
      <c r="U180" s="439">
        <v>0</v>
      </c>
      <c r="V180" s="439">
        <v>0</v>
      </c>
      <c r="W180" s="439">
        <v>0</v>
      </c>
      <c r="X180" s="439">
        <v>0</v>
      </c>
      <c r="Y180" s="440">
        <f t="shared" si="52"/>
        <v>0</v>
      </c>
      <c r="Z180" s="441">
        <v>0</v>
      </c>
      <c r="AA180" s="441">
        <v>0</v>
      </c>
      <c r="AB180" s="441">
        <v>0</v>
      </c>
      <c r="AC180" s="441">
        <v>0</v>
      </c>
      <c r="AD180" s="442">
        <f t="shared" si="50"/>
        <v>0</v>
      </c>
      <c r="AE180" s="443">
        <f t="shared" si="59"/>
        <v>0</v>
      </c>
      <c r="AF180" s="443">
        <f t="shared" si="53"/>
        <v>0</v>
      </c>
      <c r="AG180" s="443">
        <f t="shared" si="58"/>
        <v>0</v>
      </c>
      <c r="AH180" s="444">
        <f t="shared" ref="AH180:AH239" si="60">Q180 +X180-AC180</f>
        <v>0</v>
      </c>
      <c r="AI180" s="444">
        <f t="shared" si="55"/>
        <v>0</v>
      </c>
      <c r="AJ180" s="444">
        <f t="shared" si="56"/>
        <v>0</v>
      </c>
      <c r="AK180" s="601">
        <f t="shared" si="57"/>
        <v>0</v>
      </c>
    </row>
    <row r="181" spans="1:37" s="445" customFormat="1" ht="13.15" customHeight="1" x14ac:dyDescent="0.2">
      <c r="A181" s="431" t="s">
        <v>106</v>
      </c>
      <c r="B181" s="198"/>
      <c r="C181" s="432" t="s">
        <v>145</v>
      </c>
      <c r="D181" s="56"/>
      <c r="E181" s="432"/>
      <c r="F181" s="434" t="s">
        <v>267</v>
      </c>
      <c r="G181" s="434" t="s">
        <v>284</v>
      </c>
      <c r="H181" s="435" t="str">
        <f t="shared" si="51"/>
        <v>26606063</v>
      </c>
      <c r="I181" s="436" t="str">
        <f>IF(ISNA(VLOOKUP(G181,GAAP02F[[#All],[Column1]:[FundHier1]],5,FALSE)),"Leases",(VLOOKUP(G181,GAAP02F[[#All],[Column1]:[FundHier1]],5,FALSE)))</f>
        <v>200</v>
      </c>
      <c r="J181" s="436" t="str">
        <f>IF(ISNA(VLOOKUP(F181,Table_GAAP02A[[#All],[Agency]:[Hier1]],4,FALSE)),"Abolished Agency",(VLOOKUP(F181,Table_GAAP02A[[#All],[Agency]:[Hier1]],4,FALSE)))</f>
        <v>0830</v>
      </c>
      <c r="K181" s="437" t="str">
        <f>IF(ISNA(VLOOKUP(F181,Table_GAAP02A[[#All],[Agency]:[Hier1]],2,FALSE)),"Abolished Agency",(VLOOKUP(F181,Table_GAAP02A[[#All],[Agency]:[Hier1]],2,FALSE)))</f>
        <v>TRANSPORTATION</v>
      </c>
      <c r="L181" s="437" t="str">
        <f>IF(ISNA(VLOOKUP(F181,Table_GAAP02A[[#All],[Agency]:[Hier1]],3,FALSE)),"Abolished Agency",(VLOOKUP(F181,Table_GAAP02A[[#All],[Agency]:[Hier1]],3,FALSE)))</f>
        <v>DEPT OF TRANSPORTATION</v>
      </c>
      <c r="M181" s="437" t="str">
        <f>IF(ISNA(VLOOKUP(G181,GAAP02F[[#All],[Column1]:[FundName]],2,FALSE)),"Leases",(VLOOKUP(G181,GAAP02F[[#All],[Column1]:[FundName]],2,FALSE)))</f>
        <v>HIGHWY-RAILRD CROSS SAFTY ACCT</v>
      </c>
      <c r="N181" s="438">
        <v>0</v>
      </c>
      <c r="O181" s="438">
        <v>0</v>
      </c>
      <c r="P181" s="438">
        <v>0</v>
      </c>
      <c r="Q181" s="438">
        <v>0</v>
      </c>
      <c r="R181" s="438">
        <v>0</v>
      </c>
      <c r="S181" s="438">
        <v>0</v>
      </c>
      <c r="T181" s="577">
        <f t="shared" si="54"/>
        <v>0</v>
      </c>
      <c r="U181" s="439">
        <v>0</v>
      </c>
      <c r="V181" s="439">
        <v>0</v>
      </c>
      <c r="W181" s="439">
        <v>0</v>
      </c>
      <c r="X181" s="439">
        <v>0</v>
      </c>
      <c r="Y181" s="440">
        <f t="shared" si="52"/>
        <v>0</v>
      </c>
      <c r="Z181" s="441">
        <v>0</v>
      </c>
      <c r="AA181" s="441">
        <v>0</v>
      </c>
      <c r="AB181" s="441">
        <v>0</v>
      </c>
      <c r="AC181" s="441">
        <v>0</v>
      </c>
      <c r="AD181" s="442">
        <f t="shared" si="50"/>
        <v>0</v>
      </c>
      <c r="AE181" s="443">
        <f t="shared" si="59"/>
        <v>0</v>
      </c>
      <c r="AF181" s="443">
        <f t="shared" si="53"/>
        <v>0</v>
      </c>
      <c r="AG181" s="443">
        <f t="shared" si="58"/>
        <v>0</v>
      </c>
      <c r="AH181" s="444">
        <f t="shared" si="60"/>
        <v>0</v>
      </c>
      <c r="AI181" s="444">
        <f t="shared" si="55"/>
        <v>0</v>
      </c>
      <c r="AJ181" s="444">
        <f t="shared" si="56"/>
        <v>0</v>
      </c>
      <c r="AK181" s="601">
        <f t="shared" si="57"/>
        <v>0</v>
      </c>
    </row>
    <row r="182" spans="1:37" s="445" customFormat="1" ht="13.15" customHeight="1" x14ac:dyDescent="0.2">
      <c r="A182" s="431" t="s">
        <v>106</v>
      </c>
      <c r="B182" s="432"/>
      <c r="C182" s="432" t="s">
        <v>145</v>
      </c>
      <c r="D182" s="56"/>
      <c r="E182" s="432"/>
      <c r="F182" s="434" t="s">
        <v>267</v>
      </c>
      <c r="G182" s="434" t="s">
        <v>285</v>
      </c>
      <c r="H182" s="435" t="str">
        <f t="shared" si="51"/>
        <v>26606064</v>
      </c>
      <c r="I182" s="436" t="str">
        <f>IF(ISNA(VLOOKUP(G182,GAAP02F[[#All],[Column1]:[FundHier1]],5,FALSE)),"Leases",(VLOOKUP(G182,GAAP02F[[#All],[Column1]:[FundHier1]],5,FALSE)))</f>
        <v>200</v>
      </c>
      <c r="J182" s="436" t="str">
        <f>IF(ISNA(VLOOKUP(F182,Table_GAAP02A[[#All],[Agency]:[Hier1]],4,FALSE)),"Abolished Agency",(VLOOKUP(F182,Table_GAAP02A[[#All],[Agency]:[Hier1]],4,FALSE)))</f>
        <v>0830</v>
      </c>
      <c r="K182" s="437" t="str">
        <f>IF(ISNA(VLOOKUP(F182,Table_GAAP02A[[#All],[Agency]:[Hier1]],2,FALSE)),"Abolished Agency",(VLOOKUP(F182,Table_GAAP02A[[#All],[Agency]:[Hier1]],2,FALSE)))</f>
        <v>TRANSPORTATION</v>
      </c>
      <c r="L182" s="437" t="str">
        <f>IF(ISNA(VLOOKUP(F182,Table_GAAP02A[[#All],[Agency]:[Hier1]],3,FALSE)),"Abolished Agency",(VLOOKUP(F182,Table_GAAP02A[[#All],[Agency]:[Hier1]],3,FALSE)))</f>
        <v>DEPT OF TRANSPORTATION</v>
      </c>
      <c r="M182" s="437" t="str">
        <f>IF(ISNA(VLOOKUP(G182,GAAP02F[[#All],[Column1]:[FundName]],2,FALSE)),"Leases",(VLOOKUP(G182,GAAP02F[[#All],[Column1]:[FundName]],2,FALSE)))</f>
        <v>HIGHWY SAFTY, REHAB, &amp; PRESRV</v>
      </c>
      <c r="N182" s="438">
        <v>0</v>
      </c>
      <c r="O182" s="438">
        <v>0</v>
      </c>
      <c r="P182" s="438">
        <v>0</v>
      </c>
      <c r="Q182" s="438">
        <v>0</v>
      </c>
      <c r="R182" s="438">
        <v>0</v>
      </c>
      <c r="S182" s="438">
        <v>0</v>
      </c>
      <c r="T182" s="577">
        <f t="shared" si="54"/>
        <v>0</v>
      </c>
      <c r="U182" s="439">
        <v>0</v>
      </c>
      <c r="V182" s="439">
        <v>0</v>
      </c>
      <c r="W182" s="439">
        <v>0</v>
      </c>
      <c r="X182" s="439">
        <v>0</v>
      </c>
      <c r="Y182" s="440">
        <f t="shared" si="52"/>
        <v>0</v>
      </c>
      <c r="Z182" s="441">
        <v>0</v>
      </c>
      <c r="AA182" s="441">
        <v>0</v>
      </c>
      <c r="AB182" s="441">
        <v>0</v>
      </c>
      <c r="AC182" s="441">
        <v>0</v>
      </c>
      <c r="AD182" s="442">
        <f t="shared" si="50"/>
        <v>0</v>
      </c>
      <c r="AE182" s="443">
        <f t="shared" si="59"/>
        <v>0</v>
      </c>
      <c r="AF182" s="443">
        <f t="shared" si="53"/>
        <v>0</v>
      </c>
      <c r="AG182" s="443">
        <f t="shared" si="58"/>
        <v>0</v>
      </c>
      <c r="AH182" s="444">
        <f t="shared" si="60"/>
        <v>0</v>
      </c>
      <c r="AI182" s="444">
        <f t="shared" si="55"/>
        <v>0</v>
      </c>
      <c r="AJ182" s="444">
        <f t="shared" si="56"/>
        <v>0</v>
      </c>
      <c r="AK182" s="601">
        <f t="shared" si="57"/>
        <v>0</v>
      </c>
    </row>
    <row r="183" spans="1:37" s="445" customFormat="1" ht="13.15" customHeight="1" x14ac:dyDescent="0.2">
      <c r="A183" s="431" t="s">
        <v>106</v>
      </c>
      <c r="B183" s="432"/>
      <c r="C183" s="432" t="s">
        <v>145</v>
      </c>
      <c r="D183" s="56"/>
      <c r="E183" s="432"/>
      <c r="F183" s="434" t="s">
        <v>267</v>
      </c>
      <c r="G183" s="434" t="s">
        <v>286</v>
      </c>
      <c r="H183" s="435" t="str">
        <f t="shared" si="51"/>
        <v>26606072</v>
      </c>
      <c r="I183" s="436" t="str">
        <f>IF(ISNA(VLOOKUP(G183,GAAP02F[[#All],[Column1]:[FundHier1]],5,FALSE)),"Leases",(VLOOKUP(G183,GAAP02F[[#All],[Column1]:[FundHier1]],5,FALSE)))</f>
        <v>200</v>
      </c>
      <c r="J183" s="436" t="str">
        <f>IF(ISNA(VLOOKUP(F183,Table_GAAP02A[[#All],[Agency]:[Hier1]],4,FALSE)),"Abolished Agency",(VLOOKUP(F183,Table_GAAP02A[[#All],[Agency]:[Hier1]],4,FALSE)))</f>
        <v>0830</v>
      </c>
      <c r="K183" s="437" t="str">
        <f>IF(ISNA(VLOOKUP(F183,Table_GAAP02A[[#All],[Agency]:[Hier1]],2,FALSE)),"Abolished Agency",(VLOOKUP(F183,Table_GAAP02A[[#All],[Agency]:[Hier1]],2,FALSE)))</f>
        <v>TRANSPORTATION</v>
      </c>
      <c r="L183" s="437" t="str">
        <f>IF(ISNA(VLOOKUP(F183,Table_GAAP02A[[#All],[Agency]:[Hier1]],3,FALSE)),"Abolished Agency",(VLOOKUP(F183,Table_GAAP02A[[#All],[Agency]:[Hier1]],3,FALSE)))</f>
        <v>DEPT OF TRANSPORTATION</v>
      </c>
      <c r="M183" s="437" t="str">
        <f>IF(ISNA(VLOOKUP(G183,GAAP02F[[#All],[Column1]:[FundName]],2,FALSE)),"Leases",(VLOOKUP(G183,GAAP02F[[#All],[Column1]:[FundName]],2,FALSE)))</f>
        <v>STATE ROUTE 99 ACCOUNT</v>
      </c>
      <c r="N183" s="438">
        <v>0</v>
      </c>
      <c r="O183" s="438">
        <v>0</v>
      </c>
      <c r="P183" s="438">
        <v>0</v>
      </c>
      <c r="Q183" s="438">
        <v>0</v>
      </c>
      <c r="R183" s="438">
        <v>0</v>
      </c>
      <c r="S183" s="438">
        <v>0</v>
      </c>
      <c r="T183" s="577">
        <f t="shared" si="54"/>
        <v>0</v>
      </c>
      <c r="U183" s="439">
        <v>0</v>
      </c>
      <c r="V183" s="439">
        <v>0</v>
      </c>
      <c r="W183" s="439">
        <v>0</v>
      </c>
      <c r="X183" s="439">
        <v>0</v>
      </c>
      <c r="Y183" s="440">
        <f t="shared" si="52"/>
        <v>0</v>
      </c>
      <c r="Z183" s="441">
        <v>0</v>
      </c>
      <c r="AA183" s="441">
        <v>0</v>
      </c>
      <c r="AB183" s="441">
        <v>0</v>
      </c>
      <c r="AC183" s="441">
        <v>0</v>
      </c>
      <c r="AD183" s="442">
        <f t="shared" si="50"/>
        <v>0</v>
      </c>
      <c r="AE183" s="443">
        <f t="shared" si="59"/>
        <v>0</v>
      </c>
      <c r="AF183" s="443">
        <f t="shared" si="53"/>
        <v>0</v>
      </c>
      <c r="AG183" s="443">
        <f t="shared" si="58"/>
        <v>0</v>
      </c>
      <c r="AH183" s="444">
        <f t="shared" si="60"/>
        <v>0</v>
      </c>
      <c r="AI183" s="444">
        <f t="shared" si="55"/>
        <v>0</v>
      </c>
      <c r="AJ183" s="444">
        <f t="shared" si="56"/>
        <v>0</v>
      </c>
      <c r="AK183" s="601">
        <f t="shared" si="57"/>
        <v>0</v>
      </c>
    </row>
    <row r="184" spans="1:37" s="445" customFormat="1" ht="13.15" customHeight="1" x14ac:dyDescent="0.2">
      <c r="A184" s="431" t="s">
        <v>106</v>
      </c>
      <c r="B184" s="432"/>
      <c r="C184" s="432" t="s">
        <v>145</v>
      </c>
      <c r="D184" s="56"/>
      <c r="E184" s="432"/>
      <c r="F184" s="434" t="s">
        <v>267</v>
      </c>
      <c r="G184" s="434" t="s">
        <v>287</v>
      </c>
      <c r="H184" s="435" t="str">
        <f t="shared" si="51"/>
        <v>26606801</v>
      </c>
      <c r="I184" s="436" t="str">
        <f>IF(ISNA(VLOOKUP(G184,GAAP02F[[#All],[Column1]:[FundHier1]],5,FALSE)),"Leases",(VLOOKUP(G184,GAAP02F[[#All],[Column1]:[FundHier1]],5,FALSE)))</f>
        <v>200</v>
      </c>
      <c r="J184" s="436" t="str">
        <f>IF(ISNA(VLOOKUP(F184,Table_GAAP02A[[#All],[Agency]:[Hier1]],4,FALSE)),"Abolished Agency",(VLOOKUP(F184,Table_GAAP02A[[#All],[Agency]:[Hier1]],4,FALSE)))</f>
        <v>0830</v>
      </c>
      <c r="K184" s="437" t="str">
        <f>IF(ISNA(VLOOKUP(F184,Table_GAAP02A[[#All],[Agency]:[Hier1]],2,FALSE)),"Abolished Agency",(VLOOKUP(F184,Table_GAAP02A[[#All],[Agency]:[Hier1]],2,FALSE)))</f>
        <v>TRANSPORTATION</v>
      </c>
      <c r="L184" s="437" t="str">
        <f>IF(ISNA(VLOOKUP(F184,Table_GAAP02A[[#All],[Agency]:[Hier1]],3,FALSE)),"Abolished Agency",(VLOOKUP(F184,Table_GAAP02A[[#All],[Agency]:[Hier1]],3,FALSE)))</f>
        <v>DEPT OF TRANSPORTATION</v>
      </c>
      <c r="M184" s="437" t="str">
        <f>IF(ISNA(VLOOKUP(G184,GAAP02F[[#All],[Column1]:[FundName]],2,FALSE)),"Leases",(VLOOKUP(G184,GAAP02F[[#All],[Column1]:[FundName]],2,FALSE)))</f>
        <v>TRANS FINANCING SUBACCT</v>
      </c>
      <c r="N184" s="438">
        <v>0</v>
      </c>
      <c r="O184" s="438">
        <v>0</v>
      </c>
      <c r="P184" s="438">
        <v>0</v>
      </c>
      <c r="Q184" s="438">
        <v>0</v>
      </c>
      <c r="R184" s="438">
        <v>0</v>
      </c>
      <c r="S184" s="438">
        <v>0</v>
      </c>
      <c r="T184" s="577">
        <f t="shared" si="54"/>
        <v>0</v>
      </c>
      <c r="U184" s="439">
        <v>0</v>
      </c>
      <c r="V184" s="439">
        <v>0</v>
      </c>
      <c r="W184" s="439">
        <v>0</v>
      </c>
      <c r="X184" s="439">
        <v>0</v>
      </c>
      <c r="Y184" s="440">
        <f t="shared" si="52"/>
        <v>0</v>
      </c>
      <c r="Z184" s="441">
        <v>0</v>
      </c>
      <c r="AA184" s="441">
        <v>0</v>
      </c>
      <c r="AB184" s="441">
        <v>0</v>
      </c>
      <c r="AC184" s="441">
        <v>0</v>
      </c>
      <c r="AD184" s="442">
        <f t="shared" si="50"/>
        <v>0</v>
      </c>
      <c r="AE184" s="443">
        <f t="shared" si="59"/>
        <v>0</v>
      </c>
      <c r="AF184" s="443">
        <f t="shared" si="53"/>
        <v>0</v>
      </c>
      <c r="AG184" s="443">
        <f t="shared" si="58"/>
        <v>0</v>
      </c>
      <c r="AH184" s="444">
        <f t="shared" si="60"/>
        <v>0</v>
      </c>
      <c r="AI184" s="444">
        <f t="shared" si="55"/>
        <v>0</v>
      </c>
      <c r="AJ184" s="444">
        <f t="shared" si="56"/>
        <v>0</v>
      </c>
      <c r="AK184" s="601">
        <f t="shared" si="57"/>
        <v>0</v>
      </c>
    </row>
    <row r="185" spans="1:37" s="445" customFormat="1" ht="13.15" customHeight="1" x14ac:dyDescent="0.2">
      <c r="A185" s="446" t="s">
        <v>106</v>
      </c>
      <c r="B185" s="433"/>
      <c r="C185" s="432" t="s">
        <v>12</v>
      </c>
      <c r="D185" s="432"/>
      <c r="E185" s="432"/>
      <c r="F185" s="434" t="s">
        <v>288</v>
      </c>
      <c r="G185" s="434" t="s">
        <v>63</v>
      </c>
      <c r="H185" s="435" t="str">
        <f t="shared" si="51"/>
        <v>26650890</v>
      </c>
      <c r="I185" s="436" t="str">
        <f>IF(ISNA(VLOOKUP(G185,GAAP02F[[#All],[Column1]:[FundHier1]],5,FALSE)),"Leases",(VLOOKUP(G185,GAAP02F[[#All],[Column1]:[FundHier1]],5,FALSE)))</f>
        <v>200</v>
      </c>
      <c r="J185" s="436" t="str">
        <f>IF(ISNA(VLOOKUP(F185,Table_GAAP02A[[#All],[Agency]:[Hier1]],4,FALSE)),"Abolished Agency",(VLOOKUP(F185,Table_GAAP02A[[#All],[Agency]:[Hier1]],4,FALSE)))</f>
        <v>0830</v>
      </c>
      <c r="K185" s="437" t="str">
        <f>IF(ISNA(VLOOKUP(F185,Table_GAAP02A[[#All],[Agency]:[Hier1]],2,FALSE)),"Abolished Agency",(VLOOKUP(F185,Table_GAAP02A[[#All],[Agency]:[Hier1]],2,FALSE)))</f>
        <v>TRANSPORTATION</v>
      </c>
      <c r="L185" s="437" t="str">
        <f>IF(ISNA(VLOOKUP(F185,Table_GAAP02A[[#All],[Agency]:[Hier1]],3,FALSE)),"Abolished Agency",(VLOOKUP(F185,Table_GAAP02A[[#All],[Agency]:[Hier1]],3,FALSE)))</f>
        <v>HIGH SPEED RAIL AUTHORITY</v>
      </c>
      <c r="M185" s="437" t="str">
        <f>IF(ISNA(VLOOKUP(G185,GAAP02F[[#All],[Column1]:[FundName]],2,FALSE)),"Leases",(VLOOKUP(G185,GAAP02F[[#All],[Column1]:[FundName]],2,FALSE)))</f>
        <v>FEDERAL TRUST FUND</v>
      </c>
      <c r="N185" s="438">
        <v>0</v>
      </c>
      <c r="O185" s="438">
        <v>0</v>
      </c>
      <c r="P185" s="438">
        <v>0</v>
      </c>
      <c r="Q185" s="438">
        <v>0</v>
      </c>
      <c r="R185" s="438">
        <v>0</v>
      </c>
      <c r="S185" s="438">
        <v>0</v>
      </c>
      <c r="T185" s="577">
        <f t="shared" si="54"/>
        <v>0</v>
      </c>
      <c r="U185" s="439">
        <v>0</v>
      </c>
      <c r="V185" s="439">
        <v>0</v>
      </c>
      <c r="W185" s="439">
        <v>0</v>
      </c>
      <c r="X185" s="439">
        <v>0</v>
      </c>
      <c r="Y185" s="440">
        <f t="shared" si="52"/>
        <v>0</v>
      </c>
      <c r="Z185" s="441">
        <v>0</v>
      </c>
      <c r="AA185" s="441">
        <v>0</v>
      </c>
      <c r="AB185" s="441">
        <v>0</v>
      </c>
      <c r="AC185" s="441">
        <v>0</v>
      </c>
      <c r="AD185" s="442">
        <f t="shared" si="50"/>
        <v>0</v>
      </c>
      <c r="AE185" s="443">
        <f t="shared" si="59"/>
        <v>0</v>
      </c>
      <c r="AF185" s="443">
        <f t="shared" si="53"/>
        <v>0</v>
      </c>
      <c r="AG185" s="443">
        <f t="shared" si="58"/>
        <v>0</v>
      </c>
      <c r="AH185" s="444">
        <f t="shared" si="60"/>
        <v>0</v>
      </c>
      <c r="AI185" s="444">
        <f t="shared" si="55"/>
        <v>0</v>
      </c>
      <c r="AJ185" s="444">
        <f t="shared" si="56"/>
        <v>0</v>
      </c>
      <c r="AK185" s="601">
        <f t="shared" si="57"/>
        <v>0</v>
      </c>
    </row>
    <row r="186" spans="1:37" s="445" customFormat="1" ht="13.15" customHeight="1" x14ac:dyDescent="0.2">
      <c r="A186" s="431" t="s">
        <v>106</v>
      </c>
      <c r="B186" s="198"/>
      <c r="C186" s="432" t="s">
        <v>12</v>
      </c>
      <c r="D186" s="432"/>
      <c r="E186" s="432"/>
      <c r="F186" s="434" t="s">
        <v>288</v>
      </c>
      <c r="G186" s="434" t="s">
        <v>139</v>
      </c>
      <c r="H186" s="435" t="str">
        <f t="shared" si="51"/>
        <v>26653228</v>
      </c>
      <c r="I186" s="436" t="str">
        <f>IF(ISNA(VLOOKUP(G186,GAAP02F[[#All],[Column1]:[FundHier1]],5,FALSE)),"Leases",(VLOOKUP(G186,GAAP02F[[#All],[Column1]:[FundHier1]],5,FALSE)))</f>
        <v>200</v>
      </c>
      <c r="J186" s="436" t="str">
        <f>IF(ISNA(VLOOKUP(F186,Table_GAAP02A[[#All],[Agency]:[Hier1]],4,FALSE)),"Abolished Agency",(VLOOKUP(F186,Table_GAAP02A[[#All],[Agency]:[Hier1]],4,FALSE)))</f>
        <v>0830</v>
      </c>
      <c r="K186" s="437" t="str">
        <f>IF(ISNA(VLOOKUP(F186,Table_GAAP02A[[#All],[Agency]:[Hier1]],2,FALSE)),"Abolished Agency",(VLOOKUP(F186,Table_GAAP02A[[#All],[Agency]:[Hier1]],2,FALSE)))</f>
        <v>TRANSPORTATION</v>
      </c>
      <c r="L186" s="437" t="str">
        <f>IF(ISNA(VLOOKUP(F186,Table_GAAP02A[[#All],[Agency]:[Hier1]],3,FALSE)),"Abolished Agency",(VLOOKUP(F186,Table_GAAP02A[[#All],[Agency]:[Hier1]],3,FALSE)))</f>
        <v>HIGH SPEED RAIL AUTHORITY</v>
      </c>
      <c r="M186" s="437" t="str">
        <f>IF(ISNA(VLOOKUP(G186,GAAP02F[[#All],[Column1]:[FundName]],2,FALSE)),"Leases",(VLOOKUP(G186,GAAP02F[[#All],[Column1]:[FundName]],2,FALSE)))</f>
        <v>GREENHOUSE GAS REDUCTION FD</v>
      </c>
      <c r="N186" s="438">
        <v>0</v>
      </c>
      <c r="O186" s="438">
        <v>0</v>
      </c>
      <c r="P186" s="438">
        <v>0</v>
      </c>
      <c r="Q186" s="438">
        <v>0</v>
      </c>
      <c r="R186" s="438">
        <v>0</v>
      </c>
      <c r="S186" s="438">
        <v>0</v>
      </c>
      <c r="T186" s="577">
        <f t="shared" si="54"/>
        <v>0</v>
      </c>
      <c r="U186" s="439">
        <v>0</v>
      </c>
      <c r="V186" s="439">
        <v>0</v>
      </c>
      <c r="W186" s="439">
        <v>0</v>
      </c>
      <c r="X186" s="439">
        <v>0</v>
      </c>
      <c r="Y186" s="440">
        <f t="shared" si="52"/>
        <v>0</v>
      </c>
      <c r="Z186" s="441">
        <v>0</v>
      </c>
      <c r="AA186" s="441">
        <v>0</v>
      </c>
      <c r="AB186" s="441">
        <v>0</v>
      </c>
      <c r="AC186" s="441">
        <v>0</v>
      </c>
      <c r="AD186" s="442">
        <f t="shared" si="50"/>
        <v>0</v>
      </c>
      <c r="AE186" s="443">
        <f t="shared" si="59"/>
        <v>0</v>
      </c>
      <c r="AF186" s="443">
        <f t="shared" si="53"/>
        <v>0</v>
      </c>
      <c r="AG186" s="443">
        <f t="shared" si="58"/>
        <v>0</v>
      </c>
      <c r="AH186" s="444">
        <f t="shared" si="60"/>
        <v>0</v>
      </c>
      <c r="AI186" s="444">
        <f t="shared" si="55"/>
        <v>0</v>
      </c>
      <c r="AJ186" s="444">
        <f t="shared" si="56"/>
        <v>0</v>
      </c>
      <c r="AK186" s="601">
        <f t="shared" si="57"/>
        <v>0</v>
      </c>
    </row>
    <row r="187" spans="1:37" s="445" customFormat="1" ht="13.15" customHeight="1" x14ac:dyDescent="0.2">
      <c r="A187" s="446" t="s">
        <v>106</v>
      </c>
      <c r="B187" s="198"/>
      <c r="C187" s="432" t="s">
        <v>12</v>
      </c>
      <c r="D187" s="432"/>
      <c r="E187" s="432"/>
      <c r="F187" s="434" t="s">
        <v>288</v>
      </c>
      <c r="G187" s="434" t="s">
        <v>289</v>
      </c>
      <c r="H187" s="435" t="str">
        <f t="shared" si="51"/>
        <v>26656043</v>
      </c>
      <c r="I187" s="436" t="str">
        <f>IF(ISNA(VLOOKUP(G187,GAAP02F[[#All],[Column1]:[FundHier1]],5,FALSE)),"Leases",(VLOOKUP(G187,GAAP02F[[#All],[Column1]:[FundHier1]],5,FALSE)))</f>
        <v>200</v>
      </c>
      <c r="J187" s="436" t="str">
        <f>IF(ISNA(VLOOKUP(F187,Table_GAAP02A[[#All],[Agency]:[Hier1]],4,FALSE)),"Abolished Agency",(VLOOKUP(F187,Table_GAAP02A[[#All],[Agency]:[Hier1]],4,FALSE)))</f>
        <v>0830</v>
      </c>
      <c r="K187" s="437" t="str">
        <f>IF(ISNA(VLOOKUP(F187,Table_GAAP02A[[#All],[Agency]:[Hier1]],2,FALSE)),"Abolished Agency",(VLOOKUP(F187,Table_GAAP02A[[#All],[Agency]:[Hier1]],2,FALSE)))</f>
        <v>TRANSPORTATION</v>
      </c>
      <c r="L187" s="437" t="str">
        <f>IF(ISNA(VLOOKUP(F187,Table_GAAP02A[[#All],[Agency]:[Hier1]],3,FALSE)),"Abolished Agency",(VLOOKUP(F187,Table_GAAP02A[[#All],[Agency]:[Hier1]],3,FALSE)))</f>
        <v>HIGH SPEED RAIL AUTHORITY</v>
      </c>
      <c r="M187" s="437" t="str">
        <f>IF(ISNA(VLOOKUP(G187,GAAP02F[[#All],[Column1]:[FundName]],2,FALSE)),"Leases",(VLOOKUP(G187,GAAP02F[[#All],[Column1]:[FundName]],2,FALSE)))</f>
        <v>HIGH-SPEED PASSENGER TRAIN</v>
      </c>
      <c r="N187" s="438">
        <v>0</v>
      </c>
      <c r="O187" s="438">
        <v>0</v>
      </c>
      <c r="P187" s="438">
        <v>0</v>
      </c>
      <c r="Q187" s="438">
        <v>0</v>
      </c>
      <c r="R187" s="438">
        <v>0</v>
      </c>
      <c r="S187" s="438">
        <v>0</v>
      </c>
      <c r="T187" s="577">
        <f t="shared" si="54"/>
        <v>0</v>
      </c>
      <c r="U187" s="439">
        <v>0</v>
      </c>
      <c r="V187" s="439">
        <v>0</v>
      </c>
      <c r="W187" s="439">
        <v>0</v>
      </c>
      <c r="X187" s="439">
        <v>0</v>
      </c>
      <c r="Y187" s="440">
        <f t="shared" si="52"/>
        <v>0</v>
      </c>
      <c r="Z187" s="441">
        <v>0</v>
      </c>
      <c r="AA187" s="441">
        <v>0</v>
      </c>
      <c r="AB187" s="441">
        <v>0</v>
      </c>
      <c r="AC187" s="441">
        <v>0</v>
      </c>
      <c r="AD187" s="442">
        <f t="shared" si="50"/>
        <v>0</v>
      </c>
      <c r="AE187" s="443">
        <f t="shared" si="59"/>
        <v>0</v>
      </c>
      <c r="AF187" s="443">
        <f t="shared" si="53"/>
        <v>0</v>
      </c>
      <c r="AG187" s="443">
        <f t="shared" si="58"/>
        <v>0</v>
      </c>
      <c r="AH187" s="444">
        <f t="shared" si="60"/>
        <v>0</v>
      </c>
      <c r="AI187" s="444">
        <f t="shared" si="55"/>
        <v>0</v>
      </c>
      <c r="AJ187" s="444">
        <f t="shared" si="56"/>
        <v>0</v>
      </c>
      <c r="AK187" s="601">
        <f t="shared" si="57"/>
        <v>0</v>
      </c>
    </row>
    <row r="188" spans="1:37" s="445" customFormat="1" ht="13.15" customHeight="1" x14ac:dyDescent="0.2">
      <c r="A188" s="446" t="s">
        <v>106</v>
      </c>
      <c r="B188" s="198"/>
      <c r="C188" s="432" t="s">
        <v>12</v>
      </c>
      <c r="D188" s="432"/>
      <c r="E188" s="432"/>
      <c r="F188" s="434" t="s">
        <v>288</v>
      </c>
      <c r="G188" s="452" t="s">
        <v>290</v>
      </c>
      <c r="H188" s="435" t="str">
        <f t="shared" si="51"/>
        <v>26659331</v>
      </c>
      <c r="I188" s="436" t="str">
        <f>IF(ISNA(VLOOKUP(G188,GAAP02F[[#All],[Column1]:[FundHier1]],5,FALSE)),"Leases",(VLOOKUP(G188,GAAP02F[[#All],[Column1]:[FundHier1]],5,FALSE)))</f>
        <v>200</v>
      </c>
      <c r="J188" s="436" t="str">
        <f>IF(ISNA(VLOOKUP(F188,Table_GAAP02A[[#All],[Agency]:[Hier1]],4,FALSE)),"Abolished Agency",(VLOOKUP(F188,Table_GAAP02A[[#All],[Agency]:[Hier1]],4,FALSE)))</f>
        <v>0830</v>
      </c>
      <c r="K188" s="437" t="str">
        <f>IF(ISNA(VLOOKUP(F188,Table_GAAP02A[[#All],[Agency]:[Hier1]],2,FALSE)),"Abolished Agency",(VLOOKUP(F188,Table_GAAP02A[[#All],[Agency]:[Hier1]],2,FALSE)))</f>
        <v>TRANSPORTATION</v>
      </c>
      <c r="L188" s="437" t="str">
        <f>IF(ISNA(VLOOKUP(F188,Table_GAAP02A[[#All],[Agency]:[Hier1]],3,FALSE)),"Abolished Agency",(VLOOKUP(F188,Table_GAAP02A[[#All],[Agency]:[Hier1]],3,FALSE)))</f>
        <v>HIGH SPEED RAIL AUTHORITY</v>
      </c>
      <c r="M188" s="437" t="str">
        <f>IF(ISNA(VLOOKUP(G188,GAAP02F[[#All],[Column1]:[FundName]],2,FALSE)),"Leases",(VLOOKUP(G188,GAAP02F[[#All],[Column1]:[FundName]],2,FALSE)))</f>
        <v>HIGH-SPEED RAIL PROPERTY FUND</v>
      </c>
      <c r="N188" s="438">
        <v>0</v>
      </c>
      <c r="O188" s="438">
        <v>0</v>
      </c>
      <c r="P188" s="438">
        <v>0</v>
      </c>
      <c r="Q188" s="438">
        <v>0</v>
      </c>
      <c r="R188" s="438">
        <v>0</v>
      </c>
      <c r="S188" s="438">
        <v>0</v>
      </c>
      <c r="T188" s="577">
        <f t="shared" si="54"/>
        <v>0</v>
      </c>
      <c r="U188" s="439">
        <v>0</v>
      </c>
      <c r="V188" s="439">
        <v>0</v>
      </c>
      <c r="W188" s="439">
        <v>0</v>
      </c>
      <c r="X188" s="439">
        <v>0</v>
      </c>
      <c r="Y188" s="440">
        <f t="shared" si="52"/>
        <v>0</v>
      </c>
      <c r="Z188" s="441">
        <v>0</v>
      </c>
      <c r="AA188" s="441">
        <v>0</v>
      </c>
      <c r="AB188" s="441">
        <v>0</v>
      </c>
      <c r="AC188" s="441">
        <v>0</v>
      </c>
      <c r="AD188" s="442">
        <f t="shared" si="50"/>
        <v>0</v>
      </c>
      <c r="AE188" s="443">
        <f t="shared" si="59"/>
        <v>0</v>
      </c>
      <c r="AF188" s="443">
        <f t="shared" si="53"/>
        <v>0</v>
      </c>
      <c r="AG188" s="443">
        <f t="shared" si="58"/>
        <v>0</v>
      </c>
      <c r="AH188" s="444">
        <f t="shared" si="60"/>
        <v>0</v>
      </c>
      <c r="AI188" s="444">
        <f t="shared" si="55"/>
        <v>0</v>
      </c>
      <c r="AJ188" s="444">
        <f t="shared" si="56"/>
        <v>0</v>
      </c>
      <c r="AK188" s="601">
        <f t="shared" si="57"/>
        <v>0</v>
      </c>
    </row>
    <row r="189" spans="1:37" s="445" customFormat="1" ht="13.15" customHeight="1" x14ac:dyDescent="0.2">
      <c r="A189" s="431" t="s">
        <v>106</v>
      </c>
      <c r="B189" s="433"/>
      <c r="C189" s="432" t="s">
        <v>12</v>
      </c>
      <c r="D189" s="56" t="s">
        <v>6263</v>
      </c>
      <c r="E189" s="56" t="s">
        <v>6264</v>
      </c>
      <c r="F189" s="434" t="s">
        <v>291</v>
      </c>
      <c r="G189" s="434" t="s">
        <v>292</v>
      </c>
      <c r="H189" s="435" t="str">
        <f t="shared" si="51"/>
        <v>26700290</v>
      </c>
      <c r="I189" s="436" t="str">
        <f>IF(ISNA(VLOOKUP(G189,GAAP02F[[#All],[Column1]:[FundHier1]],5,FALSE)),"Leases",(VLOOKUP(G189,GAAP02F[[#All],[Column1]:[FundHier1]],5,FALSE)))</f>
        <v>200</v>
      </c>
      <c r="J189" s="436" t="str">
        <f>IF(ISNA(VLOOKUP(F189,Table_GAAP02A[[#All],[Agency]:[Hier1]],4,FALSE)),"Abolished Agency",(VLOOKUP(F189,Table_GAAP02A[[#All],[Agency]:[Hier1]],4,FALSE)))</f>
        <v>0830</v>
      </c>
      <c r="K189" s="437" t="str">
        <f>IF(ISNA(VLOOKUP(F189,Table_GAAP02A[[#All],[Agency]:[Hier1]],2,FALSE)),"Abolished Agency",(VLOOKUP(F189,Table_GAAP02A[[#All],[Agency]:[Hier1]],2,FALSE)))</f>
        <v>TRANSPORTATION</v>
      </c>
      <c r="L189" s="437" t="str">
        <f>IF(ISNA(VLOOKUP(F189,Table_GAAP02A[[#All],[Agency]:[Hier1]],3,FALSE)),"Abolished Agency",(VLOOKUP(F189,Table_GAAP02A[[#All],[Agency]:[Hier1]],3,FALSE)))</f>
        <v>BD OF PILOT COMMISSIONERS-SF</v>
      </c>
      <c r="M189" s="437" t="str">
        <f>IF(ISNA(VLOOKUP(G189,GAAP02F[[#All],[Column1]:[FundName]],2,FALSE)),"Leases",(VLOOKUP(G189,GAAP02F[[#All],[Column1]:[FundName]],2,FALSE)))</f>
        <v>PILOT COMMISSIONERS SPEC FD BD</v>
      </c>
      <c r="N189" s="438">
        <v>0</v>
      </c>
      <c r="O189" s="438">
        <v>1773616.43</v>
      </c>
      <c r="P189" s="438">
        <v>0</v>
      </c>
      <c r="Q189" s="438">
        <v>0</v>
      </c>
      <c r="R189" s="438">
        <v>0</v>
      </c>
      <c r="S189" s="438">
        <v>0</v>
      </c>
      <c r="T189" s="577">
        <f t="shared" si="54"/>
        <v>1773616.43</v>
      </c>
      <c r="U189" s="439">
        <v>0</v>
      </c>
      <c r="V189" s="439">
        <v>0</v>
      </c>
      <c r="W189" s="439">
        <v>0</v>
      </c>
      <c r="X189" s="439">
        <v>0</v>
      </c>
      <c r="Y189" s="440">
        <f t="shared" si="52"/>
        <v>0</v>
      </c>
      <c r="Z189" s="441">
        <v>0</v>
      </c>
      <c r="AA189" s="441">
        <v>0</v>
      </c>
      <c r="AB189" s="441">
        <v>0</v>
      </c>
      <c r="AC189" s="441">
        <v>0</v>
      </c>
      <c r="AD189" s="442">
        <f t="shared" si="50"/>
        <v>0</v>
      </c>
      <c r="AE189" s="443">
        <f t="shared" si="59"/>
        <v>0</v>
      </c>
      <c r="AF189" s="443">
        <f t="shared" si="53"/>
        <v>1773616.43</v>
      </c>
      <c r="AG189" s="443">
        <f t="shared" si="58"/>
        <v>0</v>
      </c>
      <c r="AH189" s="444">
        <f t="shared" si="60"/>
        <v>0</v>
      </c>
      <c r="AI189" s="444">
        <f t="shared" si="55"/>
        <v>0</v>
      </c>
      <c r="AJ189" s="444">
        <f t="shared" si="56"/>
        <v>0</v>
      </c>
      <c r="AK189" s="601">
        <f t="shared" si="57"/>
        <v>1773616.43</v>
      </c>
    </row>
    <row r="190" spans="1:37" s="445" customFormat="1" ht="12.75" customHeight="1" x14ac:dyDescent="0.2">
      <c r="A190" s="446" t="s">
        <v>106</v>
      </c>
      <c r="B190" s="433"/>
      <c r="C190" s="432" t="s">
        <v>12</v>
      </c>
      <c r="D190" s="432"/>
      <c r="E190" s="432"/>
      <c r="F190" s="434" t="s">
        <v>293</v>
      </c>
      <c r="G190" s="434" t="s">
        <v>13</v>
      </c>
      <c r="H190" s="435" t="str">
        <f t="shared" si="51"/>
        <v>27200001</v>
      </c>
      <c r="I190" s="436" t="str">
        <f>IF(ISNA(VLOOKUP(G190,GAAP02F[[#All],[Column1]:[FundHier1]],5,FALSE)),"Leases",(VLOOKUP(G190,GAAP02F[[#All],[Column1]:[FundHier1]],5,FALSE)))</f>
        <v>100</v>
      </c>
      <c r="J190" s="436" t="str">
        <f>IF(ISNA(VLOOKUP(F190,Table_GAAP02A[[#All],[Agency]:[Hier1]],4,FALSE)),"Abolished Agency",(VLOOKUP(F190,Table_GAAP02A[[#All],[Agency]:[Hier1]],4,FALSE)))</f>
        <v>0830</v>
      </c>
      <c r="K190" s="437" t="str">
        <f>IF(ISNA(VLOOKUP(F190,Table_GAAP02A[[#All],[Agency]:[Hier1]],2,FALSE)),"Abolished Agency",(VLOOKUP(F190,Table_GAAP02A[[#All],[Agency]:[Hier1]],2,FALSE)))</f>
        <v>TRANSPORTATION</v>
      </c>
      <c r="L190" s="437" t="str">
        <f>IF(ISNA(VLOOKUP(F190,Table_GAAP02A[[#All],[Agency]:[Hier1]],3,FALSE)),"Abolished Agency",(VLOOKUP(F190,Table_GAAP02A[[#All],[Agency]:[Hier1]],3,FALSE)))</f>
        <v>DEPT OF CAL HIGHWAY PATROL</v>
      </c>
      <c r="M190" s="437" t="str">
        <f>IF(ISNA(VLOOKUP(G190,GAAP02F[[#All],[Column1]:[FundName]],2,FALSE)),"Leases",(VLOOKUP(G190,GAAP02F[[#All],[Column1]:[FundName]],2,FALSE)))</f>
        <v>GENERAL FUND</v>
      </c>
      <c r="N190" s="438">
        <v>0</v>
      </c>
      <c r="O190" s="438">
        <v>0</v>
      </c>
      <c r="P190" s="438">
        <v>0</v>
      </c>
      <c r="Q190" s="438">
        <v>0</v>
      </c>
      <c r="R190" s="438">
        <v>0</v>
      </c>
      <c r="S190" s="438">
        <v>0</v>
      </c>
      <c r="T190" s="577">
        <f t="shared" si="54"/>
        <v>0</v>
      </c>
      <c r="U190" s="439">
        <v>0</v>
      </c>
      <c r="V190" s="439">
        <v>0</v>
      </c>
      <c r="W190" s="439">
        <v>0</v>
      </c>
      <c r="X190" s="439">
        <v>0</v>
      </c>
      <c r="Y190" s="440">
        <f t="shared" si="52"/>
        <v>0</v>
      </c>
      <c r="Z190" s="441">
        <v>0</v>
      </c>
      <c r="AA190" s="441">
        <v>0</v>
      </c>
      <c r="AB190" s="441">
        <v>0</v>
      </c>
      <c r="AC190" s="441">
        <v>0</v>
      </c>
      <c r="AD190" s="442">
        <f t="shared" si="50"/>
        <v>0</v>
      </c>
      <c r="AE190" s="443">
        <f t="shared" si="59"/>
        <v>0</v>
      </c>
      <c r="AF190" s="443">
        <f t="shared" si="53"/>
        <v>0</v>
      </c>
      <c r="AG190" s="443">
        <f t="shared" si="58"/>
        <v>0</v>
      </c>
      <c r="AH190" s="444">
        <f t="shared" si="60"/>
        <v>0</v>
      </c>
      <c r="AI190" s="444">
        <f t="shared" si="55"/>
        <v>0</v>
      </c>
      <c r="AJ190" s="444">
        <f t="shared" si="56"/>
        <v>0</v>
      </c>
      <c r="AK190" s="601">
        <f t="shared" si="57"/>
        <v>0</v>
      </c>
    </row>
    <row r="191" spans="1:37" s="445" customFormat="1" ht="12.75" customHeight="1" x14ac:dyDescent="0.2">
      <c r="A191" s="446" t="s">
        <v>106</v>
      </c>
      <c r="B191" s="433"/>
      <c r="C191" s="432" t="s">
        <v>12</v>
      </c>
      <c r="D191" s="432"/>
      <c r="E191" s="432"/>
      <c r="F191" s="434" t="s">
        <v>293</v>
      </c>
      <c r="G191" s="434" t="s">
        <v>128</v>
      </c>
      <c r="H191" s="435" t="str">
        <f t="shared" si="51"/>
        <v>27200042</v>
      </c>
      <c r="I191" s="436" t="str">
        <f>IF(ISNA(VLOOKUP(G191,GAAP02F[[#All],[Column1]:[FundHier1]],5,FALSE)),"Leases",(VLOOKUP(G191,GAAP02F[[#All],[Column1]:[FundHier1]],5,FALSE)))</f>
        <v>200</v>
      </c>
      <c r="J191" s="436" t="str">
        <f>IF(ISNA(VLOOKUP(F191,Table_GAAP02A[[#All],[Agency]:[Hier1]],4,FALSE)),"Abolished Agency",(VLOOKUP(F191,Table_GAAP02A[[#All],[Agency]:[Hier1]],4,FALSE)))</f>
        <v>0830</v>
      </c>
      <c r="K191" s="437" t="str">
        <f>IF(ISNA(VLOOKUP(F191,Table_GAAP02A[[#All],[Agency]:[Hier1]],2,FALSE)),"Abolished Agency",(VLOOKUP(F191,Table_GAAP02A[[#All],[Agency]:[Hier1]],2,FALSE)))</f>
        <v>TRANSPORTATION</v>
      </c>
      <c r="L191" s="437" t="str">
        <f>IF(ISNA(VLOOKUP(F191,Table_GAAP02A[[#All],[Agency]:[Hier1]],3,FALSE)),"Abolished Agency",(VLOOKUP(F191,Table_GAAP02A[[#All],[Agency]:[Hier1]],3,FALSE)))</f>
        <v>DEPT OF CAL HIGHWAY PATROL</v>
      </c>
      <c r="M191" s="437" t="str">
        <f>IF(ISNA(VLOOKUP(G191,GAAP02F[[#All],[Column1]:[FundName]],2,FALSE)),"Leases",(VLOOKUP(G191,GAAP02F[[#All],[Column1]:[FundName]],2,FALSE)))</f>
        <v>STATE HIGHWAY ACCOUNT</v>
      </c>
      <c r="N191" s="438">
        <v>0</v>
      </c>
      <c r="O191" s="438">
        <v>0</v>
      </c>
      <c r="P191" s="438">
        <v>0</v>
      </c>
      <c r="Q191" s="438">
        <v>0</v>
      </c>
      <c r="R191" s="438">
        <v>0</v>
      </c>
      <c r="S191" s="438">
        <v>0</v>
      </c>
      <c r="T191" s="577">
        <f t="shared" si="54"/>
        <v>0</v>
      </c>
      <c r="U191" s="439">
        <v>0</v>
      </c>
      <c r="V191" s="439">
        <v>0</v>
      </c>
      <c r="W191" s="439">
        <v>0</v>
      </c>
      <c r="X191" s="439">
        <v>0</v>
      </c>
      <c r="Y191" s="440">
        <f t="shared" si="52"/>
        <v>0</v>
      </c>
      <c r="Z191" s="441">
        <v>0</v>
      </c>
      <c r="AA191" s="441">
        <v>0</v>
      </c>
      <c r="AB191" s="441">
        <v>0</v>
      </c>
      <c r="AC191" s="441">
        <v>0</v>
      </c>
      <c r="AD191" s="442">
        <f t="shared" si="50"/>
        <v>0</v>
      </c>
      <c r="AE191" s="443">
        <f t="shared" si="59"/>
        <v>0</v>
      </c>
      <c r="AF191" s="443">
        <f t="shared" si="53"/>
        <v>0</v>
      </c>
      <c r="AG191" s="443">
        <f t="shared" si="58"/>
        <v>0</v>
      </c>
      <c r="AH191" s="444">
        <f t="shared" si="60"/>
        <v>0</v>
      </c>
      <c r="AI191" s="444">
        <f t="shared" si="55"/>
        <v>0</v>
      </c>
      <c r="AJ191" s="444">
        <f t="shared" si="56"/>
        <v>0</v>
      </c>
      <c r="AK191" s="601">
        <f t="shared" si="57"/>
        <v>0</v>
      </c>
    </row>
    <row r="192" spans="1:37" s="445" customFormat="1" ht="13.15" customHeight="1" x14ac:dyDescent="0.2">
      <c r="A192" s="431" t="s">
        <v>106</v>
      </c>
      <c r="B192" s="467"/>
      <c r="C192" s="432" t="s">
        <v>12</v>
      </c>
      <c r="D192" s="56"/>
      <c r="E192" s="432"/>
      <c r="F192" s="434" t="s">
        <v>293</v>
      </c>
      <c r="G192" s="434" t="s">
        <v>129</v>
      </c>
      <c r="H192" s="435" t="str">
        <f t="shared" si="51"/>
        <v>27200044</v>
      </c>
      <c r="I192" s="436" t="str">
        <f>IF(ISNA(VLOOKUP(G192,GAAP02F[[#All],[Column1]:[FundHier1]],5,FALSE)),"Leases",(VLOOKUP(G192,GAAP02F[[#All],[Column1]:[FundHier1]],5,FALSE)))</f>
        <v>200</v>
      </c>
      <c r="J192" s="436" t="str">
        <f>IF(ISNA(VLOOKUP(F192,Table_GAAP02A[[#All],[Agency]:[Hier1]],4,FALSE)),"Abolished Agency",(VLOOKUP(F192,Table_GAAP02A[[#All],[Agency]:[Hier1]],4,FALSE)))</f>
        <v>0830</v>
      </c>
      <c r="K192" s="437" t="str">
        <f>IF(ISNA(VLOOKUP(F192,Table_GAAP02A[[#All],[Agency]:[Hier1]],2,FALSE)),"Abolished Agency",(VLOOKUP(F192,Table_GAAP02A[[#All],[Agency]:[Hier1]],2,FALSE)))</f>
        <v>TRANSPORTATION</v>
      </c>
      <c r="L192" s="437" t="str">
        <f>IF(ISNA(VLOOKUP(F192,Table_GAAP02A[[#All],[Agency]:[Hier1]],3,FALSE)),"Abolished Agency",(VLOOKUP(F192,Table_GAAP02A[[#All],[Agency]:[Hier1]],3,FALSE)))</f>
        <v>DEPT OF CAL HIGHWAY PATROL</v>
      </c>
      <c r="M192" s="437" t="str">
        <f>IF(ISNA(VLOOKUP(G192,GAAP02F[[#All],[Column1]:[FundName]],2,FALSE)),"Leases",(VLOOKUP(G192,GAAP02F[[#All],[Column1]:[FundName]],2,FALSE)))</f>
        <v>MOTOR VEHICLE ACCOUNT</v>
      </c>
      <c r="N192" s="438">
        <v>0</v>
      </c>
      <c r="O192" s="438">
        <v>0</v>
      </c>
      <c r="P192" s="438">
        <v>0</v>
      </c>
      <c r="Q192" s="438">
        <v>0</v>
      </c>
      <c r="R192" s="438">
        <v>0</v>
      </c>
      <c r="S192" s="438">
        <v>0</v>
      </c>
      <c r="T192" s="577">
        <f t="shared" si="54"/>
        <v>0</v>
      </c>
      <c r="U192" s="439">
        <v>0</v>
      </c>
      <c r="V192" s="439">
        <v>0</v>
      </c>
      <c r="W192" s="439">
        <v>0</v>
      </c>
      <c r="X192" s="439">
        <v>0</v>
      </c>
      <c r="Y192" s="440">
        <f t="shared" si="52"/>
        <v>0</v>
      </c>
      <c r="Z192" s="441">
        <v>0</v>
      </c>
      <c r="AA192" s="441">
        <v>0</v>
      </c>
      <c r="AB192" s="441">
        <v>0</v>
      </c>
      <c r="AC192" s="441">
        <v>0</v>
      </c>
      <c r="AD192" s="442">
        <f t="shared" si="50"/>
        <v>0</v>
      </c>
      <c r="AE192" s="443">
        <f t="shared" si="59"/>
        <v>0</v>
      </c>
      <c r="AF192" s="443">
        <f t="shared" si="53"/>
        <v>0</v>
      </c>
      <c r="AG192" s="443">
        <f t="shared" si="58"/>
        <v>0</v>
      </c>
      <c r="AH192" s="444">
        <f t="shared" si="60"/>
        <v>0</v>
      </c>
      <c r="AI192" s="444">
        <f t="shared" si="55"/>
        <v>0</v>
      </c>
      <c r="AJ192" s="444">
        <f t="shared" si="56"/>
        <v>0</v>
      </c>
      <c r="AK192" s="601">
        <f t="shared" si="57"/>
        <v>0</v>
      </c>
    </row>
    <row r="193" spans="1:37" s="445" customFormat="1" ht="13.15" customHeight="1" x14ac:dyDescent="0.2">
      <c r="A193" s="446" t="s">
        <v>106</v>
      </c>
      <c r="B193" s="198"/>
      <c r="C193" s="432" t="s">
        <v>12</v>
      </c>
      <c r="D193" s="432"/>
      <c r="E193" s="432"/>
      <c r="F193" s="434" t="s">
        <v>293</v>
      </c>
      <c r="G193" s="434" t="s">
        <v>294</v>
      </c>
      <c r="H193" s="435" t="str">
        <f t="shared" si="51"/>
        <v>27200293</v>
      </c>
      <c r="I193" s="436" t="str">
        <f>IF(ISNA(VLOOKUP(G193,GAAP02F[[#All],[Column1]:[FundHier1]],5,FALSE)),"Leases",(VLOOKUP(G193,GAAP02F[[#All],[Column1]:[FundHier1]],5,FALSE)))</f>
        <v>200</v>
      </c>
      <c r="J193" s="436" t="str">
        <f>IF(ISNA(VLOOKUP(F193,Table_GAAP02A[[#All],[Agency]:[Hier1]],4,FALSE)),"Abolished Agency",(VLOOKUP(F193,Table_GAAP02A[[#All],[Agency]:[Hier1]],4,FALSE)))</f>
        <v>0830</v>
      </c>
      <c r="K193" s="437" t="str">
        <f>IF(ISNA(VLOOKUP(F193,Table_GAAP02A[[#All],[Agency]:[Hier1]],2,FALSE)),"Abolished Agency",(VLOOKUP(F193,Table_GAAP02A[[#All],[Agency]:[Hier1]],2,FALSE)))</f>
        <v>TRANSPORTATION</v>
      </c>
      <c r="L193" s="437" t="str">
        <f>IF(ISNA(VLOOKUP(F193,Table_GAAP02A[[#All],[Agency]:[Hier1]],3,FALSE)),"Abolished Agency",(VLOOKUP(F193,Table_GAAP02A[[#All],[Agency]:[Hier1]],3,FALSE)))</f>
        <v>DEPT OF CAL HIGHWAY PATROL</v>
      </c>
      <c r="M193" s="437" t="str">
        <f>IF(ISNA(VLOOKUP(G193,GAAP02F[[#All],[Column1]:[FundName]],2,FALSE)),"Leases",(VLOOKUP(G193,GAAP02F[[#All],[Column1]:[FundName]],2,FALSE)))</f>
        <v>MOTOR CARRIERS SAFETY IMP FUND</v>
      </c>
      <c r="N193" s="438">
        <v>0</v>
      </c>
      <c r="O193" s="438">
        <v>0</v>
      </c>
      <c r="P193" s="438">
        <v>0</v>
      </c>
      <c r="Q193" s="438">
        <v>0</v>
      </c>
      <c r="R193" s="438">
        <v>0</v>
      </c>
      <c r="S193" s="438">
        <v>0</v>
      </c>
      <c r="T193" s="577">
        <f t="shared" si="54"/>
        <v>0</v>
      </c>
      <c r="U193" s="439">
        <v>0</v>
      </c>
      <c r="V193" s="439">
        <v>0</v>
      </c>
      <c r="W193" s="439">
        <v>0</v>
      </c>
      <c r="X193" s="439">
        <v>0</v>
      </c>
      <c r="Y193" s="440">
        <f t="shared" si="52"/>
        <v>0</v>
      </c>
      <c r="Z193" s="441">
        <v>0</v>
      </c>
      <c r="AA193" s="441">
        <v>0</v>
      </c>
      <c r="AB193" s="441">
        <v>0</v>
      </c>
      <c r="AC193" s="441">
        <v>0</v>
      </c>
      <c r="AD193" s="442">
        <f t="shared" si="50"/>
        <v>0</v>
      </c>
      <c r="AE193" s="443">
        <f t="shared" si="59"/>
        <v>0</v>
      </c>
      <c r="AF193" s="443">
        <f t="shared" si="53"/>
        <v>0</v>
      </c>
      <c r="AG193" s="443">
        <f t="shared" si="58"/>
        <v>0</v>
      </c>
      <c r="AH193" s="444">
        <f t="shared" si="60"/>
        <v>0</v>
      </c>
      <c r="AI193" s="444">
        <f t="shared" si="55"/>
        <v>0</v>
      </c>
      <c r="AJ193" s="444">
        <f t="shared" si="56"/>
        <v>0</v>
      </c>
      <c r="AK193" s="601">
        <f t="shared" si="57"/>
        <v>0</v>
      </c>
    </row>
    <row r="194" spans="1:37" s="445" customFormat="1" ht="13.15" customHeight="1" x14ac:dyDescent="0.2">
      <c r="A194" s="431" t="s">
        <v>106</v>
      </c>
      <c r="B194" s="433"/>
      <c r="C194" s="432" t="s">
        <v>12</v>
      </c>
      <c r="D194" s="56"/>
      <c r="E194" s="432"/>
      <c r="F194" s="434" t="s">
        <v>293</v>
      </c>
      <c r="G194" s="434" t="s">
        <v>63</v>
      </c>
      <c r="H194" s="435" t="str">
        <f t="shared" si="51"/>
        <v>27200890</v>
      </c>
      <c r="I194" s="436" t="str">
        <f>IF(ISNA(VLOOKUP(G194,GAAP02F[[#All],[Column1]:[FundHier1]],5,FALSE)),"Leases",(VLOOKUP(G194,GAAP02F[[#All],[Column1]:[FundHier1]],5,FALSE)))</f>
        <v>200</v>
      </c>
      <c r="J194" s="436" t="str">
        <f>IF(ISNA(VLOOKUP(F194,Table_GAAP02A[[#All],[Agency]:[Hier1]],4,FALSE)),"Abolished Agency",(VLOOKUP(F194,Table_GAAP02A[[#All],[Agency]:[Hier1]],4,FALSE)))</f>
        <v>0830</v>
      </c>
      <c r="K194" s="437" t="str">
        <f>IF(ISNA(VLOOKUP(F194,Table_GAAP02A[[#All],[Agency]:[Hier1]],2,FALSE)),"Abolished Agency",(VLOOKUP(F194,Table_GAAP02A[[#All],[Agency]:[Hier1]],2,FALSE)))</f>
        <v>TRANSPORTATION</v>
      </c>
      <c r="L194" s="437" t="str">
        <f>IF(ISNA(VLOOKUP(F194,Table_GAAP02A[[#All],[Agency]:[Hier1]],3,FALSE)),"Abolished Agency",(VLOOKUP(F194,Table_GAAP02A[[#All],[Agency]:[Hier1]],3,FALSE)))</f>
        <v>DEPT OF CAL HIGHWAY PATROL</v>
      </c>
      <c r="M194" s="437" t="str">
        <f>IF(ISNA(VLOOKUP(G194,GAAP02F[[#All],[Column1]:[FundName]],2,FALSE)),"Leases",(VLOOKUP(G194,GAAP02F[[#All],[Column1]:[FundName]],2,FALSE)))</f>
        <v>FEDERAL TRUST FUND</v>
      </c>
      <c r="N194" s="438">
        <v>0</v>
      </c>
      <c r="O194" s="438">
        <v>0</v>
      </c>
      <c r="P194" s="438">
        <v>0</v>
      </c>
      <c r="Q194" s="438">
        <v>0</v>
      </c>
      <c r="R194" s="438">
        <v>0</v>
      </c>
      <c r="S194" s="438">
        <v>0</v>
      </c>
      <c r="T194" s="577">
        <f t="shared" si="54"/>
        <v>0</v>
      </c>
      <c r="U194" s="439">
        <v>0</v>
      </c>
      <c r="V194" s="439">
        <v>0</v>
      </c>
      <c r="W194" s="439">
        <v>0</v>
      </c>
      <c r="X194" s="439">
        <v>0</v>
      </c>
      <c r="Y194" s="440">
        <f t="shared" si="52"/>
        <v>0</v>
      </c>
      <c r="Z194" s="441">
        <v>0</v>
      </c>
      <c r="AA194" s="441">
        <v>0</v>
      </c>
      <c r="AB194" s="441">
        <v>0</v>
      </c>
      <c r="AC194" s="441">
        <v>0</v>
      </c>
      <c r="AD194" s="442">
        <f t="shared" si="50"/>
        <v>0</v>
      </c>
      <c r="AE194" s="443">
        <f t="shared" si="59"/>
        <v>0</v>
      </c>
      <c r="AF194" s="443">
        <f t="shared" si="53"/>
        <v>0</v>
      </c>
      <c r="AG194" s="443">
        <f t="shared" si="58"/>
        <v>0</v>
      </c>
      <c r="AH194" s="444">
        <f t="shared" si="60"/>
        <v>0</v>
      </c>
      <c r="AI194" s="444">
        <f t="shared" si="55"/>
        <v>0</v>
      </c>
      <c r="AJ194" s="444">
        <f t="shared" si="56"/>
        <v>0</v>
      </c>
      <c r="AK194" s="601">
        <f t="shared" si="57"/>
        <v>0</v>
      </c>
    </row>
    <row r="195" spans="1:37" s="445" customFormat="1" ht="13.15" customHeight="1" x14ac:dyDescent="0.2">
      <c r="A195" s="431" t="s">
        <v>106</v>
      </c>
      <c r="B195" s="433"/>
      <c r="C195" s="432" t="s">
        <v>145</v>
      </c>
      <c r="D195" s="56"/>
      <c r="E195" s="432"/>
      <c r="F195" s="434" t="s">
        <v>295</v>
      </c>
      <c r="G195" s="434" t="s">
        <v>129</v>
      </c>
      <c r="H195" s="435" t="str">
        <f t="shared" si="51"/>
        <v>27400044</v>
      </c>
      <c r="I195" s="436" t="str">
        <f>IF(ISNA(VLOOKUP(G195,GAAP02F[[#All],[Column1]:[FundHier1]],5,FALSE)),"Leases",(VLOOKUP(G195,GAAP02F[[#All],[Column1]:[FundHier1]],5,FALSE)))</f>
        <v>200</v>
      </c>
      <c r="J195" s="436" t="str">
        <f>IF(ISNA(VLOOKUP(F195,Table_GAAP02A[[#All],[Agency]:[Hier1]],4,FALSE)),"Abolished Agency",(VLOOKUP(F195,Table_GAAP02A[[#All],[Agency]:[Hier1]],4,FALSE)))</f>
        <v>0830</v>
      </c>
      <c r="K195" s="437" t="str">
        <f>IF(ISNA(VLOOKUP(F195,Table_GAAP02A[[#All],[Agency]:[Hier1]],2,FALSE)),"Abolished Agency",(VLOOKUP(F195,Table_GAAP02A[[#All],[Agency]:[Hier1]],2,FALSE)))</f>
        <v>TRANSPORTATION</v>
      </c>
      <c r="L195" s="437" t="str">
        <f>IF(ISNA(VLOOKUP(F195,Table_GAAP02A[[#All],[Agency]:[Hier1]],3,FALSE)),"Abolished Agency",(VLOOKUP(F195,Table_GAAP02A[[#All],[Agency]:[Hier1]],3,FALSE)))</f>
        <v>DEPARTMENT OF MOTOR VEHICLES</v>
      </c>
      <c r="M195" s="437" t="str">
        <f>IF(ISNA(VLOOKUP(G195,GAAP02F[[#All],[Column1]:[FundName]],2,FALSE)),"Leases",(VLOOKUP(G195,GAAP02F[[#All],[Column1]:[FundName]],2,FALSE)))</f>
        <v>MOTOR VEHICLE ACCOUNT</v>
      </c>
      <c r="N195" s="438">
        <v>0</v>
      </c>
      <c r="O195" s="438">
        <v>0</v>
      </c>
      <c r="P195" s="438">
        <v>0</v>
      </c>
      <c r="Q195" s="438">
        <v>0</v>
      </c>
      <c r="R195" s="438">
        <v>0</v>
      </c>
      <c r="S195" s="438">
        <v>0</v>
      </c>
      <c r="T195" s="577">
        <f t="shared" si="54"/>
        <v>0</v>
      </c>
      <c r="U195" s="439">
        <v>0</v>
      </c>
      <c r="V195" s="439">
        <v>0</v>
      </c>
      <c r="W195" s="439">
        <v>0</v>
      </c>
      <c r="X195" s="439">
        <v>0</v>
      </c>
      <c r="Y195" s="440">
        <f t="shared" si="52"/>
        <v>0</v>
      </c>
      <c r="Z195" s="441">
        <v>0</v>
      </c>
      <c r="AA195" s="441">
        <v>0</v>
      </c>
      <c r="AB195" s="441">
        <v>0</v>
      </c>
      <c r="AC195" s="441">
        <v>0</v>
      </c>
      <c r="AD195" s="442">
        <f t="shared" si="50"/>
        <v>0</v>
      </c>
      <c r="AE195" s="443">
        <f t="shared" si="59"/>
        <v>0</v>
      </c>
      <c r="AF195" s="443">
        <f t="shared" si="53"/>
        <v>0</v>
      </c>
      <c r="AG195" s="443">
        <f t="shared" si="58"/>
        <v>0</v>
      </c>
      <c r="AH195" s="444">
        <f t="shared" si="60"/>
        <v>0</v>
      </c>
      <c r="AI195" s="444">
        <f t="shared" si="55"/>
        <v>0</v>
      </c>
      <c r="AJ195" s="444">
        <f t="shared" si="56"/>
        <v>0</v>
      </c>
      <c r="AK195" s="601">
        <f t="shared" si="57"/>
        <v>0</v>
      </c>
    </row>
    <row r="196" spans="1:37" s="445" customFormat="1" ht="13.15" customHeight="1" x14ac:dyDescent="0.2">
      <c r="A196" s="446" t="s">
        <v>106</v>
      </c>
      <c r="B196" s="198"/>
      <c r="C196" s="432" t="s">
        <v>12</v>
      </c>
      <c r="D196" s="432"/>
      <c r="E196" s="432"/>
      <c r="F196" s="434" t="s">
        <v>296</v>
      </c>
      <c r="G196" s="450" t="s">
        <v>13</v>
      </c>
      <c r="H196" s="435" t="str">
        <f t="shared" si="51"/>
        <v>31000001</v>
      </c>
      <c r="I196" s="436" t="str">
        <f>IF(ISNA(VLOOKUP(G196,GAAP02F[[#All],[Column1]:[FundHier1]],5,FALSE)),"Leases",(VLOOKUP(G196,GAAP02F[[#All],[Column1]:[FundHier1]],5,FALSE)))</f>
        <v>100</v>
      </c>
      <c r="J196" s="436" t="str">
        <f>IF(ISNA(VLOOKUP(F196,Table_GAAP02A[[#All],[Agency]:[Hier1]],4,FALSE)),"Abolished Agency",(VLOOKUP(F196,Table_GAAP02A[[#All],[Agency]:[Hier1]],4,FALSE)))</f>
        <v>0820</v>
      </c>
      <c r="K196" s="437" t="str">
        <f>IF(ISNA(VLOOKUP(F196,Table_GAAP02A[[#All],[Agency]:[Hier1]],2,FALSE)),"Abolished Agency",(VLOOKUP(F196,Table_GAAP02A[[#All],[Agency]:[Hier1]],2,FALSE)))</f>
        <v>RESOURCES</v>
      </c>
      <c r="L196" s="437" t="str">
        <f>IF(ISNA(VLOOKUP(F196,Table_GAAP02A[[#All],[Agency]:[Hier1]],3,FALSE)),"Abolished Agency",(VLOOKUP(F196,Table_GAAP02A[[#All],[Agency]:[Hier1]],3,FALSE)))</f>
        <v>EXPOSITION PARK</v>
      </c>
      <c r="M196" s="437" t="str">
        <f>IF(ISNA(VLOOKUP(G196,GAAP02F[[#All],[Column1]:[FundName]],2,FALSE)),"Leases",(VLOOKUP(G196,GAAP02F[[#All],[Column1]:[FundName]],2,FALSE)))</f>
        <v>GENERAL FUND</v>
      </c>
      <c r="N196" s="438">
        <v>0</v>
      </c>
      <c r="O196" s="438">
        <v>0</v>
      </c>
      <c r="P196" s="438">
        <v>0</v>
      </c>
      <c r="Q196" s="438">
        <v>0</v>
      </c>
      <c r="R196" s="438">
        <v>0</v>
      </c>
      <c r="S196" s="438">
        <v>0</v>
      </c>
      <c r="T196" s="577">
        <f t="shared" si="54"/>
        <v>0</v>
      </c>
      <c r="U196" s="439">
        <v>0</v>
      </c>
      <c r="V196" s="439">
        <v>0</v>
      </c>
      <c r="W196" s="439">
        <v>0</v>
      </c>
      <c r="X196" s="439">
        <v>0</v>
      </c>
      <c r="Y196" s="440">
        <f t="shared" si="52"/>
        <v>0</v>
      </c>
      <c r="Z196" s="441">
        <v>0</v>
      </c>
      <c r="AA196" s="441">
        <v>0</v>
      </c>
      <c r="AB196" s="441">
        <v>0</v>
      </c>
      <c r="AC196" s="441">
        <v>0</v>
      </c>
      <c r="AD196" s="442">
        <f t="shared" si="50"/>
        <v>0</v>
      </c>
      <c r="AE196" s="443">
        <f t="shared" si="59"/>
        <v>0</v>
      </c>
      <c r="AF196" s="443">
        <f t="shared" si="53"/>
        <v>0</v>
      </c>
      <c r="AG196" s="443">
        <f t="shared" si="58"/>
        <v>0</v>
      </c>
      <c r="AH196" s="444">
        <f t="shared" si="60"/>
        <v>0</v>
      </c>
      <c r="AI196" s="444">
        <f t="shared" si="55"/>
        <v>0</v>
      </c>
      <c r="AJ196" s="444">
        <f t="shared" si="56"/>
        <v>0</v>
      </c>
      <c r="AK196" s="601">
        <f t="shared" si="57"/>
        <v>0</v>
      </c>
    </row>
    <row r="197" spans="1:37" s="445" customFormat="1" ht="13.15" customHeight="1" x14ac:dyDescent="0.2">
      <c r="A197" s="431" t="s">
        <v>106</v>
      </c>
      <c r="B197" s="198"/>
      <c r="C197" s="432" t="s">
        <v>12</v>
      </c>
      <c r="D197" s="432"/>
      <c r="E197" s="432"/>
      <c r="F197" s="434" t="s">
        <v>296</v>
      </c>
      <c r="G197" s="434" t="s">
        <v>297</v>
      </c>
      <c r="H197" s="435" t="str">
        <f t="shared" si="51"/>
        <v>31000267</v>
      </c>
      <c r="I197" s="436" t="str">
        <f>IF(ISNA(VLOOKUP(G197,GAAP02F[[#All],[Column1]:[FundHier1]],5,FALSE)),"Leases",(VLOOKUP(G197,GAAP02F[[#All],[Column1]:[FundHier1]],5,FALSE)))</f>
        <v>200</v>
      </c>
      <c r="J197" s="436" t="str">
        <f>IF(ISNA(VLOOKUP(F197,Table_GAAP02A[[#All],[Agency]:[Hier1]],4,FALSE)),"Abolished Agency",(VLOOKUP(F197,Table_GAAP02A[[#All],[Agency]:[Hier1]],4,FALSE)))</f>
        <v>0820</v>
      </c>
      <c r="K197" s="437" t="str">
        <f>IF(ISNA(VLOOKUP(F197,Table_GAAP02A[[#All],[Agency]:[Hier1]],2,FALSE)),"Abolished Agency",(VLOOKUP(F197,Table_GAAP02A[[#All],[Agency]:[Hier1]],2,FALSE)))</f>
        <v>RESOURCES</v>
      </c>
      <c r="L197" s="437" t="str">
        <f>IF(ISNA(VLOOKUP(F197,Table_GAAP02A[[#All],[Agency]:[Hier1]],3,FALSE)),"Abolished Agency",(VLOOKUP(F197,Table_GAAP02A[[#All],[Agency]:[Hier1]],3,FALSE)))</f>
        <v>EXPOSITION PARK</v>
      </c>
      <c r="M197" s="437" t="str">
        <f>IF(ISNA(VLOOKUP(G197,GAAP02F[[#All],[Column1]:[FundName]],2,FALSE)),"Leases",(VLOOKUP(G197,GAAP02F[[#All],[Column1]:[FundName]],2,FALSE)))</f>
        <v>EXPOSITION PARK IMPROVEMENT FD</v>
      </c>
      <c r="N197" s="438">
        <v>0</v>
      </c>
      <c r="O197" s="438">
        <v>0</v>
      </c>
      <c r="P197" s="438">
        <v>0</v>
      </c>
      <c r="Q197" s="438">
        <v>0</v>
      </c>
      <c r="R197" s="438">
        <v>0</v>
      </c>
      <c r="S197" s="438">
        <v>0</v>
      </c>
      <c r="T197" s="577">
        <f t="shared" si="54"/>
        <v>0</v>
      </c>
      <c r="U197" s="439">
        <v>0</v>
      </c>
      <c r="V197" s="439">
        <v>0</v>
      </c>
      <c r="W197" s="439">
        <v>0</v>
      </c>
      <c r="X197" s="439">
        <v>0</v>
      </c>
      <c r="Y197" s="440">
        <f t="shared" si="52"/>
        <v>0</v>
      </c>
      <c r="Z197" s="441">
        <v>0</v>
      </c>
      <c r="AA197" s="441">
        <v>0</v>
      </c>
      <c r="AB197" s="441">
        <v>0</v>
      </c>
      <c r="AC197" s="441">
        <v>0</v>
      </c>
      <c r="AD197" s="442">
        <f t="shared" si="50"/>
        <v>0</v>
      </c>
      <c r="AE197" s="443">
        <f t="shared" si="59"/>
        <v>0</v>
      </c>
      <c r="AF197" s="443">
        <f t="shared" si="53"/>
        <v>0</v>
      </c>
      <c r="AG197" s="443">
        <f t="shared" si="58"/>
        <v>0</v>
      </c>
      <c r="AH197" s="444">
        <f t="shared" si="60"/>
        <v>0</v>
      </c>
      <c r="AI197" s="444">
        <f t="shared" si="55"/>
        <v>0</v>
      </c>
      <c r="AJ197" s="444">
        <f t="shared" si="56"/>
        <v>0</v>
      </c>
      <c r="AK197" s="601">
        <f t="shared" si="57"/>
        <v>0</v>
      </c>
    </row>
    <row r="198" spans="1:37" s="445" customFormat="1" ht="13.15" customHeight="1" x14ac:dyDescent="0.2">
      <c r="A198" s="446" t="s">
        <v>106</v>
      </c>
      <c r="B198" s="433"/>
      <c r="C198" s="432" t="s">
        <v>12</v>
      </c>
      <c r="D198" s="604"/>
      <c r="E198" s="432"/>
      <c r="F198" s="434" t="s">
        <v>298</v>
      </c>
      <c r="G198" s="450" t="s">
        <v>13</v>
      </c>
      <c r="H198" s="435" t="str">
        <f t="shared" si="51"/>
        <v>31050001</v>
      </c>
      <c r="I198" s="436" t="str">
        <f>IF(ISNA(VLOOKUP(G198,GAAP02F[[#All],[Column1]:[FundHier1]],5,FALSE)),"Leases",(VLOOKUP(G198,GAAP02F[[#All],[Column1]:[FundHier1]],5,FALSE)))</f>
        <v>100</v>
      </c>
      <c r="J198" s="436" t="str">
        <f>IF(ISNA(VLOOKUP(F198,Table_GAAP02A[[#All],[Agency]:[Hier1]],4,FALSE)),"Abolished Agency",(VLOOKUP(F198,Table_GAAP02A[[#All],[Agency]:[Hier1]],4,FALSE)))</f>
        <v>0820</v>
      </c>
      <c r="K198" s="437" t="str">
        <f>IF(ISNA(VLOOKUP(F198,Table_GAAP02A[[#All],[Agency]:[Hier1]],2,FALSE)),"Abolished Agency",(VLOOKUP(F198,Table_GAAP02A[[#All],[Agency]:[Hier1]],2,FALSE)))</f>
        <v>RESOURCES</v>
      </c>
      <c r="L198" s="437" t="str">
        <f>IF(ISNA(VLOOKUP(F198,Table_GAAP02A[[#All],[Agency]:[Hier1]],3,FALSE)),"Abolished Agency",(VLOOKUP(F198,Table_GAAP02A[[#All],[Agency]:[Hier1]],3,FALSE)))</f>
        <v>CALIFORNIA AFRO-AMERICAN MUSEU</v>
      </c>
      <c r="M198" s="437" t="str">
        <f>IF(ISNA(VLOOKUP(G198,GAAP02F[[#All],[Column1]:[FundName]],2,FALSE)),"Leases",(VLOOKUP(G198,GAAP02F[[#All],[Column1]:[FundName]],2,FALSE)))</f>
        <v>GENERAL FUND</v>
      </c>
      <c r="N198" s="438">
        <v>0</v>
      </c>
      <c r="O198" s="438">
        <v>0</v>
      </c>
      <c r="P198" s="438">
        <v>0</v>
      </c>
      <c r="Q198" s="438">
        <v>0</v>
      </c>
      <c r="R198" s="438">
        <v>0</v>
      </c>
      <c r="S198" s="438">
        <v>0</v>
      </c>
      <c r="T198" s="577">
        <f t="shared" si="54"/>
        <v>0</v>
      </c>
      <c r="U198" s="439">
        <v>0</v>
      </c>
      <c r="V198" s="439">
        <v>0</v>
      </c>
      <c r="W198" s="439">
        <v>0</v>
      </c>
      <c r="X198" s="439">
        <v>0</v>
      </c>
      <c r="Y198" s="440">
        <f t="shared" si="52"/>
        <v>0</v>
      </c>
      <c r="Z198" s="441">
        <v>0</v>
      </c>
      <c r="AA198" s="441">
        <v>0</v>
      </c>
      <c r="AB198" s="441">
        <v>0</v>
      </c>
      <c r="AC198" s="441">
        <v>0</v>
      </c>
      <c r="AD198" s="442">
        <f t="shared" ref="AD198:AD258" si="61">SUM(Z198:AC198)</f>
        <v>0</v>
      </c>
      <c r="AE198" s="443">
        <f t="shared" si="59"/>
        <v>0</v>
      </c>
      <c r="AF198" s="443">
        <f t="shared" si="53"/>
        <v>0</v>
      </c>
      <c r="AG198" s="443">
        <f t="shared" si="58"/>
        <v>0</v>
      </c>
      <c r="AH198" s="444">
        <f t="shared" si="60"/>
        <v>0</v>
      </c>
      <c r="AI198" s="444">
        <f t="shared" si="55"/>
        <v>0</v>
      </c>
      <c r="AJ198" s="444">
        <f t="shared" si="56"/>
        <v>0</v>
      </c>
      <c r="AK198" s="601">
        <f t="shared" si="57"/>
        <v>0</v>
      </c>
    </row>
    <row r="199" spans="1:37" s="445" customFormat="1" ht="13.15" customHeight="1" x14ac:dyDescent="0.2">
      <c r="A199" s="431" t="s">
        <v>106</v>
      </c>
      <c r="B199" s="433"/>
      <c r="C199" s="432" t="s">
        <v>12</v>
      </c>
      <c r="D199" s="432"/>
      <c r="E199" s="432"/>
      <c r="F199" s="434" t="s">
        <v>299</v>
      </c>
      <c r="G199" s="450" t="s">
        <v>13</v>
      </c>
      <c r="H199" s="435" t="str">
        <f t="shared" ref="H199:H259" si="62">F199&amp;G199</f>
        <v>31250001</v>
      </c>
      <c r="I199" s="436" t="str">
        <f>IF(ISNA(VLOOKUP(G199,GAAP02F[[#All],[Column1]:[FundHier1]],5,FALSE)),"Leases",(VLOOKUP(G199,GAAP02F[[#All],[Column1]:[FundHier1]],5,FALSE)))</f>
        <v>100</v>
      </c>
      <c r="J199" s="436" t="str">
        <f>IF(ISNA(VLOOKUP(F199,Table_GAAP02A[[#All],[Agency]:[Hier1]],4,FALSE)),"Abolished Agency",(VLOOKUP(F199,Table_GAAP02A[[#All],[Agency]:[Hier1]],4,FALSE)))</f>
        <v>0820</v>
      </c>
      <c r="K199" s="437" t="str">
        <f>IF(ISNA(VLOOKUP(F199,Table_GAAP02A[[#All],[Agency]:[Hier1]],2,FALSE)),"Abolished Agency",(VLOOKUP(F199,Table_GAAP02A[[#All],[Agency]:[Hier1]],2,FALSE)))</f>
        <v>RESOURCES</v>
      </c>
      <c r="L199" s="437" t="str">
        <f>IF(ISNA(VLOOKUP(F199,Table_GAAP02A[[#All],[Agency]:[Hier1]],3,FALSE)),"Abolished Agency",(VLOOKUP(F199,Table_GAAP02A[[#All],[Agency]:[Hier1]],3,FALSE)))</f>
        <v>CALIF TAHOE CONSERVANCY</v>
      </c>
      <c r="M199" s="437" t="str">
        <f>IF(ISNA(VLOOKUP(G199,GAAP02F[[#All],[Column1]:[FundName]],2,FALSE)),"Leases",(VLOOKUP(G199,GAAP02F[[#All],[Column1]:[FundName]],2,FALSE)))</f>
        <v>GENERAL FUND</v>
      </c>
      <c r="N199" s="438">
        <v>0</v>
      </c>
      <c r="O199" s="438">
        <v>0</v>
      </c>
      <c r="P199" s="438">
        <v>0</v>
      </c>
      <c r="Q199" s="438">
        <v>0</v>
      </c>
      <c r="R199" s="438">
        <v>0</v>
      </c>
      <c r="S199" s="438">
        <v>0</v>
      </c>
      <c r="T199" s="577">
        <f t="shared" si="54"/>
        <v>0</v>
      </c>
      <c r="U199" s="439">
        <v>0</v>
      </c>
      <c r="V199" s="439">
        <v>0</v>
      </c>
      <c r="W199" s="439">
        <v>0</v>
      </c>
      <c r="X199" s="439">
        <v>0</v>
      </c>
      <c r="Y199" s="440">
        <f t="shared" ref="Y199:Y259" si="63">SUM(U199:X199)</f>
        <v>0</v>
      </c>
      <c r="Z199" s="441">
        <v>0</v>
      </c>
      <c r="AA199" s="441">
        <v>0</v>
      </c>
      <c r="AB199" s="441">
        <v>0</v>
      </c>
      <c r="AC199" s="441">
        <v>0</v>
      </c>
      <c r="AD199" s="442">
        <f t="shared" si="61"/>
        <v>0</v>
      </c>
      <c r="AE199" s="443">
        <f t="shared" si="59"/>
        <v>0</v>
      </c>
      <c r="AF199" s="443">
        <f t="shared" si="53"/>
        <v>0</v>
      </c>
      <c r="AG199" s="443">
        <f t="shared" si="58"/>
        <v>0</v>
      </c>
      <c r="AH199" s="444">
        <f t="shared" si="60"/>
        <v>0</v>
      </c>
      <c r="AI199" s="444">
        <f t="shared" si="55"/>
        <v>0</v>
      </c>
      <c r="AJ199" s="444">
        <f t="shared" si="56"/>
        <v>0</v>
      </c>
      <c r="AK199" s="601">
        <f t="shared" si="57"/>
        <v>0</v>
      </c>
    </row>
    <row r="200" spans="1:37" s="445" customFormat="1" ht="13.15" customHeight="1" x14ac:dyDescent="0.2">
      <c r="A200" s="431" t="s">
        <v>106</v>
      </c>
      <c r="B200" s="198"/>
      <c r="C200" s="432" t="s">
        <v>12</v>
      </c>
      <c r="D200" s="432"/>
      <c r="E200" s="432"/>
      <c r="F200" s="434" t="s">
        <v>299</v>
      </c>
      <c r="G200" s="450" t="s">
        <v>16</v>
      </c>
      <c r="H200" s="435" t="str">
        <f t="shared" si="62"/>
        <v>31250005</v>
      </c>
      <c r="I200" s="436" t="str">
        <f>IF(ISNA(VLOOKUP(G200,GAAP02F[[#All],[Column1]:[FundHier1]],5,FALSE)),"Leases",(VLOOKUP(G200,GAAP02F[[#All],[Column1]:[FundHier1]],5,FALSE)))</f>
        <v>200</v>
      </c>
      <c r="J200" s="436" t="str">
        <f>IF(ISNA(VLOOKUP(F200,Table_GAAP02A[[#All],[Agency]:[Hier1]],4,FALSE)),"Abolished Agency",(VLOOKUP(F200,Table_GAAP02A[[#All],[Agency]:[Hier1]],4,FALSE)))</f>
        <v>0820</v>
      </c>
      <c r="K200" s="437" t="str">
        <f>IF(ISNA(VLOOKUP(F200,Table_GAAP02A[[#All],[Agency]:[Hier1]],2,FALSE)),"Abolished Agency",(VLOOKUP(F200,Table_GAAP02A[[#All],[Agency]:[Hier1]],2,FALSE)))</f>
        <v>RESOURCES</v>
      </c>
      <c r="L200" s="437" t="str">
        <f>IF(ISNA(VLOOKUP(F200,Table_GAAP02A[[#All],[Agency]:[Hier1]],3,FALSE)),"Abolished Agency",(VLOOKUP(F200,Table_GAAP02A[[#All],[Agency]:[Hier1]],3,FALSE)))</f>
        <v>CALIF TAHOE CONSERVANCY</v>
      </c>
      <c r="M200" s="437" t="str">
        <f>IF(ISNA(VLOOKUP(G200,GAAP02F[[#All],[Column1]:[FundName]],2,FALSE)),"Leases",(VLOOKUP(G200,GAAP02F[[#All],[Column1]:[FundName]],2,FALSE)))</f>
        <v>SAFE NEIGHBRHD PARK, CLEAN WAT</v>
      </c>
      <c r="N200" s="438">
        <v>0</v>
      </c>
      <c r="O200" s="438">
        <v>0</v>
      </c>
      <c r="P200" s="438">
        <v>0</v>
      </c>
      <c r="Q200" s="438">
        <v>0</v>
      </c>
      <c r="R200" s="438">
        <v>0</v>
      </c>
      <c r="S200" s="438">
        <v>0</v>
      </c>
      <c r="T200" s="577">
        <f t="shared" si="54"/>
        <v>0</v>
      </c>
      <c r="U200" s="439">
        <v>0</v>
      </c>
      <c r="V200" s="439">
        <v>0</v>
      </c>
      <c r="W200" s="439">
        <v>0</v>
      </c>
      <c r="X200" s="439">
        <v>0</v>
      </c>
      <c r="Y200" s="440">
        <f t="shared" si="63"/>
        <v>0</v>
      </c>
      <c r="Z200" s="441">
        <v>0</v>
      </c>
      <c r="AA200" s="441">
        <v>0</v>
      </c>
      <c r="AB200" s="441">
        <v>0</v>
      </c>
      <c r="AC200" s="441">
        <v>0</v>
      </c>
      <c r="AD200" s="442">
        <f t="shared" si="61"/>
        <v>0</v>
      </c>
      <c r="AE200" s="443">
        <f t="shared" si="59"/>
        <v>0</v>
      </c>
      <c r="AF200" s="443">
        <f t="shared" ref="AF200:AF260" si="64">O200 +V200-AA200</f>
        <v>0</v>
      </c>
      <c r="AG200" s="443">
        <f t="shared" si="58"/>
        <v>0</v>
      </c>
      <c r="AH200" s="444">
        <f t="shared" si="60"/>
        <v>0</v>
      </c>
      <c r="AI200" s="444">
        <f t="shared" si="55"/>
        <v>0</v>
      </c>
      <c r="AJ200" s="444">
        <f t="shared" si="56"/>
        <v>0</v>
      </c>
      <c r="AK200" s="601">
        <f t="shared" si="57"/>
        <v>0</v>
      </c>
    </row>
    <row r="201" spans="1:37" s="445" customFormat="1" ht="13.15" customHeight="1" x14ac:dyDescent="0.2">
      <c r="A201" s="431" t="s">
        <v>106</v>
      </c>
      <c r="B201" s="433"/>
      <c r="C201" s="432" t="s">
        <v>12</v>
      </c>
      <c r="D201" s="680" t="s">
        <v>6263</v>
      </c>
      <c r="E201" s="56" t="s">
        <v>6264</v>
      </c>
      <c r="F201" s="434" t="s">
        <v>299</v>
      </c>
      <c r="G201" s="450" t="s">
        <v>26</v>
      </c>
      <c r="H201" s="435" t="str">
        <f t="shared" si="62"/>
        <v>31250140</v>
      </c>
      <c r="I201" s="436" t="str">
        <f>IF(ISNA(VLOOKUP(G201,GAAP02F[[#All],[Column1]:[FundHier1]],5,FALSE)),"Leases",(VLOOKUP(G201,GAAP02F[[#All],[Column1]:[FundHier1]],5,FALSE)))</f>
        <v>200</v>
      </c>
      <c r="J201" s="436" t="str">
        <f>IF(ISNA(VLOOKUP(F201,Table_GAAP02A[[#All],[Agency]:[Hier1]],4,FALSE)),"Abolished Agency",(VLOOKUP(F201,Table_GAAP02A[[#All],[Agency]:[Hier1]],4,FALSE)))</f>
        <v>0820</v>
      </c>
      <c r="K201" s="437" t="str">
        <f>IF(ISNA(VLOOKUP(F201,Table_GAAP02A[[#All],[Agency]:[Hier1]],2,FALSE)),"Abolished Agency",(VLOOKUP(F201,Table_GAAP02A[[#All],[Agency]:[Hier1]],2,FALSE)))</f>
        <v>RESOURCES</v>
      </c>
      <c r="L201" s="437" t="str">
        <f>IF(ISNA(VLOOKUP(F201,Table_GAAP02A[[#All],[Agency]:[Hier1]],3,FALSE)),"Abolished Agency",(VLOOKUP(F201,Table_GAAP02A[[#All],[Agency]:[Hier1]],3,FALSE)))</f>
        <v>CALIF TAHOE CONSERVANCY</v>
      </c>
      <c r="M201" s="437" t="str">
        <f>IF(ISNA(VLOOKUP(G201,GAAP02F[[#All],[Column1]:[FundName]],2,FALSE)),"Leases",(VLOOKUP(G201,GAAP02F[[#All],[Column1]:[FundName]],2,FALSE)))</f>
        <v>ENVIRONMENTL LICENSE PLATE FD</v>
      </c>
      <c r="N201" s="438">
        <v>0</v>
      </c>
      <c r="O201" s="438">
        <v>245587.74</v>
      </c>
      <c r="P201" s="438">
        <v>0</v>
      </c>
      <c r="Q201" s="438">
        <v>0</v>
      </c>
      <c r="R201" s="438">
        <v>0</v>
      </c>
      <c r="S201" s="438">
        <v>0</v>
      </c>
      <c r="T201" s="577">
        <f t="shared" si="54"/>
        <v>245587.74</v>
      </c>
      <c r="U201" s="439">
        <v>0</v>
      </c>
      <c r="V201" s="439">
        <v>0</v>
      </c>
      <c r="W201" s="439">
        <v>0</v>
      </c>
      <c r="X201" s="439">
        <v>0</v>
      </c>
      <c r="Y201" s="440">
        <f t="shared" si="63"/>
        <v>0</v>
      </c>
      <c r="Z201" s="441">
        <v>0</v>
      </c>
      <c r="AA201" s="441">
        <v>245587.74</v>
      </c>
      <c r="AB201" s="441">
        <v>0</v>
      </c>
      <c r="AC201" s="441">
        <v>0</v>
      </c>
      <c r="AD201" s="442">
        <f t="shared" si="61"/>
        <v>245587.74</v>
      </c>
      <c r="AE201" s="443">
        <f t="shared" si="59"/>
        <v>0</v>
      </c>
      <c r="AF201" s="443">
        <f t="shared" si="64"/>
        <v>0</v>
      </c>
      <c r="AG201" s="443">
        <f t="shared" si="58"/>
        <v>0</v>
      </c>
      <c r="AH201" s="444">
        <f t="shared" si="60"/>
        <v>0</v>
      </c>
      <c r="AI201" s="444">
        <f t="shared" si="55"/>
        <v>0</v>
      </c>
      <c r="AJ201" s="444">
        <f t="shared" si="56"/>
        <v>0</v>
      </c>
      <c r="AK201" s="601">
        <f t="shared" si="57"/>
        <v>0</v>
      </c>
    </row>
    <row r="202" spans="1:37" s="445" customFormat="1" ht="13.15" customHeight="1" x14ac:dyDescent="0.2">
      <c r="A202" s="431" t="s">
        <v>106</v>
      </c>
      <c r="B202" s="433"/>
      <c r="C202" s="432" t="s">
        <v>12</v>
      </c>
      <c r="D202" s="432"/>
      <c r="E202" s="432"/>
      <c r="F202" s="434" t="s">
        <v>299</v>
      </c>
      <c r="G202" s="450" t="s">
        <v>35</v>
      </c>
      <c r="H202" s="435" t="str">
        <f t="shared" si="62"/>
        <v>31250262</v>
      </c>
      <c r="I202" s="436" t="str">
        <f>IF(ISNA(VLOOKUP(G202,GAAP02F[[#All],[Column1]:[FundHier1]],5,FALSE)),"Leases",(VLOOKUP(G202,GAAP02F[[#All],[Column1]:[FundHier1]],5,FALSE)))</f>
        <v>300</v>
      </c>
      <c r="J202" s="436" t="str">
        <f>IF(ISNA(VLOOKUP(F202,Table_GAAP02A[[#All],[Agency]:[Hier1]],4,FALSE)),"Abolished Agency",(VLOOKUP(F202,Table_GAAP02A[[#All],[Agency]:[Hier1]],4,FALSE)))</f>
        <v>0820</v>
      </c>
      <c r="K202" s="437" t="str">
        <f>IF(ISNA(VLOOKUP(F202,Table_GAAP02A[[#All],[Agency]:[Hier1]],2,FALSE)),"Abolished Agency",(VLOOKUP(F202,Table_GAAP02A[[#All],[Agency]:[Hier1]],2,FALSE)))</f>
        <v>RESOURCES</v>
      </c>
      <c r="L202" s="437" t="str">
        <f>IF(ISNA(VLOOKUP(F202,Table_GAAP02A[[#All],[Agency]:[Hier1]],3,FALSE)),"Abolished Agency",(VLOOKUP(F202,Table_GAAP02A[[#All],[Agency]:[Hier1]],3,FALSE)))</f>
        <v>CALIF TAHOE CONSERVANCY</v>
      </c>
      <c r="M202" s="437" t="str">
        <f>IF(ISNA(VLOOKUP(G202,GAAP02F[[#All],[Column1]:[FundName]],2,FALSE)),"Leases",(VLOOKUP(G202,GAAP02F[[#All],[Column1]:[FundName]],2,FALSE)))</f>
        <v>HABITAT CONSERVATION FUND</v>
      </c>
      <c r="N202" s="438">
        <v>0</v>
      </c>
      <c r="O202" s="438">
        <v>0</v>
      </c>
      <c r="P202" s="438">
        <v>0</v>
      </c>
      <c r="Q202" s="438">
        <v>0</v>
      </c>
      <c r="R202" s="438">
        <v>0</v>
      </c>
      <c r="S202" s="438">
        <v>0</v>
      </c>
      <c r="T202" s="577">
        <f t="shared" si="54"/>
        <v>0</v>
      </c>
      <c r="U202" s="439">
        <v>0</v>
      </c>
      <c r="V202" s="439">
        <v>0</v>
      </c>
      <c r="W202" s="439">
        <v>0</v>
      </c>
      <c r="X202" s="439">
        <v>0</v>
      </c>
      <c r="Y202" s="440">
        <f t="shared" si="63"/>
        <v>0</v>
      </c>
      <c r="Z202" s="441">
        <v>0</v>
      </c>
      <c r="AA202" s="441">
        <v>0</v>
      </c>
      <c r="AB202" s="441">
        <v>0</v>
      </c>
      <c r="AC202" s="441">
        <v>0</v>
      </c>
      <c r="AD202" s="442">
        <f t="shared" si="61"/>
        <v>0</v>
      </c>
      <c r="AE202" s="443">
        <f t="shared" si="59"/>
        <v>0</v>
      </c>
      <c r="AF202" s="443">
        <f t="shared" si="64"/>
        <v>0</v>
      </c>
      <c r="AG202" s="443">
        <f t="shared" si="58"/>
        <v>0</v>
      </c>
      <c r="AH202" s="444">
        <f t="shared" si="60"/>
        <v>0</v>
      </c>
      <c r="AI202" s="444">
        <f t="shared" si="55"/>
        <v>0</v>
      </c>
      <c r="AJ202" s="444">
        <f t="shared" si="56"/>
        <v>0</v>
      </c>
      <c r="AK202" s="601">
        <f t="shared" si="57"/>
        <v>0</v>
      </c>
    </row>
    <row r="203" spans="1:37" s="445" customFormat="1" ht="13.15" customHeight="1" x14ac:dyDescent="0.2">
      <c r="A203" s="431" t="s">
        <v>106</v>
      </c>
      <c r="B203" s="433"/>
      <c r="C203" s="432" t="s">
        <v>12</v>
      </c>
      <c r="D203" s="432"/>
      <c r="E203" s="432"/>
      <c r="F203" s="434" t="s">
        <v>299</v>
      </c>
      <c r="G203" s="450" t="s">
        <v>300</v>
      </c>
      <c r="H203" s="435" t="str">
        <f t="shared" si="62"/>
        <v>31250286</v>
      </c>
      <c r="I203" s="436" t="str">
        <f>IF(ISNA(VLOOKUP(G203,GAAP02F[[#All],[Column1]:[FundHier1]],5,FALSE)),"Leases",(VLOOKUP(G203,GAAP02F[[#All],[Column1]:[FundHier1]],5,FALSE)))</f>
        <v>200</v>
      </c>
      <c r="J203" s="436" t="str">
        <f>IF(ISNA(VLOOKUP(F203,Table_GAAP02A[[#All],[Agency]:[Hier1]],4,FALSE)),"Abolished Agency",(VLOOKUP(F203,Table_GAAP02A[[#All],[Agency]:[Hier1]],4,FALSE)))</f>
        <v>0820</v>
      </c>
      <c r="K203" s="437" t="str">
        <f>IF(ISNA(VLOOKUP(F203,Table_GAAP02A[[#All],[Agency]:[Hier1]],2,FALSE)),"Abolished Agency",(VLOOKUP(F203,Table_GAAP02A[[#All],[Agency]:[Hier1]],2,FALSE)))</f>
        <v>RESOURCES</v>
      </c>
      <c r="L203" s="437" t="str">
        <f>IF(ISNA(VLOOKUP(F203,Table_GAAP02A[[#All],[Agency]:[Hier1]],3,FALSE)),"Abolished Agency",(VLOOKUP(F203,Table_GAAP02A[[#All],[Agency]:[Hier1]],3,FALSE)))</f>
        <v>CALIF TAHOE CONSERVANCY</v>
      </c>
      <c r="M203" s="437" t="str">
        <f>IF(ISNA(VLOOKUP(G203,GAAP02F[[#All],[Column1]:[FundName]],2,FALSE)),"Leases",(VLOOKUP(G203,GAAP02F[[#All],[Column1]:[FundName]],2,FALSE)))</f>
        <v>LAKE TAHOE CONSERVANCY ACCOUNT</v>
      </c>
      <c r="N203" s="438">
        <v>0</v>
      </c>
      <c r="O203" s="438">
        <v>0</v>
      </c>
      <c r="P203" s="438">
        <v>0</v>
      </c>
      <c r="Q203" s="438">
        <v>0</v>
      </c>
      <c r="R203" s="438">
        <v>0</v>
      </c>
      <c r="S203" s="438">
        <v>0</v>
      </c>
      <c r="T203" s="577">
        <f t="shared" si="54"/>
        <v>0</v>
      </c>
      <c r="U203" s="439">
        <v>0</v>
      </c>
      <c r="V203" s="439">
        <v>0</v>
      </c>
      <c r="W203" s="439">
        <v>0</v>
      </c>
      <c r="X203" s="439">
        <v>0</v>
      </c>
      <c r="Y203" s="440">
        <f t="shared" si="63"/>
        <v>0</v>
      </c>
      <c r="Z203" s="441">
        <v>0</v>
      </c>
      <c r="AA203" s="441">
        <v>0</v>
      </c>
      <c r="AB203" s="441">
        <v>0</v>
      </c>
      <c r="AC203" s="441">
        <v>0</v>
      </c>
      <c r="AD203" s="442">
        <f t="shared" si="61"/>
        <v>0</v>
      </c>
      <c r="AE203" s="443">
        <f t="shared" si="59"/>
        <v>0</v>
      </c>
      <c r="AF203" s="443">
        <f t="shared" si="64"/>
        <v>0</v>
      </c>
      <c r="AG203" s="443">
        <f t="shared" si="58"/>
        <v>0</v>
      </c>
      <c r="AH203" s="444">
        <f t="shared" si="60"/>
        <v>0</v>
      </c>
      <c r="AI203" s="444">
        <f t="shared" si="55"/>
        <v>0</v>
      </c>
      <c r="AJ203" s="444">
        <f t="shared" si="56"/>
        <v>0</v>
      </c>
      <c r="AK203" s="601">
        <f t="shared" si="57"/>
        <v>0</v>
      </c>
    </row>
    <row r="204" spans="1:37" s="445" customFormat="1" ht="13.15" customHeight="1" x14ac:dyDescent="0.2">
      <c r="A204" s="431" t="s">
        <v>106</v>
      </c>
      <c r="B204" s="198"/>
      <c r="C204" s="432" t="s">
        <v>12</v>
      </c>
      <c r="D204" s="432"/>
      <c r="E204" s="432"/>
      <c r="F204" s="434" t="s">
        <v>299</v>
      </c>
      <c r="G204" s="434" t="s">
        <v>301</v>
      </c>
      <c r="H204" s="435" t="str">
        <f t="shared" si="62"/>
        <v>31250720</v>
      </c>
      <c r="I204" s="436" t="str">
        <f>IF(ISNA(VLOOKUP(G204,GAAP02F[[#All],[Column1]:[FundHier1]],5,FALSE)),"Leases",(VLOOKUP(G204,GAAP02F[[#All],[Column1]:[FundHier1]],5,FALSE)))</f>
        <v>300</v>
      </c>
      <c r="J204" s="436" t="str">
        <f>IF(ISNA(VLOOKUP(F204,Table_GAAP02A[[#All],[Agency]:[Hier1]],4,FALSE)),"Abolished Agency",(VLOOKUP(F204,Table_GAAP02A[[#All],[Agency]:[Hier1]],4,FALSE)))</f>
        <v>0820</v>
      </c>
      <c r="K204" s="437" t="str">
        <f>IF(ISNA(VLOOKUP(F204,Table_GAAP02A[[#All],[Agency]:[Hier1]],2,FALSE)),"Abolished Agency",(VLOOKUP(F204,Table_GAAP02A[[#All],[Agency]:[Hier1]],2,FALSE)))</f>
        <v>RESOURCES</v>
      </c>
      <c r="L204" s="437" t="str">
        <f>IF(ISNA(VLOOKUP(F204,Table_GAAP02A[[#All],[Agency]:[Hier1]],3,FALSE)),"Abolished Agency",(VLOOKUP(F204,Table_GAAP02A[[#All],[Agency]:[Hier1]],3,FALSE)))</f>
        <v>CALIF TAHOE CONSERVANCY</v>
      </c>
      <c r="M204" s="437" t="str">
        <f>IF(ISNA(VLOOKUP(G204,GAAP02F[[#All],[Column1]:[FundName]],2,FALSE)),"Leases",(VLOOKUP(G204,GAAP02F[[#All],[Column1]:[FundName]],2,FALSE)))</f>
        <v>LAKE TAHOE ACQUISITION FUND</v>
      </c>
      <c r="N204" s="438">
        <v>0</v>
      </c>
      <c r="O204" s="438">
        <v>0</v>
      </c>
      <c r="P204" s="438">
        <v>0</v>
      </c>
      <c r="Q204" s="438">
        <v>0</v>
      </c>
      <c r="R204" s="438">
        <v>0</v>
      </c>
      <c r="S204" s="438">
        <v>0</v>
      </c>
      <c r="T204" s="577">
        <f t="shared" ref="T204:T267" si="65">SUM(N204:S204)</f>
        <v>0</v>
      </c>
      <c r="U204" s="439">
        <v>0</v>
      </c>
      <c r="V204" s="439">
        <v>0</v>
      </c>
      <c r="W204" s="439">
        <v>0</v>
      </c>
      <c r="X204" s="439">
        <v>0</v>
      </c>
      <c r="Y204" s="440">
        <f t="shared" si="63"/>
        <v>0</v>
      </c>
      <c r="Z204" s="441">
        <v>0</v>
      </c>
      <c r="AA204" s="441">
        <v>0</v>
      </c>
      <c r="AB204" s="441">
        <v>0</v>
      </c>
      <c r="AC204" s="441">
        <v>0</v>
      </c>
      <c r="AD204" s="442">
        <f t="shared" si="61"/>
        <v>0</v>
      </c>
      <c r="AE204" s="443">
        <f t="shared" si="59"/>
        <v>0</v>
      </c>
      <c r="AF204" s="443">
        <f t="shared" si="64"/>
        <v>0</v>
      </c>
      <c r="AG204" s="443">
        <f t="shared" si="58"/>
        <v>0</v>
      </c>
      <c r="AH204" s="444">
        <f t="shared" si="60"/>
        <v>0</v>
      </c>
      <c r="AI204" s="444">
        <f t="shared" ref="AI204:AI267" si="66">R204</f>
        <v>0</v>
      </c>
      <c r="AJ204" s="444">
        <f t="shared" ref="AJ204:AJ267" si="67">S204</f>
        <v>0</v>
      </c>
      <c r="AK204" s="601">
        <f t="shared" ref="AK204:AK267" si="68">SUM(AE204:AJ204)</f>
        <v>0</v>
      </c>
    </row>
    <row r="205" spans="1:37" s="445" customFormat="1" ht="13.15" customHeight="1" x14ac:dyDescent="0.2">
      <c r="A205" s="431" t="s">
        <v>106</v>
      </c>
      <c r="B205" s="198"/>
      <c r="C205" s="432" t="s">
        <v>12</v>
      </c>
      <c r="D205" s="432"/>
      <c r="E205" s="432"/>
      <c r="F205" s="434" t="s">
        <v>299</v>
      </c>
      <c r="G205" s="434" t="s">
        <v>63</v>
      </c>
      <c r="H205" s="435" t="str">
        <f t="shared" si="62"/>
        <v>31250890</v>
      </c>
      <c r="I205" s="436" t="str">
        <f>IF(ISNA(VLOOKUP(G205,GAAP02F[[#All],[Column1]:[FundHier1]],5,FALSE)),"Leases",(VLOOKUP(G205,GAAP02F[[#All],[Column1]:[FundHier1]],5,FALSE)))</f>
        <v>200</v>
      </c>
      <c r="J205" s="436" t="str">
        <f>IF(ISNA(VLOOKUP(F205,Table_GAAP02A[[#All],[Agency]:[Hier1]],4,FALSE)),"Abolished Agency",(VLOOKUP(F205,Table_GAAP02A[[#All],[Agency]:[Hier1]],4,FALSE)))</f>
        <v>0820</v>
      </c>
      <c r="K205" s="437" t="str">
        <f>IF(ISNA(VLOOKUP(F205,Table_GAAP02A[[#All],[Agency]:[Hier1]],2,FALSE)),"Abolished Agency",(VLOOKUP(F205,Table_GAAP02A[[#All],[Agency]:[Hier1]],2,FALSE)))</f>
        <v>RESOURCES</v>
      </c>
      <c r="L205" s="437" t="str">
        <f>IF(ISNA(VLOOKUP(F205,Table_GAAP02A[[#All],[Agency]:[Hier1]],3,FALSE)),"Abolished Agency",(VLOOKUP(F205,Table_GAAP02A[[#All],[Agency]:[Hier1]],3,FALSE)))</f>
        <v>CALIF TAHOE CONSERVANCY</v>
      </c>
      <c r="M205" s="437" t="str">
        <f>IF(ISNA(VLOOKUP(G205,GAAP02F[[#All],[Column1]:[FundName]],2,FALSE)),"Leases",(VLOOKUP(G205,GAAP02F[[#All],[Column1]:[FundName]],2,FALSE)))</f>
        <v>FEDERAL TRUST FUND</v>
      </c>
      <c r="N205" s="438">
        <v>0</v>
      </c>
      <c r="O205" s="438">
        <v>0</v>
      </c>
      <c r="P205" s="438">
        <v>0</v>
      </c>
      <c r="Q205" s="438">
        <v>0</v>
      </c>
      <c r="R205" s="438">
        <v>0</v>
      </c>
      <c r="S205" s="438">
        <v>0</v>
      </c>
      <c r="T205" s="577">
        <f t="shared" si="65"/>
        <v>0</v>
      </c>
      <c r="U205" s="439">
        <v>0</v>
      </c>
      <c r="V205" s="439">
        <v>0</v>
      </c>
      <c r="W205" s="439">
        <v>0</v>
      </c>
      <c r="X205" s="439">
        <v>0</v>
      </c>
      <c r="Y205" s="440">
        <f t="shared" si="63"/>
        <v>0</v>
      </c>
      <c r="Z205" s="441">
        <v>0</v>
      </c>
      <c r="AA205" s="441">
        <v>0</v>
      </c>
      <c r="AB205" s="441">
        <v>0</v>
      </c>
      <c r="AC205" s="441">
        <v>0</v>
      </c>
      <c r="AD205" s="442">
        <f t="shared" si="61"/>
        <v>0</v>
      </c>
      <c r="AE205" s="443">
        <f t="shared" si="59"/>
        <v>0</v>
      </c>
      <c r="AF205" s="443">
        <f t="shared" si="64"/>
        <v>0</v>
      </c>
      <c r="AG205" s="443">
        <f t="shared" si="58"/>
        <v>0</v>
      </c>
      <c r="AH205" s="444">
        <f t="shared" si="60"/>
        <v>0</v>
      </c>
      <c r="AI205" s="444">
        <f t="shared" si="66"/>
        <v>0</v>
      </c>
      <c r="AJ205" s="444">
        <f t="shared" si="67"/>
        <v>0</v>
      </c>
      <c r="AK205" s="601">
        <f t="shared" si="68"/>
        <v>0</v>
      </c>
    </row>
    <row r="206" spans="1:37" s="445" customFormat="1" ht="13.15" customHeight="1" x14ac:dyDescent="0.2">
      <c r="A206" s="431" t="s">
        <v>106</v>
      </c>
      <c r="B206" s="198"/>
      <c r="C206" s="432" t="s">
        <v>12</v>
      </c>
      <c r="D206" s="432"/>
      <c r="E206" s="432"/>
      <c r="F206" s="434" t="s">
        <v>299</v>
      </c>
      <c r="G206" s="434" t="s">
        <v>67</v>
      </c>
      <c r="H206" s="435" t="str">
        <f t="shared" si="62"/>
        <v>31256029</v>
      </c>
      <c r="I206" s="436" t="str">
        <f>IF(ISNA(VLOOKUP(G206,GAAP02F[[#All],[Column1]:[FundHier1]],5,FALSE)),"Leases",(VLOOKUP(G206,GAAP02F[[#All],[Column1]:[FundHier1]],5,FALSE)))</f>
        <v>200</v>
      </c>
      <c r="J206" s="436" t="str">
        <f>IF(ISNA(VLOOKUP(F206,Table_GAAP02A[[#All],[Agency]:[Hier1]],4,FALSE)),"Abolished Agency",(VLOOKUP(F206,Table_GAAP02A[[#All],[Agency]:[Hier1]],4,FALSE)))</f>
        <v>0820</v>
      </c>
      <c r="K206" s="437" t="str">
        <f>IF(ISNA(VLOOKUP(F206,Table_GAAP02A[[#All],[Agency]:[Hier1]],2,FALSE)),"Abolished Agency",(VLOOKUP(F206,Table_GAAP02A[[#All],[Agency]:[Hier1]],2,FALSE)))</f>
        <v>RESOURCES</v>
      </c>
      <c r="L206" s="437" t="str">
        <f>IF(ISNA(VLOOKUP(F206,Table_GAAP02A[[#All],[Agency]:[Hier1]],3,FALSE)),"Abolished Agency",(VLOOKUP(F206,Table_GAAP02A[[#All],[Agency]:[Hier1]],3,FALSE)))</f>
        <v>CALIF TAHOE CONSERVANCY</v>
      </c>
      <c r="M206" s="437" t="str">
        <f>IF(ISNA(VLOOKUP(G206,GAAP02F[[#All],[Column1]:[FundName]],2,FALSE)),"Leases",(VLOOKUP(G206,GAAP02F[[#All],[Column1]:[FundName]],2,FALSE)))</f>
        <v>CA CLEAN WATER AIR ETC</v>
      </c>
      <c r="N206" s="438">
        <v>0</v>
      </c>
      <c r="O206" s="438">
        <v>0</v>
      </c>
      <c r="P206" s="438">
        <v>0</v>
      </c>
      <c r="Q206" s="438">
        <v>0</v>
      </c>
      <c r="R206" s="438">
        <v>0</v>
      </c>
      <c r="S206" s="438">
        <v>0</v>
      </c>
      <c r="T206" s="577">
        <f t="shared" si="65"/>
        <v>0</v>
      </c>
      <c r="U206" s="439">
        <v>0</v>
      </c>
      <c r="V206" s="439">
        <v>0</v>
      </c>
      <c r="W206" s="439">
        <v>0</v>
      </c>
      <c r="X206" s="439">
        <v>0</v>
      </c>
      <c r="Y206" s="440">
        <f t="shared" si="63"/>
        <v>0</v>
      </c>
      <c r="Z206" s="441">
        <v>0</v>
      </c>
      <c r="AA206" s="441">
        <v>0</v>
      </c>
      <c r="AB206" s="441">
        <v>0</v>
      </c>
      <c r="AC206" s="441">
        <v>0</v>
      </c>
      <c r="AD206" s="442">
        <f t="shared" si="61"/>
        <v>0</v>
      </c>
      <c r="AE206" s="443">
        <f t="shared" si="59"/>
        <v>0</v>
      </c>
      <c r="AF206" s="443">
        <f t="shared" si="64"/>
        <v>0</v>
      </c>
      <c r="AG206" s="443">
        <f t="shared" si="58"/>
        <v>0</v>
      </c>
      <c r="AH206" s="444">
        <f t="shared" si="60"/>
        <v>0</v>
      </c>
      <c r="AI206" s="444">
        <f t="shared" si="66"/>
        <v>0</v>
      </c>
      <c r="AJ206" s="444">
        <f t="shared" si="67"/>
        <v>0</v>
      </c>
      <c r="AK206" s="601">
        <f t="shared" si="68"/>
        <v>0</v>
      </c>
    </row>
    <row r="207" spans="1:37" s="445" customFormat="1" ht="13.15" customHeight="1" x14ac:dyDescent="0.2">
      <c r="A207" s="431" t="s">
        <v>106</v>
      </c>
      <c r="B207" s="198"/>
      <c r="C207" s="432" t="s">
        <v>12</v>
      </c>
      <c r="D207" s="432"/>
      <c r="E207" s="432"/>
      <c r="F207" s="434" t="s">
        <v>299</v>
      </c>
      <c r="G207" s="434" t="s">
        <v>302</v>
      </c>
      <c r="H207" s="435" t="str">
        <f t="shared" si="62"/>
        <v>31256031</v>
      </c>
      <c r="I207" s="436" t="str">
        <f>IF(ISNA(VLOOKUP(G207,GAAP02F[[#All],[Column1]:[FundHier1]],5,FALSE)),"Leases",(VLOOKUP(G207,GAAP02F[[#All],[Column1]:[FundHier1]],5,FALSE)))</f>
        <v>200</v>
      </c>
      <c r="J207" s="436" t="str">
        <f>IF(ISNA(VLOOKUP(F207,Table_GAAP02A[[#All],[Agency]:[Hier1]],4,FALSE)),"Abolished Agency",(VLOOKUP(F207,Table_GAAP02A[[#All],[Agency]:[Hier1]],4,FALSE)))</f>
        <v>0820</v>
      </c>
      <c r="K207" s="437" t="str">
        <f>IF(ISNA(VLOOKUP(F207,Table_GAAP02A[[#All],[Agency]:[Hier1]],2,FALSE)),"Abolished Agency",(VLOOKUP(F207,Table_GAAP02A[[#All],[Agency]:[Hier1]],2,FALSE)))</f>
        <v>RESOURCES</v>
      </c>
      <c r="L207" s="437" t="str">
        <f>IF(ISNA(VLOOKUP(F207,Table_GAAP02A[[#All],[Agency]:[Hier1]],3,FALSE)),"Abolished Agency",(VLOOKUP(F207,Table_GAAP02A[[#All],[Agency]:[Hier1]],3,FALSE)))</f>
        <v>CALIF TAHOE CONSERVANCY</v>
      </c>
      <c r="M207" s="437" t="str">
        <f>IF(ISNA(VLOOKUP(G207,GAAP02F[[#All],[Column1]:[FundName]],2,FALSE)),"Leases",(VLOOKUP(G207,GAAP02F[[#All],[Column1]:[FundName]],2,FALSE)))</f>
        <v>WATER SECURITY CLEAN DRINKING</v>
      </c>
      <c r="N207" s="438">
        <v>0</v>
      </c>
      <c r="O207" s="438">
        <v>0</v>
      </c>
      <c r="P207" s="438">
        <v>0</v>
      </c>
      <c r="Q207" s="438">
        <v>0</v>
      </c>
      <c r="R207" s="438">
        <v>0</v>
      </c>
      <c r="S207" s="438">
        <v>0</v>
      </c>
      <c r="T207" s="577">
        <f t="shared" si="65"/>
        <v>0</v>
      </c>
      <c r="U207" s="439">
        <v>0</v>
      </c>
      <c r="V207" s="439">
        <v>0</v>
      </c>
      <c r="W207" s="439">
        <v>0</v>
      </c>
      <c r="X207" s="439">
        <v>0</v>
      </c>
      <c r="Y207" s="440">
        <f t="shared" si="63"/>
        <v>0</v>
      </c>
      <c r="Z207" s="441">
        <v>0</v>
      </c>
      <c r="AA207" s="441">
        <v>0</v>
      </c>
      <c r="AB207" s="441">
        <v>0</v>
      </c>
      <c r="AC207" s="441">
        <v>0</v>
      </c>
      <c r="AD207" s="442">
        <f t="shared" si="61"/>
        <v>0</v>
      </c>
      <c r="AE207" s="443">
        <f t="shared" si="59"/>
        <v>0</v>
      </c>
      <c r="AF207" s="443">
        <f t="shared" si="64"/>
        <v>0</v>
      </c>
      <c r="AG207" s="443">
        <f t="shared" ref="AG207:AG267" si="69">P207 +W207-AB207</f>
        <v>0</v>
      </c>
      <c r="AH207" s="444">
        <f t="shared" si="60"/>
        <v>0</v>
      </c>
      <c r="AI207" s="444">
        <f t="shared" si="66"/>
        <v>0</v>
      </c>
      <c r="AJ207" s="444">
        <f t="shared" si="67"/>
        <v>0</v>
      </c>
      <c r="AK207" s="601">
        <f t="shared" si="68"/>
        <v>0</v>
      </c>
    </row>
    <row r="208" spans="1:37" s="445" customFormat="1" ht="13.15" customHeight="1" x14ac:dyDescent="0.2">
      <c r="A208" s="431" t="s">
        <v>106</v>
      </c>
      <c r="B208" s="198"/>
      <c r="C208" s="432" t="s">
        <v>12</v>
      </c>
      <c r="D208" s="432"/>
      <c r="E208" s="432"/>
      <c r="F208" s="434" t="s">
        <v>299</v>
      </c>
      <c r="G208" s="434" t="s">
        <v>69</v>
      </c>
      <c r="H208" s="435" t="str">
        <f t="shared" si="62"/>
        <v>31256051</v>
      </c>
      <c r="I208" s="436" t="str">
        <f>IF(ISNA(VLOOKUP(G208,GAAP02F[[#All],[Column1]:[FundHier1]],5,FALSE)),"Leases",(VLOOKUP(G208,GAAP02F[[#All],[Column1]:[FundHier1]],5,FALSE)))</f>
        <v>200</v>
      </c>
      <c r="J208" s="436" t="str">
        <f>IF(ISNA(VLOOKUP(F208,Table_GAAP02A[[#All],[Agency]:[Hier1]],4,FALSE)),"Abolished Agency",(VLOOKUP(F208,Table_GAAP02A[[#All],[Agency]:[Hier1]],4,FALSE)))</f>
        <v>0820</v>
      </c>
      <c r="K208" s="437" t="str">
        <f>IF(ISNA(VLOOKUP(F208,Table_GAAP02A[[#All],[Agency]:[Hier1]],2,FALSE)),"Abolished Agency",(VLOOKUP(F208,Table_GAAP02A[[#All],[Agency]:[Hier1]],2,FALSE)))</f>
        <v>RESOURCES</v>
      </c>
      <c r="L208" s="437" t="str">
        <f>IF(ISNA(VLOOKUP(F208,Table_GAAP02A[[#All],[Agency]:[Hier1]],3,FALSE)),"Abolished Agency",(VLOOKUP(F208,Table_GAAP02A[[#All],[Agency]:[Hier1]],3,FALSE)))</f>
        <v>CALIF TAHOE CONSERVANCY</v>
      </c>
      <c r="M208" s="437" t="str">
        <f>IF(ISNA(VLOOKUP(G208,GAAP02F[[#All],[Column1]:[FundName]],2,FALSE)),"Leases",(VLOOKUP(G208,GAAP02F[[#All],[Column1]:[FundName]],2,FALSE)))</f>
        <v>SAFE DRINKING WATER OF 2006</v>
      </c>
      <c r="N208" s="438">
        <v>0</v>
      </c>
      <c r="O208" s="438">
        <v>0</v>
      </c>
      <c r="P208" s="438">
        <v>0</v>
      </c>
      <c r="Q208" s="438">
        <v>0</v>
      </c>
      <c r="R208" s="438">
        <v>0</v>
      </c>
      <c r="S208" s="438">
        <v>0</v>
      </c>
      <c r="T208" s="577">
        <f t="shared" si="65"/>
        <v>0</v>
      </c>
      <c r="U208" s="439">
        <v>0</v>
      </c>
      <c r="V208" s="439">
        <v>0</v>
      </c>
      <c r="W208" s="439">
        <v>0</v>
      </c>
      <c r="X208" s="439">
        <v>0</v>
      </c>
      <c r="Y208" s="440">
        <f t="shared" si="63"/>
        <v>0</v>
      </c>
      <c r="Z208" s="441">
        <v>0</v>
      </c>
      <c r="AA208" s="441">
        <v>0</v>
      </c>
      <c r="AB208" s="441">
        <v>0</v>
      </c>
      <c r="AC208" s="441">
        <v>0</v>
      </c>
      <c r="AD208" s="442">
        <f t="shared" si="61"/>
        <v>0</v>
      </c>
      <c r="AE208" s="443">
        <f t="shared" ref="AE208:AE268" si="70">N208 +U208-Z208</f>
        <v>0</v>
      </c>
      <c r="AF208" s="443">
        <f t="shared" si="64"/>
        <v>0</v>
      </c>
      <c r="AG208" s="443">
        <f t="shared" si="69"/>
        <v>0</v>
      </c>
      <c r="AH208" s="444">
        <f t="shared" si="60"/>
        <v>0</v>
      </c>
      <c r="AI208" s="444">
        <f t="shared" si="66"/>
        <v>0</v>
      </c>
      <c r="AJ208" s="444">
        <f t="shared" si="67"/>
        <v>0</v>
      </c>
      <c r="AK208" s="601">
        <f t="shared" si="68"/>
        <v>0</v>
      </c>
    </row>
    <row r="209" spans="1:37" s="445" customFormat="1" ht="13.15" customHeight="1" x14ac:dyDescent="0.2">
      <c r="A209" s="431" t="s">
        <v>106</v>
      </c>
      <c r="B209" s="198"/>
      <c r="C209" s="432" t="s">
        <v>12</v>
      </c>
      <c r="D209" s="432"/>
      <c r="E209" s="432"/>
      <c r="F209" s="434" t="s">
        <v>299</v>
      </c>
      <c r="G209" s="434" t="s">
        <v>303</v>
      </c>
      <c r="H209" s="435" t="str">
        <f t="shared" si="62"/>
        <v>31256088</v>
      </c>
      <c r="I209" s="436" t="str">
        <f>IF(ISNA(VLOOKUP(G209,GAAP02F[[#All],[Column1]:[FundHier1]],5,FALSE)),"Leases",(VLOOKUP(G209,GAAP02F[[#All],[Column1]:[FundHier1]],5,FALSE)))</f>
        <v>200</v>
      </c>
      <c r="J209" s="436" t="str">
        <f>IF(ISNA(VLOOKUP(F209,Table_GAAP02A[[#All],[Agency]:[Hier1]],4,FALSE)),"Abolished Agency",(VLOOKUP(F209,Table_GAAP02A[[#All],[Agency]:[Hier1]],4,FALSE)))</f>
        <v>0820</v>
      </c>
      <c r="K209" s="437" t="str">
        <f>IF(ISNA(VLOOKUP(F209,Table_GAAP02A[[#All],[Agency]:[Hier1]],2,FALSE)),"Abolished Agency",(VLOOKUP(F209,Table_GAAP02A[[#All],[Agency]:[Hier1]],2,FALSE)))</f>
        <v>RESOURCES</v>
      </c>
      <c r="L209" s="437" t="str">
        <f>IF(ISNA(VLOOKUP(F209,Table_GAAP02A[[#All],[Agency]:[Hier1]],3,FALSE)),"Abolished Agency",(VLOOKUP(F209,Table_GAAP02A[[#All],[Agency]:[Hier1]],3,FALSE)))</f>
        <v>CALIF TAHOE CONSERVANCY</v>
      </c>
      <c r="M209" s="437" t="str">
        <f>IF(ISNA(VLOOKUP(G209,GAAP02F[[#All],[Column1]:[FundName]],2,FALSE)),"Leases",(VLOOKUP(G209,GAAP02F[[#All],[Column1]:[FundName]],2,FALSE)))</f>
        <v>DROUGHT WTR PRK CLMT CSTL OTDR</v>
      </c>
      <c r="N209" s="438">
        <v>0</v>
      </c>
      <c r="O209" s="438">
        <v>0</v>
      </c>
      <c r="P209" s="438">
        <v>0</v>
      </c>
      <c r="Q209" s="438">
        <v>0</v>
      </c>
      <c r="R209" s="438">
        <v>0</v>
      </c>
      <c r="S209" s="438">
        <v>0</v>
      </c>
      <c r="T209" s="577">
        <f t="shared" si="65"/>
        <v>0</v>
      </c>
      <c r="U209" s="439">
        <v>0</v>
      </c>
      <c r="V209" s="439">
        <v>0</v>
      </c>
      <c r="W209" s="439">
        <v>0</v>
      </c>
      <c r="X209" s="439">
        <v>0</v>
      </c>
      <c r="Y209" s="440">
        <f t="shared" si="63"/>
        <v>0</v>
      </c>
      <c r="Z209" s="441">
        <v>0</v>
      </c>
      <c r="AA209" s="441">
        <v>0</v>
      </c>
      <c r="AB209" s="441">
        <v>0</v>
      </c>
      <c r="AC209" s="441">
        <v>0</v>
      </c>
      <c r="AD209" s="442">
        <f t="shared" si="61"/>
        <v>0</v>
      </c>
      <c r="AE209" s="443">
        <f t="shared" si="70"/>
        <v>0</v>
      </c>
      <c r="AF209" s="443">
        <f t="shared" si="64"/>
        <v>0</v>
      </c>
      <c r="AG209" s="443">
        <f t="shared" si="69"/>
        <v>0</v>
      </c>
      <c r="AH209" s="444">
        <f t="shared" si="60"/>
        <v>0</v>
      </c>
      <c r="AI209" s="444">
        <f t="shared" si="66"/>
        <v>0</v>
      </c>
      <c r="AJ209" s="444">
        <f t="shared" si="67"/>
        <v>0</v>
      </c>
      <c r="AK209" s="601">
        <f t="shared" si="68"/>
        <v>0</v>
      </c>
    </row>
    <row r="210" spans="1:37" s="445" customFormat="1" ht="13.15" customHeight="1" x14ac:dyDescent="0.2">
      <c r="A210" s="431" t="s">
        <v>106</v>
      </c>
      <c r="B210" s="198"/>
      <c r="C210" s="432" t="s">
        <v>12</v>
      </c>
      <c r="D210" s="56"/>
      <c r="E210" s="606"/>
      <c r="F210" s="434" t="s">
        <v>304</v>
      </c>
      <c r="G210" s="434" t="s">
        <v>13</v>
      </c>
      <c r="H210" s="435" t="str">
        <f t="shared" si="62"/>
        <v>33400001</v>
      </c>
      <c r="I210" s="436" t="str">
        <f>IF(ISNA(VLOOKUP(G210,GAAP02F[[#All],[Column1]:[FundHier1]],5,FALSE)),"Leases",(VLOOKUP(G210,GAAP02F[[#All],[Column1]:[FundHier1]],5,FALSE)))</f>
        <v>100</v>
      </c>
      <c r="J210" s="436" t="str">
        <f>IF(ISNA(VLOOKUP(F210,Table_GAAP02A[[#All],[Agency]:[Hier1]],4,FALSE)),"Abolished Agency",(VLOOKUP(F210,Table_GAAP02A[[#All],[Agency]:[Hier1]],4,FALSE)))</f>
        <v>0820</v>
      </c>
      <c r="K210" s="437" t="str">
        <f>IF(ISNA(VLOOKUP(F210,Table_GAAP02A[[#All],[Agency]:[Hier1]],2,FALSE)),"Abolished Agency",(VLOOKUP(F210,Table_GAAP02A[[#All],[Agency]:[Hier1]],2,FALSE)))</f>
        <v>RESOURCES</v>
      </c>
      <c r="L210" s="437" t="str">
        <f>IF(ISNA(VLOOKUP(F210,Table_GAAP02A[[#All],[Agency]:[Hier1]],3,FALSE)),"Abolished Agency",(VLOOKUP(F210,Table_GAAP02A[[#All],[Agency]:[Hier1]],3,FALSE)))</f>
        <v>CALIFORNIA CONSERVATION CORPS</v>
      </c>
      <c r="M210" s="437" t="str">
        <f>IF(ISNA(VLOOKUP(G210,GAAP02F[[#All],[Column1]:[FundName]],2,FALSE)),"Leases",(VLOOKUP(G210,GAAP02F[[#All],[Column1]:[FundName]],2,FALSE)))</f>
        <v>GENERAL FUND</v>
      </c>
      <c r="N210" s="438">
        <v>0</v>
      </c>
      <c r="O210" s="438">
        <v>0</v>
      </c>
      <c r="P210" s="438">
        <v>0</v>
      </c>
      <c r="Q210" s="438">
        <v>0</v>
      </c>
      <c r="R210" s="438">
        <v>0</v>
      </c>
      <c r="S210" s="438">
        <v>0</v>
      </c>
      <c r="T210" s="577">
        <f t="shared" si="65"/>
        <v>0</v>
      </c>
      <c r="U210" s="439">
        <v>0</v>
      </c>
      <c r="V210" s="439">
        <v>0</v>
      </c>
      <c r="W210" s="439">
        <v>0</v>
      </c>
      <c r="X210" s="439">
        <v>0</v>
      </c>
      <c r="Y210" s="440">
        <f t="shared" si="63"/>
        <v>0</v>
      </c>
      <c r="Z210" s="441">
        <v>0</v>
      </c>
      <c r="AA210" s="441">
        <v>0</v>
      </c>
      <c r="AB210" s="441">
        <v>0</v>
      </c>
      <c r="AC210" s="441">
        <v>0</v>
      </c>
      <c r="AD210" s="442">
        <f t="shared" si="61"/>
        <v>0</v>
      </c>
      <c r="AE210" s="443">
        <f t="shared" si="70"/>
        <v>0</v>
      </c>
      <c r="AF210" s="443">
        <f t="shared" si="64"/>
        <v>0</v>
      </c>
      <c r="AG210" s="443">
        <f t="shared" si="69"/>
        <v>0</v>
      </c>
      <c r="AH210" s="444">
        <f t="shared" si="60"/>
        <v>0</v>
      </c>
      <c r="AI210" s="444">
        <f t="shared" si="66"/>
        <v>0</v>
      </c>
      <c r="AJ210" s="444">
        <f t="shared" si="67"/>
        <v>0</v>
      </c>
      <c r="AK210" s="601">
        <f t="shared" si="68"/>
        <v>0</v>
      </c>
    </row>
    <row r="211" spans="1:37" s="445" customFormat="1" ht="13.15" customHeight="1" x14ac:dyDescent="0.2">
      <c r="A211" s="446" t="s">
        <v>106</v>
      </c>
      <c r="B211" s="198"/>
      <c r="C211" s="432" t="s">
        <v>12</v>
      </c>
      <c r="D211" s="56"/>
      <c r="E211" s="606"/>
      <c r="F211" s="434" t="s">
        <v>304</v>
      </c>
      <c r="G211" s="434" t="s">
        <v>305</v>
      </c>
      <c r="H211" s="435" t="str">
        <f t="shared" si="62"/>
        <v>33400318</v>
      </c>
      <c r="I211" s="436" t="str">
        <f>IF(ISNA(VLOOKUP(G211,GAAP02F[[#All],[Column1]:[FundHier1]],5,FALSE)),"Leases",(VLOOKUP(G211,GAAP02F[[#All],[Column1]:[FundHier1]],5,FALSE)))</f>
        <v>200</v>
      </c>
      <c r="J211" s="436" t="str">
        <f>IF(ISNA(VLOOKUP(F211,Table_GAAP02A[[#All],[Agency]:[Hier1]],4,FALSE)),"Abolished Agency",(VLOOKUP(F211,Table_GAAP02A[[#All],[Agency]:[Hier1]],4,FALSE)))</f>
        <v>0820</v>
      </c>
      <c r="K211" s="437" t="str">
        <f>IF(ISNA(VLOOKUP(F211,Table_GAAP02A[[#All],[Agency]:[Hier1]],2,FALSE)),"Abolished Agency",(VLOOKUP(F211,Table_GAAP02A[[#All],[Agency]:[Hier1]],2,FALSE)))</f>
        <v>RESOURCES</v>
      </c>
      <c r="L211" s="437" t="str">
        <f>IF(ISNA(VLOOKUP(F211,Table_GAAP02A[[#All],[Agency]:[Hier1]],3,FALSE)),"Abolished Agency",(VLOOKUP(F211,Table_GAAP02A[[#All],[Agency]:[Hier1]],3,FALSE)))</f>
        <v>CALIFORNIA CONSERVATION CORPS</v>
      </c>
      <c r="M211" s="437" t="str">
        <f>IF(ISNA(VLOOKUP(G211,GAAP02F[[#All],[Column1]:[FundName]],2,FALSE)),"Leases",(VLOOKUP(G211,GAAP02F[[#All],[Column1]:[FundName]],2,FALSE)))</f>
        <v>COLLINS-DUGAN CALIF CONS CORPS</v>
      </c>
      <c r="N211" s="438">
        <v>0</v>
      </c>
      <c r="O211" s="438">
        <v>0</v>
      </c>
      <c r="P211" s="438">
        <v>0</v>
      </c>
      <c r="Q211" s="438">
        <v>0</v>
      </c>
      <c r="R211" s="438">
        <v>0</v>
      </c>
      <c r="S211" s="438">
        <v>0</v>
      </c>
      <c r="T211" s="577">
        <f t="shared" si="65"/>
        <v>0</v>
      </c>
      <c r="U211" s="439">
        <v>0</v>
      </c>
      <c r="V211" s="439">
        <v>0</v>
      </c>
      <c r="W211" s="439">
        <v>0</v>
      </c>
      <c r="X211" s="439">
        <v>0</v>
      </c>
      <c r="Y211" s="440">
        <f t="shared" si="63"/>
        <v>0</v>
      </c>
      <c r="Z211" s="441">
        <v>0</v>
      </c>
      <c r="AA211" s="441">
        <v>0</v>
      </c>
      <c r="AB211" s="441">
        <v>0</v>
      </c>
      <c r="AC211" s="441">
        <v>0</v>
      </c>
      <c r="AD211" s="442">
        <f t="shared" si="61"/>
        <v>0</v>
      </c>
      <c r="AE211" s="443">
        <f t="shared" si="70"/>
        <v>0</v>
      </c>
      <c r="AF211" s="443">
        <f t="shared" si="64"/>
        <v>0</v>
      </c>
      <c r="AG211" s="443">
        <f t="shared" si="69"/>
        <v>0</v>
      </c>
      <c r="AH211" s="444">
        <f t="shared" si="60"/>
        <v>0</v>
      </c>
      <c r="AI211" s="444">
        <f t="shared" si="66"/>
        <v>0</v>
      </c>
      <c r="AJ211" s="444">
        <f t="shared" si="67"/>
        <v>0</v>
      </c>
      <c r="AK211" s="601">
        <f t="shared" si="68"/>
        <v>0</v>
      </c>
    </row>
    <row r="212" spans="1:37" s="445" customFormat="1" ht="13.15" customHeight="1" x14ac:dyDescent="0.2">
      <c r="A212" s="446" t="s">
        <v>106</v>
      </c>
      <c r="B212" s="198"/>
      <c r="C212" s="432" t="s">
        <v>12</v>
      </c>
      <c r="D212" s="56"/>
      <c r="E212" s="432"/>
      <c r="F212" s="434" t="s">
        <v>304</v>
      </c>
      <c r="G212" s="434" t="s">
        <v>139</v>
      </c>
      <c r="H212" s="435" t="str">
        <f t="shared" si="62"/>
        <v>33403228</v>
      </c>
      <c r="I212" s="436" t="str">
        <f>IF(ISNA(VLOOKUP(G212,GAAP02F[[#All],[Column1]:[FundHier1]],5,FALSE)),"Leases",(VLOOKUP(G212,GAAP02F[[#All],[Column1]:[FundHier1]],5,FALSE)))</f>
        <v>200</v>
      </c>
      <c r="J212" s="436" t="str">
        <f>IF(ISNA(VLOOKUP(F212,Table_GAAP02A[[#All],[Agency]:[Hier1]],4,FALSE)),"Abolished Agency",(VLOOKUP(F212,Table_GAAP02A[[#All],[Agency]:[Hier1]],4,FALSE)))</f>
        <v>0820</v>
      </c>
      <c r="K212" s="437" t="str">
        <f>IF(ISNA(VLOOKUP(F212,Table_GAAP02A[[#All],[Agency]:[Hier1]],2,FALSE)),"Abolished Agency",(VLOOKUP(F212,Table_GAAP02A[[#All],[Agency]:[Hier1]],2,FALSE)))</f>
        <v>RESOURCES</v>
      </c>
      <c r="L212" s="437" t="str">
        <f>IF(ISNA(VLOOKUP(F212,Table_GAAP02A[[#All],[Agency]:[Hier1]],3,FALSE)),"Abolished Agency",(VLOOKUP(F212,Table_GAAP02A[[#All],[Agency]:[Hier1]],3,FALSE)))</f>
        <v>CALIFORNIA CONSERVATION CORPS</v>
      </c>
      <c r="M212" s="437" t="str">
        <f>IF(ISNA(VLOOKUP(G212,GAAP02F[[#All],[Column1]:[FundName]],2,FALSE)),"Leases",(VLOOKUP(G212,GAAP02F[[#All],[Column1]:[FundName]],2,FALSE)))</f>
        <v>GREENHOUSE GAS REDUCTION FD</v>
      </c>
      <c r="N212" s="438">
        <v>0</v>
      </c>
      <c r="O212" s="438">
        <v>0</v>
      </c>
      <c r="P212" s="438">
        <v>0</v>
      </c>
      <c r="Q212" s="438">
        <v>0</v>
      </c>
      <c r="R212" s="438">
        <v>0</v>
      </c>
      <c r="S212" s="438">
        <v>0</v>
      </c>
      <c r="T212" s="577">
        <f t="shared" si="65"/>
        <v>0</v>
      </c>
      <c r="U212" s="439">
        <v>0</v>
      </c>
      <c r="V212" s="439">
        <v>0</v>
      </c>
      <c r="W212" s="439">
        <v>0</v>
      </c>
      <c r="X212" s="439">
        <v>0</v>
      </c>
      <c r="Y212" s="440">
        <f t="shared" si="63"/>
        <v>0</v>
      </c>
      <c r="Z212" s="441">
        <v>0</v>
      </c>
      <c r="AA212" s="441">
        <v>0</v>
      </c>
      <c r="AB212" s="441">
        <v>0</v>
      </c>
      <c r="AC212" s="441">
        <v>0</v>
      </c>
      <c r="AD212" s="442">
        <f t="shared" si="61"/>
        <v>0</v>
      </c>
      <c r="AE212" s="443">
        <f t="shared" si="70"/>
        <v>0</v>
      </c>
      <c r="AF212" s="443">
        <f t="shared" si="64"/>
        <v>0</v>
      </c>
      <c r="AG212" s="443">
        <f t="shared" si="69"/>
        <v>0</v>
      </c>
      <c r="AH212" s="444">
        <f t="shared" si="60"/>
        <v>0</v>
      </c>
      <c r="AI212" s="444">
        <f t="shared" si="66"/>
        <v>0</v>
      </c>
      <c r="AJ212" s="444">
        <f t="shared" si="67"/>
        <v>0</v>
      </c>
      <c r="AK212" s="601">
        <f t="shared" si="68"/>
        <v>0</v>
      </c>
    </row>
    <row r="213" spans="1:37" s="445" customFormat="1" ht="13.9" customHeight="1" x14ac:dyDescent="0.2">
      <c r="A213" s="446" t="s">
        <v>106</v>
      </c>
      <c r="B213" s="432"/>
      <c r="C213" s="432" t="s">
        <v>12</v>
      </c>
      <c r="D213" s="432"/>
      <c r="E213" s="432"/>
      <c r="F213" s="434" t="s">
        <v>304</v>
      </c>
      <c r="G213" s="434" t="s">
        <v>306</v>
      </c>
      <c r="H213" s="435" t="str">
        <f t="shared" si="62"/>
        <v>33408080</v>
      </c>
      <c r="I213" s="436" t="str">
        <f>IF(ISNA(VLOOKUP(G213,GAAP02F[[#All],[Column1]:[FundHier1]],5,FALSE)),"Leases",(VLOOKUP(G213,GAAP02F[[#All],[Column1]:[FundHier1]],5,FALSE)))</f>
        <v>100</v>
      </c>
      <c r="J213" s="436" t="str">
        <f>IF(ISNA(VLOOKUP(F213,Table_GAAP02A[[#All],[Agency]:[Hier1]],4,FALSE)),"Abolished Agency",(VLOOKUP(F213,Table_GAAP02A[[#All],[Agency]:[Hier1]],4,FALSE)))</f>
        <v>0820</v>
      </c>
      <c r="K213" s="437" t="str">
        <f>IF(ISNA(VLOOKUP(F213,Table_GAAP02A[[#All],[Agency]:[Hier1]],2,FALSE)),"Abolished Agency",(VLOOKUP(F213,Table_GAAP02A[[#All],[Agency]:[Hier1]],2,FALSE)))</f>
        <v>RESOURCES</v>
      </c>
      <c r="L213" s="437" t="str">
        <f>IF(ISNA(VLOOKUP(F213,Table_GAAP02A[[#All],[Agency]:[Hier1]],3,FALSE)),"Abolished Agency",(VLOOKUP(F213,Table_GAAP02A[[#All],[Agency]:[Hier1]],3,FALSE)))</f>
        <v>CALIFORNIA CONSERVATION CORPS</v>
      </c>
      <c r="M213" s="437" t="str">
        <f>IF(ISNA(VLOOKUP(G213,GAAP02F[[#All],[Column1]:[FundName]],2,FALSE)),"Leases",(VLOOKUP(G213,GAAP02F[[#All],[Column1]:[FundName]],2,FALSE)))</f>
        <v>CLEAN ENERGY JOB CREATION</v>
      </c>
      <c r="N213" s="438">
        <v>0</v>
      </c>
      <c r="O213" s="438">
        <v>0</v>
      </c>
      <c r="P213" s="438">
        <v>0</v>
      </c>
      <c r="Q213" s="438">
        <v>0</v>
      </c>
      <c r="R213" s="438">
        <v>0</v>
      </c>
      <c r="S213" s="438">
        <v>0</v>
      </c>
      <c r="T213" s="577">
        <f t="shared" si="65"/>
        <v>0</v>
      </c>
      <c r="U213" s="439">
        <v>0</v>
      </c>
      <c r="V213" s="439">
        <v>0</v>
      </c>
      <c r="W213" s="439">
        <v>0</v>
      </c>
      <c r="X213" s="439">
        <v>0</v>
      </c>
      <c r="Y213" s="440">
        <f t="shared" si="63"/>
        <v>0</v>
      </c>
      <c r="Z213" s="441">
        <v>0</v>
      </c>
      <c r="AA213" s="441">
        <v>0</v>
      </c>
      <c r="AB213" s="441">
        <v>0</v>
      </c>
      <c r="AC213" s="441">
        <v>0</v>
      </c>
      <c r="AD213" s="442">
        <f t="shared" si="61"/>
        <v>0</v>
      </c>
      <c r="AE213" s="443">
        <f t="shared" si="70"/>
        <v>0</v>
      </c>
      <c r="AF213" s="443">
        <f t="shared" si="64"/>
        <v>0</v>
      </c>
      <c r="AG213" s="443">
        <f t="shared" si="69"/>
        <v>0</v>
      </c>
      <c r="AH213" s="444">
        <f t="shared" si="60"/>
        <v>0</v>
      </c>
      <c r="AI213" s="444">
        <f t="shared" si="66"/>
        <v>0</v>
      </c>
      <c r="AJ213" s="444">
        <f t="shared" si="67"/>
        <v>0</v>
      </c>
      <c r="AK213" s="601">
        <f t="shared" si="68"/>
        <v>0</v>
      </c>
    </row>
    <row r="214" spans="1:37" s="445" customFormat="1" ht="13.9" customHeight="1" x14ac:dyDescent="0.2">
      <c r="A214" s="431" t="s">
        <v>106</v>
      </c>
      <c r="B214" s="198"/>
      <c r="C214" s="432" t="s">
        <v>12</v>
      </c>
      <c r="D214" s="432"/>
      <c r="E214" s="432"/>
      <c r="F214" s="434" t="s">
        <v>307</v>
      </c>
      <c r="G214" s="450" t="s">
        <v>308</v>
      </c>
      <c r="H214" s="435" t="str">
        <f t="shared" si="62"/>
        <v>33600465</v>
      </c>
      <c r="I214" s="436" t="str">
        <f>IF(ISNA(VLOOKUP(G214,GAAP02F[[#All],[Column1]:[FundHier1]],5,FALSE)),"Leases",(VLOOKUP(G214,GAAP02F[[#All],[Column1]:[FundHier1]],5,FALSE)))</f>
        <v>200</v>
      </c>
      <c r="J214" s="436" t="str">
        <f>IF(ISNA(VLOOKUP(F214,Table_GAAP02A[[#All],[Agency]:[Hier1]],4,FALSE)),"Abolished Agency",(VLOOKUP(F214,Table_GAAP02A[[#All],[Agency]:[Hier1]],4,FALSE)))</f>
        <v>0820</v>
      </c>
      <c r="K214" s="437" t="str">
        <f>IF(ISNA(VLOOKUP(F214,Table_GAAP02A[[#All],[Agency]:[Hier1]],2,FALSE)),"Abolished Agency",(VLOOKUP(F214,Table_GAAP02A[[#All],[Agency]:[Hier1]],2,FALSE)))</f>
        <v>RESOURCES</v>
      </c>
      <c r="L214" s="437" t="str">
        <f>IF(ISNA(VLOOKUP(F214,Table_GAAP02A[[#All],[Agency]:[Hier1]],3,FALSE)),"Abolished Agency",(VLOOKUP(F214,Table_GAAP02A[[#All],[Agency]:[Hier1]],3,FALSE)))</f>
        <v>ENERGY RES CONS AND DEV COMM</v>
      </c>
      <c r="M214" s="437" t="str">
        <f>IF(ISNA(VLOOKUP(G214,GAAP02F[[#All],[Column1]:[FundName]],2,FALSE)),"Leases",(VLOOKUP(G214,GAAP02F[[#All],[Column1]:[FundName]],2,FALSE)))</f>
        <v>ENERGY RESOURCES PROGRAMS A/C</v>
      </c>
      <c r="N214" s="438">
        <v>0</v>
      </c>
      <c r="O214" s="438">
        <v>0</v>
      </c>
      <c r="P214" s="438">
        <v>0</v>
      </c>
      <c r="Q214" s="438">
        <v>0</v>
      </c>
      <c r="R214" s="438">
        <v>0</v>
      </c>
      <c r="S214" s="438">
        <v>0</v>
      </c>
      <c r="T214" s="577">
        <f t="shared" si="65"/>
        <v>0</v>
      </c>
      <c r="U214" s="439">
        <v>0</v>
      </c>
      <c r="V214" s="439">
        <v>0</v>
      </c>
      <c r="W214" s="439">
        <v>0</v>
      </c>
      <c r="X214" s="439">
        <v>0</v>
      </c>
      <c r="Y214" s="440">
        <f t="shared" si="63"/>
        <v>0</v>
      </c>
      <c r="Z214" s="441">
        <v>0</v>
      </c>
      <c r="AA214" s="441">
        <v>0</v>
      </c>
      <c r="AB214" s="441">
        <v>0</v>
      </c>
      <c r="AC214" s="441">
        <v>0</v>
      </c>
      <c r="AD214" s="442">
        <f t="shared" si="61"/>
        <v>0</v>
      </c>
      <c r="AE214" s="443">
        <f t="shared" si="70"/>
        <v>0</v>
      </c>
      <c r="AF214" s="443">
        <f t="shared" si="64"/>
        <v>0</v>
      </c>
      <c r="AG214" s="443">
        <f t="shared" si="69"/>
        <v>0</v>
      </c>
      <c r="AH214" s="444">
        <f t="shared" si="60"/>
        <v>0</v>
      </c>
      <c r="AI214" s="444">
        <f t="shared" si="66"/>
        <v>0</v>
      </c>
      <c r="AJ214" s="444">
        <f t="shared" si="67"/>
        <v>0</v>
      </c>
      <c r="AK214" s="601">
        <f t="shared" si="68"/>
        <v>0</v>
      </c>
    </row>
    <row r="215" spans="1:37" s="445" customFormat="1" ht="13.9" customHeight="1" x14ac:dyDescent="0.2">
      <c r="A215" s="431"/>
      <c r="B215" s="198"/>
      <c r="C215" s="432" t="s">
        <v>12</v>
      </c>
      <c r="D215" s="432"/>
      <c r="E215" s="432"/>
      <c r="F215" s="434" t="s">
        <v>309</v>
      </c>
      <c r="G215" s="450" t="s">
        <v>13</v>
      </c>
      <c r="H215" s="435" t="str">
        <f t="shared" si="62"/>
        <v>34800001</v>
      </c>
      <c r="I215" s="436" t="str">
        <f>IF(ISNA(VLOOKUP(G215,GAAP02F[[#All],[Column1]:[FundHier1]],5,FALSE)),"Leases",(VLOOKUP(G215,GAAP02F[[#All],[Column1]:[FundHier1]],5,FALSE)))</f>
        <v>100</v>
      </c>
      <c r="J215" s="436" t="str">
        <f>IF(ISNA(VLOOKUP(F215,Table_GAAP02A[[#All],[Agency]:[Hier1]],4,FALSE)),"Abolished Agency",(VLOOKUP(F215,Table_GAAP02A[[#All],[Agency]:[Hier1]],4,FALSE)))</f>
        <v>0820</v>
      </c>
      <c r="K215" s="437" t="str">
        <f>IF(ISNA(VLOOKUP(F215,Table_GAAP02A[[#All],[Agency]:[Hier1]],2,FALSE)),"Abolished Agency",(VLOOKUP(F215,Table_GAAP02A[[#All],[Agency]:[Hier1]],2,FALSE)))</f>
        <v>RESOURCES</v>
      </c>
      <c r="L215" s="437" t="str">
        <f>IF(ISNA(VLOOKUP(F215,Table_GAAP02A[[#All],[Agency]:[Hier1]],3,FALSE)),"Abolished Agency",(VLOOKUP(F215,Table_GAAP02A[[#All],[Agency]:[Hier1]],3,FALSE)))</f>
        <v>DEPARTMENT OF CONSERVATION</v>
      </c>
      <c r="M215" s="437" t="str">
        <f>IF(ISNA(VLOOKUP(G215,GAAP02F[[#All],[Column1]:[FundName]],2,FALSE)),"Leases",(VLOOKUP(G215,GAAP02F[[#All],[Column1]:[FundName]],2,FALSE)))</f>
        <v>GENERAL FUND</v>
      </c>
      <c r="N215" s="438">
        <v>0</v>
      </c>
      <c r="O215" s="438">
        <v>0</v>
      </c>
      <c r="P215" s="438">
        <v>0</v>
      </c>
      <c r="Q215" s="438">
        <v>0</v>
      </c>
      <c r="R215" s="438">
        <v>0</v>
      </c>
      <c r="S215" s="438">
        <v>0</v>
      </c>
      <c r="T215" s="577">
        <f t="shared" si="65"/>
        <v>0</v>
      </c>
      <c r="U215" s="439">
        <v>0</v>
      </c>
      <c r="V215" s="439">
        <v>0</v>
      </c>
      <c r="W215" s="439">
        <v>0</v>
      </c>
      <c r="X215" s="439">
        <v>0</v>
      </c>
      <c r="Y215" s="440">
        <f t="shared" si="63"/>
        <v>0</v>
      </c>
      <c r="Z215" s="441">
        <v>0</v>
      </c>
      <c r="AA215" s="441">
        <v>0</v>
      </c>
      <c r="AB215" s="441">
        <v>0</v>
      </c>
      <c r="AC215" s="441">
        <v>0</v>
      </c>
      <c r="AD215" s="442">
        <f t="shared" si="61"/>
        <v>0</v>
      </c>
      <c r="AE215" s="443">
        <f t="shared" si="70"/>
        <v>0</v>
      </c>
      <c r="AF215" s="443">
        <f t="shared" si="64"/>
        <v>0</v>
      </c>
      <c r="AG215" s="443">
        <f t="shared" si="69"/>
        <v>0</v>
      </c>
      <c r="AH215" s="444">
        <f t="shared" si="60"/>
        <v>0</v>
      </c>
      <c r="AI215" s="444">
        <f t="shared" si="66"/>
        <v>0</v>
      </c>
      <c r="AJ215" s="444">
        <f t="shared" si="67"/>
        <v>0</v>
      </c>
      <c r="AK215" s="601">
        <f t="shared" si="68"/>
        <v>0</v>
      </c>
    </row>
    <row r="216" spans="1:37" s="445" customFormat="1" ht="13.9" customHeight="1" x14ac:dyDescent="0.2">
      <c r="A216" s="431"/>
      <c r="B216" s="198"/>
      <c r="C216" s="432" t="s">
        <v>12</v>
      </c>
      <c r="D216" s="432"/>
      <c r="E216" s="432"/>
      <c r="F216" s="434" t="s">
        <v>309</v>
      </c>
      <c r="G216" s="434" t="s">
        <v>310</v>
      </c>
      <c r="H216" s="435" t="str">
        <f t="shared" si="62"/>
        <v>34800035</v>
      </c>
      <c r="I216" s="436" t="str">
        <f>IF(ISNA(VLOOKUP(G216,GAAP02F[[#All],[Column1]:[FundHier1]],5,FALSE)),"Leases",(VLOOKUP(G216,GAAP02F[[#All],[Column1]:[FundHier1]],5,FALSE)))</f>
        <v>850</v>
      </c>
      <c r="J216" s="436" t="str">
        <f>IF(ISNA(VLOOKUP(F216,Table_GAAP02A[[#All],[Agency]:[Hier1]],4,FALSE)),"Abolished Agency",(VLOOKUP(F216,Table_GAAP02A[[#All],[Agency]:[Hier1]],4,FALSE)))</f>
        <v>0820</v>
      </c>
      <c r="K216" s="437" t="str">
        <f>IF(ISNA(VLOOKUP(F216,Table_GAAP02A[[#All],[Agency]:[Hier1]],2,FALSE)),"Abolished Agency",(VLOOKUP(F216,Table_GAAP02A[[#All],[Agency]:[Hier1]],2,FALSE)))</f>
        <v>RESOURCES</v>
      </c>
      <c r="L216" s="437" t="str">
        <f>IF(ISNA(VLOOKUP(F216,Table_GAAP02A[[#All],[Agency]:[Hier1]],3,FALSE)),"Abolished Agency",(VLOOKUP(F216,Table_GAAP02A[[#All],[Agency]:[Hier1]],3,FALSE)))</f>
        <v>DEPARTMENT OF CONSERVATION</v>
      </c>
      <c r="M216" s="437" t="str">
        <f>IF(ISNA(VLOOKUP(G216,GAAP02F[[#All],[Column1]:[FundName]],2,FALSE)),"Leases",(VLOOKUP(G216,GAAP02F[[#All],[Column1]:[FundName]],2,FALSE)))</f>
        <v>SURFACE MINING &amp; RECLAMATION</v>
      </c>
      <c r="N216" s="438">
        <v>0</v>
      </c>
      <c r="O216" s="438">
        <v>0</v>
      </c>
      <c r="P216" s="438">
        <v>0</v>
      </c>
      <c r="Q216" s="438">
        <v>0</v>
      </c>
      <c r="R216" s="438">
        <v>0</v>
      </c>
      <c r="S216" s="438">
        <v>0</v>
      </c>
      <c r="T216" s="577">
        <f t="shared" si="65"/>
        <v>0</v>
      </c>
      <c r="U216" s="439">
        <v>0</v>
      </c>
      <c r="V216" s="439">
        <v>0</v>
      </c>
      <c r="W216" s="439">
        <v>0</v>
      </c>
      <c r="X216" s="439">
        <v>0</v>
      </c>
      <c r="Y216" s="440">
        <f t="shared" si="63"/>
        <v>0</v>
      </c>
      <c r="Z216" s="441">
        <v>0</v>
      </c>
      <c r="AA216" s="441">
        <v>0</v>
      </c>
      <c r="AB216" s="441">
        <v>0</v>
      </c>
      <c r="AC216" s="441">
        <v>0</v>
      </c>
      <c r="AD216" s="442">
        <f t="shared" si="61"/>
        <v>0</v>
      </c>
      <c r="AE216" s="443">
        <f t="shared" si="70"/>
        <v>0</v>
      </c>
      <c r="AF216" s="443">
        <f t="shared" si="64"/>
        <v>0</v>
      </c>
      <c r="AG216" s="443">
        <f t="shared" si="69"/>
        <v>0</v>
      </c>
      <c r="AH216" s="444">
        <f t="shared" si="60"/>
        <v>0</v>
      </c>
      <c r="AI216" s="444">
        <f t="shared" si="66"/>
        <v>0</v>
      </c>
      <c r="AJ216" s="444">
        <f t="shared" si="67"/>
        <v>0</v>
      </c>
      <c r="AK216" s="601">
        <f t="shared" si="68"/>
        <v>0</v>
      </c>
    </row>
    <row r="217" spans="1:37" s="445" customFormat="1" ht="13.9" customHeight="1" x14ac:dyDescent="0.2">
      <c r="A217" s="431"/>
      <c r="B217" s="198"/>
      <c r="C217" s="432" t="s">
        <v>12</v>
      </c>
      <c r="D217" s="432"/>
      <c r="E217" s="432"/>
      <c r="F217" s="434" t="s">
        <v>309</v>
      </c>
      <c r="G217" s="434" t="s">
        <v>311</v>
      </c>
      <c r="H217" s="435" t="str">
        <f t="shared" si="62"/>
        <v>34800141</v>
      </c>
      <c r="I217" s="436" t="str">
        <f>IF(ISNA(VLOOKUP(G217,GAAP02F[[#All],[Column1]:[FundHier1]],5,FALSE)),"Leases",(VLOOKUP(G217,GAAP02F[[#All],[Column1]:[FundHier1]],5,FALSE)))</f>
        <v>200</v>
      </c>
      <c r="J217" s="436" t="str">
        <f>IF(ISNA(VLOOKUP(F217,Table_GAAP02A[[#All],[Agency]:[Hier1]],4,FALSE)),"Abolished Agency",(VLOOKUP(F217,Table_GAAP02A[[#All],[Agency]:[Hier1]],4,FALSE)))</f>
        <v>0820</v>
      </c>
      <c r="K217" s="437" t="str">
        <f>IF(ISNA(VLOOKUP(F217,Table_GAAP02A[[#All],[Agency]:[Hier1]],2,FALSE)),"Abolished Agency",(VLOOKUP(F217,Table_GAAP02A[[#All],[Agency]:[Hier1]],2,FALSE)))</f>
        <v>RESOURCES</v>
      </c>
      <c r="L217" s="437" t="str">
        <f>IF(ISNA(VLOOKUP(F217,Table_GAAP02A[[#All],[Agency]:[Hier1]],3,FALSE)),"Abolished Agency",(VLOOKUP(F217,Table_GAAP02A[[#All],[Agency]:[Hier1]],3,FALSE)))</f>
        <v>DEPARTMENT OF CONSERVATION</v>
      </c>
      <c r="M217" s="437" t="str">
        <f>IF(ISNA(VLOOKUP(G217,GAAP02F[[#All],[Column1]:[FundName]],2,FALSE)),"Leases",(VLOOKUP(G217,GAAP02F[[#All],[Column1]:[FundName]],2,FALSE)))</f>
        <v>SOIL CONSERVATION FUND</v>
      </c>
      <c r="N217" s="438">
        <v>0</v>
      </c>
      <c r="O217" s="438">
        <v>0</v>
      </c>
      <c r="P217" s="438">
        <v>0</v>
      </c>
      <c r="Q217" s="438">
        <v>0</v>
      </c>
      <c r="R217" s="438">
        <v>0</v>
      </c>
      <c r="S217" s="438">
        <v>0</v>
      </c>
      <c r="T217" s="577">
        <f t="shared" si="65"/>
        <v>0</v>
      </c>
      <c r="U217" s="439">
        <v>0</v>
      </c>
      <c r="V217" s="439">
        <v>0</v>
      </c>
      <c r="W217" s="439">
        <v>0</v>
      </c>
      <c r="X217" s="439">
        <v>0</v>
      </c>
      <c r="Y217" s="440">
        <f t="shared" si="63"/>
        <v>0</v>
      </c>
      <c r="Z217" s="441">
        <v>0</v>
      </c>
      <c r="AA217" s="441">
        <v>0</v>
      </c>
      <c r="AB217" s="441">
        <v>0</v>
      </c>
      <c r="AC217" s="441">
        <v>0</v>
      </c>
      <c r="AD217" s="442">
        <f t="shared" si="61"/>
        <v>0</v>
      </c>
      <c r="AE217" s="443">
        <f t="shared" si="70"/>
        <v>0</v>
      </c>
      <c r="AF217" s="443">
        <f t="shared" si="64"/>
        <v>0</v>
      </c>
      <c r="AG217" s="443">
        <f t="shared" si="69"/>
        <v>0</v>
      </c>
      <c r="AH217" s="444">
        <f t="shared" si="60"/>
        <v>0</v>
      </c>
      <c r="AI217" s="444">
        <f t="shared" si="66"/>
        <v>0</v>
      </c>
      <c r="AJ217" s="444">
        <f t="shared" si="67"/>
        <v>0</v>
      </c>
      <c r="AK217" s="601">
        <f t="shared" si="68"/>
        <v>0</v>
      </c>
    </row>
    <row r="218" spans="1:37" s="445" customFormat="1" ht="13.9" customHeight="1" x14ac:dyDescent="0.2">
      <c r="A218" s="431"/>
      <c r="B218" s="198"/>
      <c r="C218" s="432" t="s">
        <v>12</v>
      </c>
      <c r="D218" s="432"/>
      <c r="E218" s="432"/>
      <c r="F218" s="434" t="s">
        <v>309</v>
      </c>
      <c r="G218" s="434" t="s">
        <v>312</v>
      </c>
      <c r="H218" s="435" t="str">
        <f t="shared" si="62"/>
        <v>34800336</v>
      </c>
      <c r="I218" s="436" t="str">
        <f>IF(ISNA(VLOOKUP(G218,GAAP02F[[#All],[Column1]:[FundHier1]],5,FALSE)),"Leases",(VLOOKUP(G218,GAAP02F[[#All],[Column1]:[FundHier1]],5,FALSE)))</f>
        <v>200</v>
      </c>
      <c r="J218" s="436" t="str">
        <f>IF(ISNA(VLOOKUP(F218,Table_GAAP02A[[#All],[Agency]:[Hier1]],4,FALSE)),"Abolished Agency",(VLOOKUP(F218,Table_GAAP02A[[#All],[Agency]:[Hier1]],4,FALSE)))</f>
        <v>0820</v>
      </c>
      <c r="K218" s="437" t="str">
        <f>IF(ISNA(VLOOKUP(F218,Table_GAAP02A[[#All],[Agency]:[Hier1]],2,FALSE)),"Abolished Agency",(VLOOKUP(F218,Table_GAAP02A[[#All],[Agency]:[Hier1]],2,FALSE)))</f>
        <v>RESOURCES</v>
      </c>
      <c r="L218" s="437" t="str">
        <f>IF(ISNA(VLOOKUP(F218,Table_GAAP02A[[#All],[Agency]:[Hier1]],3,FALSE)),"Abolished Agency",(VLOOKUP(F218,Table_GAAP02A[[#All],[Agency]:[Hier1]],3,FALSE)))</f>
        <v>DEPARTMENT OF CONSERVATION</v>
      </c>
      <c r="M218" s="437" t="str">
        <f>IF(ISNA(VLOOKUP(G218,GAAP02F[[#All],[Column1]:[FundName]],2,FALSE)),"Leases",(VLOOKUP(G218,GAAP02F[[#All],[Column1]:[FundName]],2,FALSE)))</f>
        <v>MINE RECLAMATION ACCOUNT</v>
      </c>
      <c r="N218" s="438">
        <v>0</v>
      </c>
      <c r="O218" s="438">
        <v>0</v>
      </c>
      <c r="P218" s="438">
        <v>0</v>
      </c>
      <c r="Q218" s="438">
        <v>0</v>
      </c>
      <c r="R218" s="438">
        <v>0</v>
      </c>
      <c r="S218" s="438">
        <v>0</v>
      </c>
      <c r="T218" s="577">
        <f t="shared" si="65"/>
        <v>0</v>
      </c>
      <c r="U218" s="439">
        <v>0</v>
      </c>
      <c r="V218" s="439">
        <v>0</v>
      </c>
      <c r="W218" s="439">
        <v>0</v>
      </c>
      <c r="X218" s="439">
        <v>0</v>
      </c>
      <c r="Y218" s="440">
        <f t="shared" si="63"/>
        <v>0</v>
      </c>
      <c r="Z218" s="441">
        <v>0</v>
      </c>
      <c r="AA218" s="441">
        <v>0</v>
      </c>
      <c r="AB218" s="441">
        <v>0</v>
      </c>
      <c r="AC218" s="441">
        <v>0</v>
      </c>
      <c r="AD218" s="442">
        <f t="shared" si="61"/>
        <v>0</v>
      </c>
      <c r="AE218" s="443">
        <f t="shared" si="70"/>
        <v>0</v>
      </c>
      <c r="AF218" s="443">
        <f t="shared" si="64"/>
        <v>0</v>
      </c>
      <c r="AG218" s="443">
        <f t="shared" si="69"/>
        <v>0</v>
      </c>
      <c r="AH218" s="444">
        <f t="shared" si="60"/>
        <v>0</v>
      </c>
      <c r="AI218" s="444">
        <f t="shared" si="66"/>
        <v>0</v>
      </c>
      <c r="AJ218" s="444">
        <f t="shared" si="67"/>
        <v>0</v>
      </c>
      <c r="AK218" s="601">
        <f t="shared" si="68"/>
        <v>0</v>
      </c>
    </row>
    <row r="219" spans="1:37" s="445" customFormat="1" ht="13.9" customHeight="1" x14ac:dyDescent="0.2">
      <c r="A219" s="431"/>
      <c r="B219" s="198"/>
      <c r="C219" s="432" t="s">
        <v>12</v>
      </c>
      <c r="D219" s="432"/>
      <c r="E219" s="432"/>
      <c r="F219" s="434" t="s">
        <v>309</v>
      </c>
      <c r="G219" s="450" t="s">
        <v>313</v>
      </c>
      <c r="H219" s="435" t="str">
        <f t="shared" si="62"/>
        <v>34800338</v>
      </c>
      <c r="I219" s="436" t="str">
        <f>IF(ISNA(VLOOKUP(G219,GAAP02F[[#All],[Column1]:[FundHier1]],5,FALSE)),"Leases",(VLOOKUP(G219,GAAP02F[[#All],[Column1]:[FundHier1]],5,FALSE)))</f>
        <v>200</v>
      </c>
      <c r="J219" s="436" t="str">
        <f>IF(ISNA(VLOOKUP(F219,Table_GAAP02A[[#All],[Agency]:[Hier1]],4,FALSE)),"Abolished Agency",(VLOOKUP(F219,Table_GAAP02A[[#All],[Agency]:[Hier1]],4,FALSE)))</f>
        <v>0820</v>
      </c>
      <c r="K219" s="437" t="str">
        <f>IF(ISNA(VLOOKUP(F219,Table_GAAP02A[[#All],[Agency]:[Hier1]],2,FALSE)),"Abolished Agency",(VLOOKUP(F219,Table_GAAP02A[[#All],[Agency]:[Hier1]],2,FALSE)))</f>
        <v>RESOURCES</v>
      </c>
      <c r="L219" s="437" t="str">
        <f>IF(ISNA(VLOOKUP(F219,Table_GAAP02A[[#All],[Agency]:[Hier1]],3,FALSE)),"Abolished Agency",(VLOOKUP(F219,Table_GAAP02A[[#All],[Agency]:[Hier1]],3,FALSE)))</f>
        <v>DEPARTMENT OF CONSERVATION</v>
      </c>
      <c r="M219" s="437" t="str">
        <f>IF(ISNA(VLOOKUP(G219,GAAP02F[[#All],[Column1]:[FundName]],2,FALSE)),"Leases",(VLOOKUP(G219,GAAP02F[[#All],[Column1]:[FundName]],2,FALSE)))</f>
        <v>SEISMIC HAZARD MAPPING FUND</v>
      </c>
      <c r="N219" s="438">
        <v>0</v>
      </c>
      <c r="O219" s="438">
        <v>0</v>
      </c>
      <c r="P219" s="438">
        <v>0</v>
      </c>
      <c r="Q219" s="438">
        <v>0</v>
      </c>
      <c r="R219" s="438">
        <v>0</v>
      </c>
      <c r="S219" s="438">
        <v>0</v>
      </c>
      <c r="T219" s="577">
        <f t="shared" si="65"/>
        <v>0</v>
      </c>
      <c r="U219" s="439">
        <v>0</v>
      </c>
      <c r="V219" s="439">
        <v>0</v>
      </c>
      <c r="W219" s="439">
        <v>0</v>
      </c>
      <c r="X219" s="439">
        <v>0</v>
      </c>
      <c r="Y219" s="440">
        <f t="shared" si="63"/>
        <v>0</v>
      </c>
      <c r="Z219" s="441">
        <v>0</v>
      </c>
      <c r="AA219" s="441">
        <v>0</v>
      </c>
      <c r="AB219" s="441">
        <v>0</v>
      </c>
      <c r="AC219" s="441">
        <v>0</v>
      </c>
      <c r="AD219" s="442">
        <f t="shared" si="61"/>
        <v>0</v>
      </c>
      <c r="AE219" s="443">
        <f t="shared" si="70"/>
        <v>0</v>
      </c>
      <c r="AF219" s="443">
        <f t="shared" si="64"/>
        <v>0</v>
      </c>
      <c r="AG219" s="443">
        <f t="shared" si="69"/>
        <v>0</v>
      </c>
      <c r="AH219" s="444">
        <f t="shared" si="60"/>
        <v>0</v>
      </c>
      <c r="AI219" s="444">
        <f t="shared" si="66"/>
        <v>0</v>
      </c>
      <c r="AJ219" s="444">
        <f t="shared" si="67"/>
        <v>0</v>
      </c>
      <c r="AK219" s="601">
        <f t="shared" si="68"/>
        <v>0</v>
      </c>
    </row>
    <row r="220" spans="1:37" s="445" customFormat="1" ht="13.9" customHeight="1" x14ac:dyDescent="0.2">
      <c r="A220" s="431"/>
      <c r="B220" s="198"/>
      <c r="C220" s="432" t="s">
        <v>12</v>
      </c>
      <c r="D220" s="432"/>
      <c r="E220" s="432"/>
      <c r="F220" s="434" t="s">
        <v>309</v>
      </c>
      <c r="G220" s="450" t="s">
        <v>314</v>
      </c>
      <c r="H220" s="435" t="str">
        <f t="shared" si="62"/>
        <v>34800940</v>
      </c>
      <c r="I220" s="436" t="str">
        <f>IF(ISNA(VLOOKUP(G220,GAAP02F[[#All],[Column1]:[FundHier1]],5,FALSE)),"Leases",(VLOOKUP(G220,GAAP02F[[#All],[Column1]:[FundHier1]],5,FALSE)))</f>
        <v>200</v>
      </c>
      <c r="J220" s="436" t="str">
        <f>IF(ISNA(VLOOKUP(F220,Table_GAAP02A[[#All],[Agency]:[Hier1]],4,FALSE)),"Abolished Agency",(VLOOKUP(F220,Table_GAAP02A[[#All],[Agency]:[Hier1]],4,FALSE)))</f>
        <v>0820</v>
      </c>
      <c r="K220" s="437" t="str">
        <f>IF(ISNA(VLOOKUP(F220,Table_GAAP02A[[#All],[Agency]:[Hier1]],2,FALSE)),"Abolished Agency",(VLOOKUP(F220,Table_GAAP02A[[#All],[Agency]:[Hier1]],2,FALSE)))</f>
        <v>RESOURCES</v>
      </c>
      <c r="L220" s="437" t="str">
        <f>IF(ISNA(VLOOKUP(F220,Table_GAAP02A[[#All],[Agency]:[Hier1]],3,FALSE)),"Abolished Agency",(VLOOKUP(F220,Table_GAAP02A[[#All],[Agency]:[Hier1]],3,FALSE)))</f>
        <v>DEPARTMENT OF CONSERVATION</v>
      </c>
      <c r="M220" s="437" t="str">
        <f>IF(ISNA(VLOOKUP(G220,GAAP02F[[#All],[Column1]:[FundName]],2,FALSE)),"Leases",(VLOOKUP(G220,GAAP02F[[#All],[Column1]:[FundName]],2,FALSE)))</f>
        <v>RENEWABLE RESOURCES INVESTMT</v>
      </c>
      <c r="N220" s="438">
        <v>0</v>
      </c>
      <c r="O220" s="438">
        <v>0</v>
      </c>
      <c r="P220" s="438">
        <v>0</v>
      </c>
      <c r="Q220" s="438">
        <v>0</v>
      </c>
      <c r="R220" s="438">
        <v>0</v>
      </c>
      <c r="S220" s="438">
        <v>0</v>
      </c>
      <c r="T220" s="577">
        <f t="shared" si="65"/>
        <v>0</v>
      </c>
      <c r="U220" s="439">
        <v>0</v>
      </c>
      <c r="V220" s="439">
        <v>0</v>
      </c>
      <c r="W220" s="439">
        <v>0</v>
      </c>
      <c r="X220" s="439">
        <v>0</v>
      </c>
      <c r="Y220" s="440">
        <f t="shared" si="63"/>
        <v>0</v>
      </c>
      <c r="Z220" s="441">
        <v>0</v>
      </c>
      <c r="AA220" s="441">
        <v>0</v>
      </c>
      <c r="AB220" s="441">
        <v>0</v>
      </c>
      <c r="AC220" s="441">
        <v>0</v>
      </c>
      <c r="AD220" s="442">
        <f t="shared" si="61"/>
        <v>0</v>
      </c>
      <c r="AE220" s="443">
        <f t="shared" si="70"/>
        <v>0</v>
      </c>
      <c r="AF220" s="443">
        <f t="shared" si="64"/>
        <v>0</v>
      </c>
      <c r="AG220" s="443">
        <f t="shared" si="69"/>
        <v>0</v>
      </c>
      <c r="AH220" s="444">
        <f t="shared" si="60"/>
        <v>0</v>
      </c>
      <c r="AI220" s="444">
        <f t="shared" si="66"/>
        <v>0</v>
      </c>
      <c r="AJ220" s="444">
        <f t="shared" si="67"/>
        <v>0</v>
      </c>
      <c r="AK220" s="601">
        <f t="shared" si="68"/>
        <v>0</v>
      </c>
    </row>
    <row r="221" spans="1:37" s="445" customFormat="1" ht="13.9" customHeight="1" x14ac:dyDescent="0.2">
      <c r="A221" s="431"/>
      <c r="B221" s="198"/>
      <c r="C221" s="432" t="s">
        <v>12</v>
      </c>
      <c r="D221" s="432"/>
      <c r="E221" s="432"/>
      <c r="F221" s="434" t="s">
        <v>309</v>
      </c>
      <c r="G221" s="434" t="s">
        <v>315</v>
      </c>
      <c r="H221" s="435" t="str">
        <f t="shared" si="62"/>
        <v>34803046</v>
      </c>
      <c r="I221" s="436" t="str">
        <f>IF(ISNA(VLOOKUP(G221,GAAP02F[[#All],[Column1]:[FundHier1]],5,FALSE)),"Leases",(VLOOKUP(G221,GAAP02F[[#All],[Column1]:[FundHier1]],5,FALSE)))</f>
        <v>200</v>
      </c>
      <c r="J221" s="436" t="str">
        <f>IF(ISNA(VLOOKUP(F221,Table_GAAP02A[[#All],[Agency]:[Hier1]],4,FALSE)),"Abolished Agency",(VLOOKUP(F221,Table_GAAP02A[[#All],[Agency]:[Hier1]],4,FALSE)))</f>
        <v>0820</v>
      </c>
      <c r="K221" s="437" t="str">
        <f>IF(ISNA(VLOOKUP(F221,Table_GAAP02A[[#All],[Agency]:[Hier1]],2,FALSE)),"Abolished Agency",(VLOOKUP(F221,Table_GAAP02A[[#All],[Agency]:[Hier1]],2,FALSE)))</f>
        <v>RESOURCES</v>
      </c>
      <c r="L221" s="437" t="str">
        <f>IF(ISNA(VLOOKUP(F221,Table_GAAP02A[[#All],[Agency]:[Hier1]],3,FALSE)),"Abolished Agency",(VLOOKUP(F221,Table_GAAP02A[[#All],[Agency]:[Hier1]],3,FALSE)))</f>
        <v>DEPARTMENT OF CONSERVATION</v>
      </c>
      <c r="M221" s="437" t="str">
        <f>IF(ISNA(VLOOKUP(G221,GAAP02F[[#All],[Column1]:[FundName]],2,FALSE)),"Leases",(VLOOKUP(G221,GAAP02F[[#All],[Column1]:[FundName]],2,FALSE)))</f>
        <v>OIL GAS AND GEO ADM FUND</v>
      </c>
      <c r="N221" s="438">
        <v>0</v>
      </c>
      <c r="O221" s="438">
        <v>0</v>
      </c>
      <c r="P221" s="438">
        <v>0</v>
      </c>
      <c r="Q221" s="438">
        <v>0</v>
      </c>
      <c r="R221" s="438">
        <v>0</v>
      </c>
      <c r="S221" s="438">
        <v>0</v>
      </c>
      <c r="T221" s="577">
        <f t="shared" si="65"/>
        <v>0</v>
      </c>
      <c r="U221" s="439">
        <v>0</v>
      </c>
      <c r="V221" s="439">
        <v>0</v>
      </c>
      <c r="W221" s="439">
        <v>0</v>
      </c>
      <c r="X221" s="439">
        <v>0</v>
      </c>
      <c r="Y221" s="440">
        <f t="shared" si="63"/>
        <v>0</v>
      </c>
      <c r="Z221" s="441">
        <v>0</v>
      </c>
      <c r="AA221" s="441">
        <v>0</v>
      </c>
      <c r="AB221" s="441">
        <v>0</v>
      </c>
      <c r="AC221" s="441">
        <v>0</v>
      </c>
      <c r="AD221" s="442">
        <f t="shared" si="61"/>
        <v>0</v>
      </c>
      <c r="AE221" s="443">
        <f t="shared" si="70"/>
        <v>0</v>
      </c>
      <c r="AF221" s="443">
        <f t="shared" si="64"/>
        <v>0</v>
      </c>
      <c r="AG221" s="443">
        <f t="shared" si="69"/>
        <v>0</v>
      </c>
      <c r="AH221" s="444">
        <f t="shared" si="60"/>
        <v>0</v>
      </c>
      <c r="AI221" s="444">
        <f t="shared" si="66"/>
        <v>0</v>
      </c>
      <c r="AJ221" s="444">
        <f t="shared" si="67"/>
        <v>0</v>
      </c>
      <c r="AK221" s="601">
        <f t="shared" si="68"/>
        <v>0</v>
      </c>
    </row>
    <row r="222" spans="1:37" s="445" customFormat="1" ht="13.9" customHeight="1" x14ac:dyDescent="0.2">
      <c r="A222" s="431"/>
      <c r="B222" s="432"/>
      <c r="C222" s="432" t="s">
        <v>12</v>
      </c>
      <c r="D222" s="432"/>
      <c r="E222" s="432"/>
      <c r="F222" s="434" t="s">
        <v>309</v>
      </c>
      <c r="G222" s="450" t="s">
        <v>316</v>
      </c>
      <c r="H222" s="435" t="str">
        <f t="shared" si="62"/>
        <v>34803212</v>
      </c>
      <c r="I222" s="436" t="str">
        <f>IF(ISNA(VLOOKUP(G222,GAAP02F[[#All],[Column1]:[FundHier1]],5,FALSE)),"Leases",(VLOOKUP(G222,GAAP02F[[#All],[Column1]:[FundHier1]],5,FALSE)))</f>
        <v>200</v>
      </c>
      <c r="J222" s="436" t="str">
        <f>IF(ISNA(VLOOKUP(F222,Table_GAAP02A[[#All],[Agency]:[Hier1]],4,FALSE)),"Abolished Agency",(VLOOKUP(F222,Table_GAAP02A[[#All],[Agency]:[Hier1]],4,FALSE)))</f>
        <v>0820</v>
      </c>
      <c r="K222" s="437" t="str">
        <f>IF(ISNA(VLOOKUP(F222,Table_GAAP02A[[#All],[Agency]:[Hier1]],2,FALSE)),"Abolished Agency",(VLOOKUP(F222,Table_GAAP02A[[#All],[Agency]:[Hier1]],2,FALSE)))</f>
        <v>RESOURCES</v>
      </c>
      <c r="L222" s="437" t="str">
        <f>IF(ISNA(VLOOKUP(F222,Table_GAAP02A[[#All],[Agency]:[Hier1]],3,FALSE)),"Abolished Agency",(VLOOKUP(F222,Table_GAAP02A[[#All],[Agency]:[Hier1]],3,FALSE)))</f>
        <v>DEPARTMENT OF CONSERVATION</v>
      </c>
      <c r="M222" s="437" t="str">
        <f>IF(ISNA(VLOOKUP(G222,GAAP02F[[#All],[Column1]:[FundName]],2,FALSE)),"Leases",(VLOOKUP(G222,GAAP02F[[#All],[Column1]:[FundName]],2,FALSE)))</f>
        <v>TIMBER REG &amp; FOREST RESTORATN</v>
      </c>
      <c r="N222" s="438">
        <v>0</v>
      </c>
      <c r="O222" s="438">
        <v>0</v>
      </c>
      <c r="P222" s="438">
        <v>0</v>
      </c>
      <c r="Q222" s="438">
        <v>0</v>
      </c>
      <c r="R222" s="438">
        <v>0</v>
      </c>
      <c r="S222" s="438">
        <v>0</v>
      </c>
      <c r="T222" s="577">
        <f t="shared" si="65"/>
        <v>0</v>
      </c>
      <c r="U222" s="439">
        <v>0</v>
      </c>
      <c r="V222" s="439">
        <v>0</v>
      </c>
      <c r="W222" s="439">
        <v>0</v>
      </c>
      <c r="X222" s="439">
        <v>0</v>
      </c>
      <c r="Y222" s="440">
        <f t="shared" si="63"/>
        <v>0</v>
      </c>
      <c r="Z222" s="441">
        <v>0</v>
      </c>
      <c r="AA222" s="441">
        <v>0</v>
      </c>
      <c r="AB222" s="441">
        <v>0</v>
      </c>
      <c r="AC222" s="441">
        <v>0</v>
      </c>
      <c r="AD222" s="442">
        <f t="shared" si="61"/>
        <v>0</v>
      </c>
      <c r="AE222" s="443">
        <f t="shared" si="70"/>
        <v>0</v>
      </c>
      <c r="AF222" s="443">
        <f t="shared" si="64"/>
        <v>0</v>
      </c>
      <c r="AG222" s="443">
        <f t="shared" si="69"/>
        <v>0</v>
      </c>
      <c r="AH222" s="444">
        <f t="shared" si="60"/>
        <v>0</v>
      </c>
      <c r="AI222" s="444">
        <f t="shared" si="66"/>
        <v>0</v>
      </c>
      <c r="AJ222" s="444">
        <f t="shared" si="67"/>
        <v>0</v>
      </c>
      <c r="AK222" s="601">
        <f t="shared" si="68"/>
        <v>0</v>
      </c>
    </row>
    <row r="223" spans="1:37" s="445" customFormat="1" ht="13.9" customHeight="1" x14ac:dyDescent="0.2">
      <c r="A223" s="431"/>
      <c r="B223" s="198"/>
      <c r="C223" s="432" t="s">
        <v>12</v>
      </c>
      <c r="D223" s="432"/>
      <c r="E223" s="432"/>
      <c r="F223" s="434" t="s">
        <v>309</v>
      </c>
      <c r="G223" s="434" t="s">
        <v>139</v>
      </c>
      <c r="H223" s="435" t="str">
        <f t="shared" si="62"/>
        <v>34803228</v>
      </c>
      <c r="I223" s="436" t="str">
        <f>IF(ISNA(VLOOKUP(G223,GAAP02F[[#All],[Column1]:[FundHier1]],5,FALSE)),"Leases",(VLOOKUP(G223,GAAP02F[[#All],[Column1]:[FundHier1]],5,FALSE)))</f>
        <v>200</v>
      </c>
      <c r="J223" s="436" t="str">
        <f>IF(ISNA(VLOOKUP(F223,Table_GAAP02A[[#All],[Agency]:[Hier1]],4,FALSE)),"Abolished Agency",(VLOOKUP(F223,Table_GAAP02A[[#All],[Agency]:[Hier1]],4,FALSE)))</f>
        <v>0820</v>
      </c>
      <c r="K223" s="437" t="str">
        <f>IF(ISNA(VLOOKUP(F223,Table_GAAP02A[[#All],[Agency]:[Hier1]],2,FALSE)),"Abolished Agency",(VLOOKUP(F223,Table_GAAP02A[[#All],[Agency]:[Hier1]],2,FALSE)))</f>
        <v>RESOURCES</v>
      </c>
      <c r="L223" s="437" t="str">
        <f>IF(ISNA(VLOOKUP(F223,Table_GAAP02A[[#All],[Agency]:[Hier1]],3,FALSE)),"Abolished Agency",(VLOOKUP(F223,Table_GAAP02A[[#All],[Agency]:[Hier1]],3,FALSE)))</f>
        <v>DEPARTMENT OF CONSERVATION</v>
      </c>
      <c r="M223" s="437" t="str">
        <f>IF(ISNA(VLOOKUP(G223,GAAP02F[[#All],[Column1]:[FundName]],2,FALSE)),"Leases",(VLOOKUP(G223,GAAP02F[[#All],[Column1]:[FundName]],2,FALSE)))</f>
        <v>GREENHOUSE GAS REDUCTION FD</v>
      </c>
      <c r="N223" s="438">
        <v>0</v>
      </c>
      <c r="O223" s="438">
        <v>0</v>
      </c>
      <c r="P223" s="438">
        <v>0</v>
      </c>
      <c r="Q223" s="438">
        <v>0</v>
      </c>
      <c r="R223" s="438">
        <v>0</v>
      </c>
      <c r="S223" s="438">
        <v>0</v>
      </c>
      <c r="T223" s="577">
        <f t="shared" si="65"/>
        <v>0</v>
      </c>
      <c r="U223" s="439">
        <v>0</v>
      </c>
      <c r="V223" s="439">
        <v>0</v>
      </c>
      <c r="W223" s="439">
        <v>0</v>
      </c>
      <c r="X223" s="439">
        <v>0</v>
      </c>
      <c r="Y223" s="440">
        <f t="shared" si="63"/>
        <v>0</v>
      </c>
      <c r="Z223" s="441">
        <v>0</v>
      </c>
      <c r="AA223" s="441">
        <v>0</v>
      </c>
      <c r="AB223" s="441">
        <v>0</v>
      </c>
      <c r="AC223" s="441">
        <v>0</v>
      </c>
      <c r="AD223" s="442">
        <f t="shared" si="61"/>
        <v>0</v>
      </c>
      <c r="AE223" s="443">
        <f t="shared" si="70"/>
        <v>0</v>
      </c>
      <c r="AF223" s="443">
        <f t="shared" si="64"/>
        <v>0</v>
      </c>
      <c r="AG223" s="443">
        <f t="shared" si="69"/>
        <v>0</v>
      </c>
      <c r="AH223" s="444">
        <f t="shared" si="60"/>
        <v>0</v>
      </c>
      <c r="AI223" s="444">
        <f t="shared" si="66"/>
        <v>0</v>
      </c>
      <c r="AJ223" s="444">
        <f t="shared" si="67"/>
        <v>0</v>
      </c>
      <c r="AK223" s="601">
        <f t="shared" si="68"/>
        <v>0</v>
      </c>
    </row>
    <row r="224" spans="1:37" s="445" customFormat="1" ht="13.9" customHeight="1" x14ac:dyDescent="0.2">
      <c r="A224" s="431" t="s">
        <v>106</v>
      </c>
      <c r="B224" s="454"/>
      <c r="C224" s="432" t="s">
        <v>12</v>
      </c>
      <c r="D224" s="432"/>
      <c r="E224" s="432"/>
      <c r="F224" s="434" t="s">
        <v>317</v>
      </c>
      <c r="G224" s="450" t="s">
        <v>13</v>
      </c>
      <c r="H224" s="435" t="str">
        <f t="shared" si="62"/>
        <v>35400001</v>
      </c>
      <c r="I224" s="436" t="str">
        <f>IF(ISNA(VLOOKUP(G224,GAAP02F[[#All],[Column1]:[FundHier1]],5,FALSE)),"Leases",(VLOOKUP(G224,GAAP02F[[#All],[Column1]:[FundHier1]],5,FALSE)))</f>
        <v>100</v>
      </c>
      <c r="J224" s="436" t="str">
        <f>IF(ISNA(VLOOKUP(F224,Table_GAAP02A[[#All],[Agency]:[Hier1]],4,FALSE)),"Abolished Agency",(VLOOKUP(F224,Table_GAAP02A[[#All],[Agency]:[Hier1]],4,FALSE)))</f>
        <v>0820</v>
      </c>
      <c r="K224" s="437" t="str">
        <f>IF(ISNA(VLOOKUP(F224,Table_GAAP02A[[#All],[Agency]:[Hier1]],2,FALSE)),"Abolished Agency",(VLOOKUP(F224,Table_GAAP02A[[#All],[Agency]:[Hier1]],2,FALSE)))</f>
        <v>RESOURCES</v>
      </c>
      <c r="L224" s="437" t="str">
        <f>IF(ISNA(VLOOKUP(F224,Table_GAAP02A[[#All],[Agency]:[Hier1]],3,FALSE)),"Abolished Agency",(VLOOKUP(F224,Table_GAAP02A[[#All],[Agency]:[Hier1]],3,FALSE)))</f>
        <v>DEPARTMENT OF FORESTRY</v>
      </c>
      <c r="M224" s="437" t="str">
        <f>IF(ISNA(VLOOKUP(G224,GAAP02F[[#All],[Column1]:[FundName]],2,FALSE)),"Leases",(VLOOKUP(G224,GAAP02F[[#All],[Column1]:[FundName]],2,FALSE)))</f>
        <v>GENERAL FUND</v>
      </c>
      <c r="N224" s="438">
        <v>0</v>
      </c>
      <c r="O224" s="438">
        <v>0</v>
      </c>
      <c r="P224" s="438">
        <v>0</v>
      </c>
      <c r="Q224" s="438">
        <v>0</v>
      </c>
      <c r="R224" s="438">
        <v>0</v>
      </c>
      <c r="S224" s="438">
        <v>0</v>
      </c>
      <c r="T224" s="577">
        <f t="shared" si="65"/>
        <v>0</v>
      </c>
      <c r="U224" s="439">
        <v>0</v>
      </c>
      <c r="V224" s="439">
        <v>0</v>
      </c>
      <c r="W224" s="439">
        <v>0</v>
      </c>
      <c r="X224" s="439">
        <v>0</v>
      </c>
      <c r="Y224" s="440">
        <f t="shared" si="63"/>
        <v>0</v>
      </c>
      <c r="Z224" s="441">
        <v>0</v>
      </c>
      <c r="AA224" s="441">
        <v>0</v>
      </c>
      <c r="AB224" s="441">
        <v>0</v>
      </c>
      <c r="AC224" s="441">
        <v>0</v>
      </c>
      <c r="AD224" s="442">
        <f t="shared" si="61"/>
        <v>0</v>
      </c>
      <c r="AE224" s="443">
        <f t="shared" si="70"/>
        <v>0</v>
      </c>
      <c r="AF224" s="443">
        <f t="shared" si="64"/>
        <v>0</v>
      </c>
      <c r="AG224" s="443">
        <f t="shared" si="69"/>
        <v>0</v>
      </c>
      <c r="AH224" s="444">
        <f t="shared" si="60"/>
        <v>0</v>
      </c>
      <c r="AI224" s="444">
        <f t="shared" si="66"/>
        <v>0</v>
      </c>
      <c r="AJ224" s="444">
        <f t="shared" si="67"/>
        <v>0</v>
      </c>
      <c r="AK224" s="601">
        <f t="shared" si="68"/>
        <v>0</v>
      </c>
    </row>
    <row r="225" spans="1:37" s="445" customFormat="1" ht="13.9" customHeight="1" x14ac:dyDescent="0.2">
      <c r="A225" s="431" t="s">
        <v>106</v>
      </c>
      <c r="B225" s="198"/>
      <c r="C225" s="432" t="s">
        <v>12</v>
      </c>
      <c r="D225" s="432"/>
      <c r="E225" s="432"/>
      <c r="F225" s="434" t="s">
        <v>317</v>
      </c>
      <c r="G225" s="450" t="s">
        <v>318</v>
      </c>
      <c r="H225" s="435" t="str">
        <f t="shared" si="62"/>
        <v>35400209</v>
      </c>
      <c r="I225" s="436" t="str">
        <f>IF(ISNA(VLOOKUP(G225,GAAP02F[[#All],[Column1]:[FundHier1]],5,FALSE)),"Leases",(VLOOKUP(G225,GAAP02F[[#All],[Column1]:[FundHier1]],5,FALSE)))</f>
        <v>200</v>
      </c>
      <c r="J225" s="436" t="str">
        <f>IF(ISNA(VLOOKUP(F225,Table_GAAP02A[[#All],[Agency]:[Hier1]],4,FALSE)),"Abolished Agency",(VLOOKUP(F225,Table_GAAP02A[[#All],[Agency]:[Hier1]],4,FALSE)))</f>
        <v>0820</v>
      </c>
      <c r="K225" s="437" t="str">
        <f>IF(ISNA(VLOOKUP(F225,Table_GAAP02A[[#All],[Agency]:[Hier1]],2,FALSE)),"Abolished Agency",(VLOOKUP(F225,Table_GAAP02A[[#All],[Agency]:[Hier1]],2,FALSE)))</f>
        <v>RESOURCES</v>
      </c>
      <c r="L225" s="437" t="str">
        <f>IF(ISNA(VLOOKUP(F225,Table_GAAP02A[[#All],[Agency]:[Hier1]],3,FALSE)),"Abolished Agency",(VLOOKUP(F225,Table_GAAP02A[[#All],[Agency]:[Hier1]],3,FALSE)))</f>
        <v>DEPARTMENT OF FORESTRY</v>
      </c>
      <c r="M225" s="437" t="str">
        <f>IF(ISNA(VLOOKUP(G225,GAAP02F[[#All],[Column1]:[FundName]],2,FALSE)),"Leases",(VLOOKUP(G225,GAAP02F[[#All],[Column1]:[FundName]],2,FALSE)))</f>
        <v>CA HAZARD LIQUID PIPELINE SAFT</v>
      </c>
      <c r="N225" s="438">
        <v>0</v>
      </c>
      <c r="O225" s="438">
        <v>0</v>
      </c>
      <c r="P225" s="438">
        <v>0</v>
      </c>
      <c r="Q225" s="438">
        <v>0</v>
      </c>
      <c r="R225" s="438">
        <v>0</v>
      </c>
      <c r="S225" s="438">
        <v>0</v>
      </c>
      <c r="T225" s="577">
        <f t="shared" si="65"/>
        <v>0</v>
      </c>
      <c r="U225" s="439">
        <v>0</v>
      </c>
      <c r="V225" s="439">
        <v>0</v>
      </c>
      <c r="W225" s="439">
        <v>0</v>
      </c>
      <c r="X225" s="439">
        <v>0</v>
      </c>
      <c r="Y225" s="440">
        <f t="shared" si="63"/>
        <v>0</v>
      </c>
      <c r="Z225" s="441">
        <v>0</v>
      </c>
      <c r="AA225" s="441">
        <v>0</v>
      </c>
      <c r="AB225" s="441">
        <v>0</v>
      </c>
      <c r="AC225" s="441">
        <v>0</v>
      </c>
      <c r="AD225" s="442">
        <f t="shared" si="61"/>
        <v>0</v>
      </c>
      <c r="AE225" s="443">
        <f t="shared" si="70"/>
        <v>0</v>
      </c>
      <c r="AF225" s="443">
        <f t="shared" si="64"/>
        <v>0</v>
      </c>
      <c r="AG225" s="443">
        <f t="shared" si="69"/>
        <v>0</v>
      </c>
      <c r="AH225" s="444">
        <f t="shared" si="60"/>
        <v>0</v>
      </c>
      <c r="AI225" s="444">
        <f t="shared" si="66"/>
        <v>0</v>
      </c>
      <c r="AJ225" s="444">
        <f t="shared" si="67"/>
        <v>0</v>
      </c>
      <c r="AK225" s="601">
        <f t="shared" si="68"/>
        <v>0</v>
      </c>
    </row>
    <row r="226" spans="1:37" s="445" customFormat="1" ht="13.9" customHeight="1" x14ac:dyDescent="0.2">
      <c r="A226" s="431" t="s">
        <v>106</v>
      </c>
      <c r="B226" s="454"/>
      <c r="C226" s="432" t="s">
        <v>12</v>
      </c>
      <c r="D226" s="432"/>
      <c r="E226" s="432"/>
      <c r="F226" s="434" t="s">
        <v>317</v>
      </c>
      <c r="G226" s="434" t="s">
        <v>139</v>
      </c>
      <c r="H226" s="435" t="str">
        <f t="shared" si="62"/>
        <v>35403228</v>
      </c>
      <c r="I226" s="436" t="str">
        <f>IF(ISNA(VLOOKUP(G226,GAAP02F[[#All],[Column1]:[FundHier1]],5,FALSE)),"Leases",(VLOOKUP(G226,GAAP02F[[#All],[Column1]:[FundHier1]],5,FALSE)))</f>
        <v>200</v>
      </c>
      <c r="J226" s="436" t="str">
        <f>IF(ISNA(VLOOKUP(F226,Table_GAAP02A[[#All],[Agency]:[Hier1]],4,FALSE)),"Abolished Agency",(VLOOKUP(F226,Table_GAAP02A[[#All],[Agency]:[Hier1]],4,FALSE)))</f>
        <v>0820</v>
      </c>
      <c r="K226" s="437" t="str">
        <f>IF(ISNA(VLOOKUP(F226,Table_GAAP02A[[#All],[Agency]:[Hier1]],2,FALSE)),"Abolished Agency",(VLOOKUP(F226,Table_GAAP02A[[#All],[Agency]:[Hier1]],2,FALSE)))</f>
        <v>RESOURCES</v>
      </c>
      <c r="L226" s="437" t="str">
        <f>IF(ISNA(VLOOKUP(F226,Table_GAAP02A[[#All],[Agency]:[Hier1]],3,FALSE)),"Abolished Agency",(VLOOKUP(F226,Table_GAAP02A[[#All],[Agency]:[Hier1]],3,FALSE)))</f>
        <v>DEPARTMENT OF FORESTRY</v>
      </c>
      <c r="M226" s="437" t="str">
        <f>IF(ISNA(VLOOKUP(G226,GAAP02F[[#All],[Column1]:[FundName]],2,FALSE)),"Leases",(VLOOKUP(G226,GAAP02F[[#All],[Column1]:[FundName]],2,FALSE)))</f>
        <v>GREENHOUSE GAS REDUCTION FD</v>
      </c>
      <c r="N226" s="438">
        <v>0</v>
      </c>
      <c r="O226" s="438">
        <v>0</v>
      </c>
      <c r="P226" s="438">
        <v>0</v>
      </c>
      <c r="Q226" s="438">
        <v>0</v>
      </c>
      <c r="R226" s="438">
        <v>0</v>
      </c>
      <c r="S226" s="438">
        <v>0</v>
      </c>
      <c r="T226" s="577">
        <f t="shared" si="65"/>
        <v>0</v>
      </c>
      <c r="U226" s="439">
        <v>0</v>
      </c>
      <c r="V226" s="439">
        <v>0</v>
      </c>
      <c r="W226" s="439">
        <v>0</v>
      </c>
      <c r="X226" s="439">
        <v>0</v>
      </c>
      <c r="Y226" s="440">
        <f t="shared" si="63"/>
        <v>0</v>
      </c>
      <c r="Z226" s="441">
        <v>0</v>
      </c>
      <c r="AA226" s="441">
        <v>0</v>
      </c>
      <c r="AB226" s="441">
        <v>0</v>
      </c>
      <c r="AC226" s="441">
        <v>0</v>
      </c>
      <c r="AD226" s="442">
        <f t="shared" si="61"/>
        <v>0</v>
      </c>
      <c r="AE226" s="443">
        <f t="shared" si="70"/>
        <v>0</v>
      </c>
      <c r="AF226" s="443">
        <f t="shared" si="64"/>
        <v>0</v>
      </c>
      <c r="AG226" s="443">
        <f t="shared" si="69"/>
        <v>0</v>
      </c>
      <c r="AH226" s="444">
        <f t="shared" si="60"/>
        <v>0</v>
      </c>
      <c r="AI226" s="444">
        <f t="shared" si="66"/>
        <v>0</v>
      </c>
      <c r="AJ226" s="444">
        <f t="shared" si="67"/>
        <v>0</v>
      </c>
      <c r="AK226" s="601">
        <f t="shared" si="68"/>
        <v>0</v>
      </c>
    </row>
    <row r="227" spans="1:37" s="445" customFormat="1" ht="13.9" customHeight="1" x14ac:dyDescent="0.2">
      <c r="A227" s="431" t="s">
        <v>106</v>
      </c>
      <c r="B227" s="454"/>
      <c r="C227" s="432" t="s">
        <v>12</v>
      </c>
      <c r="D227" s="432"/>
      <c r="E227" s="432"/>
      <c r="F227" s="434" t="s">
        <v>320</v>
      </c>
      <c r="G227" s="450" t="s">
        <v>13</v>
      </c>
      <c r="H227" s="435" t="str">
        <f t="shared" si="62"/>
        <v>35600001</v>
      </c>
      <c r="I227" s="436" t="str">
        <f>IF(ISNA(VLOOKUP(G227,GAAP02F[[#All],[Column1]:[FundHier1]],5,FALSE)),"Leases",(VLOOKUP(G227,GAAP02F[[#All],[Column1]:[FundHier1]],5,FALSE)))</f>
        <v>100</v>
      </c>
      <c r="J227" s="436" t="str">
        <f>IF(ISNA(VLOOKUP(F227,Table_GAAP02A[[#All],[Agency]:[Hier1]],4,FALSE)),"Abolished Agency",(VLOOKUP(F227,Table_GAAP02A[[#All],[Agency]:[Hier1]],4,FALSE)))</f>
        <v>0820</v>
      </c>
      <c r="K227" s="437" t="str">
        <f>IF(ISNA(VLOOKUP(F227,Table_GAAP02A[[#All],[Agency]:[Hier1]],2,FALSE)),"Abolished Agency",(VLOOKUP(F227,Table_GAAP02A[[#All],[Agency]:[Hier1]],2,FALSE)))</f>
        <v>RESOURCES</v>
      </c>
      <c r="L227" s="437" t="str">
        <f>IF(ISNA(VLOOKUP(F227,Table_GAAP02A[[#All],[Agency]:[Hier1]],3,FALSE)),"Abolished Agency",(VLOOKUP(F227,Table_GAAP02A[[#All],[Agency]:[Hier1]],3,FALSE)))</f>
        <v>STATE LANDS COMMISSION</v>
      </c>
      <c r="M227" s="437" t="str">
        <f>IF(ISNA(VLOOKUP(G227,GAAP02F[[#All],[Column1]:[FundName]],2,FALSE)),"Leases",(VLOOKUP(G227,GAAP02F[[#All],[Column1]:[FundName]],2,FALSE)))</f>
        <v>GENERAL FUND</v>
      </c>
      <c r="N227" s="438">
        <v>0</v>
      </c>
      <c r="O227" s="438">
        <v>0</v>
      </c>
      <c r="P227" s="438">
        <v>0</v>
      </c>
      <c r="Q227" s="438">
        <v>0</v>
      </c>
      <c r="R227" s="438">
        <v>0</v>
      </c>
      <c r="S227" s="438">
        <v>0</v>
      </c>
      <c r="T227" s="577">
        <f t="shared" si="65"/>
        <v>0</v>
      </c>
      <c r="U227" s="439">
        <v>0</v>
      </c>
      <c r="V227" s="439">
        <v>0</v>
      </c>
      <c r="W227" s="439">
        <v>0</v>
      </c>
      <c r="X227" s="439">
        <v>0</v>
      </c>
      <c r="Y227" s="440">
        <f t="shared" si="63"/>
        <v>0</v>
      </c>
      <c r="Z227" s="441">
        <v>0</v>
      </c>
      <c r="AA227" s="441">
        <v>0</v>
      </c>
      <c r="AB227" s="441">
        <v>0</v>
      </c>
      <c r="AC227" s="441">
        <v>0</v>
      </c>
      <c r="AD227" s="442">
        <f t="shared" si="61"/>
        <v>0</v>
      </c>
      <c r="AE227" s="443">
        <f t="shared" si="70"/>
        <v>0</v>
      </c>
      <c r="AF227" s="443">
        <f t="shared" si="64"/>
        <v>0</v>
      </c>
      <c r="AG227" s="443">
        <f t="shared" si="69"/>
        <v>0</v>
      </c>
      <c r="AH227" s="444">
        <f t="shared" si="60"/>
        <v>0</v>
      </c>
      <c r="AI227" s="444">
        <f t="shared" si="66"/>
        <v>0</v>
      </c>
      <c r="AJ227" s="444">
        <f t="shared" si="67"/>
        <v>0</v>
      </c>
      <c r="AK227" s="601">
        <f t="shared" si="68"/>
        <v>0</v>
      </c>
    </row>
    <row r="228" spans="1:37" s="445" customFormat="1" ht="13.9" customHeight="1" x14ac:dyDescent="0.2">
      <c r="A228" s="431" t="s">
        <v>106</v>
      </c>
      <c r="B228" s="454"/>
      <c r="C228" s="432" t="s">
        <v>12</v>
      </c>
      <c r="D228" s="432"/>
      <c r="E228" s="432"/>
      <c r="F228" s="434" t="s">
        <v>320</v>
      </c>
      <c r="G228" s="449" t="s">
        <v>321</v>
      </c>
      <c r="H228" s="435" t="str">
        <f t="shared" si="62"/>
        <v>35600212</v>
      </c>
      <c r="I228" s="436" t="str">
        <f>IF(ISNA(VLOOKUP(G228,GAAP02F[[#All],[Column1]:[FundHier1]],5,FALSE)),"Leases",(VLOOKUP(G228,GAAP02F[[#All],[Column1]:[FundHier1]],5,FALSE)))</f>
        <v>200</v>
      </c>
      <c r="J228" s="436" t="str">
        <f>IF(ISNA(VLOOKUP(F228,Table_GAAP02A[[#All],[Agency]:[Hier1]],4,FALSE)),"Abolished Agency",(VLOOKUP(F228,Table_GAAP02A[[#All],[Agency]:[Hier1]],4,FALSE)))</f>
        <v>0820</v>
      </c>
      <c r="K228" s="437" t="str">
        <f>IF(ISNA(VLOOKUP(F228,Table_GAAP02A[[#All],[Agency]:[Hier1]],2,FALSE)),"Abolished Agency",(VLOOKUP(F228,Table_GAAP02A[[#All],[Agency]:[Hier1]],2,FALSE)))</f>
        <v>RESOURCES</v>
      </c>
      <c r="L228" s="437" t="str">
        <f>IF(ISNA(VLOOKUP(F228,Table_GAAP02A[[#All],[Agency]:[Hier1]],3,FALSE)),"Abolished Agency",(VLOOKUP(F228,Table_GAAP02A[[#All],[Agency]:[Hier1]],3,FALSE)))</f>
        <v>STATE LANDS COMMISSION</v>
      </c>
      <c r="M228" s="437" t="str">
        <f>IF(ISNA(VLOOKUP(G228,GAAP02F[[#All],[Column1]:[FundName]],2,FALSE)),"Leases",(VLOOKUP(G228,GAAP02F[[#All],[Column1]:[FundName]],2,FALSE)))</f>
        <v>MARINE INVASIVE SPECIES CNTRL</v>
      </c>
      <c r="N228" s="438">
        <v>0</v>
      </c>
      <c r="O228" s="438">
        <v>0</v>
      </c>
      <c r="P228" s="438">
        <v>0</v>
      </c>
      <c r="Q228" s="438">
        <v>0</v>
      </c>
      <c r="R228" s="438">
        <v>0</v>
      </c>
      <c r="S228" s="438">
        <v>0</v>
      </c>
      <c r="T228" s="577">
        <f t="shared" si="65"/>
        <v>0</v>
      </c>
      <c r="U228" s="439">
        <v>0</v>
      </c>
      <c r="V228" s="439">
        <v>0</v>
      </c>
      <c r="W228" s="439">
        <v>0</v>
      </c>
      <c r="X228" s="439">
        <v>0</v>
      </c>
      <c r="Y228" s="440">
        <f t="shared" si="63"/>
        <v>0</v>
      </c>
      <c r="Z228" s="441">
        <v>0</v>
      </c>
      <c r="AA228" s="441">
        <v>0</v>
      </c>
      <c r="AB228" s="441">
        <v>0</v>
      </c>
      <c r="AC228" s="441">
        <v>0</v>
      </c>
      <c r="AD228" s="442">
        <f t="shared" si="61"/>
        <v>0</v>
      </c>
      <c r="AE228" s="443">
        <f t="shared" si="70"/>
        <v>0</v>
      </c>
      <c r="AF228" s="443">
        <f t="shared" si="64"/>
        <v>0</v>
      </c>
      <c r="AG228" s="443">
        <f t="shared" si="69"/>
        <v>0</v>
      </c>
      <c r="AH228" s="444">
        <f t="shared" si="60"/>
        <v>0</v>
      </c>
      <c r="AI228" s="444">
        <f t="shared" si="66"/>
        <v>0</v>
      </c>
      <c r="AJ228" s="444">
        <f t="shared" si="67"/>
        <v>0</v>
      </c>
      <c r="AK228" s="601">
        <f t="shared" si="68"/>
        <v>0</v>
      </c>
    </row>
    <row r="229" spans="1:37" s="445" customFormat="1" ht="13.9" customHeight="1" x14ac:dyDescent="0.2">
      <c r="A229" s="431" t="s">
        <v>106</v>
      </c>
      <c r="B229" s="454"/>
      <c r="C229" s="432" t="s">
        <v>12</v>
      </c>
      <c r="D229" s="432"/>
      <c r="E229" s="432"/>
      <c r="F229" s="434" t="s">
        <v>320</v>
      </c>
      <c r="G229" s="451" t="s">
        <v>322</v>
      </c>
      <c r="H229" s="435" t="str">
        <f t="shared" si="62"/>
        <v>35600320</v>
      </c>
      <c r="I229" s="436" t="str">
        <f>IF(ISNA(VLOOKUP(G229,GAAP02F[[#All],[Column1]:[FundHier1]],5,FALSE)),"Leases",(VLOOKUP(G229,GAAP02F[[#All],[Column1]:[FundHier1]],5,FALSE)))</f>
        <v>200</v>
      </c>
      <c r="J229" s="436" t="str">
        <f>IF(ISNA(VLOOKUP(F229,Table_GAAP02A[[#All],[Agency]:[Hier1]],4,FALSE)),"Abolished Agency",(VLOOKUP(F229,Table_GAAP02A[[#All],[Agency]:[Hier1]],4,FALSE)))</f>
        <v>0820</v>
      </c>
      <c r="K229" s="437" t="str">
        <f>IF(ISNA(VLOOKUP(F229,Table_GAAP02A[[#All],[Agency]:[Hier1]],2,FALSE)),"Abolished Agency",(VLOOKUP(F229,Table_GAAP02A[[#All],[Agency]:[Hier1]],2,FALSE)))</f>
        <v>RESOURCES</v>
      </c>
      <c r="L229" s="437" t="str">
        <f>IF(ISNA(VLOOKUP(F229,Table_GAAP02A[[#All],[Agency]:[Hier1]],3,FALSE)),"Abolished Agency",(VLOOKUP(F229,Table_GAAP02A[[#All],[Agency]:[Hier1]],3,FALSE)))</f>
        <v>STATE LANDS COMMISSION</v>
      </c>
      <c r="M229" s="437" t="str">
        <f>IF(ISNA(VLOOKUP(G229,GAAP02F[[#All],[Column1]:[FundName]],2,FALSE)),"Leases",(VLOOKUP(G229,GAAP02F[[#All],[Column1]:[FundName]],2,FALSE)))</f>
        <v>OIL SPILL PREVENTION &amp; ADMIN</v>
      </c>
      <c r="N229" s="438">
        <v>0</v>
      </c>
      <c r="O229" s="438">
        <v>0</v>
      </c>
      <c r="P229" s="438">
        <v>0</v>
      </c>
      <c r="Q229" s="438">
        <v>0</v>
      </c>
      <c r="R229" s="438">
        <v>0</v>
      </c>
      <c r="S229" s="438">
        <v>0</v>
      </c>
      <c r="T229" s="577">
        <f t="shared" si="65"/>
        <v>0</v>
      </c>
      <c r="U229" s="439">
        <v>0</v>
      </c>
      <c r="V229" s="439">
        <v>0</v>
      </c>
      <c r="W229" s="439">
        <v>0</v>
      </c>
      <c r="X229" s="439">
        <v>0</v>
      </c>
      <c r="Y229" s="440">
        <f t="shared" si="63"/>
        <v>0</v>
      </c>
      <c r="Z229" s="441">
        <v>0</v>
      </c>
      <c r="AA229" s="441">
        <v>0</v>
      </c>
      <c r="AB229" s="441">
        <v>0</v>
      </c>
      <c r="AC229" s="441">
        <v>0</v>
      </c>
      <c r="AD229" s="442">
        <f t="shared" si="61"/>
        <v>0</v>
      </c>
      <c r="AE229" s="443">
        <f t="shared" si="70"/>
        <v>0</v>
      </c>
      <c r="AF229" s="443">
        <f t="shared" si="64"/>
        <v>0</v>
      </c>
      <c r="AG229" s="443">
        <f t="shared" si="69"/>
        <v>0</v>
      </c>
      <c r="AH229" s="444">
        <f t="shared" si="60"/>
        <v>0</v>
      </c>
      <c r="AI229" s="444">
        <f t="shared" si="66"/>
        <v>0</v>
      </c>
      <c r="AJ229" s="444">
        <f t="shared" si="67"/>
        <v>0</v>
      </c>
      <c r="AK229" s="601">
        <f t="shared" si="68"/>
        <v>0</v>
      </c>
    </row>
    <row r="230" spans="1:37" s="445" customFormat="1" ht="13.9" customHeight="1" x14ac:dyDescent="0.2">
      <c r="A230" s="446" t="s">
        <v>106</v>
      </c>
      <c r="B230" s="198"/>
      <c r="C230" s="432" t="s">
        <v>12</v>
      </c>
      <c r="D230" s="56"/>
      <c r="E230" s="432"/>
      <c r="F230" s="434" t="s">
        <v>323</v>
      </c>
      <c r="G230" s="450" t="s">
        <v>324</v>
      </c>
      <c r="H230" s="435" t="str">
        <f t="shared" si="62"/>
        <v>36000200</v>
      </c>
      <c r="I230" s="436" t="str">
        <f>IF(ISNA(VLOOKUP(G230,GAAP02F[[#All],[Column1]:[FundHier1]],5,FALSE)),"Leases",(VLOOKUP(G230,GAAP02F[[#All],[Column1]:[FundHier1]],5,FALSE)))</f>
        <v>200</v>
      </c>
      <c r="J230" s="436" t="str">
        <f>IF(ISNA(VLOOKUP(F230,Table_GAAP02A[[#All],[Agency]:[Hier1]],4,FALSE)),"Abolished Agency",(VLOOKUP(F230,Table_GAAP02A[[#All],[Agency]:[Hier1]],4,FALSE)))</f>
        <v>0820</v>
      </c>
      <c r="K230" s="437" t="str">
        <f>IF(ISNA(VLOOKUP(F230,Table_GAAP02A[[#All],[Agency]:[Hier1]],2,FALSE)),"Abolished Agency",(VLOOKUP(F230,Table_GAAP02A[[#All],[Agency]:[Hier1]],2,FALSE)))</f>
        <v>RESOURCES</v>
      </c>
      <c r="L230" s="437" t="str">
        <f>IF(ISNA(VLOOKUP(F230,Table_GAAP02A[[#All],[Agency]:[Hier1]],3,FALSE)),"Abolished Agency",(VLOOKUP(F230,Table_GAAP02A[[#All],[Agency]:[Hier1]],3,FALSE)))</f>
        <v>DEPT OF FISH AND GAME</v>
      </c>
      <c r="M230" s="437" t="str">
        <f>IF(ISNA(VLOOKUP(G230,GAAP02F[[#All],[Column1]:[FundName]],2,FALSE)),"Leases",(VLOOKUP(G230,GAAP02F[[#All],[Column1]:[FundName]],2,FALSE)))</f>
        <v>FISH &amp; GAME PRESERVATION FUND</v>
      </c>
      <c r="N230" s="438">
        <v>0</v>
      </c>
      <c r="O230" s="438">
        <v>0</v>
      </c>
      <c r="P230" s="438">
        <v>0</v>
      </c>
      <c r="Q230" s="438">
        <v>0</v>
      </c>
      <c r="R230" s="438">
        <v>0</v>
      </c>
      <c r="S230" s="438">
        <v>0</v>
      </c>
      <c r="T230" s="577">
        <f t="shared" si="65"/>
        <v>0</v>
      </c>
      <c r="U230" s="439">
        <v>0</v>
      </c>
      <c r="V230" s="439">
        <v>0</v>
      </c>
      <c r="W230" s="439">
        <v>0</v>
      </c>
      <c r="X230" s="439">
        <v>0</v>
      </c>
      <c r="Y230" s="440">
        <f t="shared" si="63"/>
        <v>0</v>
      </c>
      <c r="Z230" s="441">
        <v>0</v>
      </c>
      <c r="AA230" s="441">
        <v>0</v>
      </c>
      <c r="AB230" s="441">
        <v>0</v>
      </c>
      <c r="AC230" s="441">
        <v>0</v>
      </c>
      <c r="AD230" s="442">
        <f t="shared" si="61"/>
        <v>0</v>
      </c>
      <c r="AE230" s="443">
        <f t="shared" si="70"/>
        <v>0</v>
      </c>
      <c r="AF230" s="443">
        <f t="shared" si="64"/>
        <v>0</v>
      </c>
      <c r="AG230" s="443">
        <f t="shared" si="69"/>
        <v>0</v>
      </c>
      <c r="AH230" s="444">
        <f t="shared" si="60"/>
        <v>0</v>
      </c>
      <c r="AI230" s="444">
        <f t="shared" si="66"/>
        <v>0</v>
      </c>
      <c r="AJ230" s="444">
        <f t="shared" si="67"/>
        <v>0</v>
      </c>
      <c r="AK230" s="601">
        <f t="shared" si="68"/>
        <v>0</v>
      </c>
    </row>
    <row r="231" spans="1:37" s="445" customFormat="1" ht="13.9" customHeight="1" x14ac:dyDescent="0.2">
      <c r="A231" s="446" t="s">
        <v>106</v>
      </c>
      <c r="B231" s="198"/>
      <c r="C231" s="432" t="s">
        <v>12</v>
      </c>
      <c r="D231" s="56"/>
      <c r="E231" s="432"/>
      <c r="F231" s="434" t="s">
        <v>323</v>
      </c>
      <c r="G231" s="434" t="s">
        <v>13</v>
      </c>
      <c r="H231" s="435" t="str">
        <f t="shared" si="62"/>
        <v>36000001</v>
      </c>
      <c r="I231" s="436" t="str">
        <f>IF(ISNA(VLOOKUP(G231,GAAP02F[[#All],[Column1]:[FundHier1]],5,FALSE)),"Leases",(VLOOKUP(G231,GAAP02F[[#All],[Column1]:[FundHier1]],5,FALSE)))</f>
        <v>100</v>
      </c>
      <c r="J231" s="436" t="str">
        <f>IF(ISNA(VLOOKUP(F231,Table_GAAP02A[[#All],[Agency]:[Hier1]],4,FALSE)),"Abolished Agency",(VLOOKUP(F231,Table_GAAP02A[[#All],[Agency]:[Hier1]],4,FALSE)))</f>
        <v>0820</v>
      </c>
      <c r="K231" s="437" t="str">
        <f>IF(ISNA(VLOOKUP(F231,Table_GAAP02A[[#All],[Agency]:[Hier1]],2,FALSE)),"Abolished Agency",(VLOOKUP(F231,Table_GAAP02A[[#All],[Agency]:[Hier1]],2,FALSE)))</f>
        <v>RESOURCES</v>
      </c>
      <c r="L231" s="437" t="str">
        <f>IF(ISNA(VLOOKUP(F231,Table_GAAP02A[[#All],[Agency]:[Hier1]],3,FALSE)),"Abolished Agency",(VLOOKUP(F231,Table_GAAP02A[[#All],[Agency]:[Hier1]],3,FALSE)))</f>
        <v>DEPT OF FISH AND GAME</v>
      </c>
      <c r="M231" s="437" t="str">
        <f>IF(ISNA(VLOOKUP(G231,GAAP02F[[#All],[Column1]:[FundName]],2,FALSE)),"Leases",(VLOOKUP(G231,GAAP02F[[#All],[Column1]:[FundName]],2,FALSE)))</f>
        <v>GENERAL FUND</v>
      </c>
      <c r="N231" s="438">
        <v>0</v>
      </c>
      <c r="O231" s="438">
        <v>0</v>
      </c>
      <c r="P231" s="438">
        <v>0</v>
      </c>
      <c r="Q231" s="438">
        <v>0</v>
      </c>
      <c r="R231" s="438">
        <v>0</v>
      </c>
      <c r="S231" s="438">
        <v>0</v>
      </c>
      <c r="T231" s="577">
        <f t="shared" si="65"/>
        <v>0</v>
      </c>
      <c r="U231" s="439">
        <v>0</v>
      </c>
      <c r="V231" s="439">
        <v>0</v>
      </c>
      <c r="W231" s="439">
        <v>0</v>
      </c>
      <c r="X231" s="439">
        <v>0</v>
      </c>
      <c r="Y231" s="440">
        <f t="shared" si="63"/>
        <v>0</v>
      </c>
      <c r="Z231" s="441">
        <v>0</v>
      </c>
      <c r="AA231" s="441">
        <v>0</v>
      </c>
      <c r="AB231" s="441">
        <v>0</v>
      </c>
      <c r="AC231" s="441">
        <v>0</v>
      </c>
      <c r="AD231" s="442">
        <f t="shared" si="61"/>
        <v>0</v>
      </c>
      <c r="AE231" s="443">
        <f t="shared" si="70"/>
        <v>0</v>
      </c>
      <c r="AF231" s="443">
        <f t="shared" si="64"/>
        <v>0</v>
      </c>
      <c r="AG231" s="443">
        <f t="shared" si="69"/>
        <v>0</v>
      </c>
      <c r="AH231" s="444">
        <f t="shared" si="60"/>
        <v>0</v>
      </c>
      <c r="AI231" s="444">
        <f t="shared" si="66"/>
        <v>0</v>
      </c>
      <c r="AJ231" s="444">
        <f t="shared" si="67"/>
        <v>0</v>
      </c>
      <c r="AK231" s="601">
        <f t="shared" si="68"/>
        <v>0</v>
      </c>
    </row>
    <row r="232" spans="1:37" s="445" customFormat="1" ht="13.9" customHeight="1" x14ac:dyDescent="0.2">
      <c r="A232" s="446" t="s">
        <v>106</v>
      </c>
      <c r="B232" s="433"/>
      <c r="C232" s="432" t="s">
        <v>12</v>
      </c>
      <c r="D232" s="56"/>
      <c r="E232" s="432"/>
      <c r="F232" s="434" t="s">
        <v>323</v>
      </c>
      <c r="G232" s="450" t="s">
        <v>16</v>
      </c>
      <c r="H232" s="435" t="str">
        <f t="shared" si="62"/>
        <v>36000005</v>
      </c>
      <c r="I232" s="436" t="str">
        <f>IF(ISNA(VLOOKUP(G232,GAAP02F[[#All],[Column1]:[FundHier1]],5,FALSE)),"Leases",(VLOOKUP(G232,GAAP02F[[#All],[Column1]:[FundHier1]],5,FALSE)))</f>
        <v>200</v>
      </c>
      <c r="J232" s="436" t="str">
        <f>IF(ISNA(VLOOKUP(F232,Table_GAAP02A[[#All],[Agency]:[Hier1]],4,FALSE)),"Abolished Agency",(VLOOKUP(F232,Table_GAAP02A[[#All],[Agency]:[Hier1]],4,FALSE)))</f>
        <v>0820</v>
      </c>
      <c r="K232" s="437" t="str">
        <f>IF(ISNA(VLOOKUP(F232,Table_GAAP02A[[#All],[Agency]:[Hier1]],2,FALSE)),"Abolished Agency",(VLOOKUP(F232,Table_GAAP02A[[#All],[Agency]:[Hier1]],2,FALSE)))</f>
        <v>RESOURCES</v>
      </c>
      <c r="L232" s="437" t="str">
        <f>IF(ISNA(VLOOKUP(F232,Table_GAAP02A[[#All],[Agency]:[Hier1]],3,FALSE)),"Abolished Agency",(VLOOKUP(F232,Table_GAAP02A[[#All],[Agency]:[Hier1]],3,FALSE)))</f>
        <v>DEPT OF FISH AND GAME</v>
      </c>
      <c r="M232" s="437" t="str">
        <f>IF(ISNA(VLOOKUP(G232,GAAP02F[[#All],[Column1]:[FundName]],2,FALSE)),"Leases",(VLOOKUP(G232,GAAP02F[[#All],[Column1]:[FundName]],2,FALSE)))</f>
        <v>SAFE NEIGHBRHD PARK, CLEAN WAT</v>
      </c>
      <c r="N232" s="438">
        <v>0</v>
      </c>
      <c r="O232" s="438">
        <v>0</v>
      </c>
      <c r="P232" s="438">
        <v>0</v>
      </c>
      <c r="Q232" s="438">
        <v>0</v>
      </c>
      <c r="R232" s="438">
        <v>0</v>
      </c>
      <c r="S232" s="438">
        <v>0</v>
      </c>
      <c r="T232" s="577">
        <f t="shared" si="65"/>
        <v>0</v>
      </c>
      <c r="U232" s="439">
        <v>0</v>
      </c>
      <c r="V232" s="439">
        <v>0</v>
      </c>
      <c r="W232" s="439">
        <v>0</v>
      </c>
      <c r="X232" s="439">
        <v>0</v>
      </c>
      <c r="Y232" s="440">
        <f t="shared" si="63"/>
        <v>0</v>
      </c>
      <c r="Z232" s="441">
        <v>0</v>
      </c>
      <c r="AA232" s="441">
        <v>0</v>
      </c>
      <c r="AB232" s="441">
        <v>0</v>
      </c>
      <c r="AC232" s="441">
        <v>0</v>
      </c>
      <c r="AD232" s="442">
        <f t="shared" si="61"/>
        <v>0</v>
      </c>
      <c r="AE232" s="443">
        <f t="shared" si="70"/>
        <v>0</v>
      </c>
      <c r="AF232" s="443">
        <f t="shared" si="64"/>
        <v>0</v>
      </c>
      <c r="AG232" s="443">
        <f t="shared" si="69"/>
        <v>0</v>
      </c>
      <c r="AH232" s="444">
        <f t="shared" si="60"/>
        <v>0</v>
      </c>
      <c r="AI232" s="444">
        <f t="shared" si="66"/>
        <v>0</v>
      </c>
      <c r="AJ232" s="444">
        <f t="shared" si="67"/>
        <v>0</v>
      </c>
      <c r="AK232" s="601">
        <f t="shared" si="68"/>
        <v>0</v>
      </c>
    </row>
    <row r="233" spans="1:37" s="445" customFormat="1" ht="13.9" customHeight="1" x14ac:dyDescent="0.2">
      <c r="A233" s="446" t="s">
        <v>106</v>
      </c>
      <c r="B233" s="198"/>
      <c r="C233" s="432" t="s">
        <v>12</v>
      </c>
      <c r="D233" s="56"/>
      <c r="E233" s="432"/>
      <c r="F233" s="434" t="s">
        <v>323</v>
      </c>
      <c r="G233" s="434" t="s">
        <v>26</v>
      </c>
      <c r="H233" s="435" t="str">
        <f t="shared" si="62"/>
        <v>36000140</v>
      </c>
      <c r="I233" s="436" t="str">
        <f>IF(ISNA(VLOOKUP(G233,GAAP02F[[#All],[Column1]:[FundHier1]],5,FALSE)),"Leases",(VLOOKUP(G233,GAAP02F[[#All],[Column1]:[FundHier1]],5,FALSE)))</f>
        <v>200</v>
      </c>
      <c r="J233" s="436" t="str">
        <f>IF(ISNA(VLOOKUP(F233,Table_GAAP02A[[#All],[Agency]:[Hier1]],4,FALSE)),"Abolished Agency",(VLOOKUP(F233,Table_GAAP02A[[#All],[Agency]:[Hier1]],4,FALSE)))</f>
        <v>0820</v>
      </c>
      <c r="K233" s="437" t="str">
        <f>IF(ISNA(VLOOKUP(F233,Table_GAAP02A[[#All],[Agency]:[Hier1]],2,FALSE)),"Abolished Agency",(VLOOKUP(F233,Table_GAAP02A[[#All],[Agency]:[Hier1]],2,FALSE)))</f>
        <v>RESOURCES</v>
      </c>
      <c r="L233" s="437" t="str">
        <f>IF(ISNA(VLOOKUP(F233,Table_GAAP02A[[#All],[Agency]:[Hier1]],3,FALSE)),"Abolished Agency",(VLOOKUP(F233,Table_GAAP02A[[#All],[Agency]:[Hier1]],3,FALSE)))</f>
        <v>DEPT OF FISH AND GAME</v>
      </c>
      <c r="M233" s="437" t="str">
        <f>IF(ISNA(VLOOKUP(G233,GAAP02F[[#All],[Column1]:[FundName]],2,FALSE)),"Leases",(VLOOKUP(G233,GAAP02F[[#All],[Column1]:[FundName]],2,FALSE)))</f>
        <v>ENVIRONMENTL LICENSE PLATE FD</v>
      </c>
      <c r="N233" s="438">
        <v>0</v>
      </c>
      <c r="O233" s="438">
        <v>0</v>
      </c>
      <c r="P233" s="438">
        <v>0</v>
      </c>
      <c r="Q233" s="438">
        <v>0</v>
      </c>
      <c r="R233" s="438">
        <v>0</v>
      </c>
      <c r="S233" s="438">
        <v>0</v>
      </c>
      <c r="T233" s="577">
        <f t="shared" si="65"/>
        <v>0</v>
      </c>
      <c r="U233" s="439">
        <v>0</v>
      </c>
      <c r="V233" s="439">
        <v>0</v>
      </c>
      <c r="W233" s="439">
        <v>0</v>
      </c>
      <c r="X233" s="439">
        <v>0</v>
      </c>
      <c r="Y233" s="440">
        <f t="shared" si="63"/>
        <v>0</v>
      </c>
      <c r="Z233" s="441">
        <v>0</v>
      </c>
      <c r="AA233" s="441">
        <v>0</v>
      </c>
      <c r="AB233" s="441">
        <v>0</v>
      </c>
      <c r="AC233" s="441">
        <v>0</v>
      </c>
      <c r="AD233" s="442">
        <f t="shared" si="61"/>
        <v>0</v>
      </c>
      <c r="AE233" s="443">
        <f t="shared" si="70"/>
        <v>0</v>
      </c>
      <c r="AF233" s="443">
        <f t="shared" si="64"/>
        <v>0</v>
      </c>
      <c r="AG233" s="443">
        <f t="shared" si="69"/>
        <v>0</v>
      </c>
      <c r="AH233" s="444">
        <f t="shared" si="60"/>
        <v>0</v>
      </c>
      <c r="AI233" s="444">
        <f t="shared" si="66"/>
        <v>0</v>
      </c>
      <c r="AJ233" s="444">
        <f t="shared" si="67"/>
        <v>0</v>
      </c>
      <c r="AK233" s="601">
        <f t="shared" si="68"/>
        <v>0</v>
      </c>
    </row>
    <row r="234" spans="1:37" s="445" customFormat="1" ht="13.9" customHeight="1" x14ac:dyDescent="0.2">
      <c r="A234" s="446" t="s">
        <v>106</v>
      </c>
      <c r="B234" s="198"/>
      <c r="C234" s="432" t="s">
        <v>12</v>
      </c>
      <c r="D234" s="56"/>
      <c r="E234" s="432"/>
      <c r="F234" s="434" t="s">
        <v>323</v>
      </c>
      <c r="G234" s="450" t="s">
        <v>325</v>
      </c>
      <c r="H234" s="435" t="str">
        <f t="shared" si="62"/>
        <v>36000193</v>
      </c>
      <c r="I234" s="436" t="str">
        <f>IF(ISNA(VLOOKUP(G234,GAAP02F[[#All],[Column1]:[FundHier1]],5,FALSE)),"Leases",(VLOOKUP(G234,GAAP02F[[#All],[Column1]:[FundHier1]],5,FALSE)))</f>
        <v>200</v>
      </c>
      <c r="J234" s="436" t="str">
        <f>IF(ISNA(VLOOKUP(F234,Table_GAAP02A[[#All],[Agency]:[Hier1]],4,FALSE)),"Abolished Agency",(VLOOKUP(F234,Table_GAAP02A[[#All],[Agency]:[Hier1]],4,FALSE)))</f>
        <v>0820</v>
      </c>
      <c r="K234" s="437" t="str">
        <f>IF(ISNA(VLOOKUP(F234,Table_GAAP02A[[#All],[Agency]:[Hier1]],2,FALSE)),"Abolished Agency",(VLOOKUP(F234,Table_GAAP02A[[#All],[Agency]:[Hier1]],2,FALSE)))</f>
        <v>RESOURCES</v>
      </c>
      <c r="L234" s="437" t="str">
        <f>IF(ISNA(VLOOKUP(F234,Table_GAAP02A[[#All],[Agency]:[Hier1]],3,FALSE)),"Abolished Agency",(VLOOKUP(F234,Table_GAAP02A[[#All],[Agency]:[Hier1]],3,FALSE)))</f>
        <v>DEPT OF FISH AND GAME</v>
      </c>
      <c r="M234" s="437" t="str">
        <f>IF(ISNA(VLOOKUP(G234,GAAP02F[[#All],[Column1]:[FundName]],2,FALSE)),"Leases",(VLOOKUP(G234,GAAP02F[[#All],[Column1]:[FundName]],2,FALSE)))</f>
        <v>WASTE DISCHARGE PERMIT FUND</v>
      </c>
      <c r="N234" s="438">
        <v>0</v>
      </c>
      <c r="O234" s="438">
        <v>0</v>
      </c>
      <c r="P234" s="438">
        <v>0</v>
      </c>
      <c r="Q234" s="438">
        <v>0</v>
      </c>
      <c r="R234" s="438">
        <v>0</v>
      </c>
      <c r="S234" s="438">
        <v>0</v>
      </c>
      <c r="T234" s="577">
        <f t="shared" si="65"/>
        <v>0</v>
      </c>
      <c r="U234" s="439">
        <v>0</v>
      </c>
      <c r="V234" s="439">
        <v>0</v>
      </c>
      <c r="W234" s="439">
        <v>0</v>
      </c>
      <c r="X234" s="439">
        <v>0</v>
      </c>
      <c r="Y234" s="440">
        <f t="shared" si="63"/>
        <v>0</v>
      </c>
      <c r="Z234" s="441">
        <v>0</v>
      </c>
      <c r="AA234" s="441">
        <v>0</v>
      </c>
      <c r="AB234" s="441">
        <v>0</v>
      </c>
      <c r="AC234" s="441">
        <v>0</v>
      </c>
      <c r="AD234" s="442">
        <f t="shared" si="61"/>
        <v>0</v>
      </c>
      <c r="AE234" s="443">
        <f t="shared" si="70"/>
        <v>0</v>
      </c>
      <c r="AF234" s="443">
        <f t="shared" si="64"/>
        <v>0</v>
      </c>
      <c r="AG234" s="443">
        <f t="shared" si="69"/>
        <v>0</v>
      </c>
      <c r="AH234" s="444">
        <f t="shared" si="60"/>
        <v>0</v>
      </c>
      <c r="AI234" s="444">
        <f t="shared" si="66"/>
        <v>0</v>
      </c>
      <c r="AJ234" s="444">
        <f t="shared" si="67"/>
        <v>0</v>
      </c>
      <c r="AK234" s="601">
        <f t="shared" si="68"/>
        <v>0</v>
      </c>
    </row>
    <row r="235" spans="1:37" s="445" customFormat="1" ht="13.9" customHeight="1" x14ac:dyDescent="0.2">
      <c r="A235" s="446" t="s">
        <v>106</v>
      </c>
      <c r="B235" s="198"/>
      <c r="C235" s="432" t="s">
        <v>12</v>
      </c>
      <c r="D235" s="56"/>
      <c r="E235" s="432"/>
      <c r="F235" s="434" t="s">
        <v>323</v>
      </c>
      <c r="G235" s="450" t="s">
        <v>326</v>
      </c>
      <c r="H235" s="435" t="str">
        <f t="shared" si="62"/>
        <v>36000207</v>
      </c>
      <c r="I235" s="436" t="str">
        <f>IF(ISNA(VLOOKUP(G235,GAAP02F[[#All],[Column1]:[FundHier1]],5,FALSE)),"Leases",(VLOOKUP(G235,GAAP02F[[#All],[Column1]:[FundHier1]],5,FALSE)))</f>
        <v>200</v>
      </c>
      <c r="J235" s="436" t="str">
        <f>IF(ISNA(VLOOKUP(F235,Table_GAAP02A[[#All],[Agency]:[Hier1]],4,FALSE)),"Abolished Agency",(VLOOKUP(F235,Table_GAAP02A[[#All],[Agency]:[Hier1]],4,FALSE)))</f>
        <v>0820</v>
      </c>
      <c r="K235" s="437" t="str">
        <f>IF(ISNA(VLOOKUP(F235,Table_GAAP02A[[#All],[Agency]:[Hier1]],2,FALSE)),"Abolished Agency",(VLOOKUP(F235,Table_GAAP02A[[#All],[Agency]:[Hier1]],2,FALSE)))</f>
        <v>RESOURCES</v>
      </c>
      <c r="L235" s="437" t="str">
        <f>IF(ISNA(VLOOKUP(F235,Table_GAAP02A[[#All],[Agency]:[Hier1]],3,FALSE)),"Abolished Agency",(VLOOKUP(F235,Table_GAAP02A[[#All],[Agency]:[Hier1]],3,FALSE)))</f>
        <v>DEPT OF FISH AND GAME</v>
      </c>
      <c r="M235" s="437" t="str">
        <f>IF(ISNA(VLOOKUP(G235,GAAP02F[[#All],[Column1]:[FundName]],2,FALSE)),"Leases",(VLOOKUP(G235,GAAP02F[[#All],[Column1]:[FundName]],2,FALSE)))</f>
        <v>FISH &amp; WILDLIFE POLLUTION ACCT</v>
      </c>
      <c r="N235" s="438">
        <v>0</v>
      </c>
      <c r="O235" s="438">
        <v>0</v>
      </c>
      <c r="P235" s="438">
        <v>0</v>
      </c>
      <c r="Q235" s="438">
        <v>0</v>
      </c>
      <c r="R235" s="438">
        <v>0</v>
      </c>
      <c r="S235" s="438">
        <v>0</v>
      </c>
      <c r="T235" s="577">
        <f t="shared" si="65"/>
        <v>0</v>
      </c>
      <c r="U235" s="439">
        <v>0</v>
      </c>
      <c r="V235" s="439">
        <v>0</v>
      </c>
      <c r="W235" s="439">
        <v>0</v>
      </c>
      <c r="X235" s="439">
        <v>0</v>
      </c>
      <c r="Y235" s="440">
        <f t="shared" si="63"/>
        <v>0</v>
      </c>
      <c r="Z235" s="441">
        <v>0</v>
      </c>
      <c r="AA235" s="441">
        <v>0</v>
      </c>
      <c r="AB235" s="441">
        <v>0</v>
      </c>
      <c r="AC235" s="441">
        <v>0</v>
      </c>
      <c r="AD235" s="442">
        <f t="shared" si="61"/>
        <v>0</v>
      </c>
      <c r="AE235" s="443">
        <f t="shared" si="70"/>
        <v>0</v>
      </c>
      <c r="AF235" s="443">
        <f t="shared" si="64"/>
        <v>0</v>
      </c>
      <c r="AG235" s="443">
        <f t="shared" si="69"/>
        <v>0</v>
      </c>
      <c r="AH235" s="444">
        <f t="shared" si="60"/>
        <v>0</v>
      </c>
      <c r="AI235" s="444">
        <f t="shared" si="66"/>
        <v>0</v>
      </c>
      <c r="AJ235" s="444">
        <f t="shared" si="67"/>
        <v>0</v>
      </c>
      <c r="AK235" s="601">
        <f t="shared" si="68"/>
        <v>0</v>
      </c>
    </row>
    <row r="236" spans="1:37" s="445" customFormat="1" ht="13.9" customHeight="1" x14ac:dyDescent="0.2">
      <c r="A236" s="446" t="s">
        <v>106</v>
      </c>
      <c r="B236" s="198"/>
      <c r="C236" s="432" t="s">
        <v>12</v>
      </c>
      <c r="D236" s="56"/>
      <c r="E236" s="432"/>
      <c r="F236" s="434" t="s">
        <v>323</v>
      </c>
      <c r="G236" s="450" t="s">
        <v>321</v>
      </c>
      <c r="H236" s="435" t="str">
        <f t="shared" si="62"/>
        <v>36000212</v>
      </c>
      <c r="I236" s="436" t="str">
        <f>IF(ISNA(VLOOKUP(G236,GAAP02F[[#All],[Column1]:[FundHier1]],5,FALSE)),"Leases",(VLOOKUP(G236,GAAP02F[[#All],[Column1]:[FundHier1]],5,FALSE)))</f>
        <v>200</v>
      </c>
      <c r="J236" s="436" t="str">
        <f>IF(ISNA(VLOOKUP(F236,Table_GAAP02A[[#All],[Agency]:[Hier1]],4,FALSE)),"Abolished Agency",(VLOOKUP(F236,Table_GAAP02A[[#All],[Agency]:[Hier1]],4,FALSE)))</f>
        <v>0820</v>
      </c>
      <c r="K236" s="437" t="str">
        <f>IF(ISNA(VLOOKUP(F236,Table_GAAP02A[[#All],[Agency]:[Hier1]],2,FALSE)),"Abolished Agency",(VLOOKUP(F236,Table_GAAP02A[[#All],[Agency]:[Hier1]],2,FALSE)))</f>
        <v>RESOURCES</v>
      </c>
      <c r="L236" s="437" t="str">
        <f>IF(ISNA(VLOOKUP(F236,Table_GAAP02A[[#All],[Agency]:[Hier1]],3,FALSE)),"Abolished Agency",(VLOOKUP(F236,Table_GAAP02A[[#All],[Agency]:[Hier1]],3,FALSE)))</f>
        <v>DEPT OF FISH AND GAME</v>
      </c>
      <c r="M236" s="437" t="str">
        <f>IF(ISNA(VLOOKUP(G236,GAAP02F[[#All],[Column1]:[FundName]],2,FALSE)),"Leases",(VLOOKUP(G236,GAAP02F[[#All],[Column1]:[FundName]],2,FALSE)))</f>
        <v>MARINE INVASIVE SPECIES CNTRL</v>
      </c>
      <c r="N236" s="438">
        <v>0</v>
      </c>
      <c r="O236" s="438">
        <v>0</v>
      </c>
      <c r="P236" s="438">
        <v>0</v>
      </c>
      <c r="Q236" s="438">
        <v>0</v>
      </c>
      <c r="R236" s="438">
        <v>0</v>
      </c>
      <c r="S236" s="438">
        <v>0</v>
      </c>
      <c r="T236" s="577">
        <f t="shared" si="65"/>
        <v>0</v>
      </c>
      <c r="U236" s="439">
        <v>0</v>
      </c>
      <c r="V236" s="439">
        <v>0</v>
      </c>
      <c r="W236" s="439">
        <v>0</v>
      </c>
      <c r="X236" s="439">
        <v>0</v>
      </c>
      <c r="Y236" s="440">
        <f t="shared" si="63"/>
        <v>0</v>
      </c>
      <c r="Z236" s="441">
        <v>0</v>
      </c>
      <c r="AA236" s="441">
        <v>0</v>
      </c>
      <c r="AB236" s="441">
        <v>0</v>
      </c>
      <c r="AC236" s="441">
        <v>0</v>
      </c>
      <c r="AD236" s="442">
        <f t="shared" si="61"/>
        <v>0</v>
      </c>
      <c r="AE236" s="443">
        <f t="shared" si="70"/>
        <v>0</v>
      </c>
      <c r="AF236" s="443">
        <f t="shared" si="64"/>
        <v>0</v>
      </c>
      <c r="AG236" s="443">
        <f t="shared" si="69"/>
        <v>0</v>
      </c>
      <c r="AH236" s="444">
        <f t="shared" si="60"/>
        <v>0</v>
      </c>
      <c r="AI236" s="444">
        <f t="shared" si="66"/>
        <v>0</v>
      </c>
      <c r="AJ236" s="444">
        <f t="shared" si="67"/>
        <v>0</v>
      </c>
      <c r="AK236" s="601">
        <f t="shared" si="68"/>
        <v>0</v>
      </c>
    </row>
    <row r="237" spans="1:37" s="445" customFormat="1" ht="13.9" customHeight="1" x14ac:dyDescent="0.2">
      <c r="A237" s="446" t="s">
        <v>106</v>
      </c>
      <c r="B237" s="198"/>
      <c r="C237" s="432" t="s">
        <v>12</v>
      </c>
      <c r="D237" s="56"/>
      <c r="E237" s="432"/>
      <c r="F237" s="434" t="s">
        <v>323</v>
      </c>
      <c r="G237" s="434" t="s">
        <v>327</v>
      </c>
      <c r="H237" s="435" t="str">
        <f t="shared" si="62"/>
        <v>36000226</v>
      </c>
      <c r="I237" s="436" t="str">
        <f>IF(ISNA(VLOOKUP(G237,GAAP02F[[#All],[Column1]:[FundHier1]],5,FALSE)),"Leases",(VLOOKUP(G237,GAAP02F[[#All],[Column1]:[FundHier1]],5,FALSE)))</f>
        <v>200</v>
      </c>
      <c r="J237" s="436" t="str">
        <f>IF(ISNA(VLOOKUP(F237,Table_GAAP02A[[#All],[Agency]:[Hier1]],4,FALSE)),"Abolished Agency",(VLOOKUP(F237,Table_GAAP02A[[#All],[Agency]:[Hier1]],4,FALSE)))</f>
        <v>0820</v>
      </c>
      <c r="K237" s="437" t="str">
        <f>IF(ISNA(VLOOKUP(F237,Table_GAAP02A[[#All],[Agency]:[Hier1]],2,FALSE)),"Abolished Agency",(VLOOKUP(F237,Table_GAAP02A[[#All],[Agency]:[Hier1]],2,FALSE)))</f>
        <v>RESOURCES</v>
      </c>
      <c r="L237" s="437" t="str">
        <f>IF(ISNA(VLOOKUP(F237,Table_GAAP02A[[#All],[Agency]:[Hier1]],3,FALSE)),"Abolished Agency",(VLOOKUP(F237,Table_GAAP02A[[#All],[Agency]:[Hier1]],3,FALSE)))</f>
        <v>DEPT OF FISH AND GAME</v>
      </c>
      <c r="M237" s="437" t="str">
        <f>IF(ISNA(VLOOKUP(G237,GAAP02F[[#All],[Column1]:[FundName]],2,FALSE)),"Leases",(VLOOKUP(G237,GAAP02F[[#All],[Column1]:[FundName]],2,FALSE)))</f>
        <v>CA TIRE RECYCLING MGMT. FUND</v>
      </c>
      <c r="N237" s="438">
        <v>0</v>
      </c>
      <c r="O237" s="438">
        <v>0</v>
      </c>
      <c r="P237" s="438">
        <v>0</v>
      </c>
      <c r="Q237" s="438">
        <v>0</v>
      </c>
      <c r="R237" s="438">
        <v>0</v>
      </c>
      <c r="S237" s="438">
        <v>0</v>
      </c>
      <c r="T237" s="577">
        <f t="shared" si="65"/>
        <v>0</v>
      </c>
      <c r="U237" s="439">
        <v>0</v>
      </c>
      <c r="V237" s="439">
        <v>0</v>
      </c>
      <c r="W237" s="439">
        <v>0</v>
      </c>
      <c r="X237" s="439">
        <v>0</v>
      </c>
      <c r="Y237" s="440">
        <f t="shared" si="63"/>
        <v>0</v>
      </c>
      <c r="Z237" s="441">
        <v>0</v>
      </c>
      <c r="AA237" s="441">
        <v>0</v>
      </c>
      <c r="AB237" s="441">
        <v>0</v>
      </c>
      <c r="AC237" s="441">
        <v>0</v>
      </c>
      <c r="AD237" s="442">
        <f t="shared" si="61"/>
        <v>0</v>
      </c>
      <c r="AE237" s="443">
        <f t="shared" si="70"/>
        <v>0</v>
      </c>
      <c r="AF237" s="443">
        <f t="shared" si="64"/>
        <v>0</v>
      </c>
      <c r="AG237" s="443">
        <f t="shared" si="69"/>
        <v>0</v>
      </c>
      <c r="AH237" s="444">
        <f t="shared" si="60"/>
        <v>0</v>
      </c>
      <c r="AI237" s="444">
        <f t="shared" si="66"/>
        <v>0</v>
      </c>
      <c r="AJ237" s="444">
        <f t="shared" si="67"/>
        <v>0</v>
      </c>
      <c r="AK237" s="601">
        <f t="shared" si="68"/>
        <v>0</v>
      </c>
    </row>
    <row r="238" spans="1:37" s="445" customFormat="1" ht="13.9" customHeight="1" x14ac:dyDescent="0.2">
      <c r="A238" s="446" t="s">
        <v>106</v>
      </c>
      <c r="B238" s="198"/>
      <c r="C238" s="432" t="s">
        <v>12</v>
      </c>
      <c r="D238" s="56"/>
      <c r="E238" s="432"/>
      <c r="F238" s="434" t="s">
        <v>323</v>
      </c>
      <c r="G238" s="450" t="s">
        <v>33</v>
      </c>
      <c r="H238" s="435" t="str">
        <f t="shared" si="62"/>
        <v>36000235</v>
      </c>
      <c r="I238" s="436" t="str">
        <f>IF(ISNA(VLOOKUP(G238,GAAP02F[[#All],[Column1]:[FundHier1]],5,FALSE)),"Leases",(VLOOKUP(G238,GAAP02F[[#All],[Column1]:[FundHier1]],5,FALSE)))</f>
        <v>200</v>
      </c>
      <c r="J238" s="436" t="str">
        <f>IF(ISNA(VLOOKUP(F238,Table_GAAP02A[[#All],[Agency]:[Hier1]],4,FALSE)),"Abolished Agency",(VLOOKUP(F238,Table_GAAP02A[[#All],[Agency]:[Hier1]],4,FALSE)))</f>
        <v>0820</v>
      </c>
      <c r="K238" s="437" t="str">
        <f>IF(ISNA(VLOOKUP(F238,Table_GAAP02A[[#All],[Agency]:[Hier1]],2,FALSE)),"Abolished Agency",(VLOOKUP(F238,Table_GAAP02A[[#All],[Agency]:[Hier1]],2,FALSE)))</f>
        <v>RESOURCES</v>
      </c>
      <c r="L238" s="437" t="str">
        <f>IF(ISNA(VLOOKUP(F238,Table_GAAP02A[[#All],[Agency]:[Hier1]],3,FALSE)),"Abolished Agency",(VLOOKUP(F238,Table_GAAP02A[[#All],[Agency]:[Hier1]],3,FALSE)))</f>
        <v>DEPT OF FISH AND GAME</v>
      </c>
      <c r="M238" s="437" t="str">
        <f>IF(ISNA(VLOOKUP(G238,GAAP02F[[#All],[Column1]:[FundName]],2,FALSE)),"Leases",(VLOOKUP(G238,GAAP02F[[#All],[Column1]:[FundName]],2,FALSE)))</f>
        <v>CIGARETTE&amp;TOBACCO FD, PUB RES</v>
      </c>
      <c r="N238" s="438">
        <v>0</v>
      </c>
      <c r="O238" s="438">
        <v>0</v>
      </c>
      <c r="P238" s="438">
        <v>0</v>
      </c>
      <c r="Q238" s="438">
        <v>0</v>
      </c>
      <c r="R238" s="438">
        <v>0</v>
      </c>
      <c r="S238" s="438">
        <v>0</v>
      </c>
      <c r="T238" s="577">
        <f t="shared" si="65"/>
        <v>0</v>
      </c>
      <c r="U238" s="439">
        <v>0</v>
      </c>
      <c r="V238" s="439">
        <v>0</v>
      </c>
      <c r="W238" s="439">
        <v>0</v>
      </c>
      <c r="X238" s="439">
        <v>0</v>
      </c>
      <c r="Y238" s="440">
        <f t="shared" si="63"/>
        <v>0</v>
      </c>
      <c r="Z238" s="441">
        <v>0</v>
      </c>
      <c r="AA238" s="441">
        <v>0</v>
      </c>
      <c r="AB238" s="441">
        <v>0</v>
      </c>
      <c r="AC238" s="441">
        <v>0</v>
      </c>
      <c r="AD238" s="442">
        <f t="shared" si="61"/>
        <v>0</v>
      </c>
      <c r="AE238" s="443">
        <f t="shared" si="70"/>
        <v>0</v>
      </c>
      <c r="AF238" s="443">
        <f t="shared" si="64"/>
        <v>0</v>
      </c>
      <c r="AG238" s="443">
        <f t="shared" si="69"/>
        <v>0</v>
      </c>
      <c r="AH238" s="444">
        <f t="shared" si="60"/>
        <v>0</v>
      </c>
      <c r="AI238" s="444">
        <f t="shared" si="66"/>
        <v>0</v>
      </c>
      <c r="AJ238" s="444">
        <f t="shared" si="67"/>
        <v>0</v>
      </c>
      <c r="AK238" s="601">
        <f t="shared" si="68"/>
        <v>0</v>
      </c>
    </row>
    <row r="239" spans="1:37" s="445" customFormat="1" ht="13.9" customHeight="1" x14ac:dyDescent="0.2">
      <c r="A239" s="446" t="s">
        <v>106</v>
      </c>
      <c r="B239" s="198"/>
      <c r="C239" s="432" t="s">
        <v>12</v>
      </c>
      <c r="D239" s="56"/>
      <c r="E239" s="432"/>
      <c r="F239" s="434" t="s">
        <v>323</v>
      </c>
      <c r="G239" s="434" t="s">
        <v>322</v>
      </c>
      <c r="H239" s="435" t="str">
        <f t="shared" si="62"/>
        <v>36000320</v>
      </c>
      <c r="I239" s="436" t="str">
        <f>IF(ISNA(VLOOKUP(G239,GAAP02F[[#All],[Column1]:[FundHier1]],5,FALSE)),"Leases",(VLOOKUP(G239,GAAP02F[[#All],[Column1]:[FundHier1]],5,FALSE)))</f>
        <v>200</v>
      </c>
      <c r="J239" s="436" t="str">
        <f>IF(ISNA(VLOOKUP(F239,Table_GAAP02A[[#All],[Agency]:[Hier1]],4,FALSE)),"Abolished Agency",(VLOOKUP(F239,Table_GAAP02A[[#All],[Agency]:[Hier1]],4,FALSE)))</f>
        <v>0820</v>
      </c>
      <c r="K239" s="437" t="str">
        <f>IF(ISNA(VLOOKUP(F239,Table_GAAP02A[[#All],[Agency]:[Hier1]],2,FALSE)),"Abolished Agency",(VLOOKUP(F239,Table_GAAP02A[[#All],[Agency]:[Hier1]],2,FALSE)))</f>
        <v>RESOURCES</v>
      </c>
      <c r="L239" s="437" t="str">
        <f>IF(ISNA(VLOOKUP(F239,Table_GAAP02A[[#All],[Agency]:[Hier1]],3,FALSE)),"Abolished Agency",(VLOOKUP(F239,Table_GAAP02A[[#All],[Agency]:[Hier1]],3,FALSE)))</f>
        <v>DEPT OF FISH AND GAME</v>
      </c>
      <c r="M239" s="437" t="str">
        <f>IF(ISNA(VLOOKUP(G239,GAAP02F[[#All],[Column1]:[FundName]],2,FALSE)),"Leases",(VLOOKUP(G239,GAAP02F[[#All],[Column1]:[FundName]],2,FALSE)))</f>
        <v>OIL SPILL PREVENTION &amp; ADMIN</v>
      </c>
      <c r="N239" s="438">
        <v>0</v>
      </c>
      <c r="O239" s="438">
        <v>0</v>
      </c>
      <c r="P239" s="438">
        <v>0</v>
      </c>
      <c r="Q239" s="438">
        <v>0</v>
      </c>
      <c r="R239" s="438">
        <v>0</v>
      </c>
      <c r="S239" s="438">
        <v>0</v>
      </c>
      <c r="T239" s="577">
        <f t="shared" si="65"/>
        <v>0</v>
      </c>
      <c r="U239" s="439">
        <v>0</v>
      </c>
      <c r="V239" s="439">
        <v>0</v>
      </c>
      <c r="W239" s="439">
        <v>0</v>
      </c>
      <c r="X239" s="439">
        <v>0</v>
      </c>
      <c r="Y239" s="440">
        <f t="shared" si="63"/>
        <v>0</v>
      </c>
      <c r="Z239" s="441">
        <v>0</v>
      </c>
      <c r="AA239" s="441">
        <v>0</v>
      </c>
      <c r="AB239" s="441">
        <v>0</v>
      </c>
      <c r="AC239" s="441">
        <v>0</v>
      </c>
      <c r="AD239" s="442">
        <f t="shared" si="61"/>
        <v>0</v>
      </c>
      <c r="AE239" s="443">
        <f t="shared" si="70"/>
        <v>0</v>
      </c>
      <c r="AF239" s="443">
        <f t="shared" si="64"/>
        <v>0</v>
      </c>
      <c r="AG239" s="443">
        <f t="shared" si="69"/>
        <v>0</v>
      </c>
      <c r="AH239" s="444">
        <f t="shared" si="60"/>
        <v>0</v>
      </c>
      <c r="AI239" s="444">
        <f t="shared" si="66"/>
        <v>0</v>
      </c>
      <c r="AJ239" s="444">
        <f t="shared" si="67"/>
        <v>0</v>
      </c>
      <c r="AK239" s="601">
        <f t="shared" si="68"/>
        <v>0</v>
      </c>
    </row>
    <row r="240" spans="1:37" s="445" customFormat="1" ht="13.9" customHeight="1" x14ac:dyDescent="0.2">
      <c r="A240" s="446" t="s">
        <v>106</v>
      </c>
      <c r="B240" s="198"/>
      <c r="C240" s="432" t="s">
        <v>12</v>
      </c>
      <c r="D240" s="56"/>
      <c r="E240" s="432"/>
      <c r="F240" s="434" t="s">
        <v>323</v>
      </c>
      <c r="G240" s="434" t="s">
        <v>328</v>
      </c>
      <c r="H240" s="435" t="str">
        <f t="shared" si="62"/>
        <v>36000321</v>
      </c>
      <c r="I240" s="436" t="str">
        <f>IF(ISNA(VLOOKUP(G240,GAAP02F[[#All],[Column1]:[FundHier1]],5,FALSE)),"Leases",(VLOOKUP(G240,GAAP02F[[#All],[Column1]:[FundHier1]],5,FALSE)))</f>
        <v>200</v>
      </c>
      <c r="J240" s="436" t="str">
        <f>IF(ISNA(VLOOKUP(F240,Table_GAAP02A[[#All],[Agency]:[Hier1]],4,FALSE)),"Abolished Agency",(VLOOKUP(F240,Table_GAAP02A[[#All],[Agency]:[Hier1]],4,FALSE)))</f>
        <v>0820</v>
      </c>
      <c r="K240" s="437" t="str">
        <f>IF(ISNA(VLOOKUP(F240,Table_GAAP02A[[#All],[Agency]:[Hier1]],2,FALSE)),"Abolished Agency",(VLOOKUP(F240,Table_GAAP02A[[#All],[Agency]:[Hier1]],2,FALSE)))</f>
        <v>RESOURCES</v>
      </c>
      <c r="L240" s="437" t="str">
        <f>IF(ISNA(VLOOKUP(F240,Table_GAAP02A[[#All],[Agency]:[Hier1]],3,FALSE)),"Abolished Agency",(VLOOKUP(F240,Table_GAAP02A[[#All],[Agency]:[Hier1]],3,FALSE)))</f>
        <v>DEPT OF FISH AND GAME</v>
      </c>
      <c r="M240" s="437" t="str">
        <f>IF(ISNA(VLOOKUP(G240,GAAP02F[[#All],[Column1]:[FundName]],2,FALSE)),"Leases",(VLOOKUP(G240,GAAP02F[[#All],[Column1]:[FundName]],2,FALSE)))</f>
        <v>OIL SPILL RESPONSE TRUST FUND</v>
      </c>
      <c r="N240" s="438">
        <v>0</v>
      </c>
      <c r="O240" s="438">
        <v>0</v>
      </c>
      <c r="P240" s="438">
        <v>0</v>
      </c>
      <c r="Q240" s="438">
        <v>0</v>
      </c>
      <c r="R240" s="438">
        <v>0</v>
      </c>
      <c r="S240" s="438">
        <v>0</v>
      </c>
      <c r="T240" s="577">
        <f t="shared" si="65"/>
        <v>0</v>
      </c>
      <c r="U240" s="439">
        <v>0</v>
      </c>
      <c r="V240" s="439">
        <v>0</v>
      </c>
      <c r="W240" s="439">
        <v>0</v>
      </c>
      <c r="X240" s="439">
        <v>0</v>
      </c>
      <c r="Y240" s="440">
        <f t="shared" si="63"/>
        <v>0</v>
      </c>
      <c r="Z240" s="441">
        <v>0</v>
      </c>
      <c r="AA240" s="441">
        <v>0</v>
      </c>
      <c r="AB240" s="441">
        <v>0</v>
      </c>
      <c r="AC240" s="441">
        <v>0</v>
      </c>
      <c r="AD240" s="442">
        <f t="shared" si="61"/>
        <v>0</v>
      </c>
      <c r="AE240" s="443">
        <f t="shared" si="70"/>
        <v>0</v>
      </c>
      <c r="AF240" s="443">
        <f t="shared" si="64"/>
        <v>0</v>
      </c>
      <c r="AG240" s="443">
        <f t="shared" si="69"/>
        <v>0</v>
      </c>
      <c r="AH240" s="444">
        <f t="shared" ref="AH240:AH303" si="71">Q240 +X240-AC240</f>
        <v>0</v>
      </c>
      <c r="AI240" s="444">
        <f t="shared" si="66"/>
        <v>0</v>
      </c>
      <c r="AJ240" s="444">
        <f t="shared" si="67"/>
        <v>0</v>
      </c>
      <c r="AK240" s="601">
        <f t="shared" si="68"/>
        <v>0</v>
      </c>
    </row>
    <row r="241" spans="1:37" s="445" customFormat="1" ht="13.9" customHeight="1" x14ac:dyDescent="0.2">
      <c r="A241" s="446" t="s">
        <v>106</v>
      </c>
      <c r="B241" s="198"/>
      <c r="C241" s="432" t="s">
        <v>12</v>
      </c>
      <c r="D241" s="56"/>
      <c r="E241" s="432"/>
      <c r="F241" s="434" t="s">
        <v>323</v>
      </c>
      <c r="G241" s="450" t="s">
        <v>329</v>
      </c>
      <c r="H241" s="435" t="str">
        <f t="shared" si="62"/>
        <v>36000447</v>
      </c>
      <c r="I241" s="436" t="str">
        <f>IF(ISNA(VLOOKUP(G241,GAAP02F[[#All],[Column1]:[FundHier1]],5,FALSE)),"Leases",(VLOOKUP(G241,GAAP02F[[#All],[Column1]:[FundHier1]],5,FALSE)))</f>
        <v>300</v>
      </c>
      <c r="J241" s="436" t="str">
        <f>IF(ISNA(VLOOKUP(F241,Table_GAAP02A[[#All],[Agency]:[Hier1]],4,FALSE)),"Abolished Agency",(VLOOKUP(F241,Table_GAAP02A[[#All],[Agency]:[Hier1]],4,FALSE)))</f>
        <v>0820</v>
      </c>
      <c r="K241" s="437" t="str">
        <f>IF(ISNA(VLOOKUP(F241,Table_GAAP02A[[#All],[Agency]:[Hier1]],2,FALSE)),"Abolished Agency",(VLOOKUP(F241,Table_GAAP02A[[#All],[Agency]:[Hier1]],2,FALSE)))</f>
        <v>RESOURCES</v>
      </c>
      <c r="L241" s="437" t="str">
        <f>IF(ISNA(VLOOKUP(F241,Table_GAAP02A[[#All],[Agency]:[Hier1]],3,FALSE)),"Abolished Agency",(VLOOKUP(F241,Table_GAAP02A[[#All],[Agency]:[Hier1]],3,FALSE)))</f>
        <v>DEPT OF FISH AND GAME</v>
      </c>
      <c r="M241" s="437" t="str">
        <f>IF(ISNA(VLOOKUP(G241,GAAP02F[[#All],[Column1]:[FundName]],2,FALSE)),"Leases",(VLOOKUP(G241,GAAP02F[[#All],[Column1]:[FundName]],2,FALSE)))</f>
        <v>WILDLIFE RESTORATION ACCOUNT</v>
      </c>
      <c r="N241" s="438">
        <v>0</v>
      </c>
      <c r="O241" s="438">
        <v>0</v>
      </c>
      <c r="P241" s="438">
        <v>0</v>
      </c>
      <c r="Q241" s="438">
        <v>0</v>
      </c>
      <c r="R241" s="438">
        <v>0</v>
      </c>
      <c r="S241" s="438">
        <v>0</v>
      </c>
      <c r="T241" s="577">
        <f t="shared" si="65"/>
        <v>0</v>
      </c>
      <c r="U241" s="439">
        <v>0</v>
      </c>
      <c r="V241" s="439">
        <v>0</v>
      </c>
      <c r="W241" s="439">
        <v>0</v>
      </c>
      <c r="X241" s="439">
        <v>0</v>
      </c>
      <c r="Y241" s="440">
        <f t="shared" si="63"/>
        <v>0</v>
      </c>
      <c r="Z241" s="441">
        <v>0</v>
      </c>
      <c r="AA241" s="441">
        <v>0</v>
      </c>
      <c r="AB241" s="441">
        <v>0</v>
      </c>
      <c r="AC241" s="441">
        <v>0</v>
      </c>
      <c r="AD241" s="442">
        <f t="shared" si="61"/>
        <v>0</v>
      </c>
      <c r="AE241" s="443">
        <f t="shared" si="70"/>
        <v>0</v>
      </c>
      <c r="AF241" s="443">
        <f t="shared" si="64"/>
        <v>0</v>
      </c>
      <c r="AG241" s="443">
        <f t="shared" si="69"/>
        <v>0</v>
      </c>
      <c r="AH241" s="444">
        <f t="shared" si="71"/>
        <v>0</v>
      </c>
      <c r="AI241" s="444">
        <f t="shared" si="66"/>
        <v>0</v>
      </c>
      <c r="AJ241" s="444">
        <f t="shared" si="67"/>
        <v>0</v>
      </c>
      <c r="AK241" s="601">
        <f t="shared" si="68"/>
        <v>0</v>
      </c>
    </row>
    <row r="242" spans="1:37" s="445" customFormat="1" ht="13.9" customHeight="1" x14ac:dyDescent="0.2">
      <c r="A242" s="446" t="s">
        <v>106</v>
      </c>
      <c r="B242" s="198"/>
      <c r="C242" s="432" t="s">
        <v>12</v>
      </c>
      <c r="D242" s="56"/>
      <c r="E242" s="432"/>
      <c r="F242" s="434" t="s">
        <v>323</v>
      </c>
      <c r="G242" s="434" t="s">
        <v>43</v>
      </c>
      <c r="H242" s="435" t="str">
        <f t="shared" si="62"/>
        <v>36000516</v>
      </c>
      <c r="I242" s="436" t="str">
        <f>IF(ISNA(VLOOKUP(G242,GAAP02F[[#All],[Column1]:[FundHier1]],5,FALSE)),"Leases",(VLOOKUP(G242,GAAP02F[[#All],[Column1]:[FundHier1]],5,FALSE)))</f>
        <v>200</v>
      </c>
      <c r="J242" s="436" t="str">
        <f>IF(ISNA(VLOOKUP(F242,Table_GAAP02A[[#All],[Agency]:[Hier1]],4,FALSE)),"Abolished Agency",(VLOOKUP(F242,Table_GAAP02A[[#All],[Agency]:[Hier1]],4,FALSE)))</f>
        <v>0820</v>
      </c>
      <c r="K242" s="437" t="str">
        <f>IF(ISNA(VLOOKUP(F242,Table_GAAP02A[[#All],[Agency]:[Hier1]],2,FALSE)),"Abolished Agency",(VLOOKUP(F242,Table_GAAP02A[[#All],[Agency]:[Hier1]],2,FALSE)))</f>
        <v>RESOURCES</v>
      </c>
      <c r="L242" s="437" t="str">
        <f>IF(ISNA(VLOOKUP(F242,Table_GAAP02A[[#All],[Agency]:[Hier1]],3,FALSE)),"Abolished Agency",(VLOOKUP(F242,Table_GAAP02A[[#All],[Agency]:[Hier1]],3,FALSE)))</f>
        <v>DEPT OF FISH AND GAME</v>
      </c>
      <c r="M242" s="468" t="str">
        <f>IF(ISNA(VLOOKUP(G242,GAAP02F[[#All],[Column1]:[FundName]],2,FALSE)),"Leases",(VLOOKUP(G242,GAAP02F[[#All],[Column1]:[FundName]],2,FALSE)))</f>
        <v>HARBORS &amp; WATERCRAFT REVOL FD</v>
      </c>
      <c r="N242" s="438">
        <v>0</v>
      </c>
      <c r="O242" s="438">
        <v>0</v>
      </c>
      <c r="P242" s="438">
        <v>0</v>
      </c>
      <c r="Q242" s="438">
        <v>0</v>
      </c>
      <c r="R242" s="438">
        <v>0</v>
      </c>
      <c r="S242" s="438">
        <v>0</v>
      </c>
      <c r="T242" s="577">
        <f t="shared" si="65"/>
        <v>0</v>
      </c>
      <c r="U242" s="439">
        <v>0</v>
      </c>
      <c r="V242" s="439">
        <v>0</v>
      </c>
      <c r="W242" s="439">
        <v>0</v>
      </c>
      <c r="X242" s="439">
        <v>0</v>
      </c>
      <c r="Y242" s="440">
        <f t="shared" si="63"/>
        <v>0</v>
      </c>
      <c r="Z242" s="441">
        <v>0</v>
      </c>
      <c r="AA242" s="441">
        <v>0</v>
      </c>
      <c r="AB242" s="441">
        <v>0</v>
      </c>
      <c r="AC242" s="441">
        <v>0</v>
      </c>
      <c r="AD242" s="442">
        <f t="shared" si="61"/>
        <v>0</v>
      </c>
      <c r="AE242" s="443">
        <f t="shared" si="70"/>
        <v>0</v>
      </c>
      <c r="AF242" s="443">
        <f t="shared" si="64"/>
        <v>0</v>
      </c>
      <c r="AG242" s="443">
        <f t="shared" si="69"/>
        <v>0</v>
      </c>
      <c r="AH242" s="444">
        <f t="shared" si="71"/>
        <v>0</v>
      </c>
      <c r="AI242" s="444">
        <f t="shared" si="66"/>
        <v>0</v>
      </c>
      <c r="AJ242" s="444">
        <f t="shared" si="67"/>
        <v>0</v>
      </c>
      <c r="AK242" s="601">
        <f t="shared" si="68"/>
        <v>0</v>
      </c>
    </row>
    <row r="243" spans="1:37" s="445" customFormat="1" ht="13.9" customHeight="1" x14ac:dyDescent="0.2">
      <c r="A243" s="446" t="s">
        <v>106</v>
      </c>
      <c r="B243" s="198"/>
      <c r="C243" s="432" t="s">
        <v>12</v>
      </c>
      <c r="D243" s="56"/>
      <c r="E243" s="432"/>
      <c r="F243" s="434" t="s">
        <v>323</v>
      </c>
      <c r="G243" s="434" t="s">
        <v>330</v>
      </c>
      <c r="H243" s="435" t="str">
        <f t="shared" si="62"/>
        <v>36000643</v>
      </c>
      <c r="I243" s="436" t="str">
        <f>IF(ISNA(VLOOKUP(G243,GAAP02F[[#All],[Column1]:[FundHier1]],5,FALSE)),"Leases",(VLOOKUP(G243,GAAP02F[[#All],[Column1]:[FundHier1]],5,FALSE)))</f>
        <v>200</v>
      </c>
      <c r="J243" s="436" t="str">
        <f>IF(ISNA(VLOOKUP(F243,Table_GAAP02A[[#All],[Agency]:[Hier1]],4,FALSE)),"Abolished Agency",(VLOOKUP(F243,Table_GAAP02A[[#All],[Agency]:[Hier1]],4,FALSE)))</f>
        <v>0820</v>
      </c>
      <c r="K243" s="437" t="str">
        <f>IF(ISNA(VLOOKUP(F243,Table_GAAP02A[[#All],[Agency]:[Hier1]],2,FALSE)),"Abolished Agency",(VLOOKUP(F243,Table_GAAP02A[[#All],[Agency]:[Hier1]],2,FALSE)))</f>
        <v>RESOURCES</v>
      </c>
      <c r="L243" s="437" t="str">
        <f>IF(ISNA(VLOOKUP(F243,Table_GAAP02A[[#All],[Agency]:[Hier1]],3,FALSE)),"Abolished Agency",(VLOOKUP(F243,Table_GAAP02A[[#All],[Agency]:[Hier1]],3,FALSE)))</f>
        <v>DEPT OF FISH AND GAME</v>
      </c>
      <c r="M243" s="468" t="str">
        <f>IF(ISNA(VLOOKUP(G243,GAAP02F[[#All],[Column1]:[FundName]],2,FALSE)),"Leases",(VLOOKUP(G243,GAAP02F[[#All],[Column1]:[FundName]],2,FALSE)))</f>
        <v>UPPER NEWPORT BAY ECOL RESV FD</v>
      </c>
      <c r="N243" s="438">
        <v>0</v>
      </c>
      <c r="O243" s="438">
        <v>0</v>
      </c>
      <c r="P243" s="438">
        <v>0</v>
      </c>
      <c r="Q243" s="438">
        <v>0</v>
      </c>
      <c r="R243" s="438">
        <v>0</v>
      </c>
      <c r="S243" s="438">
        <v>0</v>
      </c>
      <c r="T243" s="577">
        <f t="shared" si="65"/>
        <v>0</v>
      </c>
      <c r="U243" s="439">
        <v>0</v>
      </c>
      <c r="V243" s="439">
        <v>0</v>
      </c>
      <c r="W243" s="439">
        <v>0</v>
      </c>
      <c r="X243" s="439">
        <v>0</v>
      </c>
      <c r="Y243" s="440">
        <f t="shared" si="63"/>
        <v>0</v>
      </c>
      <c r="Z243" s="441">
        <v>0</v>
      </c>
      <c r="AA243" s="441">
        <v>0</v>
      </c>
      <c r="AB243" s="441">
        <v>0</v>
      </c>
      <c r="AC243" s="441">
        <v>0</v>
      </c>
      <c r="AD243" s="442">
        <f t="shared" si="61"/>
        <v>0</v>
      </c>
      <c r="AE243" s="443">
        <f t="shared" si="70"/>
        <v>0</v>
      </c>
      <c r="AF243" s="443">
        <f t="shared" si="64"/>
        <v>0</v>
      </c>
      <c r="AG243" s="443">
        <f t="shared" si="69"/>
        <v>0</v>
      </c>
      <c r="AH243" s="444">
        <f t="shared" si="71"/>
        <v>0</v>
      </c>
      <c r="AI243" s="444">
        <f t="shared" si="66"/>
        <v>0</v>
      </c>
      <c r="AJ243" s="444">
        <f t="shared" si="67"/>
        <v>0</v>
      </c>
      <c r="AK243" s="601">
        <f t="shared" si="68"/>
        <v>0</v>
      </c>
    </row>
    <row r="244" spans="1:37" s="445" customFormat="1" ht="13.9" customHeight="1" x14ac:dyDescent="0.2">
      <c r="A244" s="446" t="s">
        <v>106</v>
      </c>
      <c r="B244" s="198"/>
      <c r="C244" s="432" t="s">
        <v>12</v>
      </c>
      <c r="D244" s="56"/>
      <c r="E244" s="432"/>
      <c r="F244" s="434" t="s">
        <v>323</v>
      </c>
      <c r="G244" s="434" t="s">
        <v>61</v>
      </c>
      <c r="H244" s="435" t="str">
        <f t="shared" si="62"/>
        <v>36000786</v>
      </c>
      <c r="I244" s="436" t="str">
        <f>IF(ISNA(VLOOKUP(G244,GAAP02F[[#All],[Column1]:[FundHier1]],5,FALSE)),"Leases",(VLOOKUP(G244,GAAP02F[[#All],[Column1]:[FundHier1]],5,FALSE)))</f>
        <v>200</v>
      </c>
      <c r="J244" s="436" t="str">
        <f>IF(ISNA(VLOOKUP(F244,Table_GAAP02A[[#All],[Agency]:[Hier1]],4,FALSE)),"Abolished Agency",(VLOOKUP(F244,Table_GAAP02A[[#All],[Agency]:[Hier1]],4,FALSE)))</f>
        <v>0820</v>
      </c>
      <c r="K244" s="437" t="str">
        <f>IF(ISNA(VLOOKUP(F244,Table_GAAP02A[[#All],[Agency]:[Hier1]],2,FALSE)),"Abolished Agency",(VLOOKUP(F244,Table_GAAP02A[[#All],[Agency]:[Hier1]],2,FALSE)))</f>
        <v>RESOURCES</v>
      </c>
      <c r="L244" s="437" t="str">
        <f>IF(ISNA(VLOOKUP(F244,Table_GAAP02A[[#All],[Agency]:[Hier1]],3,FALSE)),"Abolished Agency",(VLOOKUP(F244,Table_GAAP02A[[#All],[Agency]:[Hier1]],3,FALSE)))</f>
        <v>DEPT OF FISH AND GAME</v>
      </c>
      <c r="M244" s="468" t="str">
        <f>IF(ISNA(VLOOKUP(G244,GAAP02F[[#All],[Column1]:[FundName]],2,FALSE)),"Leases",(VLOOKUP(G244,GAAP02F[[#All],[Column1]:[FundName]],2,FALSE)))</f>
        <v>WILDLIFE,COAST&amp;PARK CONS FD 88</v>
      </c>
      <c r="N244" s="438">
        <v>0</v>
      </c>
      <c r="O244" s="438">
        <v>0</v>
      </c>
      <c r="P244" s="438">
        <v>0</v>
      </c>
      <c r="Q244" s="438">
        <v>0</v>
      </c>
      <c r="R244" s="438">
        <v>0</v>
      </c>
      <c r="S244" s="438">
        <v>0</v>
      </c>
      <c r="T244" s="577">
        <f t="shared" si="65"/>
        <v>0</v>
      </c>
      <c r="U244" s="439">
        <v>0</v>
      </c>
      <c r="V244" s="439">
        <v>0</v>
      </c>
      <c r="W244" s="439">
        <v>0</v>
      </c>
      <c r="X244" s="439">
        <v>0</v>
      </c>
      <c r="Y244" s="440">
        <f t="shared" si="63"/>
        <v>0</v>
      </c>
      <c r="Z244" s="441">
        <v>0</v>
      </c>
      <c r="AA244" s="441">
        <v>0</v>
      </c>
      <c r="AB244" s="441">
        <v>0</v>
      </c>
      <c r="AC244" s="441">
        <v>0</v>
      </c>
      <c r="AD244" s="442">
        <f t="shared" si="61"/>
        <v>0</v>
      </c>
      <c r="AE244" s="443">
        <f t="shared" si="70"/>
        <v>0</v>
      </c>
      <c r="AF244" s="443">
        <f t="shared" si="64"/>
        <v>0</v>
      </c>
      <c r="AG244" s="443">
        <f t="shared" si="69"/>
        <v>0</v>
      </c>
      <c r="AH244" s="444">
        <f t="shared" si="71"/>
        <v>0</v>
      </c>
      <c r="AI244" s="444">
        <f t="shared" si="66"/>
        <v>0</v>
      </c>
      <c r="AJ244" s="444">
        <f t="shared" si="67"/>
        <v>0</v>
      </c>
      <c r="AK244" s="601">
        <f t="shared" si="68"/>
        <v>0</v>
      </c>
    </row>
    <row r="245" spans="1:37" s="445" customFormat="1" ht="13.9" customHeight="1" x14ac:dyDescent="0.2">
      <c r="A245" s="446" t="s">
        <v>106</v>
      </c>
      <c r="B245" s="198"/>
      <c r="C245" s="432" t="s">
        <v>12</v>
      </c>
      <c r="D245" s="56"/>
      <c r="E245" s="432"/>
      <c r="F245" s="434" t="s">
        <v>323</v>
      </c>
      <c r="G245" s="450" t="s">
        <v>63</v>
      </c>
      <c r="H245" s="435" t="str">
        <f t="shared" si="62"/>
        <v>36000890</v>
      </c>
      <c r="I245" s="436" t="str">
        <f>IF(ISNA(VLOOKUP(G245,GAAP02F[[#All],[Column1]:[FundHier1]],5,FALSE)),"Leases",(VLOOKUP(G245,GAAP02F[[#All],[Column1]:[FundHier1]],5,FALSE)))</f>
        <v>200</v>
      </c>
      <c r="J245" s="436" t="str">
        <f>IF(ISNA(VLOOKUP(F245,Table_GAAP02A[[#All],[Agency]:[Hier1]],4,FALSE)),"Abolished Agency",(VLOOKUP(F245,Table_GAAP02A[[#All],[Agency]:[Hier1]],4,FALSE)))</f>
        <v>0820</v>
      </c>
      <c r="K245" s="437" t="str">
        <f>IF(ISNA(VLOOKUP(F245,Table_GAAP02A[[#All],[Agency]:[Hier1]],2,FALSE)),"Abolished Agency",(VLOOKUP(F245,Table_GAAP02A[[#All],[Agency]:[Hier1]],2,FALSE)))</f>
        <v>RESOURCES</v>
      </c>
      <c r="L245" s="437" t="str">
        <f>IF(ISNA(VLOOKUP(F245,Table_GAAP02A[[#All],[Agency]:[Hier1]],3,FALSE)),"Abolished Agency",(VLOOKUP(F245,Table_GAAP02A[[#All],[Agency]:[Hier1]],3,FALSE)))</f>
        <v>DEPT OF FISH AND GAME</v>
      </c>
      <c r="M245" s="468" t="str">
        <f>IF(ISNA(VLOOKUP(G245,GAAP02F[[#All],[Column1]:[FundName]],2,FALSE)),"Leases",(VLOOKUP(G245,GAAP02F[[#All],[Column1]:[FundName]],2,FALSE)))</f>
        <v>FEDERAL TRUST FUND</v>
      </c>
      <c r="N245" s="438">
        <v>0</v>
      </c>
      <c r="O245" s="438">
        <v>0</v>
      </c>
      <c r="P245" s="438">
        <v>0</v>
      </c>
      <c r="Q245" s="438">
        <v>0</v>
      </c>
      <c r="R245" s="438">
        <v>0</v>
      </c>
      <c r="S245" s="438">
        <v>0</v>
      </c>
      <c r="T245" s="577">
        <f t="shared" si="65"/>
        <v>0</v>
      </c>
      <c r="U245" s="439">
        <v>0</v>
      </c>
      <c r="V245" s="439">
        <v>0</v>
      </c>
      <c r="W245" s="439">
        <v>0</v>
      </c>
      <c r="X245" s="439">
        <v>0</v>
      </c>
      <c r="Y245" s="440">
        <f t="shared" si="63"/>
        <v>0</v>
      </c>
      <c r="Z245" s="441">
        <v>0</v>
      </c>
      <c r="AA245" s="441">
        <v>0</v>
      </c>
      <c r="AB245" s="441">
        <v>0</v>
      </c>
      <c r="AC245" s="441">
        <v>0</v>
      </c>
      <c r="AD245" s="442">
        <f t="shared" si="61"/>
        <v>0</v>
      </c>
      <c r="AE245" s="443">
        <f t="shared" si="70"/>
        <v>0</v>
      </c>
      <c r="AF245" s="443">
        <f t="shared" si="64"/>
        <v>0</v>
      </c>
      <c r="AG245" s="443">
        <f t="shared" si="69"/>
        <v>0</v>
      </c>
      <c r="AH245" s="444">
        <f t="shared" si="71"/>
        <v>0</v>
      </c>
      <c r="AI245" s="444">
        <f t="shared" si="66"/>
        <v>0</v>
      </c>
      <c r="AJ245" s="444">
        <f t="shared" si="67"/>
        <v>0</v>
      </c>
      <c r="AK245" s="601">
        <f t="shared" si="68"/>
        <v>0</v>
      </c>
    </row>
    <row r="246" spans="1:37" s="445" customFormat="1" ht="13.9" customHeight="1" x14ac:dyDescent="0.2">
      <c r="A246" s="446" t="s">
        <v>106</v>
      </c>
      <c r="B246" s="198"/>
      <c r="C246" s="432" t="s">
        <v>12</v>
      </c>
      <c r="D246" s="56"/>
      <c r="E246" s="432"/>
      <c r="F246" s="434" t="s">
        <v>323</v>
      </c>
      <c r="G246" s="434" t="s">
        <v>331</v>
      </c>
      <c r="H246" s="435" t="str">
        <f t="shared" si="62"/>
        <v>36003103</v>
      </c>
      <c r="I246" s="436" t="str">
        <f>IF(ISNA(VLOOKUP(G246,GAAP02F[[#All],[Column1]:[FundHier1]],5,FALSE)),"Leases",(VLOOKUP(G246,GAAP02F[[#All],[Column1]:[FundHier1]],5,FALSE)))</f>
        <v>200</v>
      </c>
      <c r="J246" s="436" t="str">
        <f>IF(ISNA(VLOOKUP(F246,Table_GAAP02A[[#All],[Agency]:[Hier1]],4,FALSE)),"Abolished Agency",(VLOOKUP(F246,Table_GAAP02A[[#All],[Agency]:[Hier1]],4,FALSE)))</f>
        <v>0820</v>
      </c>
      <c r="K246" s="437" t="str">
        <f>IF(ISNA(VLOOKUP(F246,Table_GAAP02A[[#All],[Agency]:[Hier1]],2,FALSE)),"Abolished Agency",(VLOOKUP(F246,Table_GAAP02A[[#All],[Agency]:[Hier1]],2,FALSE)))</f>
        <v>RESOURCES</v>
      </c>
      <c r="L246" s="437" t="str">
        <f>IF(ISNA(VLOOKUP(F246,Table_GAAP02A[[#All],[Agency]:[Hier1]],3,FALSE)),"Abolished Agency",(VLOOKUP(F246,Table_GAAP02A[[#All],[Agency]:[Hier1]],3,FALSE)))</f>
        <v>DEPT OF FISH AND GAME</v>
      </c>
      <c r="M246" s="468" t="str">
        <f>IF(ISNA(VLOOKUP(G246,GAAP02F[[#All],[Column1]:[FundName]],2,FALSE)),"Leases",(VLOOKUP(G246,GAAP02F[[#All],[Column1]:[FundName]],2,FALSE)))</f>
        <v>HATCHERY &amp; INLAND FISHERIES FU</v>
      </c>
      <c r="N246" s="438">
        <v>0</v>
      </c>
      <c r="O246" s="438">
        <v>0</v>
      </c>
      <c r="P246" s="438">
        <v>0</v>
      </c>
      <c r="Q246" s="438">
        <v>0</v>
      </c>
      <c r="R246" s="438">
        <v>0</v>
      </c>
      <c r="S246" s="438">
        <v>0</v>
      </c>
      <c r="T246" s="577">
        <f t="shared" si="65"/>
        <v>0</v>
      </c>
      <c r="U246" s="439">
        <v>0</v>
      </c>
      <c r="V246" s="439">
        <v>0</v>
      </c>
      <c r="W246" s="439">
        <v>0</v>
      </c>
      <c r="X246" s="439">
        <v>0</v>
      </c>
      <c r="Y246" s="440">
        <f t="shared" si="63"/>
        <v>0</v>
      </c>
      <c r="Z246" s="441">
        <v>0</v>
      </c>
      <c r="AA246" s="441">
        <v>0</v>
      </c>
      <c r="AB246" s="441">
        <v>0</v>
      </c>
      <c r="AC246" s="441">
        <v>0</v>
      </c>
      <c r="AD246" s="442">
        <f t="shared" si="61"/>
        <v>0</v>
      </c>
      <c r="AE246" s="443">
        <f t="shared" si="70"/>
        <v>0</v>
      </c>
      <c r="AF246" s="443">
        <f t="shared" si="64"/>
        <v>0</v>
      </c>
      <c r="AG246" s="443">
        <f t="shared" si="69"/>
        <v>0</v>
      </c>
      <c r="AH246" s="444">
        <f t="shared" si="71"/>
        <v>0</v>
      </c>
      <c r="AI246" s="444">
        <f t="shared" si="66"/>
        <v>0</v>
      </c>
      <c r="AJ246" s="444">
        <f t="shared" si="67"/>
        <v>0</v>
      </c>
      <c r="AK246" s="601">
        <f t="shared" si="68"/>
        <v>0</v>
      </c>
    </row>
    <row r="247" spans="1:37" s="445" customFormat="1" ht="13.9" customHeight="1" x14ac:dyDescent="0.2">
      <c r="A247" s="446" t="s">
        <v>106</v>
      </c>
      <c r="B247" s="198"/>
      <c r="C247" s="432" t="s">
        <v>12</v>
      </c>
      <c r="D247" s="56"/>
      <c r="E247" s="432"/>
      <c r="F247" s="434" t="s">
        <v>323</v>
      </c>
      <c r="G247" s="434" t="s">
        <v>332</v>
      </c>
      <c r="H247" s="435" t="str">
        <f t="shared" si="62"/>
        <v>36003164</v>
      </c>
      <c r="I247" s="436" t="str">
        <f>IF(ISNA(VLOOKUP(G247,GAAP02F[[#All],[Column1]:[FundHier1]],5,FALSE)),"Leases",(VLOOKUP(G247,GAAP02F[[#All],[Column1]:[FundHier1]],5,FALSE)))</f>
        <v>200</v>
      </c>
      <c r="J247" s="436" t="str">
        <f>IF(ISNA(VLOOKUP(F247,Table_GAAP02A[[#All],[Agency]:[Hier1]],4,FALSE)),"Abolished Agency",(VLOOKUP(F247,Table_GAAP02A[[#All],[Agency]:[Hier1]],4,FALSE)))</f>
        <v>0820</v>
      </c>
      <c r="K247" s="437" t="str">
        <f>IF(ISNA(VLOOKUP(F247,Table_GAAP02A[[#All],[Agency]:[Hier1]],2,FALSE)),"Abolished Agency",(VLOOKUP(F247,Table_GAAP02A[[#All],[Agency]:[Hier1]],2,FALSE)))</f>
        <v>RESOURCES</v>
      </c>
      <c r="L247" s="437" t="str">
        <f>IF(ISNA(VLOOKUP(F247,Table_GAAP02A[[#All],[Agency]:[Hier1]],3,FALSE)),"Abolished Agency",(VLOOKUP(F247,Table_GAAP02A[[#All],[Agency]:[Hier1]],3,FALSE)))</f>
        <v>DEPT OF FISH AND GAME</v>
      </c>
      <c r="M247" s="468" t="str">
        <f>IF(ISNA(VLOOKUP(G247,GAAP02F[[#All],[Column1]:[FundName]],2,FALSE)),"Leases",(VLOOKUP(G247,GAAP02F[[#All],[Column1]:[FundName]],2,FALSE)))</f>
        <v>RENEWABLE ENERGY RESOURCES</v>
      </c>
      <c r="N247" s="438">
        <v>0</v>
      </c>
      <c r="O247" s="438">
        <v>0</v>
      </c>
      <c r="P247" s="438">
        <v>0</v>
      </c>
      <c r="Q247" s="438">
        <v>0</v>
      </c>
      <c r="R247" s="438">
        <v>0</v>
      </c>
      <c r="S247" s="438">
        <v>0</v>
      </c>
      <c r="T247" s="577">
        <f t="shared" si="65"/>
        <v>0</v>
      </c>
      <c r="U247" s="439">
        <v>0</v>
      </c>
      <c r="V247" s="439">
        <v>0</v>
      </c>
      <c r="W247" s="439">
        <v>0</v>
      </c>
      <c r="X247" s="439">
        <v>0</v>
      </c>
      <c r="Y247" s="440">
        <f t="shared" si="63"/>
        <v>0</v>
      </c>
      <c r="Z247" s="441">
        <v>0</v>
      </c>
      <c r="AA247" s="441">
        <v>0</v>
      </c>
      <c r="AB247" s="441">
        <v>0</v>
      </c>
      <c r="AC247" s="441">
        <v>0</v>
      </c>
      <c r="AD247" s="442">
        <f t="shared" si="61"/>
        <v>0</v>
      </c>
      <c r="AE247" s="443">
        <f t="shared" si="70"/>
        <v>0</v>
      </c>
      <c r="AF247" s="443">
        <f t="shared" si="64"/>
        <v>0</v>
      </c>
      <c r="AG247" s="443">
        <f t="shared" si="69"/>
        <v>0</v>
      </c>
      <c r="AH247" s="444">
        <f t="shared" si="71"/>
        <v>0</v>
      </c>
      <c r="AI247" s="444">
        <f t="shared" si="66"/>
        <v>0</v>
      </c>
      <c r="AJ247" s="444">
        <f t="shared" si="67"/>
        <v>0</v>
      </c>
      <c r="AK247" s="601">
        <f t="shared" si="68"/>
        <v>0</v>
      </c>
    </row>
    <row r="248" spans="1:37" s="445" customFormat="1" ht="13.9" customHeight="1" x14ac:dyDescent="0.2">
      <c r="A248" s="446" t="s">
        <v>106</v>
      </c>
      <c r="B248" s="198"/>
      <c r="C248" s="432" t="s">
        <v>12</v>
      </c>
      <c r="D248" s="56"/>
      <c r="E248" s="432"/>
      <c r="F248" s="434" t="s">
        <v>323</v>
      </c>
      <c r="G248" s="450" t="s">
        <v>316</v>
      </c>
      <c r="H248" s="435" t="str">
        <f t="shared" si="62"/>
        <v>36003212</v>
      </c>
      <c r="I248" s="436" t="str">
        <f>IF(ISNA(VLOOKUP(G248,GAAP02F[[#All],[Column1]:[FundHier1]],5,FALSE)),"Leases",(VLOOKUP(G248,GAAP02F[[#All],[Column1]:[FundHier1]],5,FALSE)))</f>
        <v>200</v>
      </c>
      <c r="J248" s="436" t="str">
        <f>IF(ISNA(VLOOKUP(F248,Table_GAAP02A[[#All],[Agency]:[Hier1]],4,FALSE)),"Abolished Agency",(VLOOKUP(F248,Table_GAAP02A[[#All],[Agency]:[Hier1]],4,FALSE)))</f>
        <v>0820</v>
      </c>
      <c r="K248" s="437" t="str">
        <f>IF(ISNA(VLOOKUP(F248,Table_GAAP02A[[#All],[Agency]:[Hier1]],2,FALSE)),"Abolished Agency",(VLOOKUP(F248,Table_GAAP02A[[#All],[Agency]:[Hier1]],2,FALSE)))</f>
        <v>RESOURCES</v>
      </c>
      <c r="L248" s="437" t="str">
        <f>IF(ISNA(VLOOKUP(F248,Table_GAAP02A[[#All],[Agency]:[Hier1]],3,FALSE)),"Abolished Agency",(VLOOKUP(F248,Table_GAAP02A[[#All],[Agency]:[Hier1]],3,FALSE)))</f>
        <v>DEPT OF FISH AND GAME</v>
      </c>
      <c r="M248" s="468" t="str">
        <f>IF(ISNA(VLOOKUP(G248,GAAP02F[[#All],[Column1]:[FundName]],2,FALSE)),"Leases",(VLOOKUP(G248,GAAP02F[[#All],[Column1]:[FundName]],2,FALSE)))</f>
        <v>TIMBER REG &amp; FOREST RESTORATN</v>
      </c>
      <c r="N248" s="438">
        <v>0</v>
      </c>
      <c r="O248" s="438">
        <v>0</v>
      </c>
      <c r="P248" s="438">
        <v>0</v>
      </c>
      <c r="Q248" s="438">
        <v>0</v>
      </c>
      <c r="R248" s="438">
        <v>0</v>
      </c>
      <c r="S248" s="438">
        <v>0</v>
      </c>
      <c r="T248" s="577">
        <f t="shared" si="65"/>
        <v>0</v>
      </c>
      <c r="U248" s="439">
        <v>0</v>
      </c>
      <c r="V248" s="439">
        <v>0</v>
      </c>
      <c r="W248" s="439">
        <v>0</v>
      </c>
      <c r="X248" s="439">
        <v>0</v>
      </c>
      <c r="Y248" s="440">
        <f t="shared" si="63"/>
        <v>0</v>
      </c>
      <c r="Z248" s="441">
        <v>0</v>
      </c>
      <c r="AA248" s="441">
        <v>0</v>
      </c>
      <c r="AB248" s="441">
        <v>0</v>
      </c>
      <c r="AC248" s="441">
        <v>0</v>
      </c>
      <c r="AD248" s="442">
        <f t="shared" si="61"/>
        <v>0</v>
      </c>
      <c r="AE248" s="443">
        <f t="shared" si="70"/>
        <v>0</v>
      </c>
      <c r="AF248" s="443">
        <f t="shared" si="64"/>
        <v>0</v>
      </c>
      <c r="AG248" s="443">
        <f t="shared" si="69"/>
        <v>0</v>
      </c>
      <c r="AH248" s="444">
        <f t="shared" si="71"/>
        <v>0</v>
      </c>
      <c r="AI248" s="444">
        <f t="shared" si="66"/>
        <v>0</v>
      </c>
      <c r="AJ248" s="444">
        <f t="shared" si="67"/>
        <v>0</v>
      </c>
      <c r="AK248" s="601">
        <f t="shared" si="68"/>
        <v>0</v>
      </c>
    </row>
    <row r="249" spans="1:37" s="445" customFormat="1" ht="13.9" customHeight="1" x14ac:dyDescent="0.2">
      <c r="A249" s="446" t="s">
        <v>106</v>
      </c>
      <c r="B249" s="198"/>
      <c r="C249" s="432" t="s">
        <v>12</v>
      </c>
      <c r="D249" s="56"/>
      <c r="E249" s="432"/>
      <c r="F249" s="434" t="s">
        <v>323</v>
      </c>
      <c r="G249" s="450" t="s">
        <v>139</v>
      </c>
      <c r="H249" s="435" t="str">
        <f t="shared" si="62"/>
        <v>36003228</v>
      </c>
      <c r="I249" s="436" t="str">
        <f>IF(ISNA(VLOOKUP(G249,GAAP02F[[#All],[Column1]:[FundHier1]],5,FALSE)),"Leases",(VLOOKUP(G249,GAAP02F[[#All],[Column1]:[FundHier1]],5,FALSE)))</f>
        <v>200</v>
      </c>
      <c r="J249" s="436" t="str">
        <f>IF(ISNA(VLOOKUP(F249,Table_GAAP02A[[#All],[Agency]:[Hier1]],4,FALSE)),"Abolished Agency",(VLOOKUP(F249,Table_GAAP02A[[#All],[Agency]:[Hier1]],4,FALSE)))</f>
        <v>0820</v>
      </c>
      <c r="K249" s="437" t="str">
        <f>IF(ISNA(VLOOKUP(F249,Table_GAAP02A[[#All],[Agency]:[Hier1]],2,FALSE)),"Abolished Agency",(VLOOKUP(F249,Table_GAAP02A[[#All],[Agency]:[Hier1]],2,FALSE)))</f>
        <v>RESOURCES</v>
      </c>
      <c r="L249" s="437" t="str">
        <f>IF(ISNA(VLOOKUP(F249,Table_GAAP02A[[#All],[Agency]:[Hier1]],3,FALSE)),"Abolished Agency",(VLOOKUP(F249,Table_GAAP02A[[#All],[Agency]:[Hier1]],3,FALSE)))</f>
        <v>DEPT OF FISH AND GAME</v>
      </c>
      <c r="M249" s="468" t="str">
        <f>IF(ISNA(VLOOKUP(G249,GAAP02F[[#All],[Column1]:[FundName]],2,FALSE)),"Leases",(VLOOKUP(G249,GAAP02F[[#All],[Column1]:[FundName]],2,FALSE)))</f>
        <v>GREENHOUSE GAS REDUCTION FD</v>
      </c>
      <c r="N249" s="438">
        <v>0</v>
      </c>
      <c r="O249" s="438">
        <v>0</v>
      </c>
      <c r="P249" s="438">
        <v>0</v>
      </c>
      <c r="Q249" s="438">
        <v>0</v>
      </c>
      <c r="R249" s="438">
        <v>0</v>
      </c>
      <c r="S249" s="438">
        <v>0</v>
      </c>
      <c r="T249" s="577">
        <f t="shared" si="65"/>
        <v>0</v>
      </c>
      <c r="U249" s="439">
        <v>0</v>
      </c>
      <c r="V249" s="439">
        <v>0</v>
      </c>
      <c r="W249" s="439">
        <v>0</v>
      </c>
      <c r="X249" s="439">
        <v>0</v>
      </c>
      <c r="Y249" s="440">
        <f t="shared" si="63"/>
        <v>0</v>
      </c>
      <c r="Z249" s="441">
        <v>0</v>
      </c>
      <c r="AA249" s="441">
        <v>0</v>
      </c>
      <c r="AB249" s="441">
        <v>0</v>
      </c>
      <c r="AC249" s="441">
        <v>0</v>
      </c>
      <c r="AD249" s="442">
        <f t="shared" si="61"/>
        <v>0</v>
      </c>
      <c r="AE249" s="443">
        <f t="shared" si="70"/>
        <v>0</v>
      </c>
      <c r="AF249" s="443">
        <f t="shared" si="64"/>
        <v>0</v>
      </c>
      <c r="AG249" s="443">
        <f t="shared" si="69"/>
        <v>0</v>
      </c>
      <c r="AH249" s="444">
        <f t="shared" si="71"/>
        <v>0</v>
      </c>
      <c r="AI249" s="444">
        <f t="shared" si="66"/>
        <v>0</v>
      </c>
      <c r="AJ249" s="444">
        <f t="shared" si="67"/>
        <v>0</v>
      </c>
      <c r="AK249" s="601">
        <f t="shared" si="68"/>
        <v>0</v>
      </c>
    </row>
    <row r="250" spans="1:37" s="445" customFormat="1" ht="13.9" customHeight="1" x14ac:dyDescent="0.2">
      <c r="A250" s="446" t="s">
        <v>106</v>
      </c>
      <c r="B250" s="198"/>
      <c r="C250" s="432" t="s">
        <v>12</v>
      </c>
      <c r="D250" s="56"/>
      <c r="E250" s="432"/>
      <c r="F250" s="434" t="s">
        <v>323</v>
      </c>
      <c r="G250" s="434" t="s">
        <v>189</v>
      </c>
      <c r="H250" s="435" t="str">
        <f t="shared" si="62"/>
        <v>36003288</v>
      </c>
      <c r="I250" s="436" t="str">
        <f>IF(ISNA(VLOOKUP(G250,GAAP02F[[#All],[Column1]:[FundHier1]],5,FALSE)),"Leases",(VLOOKUP(G250,GAAP02F[[#All],[Column1]:[FundHier1]],5,FALSE)))</f>
        <v>200</v>
      </c>
      <c r="J250" s="436" t="str">
        <f>IF(ISNA(VLOOKUP(F250,Table_GAAP02A[[#All],[Agency]:[Hier1]],4,FALSE)),"Abolished Agency",(VLOOKUP(F250,Table_GAAP02A[[#All],[Agency]:[Hier1]],4,FALSE)))</f>
        <v>0820</v>
      </c>
      <c r="K250" s="437" t="str">
        <f>IF(ISNA(VLOOKUP(F250,Table_GAAP02A[[#All],[Agency]:[Hier1]],2,FALSE)),"Abolished Agency",(VLOOKUP(F250,Table_GAAP02A[[#All],[Agency]:[Hier1]],2,FALSE)))</f>
        <v>RESOURCES</v>
      </c>
      <c r="L250" s="437" t="str">
        <f>IF(ISNA(VLOOKUP(F250,Table_GAAP02A[[#All],[Agency]:[Hier1]],3,FALSE)),"Abolished Agency",(VLOOKUP(F250,Table_GAAP02A[[#All],[Agency]:[Hier1]],3,FALSE)))</f>
        <v>DEPT OF FISH AND GAME</v>
      </c>
      <c r="M250" s="468" t="str">
        <f>IF(ISNA(VLOOKUP(G250,GAAP02F[[#All],[Column1]:[FundName]],2,FALSE)),"Leases",(VLOOKUP(G250,GAAP02F[[#All],[Column1]:[FundName]],2,FALSE)))</f>
        <v>MEDICAL MARIJUANA REG &amp; SAFETY</v>
      </c>
      <c r="N250" s="438">
        <v>0</v>
      </c>
      <c r="O250" s="438">
        <v>0</v>
      </c>
      <c r="P250" s="438">
        <v>0</v>
      </c>
      <c r="Q250" s="438">
        <v>0</v>
      </c>
      <c r="R250" s="438">
        <v>0</v>
      </c>
      <c r="S250" s="438">
        <v>0</v>
      </c>
      <c r="T250" s="577">
        <f t="shared" si="65"/>
        <v>0</v>
      </c>
      <c r="U250" s="439">
        <v>0</v>
      </c>
      <c r="V250" s="439">
        <v>0</v>
      </c>
      <c r="W250" s="439">
        <v>0</v>
      </c>
      <c r="X250" s="439">
        <v>0</v>
      </c>
      <c r="Y250" s="440">
        <f t="shared" si="63"/>
        <v>0</v>
      </c>
      <c r="Z250" s="441">
        <v>0</v>
      </c>
      <c r="AA250" s="441">
        <v>0</v>
      </c>
      <c r="AB250" s="441">
        <v>0</v>
      </c>
      <c r="AC250" s="441">
        <v>0</v>
      </c>
      <c r="AD250" s="442">
        <f t="shared" si="61"/>
        <v>0</v>
      </c>
      <c r="AE250" s="443">
        <f t="shared" si="70"/>
        <v>0</v>
      </c>
      <c r="AF250" s="443">
        <f t="shared" si="64"/>
        <v>0</v>
      </c>
      <c r="AG250" s="443">
        <f t="shared" si="69"/>
        <v>0</v>
      </c>
      <c r="AH250" s="444">
        <f t="shared" si="71"/>
        <v>0</v>
      </c>
      <c r="AI250" s="444">
        <f t="shared" si="66"/>
        <v>0</v>
      </c>
      <c r="AJ250" s="444">
        <f t="shared" si="67"/>
        <v>0</v>
      </c>
      <c r="AK250" s="601">
        <f t="shared" si="68"/>
        <v>0</v>
      </c>
    </row>
    <row r="251" spans="1:37" s="445" customFormat="1" ht="13.9" customHeight="1" x14ac:dyDescent="0.2">
      <c r="A251" s="446" t="s">
        <v>106</v>
      </c>
      <c r="B251" s="198"/>
      <c r="C251" s="432" t="s">
        <v>12</v>
      </c>
      <c r="D251" s="56"/>
      <c r="E251" s="432"/>
      <c r="F251" s="434" t="s">
        <v>323</v>
      </c>
      <c r="G251" s="434" t="s">
        <v>333</v>
      </c>
      <c r="H251" s="435" t="str">
        <f t="shared" si="62"/>
        <v>36003314</v>
      </c>
      <c r="I251" s="436" t="str">
        <f>IF(ISNA(VLOOKUP(G251,GAAP02F[[#All],[Column1]:[FundHier1]],5,FALSE)),"Leases",(VLOOKUP(G251,GAAP02F[[#All],[Column1]:[FundHier1]],5,FALSE)))</f>
        <v>200</v>
      </c>
      <c r="J251" s="436" t="str">
        <f>IF(ISNA(VLOOKUP(F251,Table_GAAP02A[[#All],[Agency]:[Hier1]],4,FALSE)),"Abolished Agency",(VLOOKUP(F251,Table_GAAP02A[[#All],[Agency]:[Hier1]],4,FALSE)))</f>
        <v>0820</v>
      </c>
      <c r="K251" s="437" t="str">
        <f>IF(ISNA(VLOOKUP(F251,Table_GAAP02A[[#All],[Agency]:[Hier1]],2,FALSE)),"Abolished Agency",(VLOOKUP(F251,Table_GAAP02A[[#All],[Agency]:[Hier1]],2,FALSE)))</f>
        <v>RESOURCES</v>
      </c>
      <c r="L251" s="437" t="str">
        <f>IF(ISNA(VLOOKUP(F251,Table_GAAP02A[[#All],[Agency]:[Hier1]],3,FALSE)),"Abolished Agency",(VLOOKUP(F251,Table_GAAP02A[[#All],[Agency]:[Hier1]],3,FALSE)))</f>
        <v>DEPT OF FISH AND GAME</v>
      </c>
      <c r="M251" s="468" t="str">
        <f>IF(ISNA(VLOOKUP(G251,GAAP02F[[#All],[Column1]:[FundName]],2,FALSE)),"Leases",(VLOOKUP(G251,GAAP02F[[#All],[Column1]:[FundName]],2,FALSE)))</f>
        <v>CALIFORNIA CANNABIS TAX FUND</v>
      </c>
      <c r="N251" s="438">
        <v>0</v>
      </c>
      <c r="O251" s="438">
        <v>0</v>
      </c>
      <c r="P251" s="438">
        <v>0</v>
      </c>
      <c r="Q251" s="438">
        <v>0</v>
      </c>
      <c r="R251" s="438">
        <v>0</v>
      </c>
      <c r="S251" s="438">
        <v>0</v>
      </c>
      <c r="T251" s="577">
        <f t="shared" si="65"/>
        <v>0</v>
      </c>
      <c r="U251" s="439">
        <v>0</v>
      </c>
      <c r="V251" s="439">
        <v>0</v>
      </c>
      <c r="W251" s="439">
        <v>0</v>
      </c>
      <c r="X251" s="439">
        <v>0</v>
      </c>
      <c r="Y251" s="440">
        <f t="shared" si="63"/>
        <v>0</v>
      </c>
      <c r="Z251" s="441">
        <v>0</v>
      </c>
      <c r="AA251" s="441">
        <v>0</v>
      </c>
      <c r="AB251" s="441">
        <v>0</v>
      </c>
      <c r="AC251" s="441">
        <v>0</v>
      </c>
      <c r="AD251" s="442">
        <f t="shared" si="61"/>
        <v>0</v>
      </c>
      <c r="AE251" s="443">
        <f t="shared" si="70"/>
        <v>0</v>
      </c>
      <c r="AF251" s="443">
        <f t="shared" si="64"/>
        <v>0</v>
      </c>
      <c r="AG251" s="443">
        <f t="shared" si="69"/>
        <v>0</v>
      </c>
      <c r="AH251" s="444">
        <f t="shared" si="71"/>
        <v>0</v>
      </c>
      <c r="AI251" s="444">
        <f t="shared" si="66"/>
        <v>0</v>
      </c>
      <c r="AJ251" s="444">
        <f t="shared" si="67"/>
        <v>0</v>
      </c>
      <c r="AK251" s="601">
        <f t="shared" si="68"/>
        <v>0</v>
      </c>
    </row>
    <row r="252" spans="1:37" s="445" customFormat="1" ht="13.9" customHeight="1" x14ac:dyDescent="0.2">
      <c r="A252" s="446" t="s">
        <v>106</v>
      </c>
      <c r="B252" s="198"/>
      <c r="C252" s="432" t="s">
        <v>12</v>
      </c>
      <c r="D252" s="56"/>
      <c r="E252" s="432"/>
      <c r="F252" s="434" t="s">
        <v>323</v>
      </c>
      <c r="G252" s="434" t="s">
        <v>334</v>
      </c>
      <c r="H252" s="435" t="str">
        <f t="shared" si="62"/>
        <v>36003351</v>
      </c>
      <c r="I252" s="436" t="str">
        <f>IF(ISNA(VLOOKUP(G252,GAAP02F[[#All],[Column1]:[FundHier1]],5,FALSE)),"Leases",(VLOOKUP(G252,GAAP02F[[#All],[Column1]:[FundHier1]],5,FALSE)))</f>
        <v>200</v>
      </c>
      <c r="J252" s="436" t="str">
        <f>IF(ISNA(VLOOKUP(F252,Table_GAAP02A[[#All],[Agency]:[Hier1]],4,FALSE)),"Abolished Agency",(VLOOKUP(F252,Table_GAAP02A[[#All],[Agency]:[Hier1]],4,FALSE)))</f>
        <v>0820</v>
      </c>
      <c r="K252" s="437" t="str">
        <f>IF(ISNA(VLOOKUP(F252,Table_GAAP02A[[#All],[Agency]:[Hier1]],2,FALSE)),"Abolished Agency",(VLOOKUP(F252,Table_GAAP02A[[#All],[Agency]:[Hier1]],2,FALSE)))</f>
        <v>RESOURCES</v>
      </c>
      <c r="L252" s="437" t="str">
        <f>IF(ISNA(VLOOKUP(F252,Table_GAAP02A[[#All],[Agency]:[Hier1]],3,FALSE)),"Abolished Agency",(VLOOKUP(F252,Table_GAAP02A[[#All],[Agency]:[Hier1]],3,FALSE)))</f>
        <v>DEPT OF FISH AND GAME</v>
      </c>
      <c r="M252" s="468" t="str">
        <f>IF(ISNA(VLOOKUP(G252,GAAP02F[[#All],[Column1]:[FundName]],2,FALSE)),"Leases",(VLOOKUP(G252,GAAP02F[[#All],[Column1]:[FundName]],2,FALSE)))</f>
        <v>CANNIBIS TAX FUND-F&amp;W ALLOC3</v>
      </c>
      <c r="N252" s="438">
        <v>0</v>
      </c>
      <c r="O252" s="438">
        <v>0</v>
      </c>
      <c r="P252" s="438">
        <v>0</v>
      </c>
      <c r="Q252" s="438">
        <v>0</v>
      </c>
      <c r="R252" s="438">
        <v>0</v>
      </c>
      <c r="S252" s="438">
        <v>0</v>
      </c>
      <c r="T252" s="577">
        <f t="shared" si="65"/>
        <v>0</v>
      </c>
      <c r="U252" s="439">
        <v>0</v>
      </c>
      <c r="V252" s="439">
        <v>0</v>
      </c>
      <c r="W252" s="439">
        <v>0</v>
      </c>
      <c r="X252" s="439">
        <v>0</v>
      </c>
      <c r="Y252" s="440">
        <f t="shared" si="63"/>
        <v>0</v>
      </c>
      <c r="Z252" s="441">
        <v>0</v>
      </c>
      <c r="AA252" s="441">
        <v>0</v>
      </c>
      <c r="AB252" s="441">
        <v>0</v>
      </c>
      <c r="AC252" s="441">
        <v>0</v>
      </c>
      <c r="AD252" s="442">
        <f t="shared" si="61"/>
        <v>0</v>
      </c>
      <c r="AE252" s="443">
        <f t="shared" si="70"/>
        <v>0</v>
      </c>
      <c r="AF252" s="443">
        <f t="shared" si="64"/>
        <v>0</v>
      </c>
      <c r="AG252" s="443">
        <f t="shared" si="69"/>
        <v>0</v>
      </c>
      <c r="AH252" s="444">
        <f t="shared" si="71"/>
        <v>0</v>
      </c>
      <c r="AI252" s="444">
        <f t="shared" si="66"/>
        <v>0</v>
      </c>
      <c r="AJ252" s="444">
        <f t="shared" si="67"/>
        <v>0</v>
      </c>
      <c r="AK252" s="601">
        <f t="shared" si="68"/>
        <v>0</v>
      </c>
    </row>
    <row r="253" spans="1:37" s="445" customFormat="1" ht="13.9" customHeight="1" x14ac:dyDescent="0.2">
      <c r="A253" s="446" t="s">
        <v>106</v>
      </c>
      <c r="B253" s="198"/>
      <c r="C253" s="432" t="s">
        <v>12</v>
      </c>
      <c r="D253" s="56"/>
      <c r="E253" s="432"/>
      <c r="F253" s="434" t="s">
        <v>323</v>
      </c>
      <c r="G253" s="450" t="s">
        <v>335</v>
      </c>
      <c r="H253" s="435" t="str">
        <f t="shared" si="62"/>
        <v>36006027</v>
      </c>
      <c r="I253" s="436" t="str">
        <f>IF(ISNA(VLOOKUP(G253,GAAP02F[[#All],[Column1]:[FundHier1]],5,FALSE)),"Leases",(VLOOKUP(G253,GAAP02F[[#All],[Column1]:[FundHier1]],5,FALSE)))</f>
        <v>200</v>
      </c>
      <c r="J253" s="436" t="str">
        <f>IF(ISNA(VLOOKUP(F253,Table_GAAP02A[[#All],[Agency]:[Hier1]],4,FALSE)),"Abolished Agency",(VLOOKUP(F253,Table_GAAP02A[[#All],[Agency]:[Hier1]],4,FALSE)))</f>
        <v>0820</v>
      </c>
      <c r="K253" s="437" t="str">
        <f>IF(ISNA(VLOOKUP(F253,Table_GAAP02A[[#All],[Agency]:[Hier1]],2,FALSE)),"Abolished Agency",(VLOOKUP(F253,Table_GAAP02A[[#All],[Agency]:[Hier1]],2,FALSE)))</f>
        <v>RESOURCES</v>
      </c>
      <c r="L253" s="437" t="str">
        <f>IF(ISNA(VLOOKUP(F253,Table_GAAP02A[[#All],[Agency]:[Hier1]],3,FALSE)),"Abolished Agency",(VLOOKUP(F253,Table_GAAP02A[[#All],[Agency]:[Hier1]],3,FALSE)))</f>
        <v>DEPT OF FISH AND GAME</v>
      </c>
      <c r="M253" s="468" t="str">
        <f>IF(ISNA(VLOOKUP(G253,GAAP02F[[#All],[Column1]:[FundName]],2,FALSE)),"Leases",(VLOOKUP(G253,GAAP02F[[#All],[Column1]:[FundName]],2,FALSE)))</f>
        <v>INT WTR SUP/WTR QLTY MGMT SUB</v>
      </c>
      <c r="N253" s="438">
        <v>0</v>
      </c>
      <c r="O253" s="438">
        <v>0</v>
      </c>
      <c r="P253" s="438">
        <v>0</v>
      </c>
      <c r="Q253" s="438">
        <v>0</v>
      </c>
      <c r="R253" s="438">
        <v>0</v>
      </c>
      <c r="S253" s="438">
        <v>0</v>
      </c>
      <c r="T253" s="577">
        <f t="shared" si="65"/>
        <v>0</v>
      </c>
      <c r="U253" s="439">
        <v>0</v>
      </c>
      <c r="V253" s="439">
        <v>0</v>
      </c>
      <c r="W253" s="439">
        <v>0</v>
      </c>
      <c r="X253" s="439">
        <v>0</v>
      </c>
      <c r="Y253" s="440">
        <f t="shared" si="63"/>
        <v>0</v>
      </c>
      <c r="Z253" s="441">
        <v>0</v>
      </c>
      <c r="AA253" s="441">
        <v>0</v>
      </c>
      <c r="AB253" s="441">
        <v>0</v>
      </c>
      <c r="AC253" s="441">
        <v>0</v>
      </c>
      <c r="AD253" s="442">
        <f t="shared" si="61"/>
        <v>0</v>
      </c>
      <c r="AE253" s="443">
        <f t="shared" si="70"/>
        <v>0</v>
      </c>
      <c r="AF253" s="443">
        <f t="shared" si="64"/>
        <v>0</v>
      </c>
      <c r="AG253" s="443">
        <f t="shared" si="69"/>
        <v>0</v>
      </c>
      <c r="AH253" s="444">
        <f t="shared" si="71"/>
        <v>0</v>
      </c>
      <c r="AI253" s="444">
        <f t="shared" si="66"/>
        <v>0</v>
      </c>
      <c r="AJ253" s="444">
        <f t="shared" si="67"/>
        <v>0</v>
      </c>
      <c r="AK253" s="601">
        <f t="shared" si="68"/>
        <v>0</v>
      </c>
    </row>
    <row r="254" spans="1:37" s="445" customFormat="1" ht="13.9" customHeight="1" x14ac:dyDescent="0.2">
      <c r="A254" s="446" t="s">
        <v>106</v>
      </c>
      <c r="B254" s="198"/>
      <c r="C254" s="432" t="s">
        <v>12</v>
      </c>
      <c r="D254" s="56"/>
      <c r="E254" s="432"/>
      <c r="F254" s="434" t="s">
        <v>323</v>
      </c>
      <c r="G254" s="450" t="s">
        <v>302</v>
      </c>
      <c r="H254" s="435" t="str">
        <f t="shared" si="62"/>
        <v>36006031</v>
      </c>
      <c r="I254" s="436" t="str">
        <f>IF(ISNA(VLOOKUP(G254,GAAP02F[[#All],[Column1]:[FundHier1]],5,FALSE)),"Leases",(VLOOKUP(G254,GAAP02F[[#All],[Column1]:[FundHier1]],5,FALSE)))</f>
        <v>200</v>
      </c>
      <c r="J254" s="436" t="str">
        <f>IF(ISNA(VLOOKUP(F254,Table_GAAP02A[[#All],[Agency]:[Hier1]],4,FALSE)),"Abolished Agency",(VLOOKUP(F254,Table_GAAP02A[[#All],[Agency]:[Hier1]],4,FALSE)))</f>
        <v>0820</v>
      </c>
      <c r="K254" s="437" t="str">
        <f>IF(ISNA(VLOOKUP(F254,Table_GAAP02A[[#All],[Agency]:[Hier1]],2,FALSE)),"Abolished Agency",(VLOOKUP(F254,Table_GAAP02A[[#All],[Agency]:[Hier1]],2,FALSE)))</f>
        <v>RESOURCES</v>
      </c>
      <c r="L254" s="437" t="str">
        <f>IF(ISNA(VLOOKUP(F254,Table_GAAP02A[[#All],[Agency]:[Hier1]],3,FALSE)),"Abolished Agency",(VLOOKUP(F254,Table_GAAP02A[[#All],[Agency]:[Hier1]],3,FALSE)))</f>
        <v>DEPT OF FISH AND GAME</v>
      </c>
      <c r="M254" s="468" t="str">
        <f>IF(ISNA(VLOOKUP(G254,GAAP02F[[#All],[Column1]:[FundName]],2,FALSE)),"Leases",(VLOOKUP(G254,GAAP02F[[#All],[Column1]:[FundName]],2,FALSE)))</f>
        <v>WATER SECURITY CLEAN DRINKING</v>
      </c>
      <c r="N254" s="438">
        <v>0</v>
      </c>
      <c r="O254" s="438">
        <v>0</v>
      </c>
      <c r="P254" s="438">
        <v>0</v>
      </c>
      <c r="Q254" s="438">
        <v>0</v>
      </c>
      <c r="R254" s="438">
        <v>0</v>
      </c>
      <c r="S254" s="438">
        <v>0</v>
      </c>
      <c r="T254" s="577">
        <f t="shared" si="65"/>
        <v>0</v>
      </c>
      <c r="U254" s="439">
        <v>0</v>
      </c>
      <c r="V254" s="439">
        <v>0</v>
      </c>
      <c r="W254" s="439">
        <v>0</v>
      </c>
      <c r="X254" s="439">
        <v>0</v>
      </c>
      <c r="Y254" s="440">
        <f t="shared" si="63"/>
        <v>0</v>
      </c>
      <c r="Z254" s="441">
        <v>0</v>
      </c>
      <c r="AA254" s="441">
        <v>0</v>
      </c>
      <c r="AB254" s="441">
        <v>0</v>
      </c>
      <c r="AC254" s="441">
        <v>0</v>
      </c>
      <c r="AD254" s="442">
        <f t="shared" si="61"/>
        <v>0</v>
      </c>
      <c r="AE254" s="443">
        <f t="shared" si="70"/>
        <v>0</v>
      </c>
      <c r="AF254" s="443">
        <f t="shared" si="64"/>
        <v>0</v>
      </c>
      <c r="AG254" s="443">
        <f t="shared" si="69"/>
        <v>0</v>
      </c>
      <c r="AH254" s="444">
        <f t="shared" si="71"/>
        <v>0</v>
      </c>
      <c r="AI254" s="444">
        <f t="shared" si="66"/>
        <v>0</v>
      </c>
      <c r="AJ254" s="444">
        <f t="shared" si="67"/>
        <v>0</v>
      </c>
      <c r="AK254" s="601">
        <f t="shared" si="68"/>
        <v>0</v>
      </c>
    </row>
    <row r="255" spans="1:37" s="445" customFormat="1" ht="13.9" customHeight="1" x14ac:dyDescent="0.2">
      <c r="A255" s="446" t="s">
        <v>106</v>
      </c>
      <c r="B255" s="198"/>
      <c r="C255" s="432" t="s">
        <v>12</v>
      </c>
      <c r="D255" s="56"/>
      <c r="E255" s="432"/>
      <c r="F255" s="434" t="s">
        <v>323</v>
      </c>
      <c r="G255" s="434" t="s">
        <v>69</v>
      </c>
      <c r="H255" s="435" t="str">
        <f t="shared" si="62"/>
        <v>36006051</v>
      </c>
      <c r="I255" s="436" t="str">
        <f>IF(ISNA(VLOOKUP(G255,GAAP02F[[#All],[Column1]:[FundHier1]],5,FALSE)),"Leases",(VLOOKUP(G255,GAAP02F[[#All],[Column1]:[FundHier1]],5,FALSE)))</f>
        <v>200</v>
      </c>
      <c r="J255" s="436" t="str">
        <f>IF(ISNA(VLOOKUP(F255,Table_GAAP02A[[#All],[Agency]:[Hier1]],4,FALSE)),"Abolished Agency",(VLOOKUP(F255,Table_GAAP02A[[#All],[Agency]:[Hier1]],4,FALSE)))</f>
        <v>0820</v>
      </c>
      <c r="K255" s="437" t="str">
        <f>IF(ISNA(VLOOKUP(F255,Table_GAAP02A[[#All],[Agency]:[Hier1]],2,FALSE)),"Abolished Agency",(VLOOKUP(F255,Table_GAAP02A[[#All],[Agency]:[Hier1]],2,FALSE)))</f>
        <v>RESOURCES</v>
      </c>
      <c r="L255" s="437" t="str">
        <f>IF(ISNA(VLOOKUP(F255,Table_GAAP02A[[#All],[Agency]:[Hier1]],3,FALSE)),"Abolished Agency",(VLOOKUP(F255,Table_GAAP02A[[#All],[Agency]:[Hier1]],3,FALSE)))</f>
        <v>DEPT OF FISH AND GAME</v>
      </c>
      <c r="M255" s="468" t="str">
        <f>IF(ISNA(VLOOKUP(G255,GAAP02F[[#All],[Column1]:[FundName]],2,FALSE)),"Leases",(VLOOKUP(G255,GAAP02F[[#All],[Column1]:[FundName]],2,FALSE)))</f>
        <v>SAFE DRINKING WATER OF 2006</v>
      </c>
      <c r="N255" s="438">
        <v>0</v>
      </c>
      <c r="O255" s="438">
        <v>0</v>
      </c>
      <c r="P255" s="438">
        <v>0</v>
      </c>
      <c r="Q255" s="438">
        <v>0</v>
      </c>
      <c r="R255" s="438">
        <v>0</v>
      </c>
      <c r="S255" s="438">
        <v>0</v>
      </c>
      <c r="T255" s="577">
        <f t="shared" si="65"/>
        <v>0</v>
      </c>
      <c r="U255" s="439">
        <v>0</v>
      </c>
      <c r="V255" s="439">
        <v>0</v>
      </c>
      <c r="W255" s="439">
        <v>0</v>
      </c>
      <c r="X255" s="439">
        <v>0</v>
      </c>
      <c r="Y255" s="440">
        <f t="shared" si="63"/>
        <v>0</v>
      </c>
      <c r="Z255" s="441">
        <v>0</v>
      </c>
      <c r="AA255" s="441">
        <v>0</v>
      </c>
      <c r="AB255" s="441">
        <v>0</v>
      </c>
      <c r="AC255" s="441">
        <v>0</v>
      </c>
      <c r="AD255" s="442">
        <f t="shared" si="61"/>
        <v>0</v>
      </c>
      <c r="AE255" s="443">
        <f t="shared" si="70"/>
        <v>0</v>
      </c>
      <c r="AF255" s="443">
        <f t="shared" si="64"/>
        <v>0</v>
      </c>
      <c r="AG255" s="443">
        <f t="shared" si="69"/>
        <v>0</v>
      </c>
      <c r="AH255" s="444">
        <f t="shared" si="71"/>
        <v>0</v>
      </c>
      <c r="AI255" s="444">
        <f t="shared" si="66"/>
        <v>0</v>
      </c>
      <c r="AJ255" s="444">
        <f t="shared" si="67"/>
        <v>0</v>
      </c>
      <c r="AK255" s="601">
        <f t="shared" si="68"/>
        <v>0</v>
      </c>
    </row>
    <row r="256" spans="1:37" s="445" customFormat="1" ht="13.9" customHeight="1" x14ac:dyDescent="0.2">
      <c r="A256" s="446" t="s">
        <v>106</v>
      </c>
      <c r="B256" s="198"/>
      <c r="C256" s="432" t="s">
        <v>12</v>
      </c>
      <c r="D256" s="56"/>
      <c r="E256" s="432"/>
      <c r="F256" s="434" t="s">
        <v>323</v>
      </c>
      <c r="G256" s="434" t="s">
        <v>336</v>
      </c>
      <c r="H256" s="435" t="str">
        <f t="shared" si="62"/>
        <v>36006083</v>
      </c>
      <c r="I256" s="436" t="str">
        <f>IF(ISNA(VLOOKUP(G256,GAAP02F[[#All],[Column1]:[FundHier1]],5,FALSE)),"Leases",(VLOOKUP(G256,GAAP02F[[#All],[Column1]:[FundHier1]],5,FALSE)))</f>
        <v>200</v>
      </c>
      <c r="J256" s="436" t="str">
        <f>IF(ISNA(VLOOKUP(F256,Table_GAAP02A[[#All],[Agency]:[Hier1]],4,FALSE)),"Abolished Agency",(VLOOKUP(F256,Table_GAAP02A[[#All],[Agency]:[Hier1]],4,FALSE)))</f>
        <v>0820</v>
      </c>
      <c r="K256" s="437" t="str">
        <f>IF(ISNA(VLOOKUP(F256,Table_GAAP02A[[#All],[Agency]:[Hier1]],2,FALSE)),"Abolished Agency",(VLOOKUP(F256,Table_GAAP02A[[#All],[Agency]:[Hier1]],2,FALSE)))</f>
        <v>RESOURCES</v>
      </c>
      <c r="L256" s="437" t="str">
        <f>IF(ISNA(VLOOKUP(F256,Table_GAAP02A[[#All],[Agency]:[Hier1]],3,FALSE)),"Abolished Agency",(VLOOKUP(F256,Table_GAAP02A[[#All],[Agency]:[Hier1]],3,FALSE)))</f>
        <v>DEPT OF FISH AND GAME</v>
      </c>
      <c r="M256" s="468" t="str">
        <f>IF(ISNA(VLOOKUP(G256,GAAP02F[[#All],[Column1]:[FundName]],2,FALSE)),"Leases",(VLOOKUP(G256,GAAP02F[[#All],[Column1]:[FundName]],2,FALSE)))</f>
        <v>WATER QUALITY,SUPPLY, &amp; INFRAS</v>
      </c>
      <c r="N256" s="438">
        <v>0</v>
      </c>
      <c r="O256" s="438">
        <v>0</v>
      </c>
      <c r="P256" s="438">
        <v>0</v>
      </c>
      <c r="Q256" s="438">
        <v>0</v>
      </c>
      <c r="R256" s="438">
        <v>0</v>
      </c>
      <c r="S256" s="438">
        <v>0</v>
      </c>
      <c r="T256" s="577">
        <f t="shared" si="65"/>
        <v>0</v>
      </c>
      <c r="U256" s="439">
        <v>0</v>
      </c>
      <c r="V256" s="439">
        <v>0</v>
      </c>
      <c r="W256" s="439">
        <v>0</v>
      </c>
      <c r="X256" s="439">
        <v>0</v>
      </c>
      <c r="Y256" s="440">
        <f t="shared" si="63"/>
        <v>0</v>
      </c>
      <c r="Z256" s="441">
        <v>0</v>
      </c>
      <c r="AA256" s="441">
        <v>0</v>
      </c>
      <c r="AB256" s="441">
        <v>0</v>
      </c>
      <c r="AC256" s="441">
        <v>0</v>
      </c>
      <c r="AD256" s="442">
        <f t="shared" si="61"/>
        <v>0</v>
      </c>
      <c r="AE256" s="443">
        <f t="shared" si="70"/>
        <v>0</v>
      </c>
      <c r="AF256" s="443">
        <f t="shared" si="64"/>
        <v>0</v>
      </c>
      <c r="AG256" s="443">
        <f t="shared" si="69"/>
        <v>0</v>
      </c>
      <c r="AH256" s="444">
        <f t="shared" si="71"/>
        <v>0</v>
      </c>
      <c r="AI256" s="444">
        <f t="shared" si="66"/>
        <v>0</v>
      </c>
      <c r="AJ256" s="444">
        <f t="shared" si="67"/>
        <v>0</v>
      </c>
      <c r="AK256" s="601">
        <f t="shared" si="68"/>
        <v>0</v>
      </c>
    </row>
    <row r="257" spans="1:37" s="445" customFormat="1" ht="13.9" customHeight="1" x14ac:dyDescent="0.2">
      <c r="A257" s="446" t="s">
        <v>106</v>
      </c>
      <c r="B257" s="198"/>
      <c r="C257" s="432" t="s">
        <v>12</v>
      </c>
      <c r="D257" s="56"/>
      <c r="E257" s="432"/>
      <c r="F257" s="434" t="s">
        <v>323</v>
      </c>
      <c r="G257" s="450" t="s">
        <v>337</v>
      </c>
      <c r="H257" s="435" t="str">
        <f t="shared" si="62"/>
        <v>36008018</v>
      </c>
      <c r="I257" s="436" t="str">
        <f>IF(ISNA(VLOOKUP(G257,GAAP02F[[#All],[Column1]:[FundHier1]],5,FALSE)),"Leases",(VLOOKUP(G257,GAAP02F[[#All],[Column1]:[FundHier1]],5,FALSE)))</f>
        <v>200</v>
      </c>
      <c r="J257" s="436" t="str">
        <f>IF(ISNA(VLOOKUP(F257,Table_GAAP02A[[#All],[Agency]:[Hier1]],4,FALSE)),"Abolished Agency",(VLOOKUP(F257,Table_GAAP02A[[#All],[Agency]:[Hier1]],4,FALSE)))</f>
        <v>0820</v>
      </c>
      <c r="K257" s="437" t="str">
        <f>IF(ISNA(VLOOKUP(F257,Table_GAAP02A[[#All],[Agency]:[Hier1]],2,FALSE)),"Abolished Agency",(VLOOKUP(F257,Table_GAAP02A[[#All],[Agency]:[Hier1]],2,FALSE)))</f>
        <v>RESOURCES</v>
      </c>
      <c r="L257" s="437" t="str">
        <f>IF(ISNA(VLOOKUP(F257,Table_GAAP02A[[#All],[Agency]:[Hier1]],3,FALSE)),"Abolished Agency",(VLOOKUP(F257,Table_GAAP02A[[#All],[Agency]:[Hier1]],3,FALSE)))</f>
        <v>DEPT OF FISH AND GAME</v>
      </c>
      <c r="M257" s="468" t="str">
        <f>IF(ISNA(VLOOKUP(G257,GAAP02F[[#All],[Column1]:[FundName]],2,FALSE)),"Leases",(VLOOKUP(G257,GAAP02F[[#All],[Column1]:[FundName]],2,FALSE)))</f>
        <v>SALTON SEA RESTORATION FD</v>
      </c>
      <c r="N257" s="438">
        <v>0</v>
      </c>
      <c r="O257" s="438">
        <v>0</v>
      </c>
      <c r="P257" s="438">
        <v>0</v>
      </c>
      <c r="Q257" s="438">
        <v>0</v>
      </c>
      <c r="R257" s="438">
        <v>0</v>
      </c>
      <c r="S257" s="438">
        <v>0</v>
      </c>
      <c r="T257" s="577">
        <f t="shared" si="65"/>
        <v>0</v>
      </c>
      <c r="U257" s="439">
        <v>0</v>
      </c>
      <c r="V257" s="439">
        <v>0</v>
      </c>
      <c r="W257" s="439">
        <v>0</v>
      </c>
      <c r="X257" s="439">
        <v>0</v>
      </c>
      <c r="Y257" s="440">
        <f t="shared" si="63"/>
        <v>0</v>
      </c>
      <c r="Z257" s="441">
        <v>0</v>
      </c>
      <c r="AA257" s="441">
        <v>0</v>
      </c>
      <c r="AB257" s="441">
        <v>0</v>
      </c>
      <c r="AC257" s="441">
        <v>0</v>
      </c>
      <c r="AD257" s="442">
        <f t="shared" si="61"/>
        <v>0</v>
      </c>
      <c r="AE257" s="443">
        <f t="shared" si="70"/>
        <v>0</v>
      </c>
      <c r="AF257" s="443">
        <f t="shared" si="64"/>
        <v>0</v>
      </c>
      <c r="AG257" s="443">
        <f t="shared" si="69"/>
        <v>0</v>
      </c>
      <c r="AH257" s="444">
        <f t="shared" si="71"/>
        <v>0</v>
      </c>
      <c r="AI257" s="444">
        <f t="shared" si="66"/>
        <v>0</v>
      </c>
      <c r="AJ257" s="444">
        <f t="shared" si="67"/>
        <v>0</v>
      </c>
      <c r="AK257" s="601">
        <f t="shared" si="68"/>
        <v>0</v>
      </c>
    </row>
    <row r="258" spans="1:37" s="445" customFormat="1" ht="13.9" customHeight="1" x14ac:dyDescent="0.2">
      <c r="A258" s="446" t="s">
        <v>106</v>
      </c>
      <c r="B258" s="198"/>
      <c r="C258" s="432" t="s">
        <v>12</v>
      </c>
      <c r="D258" s="56"/>
      <c r="E258" s="432"/>
      <c r="F258" s="434" t="s">
        <v>323</v>
      </c>
      <c r="G258" s="434" t="s">
        <v>338</v>
      </c>
      <c r="H258" s="435" t="str">
        <f t="shared" si="62"/>
        <v>36008047</v>
      </c>
      <c r="I258" s="436" t="str">
        <f>IF(ISNA(VLOOKUP(G258,GAAP02F[[#All],[Column1]:[FundHier1]],5,FALSE)),"Leases",(VLOOKUP(G258,GAAP02F[[#All],[Column1]:[FundHier1]],5,FALSE)))</f>
        <v>200</v>
      </c>
      <c r="J258" s="436" t="str">
        <f>IF(ISNA(VLOOKUP(F258,Table_GAAP02A[[#All],[Agency]:[Hier1]],4,FALSE)),"Abolished Agency",(VLOOKUP(F258,Table_GAAP02A[[#All],[Agency]:[Hier1]],4,FALSE)))</f>
        <v>0820</v>
      </c>
      <c r="K258" s="437" t="str">
        <f>IF(ISNA(VLOOKUP(F258,Table_GAAP02A[[#All],[Agency]:[Hier1]],2,FALSE)),"Abolished Agency",(VLOOKUP(F258,Table_GAAP02A[[#All],[Agency]:[Hier1]],2,FALSE)))</f>
        <v>RESOURCES</v>
      </c>
      <c r="L258" s="437" t="str">
        <f>IF(ISNA(VLOOKUP(F258,Table_GAAP02A[[#All],[Agency]:[Hier1]],3,FALSE)),"Abolished Agency",(VLOOKUP(F258,Table_GAAP02A[[#All],[Agency]:[Hier1]],3,FALSE)))</f>
        <v>DEPT OF FISH AND GAME</v>
      </c>
      <c r="M258" s="437" t="str">
        <f>IF(ISNA(VLOOKUP(G258,GAAP02F[[#All],[Column1]:[FundName]],2,FALSE)),"Leases",(VLOOKUP(G258,GAAP02F[[#All],[Column1]:[FundName]],2,FALSE)))</f>
        <v>CALIFORNIA SEA OTTER FUND</v>
      </c>
      <c r="N258" s="438">
        <v>0</v>
      </c>
      <c r="O258" s="438">
        <v>0</v>
      </c>
      <c r="P258" s="438">
        <v>0</v>
      </c>
      <c r="Q258" s="438">
        <v>0</v>
      </c>
      <c r="R258" s="438">
        <v>0</v>
      </c>
      <c r="S258" s="438">
        <v>0</v>
      </c>
      <c r="T258" s="577">
        <f t="shared" si="65"/>
        <v>0</v>
      </c>
      <c r="U258" s="439">
        <v>0</v>
      </c>
      <c r="V258" s="439">
        <v>0</v>
      </c>
      <c r="W258" s="439">
        <v>0</v>
      </c>
      <c r="X258" s="439">
        <v>0</v>
      </c>
      <c r="Y258" s="440">
        <f t="shared" si="63"/>
        <v>0</v>
      </c>
      <c r="Z258" s="441">
        <v>0</v>
      </c>
      <c r="AA258" s="441">
        <v>0</v>
      </c>
      <c r="AB258" s="441">
        <v>0</v>
      </c>
      <c r="AC258" s="441">
        <v>0</v>
      </c>
      <c r="AD258" s="442">
        <f t="shared" si="61"/>
        <v>0</v>
      </c>
      <c r="AE258" s="443">
        <f t="shared" si="70"/>
        <v>0</v>
      </c>
      <c r="AF258" s="443">
        <f t="shared" si="64"/>
        <v>0</v>
      </c>
      <c r="AG258" s="443">
        <f t="shared" si="69"/>
        <v>0</v>
      </c>
      <c r="AH258" s="444">
        <f t="shared" si="71"/>
        <v>0</v>
      </c>
      <c r="AI258" s="444">
        <f t="shared" si="66"/>
        <v>0</v>
      </c>
      <c r="AJ258" s="444">
        <f t="shared" si="67"/>
        <v>0</v>
      </c>
      <c r="AK258" s="601">
        <f t="shared" si="68"/>
        <v>0</v>
      </c>
    </row>
    <row r="259" spans="1:37" s="445" customFormat="1" ht="13.9" customHeight="1" x14ac:dyDescent="0.2">
      <c r="A259" s="446" t="s">
        <v>106</v>
      </c>
      <c r="B259" s="198"/>
      <c r="C259" s="432" t="s">
        <v>12</v>
      </c>
      <c r="D259" s="432"/>
      <c r="E259" s="432"/>
      <c r="F259" s="434" t="s">
        <v>339</v>
      </c>
      <c r="G259" s="450" t="s">
        <v>13</v>
      </c>
      <c r="H259" s="435" t="str">
        <f t="shared" si="62"/>
        <v>36400001</v>
      </c>
      <c r="I259" s="436" t="str">
        <f>IF(ISNA(VLOOKUP(G259,GAAP02F[[#All],[Column1]:[FundHier1]],5,FALSE)),"Leases",(VLOOKUP(G259,GAAP02F[[#All],[Column1]:[FundHier1]],5,FALSE)))</f>
        <v>100</v>
      </c>
      <c r="J259" s="436" t="str">
        <f>IF(ISNA(VLOOKUP(F259,Table_GAAP02A[[#All],[Agency]:[Hier1]],4,FALSE)),"Abolished Agency",(VLOOKUP(F259,Table_GAAP02A[[#All],[Agency]:[Hier1]],4,FALSE)))</f>
        <v>0820</v>
      </c>
      <c r="K259" s="437" t="str">
        <f>IF(ISNA(VLOOKUP(F259,Table_GAAP02A[[#All],[Agency]:[Hier1]],2,FALSE)),"Abolished Agency",(VLOOKUP(F259,Table_GAAP02A[[#All],[Agency]:[Hier1]],2,FALSE)))</f>
        <v>RESOURCES</v>
      </c>
      <c r="L259" s="437" t="str">
        <f>IF(ISNA(VLOOKUP(F259,Table_GAAP02A[[#All],[Agency]:[Hier1]],3,FALSE)),"Abolished Agency",(VLOOKUP(F259,Table_GAAP02A[[#All],[Agency]:[Hier1]],3,FALSE)))</f>
        <v>WILDLIFE CONSERVATION BOARD</v>
      </c>
      <c r="M259" s="437" t="str">
        <f>IF(ISNA(VLOOKUP(G259,GAAP02F[[#All],[Column1]:[FundName]],2,FALSE)),"Leases",(VLOOKUP(G259,GAAP02F[[#All],[Column1]:[FundName]],2,FALSE)))</f>
        <v>GENERAL FUND</v>
      </c>
      <c r="N259" s="438">
        <v>0</v>
      </c>
      <c r="O259" s="438">
        <v>0</v>
      </c>
      <c r="P259" s="438">
        <v>0</v>
      </c>
      <c r="Q259" s="438">
        <v>0</v>
      </c>
      <c r="R259" s="438">
        <v>0</v>
      </c>
      <c r="S259" s="438">
        <v>0</v>
      </c>
      <c r="T259" s="577">
        <f t="shared" si="65"/>
        <v>0</v>
      </c>
      <c r="U259" s="439">
        <v>0</v>
      </c>
      <c r="V259" s="439">
        <v>0</v>
      </c>
      <c r="W259" s="439">
        <v>0</v>
      </c>
      <c r="X259" s="439">
        <v>0</v>
      </c>
      <c r="Y259" s="440">
        <f t="shared" si="63"/>
        <v>0</v>
      </c>
      <c r="Z259" s="441">
        <v>0</v>
      </c>
      <c r="AA259" s="441">
        <v>0</v>
      </c>
      <c r="AB259" s="441">
        <v>0</v>
      </c>
      <c r="AC259" s="441">
        <v>0</v>
      </c>
      <c r="AD259" s="442">
        <f t="shared" ref="AD259:AD322" si="72">SUM(Z259:AC259)</f>
        <v>0</v>
      </c>
      <c r="AE259" s="443">
        <f t="shared" si="70"/>
        <v>0</v>
      </c>
      <c r="AF259" s="443">
        <f t="shared" si="64"/>
        <v>0</v>
      </c>
      <c r="AG259" s="443">
        <f t="shared" si="69"/>
        <v>0</v>
      </c>
      <c r="AH259" s="444">
        <f t="shared" si="71"/>
        <v>0</v>
      </c>
      <c r="AI259" s="444">
        <f t="shared" si="66"/>
        <v>0</v>
      </c>
      <c r="AJ259" s="444">
        <f t="shared" si="67"/>
        <v>0</v>
      </c>
      <c r="AK259" s="601">
        <f t="shared" si="68"/>
        <v>0</v>
      </c>
    </row>
    <row r="260" spans="1:37" s="445" customFormat="1" ht="13.9" customHeight="1" x14ac:dyDescent="0.2">
      <c r="A260" s="446" t="s">
        <v>106</v>
      </c>
      <c r="B260" s="198"/>
      <c r="C260" s="432" t="s">
        <v>12</v>
      </c>
      <c r="D260" s="432"/>
      <c r="E260" s="432"/>
      <c r="F260" s="434" t="s">
        <v>339</v>
      </c>
      <c r="G260" s="434" t="s">
        <v>16</v>
      </c>
      <c r="H260" s="435" t="str">
        <f t="shared" ref="H260:H323" si="73">F260&amp;G260</f>
        <v>36400005</v>
      </c>
      <c r="I260" s="436" t="str">
        <f>IF(ISNA(VLOOKUP(G260,GAAP02F[[#All],[Column1]:[FundHier1]],5,FALSE)),"Leases",(VLOOKUP(G260,GAAP02F[[#All],[Column1]:[FundHier1]],5,FALSE)))</f>
        <v>200</v>
      </c>
      <c r="J260" s="436" t="str">
        <f>IF(ISNA(VLOOKUP(F260,Table_GAAP02A[[#All],[Agency]:[Hier1]],4,FALSE)),"Abolished Agency",(VLOOKUP(F260,Table_GAAP02A[[#All],[Agency]:[Hier1]],4,FALSE)))</f>
        <v>0820</v>
      </c>
      <c r="K260" s="437" t="str">
        <f>IF(ISNA(VLOOKUP(F260,Table_GAAP02A[[#All],[Agency]:[Hier1]],2,FALSE)),"Abolished Agency",(VLOOKUP(F260,Table_GAAP02A[[#All],[Agency]:[Hier1]],2,FALSE)))</f>
        <v>RESOURCES</v>
      </c>
      <c r="L260" s="437" t="str">
        <f>IF(ISNA(VLOOKUP(F260,Table_GAAP02A[[#All],[Agency]:[Hier1]],3,FALSE)),"Abolished Agency",(VLOOKUP(F260,Table_GAAP02A[[#All],[Agency]:[Hier1]],3,FALSE)))</f>
        <v>WILDLIFE CONSERVATION BOARD</v>
      </c>
      <c r="M260" s="437" t="str">
        <f>IF(ISNA(VLOOKUP(G260,GAAP02F[[#All],[Column1]:[FundName]],2,FALSE)),"Leases",(VLOOKUP(G260,GAAP02F[[#All],[Column1]:[FundName]],2,FALSE)))</f>
        <v>SAFE NEIGHBRHD PARK, CLEAN WAT</v>
      </c>
      <c r="N260" s="438">
        <v>0</v>
      </c>
      <c r="O260" s="438">
        <v>0</v>
      </c>
      <c r="P260" s="438">
        <v>0</v>
      </c>
      <c r="Q260" s="438">
        <v>0</v>
      </c>
      <c r="R260" s="438">
        <v>0</v>
      </c>
      <c r="S260" s="438">
        <v>0</v>
      </c>
      <c r="T260" s="577">
        <f t="shared" si="65"/>
        <v>0</v>
      </c>
      <c r="U260" s="439">
        <v>0</v>
      </c>
      <c r="V260" s="439">
        <v>0</v>
      </c>
      <c r="W260" s="439">
        <v>0</v>
      </c>
      <c r="X260" s="439">
        <v>0</v>
      </c>
      <c r="Y260" s="440">
        <f t="shared" ref="Y260:Y323" si="74">SUM(U260:X260)</f>
        <v>0</v>
      </c>
      <c r="Z260" s="441">
        <v>0</v>
      </c>
      <c r="AA260" s="441">
        <v>0</v>
      </c>
      <c r="AB260" s="441">
        <v>0</v>
      </c>
      <c r="AC260" s="441">
        <v>0</v>
      </c>
      <c r="AD260" s="442">
        <f t="shared" si="72"/>
        <v>0</v>
      </c>
      <c r="AE260" s="443">
        <f t="shared" si="70"/>
        <v>0</v>
      </c>
      <c r="AF260" s="443">
        <f t="shared" si="64"/>
        <v>0</v>
      </c>
      <c r="AG260" s="443">
        <f t="shared" si="69"/>
        <v>0</v>
      </c>
      <c r="AH260" s="444">
        <f t="shared" si="71"/>
        <v>0</v>
      </c>
      <c r="AI260" s="444">
        <f t="shared" si="66"/>
        <v>0</v>
      </c>
      <c r="AJ260" s="444">
        <f t="shared" si="67"/>
        <v>0</v>
      </c>
      <c r="AK260" s="601">
        <f t="shared" si="68"/>
        <v>0</v>
      </c>
    </row>
    <row r="261" spans="1:37" s="445" customFormat="1" ht="13.9" customHeight="1" x14ac:dyDescent="0.2">
      <c r="A261" s="446" t="s">
        <v>106</v>
      </c>
      <c r="B261" s="198"/>
      <c r="C261" s="432" t="s">
        <v>12</v>
      </c>
      <c r="D261" s="432"/>
      <c r="E261" s="432"/>
      <c r="F261" s="434" t="s">
        <v>339</v>
      </c>
      <c r="G261" s="434" t="s">
        <v>26</v>
      </c>
      <c r="H261" s="435" t="str">
        <f t="shared" si="73"/>
        <v>36400140</v>
      </c>
      <c r="I261" s="436" t="str">
        <f>IF(ISNA(VLOOKUP(G261,GAAP02F[[#All],[Column1]:[FundHier1]],5,FALSE)),"Leases",(VLOOKUP(G261,GAAP02F[[#All],[Column1]:[FundHier1]],5,FALSE)))</f>
        <v>200</v>
      </c>
      <c r="J261" s="436" t="str">
        <f>IF(ISNA(VLOOKUP(F261,Table_GAAP02A[[#All],[Agency]:[Hier1]],4,FALSE)),"Abolished Agency",(VLOOKUP(F261,Table_GAAP02A[[#All],[Agency]:[Hier1]],4,FALSE)))</f>
        <v>0820</v>
      </c>
      <c r="K261" s="437" t="str">
        <f>IF(ISNA(VLOOKUP(F261,Table_GAAP02A[[#All],[Agency]:[Hier1]],2,FALSE)),"Abolished Agency",(VLOOKUP(F261,Table_GAAP02A[[#All],[Agency]:[Hier1]],2,FALSE)))</f>
        <v>RESOURCES</v>
      </c>
      <c r="L261" s="437" t="str">
        <f>IF(ISNA(VLOOKUP(F261,Table_GAAP02A[[#All],[Agency]:[Hier1]],3,FALSE)),"Abolished Agency",(VLOOKUP(F261,Table_GAAP02A[[#All],[Agency]:[Hier1]],3,FALSE)))</f>
        <v>WILDLIFE CONSERVATION BOARD</v>
      </c>
      <c r="M261" s="437" t="str">
        <f>IF(ISNA(VLOOKUP(G261,GAAP02F[[#All],[Column1]:[FundName]],2,FALSE)),"Leases",(VLOOKUP(G261,GAAP02F[[#All],[Column1]:[FundName]],2,FALSE)))</f>
        <v>ENVIRONMENTL LICENSE PLATE FD</v>
      </c>
      <c r="N261" s="438">
        <v>0</v>
      </c>
      <c r="O261" s="438">
        <v>0</v>
      </c>
      <c r="P261" s="438">
        <v>0</v>
      </c>
      <c r="Q261" s="438">
        <v>0</v>
      </c>
      <c r="R261" s="438">
        <v>0</v>
      </c>
      <c r="S261" s="438">
        <v>0</v>
      </c>
      <c r="T261" s="577">
        <f t="shared" si="65"/>
        <v>0</v>
      </c>
      <c r="U261" s="439">
        <v>0</v>
      </c>
      <c r="V261" s="439">
        <v>0</v>
      </c>
      <c r="W261" s="439">
        <v>0</v>
      </c>
      <c r="X261" s="439">
        <v>0</v>
      </c>
      <c r="Y261" s="440">
        <f t="shared" si="74"/>
        <v>0</v>
      </c>
      <c r="Z261" s="441">
        <v>0</v>
      </c>
      <c r="AA261" s="441">
        <v>0</v>
      </c>
      <c r="AB261" s="441">
        <v>0</v>
      </c>
      <c r="AC261" s="441">
        <v>0</v>
      </c>
      <c r="AD261" s="442">
        <f t="shared" si="72"/>
        <v>0</v>
      </c>
      <c r="AE261" s="443">
        <f t="shared" si="70"/>
        <v>0</v>
      </c>
      <c r="AF261" s="443">
        <f t="shared" ref="AF261:AF324" si="75">O261 +V261-AA261</f>
        <v>0</v>
      </c>
      <c r="AG261" s="443">
        <f t="shared" si="69"/>
        <v>0</v>
      </c>
      <c r="AH261" s="444">
        <f t="shared" si="71"/>
        <v>0</v>
      </c>
      <c r="AI261" s="444">
        <f t="shared" si="66"/>
        <v>0</v>
      </c>
      <c r="AJ261" s="444">
        <f t="shared" si="67"/>
        <v>0</v>
      </c>
      <c r="AK261" s="601">
        <f t="shared" si="68"/>
        <v>0</v>
      </c>
    </row>
    <row r="262" spans="1:37" s="445" customFormat="1" ht="13.9" customHeight="1" x14ac:dyDescent="0.2">
      <c r="A262" s="446" t="s">
        <v>106</v>
      </c>
      <c r="B262" s="198"/>
      <c r="C262" s="432" t="s">
        <v>12</v>
      </c>
      <c r="D262" s="432"/>
      <c r="E262" s="432"/>
      <c r="F262" s="434" t="s">
        <v>339</v>
      </c>
      <c r="G262" s="450" t="s">
        <v>33</v>
      </c>
      <c r="H262" s="435" t="str">
        <f t="shared" si="73"/>
        <v>36400235</v>
      </c>
      <c r="I262" s="436" t="str">
        <f>IF(ISNA(VLOOKUP(G262,GAAP02F[[#All],[Column1]:[FundHier1]],5,FALSE)),"Leases",(VLOOKUP(G262,GAAP02F[[#All],[Column1]:[FundHier1]],5,FALSE)))</f>
        <v>200</v>
      </c>
      <c r="J262" s="436" t="str">
        <f>IF(ISNA(VLOOKUP(F262,Table_GAAP02A[[#All],[Agency]:[Hier1]],4,FALSE)),"Abolished Agency",(VLOOKUP(F262,Table_GAAP02A[[#All],[Agency]:[Hier1]],4,FALSE)))</f>
        <v>0820</v>
      </c>
      <c r="K262" s="437" t="str">
        <f>IF(ISNA(VLOOKUP(F262,Table_GAAP02A[[#All],[Agency]:[Hier1]],2,FALSE)),"Abolished Agency",(VLOOKUP(F262,Table_GAAP02A[[#All],[Agency]:[Hier1]],2,FALSE)))</f>
        <v>RESOURCES</v>
      </c>
      <c r="L262" s="437" t="str">
        <f>IF(ISNA(VLOOKUP(F262,Table_GAAP02A[[#All],[Agency]:[Hier1]],3,FALSE)),"Abolished Agency",(VLOOKUP(F262,Table_GAAP02A[[#All],[Agency]:[Hier1]],3,FALSE)))</f>
        <v>WILDLIFE CONSERVATION BOARD</v>
      </c>
      <c r="M262" s="437" t="str">
        <f>IF(ISNA(VLOOKUP(G262,GAAP02F[[#All],[Column1]:[FundName]],2,FALSE)),"Leases",(VLOOKUP(G262,GAAP02F[[#All],[Column1]:[FundName]],2,FALSE)))</f>
        <v>CIGARETTE&amp;TOBACCO FD, PUB RES</v>
      </c>
      <c r="N262" s="438">
        <v>0</v>
      </c>
      <c r="O262" s="438">
        <v>0</v>
      </c>
      <c r="P262" s="438">
        <v>0</v>
      </c>
      <c r="Q262" s="438">
        <v>0</v>
      </c>
      <c r="R262" s="438">
        <v>0</v>
      </c>
      <c r="S262" s="438">
        <v>0</v>
      </c>
      <c r="T262" s="577">
        <f t="shared" si="65"/>
        <v>0</v>
      </c>
      <c r="U262" s="439">
        <v>0</v>
      </c>
      <c r="V262" s="439">
        <v>0</v>
      </c>
      <c r="W262" s="439">
        <v>0</v>
      </c>
      <c r="X262" s="439">
        <v>0</v>
      </c>
      <c r="Y262" s="440">
        <f t="shared" si="74"/>
        <v>0</v>
      </c>
      <c r="Z262" s="441">
        <v>0</v>
      </c>
      <c r="AA262" s="441">
        <v>0</v>
      </c>
      <c r="AB262" s="441">
        <v>0</v>
      </c>
      <c r="AC262" s="441">
        <v>0</v>
      </c>
      <c r="AD262" s="442">
        <f t="shared" si="72"/>
        <v>0</v>
      </c>
      <c r="AE262" s="443">
        <f t="shared" si="70"/>
        <v>0</v>
      </c>
      <c r="AF262" s="443">
        <f t="shared" si="75"/>
        <v>0</v>
      </c>
      <c r="AG262" s="443">
        <f t="shared" si="69"/>
        <v>0</v>
      </c>
      <c r="AH262" s="444">
        <f t="shared" si="71"/>
        <v>0</v>
      </c>
      <c r="AI262" s="444">
        <f t="shared" si="66"/>
        <v>0</v>
      </c>
      <c r="AJ262" s="444">
        <f t="shared" si="67"/>
        <v>0</v>
      </c>
      <c r="AK262" s="601">
        <f t="shared" si="68"/>
        <v>0</v>
      </c>
    </row>
    <row r="263" spans="1:37" s="445" customFormat="1" ht="13.9" customHeight="1" x14ac:dyDescent="0.2">
      <c r="A263" s="446" t="s">
        <v>106</v>
      </c>
      <c r="B263" s="198"/>
      <c r="C263" s="432" t="s">
        <v>12</v>
      </c>
      <c r="D263" s="432"/>
      <c r="E263" s="432"/>
      <c r="F263" s="434" t="s">
        <v>339</v>
      </c>
      <c r="G263" s="434" t="s">
        <v>35</v>
      </c>
      <c r="H263" s="435" t="str">
        <f t="shared" si="73"/>
        <v>36400262</v>
      </c>
      <c r="I263" s="436" t="str">
        <f>IF(ISNA(VLOOKUP(G263,GAAP02F[[#All],[Column1]:[FundHier1]],5,FALSE)),"Leases",(VLOOKUP(G263,GAAP02F[[#All],[Column1]:[FundHier1]],5,FALSE)))</f>
        <v>300</v>
      </c>
      <c r="J263" s="436" t="str">
        <f>IF(ISNA(VLOOKUP(F263,Table_GAAP02A[[#All],[Agency]:[Hier1]],4,FALSE)),"Abolished Agency",(VLOOKUP(F263,Table_GAAP02A[[#All],[Agency]:[Hier1]],4,FALSE)))</f>
        <v>0820</v>
      </c>
      <c r="K263" s="437" t="str">
        <f>IF(ISNA(VLOOKUP(F263,Table_GAAP02A[[#All],[Agency]:[Hier1]],2,FALSE)),"Abolished Agency",(VLOOKUP(F263,Table_GAAP02A[[#All],[Agency]:[Hier1]],2,FALSE)))</f>
        <v>RESOURCES</v>
      </c>
      <c r="L263" s="437" t="str">
        <f>IF(ISNA(VLOOKUP(F263,Table_GAAP02A[[#All],[Agency]:[Hier1]],3,FALSE)),"Abolished Agency",(VLOOKUP(F263,Table_GAAP02A[[#All],[Agency]:[Hier1]],3,FALSE)))</f>
        <v>WILDLIFE CONSERVATION BOARD</v>
      </c>
      <c r="M263" s="437" t="str">
        <f>IF(ISNA(VLOOKUP(G263,GAAP02F[[#All],[Column1]:[FundName]],2,FALSE)),"Leases",(VLOOKUP(G263,GAAP02F[[#All],[Column1]:[FundName]],2,FALSE)))</f>
        <v>HABITAT CONSERVATION FUND</v>
      </c>
      <c r="N263" s="438">
        <v>0</v>
      </c>
      <c r="O263" s="438">
        <v>0</v>
      </c>
      <c r="P263" s="438">
        <v>0</v>
      </c>
      <c r="Q263" s="438">
        <v>0</v>
      </c>
      <c r="R263" s="438">
        <v>0</v>
      </c>
      <c r="S263" s="438">
        <v>0</v>
      </c>
      <c r="T263" s="577">
        <f t="shared" si="65"/>
        <v>0</v>
      </c>
      <c r="U263" s="439">
        <v>0</v>
      </c>
      <c r="V263" s="439">
        <v>0</v>
      </c>
      <c r="W263" s="439">
        <v>0</v>
      </c>
      <c r="X263" s="439">
        <v>0</v>
      </c>
      <c r="Y263" s="440">
        <f t="shared" si="74"/>
        <v>0</v>
      </c>
      <c r="Z263" s="441">
        <v>0</v>
      </c>
      <c r="AA263" s="441">
        <v>0</v>
      </c>
      <c r="AB263" s="441">
        <v>0</v>
      </c>
      <c r="AC263" s="441">
        <v>0</v>
      </c>
      <c r="AD263" s="442">
        <f t="shared" si="72"/>
        <v>0</v>
      </c>
      <c r="AE263" s="443">
        <f t="shared" si="70"/>
        <v>0</v>
      </c>
      <c r="AF263" s="443">
        <f t="shared" si="75"/>
        <v>0</v>
      </c>
      <c r="AG263" s="443">
        <f t="shared" si="69"/>
        <v>0</v>
      </c>
      <c r="AH263" s="444">
        <f t="shared" si="71"/>
        <v>0</v>
      </c>
      <c r="AI263" s="444">
        <f t="shared" si="66"/>
        <v>0</v>
      </c>
      <c r="AJ263" s="444">
        <f t="shared" si="67"/>
        <v>0</v>
      </c>
      <c r="AK263" s="601">
        <f t="shared" si="68"/>
        <v>0</v>
      </c>
    </row>
    <row r="264" spans="1:37" s="445" customFormat="1" ht="13.9" customHeight="1" x14ac:dyDescent="0.2">
      <c r="A264" s="446" t="s">
        <v>106</v>
      </c>
      <c r="B264" s="198"/>
      <c r="C264" s="432" t="s">
        <v>12</v>
      </c>
      <c r="D264" s="432"/>
      <c r="E264" s="432"/>
      <c r="F264" s="434" t="s">
        <v>339</v>
      </c>
      <c r="G264" s="434" t="s">
        <v>340</v>
      </c>
      <c r="H264" s="435" t="str">
        <f t="shared" si="73"/>
        <v>36400266</v>
      </c>
      <c r="I264" s="436" t="str">
        <f>IF(ISNA(VLOOKUP(G264,GAAP02F[[#All],[Column1]:[FundHier1]],5,FALSE)),"Leases",(VLOOKUP(G264,GAAP02F[[#All],[Column1]:[FundHier1]],5,FALSE)))</f>
        <v>300</v>
      </c>
      <c r="J264" s="436" t="str">
        <f>IF(ISNA(VLOOKUP(F264,Table_GAAP02A[[#All],[Agency]:[Hier1]],4,FALSE)),"Abolished Agency",(VLOOKUP(F264,Table_GAAP02A[[#All],[Agency]:[Hier1]],4,FALSE)))</f>
        <v>0820</v>
      </c>
      <c r="K264" s="437" t="str">
        <f>IF(ISNA(VLOOKUP(F264,Table_GAAP02A[[#All],[Agency]:[Hier1]],2,FALSE)),"Abolished Agency",(VLOOKUP(F264,Table_GAAP02A[[#All],[Agency]:[Hier1]],2,FALSE)))</f>
        <v>RESOURCES</v>
      </c>
      <c r="L264" s="437" t="str">
        <f>IF(ISNA(VLOOKUP(F264,Table_GAAP02A[[#All],[Agency]:[Hier1]],3,FALSE)),"Abolished Agency",(VLOOKUP(F264,Table_GAAP02A[[#All],[Agency]:[Hier1]],3,FALSE)))</f>
        <v>WILDLIFE CONSERVATION BOARD</v>
      </c>
      <c r="M264" s="437" t="str">
        <f>IF(ISNA(VLOOKUP(G264,GAAP02F[[#All],[Column1]:[FundName]],2,FALSE)),"Leases",(VLOOKUP(G264,GAAP02F[[#All],[Column1]:[FundName]],2,FALSE)))</f>
        <v>INLAND WETLANDS CONSER ACCOUNT</v>
      </c>
      <c r="N264" s="438">
        <v>0</v>
      </c>
      <c r="O264" s="438">
        <v>0</v>
      </c>
      <c r="P264" s="438">
        <v>0</v>
      </c>
      <c r="Q264" s="438">
        <v>0</v>
      </c>
      <c r="R264" s="438">
        <v>0</v>
      </c>
      <c r="S264" s="438">
        <v>0</v>
      </c>
      <c r="T264" s="577">
        <f t="shared" si="65"/>
        <v>0</v>
      </c>
      <c r="U264" s="439">
        <v>0</v>
      </c>
      <c r="V264" s="439">
        <v>0</v>
      </c>
      <c r="W264" s="439">
        <v>0</v>
      </c>
      <c r="X264" s="439">
        <v>0</v>
      </c>
      <c r="Y264" s="440">
        <f t="shared" si="74"/>
        <v>0</v>
      </c>
      <c r="Z264" s="441">
        <v>0</v>
      </c>
      <c r="AA264" s="441">
        <v>0</v>
      </c>
      <c r="AB264" s="441">
        <v>0</v>
      </c>
      <c r="AC264" s="441">
        <v>0</v>
      </c>
      <c r="AD264" s="442">
        <f t="shared" si="72"/>
        <v>0</v>
      </c>
      <c r="AE264" s="443">
        <f t="shared" si="70"/>
        <v>0</v>
      </c>
      <c r="AF264" s="443">
        <f t="shared" si="75"/>
        <v>0</v>
      </c>
      <c r="AG264" s="443">
        <f t="shared" si="69"/>
        <v>0</v>
      </c>
      <c r="AH264" s="444">
        <f t="shared" si="71"/>
        <v>0</v>
      </c>
      <c r="AI264" s="444">
        <f t="shared" si="66"/>
        <v>0</v>
      </c>
      <c r="AJ264" s="444">
        <f t="shared" si="67"/>
        <v>0</v>
      </c>
      <c r="AK264" s="601">
        <f t="shared" si="68"/>
        <v>0</v>
      </c>
    </row>
    <row r="265" spans="1:37" s="445" customFormat="1" ht="13.9" customHeight="1" x14ac:dyDescent="0.2">
      <c r="A265" s="446" t="s">
        <v>106</v>
      </c>
      <c r="B265" s="198"/>
      <c r="C265" s="432" t="s">
        <v>12</v>
      </c>
      <c r="D265" s="432"/>
      <c r="E265" s="432"/>
      <c r="F265" s="434" t="s">
        <v>339</v>
      </c>
      <c r="G265" s="450" t="s">
        <v>329</v>
      </c>
      <c r="H265" s="435" t="str">
        <f t="shared" si="73"/>
        <v>36400447</v>
      </c>
      <c r="I265" s="436" t="str">
        <f>IF(ISNA(VLOOKUP(G265,GAAP02F[[#All],[Column1]:[FundHier1]],5,FALSE)),"Leases",(VLOOKUP(G265,GAAP02F[[#All],[Column1]:[FundHier1]],5,FALSE)))</f>
        <v>300</v>
      </c>
      <c r="J265" s="436" t="str">
        <f>IF(ISNA(VLOOKUP(F265,Table_GAAP02A[[#All],[Agency]:[Hier1]],4,FALSE)),"Abolished Agency",(VLOOKUP(F265,Table_GAAP02A[[#All],[Agency]:[Hier1]],4,FALSE)))</f>
        <v>0820</v>
      </c>
      <c r="K265" s="437" t="str">
        <f>IF(ISNA(VLOOKUP(F265,Table_GAAP02A[[#All],[Agency]:[Hier1]],2,FALSE)),"Abolished Agency",(VLOOKUP(F265,Table_GAAP02A[[#All],[Agency]:[Hier1]],2,FALSE)))</f>
        <v>RESOURCES</v>
      </c>
      <c r="L265" s="437" t="str">
        <f>IF(ISNA(VLOOKUP(F265,Table_GAAP02A[[#All],[Agency]:[Hier1]],3,FALSE)),"Abolished Agency",(VLOOKUP(F265,Table_GAAP02A[[#All],[Agency]:[Hier1]],3,FALSE)))</f>
        <v>WILDLIFE CONSERVATION BOARD</v>
      </c>
      <c r="M265" s="437" t="str">
        <f>IF(ISNA(VLOOKUP(G265,GAAP02F[[#All],[Column1]:[FundName]],2,FALSE)),"Leases",(VLOOKUP(G265,GAAP02F[[#All],[Column1]:[FundName]],2,FALSE)))</f>
        <v>WILDLIFE RESTORATION ACCOUNT</v>
      </c>
      <c r="N265" s="438">
        <v>0</v>
      </c>
      <c r="O265" s="438">
        <v>0</v>
      </c>
      <c r="P265" s="438">
        <v>0</v>
      </c>
      <c r="Q265" s="438">
        <v>0</v>
      </c>
      <c r="R265" s="438">
        <v>0</v>
      </c>
      <c r="S265" s="438">
        <v>0</v>
      </c>
      <c r="T265" s="577">
        <f t="shared" si="65"/>
        <v>0</v>
      </c>
      <c r="U265" s="439">
        <v>0</v>
      </c>
      <c r="V265" s="439">
        <v>0</v>
      </c>
      <c r="W265" s="439">
        <v>0</v>
      </c>
      <c r="X265" s="439">
        <v>0</v>
      </c>
      <c r="Y265" s="440">
        <f t="shared" si="74"/>
        <v>0</v>
      </c>
      <c r="Z265" s="441">
        <v>0</v>
      </c>
      <c r="AA265" s="441">
        <v>0</v>
      </c>
      <c r="AB265" s="441">
        <v>0</v>
      </c>
      <c r="AC265" s="441">
        <v>0</v>
      </c>
      <c r="AD265" s="442">
        <f t="shared" si="72"/>
        <v>0</v>
      </c>
      <c r="AE265" s="443">
        <f t="shared" si="70"/>
        <v>0</v>
      </c>
      <c r="AF265" s="443">
        <f t="shared" si="75"/>
        <v>0</v>
      </c>
      <c r="AG265" s="443">
        <f t="shared" si="69"/>
        <v>0</v>
      </c>
      <c r="AH265" s="444">
        <f t="shared" si="71"/>
        <v>0</v>
      </c>
      <c r="AI265" s="444">
        <f t="shared" si="66"/>
        <v>0</v>
      </c>
      <c r="AJ265" s="444">
        <f t="shared" si="67"/>
        <v>0</v>
      </c>
      <c r="AK265" s="601">
        <f t="shared" si="68"/>
        <v>0</v>
      </c>
    </row>
    <row r="266" spans="1:37" s="445" customFormat="1" ht="13.9" customHeight="1" x14ac:dyDescent="0.2">
      <c r="A266" s="446" t="s">
        <v>106</v>
      </c>
      <c r="B266" s="198"/>
      <c r="C266" s="432" t="s">
        <v>12</v>
      </c>
      <c r="D266" s="432"/>
      <c r="E266" s="432"/>
      <c r="F266" s="434" t="s">
        <v>339</v>
      </c>
      <c r="G266" s="434" t="s">
        <v>341</v>
      </c>
      <c r="H266" s="435" t="str">
        <f t="shared" si="73"/>
        <v>36400748</v>
      </c>
      <c r="I266" s="436" t="str">
        <f>IF(ISNA(VLOOKUP(G266,GAAP02F[[#All],[Column1]:[FundHier1]],5,FALSE)),"Leases",(VLOOKUP(G266,GAAP02F[[#All],[Column1]:[FundHier1]],5,FALSE)))</f>
        <v>300</v>
      </c>
      <c r="J266" s="436" t="str">
        <f>IF(ISNA(VLOOKUP(F266,Table_GAAP02A[[#All],[Agency]:[Hier1]],4,FALSE)),"Abolished Agency",(VLOOKUP(F266,Table_GAAP02A[[#All],[Agency]:[Hier1]],4,FALSE)))</f>
        <v>0820</v>
      </c>
      <c r="K266" s="437" t="str">
        <f>IF(ISNA(VLOOKUP(F266,Table_GAAP02A[[#All],[Agency]:[Hier1]],2,FALSE)),"Abolished Agency",(VLOOKUP(F266,Table_GAAP02A[[#All],[Agency]:[Hier1]],2,FALSE)))</f>
        <v>RESOURCES</v>
      </c>
      <c r="L266" s="437" t="str">
        <f>IF(ISNA(VLOOKUP(F266,Table_GAAP02A[[#All],[Agency]:[Hier1]],3,FALSE)),"Abolished Agency",(VLOOKUP(F266,Table_GAAP02A[[#All],[Agency]:[Hier1]],3,FALSE)))</f>
        <v>WILDLIFE CONSERVATION BOARD</v>
      </c>
      <c r="M266" s="437" t="str">
        <f>IF(ISNA(VLOOKUP(G266,GAAP02F[[#All],[Column1]:[FundName]],2,FALSE)),"Leases",(VLOOKUP(G266,GAAP02F[[#All],[Column1]:[FundName]],2,FALSE)))</f>
        <v>FISH/WILDLFE HABITAT ENHANCMT</v>
      </c>
      <c r="N266" s="438">
        <v>0</v>
      </c>
      <c r="O266" s="438">
        <v>0</v>
      </c>
      <c r="P266" s="438">
        <v>0</v>
      </c>
      <c r="Q266" s="438">
        <v>0</v>
      </c>
      <c r="R266" s="438">
        <v>0</v>
      </c>
      <c r="S266" s="438">
        <v>0</v>
      </c>
      <c r="T266" s="577">
        <f t="shared" si="65"/>
        <v>0</v>
      </c>
      <c r="U266" s="439">
        <v>0</v>
      </c>
      <c r="V266" s="439">
        <v>0</v>
      </c>
      <c r="W266" s="439">
        <v>0</v>
      </c>
      <c r="X266" s="439">
        <v>0</v>
      </c>
      <c r="Y266" s="440">
        <f t="shared" si="74"/>
        <v>0</v>
      </c>
      <c r="Z266" s="441">
        <v>0</v>
      </c>
      <c r="AA266" s="441">
        <v>0</v>
      </c>
      <c r="AB266" s="441">
        <v>0</v>
      </c>
      <c r="AC266" s="441">
        <v>0</v>
      </c>
      <c r="AD266" s="442">
        <f t="shared" si="72"/>
        <v>0</v>
      </c>
      <c r="AE266" s="443">
        <f t="shared" si="70"/>
        <v>0</v>
      </c>
      <c r="AF266" s="443">
        <f t="shared" si="75"/>
        <v>0</v>
      </c>
      <c r="AG266" s="443">
        <f t="shared" si="69"/>
        <v>0</v>
      </c>
      <c r="AH266" s="444">
        <f t="shared" si="71"/>
        <v>0</v>
      </c>
      <c r="AI266" s="444">
        <f t="shared" si="66"/>
        <v>0</v>
      </c>
      <c r="AJ266" s="444">
        <f t="shared" si="67"/>
        <v>0</v>
      </c>
      <c r="AK266" s="601">
        <f t="shared" si="68"/>
        <v>0</v>
      </c>
    </row>
    <row r="267" spans="1:37" s="445" customFormat="1" ht="13.9" customHeight="1" x14ac:dyDescent="0.2">
      <c r="A267" s="446" t="s">
        <v>106</v>
      </c>
      <c r="B267" s="198"/>
      <c r="C267" s="432" t="s">
        <v>12</v>
      </c>
      <c r="D267" s="432"/>
      <c r="E267" s="432"/>
      <c r="F267" s="434" t="s">
        <v>339</v>
      </c>
      <c r="G267" s="450" t="s">
        <v>61</v>
      </c>
      <c r="H267" s="435" t="str">
        <f t="shared" si="73"/>
        <v>36400786</v>
      </c>
      <c r="I267" s="436" t="str">
        <f>IF(ISNA(VLOOKUP(G267,GAAP02F[[#All],[Column1]:[FundHier1]],5,FALSE)),"Leases",(VLOOKUP(G267,GAAP02F[[#All],[Column1]:[FundHier1]],5,FALSE)))</f>
        <v>200</v>
      </c>
      <c r="J267" s="436" t="str">
        <f>IF(ISNA(VLOOKUP(F267,Table_GAAP02A[[#All],[Agency]:[Hier1]],4,FALSE)),"Abolished Agency",(VLOOKUP(F267,Table_GAAP02A[[#All],[Agency]:[Hier1]],4,FALSE)))</f>
        <v>0820</v>
      </c>
      <c r="K267" s="437" t="str">
        <f>IF(ISNA(VLOOKUP(F267,Table_GAAP02A[[#All],[Agency]:[Hier1]],2,FALSE)),"Abolished Agency",(VLOOKUP(F267,Table_GAAP02A[[#All],[Agency]:[Hier1]],2,FALSE)))</f>
        <v>RESOURCES</v>
      </c>
      <c r="L267" s="437" t="str">
        <f>IF(ISNA(VLOOKUP(F267,Table_GAAP02A[[#All],[Agency]:[Hier1]],3,FALSE)),"Abolished Agency",(VLOOKUP(F267,Table_GAAP02A[[#All],[Agency]:[Hier1]],3,FALSE)))</f>
        <v>WILDLIFE CONSERVATION BOARD</v>
      </c>
      <c r="M267" s="437" t="str">
        <f>IF(ISNA(VLOOKUP(G267,GAAP02F[[#All],[Column1]:[FundName]],2,FALSE)),"Leases",(VLOOKUP(G267,GAAP02F[[#All],[Column1]:[FundName]],2,FALSE)))</f>
        <v>WILDLIFE,COAST&amp;PARK CONS FD 88</v>
      </c>
      <c r="N267" s="438">
        <v>0</v>
      </c>
      <c r="O267" s="438">
        <v>0</v>
      </c>
      <c r="P267" s="438">
        <v>0</v>
      </c>
      <c r="Q267" s="438">
        <v>0</v>
      </c>
      <c r="R267" s="438">
        <v>0</v>
      </c>
      <c r="S267" s="438">
        <v>0</v>
      </c>
      <c r="T267" s="577">
        <f t="shared" si="65"/>
        <v>0</v>
      </c>
      <c r="U267" s="439">
        <v>0</v>
      </c>
      <c r="V267" s="439">
        <v>0</v>
      </c>
      <c r="W267" s="439">
        <v>0</v>
      </c>
      <c r="X267" s="439">
        <v>0</v>
      </c>
      <c r="Y267" s="440">
        <f t="shared" si="74"/>
        <v>0</v>
      </c>
      <c r="Z267" s="441">
        <v>0</v>
      </c>
      <c r="AA267" s="441">
        <v>0</v>
      </c>
      <c r="AB267" s="441">
        <v>0</v>
      </c>
      <c r="AC267" s="441">
        <v>0</v>
      </c>
      <c r="AD267" s="442">
        <f t="shared" si="72"/>
        <v>0</v>
      </c>
      <c r="AE267" s="443">
        <f t="shared" si="70"/>
        <v>0</v>
      </c>
      <c r="AF267" s="443">
        <f t="shared" si="75"/>
        <v>0</v>
      </c>
      <c r="AG267" s="443">
        <f t="shared" si="69"/>
        <v>0</v>
      </c>
      <c r="AH267" s="444">
        <f t="shared" si="71"/>
        <v>0</v>
      </c>
      <c r="AI267" s="444">
        <f t="shared" si="66"/>
        <v>0</v>
      </c>
      <c r="AJ267" s="444">
        <f t="shared" si="67"/>
        <v>0</v>
      </c>
      <c r="AK267" s="601">
        <f t="shared" si="68"/>
        <v>0</v>
      </c>
    </row>
    <row r="268" spans="1:37" s="445" customFormat="1" ht="13.9" customHeight="1" x14ac:dyDescent="0.2">
      <c r="A268" s="446" t="s">
        <v>106</v>
      </c>
      <c r="B268" s="198"/>
      <c r="C268" s="432" t="s">
        <v>12</v>
      </c>
      <c r="D268" s="432"/>
      <c r="E268" s="432"/>
      <c r="F268" s="434" t="s">
        <v>339</v>
      </c>
      <c r="G268" s="450" t="s">
        <v>67</v>
      </c>
      <c r="H268" s="435" t="str">
        <f t="shared" si="73"/>
        <v>36406029</v>
      </c>
      <c r="I268" s="436" t="str">
        <f>IF(ISNA(VLOOKUP(G268,GAAP02F[[#All],[Column1]:[FundHier1]],5,FALSE)),"Leases",(VLOOKUP(G268,GAAP02F[[#All],[Column1]:[FundHier1]],5,FALSE)))</f>
        <v>200</v>
      </c>
      <c r="J268" s="436" t="str">
        <f>IF(ISNA(VLOOKUP(F268,Table_GAAP02A[[#All],[Agency]:[Hier1]],4,FALSE)),"Abolished Agency",(VLOOKUP(F268,Table_GAAP02A[[#All],[Agency]:[Hier1]],4,FALSE)))</f>
        <v>0820</v>
      </c>
      <c r="K268" s="437" t="str">
        <f>IF(ISNA(VLOOKUP(F268,Table_GAAP02A[[#All],[Agency]:[Hier1]],2,FALSE)),"Abolished Agency",(VLOOKUP(F268,Table_GAAP02A[[#All],[Agency]:[Hier1]],2,FALSE)))</f>
        <v>RESOURCES</v>
      </c>
      <c r="L268" s="437" t="str">
        <f>IF(ISNA(VLOOKUP(F268,Table_GAAP02A[[#All],[Agency]:[Hier1]],3,FALSE)),"Abolished Agency",(VLOOKUP(F268,Table_GAAP02A[[#All],[Agency]:[Hier1]],3,FALSE)))</f>
        <v>WILDLIFE CONSERVATION BOARD</v>
      </c>
      <c r="M268" s="437" t="str">
        <f>IF(ISNA(VLOOKUP(G268,GAAP02F[[#All],[Column1]:[FundName]],2,FALSE)),"Leases",(VLOOKUP(G268,GAAP02F[[#All],[Column1]:[FundName]],2,FALSE)))</f>
        <v>CA CLEAN WATER AIR ETC</v>
      </c>
      <c r="N268" s="438">
        <v>0</v>
      </c>
      <c r="O268" s="438">
        <v>0</v>
      </c>
      <c r="P268" s="438">
        <v>0</v>
      </c>
      <c r="Q268" s="438">
        <v>0</v>
      </c>
      <c r="R268" s="438">
        <v>0</v>
      </c>
      <c r="S268" s="438">
        <v>0</v>
      </c>
      <c r="T268" s="577">
        <f t="shared" ref="T268:T331" si="76">SUM(N268:S268)</f>
        <v>0</v>
      </c>
      <c r="U268" s="439">
        <v>0</v>
      </c>
      <c r="V268" s="439">
        <v>0</v>
      </c>
      <c r="W268" s="439">
        <v>0</v>
      </c>
      <c r="X268" s="439">
        <v>0</v>
      </c>
      <c r="Y268" s="440">
        <f t="shared" si="74"/>
        <v>0</v>
      </c>
      <c r="Z268" s="441">
        <v>0</v>
      </c>
      <c r="AA268" s="441">
        <v>0</v>
      </c>
      <c r="AB268" s="441">
        <v>0</v>
      </c>
      <c r="AC268" s="441">
        <v>0</v>
      </c>
      <c r="AD268" s="442">
        <f t="shared" si="72"/>
        <v>0</v>
      </c>
      <c r="AE268" s="443">
        <f t="shared" si="70"/>
        <v>0</v>
      </c>
      <c r="AF268" s="443">
        <f t="shared" si="75"/>
        <v>0</v>
      </c>
      <c r="AG268" s="443">
        <f t="shared" ref="AG268:AG331" si="77">P268 +W268-AB268</f>
        <v>0</v>
      </c>
      <c r="AH268" s="444">
        <f t="shared" si="71"/>
        <v>0</v>
      </c>
      <c r="AI268" s="444">
        <f t="shared" ref="AI268:AI331" si="78">R268</f>
        <v>0</v>
      </c>
      <c r="AJ268" s="444">
        <f t="shared" ref="AJ268:AJ331" si="79">S268</f>
        <v>0</v>
      </c>
      <c r="AK268" s="601">
        <f t="shared" ref="AK268:AK331" si="80">SUM(AE268:AJ268)</f>
        <v>0</v>
      </c>
    </row>
    <row r="269" spans="1:37" s="445" customFormat="1" ht="13.9" customHeight="1" x14ac:dyDescent="0.2">
      <c r="A269" s="446" t="s">
        <v>106</v>
      </c>
      <c r="B269" s="433"/>
      <c r="C269" s="432" t="s">
        <v>12</v>
      </c>
      <c r="D269" s="432"/>
      <c r="E269" s="432"/>
      <c r="F269" s="434" t="s">
        <v>339</v>
      </c>
      <c r="G269" s="434" t="s">
        <v>302</v>
      </c>
      <c r="H269" s="435" t="str">
        <f t="shared" si="73"/>
        <v>36406031</v>
      </c>
      <c r="I269" s="436" t="str">
        <f>IF(ISNA(VLOOKUP(G269,GAAP02F[[#All],[Column1]:[FundHier1]],5,FALSE)),"Leases",(VLOOKUP(G269,GAAP02F[[#All],[Column1]:[FundHier1]],5,FALSE)))</f>
        <v>200</v>
      </c>
      <c r="J269" s="436" t="str">
        <f>IF(ISNA(VLOOKUP(F269,Table_GAAP02A[[#All],[Agency]:[Hier1]],4,FALSE)),"Abolished Agency",(VLOOKUP(F269,Table_GAAP02A[[#All],[Agency]:[Hier1]],4,FALSE)))</f>
        <v>0820</v>
      </c>
      <c r="K269" s="437" t="str">
        <f>IF(ISNA(VLOOKUP(F269,Table_GAAP02A[[#All],[Agency]:[Hier1]],2,FALSE)),"Abolished Agency",(VLOOKUP(F269,Table_GAAP02A[[#All],[Agency]:[Hier1]],2,FALSE)))</f>
        <v>RESOURCES</v>
      </c>
      <c r="L269" s="437" t="str">
        <f>IF(ISNA(VLOOKUP(F269,Table_GAAP02A[[#All],[Agency]:[Hier1]],3,FALSE)),"Abolished Agency",(VLOOKUP(F269,Table_GAAP02A[[#All],[Agency]:[Hier1]],3,FALSE)))</f>
        <v>WILDLIFE CONSERVATION BOARD</v>
      </c>
      <c r="M269" s="437" t="str">
        <f>IF(ISNA(VLOOKUP(G269,GAAP02F[[#All],[Column1]:[FundName]],2,FALSE)),"Leases",(VLOOKUP(G269,GAAP02F[[#All],[Column1]:[FundName]],2,FALSE)))</f>
        <v>WATER SECURITY CLEAN DRINKING</v>
      </c>
      <c r="N269" s="438">
        <v>0</v>
      </c>
      <c r="O269" s="438">
        <v>0</v>
      </c>
      <c r="P269" s="438">
        <v>0</v>
      </c>
      <c r="Q269" s="438">
        <v>0</v>
      </c>
      <c r="R269" s="438">
        <v>0</v>
      </c>
      <c r="S269" s="438">
        <v>0</v>
      </c>
      <c r="T269" s="577">
        <f t="shared" si="76"/>
        <v>0</v>
      </c>
      <c r="U269" s="439">
        <v>0</v>
      </c>
      <c r="V269" s="439">
        <v>0</v>
      </c>
      <c r="W269" s="439">
        <v>0</v>
      </c>
      <c r="X269" s="439">
        <v>0</v>
      </c>
      <c r="Y269" s="440">
        <f t="shared" si="74"/>
        <v>0</v>
      </c>
      <c r="Z269" s="441">
        <v>0</v>
      </c>
      <c r="AA269" s="441">
        <v>0</v>
      </c>
      <c r="AB269" s="441">
        <v>0</v>
      </c>
      <c r="AC269" s="441">
        <v>0</v>
      </c>
      <c r="AD269" s="442">
        <f t="shared" si="72"/>
        <v>0</v>
      </c>
      <c r="AE269" s="443">
        <f t="shared" ref="AE269:AE331" si="81">N269 +U269-Z269</f>
        <v>0</v>
      </c>
      <c r="AF269" s="443">
        <f t="shared" si="75"/>
        <v>0</v>
      </c>
      <c r="AG269" s="443">
        <f t="shared" si="77"/>
        <v>0</v>
      </c>
      <c r="AH269" s="444">
        <f t="shared" si="71"/>
        <v>0</v>
      </c>
      <c r="AI269" s="444">
        <f t="shared" si="78"/>
        <v>0</v>
      </c>
      <c r="AJ269" s="444">
        <f t="shared" si="79"/>
        <v>0</v>
      </c>
      <c r="AK269" s="601">
        <f t="shared" si="80"/>
        <v>0</v>
      </c>
    </row>
    <row r="270" spans="1:37" s="445" customFormat="1" ht="13.9" customHeight="1" x14ac:dyDescent="0.2">
      <c r="A270" s="446" t="s">
        <v>106</v>
      </c>
      <c r="B270" s="433"/>
      <c r="C270" s="432" t="s">
        <v>12</v>
      </c>
      <c r="D270" s="432"/>
      <c r="E270" s="432"/>
      <c r="F270" s="434" t="s">
        <v>339</v>
      </c>
      <c r="G270" s="434" t="s">
        <v>69</v>
      </c>
      <c r="H270" s="435" t="str">
        <f t="shared" si="73"/>
        <v>36406051</v>
      </c>
      <c r="I270" s="436" t="str">
        <f>IF(ISNA(VLOOKUP(G270,GAAP02F[[#All],[Column1]:[FundHier1]],5,FALSE)),"Leases",(VLOOKUP(G270,GAAP02F[[#All],[Column1]:[FundHier1]],5,FALSE)))</f>
        <v>200</v>
      </c>
      <c r="J270" s="436" t="str">
        <f>IF(ISNA(VLOOKUP(F270,Table_GAAP02A[[#All],[Agency]:[Hier1]],4,FALSE)),"Abolished Agency",(VLOOKUP(F270,Table_GAAP02A[[#All],[Agency]:[Hier1]],4,FALSE)))</f>
        <v>0820</v>
      </c>
      <c r="K270" s="437" t="str">
        <f>IF(ISNA(VLOOKUP(F270,Table_GAAP02A[[#All],[Agency]:[Hier1]],2,FALSE)),"Abolished Agency",(VLOOKUP(F270,Table_GAAP02A[[#All],[Agency]:[Hier1]],2,FALSE)))</f>
        <v>RESOURCES</v>
      </c>
      <c r="L270" s="437" t="str">
        <f>IF(ISNA(VLOOKUP(F270,Table_GAAP02A[[#All],[Agency]:[Hier1]],3,FALSE)),"Abolished Agency",(VLOOKUP(F270,Table_GAAP02A[[#All],[Agency]:[Hier1]],3,FALSE)))</f>
        <v>WILDLIFE CONSERVATION BOARD</v>
      </c>
      <c r="M270" s="437" t="str">
        <f>IF(ISNA(VLOOKUP(G270,GAAP02F[[#All],[Column1]:[FundName]],2,FALSE)),"Leases",(VLOOKUP(G270,GAAP02F[[#All],[Column1]:[FundName]],2,FALSE)))</f>
        <v>SAFE DRINKING WATER OF 2006</v>
      </c>
      <c r="N270" s="438">
        <v>0</v>
      </c>
      <c r="O270" s="438">
        <v>0</v>
      </c>
      <c r="P270" s="438">
        <v>0</v>
      </c>
      <c r="Q270" s="438">
        <v>0</v>
      </c>
      <c r="R270" s="438">
        <v>0</v>
      </c>
      <c r="S270" s="438">
        <v>0</v>
      </c>
      <c r="T270" s="577">
        <f t="shared" si="76"/>
        <v>0</v>
      </c>
      <c r="U270" s="439">
        <v>0</v>
      </c>
      <c r="V270" s="439">
        <v>0</v>
      </c>
      <c r="W270" s="439">
        <v>0</v>
      </c>
      <c r="X270" s="439">
        <v>0</v>
      </c>
      <c r="Y270" s="440">
        <f t="shared" si="74"/>
        <v>0</v>
      </c>
      <c r="Z270" s="441">
        <v>0</v>
      </c>
      <c r="AA270" s="441">
        <v>0</v>
      </c>
      <c r="AB270" s="441">
        <v>0</v>
      </c>
      <c r="AC270" s="441">
        <v>0</v>
      </c>
      <c r="AD270" s="442">
        <f t="shared" si="72"/>
        <v>0</v>
      </c>
      <c r="AE270" s="443">
        <f t="shared" si="81"/>
        <v>0</v>
      </c>
      <c r="AF270" s="443">
        <f t="shared" si="75"/>
        <v>0</v>
      </c>
      <c r="AG270" s="443">
        <f t="shared" si="77"/>
        <v>0</v>
      </c>
      <c r="AH270" s="444">
        <f t="shared" si="71"/>
        <v>0</v>
      </c>
      <c r="AI270" s="444">
        <f t="shared" si="78"/>
        <v>0</v>
      </c>
      <c r="AJ270" s="444">
        <f t="shared" si="79"/>
        <v>0</v>
      </c>
      <c r="AK270" s="601">
        <f t="shared" si="80"/>
        <v>0</v>
      </c>
    </row>
    <row r="271" spans="1:37" s="445" customFormat="1" ht="13.9" customHeight="1" x14ac:dyDescent="0.2">
      <c r="A271" s="431" t="s">
        <v>106</v>
      </c>
      <c r="B271" s="198"/>
      <c r="C271" s="432" t="s">
        <v>12</v>
      </c>
      <c r="D271" s="56"/>
      <c r="E271" s="432"/>
      <c r="F271" s="434" t="s">
        <v>342</v>
      </c>
      <c r="G271" s="450" t="s">
        <v>13</v>
      </c>
      <c r="H271" s="435" t="str">
        <f t="shared" si="73"/>
        <v>37200001</v>
      </c>
      <c r="I271" s="436" t="str">
        <f>IF(ISNA(VLOOKUP(G271,GAAP02F[[#All],[Column1]:[FundHier1]],5,FALSE)),"Leases",(VLOOKUP(G271,GAAP02F[[#All],[Column1]:[FundHier1]],5,FALSE)))</f>
        <v>100</v>
      </c>
      <c r="J271" s="436" t="str">
        <f>IF(ISNA(VLOOKUP(F271,Table_GAAP02A[[#All],[Agency]:[Hier1]],4,FALSE)),"Abolished Agency",(VLOOKUP(F271,Table_GAAP02A[[#All],[Agency]:[Hier1]],4,FALSE)))</f>
        <v>0820</v>
      </c>
      <c r="K271" s="437" t="str">
        <f>IF(ISNA(VLOOKUP(F271,Table_GAAP02A[[#All],[Agency]:[Hier1]],2,FALSE)),"Abolished Agency",(VLOOKUP(F271,Table_GAAP02A[[#All],[Agency]:[Hier1]],2,FALSE)))</f>
        <v>RESOURCES</v>
      </c>
      <c r="L271" s="437" t="str">
        <f>IF(ISNA(VLOOKUP(F271,Table_GAAP02A[[#All],[Agency]:[Hier1]],3,FALSE)),"Abolished Agency",(VLOOKUP(F271,Table_GAAP02A[[#All],[Agency]:[Hier1]],3,FALSE)))</f>
        <v>CALIFORNIA COASTAL COMMISSION</v>
      </c>
      <c r="M271" s="437" t="str">
        <f>IF(ISNA(VLOOKUP(G271,GAAP02F[[#All],[Column1]:[FundName]],2,FALSE)),"Leases",(VLOOKUP(G271,GAAP02F[[#All],[Column1]:[FundName]],2,FALSE)))</f>
        <v>GENERAL FUND</v>
      </c>
      <c r="N271" s="438">
        <v>0</v>
      </c>
      <c r="O271" s="438">
        <v>0</v>
      </c>
      <c r="P271" s="438">
        <v>0</v>
      </c>
      <c r="Q271" s="438">
        <v>0</v>
      </c>
      <c r="R271" s="438">
        <v>0</v>
      </c>
      <c r="S271" s="438">
        <v>0</v>
      </c>
      <c r="T271" s="577">
        <f t="shared" si="76"/>
        <v>0</v>
      </c>
      <c r="U271" s="439">
        <v>0</v>
      </c>
      <c r="V271" s="439">
        <v>0</v>
      </c>
      <c r="W271" s="439">
        <v>0</v>
      </c>
      <c r="X271" s="439">
        <v>0</v>
      </c>
      <c r="Y271" s="440">
        <f t="shared" si="74"/>
        <v>0</v>
      </c>
      <c r="Z271" s="441">
        <v>0</v>
      </c>
      <c r="AA271" s="441">
        <v>0</v>
      </c>
      <c r="AB271" s="441">
        <v>0</v>
      </c>
      <c r="AC271" s="441">
        <v>0</v>
      </c>
      <c r="AD271" s="442">
        <f t="shared" si="72"/>
        <v>0</v>
      </c>
      <c r="AE271" s="443">
        <f t="shared" si="81"/>
        <v>0</v>
      </c>
      <c r="AF271" s="443">
        <f t="shared" si="75"/>
        <v>0</v>
      </c>
      <c r="AG271" s="443">
        <f t="shared" si="77"/>
        <v>0</v>
      </c>
      <c r="AH271" s="444">
        <f t="shared" si="71"/>
        <v>0</v>
      </c>
      <c r="AI271" s="444">
        <f t="shared" si="78"/>
        <v>0</v>
      </c>
      <c r="AJ271" s="444">
        <f t="shared" si="79"/>
        <v>0</v>
      </c>
      <c r="AK271" s="601">
        <f t="shared" si="80"/>
        <v>0</v>
      </c>
    </row>
    <row r="272" spans="1:37" s="445" customFormat="1" ht="13.9" customHeight="1" x14ac:dyDescent="0.2">
      <c r="A272" s="446" t="s">
        <v>106</v>
      </c>
      <c r="B272" s="198"/>
      <c r="C272" s="432" t="s">
        <v>12</v>
      </c>
      <c r="D272" s="56"/>
      <c r="E272" s="432"/>
      <c r="F272" s="434" t="s">
        <v>342</v>
      </c>
      <c r="G272" s="434" t="s">
        <v>343</v>
      </c>
      <c r="H272" s="435" t="str">
        <f t="shared" si="73"/>
        <v>37203123</v>
      </c>
      <c r="I272" s="436" t="str">
        <f>IF(ISNA(VLOOKUP(G272,GAAP02F[[#All],[Column1]:[FundHier1]],5,FALSE)),"Leases",(VLOOKUP(G272,GAAP02F[[#All],[Column1]:[FundHier1]],5,FALSE)))</f>
        <v>200</v>
      </c>
      <c r="J272" s="436" t="str">
        <f>IF(ISNA(VLOOKUP(F272,Table_GAAP02A[[#All],[Agency]:[Hier1]],4,FALSE)),"Abolished Agency",(VLOOKUP(F272,Table_GAAP02A[[#All],[Agency]:[Hier1]],4,FALSE)))</f>
        <v>0820</v>
      </c>
      <c r="K272" s="437" t="str">
        <f>IF(ISNA(VLOOKUP(F272,Table_GAAP02A[[#All],[Agency]:[Hier1]],2,FALSE)),"Abolished Agency",(VLOOKUP(F272,Table_GAAP02A[[#All],[Agency]:[Hier1]],2,FALSE)))</f>
        <v>RESOURCES</v>
      </c>
      <c r="L272" s="437" t="str">
        <f>IF(ISNA(VLOOKUP(F272,Table_GAAP02A[[#All],[Agency]:[Hier1]],3,FALSE)),"Abolished Agency",(VLOOKUP(F272,Table_GAAP02A[[#All],[Agency]:[Hier1]],3,FALSE)))</f>
        <v>CALIFORNIA COASTAL COMMISSION</v>
      </c>
      <c r="M272" s="437" t="str">
        <f>IF(ISNA(VLOOKUP(G272,GAAP02F[[#All],[Column1]:[FundName]],2,FALSE)),"Leases",(VLOOKUP(G272,GAAP02F[[#All],[Column1]:[FundName]],2,FALSE)))</f>
        <v>COASTAL ACT SERVICES FUND</v>
      </c>
      <c r="N272" s="438">
        <v>0</v>
      </c>
      <c r="O272" s="438">
        <v>0</v>
      </c>
      <c r="P272" s="438">
        <v>0</v>
      </c>
      <c r="Q272" s="438">
        <v>0</v>
      </c>
      <c r="R272" s="438">
        <v>0</v>
      </c>
      <c r="S272" s="438">
        <v>0</v>
      </c>
      <c r="T272" s="577">
        <f t="shared" si="76"/>
        <v>0</v>
      </c>
      <c r="U272" s="439">
        <v>0</v>
      </c>
      <c r="V272" s="439">
        <v>0</v>
      </c>
      <c r="W272" s="439">
        <v>0</v>
      </c>
      <c r="X272" s="439">
        <v>0</v>
      </c>
      <c r="Y272" s="440">
        <f t="shared" si="74"/>
        <v>0</v>
      </c>
      <c r="Z272" s="441">
        <v>0</v>
      </c>
      <c r="AA272" s="441">
        <v>0</v>
      </c>
      <c r="AB272" s="441">
        <v>0</v>
      </c>
      <c r="AC272" s="441">
        <v>0</v>
      </c>
      <c r="AD272" s="442">
        <f t="shared" si="72"/>
        <v>0</v>
      </c>
      <c r="AE272" s="443">
        <f t="shared" si="81"/>
        <v>0</v>
      </c>
      <c r="AF272" s="443">
        <f t="shared" si="75"/>
        <v>0</v>
      </c>
      <c r="AG272" s="443">
        <f t="shared" si="77"/>
        <v>0</v>
      </c>
      <c r="AH272" s="444">
        <f t="shared" si="71"/>
        <v>0</v>
      </c>
      <c r="AI272" s="444">
        <f t="shared" si="78"/>
        <v>0</v>
      </c>
      <c r="AJ272" s="444">
        <f t="shared" si="79"/>
        <v>0</v>
      </c>
      <c r="AK272" s="601">
        <f t="shared" si="80"/>
        <v>0</v>
      </c>
    </row>
    <row r="273" spans="1:37" s="445" customFormat="1" ht="13.9" customHeight="1" x14ac:dyDescent="0.2">
      <c r="A273" s="431" t="s">
        <v>106</v>
      </c>
      <c r="B273" s="198"/>
      <c r="C273" s="432" t="s">
        <v>12</v>
      </c>
      <c r="D273" s="56"/>
      <c r="E273" s="432"/>
      <c r="F273" s="434" t="s">
        <v>344</v>
      </c>
      <c r="G273" s="450" t="s">
        <v>13</v>
      </c>
      <c r="H273" s="435" t="str">
        <f t="shared" si="73"/>
        <v>37600001</v>
      </c>
      <c r="I273" s="436" t="str">
        <f>IF(ISNA(VLOOKUP(G273,GAAP02F[[#All],[Column1]:[FundHier1]],5,FALSE)),"Leases",(VLOOKUP(G273,GAAP02F[[#All],[Column1]:[FundHier1]],5,FALSE)))</f>
        <v>100</v>
      </c>
      <c r="J273" s="436" t="str">
        <f>IF(ISNA(VLOOKUP(F273,Table_GAAP02A[[#All],[Agency]:[Hier1]],4,FALSE)),"Abolished Agency",(VLOOKUP(F273,Table_GAAP02A[[#All],[Agency]:[Hier1]],4,FALSE)))</f>
        <v>0820</v>
      </c>
      <c r="K273" s="437" t="str">
        <f>IF(ISNA(VLOOKUP(F273,Table_GAAP02A[[#All],[Agency]:[Hier1]],2,FALSE)),"Abolished Agency",(VLOOKUP(F273,Table_GAAP02A[[#All],[Agency]:[Hier1]],2,FALSE)))</f>
        <v>RESOURCES</v>
      </c>
      <c r="L273" s="437" t="str">
        <f>IF(ISNA(VLOOKUP(F273,Table_GAAP02A[[#All],[Agency]:[Hier1]],3,FALSE)),"Abolished Agency",(VLOOKUP(F273,Table_GAAP02A[[#All],[Agency]:[Hier1]],3,FALSE)))</f>
        <v>STATE COASTAL CONSERVANCY</v>
      </c>
      <c r="M273" s="437" t="str">
        <f>IF(ISNA(VLOOKUP(G273,GAAP02F[[#All],[Column1]:[FundName]],2,FALSE)),"Leases",(VLOOKUP(G273,GAAP02F[[#All],[Column1]:[FundName]],2,FALSE)))</f>
        <v>GENERAL FUND</v>
      </c>
      <c r="N273" s="438">
        <v>0</v>
      </c>
      <c r="O273" s="438">
        <v>0</v>
      </c>
      <c r="P273" s="438">
        <v>0</v>
      </c>
      <c r="Q273" s="438">
        <v>0</v>
      </c>
      <c r="R273" s="438">
        <v>0</v>
      </c>
      <c r="S273" s="438">
        <v>0</v>
      </c>
      <c r="T273" s="577">
        <f t="shared" si="76"/>
        <v>0</v>
      </c>
      <c r="U273" s="439">
        <v>0</v>
      </c>
      <c r="V273" s="439">
        <v>0</v>
      </c>
      <c r="W273" s="439">
        <v>0</v>
      </c>
      <c r="X273" s="439">
        <v>0</v>
      </c>
      <c r="Y273" s="440">
        <f t="shared" si="74"/>
        <v>0</v>
      </c>
      <c r="Z273" s="441">
        <v>0</v>
      </c>
      <c r="AA273" s="441">
        <v>0</v>
      </c>
      <c r="AB273" s="441">
        <v>0</v>
      </c>
      <c r="AC273" s="441">
        <v>0</v>
      </c>
      <c r="AD273" s="442">
        <f t="shared" si="72"/>
        <v>0</v>
      </c>
      <c r="AE273" s="443">
        <f t="shared" si="81"/>
        <v>0</v>
      </c>
      <c r="AF273" s="443">
        <f t="shared" si="75"/>
        <v>0</v>
      </c>
      <c r="AG273" s="443">
        <f t="shared" si="77"/>
        <v>0</v>
      </c>
      <c r="AH273" s="444">
        <f t="shared" si="71"/>
        <v>0</v>
      </c>
      <c r="AI273" s="444">
        <f t="shared" si="78"/>
        <v>0</v>
      </c>
      <c r="AJ273" s="444">
        <f t="shared" si="79"/>
        <v>0</v>
      </c>
      <c r="AK273" s="601">
        <f t="shared" si="80"/>
        <v>0</v>
      </c>
    </row>
    <row r="274" spans="1:37" s="445" customFormat="1" ht="13.9" customHeight="1" x14ac:dyDescent="0.2">
      <c r="A274" s="431" t="s">
        <v>106</v>
      </c>
      <c r="B274" s="198"/>
      <c r="C274" s="432" t="s">
        <v>12</v>
      </c>
      <c r="D274" s="56"/>
      <c r="E274" s="432"/>
      <c r="F274" s="434" t="s">
        <v>344</v>
      </c>
      <c r="G274" s="434" t="s">
        <v>16</v>
      </c>
      <c r="H274" s="435" t="str">
        <f t="shared" si="73"/>
        <v>37600005</v>
      </c>
      <c r="I274" s="436" t="str">
        <f>IF(ISNA(VLOOKUP(G274,GAAP02F[[#All],[Column1]:[FundHier1]],5,FALSE)),"Leases",(VLOOKUP(G274,GAAP02F[[#All],[Column1]:[FundHier1]],5,FALSE)))</f>
        <v>200</v>
      </c>
      <c r="J274" s="436" t="str">
        <f>IF(ISNA(VLOOKUP(F274,Table_GAAP02A[[#All],[Agency]:[Hier1]],4,FALSE)),"Abolished Agency",(VLOOKUP(F274,Table_GAAP02A[[#All],[Agency]:[Hier1]],4,FALSE)))</f>
        <v>0820</v>
      </c>
      <c r="K274" s="437" t="str">
        <f>IF(ISNA(VLOOKUP(F274,Table_GAAP02A[[#All],[Agency]:[Hier1]],2,FALSE)),"Abolished Agency",(VLOOKUP(F274,Table_GAAP02A[[#All],[Agency]:[Hier1]],2,FALSE)))</f>
        <v>RESOURCES</v>
      </c>
      <c r="L274" s="437" t="str">
        <f>IF(ISNA(VLOOKUP(F274,Table_GAAP02A[[#All],[Agency]:[Hier1]],3,FALSE)),"Abolished Agency",(VLOOKUP(F274,Table_GAAP02A[[#All],[Agency]:[Hier1]],3,FALSE)))</f>
        <v>STATE COASTAL CONSERVANCY</v>
      </c>
      <c r="M274" s="437" t="str">
        <f>IF(ISNA(VLOOKUP(G274,GAAP02F[[#All],[Column1]:[FundName]],2,FALSE)),"Leases",(VLOOKUP(G274,GAAP02F[[#All],[Column1]:[FundName]],2,FALSE)))</f>
        <v>SAFE NEIGHBRHD PARK, CLEAN WAT</v>
      </c>
      <c r="N274" s="438">
        <v>0</v>
      </c>
      <c r="O274" s="438">
        <v>0</v>
      </c>
      <c r="P274" s="438">
        <v>0</v>
      </c>
      <c r="Q274" s="438">
        <v>0</v>
      </c>
      <c r="R274" s="438">
        <v>0</v>
      </c>
      <c r="S274" s="438">
        <v>0</v>
      </c>
      <c r="T274" s="577">
        <f t="shared" si="76"/>
        <v>0</v>
      </c>
      <c r="U274" s="439">
        <v>0</v>
      </c>
      <c r="V274" s="439">
        <v>0</v>
      </c>
      <c r="W274" s="439">
        <v>0</v>
      </c>
      <c r="X274" s="439">
        <v>0</v>
      </c>
      <c r="Y274" s="440">
        <f t="shared" si="74"/>
        <v>0</v>
      </c>
      <c r="Z274" s="441">
        <v>0</v>
      </c>
      <c r="AA274" s="441">
        <v>0</v>
      </c>
      <c r="AB274" s="441">
        <v>0</v>
      </c>
      <c r="AC274" s="441">
        <v>0</v>
      </c>
      <c r="AD274" s="442">
        <f t="shared" si="72"/>
        <v>0</v>
      </c>
      <c r="AE274" s="443">
        <f t="shared" si="81"/>
        <v>0</v>
      </c>
      <c r="AF274" s="443">
        <f t="shared" si="75"/>
        <v>0</v>
      </c>
      <c r="AG274" s="443">
        <f t="shared" si="77"/>
        <v>0</v>
      </c>
      <c r="AH274" s="444">
        <f t="shared" si="71"/>
        <v>0</v>
      </c>
      <c r="AI274" s="444">
        <f t="shared" si="78"/>
        <v>0</v>
      </c>
      <c r="AJ274" s="444">
        <f t="shared" si="79"/>
        <v>0</v>
      </c>
      <c r="AK274" s="601">
        <f t="shared" si="80"/>
        <v>0</v>
      </c>
    </row>
    <row r="275" spans="1:37" s="445" customFormat="1" ht="13.9" customHeight="1" x14ac:dyDescent="0.2">
      <c r="A275" s="431" t="s">
        <v>106</v>
      </c>
      <c r="B275" s="198"/>
      <c r="C275" s="432" t="s">
        <v>12</v>
      </c>
      <c r="D275" s="56"/>
      <c r="E275" s="432"/>
      <c r="F275" s="434" t="s">
        <v>344</v>
      </c>
      <c r="G275" s="450" t="s">
        <v>35</v>
      </c>
      <c r="H275" s="435" t="str">
        <f t="shared" si="73"/>
        <v>37600262</v>
      </c>
      <c r="I275" s="436" t="str">
        <f>IF(ISNA(VLOOKUP(G275,GAAP02F[[#All],[Column1]:[FundHier1]],5,FALSE)),"Leases",(VLOOKUP(G275,GAAP02F[[#All],[Column1]:[FundHier1]],5,FALSE)))</f>
        <v>300</v>
      </c>
      <c r="J275" s="436" t="str">
        <f>IF(ISNA(VLOOKUP(F275,Table_GAAP02A[[#All],[Agency]:[Hier1]],4,FALSE)),"Abolished Agency",(VLOOKUP(F275,Table_GAAP02A[[#All],[Agency]:[Hier1]],4,FALSE)))</f>
        <v>0820</v>
      </c>
      <c r="K275" s="437" t="str">
        <f>IF(ISNA(VLOOKUP(F275,Table_GAAP02A[[#All],[Agency]:[Hier1]],2,FALSE)),"Abolished Agency",(VLOOKUP(F275,Table_GAAP02A[[#All],[Agency]:[Hier1]],2,FALSE)))</f>
        <v>RESOURCES</v>
      </c>
      <c r="L275" s="437" t="str">
        <f>IF(ISNA(VLOOKUP(F275,Table_GAAP02A[[#All],[Agency]:[Hier1]],3,FALSE)),"Abolished Agency",(VLOOKUP(F275,Table_GAAP02A[[#All],[Agency]:[Hier1]],3,FALSE)))</f>
        <v>STATE COASTAL CONSERVANCY</v>
      </c>
      <c r="M275" s="437" t="str">
        <f>IF(ISNA(VLOOKUP(G275,GAAP02F[[#All],[Column1]:[FundName]],2,FALSE)),"Leases",(VLOOKUP(G275,GAAP02F[[#All],[Column1]:[FundName]],2,FALSE)))</f>
        <v>HABITAT CONSERVATION FUND</v>
      </c>
      <c r="N275" s="438">
        <v>0</v>
      </c>
      <c r="O275" s="438">
        <v>0</v>
      </c>
      <c r="P275" s="438">
        <v>0</v>
      </c>
      <c r="Q275" s="438">
        <v>0</v>
      </c>
      <c r="R275" s="438">
        <v>0</v>
      </c>
      <c r="S275" s="438">
        <v>0</v>
      </c>
      <c r="T275" s="577">
        <f t="shared" si="76"/>
        <v>0</v>
      </c>
      <c r="U275" s="439">
        <v>0</v>
      </c>
      <c r="V275" s="439">
        <v>0</v>
      </c>
      <c r="W275" s="439">
        <v>0</v>
      </c>
      <c r="X275" s="439">
        <v>0</v>
      </c>
      <c r="Y275" s="440">
        <f t="shared" si="74"/>
        <v>0</v>
      </c>
      <c r="Z275" s="441">
        <v>0</v>
      </c>
      <c r="AA275" s="441">
        <v>0</v>
      </c>
      <c r="AB275" s="441">
        <v>0</v>
      </c>
      <c r="AC275" s="441">
        <v>0</v>
      </c>
      <c r="AD275" s="442">
        <f t="shared" si="72"/>
        <v>0</v>
      </c>
      <c r="AE275" s="443">
        <f t="shared" si="81"/>
        <v>0</v>
      </c>
      <c r="AF275" s="443">
        <f t="shared" si="75"/>
        <v>0</v>
      </c>
      <c r="AG275" s="443">
        <f t="shared" si="77"/>
        <v>0</v>
      </c>
      <c r="AH275" s="444">
        <f t="shared" si="71"/>
        <v>0</v>
      </c>
      <c r="AI275" s="444">
        <f t="shared" si="78"/>
        <v>0</v>
      </c>
      <c r="AJ275" s="444">
        <f t="shared" si="79"/>
        <v>0</v>
      </c>
      <c r="AK275" s="601">
        <f t="shared" si="80"/>
        <v>0</v>
      </c>
    </row>
    <row r="276" spans="1:37" s="445" customFormat="1" ht="13.9" customHeight="1" x14ac:dyDescent="0.2">
      <c r="A276" s="431" t="s">
        <v>106</v>
      </c>
      <c r="B276" s="198"/>
      <c r="C276" s="432" t="s">
        <v>12</v>
      </c>
      <c r="D276" s="56"/>
      <c r="E276" s="432"/>
      <c r="F276" s="434" t="s">
        <v>344</v>
      </c>
      <c r="G276" s="434" t="s">
        <v>47</v>
      </c>
      <c r="H276" s="435" t="str">
        <f t="shared" si="73"/>
        <v>37600565</v>
      </c>
      <c r="I276" s="436" t="str">
        <f>IF(ISNA(VLOOKUP(G276,GAAP02F[[#All],[Column1]:[FundHier1]],5,FALSE)),"Leases",(VLOOKUP(G276,GAAP02F[[#All],[Column1]:[FundHier1]],5,FALSE)))</f>
        <v>200</v>
      </c>
      <c r="J276" s="436" t="str">
        <f>IF(ISNA(VLOOKUP(F276,Table_GAAP02A[[#All],[Agency]:[Hier1]],4,FALSE)),"Abolished Agency",(VLOOKUP(F276,Table_GAAP02A[[#All],[Agency]:[Hier1]],4,FALSE)))</f>
        <v>0820</v>
      </c>
      <c r="K276" s="437" t="str">
        <f>IF(ISNA(VLOOKUP(F276,Table_GAAP02A[[#All],[Agency]:[Hier1]],2,FALSE)),"Abolished Agency",(VLOOKUP(F276,Table_GAAP02A[[#All],[Agency]:[Hier1]],2,FALSE)))</f>
        <v>RESOURCES</v>
      </c>
      <c r="L276" s="437" t="str">
        <f>IF(ISNA(VLOOKUP(F276,Table_GAAP02A[[#All],[Agency]:[Hier1]],3,FALSE)),"Abolished Agency",(VLOOKUP(F276,Table_GAAP02A[[#All],[Agency]:[Hier1]],3,FALSE)))</f>
        <v>STATE COASTAL CONSERVANCY</v>
      </c>
      <c r="M276" s="437" t="str">
        <f>IF(ISNA(VLOOKUP(G276,GAAP02F[[#All],[Column1]:[FundName]],2,FALSE)),"Leases",(VLOOKUP(G276,GAAP02F[[#All],[Column1]:[FundName]],2,FALSE)))</f>
        <v>STATE COASTAL CONSERVANCY FUND</v>
      </c>
      <c r="N276" s="438">
        <v>0</v>
      </c>
      <c r="O276" s="438">
        <v>0</v>
      </c>
      <c r="P276" s="438">
        <v>0</v>
      </c>
      <c r="Q276" s="438">
        <v>0</v>
      </c>
      <c r="R276" s="438">
        <v>0</v>
      </c>
      <c r="S276" s="438">
        <v>0</v>
      </c>
      <c r="T276" s="577">
        <f t="shared" si="76"/>
        <v>0</v>
      </c>
      <c r="U276" s="439">
        <v>0</v>
      </c>
      <c r="V276" s="439">
        <v>0</v>
      </c>
      <c r="W276" s="439">
        <v>0</v>
      </c>
      <c r="X276" s="439">
        <v>0</v>
      </c>
      <c r="Y276" s="440">
        <f t="shared" si="74"/>
        <v>0</v>
      </c>
      <c r="Z276" s="441">
        <v>0</v>
      </c>
      <c r="AA276" s="441">
        <v>0</v>
      </c>
      <c r="AB276" s="441">
        <v>0</v>
      </c>
      <c r="AC276" s="441">
        <v>0</v>
      </c>
      <c r="AD276" s="442">
        <f t="shared" si="72"/>
        <v>0</v>
      </c>
      <c r="AE276" s="443">
        <f t="shared" si="81"/>
        <v>0</v>
      </c>
      <c r="AF276" s="443">
        <f t="shared" si="75"/>
        <v>0</v>
      </c>
      <c r="AG276" s="443">
        <f t="shared" si="77"/>
        <v>0</v>
      </c>
      <c r="AH276" s="444">
        <f t="shared" si="71"/>
        <v>0</v>
      </c>
      <c r="AI276" s="444">
        <f t="shared" si="78"/>
        <v>0</v>
      </c>
      <c r="AJ276" s="444">
        <f t="shared" si="79"/>
        <v>0</v>
      </c>
      <c r="AK276" s="601">
        <f t="shared" si="80"/>
        <v>0</v>
      </c>
    </row>
    <row r="277" spans="1:37" s="445" customFormat="1" ht="13.9" customHeight="1" x14ac:dyDescent="0.2">
      <c r="A277" s="431" t="s">
        <v>106</v>
      </c>
      <c r="B277" s="198"/>
      <c r="C277" s="432" t="s">
        <v>12</v>
      </c>
      <c r="D277" s="56"/>
      <c r="E277" s="432"/>
      <c r="F277" s="434" t="s">
        <v>344</v>
      </c>
      <c r="G277" s="450" t="s">
        <v>49</v>
      </c>
      <c r="H277" s="435" t="str">
        <f t="shared" si="73"/>
        <v>37600721</v>
      </c>
      <c r="I277" s="436" t="str">
        <f>IF(ISNA(VLOOKUP(G277,GAAP02F[[#All],[Column1]:[FundHier1]],5,FALSE)),"Leases",(VLOOKUP(G277,GAAP02F[[#All],[Column1]:[FundHier1]],5,FALSE)))</f>
        <v>200</v>
      </c>
      <c r="J277" s="436" t="str">
        <f>IF(ISNA(VLOOKUP(F277,Table_GAAP02A[[#All],[Agency]:[Hier1]],4,FALSE)),"Abolished Agency",(VLOOKUP(F277,Table_GAAP02A[[#All],[Agency]:[Hier1]],4,FALSE)))</f>
        <v>0820</v>
      </c>
      <c r="K277" s="437" t="str">
        <f>IF(ISNA(VLOOKUP(F277,Table_GAAP02A[[#All],[Agency]:[Hier1]],2,FALSE)),"Abolished Agency",(VLOOKUP(F277,Table_GAAP02A[[#All],[Agency]:[Hier1]],2,FALSE)))</f>
        <v>RESOURCES</v>
      </c>
      <c r="L277" s="437" t="str">
        <f>IF(ISNA(VLOOKUP(F277,Table_GAAP02A[[#All],[Agency]:[Hier1]],3,FALSE)),"Abolished Agency",(VLOOKUP(F277,Table_GAAP02A[[#All],[Agency]:[Hier1]],3,FALSE)))</f>
        <v>STATE COASTAL CONSERVANCY</v>
      </c>
      <c r="M277" s="437" t="str">
        <f>IF(ISNA(VLOOKUP(G277,GAAP02F[[#All],[Column1]:[FundName]],2,FALSE)),"Leases",(VLOOKUP(G277,GAAP02F[[#All],[Column1]:[FundName]],2,FALSE)))</f>
        <v>PARKLANDS FUND OF 1980</v>
      </c>
      <c r="N277" s="438">
        <v>0</v>
      </c>
      <c r="O277" s="438">
        <v>0</v>
      </c>
      <c r="P277" s="438">
        <v>0</v>
      </c>
      <c r="Q277" s="438">
        <v>0</v>
      </c>
      <c r="R277" s="438">
        <v>0</v>
      </c>
      <c r="S277" s="438">
        <v>0</v>
      </c>
      <c r="T277" s="577">
        <f t="shared" si="76"/>
        <v>0</v>
      </c>
      <c r="U277" s="439">
        <v>0</v>
      </c>
      <c r="V277" s="439">
        <v>0</v>
      </c>
      <c r="W277" s="439">
        <v>0</v>
      </c>
      <c r="X277" s="439">
        <v>0</v>
      </c>
      <c r="Y277" s="440">
        <f t="shared" si="74"/>
        <v>0</v>
      </c>
      <c r="Z277" s="441">
        <v>0</v>
      </c>
      <c r="AA277" s="441">
        <v>0</v>
      </c>
      <c r="AB277" s="441">
        <v>0</v>
      </c>
      <c r="AC277" s="441">
        <v>0</v>
      </c>
      <c r="AD277" s="442">
        <f t="shared" si="72"/>
        <v>0</v>
      </c>
      <c r="AE277" s="443">
        <f t="shared" si="81"/>
        <v>0</v>
      </c>
      <c r="AF277" s="443">
        <f t="shared" si="75"/>
        <v>0</v>
      </c>
      <c r="AG277" s="443">
        <f t="shared" si="77"/>
        <v>0</v>
      </c>
      <c r="AH277" s="444">
        <f t="shared" si="71"/>
        <v>0</v>
      </c>
      <c r="AI277" s="444">
        <f t="shared" si="78"/>
        <v>0</v>
      </c>
      <c r="AJ277" s="444">
        <f t="shared" si="79"/>
        <v>0</v>
      </c>
      <c r="AK277" s="601">
        <f t="shared" si="80"/>
        <v>0</v>
      </c>
    </row>
    <row r="278" spans="1:37" s="445" customFormat="1" ht="13.9" customHeight="1" x14ac:dyDescent="0.2">
      <c r="A278" s="431" t="s">
        <v>106</v>
      </c>
      <c r="B278" s="198"/>
      <c r="C278" s="432" t="s">
        <v>12</v>
      </c>
      <c r="D278" s="56"/>
      <c r="E278" s="432"/>
      <c r="F278" s="434" t="s">
        <v>344</v>
      </c>
      <c r="G278" s="434" t="s">
        <v>345</v>
      </c>
      <c r="H278" s="435" t="str">
        <f t="shared" si="73"/>
        <v>37600730</v>
      </c>
      <c r="I278" s="436" t="str">
        <f>IF(ISNA(VLOOKUP(G278,GAAP02F[[#All],[Column1]:[FundHier1]],5,FALSE)),"Leases",(VLOOKUP(G278,GAAP02F[[#All],[Column1]:[FundHier1]],5,FALSE)))</f>
        <v>200</v>
      </c>
      <c r="J278" s="436" t="str">
        <f>IF(ISNA(VLOOKUP(F278,Table_GAAP02A[[#All],[Agency]:[Hier1]],4,FALSE)),"Abolished Agency",(VLOOKUP(F278,Table_GAAP02A[[#All],[Agency]:[Hier1]],4,FALSE)))</f>
        <v>0820</v>
      </c>
      <c r="K278" s="437" t="str">
        <f>IF(ISNA(VLOOKUP(F278,Table_GAAP02A[[#All],[Agency]:[Hier1]],2,FALSE)),"Abolished Agency",(VLOOKUP(F278,Table_GAAP02A[[#All],[Agency]:[Hier1]],2,FALSE)))</f>
        <v>RESOURCES</v>
      </c>
      <c r="L278" s="437" t="str">
        <f>IF(ISNA(VLOOKUP(F278,Table_GAAP02A[[#All],[Agency]:[Hier1]],3,FALSE)),"Abolished Agency",(VLOOKUP(F278,Table_GAAP02A[[#All],[Agency]:[Hier1]],3,FALSE)))</f>
        <v>STATE COASTAL CONSERVANCY</v>
      </c>
      <c r="M278" s="437" t="str">
        <f>IF(ISNA(VLOOKUP(G278,GAAP02F[[#All],[Column1]:[FundName]],2,FALSE)),"Leases",(VLOOKUP(G278,GAAP02F[[#All],[Column1]:[FundName]],2,FALSE)))</f>
        <v>ST COASTL CONSERVANCY FD 1984</v>
      </c>
      <c r="N278" s="438">
        <v>0</v>
      </c>
      <c r="O278" s="438">
        <v>0</v>
      </c>
      <c r="P278" s="438">
        <v>0</v>
      </c>
      <c r="Q278" s="438">
        <v>0</v>
      </c>
      <c r="R278" s="438">
        <v>0</v>
      </c>
      <c r="S278" s="438">
        <v>0</v>
      </c>
      <c r="T278" s="577">
        <f t="shared" si="76"/>
        <v>0</v>
      </c>
      <c r="U278" s="439">
        <v>0</v>
      </c>
      <c r="V278" s="439">
        <v>0</v>
      </c>
      <c r="W278" s="439">
        <v>0</v>
      </c>
      <c r="X278" s="439">
        <v>0</v>
      </c>
      <c r="Y278" s="440">
        <f t="shared" si="74"/>
        <v>0</v>
      </c>
      <c r="Z278" s="441">
        <v>0</v>
      </c>
      <c r="AA278" s="441">
        <v>0</v>
      </c>
      <c r="AB278" s="441">
        <v>0</v>
      </c>
      <c r="AC278" s="441">
        <v>0</v>
      </c>
      <c r="AD278" s="442">
        <f t="shared" si="72"/>
        <v>0</v>
      </c>
      <c r="AE278" s="443">
        <f t="shared" si="81"/>
        <v>0</v>
      </c>
      <c r="AF278" s="443">
        <f t="shared" si="75"/>
        <v>0</v>
      </c>
      <c r="AG278" s="443">
        <f t="shared" si="77"/>
        <v>0</v>
      </c>
      <c r="AH278" s="444">
        <f t="shared" si="71"/>
        <v>0</v>
      </c>
      <c r="AI278" s="444">
        <f t="shared" si="78"/>
        <v>0</v>
      </c>
      <c r="AJ278" s="444">
        <f t="shared" si="79"/>
        <v>0</v>
      </c>
      <c r="AK278" s="601">
        <f t="shared" si="80"/>
        <v>0</v>
      </c>
    </row>
    <row r="279" spans="1:37" s="445" customFormat="1" ht="13.9" customHeight="1" x14ac:dyDescent="0.2">
      <c r="A279" s="431" t="s">
        <v>106</v>
      </c>
      <c r="B279" s="198"/>
      <c r="C279" s="432" t="s">
        <v>12</v>
      </c>
      <c r="D279" s="56"/>
      <c r="E279" s="432"/>
      <c r="F279" s="434" t="s">
        <v>344</v>
      </c>
      <c r="G279" s="450" t="s">
        <v>341</v>
      </c>
      <c r="H279" s="435" t="str">
        <f t="shared" si="73"/>
        <v>37600748</v>
      </c>
      <c r="I279" s="436" t="str">
        <f>IF(ISNA(VLOOKUP(G279,GAAP02F[[#All],[Column1]:[FundHier1]],5,FALSE)),"Leases",(VLOOKUP(G279,GAAP02F[[#All],[Column1]:[FundHier1]],5,FALSE)))</f>
        <v>300</v>
      </c>
      <c r="J279" s="436" t="str">
        <f>IF(ISNA(VLOOKUP(F279,Table_GAAP02A[[#All],[Agency]:[Hier1]],4,FALSE)),"Abolished Agency",(VLOOKUP(F279,Table_GAAP02A[[#All],[Agency]:[Hier1]],4,FALSE)))</f>
        <v>0820</v>
      </c>
      <c r="K279" s="437" t="str">
        <f>IF(ISNA(VLOOKUP(F279,Table_GAAP02A[[#All],[Agency]:[Hier1]],2,FALSE)),"Abolished Agency",(VLOOKUP(F279,Table_GAAP02A[[#All],[Agency]:[Hier1]],2,FALSE)))</f>
        <v>RESOURCES</v>
      </c>
      <c r="L279" s="437" t="str">
        <f>IF(ISNA(VLOOKUP(F279,Table_GAAP02A[[#All],[Agency]:[Hier1]],3,FALSE)),"Abolished Agency",(VLOOKUP(F279,Table_GAAP02A[[#All],[Agency]:[Hier1]],3,FALSE)))</f>
        <v>STATE COASTAL CONSERVANCY</v>
      </c>
      <c r="M279" s="437" t="str">
        <f>IF(ISNA(VLOOKUP(G279,GAAP02F[[#All],[Column1]:[FundName]],2,FALSE)),"Leases",(VLOOKUP(G279,GAAP02F[[#All],[Column1]:[FundName]],2,FALSE)))</f>
        <v>FISH/WILDLFE HABITAT ENHANCMT</v>
      </c>
      <c r="N279" s="438">
        <v>0</v>
      </c>
      <c r="O279" s="438">
        <v>0</v>
      </c>
      <c r="P279" s="438">
        <v>0</v>
      </c>
      <c r="Q279" s="438">
        <v>0</v>
      </c>
      <c r="R279" s="438">
        <v>0</v>
      </c>
      <c r="S279" s="438">
        <v>0</v>
      </c>
      <c r="T279" s="577">
        <f t="shared" si="76"/>
        <v>0</v>
      </c>
      <c r="U279" s="439">
        <v>0</v>
      </c>
      <c r="V279" s="439">
        <v>0</v>
      </c>
      <c r="W279" s="439">
        <v>0</v>
      </c>
      <c r="X279" s="439">
        <v>0</v>
      </c>
      <c r="Y279" s="440">
        <f t="shared" si="74"/>
        <v>0</v>
      </c>
      <c r="Z279" s="441">
        <v>0</v>
      </c>
      <c r="AA279" s="441">
        <v>0</v>
      </c>
      <c r="AB279" s="441">
        <v>0</v>
      </c>
      <c r="AC279" s="441">
        <v>0</v>
      </c>
      <c r="AD279" s="442">
        <f t="shared" si="72"/>
        <v>0</v>
      </c>
      <c r="AE279" s="443">
        <f t="shared" si="81"/>
        <v>0</v>
      </c>
      <c r="AF279" s="443">
        <f t="shared" si="75"/>
        <v>0</v>
      </c>
      <c r="AG279" s="443">
        <f t="shared" si="77"/>
        <v>0</v>
      </c>
      <c r="AH279" s="444">
        <f t="shared" si="71"/>
        <v>0</v>
      </c>
      <c r="AI279" s="444">
        <f t="shared" si="78"/>
        <v>0</v>
      </c>
      <c r="AJ279" s="444">
        <f t="shared" si="79"/>
        <v>0</v>
      </c>
      <c r="AK279" s="601">
        <f t="shared" si="80"/>
        <v>0</v>
      </c>
    </row>
    <row r="280" spans="1:37" s="445" customFormat="1" ht="13.9" customHeight="1" x14ac:dyDescent="0.2">
      <c r="A280" s="431" t="s">
        <v>106</v>
      </c>
      <c r="B280" s="198"/>
      <c r="C280" s="432" t="s">
        <v>12</v>
      </c>
      <c r="D280" s="56"/>
      <c r="E280" s="432"/>
      <c r="F280" s="434" t="s">
        <v>344</v>
      </c>
      <c r="G280" s="450" t="s">
        <v>61</v>
      </c>
      <c r="H280" s="435" t="str">
        <f t="shared" si="73"/>
        <v>37600786</v>
      </c>
      <c r="I280" s="436" t="str">
        <f>IF(ISNA(VLOOKUP(G280,GAAP02F[[#All],[Column1]:[FundHier1]],5,FALSE)),"Leases",(VLOOKUP(G280,GAAP02F[[#All],[Column1]:[FundHier1]],5,FALSE)))</f>
        <v>200</v>
      </c>
      <c r="J280" s="436" t="str">
        <f>IF(ISNA(VLOOKUP(F280,Table_GAAP02A[[#All],[Agency]:[Hier1]],4,FALSE)),"Abolished Agency",(VLOOKUP(F280,Table_GAAP02A[[#All],[Agency]:[Hier1]],4,FALSE)))</f>
        <v>0820</v>
      </c>
      <c r="K280" s="437" t="str">
        <f>IF(ISNA(VLOOKUP(F280,Table_GAAP02A[[#All],[Agency]:[Hier1]],2,FALSE)),"Abolished Agency",(VLOOKUP(F280,Table_GAAP02A[[#All],[Agency]:[Hier1]],2,FALSE)))</f>
        <v>RESOURCES</v>
      </c>
      <c r="L280" s="437" t="str">
        <f>IF(ISNA(VLOOKUP(F280,Table_GAAP02A[[#All],[Agency]:[Hier1]],3,FALSE)),"Abolished Agency",(VLOOKUP(F280,Table_GAAP02A[[#All],[Agency]:[Hier1]],3,FALSE)))</f>
        <v>STATE COASTAL CONSERVANCY</v>
      </c>
      <c r="M280" s="437" t="str">
        <f>IF(ISNA(VLOOKUP(G280,GAAP02F[[#All],[Column1]:[FundName]],2,FALSE)),"Leases",(VLOOKUP(G280,GAAP02F[[#All],[Column1]:[FundName]],2,FALSE)))</f>
        <v>WILDLIFE,COAST&amp;PARK CONS FD 88</v>
      </c>
      <c r="N280" s="438">
        <v>0</v>
      </c>
      <c r="O280" s="438">
        <v>0</v>
      </c>
      <c r="P280" s="438">
        <v>0</v>
      </c>
      <c r="Q280" s="438">
        <v>0</v>
      </c>
      <c r="R280" s="438">
        <v>0</v>
      </c>
      <c r="S280" s="438">
        <v>0</v>
      </c>
      <c r="T280" s="577">
        <f t="shared" si="76"/>
        <v>0</v>
      </c>
      <c r="U280" s="439">
        <v>0</v>
      </c>
      <c r="V280" s="439">
        <v>0</v>
      </c>
      <c r="W280" s="439">
        <v>0</v>
      </c>
      <c r="X280" s="439">
        <v>0</v>
      </c>
      <c r="Y280" s="440">
        <f t="shared" si="74"/>
        <v>0</v>
      </c>
      <c r="Z280" s="441">
        <v>0</v>
      </c>
      <c r="AA280" s="441">
        <v>0</v>
      </c>
      <c r="AB280" s="441">
        <v>0</v>
      </c>
      <c r="AC280" s="441">
        <v>0</v>
      </c>
      <c r="AD280" s="442">
        <f t="shared" si="72"/>
        <v>0</v>
      </c>
      <c r="AE280" s="443">
        <f t="shared" si="81"/>
        <v>0</v>
      </c>
      <c r="AF280" s="443">
        <f t="shared" si="75"/>
        <v>0</v>
      </c>
      <c r="AG280" s="443">
        <f t="shared" si="77"/>
        <v>0</v>
      </c>
      <c r="AH280" s="444">
        <f t="shared" si="71"/>
        <v>0</v>
      </c>
      <c r="AI280" s="444">
        <f t="shared" si="78"/>
        <v>0</v>
      </c>
      <c r="AJ280" s="444">
        <f t="shared" si="79"/>
        <v>0</v>
      </c>
      <c r="AK280" s="601">
        <f t="shared" si="80"/>
        <v>0</v>
      </c>
    </row>
    <row r="281" spans="1:37" s="445" customFormat="1" ht="13.9" customHeight="1" x14ac:dyDescent="0.2">
      <c r="A281" s="431" t="s">
        <v>106</v>
      </c>
      <c r="B281" s="198"/>
      <c r="C281" s="432" t="s">
        <v>12</v>
      </c>
      <c r="D281" s="56"/>
      <c r="E281" s="432"/>
      <c r="F281" s="434" t="s">
        <v>344</v>
      </c>
      <c r="G281" s="450" t="s">
        <v>67</v>
      </c>
      <c r="H281" s="435" t="str">
        <f t="shared" si="73"/>
        <v>37606029</v>
      </c>
      <c r="I281" s="436" t="str">
        <f>IF(ISNA(VLOOKUP(G281,GAAP02F[[#All],[Column1]:[FundHier1]],5,FALSE)),"Leases",(VLOOKUP(G281,GAAP02F[[#All],[Column1]:[FundHier1]],5,FALSE)))</f>
        <v>200</v>
      </c>
      <c r="J281" s="436" t="str">
        <f>IF(ISNA(VLOOKUP(F281,Table_GAAP02A[[#All],[Agency]:[Hier1]],4,FALSE)),"Abolished Agency",(VLOOKUP(F281,Table_GAAP02A[[#All],[Agency]:[Hier1]],4,FALSE)))</f>
        <v>0820</v>
      </c>
      <c r="K281" s="437" t="str">
        <f>IF(ISNA(VLOOKUP(F281,Table_GAAP02A[[#All],[Agency]:[Hier1]],2,FALSE)),"Abolished Agency",(VLOOKUP(F281,Table_GAAP02A[[#All],[Agency]:[Hier1]],2,FALSE)))</f>
        <v>RESOURCES</v>
      </c>
      <c r="L281" s="437" t="str">
        <f>IF(ISNA(VLOOKUP(F281,Table_GAAP02A[[#All],[Agency]:[Hier1]],3,FALSE)),"Abolished Agency",(VLOOKUP(F281,Table_GAAP02A[[#All],[Agency]:[Hier1]],3,FALSE)))</f>
        <v>STATE COASTAL CONSERVANCY</v>
      </c>
      <c r="M281" s="437" t="str">
        <f>IF(ISNA(VLOOKUP(G281,GAAP02F[[#All],[Column1]:[FundName]],2,FALSE)),"Leases",(VLOOKUP(G281,GAAP02F[[#All],[Column1]:[FundName]],2,FALSE)))</f>
        <v>CA CLEAN WATER AIR ETC</v>
      </c>
      <c r="N281" s="438">
        <v>0</v>
      </c>
      <c r="O281" s="438">
        <v>0</v>
      </c>
      <c r="P281" s="438">
        <v>0</v>
      </c>
      <c r="Q281" s="438">
        <v>0</v>
      </c>
      <c r="R281" s="438">
        <v>0</v>
      </c>
      <c r="S281" s="438">
        <v>0</v>
      </c>
      <c r="T281" s="577">
        <f t="shared" si="76"/>
        <v>0</v>
      </c>
      <c r="U281" s="439">
        <v>0</v>
      </c>
      <c r="V281" s="439">
        <v>0</v>
      </c>
      <c r="W281" s="439">
        <v>0</v>
      </c>
      <c r="X281" s="439">
        <v>0</v>
      </c>
      <c r="Y281" s="440">
        <f t="shared" si="74"/>
        <v>0</v>
      </c>
      <c r="Z281" s="441">
        <v>0</v>
      </c>
      <c r="AA281" s="441">
        <v>0</v>
      </c>
      <c r="AB281" s="441">
        <v>0</v>
      </c>
      <c r="AC281" s="441">
        <v>0</v>
      </c>
      <c r="AD281" s="442">
        <f t="shared" si="72"/>
        <v>0</v>
      </c>
      <c r="AE281" s="443">
        <f t="shared" si="81"/>
        <v>0</v>
      </c>
      <c r="AF281" s="443">
        <f t="shared" si="75"/>
        <v>0</v>
      </c>
      <c r="AG281" s="443">
        <f t="shared" si="77"/>
        <v>0</v>
      </c>
      <c r="AH281" s="444">
        <f t="shared" si="71"/>
        <v>0</v>
      </c>
      <c r="AI281" s="444">
        <f t="shared" si="78"/>
        <v>0</v>
      </c>
      <c r="AJ281" s="444">
        <f t="shared" si="79"/>
        <v>0</v>
      </c>
      <c r="AK281" s="601">
        <f t="shared" si="80"/>
        <v>0</v>
      </c>
    </row>
    <row r="282" spans="1:37" s="445" customFormat="1" ht="13.9" customHeight="1" x14ac:dyDescent="0.2">
      <c r="A282" s="446" t="s">
        <v>106</v>
      </c>
      <c r="B282" s="454"/>
      <c r="C282" s="432" t="s">
        <v>12</v>
      </c>
      <c r="D282" s="56" t="s">
        <v>6263</v>
      </c>
      <c r="E282" s="56" t="s">
        <v>6264</v>
      </c>
      <c r="F282" s="434" t="s">
        <v>346</v>
      </c>
      <c r="G282" s="434" t="s">
        <v>13</v>
      </c>
      <c r="H282" s="435" t="str">
        <f t="shared" si="73"/>
        <v>37800001</v>
      </c>
      <c r="I282" s="436" t="str">
        <f>IF(ISNA(VLOOKUP(G282,GAAP02F[[#All],[Column1]:[FundHier1]],5,FALSE)),"Leases",(VLOOKUP(G282,GAAP02F[[#All],[Column1]:[FundHier1]],5,FALSE)))</f>
        <v>100</v>
      </c>
      <c r="J282" s="436" t="str">
        <f>IF(ISNA(VLOOKUP(F282,Table_GAAP02A[[#All],[Agency]:[Hier1]],4,FALSE)),"Abolished Agency",(VLOOKUP(F282,Table_GAAP02A[[#All],[Agency]:[Hier1]],4,FALSE)))</f>
        <v>0820</v>
      </c>
      <c r="K282" s="437" t="str">
        <f>IF(ISNA(VLOOKUP(F282,Table_GAAP02A[[#All],[Agency]:[Hier1]],2,FALSE)),"Abolished Agency",(VLOOKUP(F282,Table_GAAP02A[[#All],[Agency]:[Hier1]],2,FALSE)))</f>
        <v>RESOURCES</v>
      </c>
      <c r="L282" s="437" t="str">
        <f>IF(ISNA(VLOOKUP(F282,Table_GAAP02A[[#All],[Agency]:[Hier1]],3,FALSE)),"Abolished Agency",(VLOOKUP(F282,Table_GAAP02A[[#All],[Agency]:[Hier1]],3,FALSE)))</f>
        <v>NATIVE AMERICAN HERITAGE COMM</v>
      </c>
      <c r="M282" s="437" t="str">
        <f>IF(ISNA(VLOOKUP(G282,GAAP02F[[#All],[Column1]:[FundName]],2,FALSE)),"Leases",(VLOOKUP(G282,GAAP02F[[#All],[Column1]:[FundName]],2,FALSE)))</f>
        <v>GENERAL FUND</v>
      </c>
      <c r="N282" s="438">
        <v>0</v>
      </c>
      <c r="O282" s="438">
        <v>797100.75</v>
      </c>
      <c r="P282" s="438">
        <v>0</v>
      </c>
      <c r="Q282" s="438">
        <v>0</v>
      </c>
      <c r="R282" s="438">
        <v>0</v>
      </c>
      <c r="S282" s="438">
        <v>0</v>
      </c>
      <c r="T282" s="577">
        <f t="shared" si="76"/>
        <v>797100.75</v>
      </c>
      <c r="U282" s="439">
        <v>0</v>
      </c>
      <c r="V282" s="439">
        <v>0</v>
      </c>
      <c r="W282" s="439">
        <v>0</v>
      </c>
      <c r="X282" s="439">
        <v>0</v>
      </c>
      <c r="Y282" s="440">
        <f t="shared" si="74"/>
        <v>0</v>
      </c>
      <c r="Z282" s="441">
        <v>0</v>
      </c>
      <c r="AA282" s="441">
        <v>0</v>
      </c>
      <c r="AB282" s="441">
        <v>0</v>
      </c>
      <c r="AC282" s="441">
        <v>0</v>
      </c>
      <c r="AD282" s="442">
        <f t="shared" si="72"/>
        <v>0</v>
      </c>
      <c r="AE282" s="443">
        <f t="shared" si="81"/>
        <v>0</v>
      </c>
      <c r="AF282" s="443">
        <f t="shared" si="75"/>
        <v>797100.75</v>
      </c>
      <c r="AG282" s="443">
        <f t="shared" si="77"/>
        <v>0</v>
      </c>
      <c r="AH282" s="444">
        <f t="shared" si="71"/>
        <v>0</v>
      </c>
      <c r="AI282" s="444">
        <f t="shared" si="78"/>
        <v>0</v>
      </c>
      <c r="AJ282" s="444">
        <f t="shared" si="79"/>
        <v>0</v>
      </c>
      <c r="AK282" s="601">
        <f t="shared" si="80"/>
        <v>797100.75</v>
      </c>
    </row>
    <row r="283" spans="1:37" s="445" customFormat="1" ht="13.9" customHeight="1" x14ac:dyDescent="0.2">
      <c r="A283" s="446" t="s">
        <v>106</v>
      </c>
      <c r="B283" s="198"/>
      <c r="C283" s="432" t="s">
        <v>12</v>
      </c>
      <c r="D283" s="56"/>
      <c r="E283" s="432"/>
      <c r="F283" s="434" t="s">
        <v>3</v>
      </c>
      <c r="G283" s="434" t="s">
        <v>13</v>
      </c>
      <c r="H283" s="435" t="str">
        <f t="shared" si="73"/>
        <v>37900001</v>
      </c>
      <c r="I283" s="436" t="str">
        <f>IF(ISNA(VLOOKUP(G283,GAAP02F[[#All],[Column1]:[FundHier1]],5,FALSE)),"Leases",(VLOOKUP(G283,GAAP02F[[#All],[Column1]:[FundHier1]],5,FALSE)))</f>
        <v>100</v>
      </c>
      <c r="J283" s="436" t="str">
        <f>IF(ISNA(VLOOKUP(F283,Table_GAAP02A[[#All],[Agency]:[Hier1]],4,FALSE)),"Abolished Agency",(VLOOKUP(F283,Table_GAAP02A[[#All],[Agency]:[Hier1]],4,FALSE)))</f>
        <v>0820</v>
      </c>
      <c r="K283" s="437" t="str">
        <f>IF(ISNA(VLOOKUP(F283,Table_GAAP02A[[#All],[Agency]:[Hier1]],2,FALSE)),"Abolished Agency",(VLOOKUP(F283,Table_GAAP02A[[#All],[Agency]:[Hier1]],2,FALSE)))</f>
        <v>RESOURCES</v>
      </c>
      <c r="L283" s="437" t="str">
        <f>IF(ISNA(VLOOKUP(F283,Table_GAAP02A[[#All],[Agency]:[Hier1]],3,FALSE)),"Abolished Agency",(VLOOKUP(F283,Table_GAAP02A[[#All],[Agency]:[Hier1]],3,FALSE)))</f>
        <v>DEPT OF PARKS AND RECREATION</v>
      </c>
      <c r="M283" s="437" t="str">
        <f>IF(ISNA(VLOOKUP(G283,GAAP02F[[#All],[Column1]:[FundName]],2,FALSE)),"Leases",(VLOOKUP(G283,GAAP02F[[#All],[Column1]:[FundName]],2,FALSE)))</f>
        <v>GENERAL FUND</v>
      </c>
      <c r="N283" s="438">
        <v>0</v>
      </c>
      <c r="O283" s="438">
        <v>0</v>
      </c>
      <c r="P283" s="438">
        <v>0</v>
      </c>
      <c r="Q283" s="438">
        <v>0</v>
      </c>
      <c r="R283" s="438">
        <v>0</v>
      </c>
      <c r="S283" s="438">
        <v>0</v>
      </c>
      <c r="T283" s="577">
        <f t="shared" si="76"/>
        <v>0</v>
      </c>
      <c r="U283" s="439">
        <v>0</v>
      </c>
      <c r="V283" s="439">
        <v>0</v>
      </c>
      <c r="W283" s="439">
        <v>0</v>
      </c>
      <c r="X283" s="439">
        <v>0</v>
      </c>
      <c r="Y283" s="440">
        <f t="shared" si="74"/>
        <v>0</v>
      </c>
      <c r="Z283" s="441">
        <v>0</v>
      </c>
      <c r="AA283" s="441">
        <v>0</v>
      </c>
      <c r="AB283" s="441">
        <v>0</v>
      </c>
      <c r="AC283" s="441">
        <v>0</v>
      </c>
      <c r="AD283" s="442">
        <f t="shared" si="72"/>
        <v>0</v>
      </c>
      <c r="AE283" s="443">
        <f t="shared" si="81"/>
        <v>0</v>
      </c>
      <c r="AF283" s="443">
        <f t="shared" si="75"/>
        <v>0</v>
      </c>
      <c r="AG283" s="443">
        <f t="shared" si="77"/>
        <v>0</v>
      </c>
      <c r="AH283" s="444">
        <f t="shared" si="71"/>
        <v>0</v>
      </c>
      <c r="AI283" s="444">
        <f t="shared" si="78"/>
        <v>0</v>
      </c>
      <c r="AJ283" s="444">
        <f t="shared" si="79"/>
        <v>0</v>
      </c>
      <c r="AK283" s="601">
        <f t="shared" si="80"/>
        <v>0</v>
      </c>
    </row>
    <row r="284" spans="1:37" s="445" customFormat="1" ht="13.9" customHeight="1" x14ac:dyDescent="0.2">
      <c r="A284" s="446" t="s">
        <v>106</v>
      </c>
      <c r="B284" s="198"/>
      <c r="C284" s="432" t="s">
        <v>12</v>
      </c>
      <c r="D284" s="56"/>
      <c r="E284" s="432"/>
      <c r="F284" s="434" t="s">
        <v>3</v>
      </c>
      <c r="G284" s="450" t="s">
        <v>16</v>
      </c>
      <c r="H284" s="435" t="str">
        <f t="shared" si="73"/>
        <v>37900005</v>
      </c>
      <c r="I284" s="436" t="str">
        <f>IF(ISNA(VLOOKUP(G284,GAAP02F[[#All],[Column1]:[FundHier1]],5,FALSE)),"Leases",(VLOOKUP(G284,GAAP02F[[#All],[Column1]:[FundHier1]],5,FALSE)))</f>
        <v>200</v>
      </c>
      <c r="J284" s="436" t="str">
        <f>IF(ISNA(VLOOKUP(F284,Table_GAAP02A[[#All],[Agency]:[Hier1]],4,FALSE)),"Abolished Agency",(VLOOKUP(F284,Table_GAAP02A[[#All],[Agency]:[Hier1]],4,FALSE)))</f>
        <v>0820</v>
      </c>
      <c r="K284" s="437" t="str">
        <f>IF(ISNA(VLOOKUP(F284,Table_GAAP02A[[#All],[Agency]:[Hier1]],2,FALSE)),"Abolished Agency",(VLOOKUP(F284,Table_GAAP02A[[#All],[Agency]:[Hier1]],2,FALSE)))</f>
        <v>RESOURCES</v>
      </c>
      <c r="L284" s="437" t="str">
        <f>IF(ISNA(VLOOKUP(F284,Table_GAAP02A[[#All],[Agency]:[Hier1]],3,FALSE)),"Abolished Agency",(VLOOKUP(F284,Table_GAAP02A[[#All],[Agency]:[Hier1]],3,FALSE)))</f>
        <v>DEPT OF PARKS AND RECREATION</v>
      </c>
      <c r="M284" s="437" t="str">
        <f>IF(ISNA(VLOOKUP(G284,GAAP02F[[#All],[Column1]:[FundName]],2,FALSE)),"Leases",(VLOOKUP(G284,GAAP02F[[#All],[Column1]:[FundName]],2,FALSE)))</f>
        <v>SAFE NEIGHBRHD PARK, CLEAN WAT</v>
      </c>
      <c r="N284" s="438">
        <v>0</v>
      </c>
      <c r="O284" s="438">
        <v>0</v>
      </c>
      <c r="P284" s="438">
        <v>0</v>
      </c>
      <c r="Q284" s="438">
        <v>0</v>
      </c>
      <c r="R284" s="438">
        <v>0</v>
      </c>
      <c r="S284" s="438">
        <v>0</v>
      </c>
      <c r="T284" s="577">
        <f t="shared" si="76"/>
        <v>0</v>
      </c>
      <c r="U284" s="439">
        <v>0</v>
      </c>
      <c r="V284" s="439">
        <v>0</v>
      </c>
      <c r="W284" s="439">
        <v>0</v>
      </c>
      <c r="X284" s="439">
        <v>0</v>
      </c>
      <c r="Y284" s="440">
        <f t="shared" si="74"/>
        <v>0</v>
      </c>
      <c r="Z284" s="441">
        <v>0</v>
      </c>
      <c r="AA284" s="441">
        <v>0</v>
      </c>
      <c r="AB284" s="441">
        <v>0</v>
      </c>
      <c r="AC284" s="441">
        <v>0</v>
      </c>
      <c r="AD284" s="442">
        <f t="shared" si="72"/>
        <v>0</v>
      </c>
      <c r="AE284" s="443">
        <f t="shared" si="81"/>
        <v>0</v>
      </c>
      <c r="AF284" s="443">
        <f t="shared" si="75"/>
        <v>0</v>
      </c>
      <c r="AG284" s="443">
        <f t="shared" si="77"/>
        <v>0</v>
      </c>
      <c r="AH284" s="444">
        <f t="shared" si="71"/>
        <v>0</v>
      </c>
      <c r="AI284" s="444">
        <f t="shared" si="78"/>
        <v>0</v>
      </c>
      <c r="AJ284" s="444">
        <f t="shared" si="79"/>
        <v>0</v>
      </c>
      <c r="AK284" s="601">
        <f t="shared" si="80"/>
        <v>0</v>
      </c>
    </row>
    <row r="285" spans="1:37" s="445" customFormat="1" ht="13.9" customHeight="1" x14ac:dyDescent="0.2">
      <c r="A285" s="446" t="s">
        <v>106</v>
      </c>
      <c r="B285" s="469"/>
      <c r="C285" s="432" t="s">
        <v>12</v>
      </c>
      <c r="D285" s="56"/>
      <c r="E285" s="432"/>
      <c r="F285" s="434" t="s">
        <v>3</v>
      </c>
      <c r="G285" s="434" t="s">
        <v>18</v>
      </c>
      <c r="H285" s="435" t="str">
        <f t="shared" si="73"/>
        <v>37900013</v>
      </c>
      <c r="I285" s="436" t="str">
        <f>IF(ISNA(VLOOKUP(G285,GAAP02F[[#All],[Column1]:[FundHier1]],5,FALSE)),"Leases",(VLOOKUP(G285,GAAP02F[[#All],[Column1]:[FundHier1]],5,FALSE)))</f>
        <v>Leases</v>
      </c>
      <c r="J285" s="436" t="str">
        <f>IF(ISNA(VLOOKUP(F285,Table_GAAP02A[[#All],[Agency]:[Hier1]],4,FALSE)),"Abolished Agency",(VLOOKUP(F285,Table_GAAP02A[[#All],[Agency]:[Hier1]],4,FALSE)))</f>
        <v>0820</v>
      </c>
      <c r="K285" s="437" t="str">
        <f>IF(ISNA(VLOOKUP(F285,Table_GAAP02A[[#All],[Agency]:[Hier1]],2,FALSE)),"Abolished Agency",(VLOOKUP(F285,Table_GAAP02A[[#All],[Agency]:[Hier1]],2,FALSE)))</f>
        <v>RESOURCES</v>
      </c>
      <c r="L285" s="437" t="str">
        <f>IF(ISNA(VLOOKUP(F285,Table_GAAP02A[[#All],[Agency]:[Hier1]],3,FALSE)),"Abolished Agency",(VLOOKUP(F285,Table_GAAP02A[[#All],[Agency]:[Hier1]],3,FALSE)))</f>
        <v>DEPT OF PARKS AND RECREATION</v>
      </c>
      <c r="M285" s="437" t="s">
        <v>19</v>
      </c>
      <c r="N285" s="438">
        <v>0</v>
      </c>
      <c r="O285" s="438">
        <v>0</v>
      </c>
      <c r="P285" s="438">
        <v>0</v>
      </c>
      <c r="Q285" s="438">
        <v>0</v>
      </c>
      <c r="R285" s="438">
        <v>0</v>
      </c>
      <c r="S285" s="438">
        <v>0</v>
      </c>
      <c r="T285" s="577">
        <f t="shared" si="76"/>
        <v>0</v>
      </c>
      <c r="U285" s="439">
        <v>0</v>
      </c>
      <c r="V285" s="439">
        <v>0</v>
      </c>
      <c r="W285" s="439">
        <v>0</v>
      </c>
      <c r="X285" s="439">
        <v>0</v>
      </c>
      <c r="Y285" s="440">
        <f t="shared" si="74"/>
        <v>0</v>
      </c>
      <c r="Z285" s="441">
        <v>0</v>
      </c>
      <c r="AA285" s="441">
        <v>0</v>
      </c>
      <c r="AB285" s="441">
        <v>0</v>
      </c>
      <c r="AC285" s="441">
        <v>0</v>
      </c>
      <c r="AD285" s="442">
        <f t="shared" si="72"/>
        <v>0</v>
      </c>
      <c r="AE285" s="443">
        <f t="shared" si="81"/>
        <v>0</v>
      </c>
      <c r="AF285" s="443">
        <f t="shared" si="75"/>
        <v>0</v>
      </c>
      <c r="AG285" s="443">
        <f t="shared" si="77"/>
        <v>0</v>
      </c>
      <c r="AH285" s="444">
        <f t="shared" si="71"/>
        <v>0</v>
      </c>
      <c r="AI285" s="444">
        <f t="shared" si="78"/>
        <v>0</v>
      </c>
      <c r="AJ285" s="444">
        <f t="shared" si="79"/>
        <v>0</v>
      </c>
      <c r="AK285" s="601">
        <f t="shared" si="80"/>
        <v>0</v>
      </c>
    </row>
    <row r="286" spans="1:37" s="445" customFormat="1" ht="13.9" customHeight="1" x14ac:dyDescent="0.2">
      <c r="A286" s="446" t="s">
        <v>106</v>
      </c>
      <c r="B286" s="469"/>
      <c r="C286" s="432" t="s">
        <v>12</v>
      </c>
      <c r="D286" s="56"/>
      <c r="E286" s="432"/>
      <c r="F286" s="434" t="s">
        <v>3</v>
      </c>
      <c r="G286" s="450" t="s">
        <v>20</v>
      </c>
      <c r="H286" s="435" t="str">
        <f t="shared" si="73"/>
        <v>37900018</v>
      </c>
      <c r="I286" s="436" t="str">
        <f>IF(ISNA(VLOOKUP(G286,GAAP02F[[#All],[Column1]:[FundHier1]],5,FALSE)),"Leases",(VLOOKUP(G286,GAAP02F[[#All],[Column1]:[FundHier1]],5,FALSE)))</f>
        <v>200</v>
      </c>
      <c r="J286" s="436" t="str">
        <f>IF(ISNA(VLOOKUP(F286,Table_GAAP02A[[#All],[Agency]:[Hier1]],4,FALSE)),"Abolished Agency",(VLOOKUP(F286,Table_GAAP02A[[#All],[Agency]:[Hier1]],4,FALSE)))</f>
        <v>0820</v>
      </c>
      <c r="K286" s="437" t="str">
        <f>IF(ISNA(VLOOKUP(F286,Table_GAAP02A[[#All],[Agency]:[Hier1]],2,FALSE)),"Abolished Agency",(VLOOKUP(F286,Table_GAAP02A[[#All],[Agency]:[Hier1]],2,FALSE)))</f>
        <v>RESOURCES</v>
      </c>
      <c r="L286" s="437" t="str">
        <f>IF(ISNA(VLOOKUP(F286,Table_GAAP02A[[#All],[Agency]:[Hier1]],3,FALSE)),"Abolished Agency",(VLOOKUP(F286,Table_GAAP02A[[#All],[Agency]:[Hier1]],3,FALSE)))</f>
        <v>DEPT OF PARKS AND RECREATION</v>
      </c>
      <c r="M286" s="437" t="str">
        <f>IF(ISNA(VLOOKUP(G286,GAAP02F[[#All],[Column1]:[FundName]],2,FALSE)),"Leases",(VLOOKUP(G286,GAAP02F[[#All],[Column1]:[FundName]],2,FALSE)))</f>
        <v>SITE REMEDIATION ACCOUNT</v>
      </c>
      <c r="N286" s="438">
        <v>0</v>
      </c>
      <c r="O286" s="438">
        <v>0</v>
      </c>
      <c r="P286" s="438">
        <v>0</v>
      </c>
      <c r="Q286" s="438">
        <v>0</v>
      </c>
      <c r="R286" s="438">
        <v>0</v>
      </c>
      <c r="S286" s="438">
        <v>0</v>
      </c>
      <c r="T286" s="577">
        <f t="shared" si="76"/>
        <v>0</v>
      </c>
      <c r="U286" s="439">
        <v>0</v>
      </c>
      <c r="V286" s="439">
        <v>0</v>
      </c>
      <c r="W286" s="439">
        <v>0</v>
      </c>
      <c r="X286" s="439">
        <v>0</v>
      </c>
      <c r="Y286" s="440">
        <f t="shared" si="74"/>
        <v>0</v>
      </c>
      <c r="Z286" s="441">
        <v>0</v>
      </c>
      <c r="AA286" s="441">
        <v>0</v>
      </c>
      <c r="AB286" s="441">
        <v>0</v>
      </c>
      <c r="AC286" s="441">
        <v>0</v>
      </c>
      <c r="AD286" s="442">
        <f t="shared" si="72"/>
        <v>0</v>
      </c>
      <c r="AE286" s="443">
        <f t="shared" si="81"/>
        <v>0</v>
      </c>
      <c r="AF286" s="443">
        <f t="shared" si="75"/>
        <v>0</v>
      </c>
      <c r="AG286" s="443">
        <f t="shared" si="77"/>
        <v>0</v>
      </c>
      <c r="AH286" s="444">
        <f t="shared" si="71"/>
        <v>0</v>
      </c>
      <c r="AI286" s="444">
        <f t="shared" si="78"/>
        <v>0</v>
      </c>
      <c r="AJ286" s="444">
        <f t="shared" si="79"/>
        <v>0</v>
      </c>
      <c r="AK286" s="601">
        <f t="shared" si="80"/>
        <v>0</v>
      </c>
    </row>
    <row r="287" spans="1:37" s="445" customFormat="1" ht="13.9" customHeight="1" x14ac:dyDescent="0.2">
      <c r="A287" s="446" t="s">
        <v>106</v>
      </c>
      <c r="B287" s="469"/>
      <c r="C287" s="432" t="s">
        <v>12</v>
      </c>
      <c r="D287" s="56"/>
      <c r="E287" s="432"/>
      <c r="F287" s="434" t="s">
        <v>3</v>
      </c>
      <c r="G287" s="450" t="s">
        <v>22</v>
      </c>
      <c r="H287" s="435" t="str">
        <f t="shared" si="73"/>
        <v>37900036</v>
      </c>
      <c r="I287" s="436" t="str">
        <f>IF(ISNA(VLOOKUP(G287,GAAP02F[[#All],[Column1]:[FundHier1]],5,FALSE)),"Leases",(VLOOKUP(G287,GAAP02F[[#All],[Column1]:[FundHier1]],5,FALSE)))</f>
        <v>300</v>
      </c>
      <c r="J287" s="436" t="str">
        <f>IF(ISNA(VLOOKUP(F287,Table_GAAP02A[[#All],[Agency]:[Hier1]],4,FALSE)),"Abolished Agency",(VLOOKUP(F287,Table_GAAP02A[[#All],[Agency]:[Hier1]],4,FALSE)))</f>
        <v>0820</v>
      </c>
      <c r="K287" s="437" t="str">
        <f>IF(ISNA(VLOOKUP(F287,Table_GAAP02A[[#All],[Agency]:[Hier1]],2,FALSE)),"Abolished Agency",(VLOOKUP(F287,Table_GAAP02A[[#All],[Agency]:[Hier1]],2,FALSE)))</f>
        <v>RESOURCES</v>
      </c>
      <c r="L287" s="437" t="str">
        <f>IF(ISNA(VLOOKUP(F287,Table_GAAP02A[[#All],[Agency]:[Hier1]],3,FALSE)),"Abolished Agency",(VLOOKUP(F287,Table_GAAP02A[[#All],[Agency]:[Hier1]],3,FALSE)))</f>
        <v>DEPT OF PARKS AND RECREATION</v>
      </c>
      <c r="M287" s="437" t="str">
        <f>IF(ISNA(VLOOKUP(G287,GAAP02F[[#All],[Column1]:[FundName]],2,FALSE)),"Leases",(VLOOKUP(G287,GAAP02F[[#All],[Column1]:[FundName]],2,FALSE)))</f>
        <v>SPECIAL ACCOUNT FOR CAP OUTLAY</v>
      </c>
      <c r="N287" s="438">
        <v>0</v>
      </c>
      <c r="O287" s="438">
        <v>0</v>
      </c>
      <c r="P287" s="438">
        <v>0</v>
      </c>
      <c r="Q287" s="438">
        <v>0</v>
      </c>
      <c r="R287" s="438">
        <v>0</v>
      </c>
      <c r="S287" s="438">
        <v>0</v>
      </c>
      <c r="T287" s="577">
        <f t="shared" si="76"/>
        <v>0</v>
      </c>
      <c r="U287" s="439">
        <v>0</v>
      </c>
      <c r="V287" s="439">
        <v>0</v>
      </c>
      <c r="W287" s="439">
        <v>0</v>
      </c>
      <c r="X287" s="439">
        <v>0</v>
      </c>
      <c r="Y287" s="440">
        <f t="shared" si="74"/>
        <v>0</v>
      </c>
      <c r="Z287" s="441">
        <v>0</v>
      </c>
      <c r="AA287" s="441">
        <v>0</v>
      </c>
      <c r="AB287" s="441">
        <v>0</v>
      </c>
      <c r="AC287" s="441">
        <v>0</v>
      </c>
      <c r="AD287" s="442">
        <f t="shared" si="72"/>
        <v>0</v>
      </c>
      <c r="AE287" s="443">
        <f t="shared" si="81"/>
        <v>0</v>
      </c>
      <c r="AF287" s="443">
        <f t="shared" si="75"/>
        <v>0</v>
      </c>
      <c r="AG287" s="443">
        <f t="shared" si="77"/>
        <v>0</v>
      </c>
      <c r="AH287" s="444">
        <f t="shared" si="71"/>
        <v>0</v>
      </c>
      <c r="AI287" s="444">
        <f t="shared" si="78"/>
        <v>0</v>
      </c>
      <c r="AJ287" s="444">
        <f t="shared" si="79"/>
        <v>0</v>
      </c>
      <c r="AK287" s="601">
        <f t="shared" si="80"/>
        <v>0</v>
      </c>
    </row>
    <row r="288" spans="1:37" s="445" customFormat="1" ht="13.9" customHeight="1" x14ac:dyDescent="0.2">
      <c r="A288" s="446" t="s">
        <v>106</v>
      </c>
      <c r="B288" s="469"/>
      <c r="C288" s="432" t="s">
        <v>12</v>
      </c>
      <c r="D288" s="56"/>
      <c r="E288" s="432"/>
      <c r="F288" s="434" t="s">
        <v>3</v>
      </c>
      <c r="G288" s="434" t="s">
        <v>24</v>
      </c>
      <c r="H288" s="435" t="str">
        <f t="shared" si="73"/>
        <v>37900132</v>
      </c>
      <c r="I288" s="436" t="str">
        <f>IF(ISNA(VLOOKUP(G288,GAAP02F[[#All],[Column1]:[FundHier1]],5,FALSE)),"Leases",(VLOOKUP(G288,GAAP02F[[#All],[Column1]:[FundHier1]],5,FALSE)))</f>
        <v>200</v>
      </c>
      <c r="J288" s="436" t="str">
        <f>IF(ISNA(VLOOKUP(F288,Table_GAAP02A[[#All],[Agency]:[Hier1]],4,FALSE)),"Abolished Agency",(VLOOKUP(F288,Table_GAAP02A[[#All],[Agency]:[Hier1]],4,FALSE)))</f>
        <v>0820</v>
      </c>
      <c r="K288" s="437" t="str">
        <f>IF(ISNA(VLOOKUP(F288,Table_GAAP02A[[#All],[Agency]:[Hier1]],2,FALSE)),"Abolished Agency",(VLOOKUP(F288,Table_GAAP02A[[#All],[Agency]:[Hier1]],2,FALSE)))</f>
        <v>RESOURCES</v>
      </c>
      <c r="L288" s="437" t="str">
        <f>IF(ISNA(VLOOKUP(F288,Table_GAAP02A[[#All],[Agency]:[Hier1]],3,FALSE)),"Abolished Agency",(VLOOKUP(F288,Table_GAAP02A[[#All],[Agency]:[Hier1]],3,FALSE)))</f>
        <v>DEPT OF PARKS AND RECREATION</v>
      </c>
      <c r="M288" s="437" t="str">
        <f>IF(ISNA(VLOOKUP(G288,GAAP02F[[#All],[Column1]:[FundName]],2,FALSE)),"Leases",(VLOOKUP(G288,GAAP02F[[#All],[Column1]:[FundName]],2,FALSE)))</f>
        <v>WORKERS COMP MANAGED CARE FUND</v>
      </c>
      <c r="N288" s="438">
        <v>0</v>
      </c>
      <c r="O288" s="438">
        <v>0</v>
      </c>
      <c r="P288" s="438">
        <v>0</v>
      </c>
      <c r="Q288" s="438">
        <v>0</v>
      </c>
      <c r="R288" s="438">
        <v>0</v>
      </c>
      <c r="S288" s="438">
        <v>0</v>
      </c>
      <c r="T288" s="577">
        <f t="shared" si="76"/>
        <v>0</v>
      </c>
      <c r="U288" s="439">
        <v>0</v>
      </c>
      <c r="V288" s="439">
        <v>0</v>
      </c>
      <c r="W288" s="439">
        <v>0</v>
      </c>
      <c r="X288" s="439">
        <v>0</v>
      </c>
      <c r="Y288" s="440">
        <f t="shared" si="74"/>
        <v>0</v>
      </c>
      <c r="Z288" s="441">
        <v>0</v>
      </c>
      <c r="AA288" s="441">
        <v>0</v>
      </c>
      <c r="AB288" s="441">
        <v>0</v>
      </c>
      <c r="AC288" s="441">
        <v>0</v>
      </c>
      <c r="AD288" s="442">
        <f t="shared" si="72"/>
        <v>0</v>
      </c>
      <c r="AE288" s="443">
        <f t="shared" si="81"/>
        <v>0</v>
      </c>
      <c r="AF288" s="443">
        <f t="shared" si="75"/>
        <v>0</v>
      </c>
      <c r="AG288" s="443">
        <f t="shared" si="77"/>
        <v>0</v>
      </c>
      <c r="AH288" s="444">
        <f t="shared" si="71"/>
        <v>0</v>
      </c>
      <c r="AI288" s="444">
        <f t="shared" si="78"/>
        <v>0</v>
      </c>
      <c r="AJ288" s="444">
        <f t="shared" si="79"/>
        <v>0</v>
      </c>
      <c r="AK288" s="601">
        <f t="shared" si="80"/>
        <v>0</v>
      </c>
    </row>
    <row r="289" spans="1:37" s="445" customFormat="1" ht="13.9" customHeight="1" x14ac:dyDescent="0.2">
      <c r="A289" s="446" t="s">
        <v>106</v>
      </c>
      <c r="B289" s="433"/>
      <c r="C289" s="432" t="s">
        <v>12</v>
      </c>
      <c r="D289" s="56"/>
      <c r="E289" s="432"/>
      <c r="F289" s="434" t="s">
        <v>3</v>
      </c>
      <c r="G289" s="450" t="s">
        <v>26</v>
      </c>
      <c r="H289" s="435" t="str">
        <f t="shared" si="73"/>
        <v>37900140</v>
      </c>
      <c r="I289" s="436" t="str">
        <f>IF(ISNA(VLOOKUP(G289,GAAP02F[[#All],[Column1]:[FundHier1]],5,FALSE)),"Leases",(VLOOKUP(G289,GAAP02F[[#All],[Column1]:[FundHier1]],5,FALSE)))</f>
        <v>200</v>
      </c>
      <c r="J289" s="436" t="str">
        <f>IF(ISNA(VLOOKUP(F289,Table_GAAP02A[[#All],[Agency]:[Hier1]],4,FALSE)),"Abolished Agency",(VLOOKUP(F289,Table_GAAP02A[[#All],[Agency]:[Hier1]],4,FALSE)))</f>
        <v>0820</v>
      </c>
      <c r="K289" s="437" t="str">
        <f>IF(ISNA(VLOOKUP(F289,Table_GAAP02A[[#All],[Agency]:[Hier1]],2,FALSE)),"Abolished Agency",(VLOOKUP(F289,Table_GAAP02A[[#All],[Agency]:[Hier1]],2,FALSE)))</f>
        <v>RESOURCES</v>
      </c>
      <c r="L289" s="437" t="str">
        <f>IF(ISNA(VLOOKUP(F289,Table_GAAP02A[[#All],[Agency]:[Hier1]],3,FALSE)),"Abolished Agency",(VLOOKUP(F289,Table_GAAP02A[[#All],[Agency]:[Hier1]],3,FALSE)))</f>
        <v>DEPT OF PARKS AND RECREATION</v>
      </c>
      <c r="M289" s="437" t="str">
        <f>IF(ISNA(VLOOKUP(G289,GAAP02F[[#All],[Column1]:[FundName]],2,FALSE)),"Leases",(VLOOKUP(G289,GAAP02F[[#All],[Column1]:[FundName]],2,FALSE)))</f>
        <v>ENVIRONMENTL LICENSE PLATE FD</v>
      </c>
      <c r="N289" s="438">
        <v>0</v>
      </c>
      <c r="O289" s="438">
        <v>0</v>
      </c>
      <c r="P289" s="438">
        <v>0</v>
      </c>
      <c r="Q289" s="438">
        <v>0</v>
      </c>
      <c r="R289" s="438">
        <v>0</v>
      </c>
      <c r="S289" s="438">
        <v>0</v>
      </c>
      <c r="T289" s="577">
        <f t="shared" si="76"/>
        <v>0</v>
      </c>
      <c r="U289" s="439">
        <v>0</v>
      </c>
      <c r="V289" s="439">
        <v>0</v>
      </c>
      <c r="W289" s="439">
        <v>0</v>
      </c>
      <c r="X289" s="439">
        <v>0</v>
      </c>
      <c r="Y289" s="440">
        <f t="shared" si="74"/>
        <v>0</v>
      </c>
      <c r="Z289" s="441">
        <v>0</v>
      </c>
      <c r="AA289" s="441">
        <v>0</v>
      </c>
      <c r="AB289" s="441">
        <v>0</v>
      </c>
      <c r="AC289" s="441">
        <v>0</v>
      </c>
      <c r="AD289" s="442">
        <f t="shared" si="72"/>
        <v>0</v>
      </c>
      <c r="AE289" s="443">
        <f t="shared" si="81"/>
        <v>0</v>
      </c>
      <c r="AF289" s="443">
        <f t="shared" si="75"/>
        <v>0</v>
      </c>
      <c r="AG289" s="443">
        <f t="shared" si="77"/>
        <v>0</v>
      </c>
      <c r="AH289" s="444">
        <f t="shared" si="71"/>
        <v>0</v>
      </c>
      <c r="AI289" s="444">
        <f t="shared" si="78"/>
        <v>0</v>
      </c>
      <c r="AJ289" s="444">
        <f t="shared" si="79"/>
        <v>0</v>
      </c>
      <c r="AK289" s="601">
        <f t="shared" si="80"/>
        <v>0</v>
      </c>
    </row>
    <row r="290" spans="1:37" s="445" customFormat="1" ht="13.9" customHeight="1" x14ac:dyDescent="0.2">
      <c r="A290" s="446" t="s">
        <v>106</v>
      </c>
      <c r="B290" s="198"/>
      <c r="C290" s="432" t="s">
        <v>12</v>
      </c>
      <c r="D290" s="56"/>
      <c r="E290" s="432"/>
      <c r="F290" s="434" t="s">
        <v>3</v>
      </c>
      <c r="G290" s="434" t="s">
        <v>28</v>
      </c>
      <c r="H290" s="435" t="str">
        <f t="shared" si="73"/>
        <v>37900156</v>
      </c>
      <c r="I290" s="436" t="str">
        <f>IF(ISNA(VLOOKUP(G290,GAAP02F[[#All],[Column1]:[FundHier1]],5,FALSE)),"Leases",(VLOOKUP(G290,GAAP02F[[#All],[Column1]:[FundHier1]],5,FALSE)))</f>
        <v>200</v>
      </c>
      <c r="J290" s="436" t="str">
        <f>IF(ISNA(VLOOKUP(F290,Table_GAAP02A[[#All],[Agency]:[Hier1]],4,FALSE)),"Abolished Agency",(VLOOKUP(F290,Table_GAAP02A[[#All],[Agency]:[Hier1]],4,FALSE)))</f>
        <v>0820</v>
      </c>
      <c r="K290" s="437" t="str">
        <f>IF(ISNA(VLOOKUP(F290,Table_GAAP02A[[#All],[Agency]:[Hier1]],2,FALSE)),"Abolished Agency",(VLOOKUP(F290,Table_GAAP02A[[#All],[Agency]:[Hier1]],2,FALSE)))</f>
        <v>RESOURCES</v>
      </c>
      <c r="L290" s="437" t="str">
        <f>IF(ISNA(VLOOKUP(F290,Table_GAAP02A[[#All],[Agency]:[Hier1]],3,FALSE)),"Abolished Agency",(VLOOKUP(F290,Table_GAAP02A[[#All],[Agency]:[Hier1]],3,FALSE)))</f>
        <v>DEPT OF PARKS AND RECREATION</v>
      </c>
      <c r="M290" s="437" t="str">
        <f>IF(ISNA(VLOOKUP(G290,GAAP02F[[#All],[Column1]:[FundName]],2,FALSE)),"Leases",(VLOOKUP(G290,GAAP02F[[#All],[Column1]:[FundName]],2,FALSE)))</f>
        <v>CALIFORNIA HERITAGE FUND</v>
      </c>
      <c r="N290" s="438">
        <v>0</v>
      </c>
      <c r="O290" s="438">
        <v>0</v>
      </c>
      <c r="P290" s="438">
        <v>0</v>
      </c>
      <c r="Q290" s="438">
        <v>0</v>
      </c>
      <c r="R290" s="438">
        <v>0</v>
      </c>
      <c r="S290" s="438">
        <v>0</v>
      </c>
      <c r="T290" s="577">
        <f t="shared" si="76"/>
        <v>0</v>
      </c>
      <c r="U290" s="439">
        <v>0</v>
      </c>
      <c r="V290" s="439">
        <v>0</v>
      </c>
      <c r="W290" s="439">
        <v>0</v>
      </c>
      <c r="X290" s="439">
        <v>0</v>
      </c>
      <c r="Y290" s="440">
        <f t="shared" si="74"/>
        <v>0</v>
      </c>
      <c r="Z290" s="441">
        <v>0</v>
      </c>
      <c r="AA290" s="441">
        <v>0</v>
      </c>
      <c r="AB290" s="441">
        <v>0</v>
      </c>
      <c r="AC290" s="441">
        <v>0</v>
      </c>
      <c r="AD290" s="442">
        <f t="shared" si="72"/>
        <v>0</v>
      </c>
      <c r="AE290" s="443">
        <f t="shared" si="81"/>
        <v>0</v>
      </c>
      <c r="AF290" s="443">
        <f t="shared" si="75"/>
        <v>0</v>
      </c>
      <c r="AG290" s="443">
        <f t="shared" si="77"/>
        <v>0</v>
      </c>
      <c r="AH290" s="444">
        <f t="shared" si="71"/>
        <v>0</v>
      </c>
      <c r="AI290" s="444">
        <f t="shared" si="78"/>
        <v>0</v>
      </c>
      <c r="AJ290" s="444">
        <f t="shared" si="79"/>
        <v>0</v>
      </c>
      <c r="AK290" s="601">
        <f t="shared" si="80"/>
        <v>0</v>
      </c>
    </row>
    <row r="291" spans="1:37" s="445" customFormat="1" ht="13.9" customHeight="1" x14ac:dyDescent="0.2">
      <c r="A291" s="446" t="s">
        <v>106</v>
      </c>
      <c r="B291" s="469"/>
      <c r="C291" s="432" t="s">
        <v>12</v>
      </c>
      <c r="D291" s="56"/>
      <c r="E291" s="432"/>
      <c r="F291" s="434" t="s">
        <v>3</v>
      </c>
      <c r="G291" s="450" t="s">
        <v>30</v>
      </c>
      <c r="H291" s="435" t="str">
        <f t="shared" si="73"/>
        <v>37900188</v>
      </c>
      <c r="I291" s="436" t="str">
        <f>IF(ISNA(VLOOKUP(G291,GAAP02F[[#All],[Column1]:[FundHier1]],5,FALSE)),"Leases",(VLOOKUP(G291,GAAP02F[[#All],[Column1]:[FundHier1]],5,FALSE)))</f>
        <v>200</v>
      </c>
      <c r="J291" s="436" t="str">
        <f>IF(ISNA(VLOOKUP(F291,Table_GAAP02A[[#All],[Agency]:[Hier1]],4,FALSE)),"Abolished Agency",(VLOOKUP(F291,Table_GAAP02A[[#All],[Agency]:[Hier1]],4,FALSE)))</f>
        <v>0820</v>
      </c>
      <c r="K291" s="437" t="str">
        <f>IF(ISNA(VLOOKUP(F291,Table_GAAP02A[[#All],[Agency]:[Hier1]],2,FALSE)),"Abolished Agency",(VLOOKUP(F291,Table_GAAP02A[[#All],[Agency]:[Hier1]],2,FALSE)))</f>
        <v>RESOURCES</v>
      </c>
      <c r="L291" s="437" t="str">
        <f>IF(ISNA(VLOOKUP(F291,Table_GAAP02A[[#All],[Agency]:[Hier1]],3,FALSE)),"Abolished Agency",(VLOOKUP(F291,Table_GAAP02A[[#All],[Agency]:[Hier1]],3,FALSE)))</f>
        <v>DEPT OF PARKS AND RECREATION</v>
      </c>
      <c r="M291" s="437" t="str">
        <f>IF(ISNA(VLOOKUP(G291,GAAP02F[[#All],[Column1]:[FundName]],2,FALSE)),"Leases",(VLOOKUP(G291,GAAP02F[[#All],[Column1]:[FundName]],2,FALSE)))</f>
        <v>ENERGY AND RESOURCES FUND</v>
      </c>
      <c r="N291" s="438">
        <v>0</v>
      </c>
      <c r="O291" s="438">
        <v>0</v>
      </c>
      <c r="P291" s="438">
        <v>0</v>
      </c>
      <c r="Q291" s="438">
        <v>0</v>
      </c>
      <c r="R291" s="438">
        <v>0</v>
      </c>
      <c r="S291" s="438">
        <v>0</v>
      </c>
      <c r="T291" s="577">
        <f t="shared" si="76"/>
        <v>0</v>
      </c>
      <c r="U291" s="439">
        <v>0</v>
      </c>
      <c r="V291" s="439">
        <v>0</v>
      </c>
      <c r="W291" s="439">
        <v>0</v>
      </c>
      <c r="X291" s="439">
        <v>0</v>
      </c>
      <c r="Y291" s="440">
        <f t="shared" si="74"/>
        <v>0</v>
      </c>
      <c r="Z291" s="441">
        <v>0</v>
      </c>
      <c r="AA291" s="441">
        <v>0</v>
      </c>
      <c r="AB291" s="441">
        <v>0</v>
      </c>
      <c r="AC291" s="441">
        <v>0</v>
      </c>
      <c r="AD291" s="442">
        <f t="shared" si="72"/>
        <v>0</v>
      </c>
      <c r="AE291" s="443">
        <f t="shared" si="81"/>
        <v>0</v>
      </c>
      <c r="AF291" s="443">
        <f t="shared" si="75"/>
        <v>0</v>
      </c>
      <c r="AG291" s="443">
        <f t="shared" si="77"/>
        <v>0</v>
      </c>
      <c r="AH291" s="444">
        <f t="shared" si="71"/>
        <v>0</v>
      </c>
      <c r="AI291" s="444">
        <f t="shared" si="78"/>
        <v>0</v>
      </c>
      <c r="AJ291" s="444">
        <f t="shared" si="79"/>
        <v>0</v>
      </c>
      <c r="AK291" s="601">
        <f t="shared" si="80"/>
        <v>0</v>
      </c>
    </row>
    <row r="292" spans="1:37" s="445" customFormat="1" ht="13.9" customHeight="1" x14ac:dyDescent="0.2">
      <c r="A292" s="446" t="s">
        <v>106</v>
      </c>
      <c r="B292" s="469"/>
      <c r="C292" s="432" t="s">
        <v>12</v>
      </c>
      <c r="D292" s="56"/>
      <c r="E292" s="432"/>
      <c r="F292" s="434" t="s">
        <v>3</v>
      </c>
      <c r="G292" s="434" t="s">
        <v>32</v>
      </c>
      <c r="H292" s="435" t="str">
        <f t="shared" si="73"/>
        <v>37900190</v>
      </c>
      <c r="I292" s="436" t="str">
        <f>IF(ISNA(VLOOKUP(G292,GAAP02F[[#All],[Column1]:[FundHier1]],5,FALSE)),"Leases",(VLOOKUP(G292,GAAP02F[[#All],[Column1]:[FundHier1]],5,FALSE)))</f>
        <v>200</v>
      </c>
      <c r="J292" s="436" t="str">
        <f>IF(ISNA(VLOOKUP(F292,Table_GAAP02A[[#All],[Agency]:[Hier1]],4,FALSE)),"Abolished Agency",(VLOOKUP(F292,Table_GAAP02A[[#All],[Agency]:[Hier1]],4,FALSE)))</f>
        <v>0820</v>
      </c>
      <c r="K292" s="437" t="str">
        <f>IF(ISNA(VLOOKUP(F292,Table_GAAP02A[[#All],[Agency]:[Hier1]],2,FALSE)),"Abolished Agency",(VLOOKUP(F292,Table_GAAP02A[[#All],[Agency]:[Hier1]],2,FALSE)))</f>
        <v>RESOURCES</v>
      </c>
      <c r="L292" s="437" t="str">
        <f>IF(ISNA(VLOOKUP(F292,Table_GAAP02A[[#All],[Agency]:[Hier1]],3,FALSE)),"Abolished Agency",(VLOOKUP(F292,Table_GAAP02A[[#All],[Agency]:[Hier1]],3,FALSE)))</f>
        <v>DEPT OF PARKS AND RECREATION</v>
      </c>
      <c r="M292" s="437" t="str">
        <f>IF(ISNA(VLOOKUP(G292,GAAP02F[[#All],[Column1]:[FundName]],2,FALSE)),"Leases",(VLOOKUP(G292,GAAP02F[[#All],[Column1]:[FundName]],2,FALSE)))</f>
        <v>ENERGY AND RESOURCES FUND</v>
      </c>
      <c r="N292" s="438">
        <v>0</v>
      </c>
      <c r="O292" s="438">
        <v>0</v>
      </c>
      <c r="P292" s="438">
        <v>0</v>
      </c>
      <c r="Q292" s="438">
        <v>0</v>
      </c>
      <c r="R292" s="438">
        <v>0</v>
      </c>
      <c r="S292" s="438">
        <v>0</v>
      </c>
      <c r="T292" s="577">
        <f t="shared" si="76"/>
        <v>0</v>
      </c>
      <c r="U292" s="439">
        <v>0</v>
      </c>
      <c r="V292" s="439">
        <v>0</v>
      </c>
      <c r="W292" s="439">
        <v>0</v>
      </c>
      <c r="X292" s="439">
        <v>0</v>
      </c>
      <c r="Y292" s="440">
        <f t="shared" si="74"/>
        <v>0</v>
      </c>
      <c r="Z292" s="441">
        <v>0</v>
      </c>
      <c r="AA292" s="441">
        <v>0</v>
      </c>
      <c r="AB292" s="441">
        <v>0</v>
      </c>
      <c r="AC292" s="441">
        <v>0</v>
      </c>
      <c r="AD292" s="442">
        <f t="shared" si="72"/>
        <v>0</v>
      </c>
      <c r="AE292" s="443">
        <f t="shared" si="81"/>
        <v>0</v>
      </c>
      <c r="AF292" s="443">
        <f t="shared" si="75"/>
        <v>0</v>
      </c>
      <c r="AG292" s="443">
        <f t="shared" si="77"/>
        <v>0</v>
      </c>
      <c r="AH292" s="444">
        <f t="shared" si="71"/>
        <v>0</v>
      </c>
      <c r="AI292" s="444">
        <f t="shared" si="78"/>
        <v>0</v>
      </c>
      <c r="AJ292" s="444">
        <f t="shared" si="79"/>
        <v>0</v>
      </c>
      <c r="AK292" s="601">
        <f t="shared" si="80"/>
        <v>0</v>
      </c>
    </row>
    <row r="293" spans="1:37" s="445" customFormat="1" ht="13.9" customHeight="1" x14ac:dyDescent="0.2">
      <c r="A293" s="446" t="s">
        <v>106</v>
      </c>
      <c r="B293" s="198"/>
      <c r="C293" s="432" t="s">
        <v>12</v>
      </c>
      <c r="D293" s="56"/>
      <c r="E293" s="432"/>
      <c r="F293" s="434" t="s">
        <v>3</v>
      </c>
      <c r="G293" s="450" t="s">
        <v>33</v>
      </c>
      <c r="H293" s="435" t="str">
        <f t="shared" si="73"/>
        <v>37900235</v>
      </c>
      <c r="I293" s="436" t="str">
        <f>IF(ISNA(VLOOKUP(G293,GAAP02F[[#All],[Column1]:[FundHier1]],5,FALSE)),"Leases",(VLOOKUP(G293,GAAP02F[[#All],[Column1]:[FundHier1]],5,FALSE)))</f>
        <v>200</v>
      </c>
      <c r="J293" s="436" t="str">
        <f>IF(ISNA(VLOOKUP(F293,Table_GAAP02A[[#All],[Agency]:[Hier1]],4,FALSE)),"Abolished Agency",(VLOOKUP(F293,Table_GAAP02A[[#All],[Agency]:[Hier1]],4,FALSE)))</f>
        <v>0820</v>
      </c>
      <c r="K293" s="437" t="str">
        <f>IF(ISNA(VLOOKUP(F293,Table_GAAP02A[[#All],[Agency]:[Hier1]],2,FALSE)),"Abolished Agency",(VLOOKUP(F293,Table_GAAP02A[[#All],[Agency]:[Hier1]],2,FALSE)))</f>
        <v>RESOURCES</v>
      </c>
      <c r="L293" s="437" t="str">
        <f>IF(ISNA(VLOOKUP(F293,Table_GAAP02A[[#All],[Agency]:[Hier1]],3,FALSE)),"Abolished Agency",(VLOOKUP(F293,Table_GAAP02A[[#All],[Agency]:[Hier1]],3,FALSE)))</f>
        <v>DEPT OF PARKS AND RECREATION</v>
      </c>
      <c r="M293" s="437" t="str">
        <f>IF(ISNA(VLOOKUP(G293,GAAP02F[[#All],[Column1]:[FundName]],2,FALSE)),"Leases",(VLOOKUP(G293,GAAP02F[[#All],[Column1]:[FundName]],2,FALSE)))</f>
        <v>CIGARETTE&amp;TOBACCO FD, PUB RES</v>
      </c>
      <c r="N293" s="438">
        <v>0</v>
      </c>
      <c r="O293" s="438">
        <v>0</v>
      </c>
      <c r="P293" s="438">
        <v>0</v>
      </c>
      <c r="Q293" s="438">
        <v>0</v>
      </c>
      <c r="R293" s="438">
        <v>0</v>
      </c>
      <c r="S293" s="438">
        <v>0</v>
      </c>
      <c r="T293" s="577">
        <f t="shared" si="76"/>
        <v>0</v>
      </c>
      <c r="U293" s="439">
        <v>0</v>
      </c>
      <c r="V293" s="439">
        <v>0</v>
      </c>
      <c r="W293" s="439">
        <v>0</v>
      </c>
      <c r="X293" s="439">
        <v>0</v>
      </c>
      <c r="Y293" s="440">
        <f t="shared" si="74"/>
        <v>0</v>
      </c>
      <c r="Z293" s="441">
        <v>0</v>
      </c>
      <c r="AA293" s="441">
        <v>0</v>
      </c>
      <c r="AB293" s="441">
        <v>0</v>
      </c>
      <c r="AC293" s="441">
        <v>0</v>
      </c>
      <c r="AD293" s="442">
        <f t="shared" si="72"/>
        <v>0</v>
      </c>
      <c r="AE293" s="443">
        <f t="shared" si="81"/>
        <v>0</v>
      </c>
      <c r="AF293" s="443">
        <f t="shared" si="75"/>
        <v>0</v>
      </c>
      <c r="AG293" s="443">
        <f t="shared" si="77"/>
        <v>0</v>
      </c>
      <c r="AH293" s="444">
        <f t="shared" si="71"/>
        <v>0</v>
      </c>
      <c r="AI293" s="444">
        <f t="shared" si="78"/>
        <v>0</v>
      </c>
      <c r="AJ293" s="444">
        <f t="shared" si="79"/>
        <v>0</v>
      </c>
      <c r="AK293" s="601">
        <f t="shared" si="80"/>
        <v>0</v>
      </c>
    </row>
    <row r="294" spans="1:37" s="445" customFormat="1" ht="13.9" customHeight="1" x14ac:dyDescent="0.2">
      <c r="A294" s="446" t="s">
        <v>106</v>
      </c>
      <c r="B294" s="432"/>
      <c r="C294" s="432" t="s">
        <v>12</v>
      </c>
      <c r="D294" s="56"/>
      <c r="E294" s="432"/>
      <c r="F294" s="434" t="s">
        <v>3</v>
      </c>
      <c r="G294" s="434" t="s">
        <v>35</v>
      </c>
      <c r="H294" s="435" t="str">
        <f t="shared" si="73"/>
        <v>37900262</v>
      </c>
      <c r="I294" s="436" t="str">
        <f>IF(ISNA(VLOOKUP(G294,GAAP02F[[#All],[Column1]:[FundHier1]],5,FALSE)),"Leases",(VLOOKUP(G294,GAAP02F[[#All],[Column1]:[FundHier1]],5,FALSE)))</f>
        <v>300</v>
      </c>
      <c r="J294" s="436" t="str">
        <f>IF(ISNA(VLOOKUP(F294,Table_GAAP02A[[#All],[Agency]:[Hier1]],4,FALSE)),"Abolished Agency",(VLOOKUP(F294,Table_GAAP02A[[#All],[Agency]:[Hier1]],4,FALSE)))</f>
        <v>0820</v>
      </c>
      <c r="K294" s="437" t="str">
        <f>IF(ISNA(VLOOKUP(F294,Table_GAAP02A[[#All],[Agency]:[Hier1]],2,FALSE)),"Abolished Agency",(VLOOKUP(F294,Table_GAAP02A[[#All],[Agency]:[Hier1]],2,FALSE)))</f>
        <v>RESOURCES</v>
      </c>
      <c r="L294" s="437" t="str">
        <f>IF(ISNA(VLOOKUP(F294,Table_GAAP02A[[#All],[Agency]:[Hier1]],3,FALSE)),"Abolished Agency",(VLOOKUP(F294,Table_GAAP02A[[#All],[Agency]:[Hier1]],3,FALSE)))</f>
        <v>DEPT OF PARKS AND RECREATION</v>
      </c>
      <c r="M294" s="437" t="str">
        <f>IF(ISNA(VLOOKUP(G294,GAAP02F[[#All],[Column1]:[FundName]],2,FALSE)),"Leases",(VLOOKUP(G294,GAAP02F[[#All],[Column1]:[FundName]],2,FALSE)))</f>
        <v>HABITAT CONSERVATION FUND</v>
      </c>
      <c r="N294" s="438">
        <v>0</v>
      </c>
      <c r="O294" s="438">
        <v>0</v>
      </c>
      <c r="P294" s="438">
        <v>0</v>
      </c>
      <c r="Q294" s="438">
        <v>0</v>
      </c>
      <c r="R294" s="438">
        <v>0</v>
      </c>
      <c r="S294" s="438">
        <v>0</v>
      </c>
      <c r="T294" s="577">
        <f t="shared" si="76"/>
        <v>0</v>
      </c>
      <c r="U294" s="439">
        <v>0</v>
      </c>
      <c r="V294" s="439">
        <v>0</v>
      </c>
      <c r="W294" s="439">
        <v>0</v>
      </c>
      <c r="X294" s="439">
        <v>0</v>
      </c>
      <c r="Y294" s="440">
        <f t="shared" si="74"/>
        <v>0</v>
      </c>
      <c r="Z294" s="441">
        <v>0</v>
      </c>
      <c r="AA294" s="441">
        <v>0</v>
      </c>
      <c r="AB294" s="441">
        <v>0</v>
      </c>
      <c r="AC294" s="441">
        <v>0</v>
      </c>
      <c r="AD294" s="442">
        <f t="shared" si="72"/>
        <v>0</v>
      </c>
      <c r="AE294" s="443">
        <f t="shared" si="81"/>
        <v>0</v>
      </c>
      <c r="AF294" s="443">
        <f t="shared" si="75"/>
        <v>0</v>
      </c>
      <c r="AG294" s="443">
        <f t="shared" si="77"/>
        <v>0</v>
      </c>
      <c r="AH294" s="444">
        <f t="shared" si="71"/>
        <v>0</v>
      </c>
      <c r="AI294" s="444">
        <f t="shared" si="78"/>
        <v>0</v>
      </c>
      <c r="AJ294" s="444">
        <f t="shared" si="79"/>
        <v>0</v>
      </c>
      <c r="AK294" s="601">
        <f t="shared" si="80"/>
        <v>0</v>
      </c>
    </row>
    <row r="295" spans="1:37" s="445" customFormat="1" ht="13.9" customHeight="1" x14ac:dyDescent="0.2">
      <c r="A295" s="446" t="s">
        <v>106</v>
      </c>
      <c r="B295" s="198"/>
      <c r="C295" s="432" t="s">
        <v>12</v>
      </c>
      <c r="D295" s="56"/>
      <c r="E295" s="432"/>
      <c r="F295" s="434" t="s">
        <v>3</v>
      </c>
      <c r="G295" s="450" t="s">
        <v>37</v>
      </c>
      <c r="H295" s="435" t="str">
        <f t="shared" si="73"/>
        <v>37900263</v>
      </c>
      <c r="I295" s="436" t="str">
        <f>IF(ISNA(VLOOKUP(G295,GAAP02F[[#All],[Column1]:[FundHier1]],5,FALSE)),"Leases",(VLOOKUP(G295,GAAP02F[[#All],[Column1]:[FundHier1]],5,FALSE)))</f>
        <v>200</v>
      </c>
      <c r="J295" s="436" t="str">
        <f>IF(ISNA(VLOOKUP(F295,Table_GAAP02A[[#All],[Agency]:[Hier1]],4,FALSE)),"Abolished Agency",(VLOOKUP(F295,Table_GAAP02A[[#All],[Agency]:[Hier1]],4,FALSE)))</f>
        <v>0820</v>
      </c>
      <c r="K295" s="437" t="str">
        <f>IF(ISNA(VLOOKUP(F295,Table_GAAP02A[[#All],[Agency]:[Hier1]],2,FALSE)),"Abolished Agency",(VLOOKUP(F295,Table_GAAP02A[[#All],[Agency]:[Hier1]],2,FALSE)))</f>
        <v>RESOURCES</v>
      </c>
      <c r="L295" s="437" t="str">
        <f>IF(ISNA(VLOOKUP(F295,Table_GAAP02A[[#All],[Agency]:[Hier1]],3,FALSE)),"Abolished Agency",(VLOOKUP(F295,Table_GAAP02A[[#All],[Agency]:[Hier1]],3,FALSE)))</f>
        <v>DEPT OF PARKS AND RECREATION</v>
      </c>
      <c r="M295" s="437" t="str">
        <f>IF(ISNA(VLOOKUP(G295,GAAP02F[[#All],[Column1]:[FundName]],2,FALSE)),"Leases",(VLOOKUP(G295,GAAP02F[[#All],[Column1]:[FundName]],2,FALSE)))</f>
        <v>OFF-HIGHWAY VEHICLE TRUST FUND</v>
      </c>
      <c r="N295" s="438">
        <v>0</v>
      </c>
      <c r="O295" s="438">
        <v>0</v>
      </c>
      <c r="P295" s="438">
        <v>0</v>
      </c>
      <c r="Q295" s="438">
        <v>0</v>
      </c>
      <c r="R295" s="438">
        <v>0</v>
      </c>
      <c r="S295" s="438">
        <v>0</v>
      </c>
      <c r="T295" s="577">
        <f t="shared" si="76"/>
        <v>0</v>
      </c>
      <c r="U295" s="439">
        <v>0</v>
      </c>
      <c r="V295" s="439">
        <v>0</v>
      </c>
      <c r="W295" s="439">
        <v>0</v>
      </c>
      <c r="X295" s="439">
        <v>0</v>
      </c>
      <c r="Y295" s="440">
        <f t="shared" si="74"/>
        <v>0</v>
      </c>
      <c r="Z295" s="441">
        <v>0</v>
      </c>
      <c r="AA295" s="441">
        <v>0</v>
      </c>
      <c r="AB295" s="441">
        <v>0</v>
      </c>
      <c r="AC295" s="441">
        <v>0</v>
      </c>
      <c r="AD295" s="442">
        <f t="shared" si="72"/>
        <v>0</v>
      </c>
      <c r="AE295" s="443">
        <f t="shared" si="81"/>
        <v>0</v>
      </c>
      <c r="AF295" s="443">
        <f t="shared" si="75"/>
        <v>0</v>
      </c>
      <c r="AG295" s="443">
        <f t="shared" si="77"/>
        <v>0</v>
      </c>
      <c r="AH295" s="444">
        <f t="shared" si="71"/>
        <v>0</v>
      </c>
      <c r="AI295" s="444">
        <f t="shared" si="78"/>
        <v>0</v>
      </c>
      <c r="AJ295" s="444">
        <f t="shared" si="79"/>
        <v>0</v>
      </c>
      <c r="AK295" s="601">
        <f t="shared" si="80"/>
        <v>0</v>
      </c>
    </row>
    <row r="296" spans="1:37" s="445" customFormat="1" ht="13.9" customHeight="1" x14ac:dyDescent="0.2">
      <c r="A296" s="446" t="s">
        <v>106</v>
      </c>
      <c r="B296" s="198"/>
      <c r="C296" s="432" t="s">
        <v>12</v>
      </c>
      <c r="D296" s="56"/>
      <c r="E296" s="432"/>
      <c r="F296" s="434" t="s">
        <v>3</v>
      </c>
      <c r="G296" s="434" t="s">
        <v>39</v>
      </c>
      <c r="H296" s="435" t="str">
        <f t="shared" si="73"/>
        <v>37900392</v>
      </c>
      <c r="I296" s="436" t="str">
        <f>IF(ISNA(VLOOKUP(G296,GAAP02F[[#All],[Column1]:[FundHier1]],5,FALSE)),"Leases",(VLOOKUP(G296,GAAP02F[[#All],[Column1]:[FundHier1]],5,FALSE)))</f>
        <v>200</v>
      </c>
      <c r="J296" s="436" t="str">
        <f>IF(ISNA(VLOOKUP(F296,Table_GAAP02A[[#All],[Agency]:[Hier1]],4,FALSE)),"Abolished Agency",(VLOOKUP(F296,Table_GAAP02A[[#All],[Agency]:[Hier1]],4,FALSE)))</f>
        <v>0820</v>
      </c>
      <c r="K296" s="437" t="str">
        <f>IF(ISNA(VLOOKUP(F296,Table_GAAP02A[[#All],[Agency]:[Hier1]],2,FALSE)),"Abolished Agency",(VLOOKUP(F296,Table_GAAP02A[[#All],[Agency]:[Hier1]],2,FALSE)))</f>
        <v>RESOURCES</v>
      </c>
      <c r="L296" s="437" t="str">
        <f>IF(ISNA(VLOOKUP(F296,Table_GAAP02A[[#All],[Agency]:[Hier1]],3,FALSE)),"Abolished Agency",(VLOOKUP(F296,Table_GAAP02A[[#All],[Agency]:[Hier1]],3,FALSE)))</f>
        <v>DEPT OF PARKS AND RECREATION</v>
      </c>
      <c r="M296" s="437" t="str">
        <f>IF(ISNA(VLOOKUP(G296,GAAP02F[[#All],[Column1]:[FundName]],2,FALSE)),"Leases",(VLOOKUP(G296,GAAP02F[[#All],[Column1]:[FundName]],2,FALSE)))</f>
        <v>ST PARKS AND RECREATION FUND</v>
      </c>
      <c r="N296" s="438">
        <v>0</v>
      </c>
      <c r="O296" s="438">
        <v>0</v>
      </c>
      <c r="P296" s="438">
        <v>0</v>
      </c>
      <c r="Q296" s="438">
        <v>0</v>
      </c>
      <c r="R296" s="438">
        <v>0</v>
      </c>
      <c r="S296" s="438">
        <v>0</v>
      </c>
      <c r="T296" s="577">
        <f t="shared" si="76"/>
        <v>0</v>
      </c>
      <c r="U296" s="439">
        <v>0</v>
      </c>
      <c r="V296" s="439">
        <v>0</v>
      </c>
      <c r="W296" s="439">
        <v>0</v>
      </c>
      <c r="X296" s="439">
        <v>0</v>
      </c>
      <c r="Y296" s="440">
        <f t="shared" si="74"/>
        <v>0</v>
      </c>
      <c r="Z296" s="441">
        <v>0</v>
      </c>
      <c r="AA296" s="441">
        <v>0</v>
      </c>
      <c r="AB296" s="441">
        <v>0</v>
      </c>
      <c r="AC296" s="441">
        <v>0</v>
      </c>
      <c r="AD296" s="442">
        <f t="shared" si="72"/>
        <v>0</v>
      </c>
      <c r="AE296" s="443">
        <f t="shared" si="81"/>
        <v>0</v>
      </c>
      <c r="AF296" s="443">
        <f t="shared" si="75"/>
        <v>0</v>
      </c>
      <c r="AG296" s="443">
        <f t="shared" si="77"/>
        <v>0</v>
      </c>
      <c r="AH296" s="444">
        <f t="shared" si="71"/>
        <v>0</v>
      </c>
      <c r="AI296" s="444">
        <f t="shared" si="78"/>
        <v>0</v>
      </c>
      <c r="AJ296" s="444">
        <f t="shared" si="79"/>
        <v>0</v>
      </c>
      <c r="AK296" s="601">
        <f t="shared" si="80"/>
        <v>0</v>
      </c>
    </row>
    <row r="297" spans="1:37" s="445" customFormat="1" ht="13.9" customHeight="1" x14ac:dyDescent="0.2">
      <c r="A297" s="446" t="s">
        <v>106</v>
      </c>
      <c r="B297" s="469"/>
      <c r="C297" s="432" t="s">
        <v>12</v>
      </c>
      <c r="D297" s="56"/>
      <c r="E297" s="432"/>
      <c r="F297" s="434" t="s">
        <v>3</v>
      </c>
      <c r="G297" s="450" t="s">
        <v>41</v>
      </c>
      <c r="H297" s="435" t="str">
        <f t="shared" si="73"/>
        <v>37900414</v>
      </c>
      <c r="I297" s="436" t="str">
        <f>IF(ISNA(VLOOKUP(G297,GAAP02F[[#All],[Column1]:[FundHier1]],5,FALSE)),"Leases",(VLOOKUP(G297,GAAP02F[[#All],[Column1]:[FundHier1]],5,FALSE)))</f>
        <v>200</v>
      </c>
      <c r="J297" s="436" t="str">
        <f>IF(ISNA(VLOOKUP(F297,Table_GAAP02A[[#All],[Agency]:[Hier1]],4,FALSE)),"Abolished Agency",(VLOOKUP(F297,Table_GAAP02A[[#All],[Agency]:[Hier1]],4,FALSE)))</f>
        <v>0820</v>
      </c>
      <c r="K297" s="437" t="str">
        <f>IF(ISNA(VLOOKUP(F297,Table_GAAP02A[[#All],[Agency]:[Hier1]],2,FALSE)),"Abolished Agency",(VLOOKUP(F297,Table_GAAP02A[[#All],[Agency]:[Hier1]],2,FALSE)))</f>
        <v>RESOURCES</v>
      </c>
      <c r="L297" s="437" t="str">
        <f>IF(ISNA(VLOOKUP(F297,Table_GAAP02A[[#All],[Agency]:[Hier1]],3,FALSE)),"Abolished Agency",(VLOOKUP(F297,Table_GAAP02A[[#All],[Agency]:[Hier1]],3,FALSE)))</f>
        <v>DEPT OF PARKS AND RECREATION</v>
      </c>
      <c r="M297" s="437" t="str">
        <f>IF(ISNA(VLOOKUP(G297,GAAP02F[[#All],[Column1]:[FundName]],2,FALSE)),"Leases",(VLOOKUP(G297,GAAP02F[[#All],[Column1]:[FundName]],2,FALSE)))</f>
        <v>DELTA RECREATION SUBACCOUNT</v>
      </c>
      <c r="N297" s="438">
        <v>0</v>
      </c>
      <c r="O297" s="438">
        <v>0</v>
      </c>
      <c r="P297" s="438">
        <v>0</v>
      </c>
      <c r="Q297" s="438">
        <v>0</v>
      </c>
      <c r="R297" s="438">
        <v>0</v>
      </c>
      <c r="S297" s="438">
        <v>0</v>
      </c>
      <c r="T297" s="577">
        <f t="shared" si="76"/>
        <v>0</v>
      </c>
      <c r="U297" s="439">
        <v>0</v>
      </c>
      <c r="V297" s="439">
        <v>0</v>
      </c>
      <c r="W297" s="439">
        <v>0</v>
      </c>
      <c r="X297" s="439">
        <v>0</v>
      </c>
      <c r="Y297" s="440">
        <f t="shared" si="74"/>
        <v>0</v>
      </c>
      <c r="Z297" s="441">
        <v>0</v>
      </c>
      <c r="AA297" s="441">
        <v>0</v>
      </c>
      <c r="AB297" s="441">
        <v>0</v>
      </c>
      <c r="AC297" s="441">
        <v>0</v>
      </c>
      <c r="AD297" s="442">
        <f t="shared" si="72"/>
        <v>0</v>
      </c>
      <c r="AE297" s="443">
        <f t="shared" si="81"/>
        <v>0</v>
      </c>
      <c r="AF297" s="443">
        <f t="shared" si="75"/>
        <v>0</v>
      </c>
      <c r="AG297" s="443">
        <f t="shared" si="77"/>
        <v>0</v>
      </c>
      <c r="AH297" s="444">
        <f t="shared" si="71"/>
        <v>0</v>
      </c>
      <c r="AI297" s="444">
        <f t="shared" si="78"/>
        <v>0</v>
      </c>
      <c r="AJ297" s="444">
        <f t="shared" si="79"/>
        <v>0</v>
      </c>
      <c r="AK297" s="601">
        <f t="shared" si="80"/>
        <v>0</v>
      </c>
    </row>
    <row r="298" spans="1:37" s="445" customFormat="1" ht="13.9" customHeight="1" x14ac:dyDescent="0.2">
      <c r="A298" s="446" t="s">
        <v>106</v>
      </c>
      <c r="B298" s="198"/>
      <c r="C298" s="432" t="s">
        <v>12</v>
      </c>
      <c r="D298" s="56"/>
      <c r="E298" s="432"/>
      <c r="F298" s="434" t="s">
        <v>3</v>
      </c>
      <c r="G298" s="434" t="s">
        <v>43</v>
      </c>
      <c r="H298" s="435" t="str">
        <f t="shared" si="73"/>
        <v>37900516</v>
      </c>
      <c r="I298" s="436" t="str">
        <f>IF(ISNA(VLOOKUP(G298,GAAP02F[[#All],[Column1]:[FundHier1]],5,FALSE)),"Leases",(VLOOKUP(G298,GAAP02F[[#All],[Column1]:[FundHier1]],5,FALSE)))</f>
        <v>200</v>
      </c>
      <c r="J298" s="436" t="str">
        <f>IF(ISNA(VLOOKUP(F298,Table_GAAP02A[[#All],[Agency]:[Hier1]],4,FALSE)),"Abolished Agency",(VLOOKUP(F298,Table_GAAP02A[[#All],[Agency]:[Hier1]],4,FALSE)))</f>
        <v>0820</v>
      </c>
      <c r="K298" s="437" t="str">
        <f>IF(ISNA(VLOOKUP(F298,Table_GAAP02A[[#All],[Agency]:[Hier1]],2,FALSE)),"Abolished Agency",(VLOOKUP(F298,Table_GAAP02A[[#All],[Agency]:[Hier1]],2,FALSE)))</f>
        <v>RESOURCES</v>
      </c>
      <c r="L298" s="437" t="str">
        <f>IF(ISNA(VLOOKUP(F298,Table_GAAP02A[[#All],[Agency]:[Hier1]],3,FALSE)),"Abolished Agency",(VLOOKUP(F298,Table_GAAP02A[[#All],[Agency]:[Hier1]],3,FALSE)))</f>
        <v>DEPT OF PARKS AND RECREATION</v>
      </c>
      <c r="M298" s="437" t="str">
        <f>IF(ISNA(VLOOKUP(G298,GAAP02F[[#All],[Column1]:[FundName]],2,FALSE)),"Leases",(VLOOKUP(G298,GAAP02F[[#All],[Column1]:[FundName]],2,FALSE)))</f>
        <v>HARBORS &amp; WATERCRAFT REVOL FD</v>
      </c>
      <c r="N298" s="438">
        <v>0</v>
      </c>
      <c r="O298" s="438">
        <v>0</v>
      </c>
      <c r="P298" s="438">
        <v>0</v>
      </c>
      <c r="Q298" s="438">
        <v>0</v>
      </c>
      <c r="R298" s="438">
        <v>0</v>
      </c>
      <c r="S298" s="438">
        <v>0</v>
      </c>
      <c r="T298" s="577">
        <f t="shared" si="76"/>
        <v>0</v>
      </c>
      <c r="U298" s="439">
        <v>0</v>
      </c>
      <c r="V298" s="439">
        <v>0</v>
      </c>
      <c r="W298" s="439">
        <v>0</v>
      </c>
      <c r="X298" s="439">
        <v>0</v>
      </c>
      <c r="Y298" s="440">
        <f t="shared" si="74"/>
        <v>0</v>
      </c>
      <c r="Z298" s="441">
        <v>0</v>
      </c>
      <c r="AA298" s="441">
        <v>0</v>
      </c>
      <c r="AB298" s="441">
        <v>0</v>
      </c>
      <c r="AC298" s="441">
        <v>0</v>
      </c>
      <c r="AD298" s="442">
        <f t="shared" si="72"/>
        <v>0</v>
      </c>
      <c r="AE298" s="443">
        <f t="shared" si="81"/>
        <v>0</v>
      </c>
      <c r="AF298" s="443">
        <f t="shared" si="75"/>
        <v>0</v>
      </c>
      <c r="AG298" s="443">
        <f t="shared" si="77"/>
        <v>0</v>
      </c>
      <c r="AH298" s="444">
        <f t="shared" si="71"/>
        <v>0</v>
      </c>
      <c r="AI298" s="444">
        <f t="shared" si="78"/>
        <v>0</v>
      </c>
      <c r="AJ298" s="444">
        <f t="shared" si="79"/>
        <v>0</v>
      </c>
      <c r="AK298" s="601">
        <f t="shared" si="80"/>
        <v>0</v>
      </c>
    </row>
    <row r="299" spans="1:37" s="445" customFormat="1" ht="13.9" customHeight="1" x14ac:dyDescent="0.2">
      <c r="A299" s="446" t="s">
        <v>106</v>
      </c>
      <c r="B299" s="469"/>
      <c r="C299" s="432" t="s">
        <v>12</v>
      </c>
      <c r="D299" s="56"/>
      <c r="E299" s="432"/>
      <c r="F299" s="434" t="s">
        <v>3</v>
      </c>
      <c r="G299" s="450" t="s">
        <v>45</v>
      </c>
      <c r="H299" s="435" t="str">
        <f t="shared" si="73"/>
        <v>37900545</v>
      </c>
      <c r="I299" s="436" t="str">
        <f>IF(ISNA(VLOOKUP(G299,GAAP02F[[#All],[Column1]:[FundHier1]],5,FALSE)),"Leases",(VLOOKUP(G299,GAAP02F[[#All],[Column1]:[FundHier1]],5,FALSE)))</f>
        <v>200</v>
      </c>
      <c r="J299" s="436" t="str">
        <f>IF(ISNA(VLOOKUP(F299,Table_GAAP02A[[#All],[Agency]:[Hier1]],4,FALSE)),"Abolished Agency",(VLOOKUP(F299,Table_GAAP02A[[#All],[Agency]:[Hier1]],4,FALSE)))</f>
        <v>0820</v>
      </c>
      <c r="K299" s="437" t="str">
        <f>IF(ISNA(VLOOKUP(F299,Table_GAAP02A[[#All],[Agency]:[Hier1]],2,FALSE)),"Abolished Agency",(VLOOKUP(F299,Table_GAAP02A[[#All],[Agency]:[Hier1]],2,FALSE)))</f>
        <v>RESOURCES</v>
      </c>
      <c r="L299" s="437" t="str">
        <f>IF(ISNA(VLOOKUP(F299,Table_GAAP02A[[#All],[Agency]:[Hier1]],3,FALSE)),"Abolished Agency",(VLOOKUP(F299,Table_GAAP02A[[#All],[Agency]:[Hier1]],3,FALSE)))</f>
        <v>DEPT OF PARKS AND RECREATION</v>
      </c>
      <c r="M299" s="437" t="str">
        <f>IF(ISNA(VLOOKUP(G299,GAAP02F[[#All],[Column1]:[FundName]],2,FALSE)),"Leases",(VLOOKUP(G299,GAAP02F[[#All],[Column1]:[FundName]],2,FALSE)))</f>
        <v>RIVER PARKWAY SUBACCOUNT</v>
      </c>
      <c r="N299" s="438">
        <v>0</v>
      </c>
      <c r="O299" s="438">
        <v>0</v>
      </c>
      <c r="P299" s="438">
        <v>0</v>
      </c>
      <c r="Q299" s="438">
        <v>0</v>
      </c>
      <c r="R299" s="438">
        <v>0</v>
      </c>
      <c r="S299" s="438">
        <v>0</v>
      </c>
      <c r="T299" s="577">
        <f t="shared" si="76"/>
        <v>0</v>
      </c>
      <c r="U299" s="439">
        <v>0</v>
      </c>
      <c r="V299" s="439">
        <v>0</v>
      </c>
      <c r="W299" s="439">
        <v>0</v>
      </c>
      <c r="X299" s="439">
        <v>0</v>
      </c>
      <c r="Y299" s="440">
        <f t="shared" si="74"/>
        <v>0</v>
      </c>
      <c r="Z299" s="441">
        <v>0</v>
      </c>
      <c r="AA299" s="441">
        <v>0</v>
      </c>
      <c r="AB299" s="441">
        <v>0</v>
      </c>
      <c r="AC299" s="441">
        <v>0</v>
      </c>
      <c r="AD299" s="442">
        <f t="shared" si="72"/>
        <v>0</v>
      </c>
      <c r="AE299" s="443">
        <f t="shared" si="81"/>
        <v>0</v>
      </c>
      <c r="AF299" s="443">
        <f t="shared" si="75"/>
        <v>0</v>
      </c>
      <c r="AG299" s="443">
        <f t="shared" si="77"/>
        <v>0</v>
      </c>
      <c r="AH299" s="444">
        <f t="shared" si="71"/>
        <v>0</v>
      </c>
      <c r="AI299" s="444">
        <f t="shared" si="78"/>
        <v>0</v>
      </c>
      <c r="AJ299" s="444">
        <f t="shared" si="79"/>
        <v>0</v>
      </c>
      <c r="AK299" s="601">
        <f t="shared" si="80"/>
        <v>0</v>
      </c>
    </row>
    <row r="300" spans="1:37" s="445" customFormat="1" ht="13.9" customHeight="1" x14ac:dyDescent="0.2">
      <c r="A300" s="446" t="s">
        <v>106</v>
      </c>
      <c r="B300" s="469"/>
      <c r="C300" s="432" t="s">
        <v>12</v>
      </c>
      <c r="D300" s="56"/>
      <c r="E300" s="432"/>
      <c r="F300" s="434" t="s">
        <v>3</v>
      </c>
      <c r="G300" s="434" t="s">
        <v>47</v>
      </c>
      <c r="H300" s="435" t="str">
        <f t="shared" si="73"/>
        <v>37900565</v>
      </c>
      <c r="I300" s="436" t="str">
        <f>IF(ISNA(VLOOKUP(G300,GAAP02F[[#All],[Column1]:[FundHier1]],5,FALSE)),"Leases",(VLOOKUP(G300,GAAP02F[[#All],[Column1]:[FundHier1]],5,FALSE)))</f>
        <v>200</v>
      </c>
      <c r="J300" s="436" t="str">
        <f>IF(ISNA(VLOOKUP(F300,Table_GAAP02A[[#All],[Agency]:[Hier1]],4,FALSE)),"Abolished Agency",(VLOOKUP(F300,Table_GAAP02A[[#All],[Agency]:[Hier1]],4,FALSE)))</f>
        <v>0820</v>
      </c>
      <c r="K300" s="437" t="str">
        <f>IF(ISNA(VLOOKUP(F300,Table_GAAP02A[[#All],[Agency]:[Hier1]],2,FALSE)),"Abolished Agency",(VLOOKUP(F300,Table_GAAP02A[[#All],[Agency]:[Hier1]],2,FALSE)))</f>
        <v>RESOURCES</v>
      </c>
      <c r="L300" s="437" t="str">
        <f>IF(ISNA(VLOOKUP(F300,Table_GAAP02A[[#All],[Agency]:[Hier1]],3,FALSE)),"Abolished Agency",(VLOOKUP(F300,Table_GAAP02A[[#All],[Agency]:[Hier1]],3,FALSE)))</f>
        <v>DEPT OF PARKS AND RECREATION</v>
      </c>
      <c r="M300" s="437" t="str">
        <f>IF(ISNA(VLOOKUP(G300,GAAP02F[[#All],[Column1]:[FundName]],2,FALSE)),"Leases",(VLOOKUP(G300,GAAP02F[[#All],[Column1]:[FundName]],2,FALSE)))</f>
        <v>STATE COASTAL CONSERVANCY FUND</v>
      </c>
      <c r="N300" s="438">
        <v>0</v>
      </c>
      <c r="O300" s="438">
        <v>0</v>
      </c>
      <c r="P300" s="438">
        <v>0</v>
      </c>
      <c r="Q300" s="438">
        <v>0</v>
      </c>
      <c r="R300" s="438">
        <v>0</v>
      </c>
      <c r="S300" s="438">
        <v>0</v>
      </c>
      <c r="T300" s="577">
        <f t="shared" si="76"/>
        <v>0</v>
      </c>
      <c r="U300" s="439">
        <v>0</v>
      </c>
      <c r="V300" s="439">
        <v>0</v>
      </c>
      <c r="W300" s="439">
        <v>0</v>
      </c>
      <c r="X300" s="439">
        <v>0</v>
      </c>
      <c r="Y300" s="440">
        <f t="shared" si="74"/>
        <v>0</v>
      </c>
      <c r="Z300" s="441">
        <v>0</v>
      </c>
      <c r="AA300" s="441">
        <v>0</v>
      </c>
      <c r="AB300" s="441">
        <v>0</v>
      </c>
      <c r="AC300" s="441">
        <v>0</v>
      </c>
      <c r="AD300" s="442">
        <f t="shared" si="72"/>
        <v>0</v>
      </c>
      <c r="AE300" s="443">
        <f t="shared" si="81"/>
        <v>0</v>
      </c>
      <c r="AF300" s="443">
        <f t="shared" si="75"/>
        <v>0</v>
      </c>
      <c r="AG300" s="443">
        <f t="shared" si="77"/>
        <v>0</v>
      </c>
      <c r="AH300" s="444">
        <f t="shared" si="71"/>
        <v>0</v>
      </c>
      <c r="AI300" s="444">
        <f t="shared" si="78"/>
        <v>0</v>
      </c>
      <c r="AJ300" s="444">
        <f t="shared" si="79"/>
        <v>0</v>
      </c>
      <c r="AK300" s="601">
        <f t="shared" si="80"/>
        <v>0</v>
      </c>
    </row>
    <row r="301" spans="1:37" s="445" customFormat="1" ht="13.9" customHeight="1" x14ac:dyDescent="0.2">
      <c r="A301" s="446" t="s">
        <v>106</v>
      </c>
      <c r="B301" s="469"/>
      <c r="C301" s="432" t="s">
        <v>12</v>
      </c>
      <c r="D301" s="56"/>
      <c r="E301" s="432"/>
      <c r="F301" s="434" t="s">
        <v>3</v>
      </c>
      <c r="G301" s="450" t="s">
        <v>49</v>
      </c>
      <c r="H301" s="435" t="str">
        <f t="shared" si="73"/>
        <v>37900721</v>
      </c>
      <c r="I301" s="436" t="str">
        <f>IF(ISNA(VLOOKUP(G301,GAAP02F[[#All],[Column1]:[FundHier1]],5,FALSE)),"Leases",(VLOOKUP(G301,GAAP02F[[#All],[Column1]:[FundHier1]],5,FALSE)))</f>
        <v>200</v>
      </c>
      <c r="J301" s="436" t="str">
        <f>IF(ISNA(VLOOKUP(F301,Table_GAAP02A[[#All],[Agency]:[Hier1]],4,FALSE)),"Abolished Agency",(VLOOKUP(F301,Table_GAAP02A[[#All],[Agency]:[Hier1]],4,FALSE)))</f>
        <v>0820</v>
      </c>
      <c r="K301" s="437" t="str">
        <f>IF(ISNA(VLOOKUP(F301,Table_GAAP02A[[#All],[Agency]:[Hier1]],2,FALSE)),"Abolished Agency",(VLOOKUP(F301,Table_GAAP02A[[#All],[Agency]:[Hier1]],2,FALSE)))</f>
        <v>RESOURCES</v>
      </c>
      <c r="L301" s="437" t="str">
        <f>IF(ISNA(VLOOKUP(F301,Table_GAAP02A[[#All],[Agency]:[Hier1]],3,FALSE)),"Abolished Agency",(VLOOKUP(F301,Table_GAAP02A[[#All],[Agency]:[Hier1]],3,FALSE)))</f>
        <v>DEPT OF PARKS AND RECREATION</v>
      </c>
      <c r="M301" s="437" t="str">
        <f>IF(ISNA(VLOOKUP(G301,GAAP02F[[#All],[Column1]:[FundName]],2,FALSE)),"Leases",(VLOOKUP(G301,GAAP02F[[#All],[Column1]:[FundName]],2,FALSE)))</f>
        <v>PARKLANDS FUND OF 1980</v>
      </c>
      <c r="N301" s="438">
        <v>0</v>
      </c>
      <c r="O301" s="438">
        <v>0</v>
      </c>
      <c r="P301" s="438">
        <v>0</v>
      </c>
      <c r="Q301" s="438">
        <v>0</v>
      </c>
      <c r="R301" s="438">
        <v>0</v>
      </c>
      <c r="S301" s="438">
        <v>0</v>
      </c>
      <c r="T301" s="577">
        <f t="shared" si="76"/>
        <v>0</v>
      </c>
      <c r="U301" s="439">
        <v>0</v>
      </c>
      <c r="V301" s="439">
        <v>0</v>
      </c>
      <c r="W301" s="439">
        <v>0</v>
      </c>
      <c r="X301" s="439">
        <v>0</v>
      </c>
      <c r="Y301" s="440">
        <f t="shared" si="74"/>
        <v>0</v>
      </c>
      <c r="Z301" s="441">
        <v>0</v>
      </c>
      <c r="AA301" s="441">
        <v>0</v>
      </c>
      <c r="AB301" s="441">
        <v>0</v>
      </c>
      <c r="AC301" s="441">
        <v>0</v>
      </c>
      <c r="AD301" s="442">
        <f t="shared" si="72"/>
        <v>0</v>
      </c>
      <c r="AE301" s="443">
        <f t="shared" si="81"/>
        <v>0</v>
      </c>
      <c r="AF301" s="443">
        <f t="shared" si="75"/>
        <v>0</v>
      </c>
      <c r="AG301" s="443">
        <f t="shared" si="77"/>
        <v>0</v>
      </c>
      <c r="AH301" s="444">
        <f t="shared" si="71"/>
        <v>0</v>
      </c>
      <c r="AI301" s="444">
        <f t="shared" si="78"/>
        <v>0</v>
      </c>
      <c r="AJ301" s="444">
        <f t="shared" si="79"/>
        <v>0</v>
      </c>
      <c r="AK301" s="601">
        <f t="shared" si="80"/>
        <v>0</v>
      </c>
    </row>
    <row r="302" spans="1:37" s="445" customFormat="1" ht="13.9" customHeight="1" x14ac:dyDescent="0.2">
      <c r="A302" s="446" t="s">
        <v>106</v>
      </c>
      <c r="B302" s="469"/>
      <c r="C302" s="432" t="s">
        <v>12</v>
      </c>
      <c r="D302" s="56"/>
      <c r="E302" s="432"/>
      <c r="F302" s="434" t="s">
        <v>3</v>
      </c>
      <c r="G302" s="434" t="s">
        <v>51</v>
      </c>
      <c r="H302" s="435" t="str">
        <f t="shared" si="73"/>
        <v>37900722</v>
      </c>
      <c r="I302" s="436" t="str">
        <f>IF(ISNA(VLOOKUP(G302,GAAP02F[[#All],[Column1]:[FundHier1]],5,FALSE)),"Leases",(VLOOKUP(G302,GAAP02F[[#All],[Column1]:[FundHier1]],5,FALSE)))</f>
        <v>200</v>
      </c>
      <c r="J302" s="436" t="str">
        <f>IF(ISNA(VLOOKUP(F302,Table_GAAP02A[[#All],[Agency]:[Hier1]],4,FALSE)),"Abolished Agency",(VLOOKUP(F302,Table_GAAP02A[[#All],[Agency]:[Hier1]],4,FALSE)))</f>
        <v>0820</v>
      </c>
      <c r="K302" s="437" t="str">
        <f>IF(ISNA(VLOOKUP(F302,Table_GAAP02A[[#All],[Agency]:[Hier1]],2,FALSE)),"Abolished Agency",(VLOOKUP(F302,Table_GAAP02A[[#All],[Agency]:[Hier1]],2,FALSE)))</f>
        <v>RESOURCES</v>
      </c>
      <c r="L302" s="437" t="str">
        <f>IF(ISNA(VLOOKUP(F302,Table_GAAP02A[[#All],[Agency]:[Hier1]],3,FALSE)),"Abolished Agency",(VLOOKUP(F302,Table_GAAP02A[[#All],[Agency]:[Hier1]],3,FALSE)))</f>
        <v>DEPT OF PARKS AND RECREATION</v>
      </c>
      <c r="M302" s="437" t="str">
        <f>IF(ISNA(VLOOKUP(G302,GAAP02F[[#All],[Column1]:[FundName]],2,FALSE)),"Leases",(VLOOKUP(G302,GAAP02F[[#All],[Column1]:[FundName]],2,FALSE)))</f>
        <v>PARKLANDS FUND OF 1984</v>
      </c>
      <c r="N302" s="438">
        <v>0</v>
      </c>
      <c r="O302" s="438">
        <v>0</v>
      </c>
      <c r="P302" s="438">
        <v>0</v>
      </c>
      <c r="Q302" s="438">
        <v>0</v>
      </c>
      <c r="R302" s="438">
        <v>0</v>
      </c>
      <c r="S302" s="438">
        <v>0</v>
      </c>
      <c r="T302" s="577">
        <f t="shared" si="76"/>
        <v>0</v>
      </c>
      <c r="U302" s="439">
        <v>0</v>
      </c>
      <c r="V302" s="439">
        <v>0</v>
      </c>
      <c r="W302" s="439">
        <v>0</v>
      </c>
      <c r="X302" s="439">
        <v>0</v>
      </c>
      <c r="Y302" s="440">
        <f t="shared" si="74"/>
        <v>0</v>
      </c>
      <c r="Z302" s="441">
        <v>0</v>
      </c>
      <c r="AA302" s="441">
        <v>0</v>
      </c>
      <c r="AB302" s="441">
        <v>0</v>
      </c>
      <c r="AC302" s="441">
        <v>0</v>
      </c>
      <c r="AD302" s="442">
        <f t="shared" si="72"/>
        <v>0</v>
      </c>
      <c r="AE302" s="443">
        <f t="shared" si="81"/>
        <v>0</v>
      </c>
      <c r="AF302" s="443">
        <f t="shared" si="75"/>
        <v>0</v>
      </c>
      <c r="AG302" s="443">
        <f t="shared" si="77"/>
        <v>0</v>
      </c>
      <c r="AH302" s="444">
        <f t="shared" si="71"/>
        <v>0</v>
      </c>
      <c r="AI302" s="444">
        <f t="shared" si="78"/>
        <v>0</v>
      </c>
      <c r="AJ302" s="444">
        <f t="shared" si="79"/>
        <v>0</v>
      </c>
      <c r="AK302" s="601">
        <f t="shared" si="80"/>
        <v>0</v>
      </c>
    </row>
    <row r="303" spans="1:37" s="445" customFormat="1" ht="13.9" customHeight="1" x14ac:dyDescent="0.2">
      <c r="A303" s="446" t="s">
        <v>106</v>
      </c>
      <c r="B303" s="469"/>
      <c r="C303" s="432" t="s">
        <v>12</v>
      </c>
      <c r="D303" s="56"/>
      <c r="E303" s="432"/>
      <c r="F303" s="434" t="s">
        <v>3</v>
      </c>
      <c r="G303" s="450" t="s">
        <v>53</v>
      </c>
      <c r="H303" s="435" t="str">
        <f t="shared" si="73"/>
        <v>37900728</v>
      </c>
      <c r="I303" s="436" t="str">
        <f>IF(ISNA(VLOOKUP(G303,GAAP02F[[#All],[Column1]:[FundHier1]],5,FALSE)),"Leases",(VLOOKUP(G303,GAAP02F[[#All],[Column1]:[FundHier1]],5,FALSE)))</f>
        <v>300</v>
      </c>
      <c r="J303" s="436" t="str">
        <f>IF(ISNA(VLOOKUP(F303,Table_GAAP02A[[#All],[Agency]:[Hier1]],4,FALSE)),"Abolished Agency",(VLOOKUP(F303,Table_GAAP02A[[#All],[Agency]:[Hier1]],4,FALSE)))</f>
        <v>0820</v>
      </c>
      <c r="K303" s="437" t="str">
        <f>IF(ISNA(VLOOKUP(F303,Table_GAAP02A[[#All],[Agency]:[Hier1]],2,FALSE)),"Abolished Agency",(VLOOKUP(F303,Table_GAAP02A[[#All],[Agency]:[Hier1]],2,FALSE)))</f>
        <v>RESOURCES</v>
      </c>
      <c r="L303" s="437" t="str">
        <f>IF(ISNA(VLOOKUP(F303,Table_GAAP02A[[#All],[Agency]:[Hier1]],3,FALSE)),"Abolished Agency",(VLOOKUP(F303,Table_GAAP02A[[#All],[Agency]:[Hier1]],3,FALSE)))</f>
        <v>DEPT OF PARKS AND RECREATION</v>
      </c>
      <c r="M303" s="437" t="str">
        <f>IF(ISNA(VLOOKUP(G303,GAAP02F[[#All],[Column1]:[FundName]],2,FALSE)),"Leases",(VLOOKUP(G303,GAAP02F[[#All],[Column1]:[FundName]],2,FALSE)))</f>
        <v>REC&amp;FISH&amp;WILDLIFE ENHANCEMT</v>
      </c>
      <c r="N303" s="438">
        <v>0</v>
      </c>
      <c r="O303" s="438">
        <v>0</v>
      </c>
      <c r="P303" s="438">
        <v>0</v>
      </c>
      <c r="Q303" s="438">
        <v>0</v>
      </c>
      <c r="R303" s="438">
        <v>0</v>
      </c>
      <c r="S303" s="438">
        <v>0</v>
      </c>
      <c r="T303" s="577">
        <f t="shared" si="76"/>
        <v>0</v>
      </c>
      <c r="U303" s="439">
        <v>0</v>
      </c>
      <c r="V303" s="439">
        <v>0</v>
      </c>
      <c r="W303" s="439">
        <v>0</v>
      </c>
      <c r="X303" s="439">
        <v>0</v>
      </c>
      <c r="Y303" s="440">
        <f t="shared" si="74"/>
        <v>0</v>
      </c>
      <c r="Z303" s="441">
        <v>0</v>
      </c>
      <c r="AA303" s="441">
        <v>0</v>
      </c>
      <c r="AB303" s="441">
        <v>0</v>
      </c>
      <c r="AC303" s="441">
        <v>0</v>
      </c>
      <c r="AD303" s="442">
        <f t="shared" si="72"/>
        <v>0</v>
      </c>
      <c r="AE303" s="443">
        <f t="shared" si="81"/>
        <v>0</v>
      </c>
      <c r="AF303" s="443">
        <f t="shared" si="75"/>
        <v>0</v>
      </c>
      <c r="AG303" s="443">
        <f t="shared" si="77"/>
        <v>0</v>
      </c>
      <c r="AH303" s="444">
        <f t="shared" si="71"/>
        <v>0</v>
      </c>
      <c r="AI303" s="444">
        <f t="shared" si="78"/>
        <v>0</v>
      </c>
      <c r="AJ303" s="444">
        <f t="shared" si="79"/>
        <v>0</v>
      </c>
      <c r="AK303" s="601">
        <f t="shared" si="80"/>
        <v>0</v>
      </c>
    </row>
    <row r="304" spans="1:37" s="445" customFormat="1" ht="13.9" customHeight="1" x14ac:dyDescent="0.2">
      <c r="A304" s="446" t="s">
        <v>106</v>
      </c>
      <c r="B304" s="469"/>
      <c r="C304" s="432" t="s">
        <v>12</v>
      </c>
      <c r="D304" s="56"/>
      <c r="E304" s="432"/>
      <c r="F304" s="434" t="s">
        <v>3</v>
      </c>
      <c r="G304" s="434" t="s">
        <v>55</v>
      </c>
      <c r="H304" s="435" t="str">
        <f t="shared" si="73"/>
        <v>37900732</v>
      </c>
      <c r="I304" s="436" t="str">
        <f>IF(ISNA(VLOOKUP(G304,GAAP02F[[#All],[Column1]:[FundHier1]],5,FALSE)),"Leases",(VLOOKUP(G304,GAAP02F[[#All],[Column1]:[FundHier1]],5,FALSE)))</f>
        <v>300</v>
      </c>
      <c r="J304" s="436" t="str">
        <f>IF(ISNA(VLOOKUP(F304,Table_GAAP02A[[#All],[Agency]:[Hier1]],4,FALSE)),"Abolished Agency",(VLOOKUP(F304,Table_GAAP02A[[#All],[Agency]:[Hier1]],4,FALSE)))</f>
        <v>0820</v>
      </c>
      <c r="K304" s="437" t="str">
        <f>IF(ISNA(VLOOKUP(F304,Table_GAAP02A[[#All],[Agency]:[Hier1]],2,FALSE)),"Abolished Agency",(VLOOKUP(F304,Table_GAAP02A[[#All],[Agency]:[Hier1]],2,FALSE)))</f>
        <v>RESOURCES</v>
      </c>
      <c r="L304" s="437" t="str">
        <f>IF(ISNA(VLOOKUP(F304,Table_GAAP02A[[#All],[Agency]:[Hier1]],3,FALSE)),"Abolished Agency",(VLOOKUP(F304,Table_GAAP02A[[#All],[Agency]:[Hier1]],3,FALSE)))</f>
        <v>DEPT OF PARKS AND RECREATION</v>
      </c>
      <c r="M304" s="437" t="str">
        <f>IF(ISNA(VLOOKUP(G304,GAAP02F[[#All],[Column1]:[FundName]],2,FALSE)),"Leases",(VLOOKUP(G304,GAAP02F[[#All],[Column1]:[FundName]],2,FALSE)))</f>
        <v>ST BEACH PK REC/HIST FAC FUND</v>
      </c>
      <c r="N304" s="438">
        <v>0</v>
      </c>
      <c r="O304" s="438">
        <v>0</v>
      </c>
      <c r="P304" s="438">
        <v>0</v>
      </c>
      <c r="Q304" s="438">
        <v>0</v>
      </c>
      <c r="R304" s="438">
        <v>0</v>
      </c>
      <c r="S304" s="438">
        <v>0</v>
      </c>
      <c r="T304" s="577">
        <f t="shared" si="76"/>
        <v>0</v>
      </c>
      <c r="U304" s="439">
        <v>0</v>
      </c>
      <c r="V304" s="439">
        <v>0</v>
      </c>
      <c r="W304" s="439">
        <v>0</v>
      </c>
      <c r="X304" s="439">
        <v>0</v>
      </c>
      <c r="Y304" s="440">
        <f t="shared" si="74"/>
        <v>0</v>
      </c>
      <c r="Z304" s="441">
        <v>0</v>
      </c>
      <c r="AA304" s="441">
        <v>0</v>
      </c>
      <c r="AB304" s="441">
        <v>0</v>
      </c>
      <c r="AC304" s="441">
        <v>0</v>
      </c>
      <c r="AD304" s="442">
        <f t="shared" si="72"/>
        <v>0</v>
      </c>
      <c r="AE304" s="443">
        <f t="shared" si="81"/>
        <v>0</v>
      </c>
      <c r="AF304" s="443">
        <f t="shared" si="75"/>
        <v>0</v>
      </c>
      <c r="AG304" s="443">
        <f t="shared" si="77"/>
        <v>0</v>
      </c>
      <c r="AH304" s="444">
        <f t="shared" ref="AH304:AH366" si="82">Q304 +X304-AC304</f>
        <v>0</v>
      </c>
      <c r="AI304" s="444">
        <f t="shared" si="78"/>
        <v>0</v>
      </c>
      <c r="AJ304" s="444">
        <f t="shared" si="79"/>
        <v>0</v>
      </c>
      <c r="AK304" s="601">
        <f t="shared" si="80"/>
        <v>0</v>
      </c>
    </row>
    <row r="305" spans="1:37" s="445" customFormat="1" ht="13.9" customHeight="1" x14ac:dyDescent="0.2">
      <c r="A305" s="446" t="s">
        <v>106</v>
      </c>
      <c r="B305" s="469"/>
      <c r="C305" s="432" t="s">
        <v>12</v>
      </c>
      <c r="D305" s="56"/>
      <c r="E305" s="432"/>
      <c r="F305" s="434" t="s">
        <v>3</v>
      </c>
      <c r="G305" s="450" t="s">
        <v>57</v>
      </c>
      <c r="H305" s="435" t="str">
        <f t="shared" si="73"/>
        <v>37900733</v>
      </c>
      <c r="I305" s="436" t="str">
        <f>IF(ISNA(VLOOKUP(G305,GAAP02F[[#All],[Column1]:[FundHier1]],5,FALSE)),"Leases",(VLOOKUP(G305,GAAP02F[[#All],[Column1]:[FundHier1]],5,FALSE)))</f>
        <v>300</v>
      </c>
      <c r="J305" s="436" t="str">
        <f>IF(ISNA(VLOOKUP(F305,Table_GAAP02A[[#All],[Agency]:[Hier1]],4,FALSE)),"Abolished Agency",(VLOOKUP(F305,Table_GAAP02A[[#All],[Agency]:[Hier1]],4,FALSE)))</f>
        <v>0820</v>
      </c>
      <c r="K305" s="437" t="str">
        <f>IF(ISNA(VLOOKUP(F305,Table_GAAP02A[[#All],[Agency]:[Hier1]],2,FALSE)),"Abolished Agency",(VLOOKUP(F305,Table_GAAP02A[[#All],[Agency]:[Hier1]],2,FALSE)))</f>
        <v>RESOURCES</v>
      </c>
      <c r="L305" s="437" t="str">
        <f>IF(ISNA(VLOOKUP(F305,Table_GAAP02A[[#All],[Agency]:[Hier1]],3,FALSE)),"Abolished Agency",(VLOOKUP(F305,Table_GAAP02A[[#All],[Agency]:[Hier1]],3,FALSE)))</f>
        <v>DEPT OF PARKS AND RECREATION</v>
      </c>
      <c r="M305" s="437" t="str">
        <f>IF(ISNA(VLOOKUP(G305,GAAP02F[[#All],[Column1]:[FundName]],2,FALSE)),"Leases",(VLOOKUP(G305,GAAP02F[[#All],[Column1]:[FundName]],2,FALSE)))</f>
        <v>ST BEACH PK REC HIST/FAC 1974</v>
      </c>
      <c r="N305" s="438">
        <v>0</v>
      </c>
      <c r="O305" s="438">
        <v>0</v>
      </c>
      <c r="P305" s="438">
        <v>0</v>
      </c>
      <c r="Q305" s="438">
        <v>0</v>
      </c>
      <c r="R305" s="438">
        <v>0</v>
      </c>
      <c r="S305" s="438">
        <v>0</v>
      </c>
      <c r="T305" s="577">
        <f t="shared" si="76"/>
        <v>0</v>
      </c>
      <c r="U305" s="439">
        <v>0</v>
      </c>
      <c r="V305" s="439">
        <v>0</v>
      </c>
      <c r="W305" s="439">
        <v>0</v>
      </c>
      <c r="X305" s="439">
        <v>0</v>
      </c>
      <c r="Y305" s="440">
        <f t="shared" si="74"/>
        <v>0</v>
      </c>
      <c r="Z305" s="441">
        <v>0</v>
      </c>
      <c r="AA305" s="441">
        <v>0</v>
      </c>
      <c r="AB305" s="441">
        <v>0</v>
      </c>
      <c r="AC305" s="441">
        <v>0</v>
      </c>
      <c r="AD305" s="442">
        <f t="shared" si="72"/>
        <v>0</v>
      </c>
      <c r="AE305" s="443">
        <f t="shared" si="81"/>
        <v>0</v>
      </c>
      <c r="AF305" s="443">
        <f t="shared" si="75"/>
        <v>0</v>
      </c>
      <c r="AG305" s="443">
        <f t="shared" si="77"/>
        <v>0</v>
      </c>
      <c r="AH305" s="444">
        <f t="shared" si="82"/>
        <v>0</v>
      </c>
      <c r="AI305" s="444">
        <f t="shared" si="78"/>
        <v>0</v>
      </c>
      <c r="AJ305" s="444">
        <f t="shared" si="79"/>
        <v>0</v>
      </c>
      <c r="AK305" s="601">
        <f t="shared" si="80"/>
        <v>0</v>
      </c>
    </row>
    <row r="306" spans="1:37" s="445" customFormat="1" ht="13.9" customHeight="1" x14ac:dyDescent="0.2">
      <c r="A306" s="446" t="s">
        <v>106</v>
      </c>
      <c r="B306" s="469"/>
      <c r="C306" s="432" t="s">
        <v>12</v>
      </c>
      <c r="D306" s="56"/>
      <c r="E306" s="432"/>
      <c r="F306" s="434" t="s">
        <v>3</v>
      </c>
      <c r="G306" s="434" t="s">
        <v>59</v>
      </c>
      <c r="H306" s="435" t="str">
        <f t="shared" si="73"/>
        <v>37900742</v>
      </c>
      <c r="I306" s="436" t="str">
        <f>IF(ISNA(VLOOKUP(G306,GAAP02F[[#All],[Column1]:[FundHier1]],5,FALSE)),"Leases",(VLOOKUP(G306,GAAP02F[[#All],[Column1]:[FundHier1]],5,FALSE)))</f>
        <v>300</v>
      </c>
      <c r="J306" s="436" t="str">
        <f>IF(ISNA(VLOOKUP(F306,Table_GAAP02A[[#All],[Agency]:[Hier1]],4,FALSE)),"Abolished Agency",(VLOOKUP(F306,Table_GAAP02A[[#All],[Agency]:[Hier1]],4,FALSE)))</f>
        <v>0820</v>
      </c>
      <c r="K306" s="437" t="str">
        <f>IF(ISNA(VLOOKUP(F306,Table_GAAP02A[[#All],[Agency]:[Hier1]],2,FALSE)),"Abolished Agency",(VLOOKUP(F306,Table_GAAP02A[[#All],[Agency]:[Hier1]],2,FALSE)))</f>
        <v>RESOURCES</v>
      </c>
      <c r="L306" s="437" t="str">
        <f>IF(ISNA(VLOOKUP(F306,Table_GAAP02A[[#All],[Agency]:[Hier1]],3,FALSE)),"Abolished Agency",(VLOOKUP(F306,Table_GAAP02A[[#All],[Agency]:[Hier1]],3,FALSE)))</f>
        <v>DEPT OF PARKS AND RECREATION</v>
      </c>
      <c r="M306" s="437" t="str">
        <f>IF(ISNA(VLOOKUP(G306,GAAP02F[[#All],[Column1]:[FundName]],2,FALSE)),"Leases",(VLOOKUP(G306,GAAP02F[[#All],[Column1]:[FundName]],2,FALSE)))</f>
        <v>STATE URBAN &amp; COASTAL PARK</v>
      </c>
      <c r="N306" s="438">
        <v>0</v>
      </c>
      <c r="O306" s="438">
        <v>0</v>
      </c>
      <c r="P306" s="438">
        <v>0</v>
      </c>
      <c r="Q306" s="438">
        <v>0</v>
      </c>
      <c r="R306" s="438">
        <v>0</v>
      </c>
      <c r="S306" s="438">
        <v>0</v>
      </c>
      <c r="T306" s="577">
        <f t="shared" si="76"/>
        <v>0</v>
      </c>
      <c r="U306" s="439">
        <v>0</v>
      </c>
      <c r="V306" s="439">
        <v>0</v>
      </c>
      <c r="W306" s="439">
        <v>0</v>
      </c>
      <c r="X306" s="439">
        <v>0</v>
      </c>
      <c r="Y306" s="440">
        <f t="shared" si="74"/>
        <v>0</v>
      </c>
      <c r="Z306" s="441">
        <v>0</v>
      </c>
      <c r="AA306" s="441">
        <v>0</v>
      </c>
      <c r="AB306" s="441">
        <v>0</v>
      </c>
      <c r="AC306" s="441">
        <v>0</v>
      </c>
      <c r="AD306" s="442">
        <f t="shared" si="72"/>
        <v>0</v>
      </c>
      <c r="AE306" s="443">
        <f t="shared" si="81"/>
        <v>0</v>
      </c>
      <c r="AF306" s="443">
        <f t="shared" si="75"/>
        <v>0</v>
      </c>
      <c r="AG306" s="443">
        <f t="shared" si="77"/>
        <v>0</v>
      </c>
      <c r="AH306" s="444">
        <f t="shared" si="82"/>
        <v>0</v>
      </c>
      <c r="AI306" s="444">
        <f t="shared" si="78"/>
        <v>0</v>
      </c>
      <c r="AJ306" s="444">
        <f t="shared" si="79"/>
        <v>0</v>
      </c>
      <c r="AK306" s="601">
        <f t="shared" si="80"/>
        <v>0</v>
      </c>
    </row>
    <row r="307" spans="1:37" s="445" customFormat="1" ht="13.9" customHeight="1" x14ac:dyDescent="0.2">
      <c r="A307" s="446" t="s">
        <v>106</v>
      </c>
      <c r="B307" s="198"/>
      <c r="C307" s="432" t="s">
        <v>12</v>
      </c>
      <c r="D307" s="56"/>
      <c r="E307" s="432"/>
      <c r="F307" s="434" t="s">
        <v>3</v>
      </c>
      <c r="G307" s="450" t="s">
        <v>61</v>
      </c>
      <c r="H307" s="435" t="str">
        <f t="shared" si="73"/>
        <v>37900786</v>
      </c>
      <c r="I307" s="436" t="str">
        <f>IF(ISNA(VLOOKUP(G307,GAAP02F[[#All],[Column1]:[FundHier1]],5,FALSE)),"Leases",(VLOOKUP(G307,GAAP02F[[#All],[Column1]:[FundHier1]],5,FALSE)))</f>
        <v>200</v>
      </c>
      <c r="J307" s="436" t="str">
        <f>IF(ISNA(VLOOKUP(F307,Table_GAAP02A[[#All],[Agency]:[Hier1]],4,FALSE)),"Abolished Agency",(VLOOKUP(F307,Table_GAAP02A[[#All],[Agency]:[Hier1]],4,FALSE)))</f>
        <v>0820</v>
      </c>
      <c r="K307" s="437" t="str">
        <f>IF(ISNA(VLOOKUP(F307,Table_GAAP02A[[#All],[Agency]:[Hier1]],2,FALSE)),"Abolished Agency",(VLOOKUP(F307,Table_GAAP02A[[#All],[Agency]:[Hier1]],2,FALSE)))</f>
        <v>RESOURCES</v>
      </c>
      <c r="L307" s="437" t="str">
        <f>IF(ISNA(VLOOKUP(F307,Table_GAAP02A[[#All],[Agency]:[Hier1]],3,FALSE)),"Abolished Agency",(VLOOKUP(F307,Table_GAAP02A[[#All],[Agency]:[Hier1]],3,FALSE)))</f>
        <v>DEPT OF PARKS AND RECREATION</v>
      </c>
      <c r="M307" s="437" t="str">
        <f>IF(ISNA(VLOOKUP(G307,GAAP02F[[#All],[Column1]:[FundName]],2,FALSE)),"Leases",(VLOOKUP(G307,GAAP02F[[#All],[Column1]:[FundName]],2,FALSE)))</f>
        <v>WILDLIFE,COAST&amp;PARK CONS FD 88</v>
      </c>
      <c r="N307" s="438">
        <v>0</v>
      </c>
      <c r="O307" s="438">
        <v>0</v>
      </c>
      <c r="P307" s="438">
        <v>0</v>
      </c>
      <c r="Q307" s="438">
        <v>0</v>
      </c>
      <c r="R307" s="438">
        <v>0</v>
      </c>
      <c r="S307" s="438">
        <v>0</v>
      </c>
      <c r="T307" s="577">
        <f t="shared" si="76"/>
        <v>0</v>
      </c>
      <c r="U307" s="439">
        <v>0</v>
      </c>
      <c r="V307" s="439">
        <v>0</v>
      </c>
      <c r="W307" s="439">
        <v>0</v>
      </c>
      <c r="X307" s="439">
        <v>0</v>
      </c>
      <c r="Y307" s="440">
        <f t="shared" si="74"/>
        <v>0</v>
      </c>
      <c r="Z307" s="441">
        <v>0</v>
      </c>
      <c r="AA307" s="441">
        <v>0</v>
      </c>
      <c r="AB307" s="441">
        <v>0</v>
      </c>
      <c r="AC307" s="441">
        <v>0</v>
      </c>
      <c r="AD307" s="442">
        <f t="shared" si="72"/>
        <v>0</v>
      </c>
      <c r="AE307" s="443">
        <f t="shared" si="81"/>
        <v>0</v>
      </c>
      <c r="AF307" s="443">
        <f t="shared" si="75"/>
        <v>0</v>
      </c>
      <c r="AG307" s="443">
        <f t="shared" si="77"/>
        <v>0</v>
      </c>
      <c r="AH307" s="444">
        <f t="shared" si="82"/>
        <v>0</v>
      </c>
      <c r="AI307" s="444">
        <f t="shared" si="78"/>
        <v>0</v>
      </c>
      <c r="AJ307" s="444">
        <f t="shared" si="79"/>
        <v>0</v>
      </c>
      <c r="AK307" s="601">
        <f t="shared" si="80"/>
        <v>0</v>
      </c>
    </row>
    <row r="308" spans="1:37" s="445" customFormat="1" ht="13.9" customHeight="1" x14ac:dyDescent="0.2">
      <c r="A308" s="446" t="s">
        <v>106</v>
      </c>
      <c r="B308" s="198"/>
      <c r="C308" s="432" t="s">
        <v>12</v>
      </c>
      <c r="D308" s="56"/>
      <c r="E308" s="432"/>
      <c r="F308" s="434" t="s">
        <v>3</v>
      </c>
      <c r="G308" s="434" t="s">
        <v>63</v>
      </c>
      <c r="H308" s="435" t="str">
        <f t="shared" si="73"/>
        <v>37900890</v>
      </c>
      <c r="I308" s="436" t="str">
        <f>IF(ISNA(VLOOKUP(G308,GAAP02F[[#All],[Column1]:[FundHier1]],5,FALSE)),"Leases",(VLOOKUP(G308,GAAP02F[[#All],[Column1]:[FundHier1]],5,FALSE)))</f>
        <v>200</v>
      </c>
      <c r="J308" s="436" t="str">
        <f>IF(ISNA(VLOOKUP(F308,Table_GAAP02A[[#All],[Agency]:[Hier1]],4,FALSE)),"Abolished Agency",(VLOOKUP(F308,Table_GAAP02A[[#All],[Agency]:[Hier1]],4,FALSE)))</f>
        <v>0820</v>
      </c>
      <c r="K308" s="437" t="str">
        <f>IF(ISNA(VLOOKUP(F308,Table_GAAP02A[[#All],[Agency]:[Hier1]],2,FALSE)),"Abolished Agency",(VLOOKUP(F308,Table_GAAP02A[[#All],[Agency]:[Hier1]],2,FALSE)))</f>
        <v>RESOURCES</v>
      </c>
      <c r="L308" s="437" t="str">
        <f>IF(ISNA(VLOOKUP(F308,Table_GAAP02A[[#All],[Agency]:[Hier1]],3,FALSE)),"Abolished Agency",(VLOOKUP(F308,Table_GAAP02A[[#All],[Agency]:[Hier1]],3,FALSE)))</f>
        <v>DEPT OF PARKS AND RECREATION</v>
      </c>
      <c r="M308" s="437" t="str">
        <f>IF(ISNA(VLOOKUP(G308,GAAP02F[[#All],[Column1]:[FundName]],2,FALSE)),"Leases",(VLOOKUP(G308,GAAP02F[[#All],[Column1]:[FundName]],2,FALSE)))</f>
        <v>FEDERAL TRUST FUND</v>
      </c>
      <c r="N308" s="438">
        <v>0</v>
      </c>
      <c r="O308" s="438">
        <v>0</v>
      </c>
      <c r="P308" s="438">
        <v>0</v>
      </c>
      <c r="Q308" s="438">
        <v>0</v>
      </c>
      <c r="R308" s="438">
        <v>0</v>
      </c>
      <c r="S308" s="438">
        <v>0</v>
      </c>
      <c r="T308" s="577">
        <f t="shared" si="76"/>
        <v>0</v>
      </c>
      <c r="U308" s="439">
        <v>0</v>
      </c>
      <c r="V308" s="439">
        <v>0</v>
      </c>
      <c r="W308" s="439">
        <v>0</v>
      </c>
      <c r="X308" s="439">
        <v>0</v>
      </c>
      <c r="Y308" s="440">
        <f t="shared" si="74"/>
        <v>0</v>
      </c>
      <c r="Z308" s="441">
        <v>0</v>
      </c>
      <c r="AA308" s="441">
        <v>0</v>
      </c>
      <c r="AB308" s="441">
        <v>0</v>
      </c>
      <c r="AC308" s="441">
        <v>0</v>
      </c>
      <c r="AD308" s="442">
        <f t="shared" si="72"/>
        <v>0</v>
      </c>
      <c r="AE308" s="443">
        <f t="shared" si="81"/>
        <v>0</v>
      </c>
      <c r="AF308" s="443">
        <f t="shared" si="75"/>
        <v>0</v>
      </c>
      <c r="AG308" s="443">
        <f t="shared" si="77"/>
        <v>0</v>
      </c>
      <c r="AH308" s="444">
        <f t="shared" si="82"/>
        <v>0</v>
      </c>
      <c r="AI308" s="444">
        <f t="shared" si="78"/>
        <v>0</v>
      </c>
      <c r="AJ308" s="444">
        <f t="shared" si="79"/>
        <v>0</v>
      </c>
      <c r="AK308" s="601">
        <f t="shared" si="80"/>
        <v>0</v>
      </c>
    </row>
    <row r="309" spans="1:37" s="445" customFormat="1" ht="13.9" customHeight="1" x14ac:dyDescent="0.2">
      <c r="A309" s="446" t="s">
        <v>106</v>
      </c>
      <c r="B309" s="469"/>
      <c r="C309" s="432" t="s">
        <v>12</v>
      </c>
      <c r="D309" s="56"/>
      <c r="E309" s="432"/>
      <c r="F309" s="434" t="s">
        <v>3</v>
      </c>
      <c r="G309" s="450" t="s">
        <v>65</v>
      </c>
      <c r="H309" s="435" t="str">
        <f t="shared" si="73"/>
        <v>37900952</v>
      </c>
      <c r="I309" s="436" t="str">
        <f>IF(ISNA(VLOOKUP(G309,GAAP02F[[#All],[Column1]:[FundHier1]],5,FALSE)),"Leases",(VLOOKUP(G309,GAAP02F[[#All],[Column1]:[FundHier1]],5,FALSE)))</f>
        <v>200</v>
      </c>
      <c r="J309" s="436" t="str">
        <f>IF(ISNA(VLOOKUP(F309,Table_GAAP02A[[#All],[Agency]:[Hier1]],4,FALSE)),"Abolished Agency",(VLOOKUP(F309,Table_GAAP02A[[#All],[Agency]:[Hier1]],4,FALSE)))</f>
        <v>0820</v>
      </c>
      <c r="K309" s="437" t="str">
        <f>IF(ISNA(VLOOKUP(F309,Table_GAAP02A[[#All],[Agency]:[Hier1]],2,FALSE)),"Abolished Agency",(VLOOKUP(F309,Table_GAAP02A[[#All],[Agency]:[Hier1]],2,FALSE)))</f>
        <v>RESOURCES</v>
      </c>
      <c r="L309" s="437" t="str">
        <f>IF(ISNA(VLOOKUP(F309,Table_GAAP02A[[#All],[Agency]:[Hier1]],3,FALSE)),"Abolished Agency",(VLOOKUP(F309,Table_GAAP02A[[#All],[Agency]:[Hier1]],3,FALSE)))</f>
        <v>DEPT OF PARKS AND RECREATION</v>
      </c>
      <c r="M309" s="437" t="str">
        <f>IF(ISNA(VLOOKUP(G309,GAAP02F[[#All],[Column1]:[FundName]],2,FALSE)),"Leases",(VLOOKUP(G309,GAAP02F[[#All],[Column1]:[FundName]],2,FALSE)))</f>
        <v>STATE PARK CONTINGENT</v>
      </c>
      <c r="N309" s="438">
        <v>0</v>
      </c>
      <c r="O309" s="438">
        <v>0</v>
      </c>
      <c r="P309" s="438">
        <v>0</v>
      </c>
      <c r="Q309" s="438">
        <v>0</v>
      </c>
      <c r="R309" s="438">
        <v>0</v>
      </c>
      <c r="S309" s="438">
        <v>0</v>
      </c>
      <c r="T309" s="577">
        <f t="shared" si="76"/>
        <v>0</v>
      </c>
      <c r="U309" s="439">
        <v>0</v>
      </c>
      <c r="V309" s="439">
        <v>0</v>
      </c>
      <c r="W309" s="439">
        <v>0</v>
      </c>
      <c r="X309" s="439">
        <v>0</v>
      </c>
      <c r="Y309" s="440">
        <f t="shared" si="74"/>
        <v>0</v>
      </c>
      <c r="Z309" s="441">
        <v>0</v>
      </c>
      <c r="AA309" s="441">
        <v>0</v>
      </c>
      <c r="AB309" s="441">
        <v>0</v>
      </c>
      <c r="AC309" s="441">
        <v>0</v>
      </c>
      <c r="AD309" s="442">
        <f t="shared" si="72"/>
        <v>0</v>
      </c>
      <c r="AE309" s="443">
        <f t="shared" si="81"/>
        <v>0</v>
      </c>
      <c r="AF309" s="443">
        <f t="shared" si="75"/>
        <v>0</v>
      </c>
      <c r="AG309" s="443">
        <f t="shared" si="77"/>
        <v>0</v>
      </c>
      <c r="AH309" s="444">
        <f t="shared" si="82"/>
        <v>0</v>
      </c>
      <c r="AI309" s="444">
        <f t="shared" si="78"/>
        <v>0</v>
      </c>
      <c r="AJ309" s="444">
        <f t="shared" si="79"/>
        <v>0</v>
      </c>
      <c r="AK309" s="601">
        <f t="shared" si="80"/>
        <v>0</v>
      </c>
    </row>
    <row r="310" spans="1:37" s="445" customFormat="1" ht="13.9" customHeight="1" x14ac:dyDescent="0.2">
      <c r="A310" s="446" t="s">
        <v>106</v>
      </c>
      <c r="B310" s="469"/>
      <c r="C310" s="432" t="s">
        <v>12</v>
      </c>
      <c r="D310" s="56"/>
      <c r="E310" s="432"/>
      <c r="F310" s="434" t="s">
        <v>3</v>
      </c>
      <c r="G310" s="450" t="s">
        <v>347</v>
      </c>
      <c r="H310" s="435" t="str">
        <f t="shared" si="73"/>
        <v>37903352</v>
      </c>
      <c r="I310" s="436" t="str">
        <f>IF(ISNA(VLOOKUP(G310,GAAP02F[[#All],[Column1]:[FundHier1]],5,FALSE)),"Leases",(VLOOKUP(G310,GAAP02F[[#All],[Column1]:[FundHier1]],5,FALSE)))</f>
        <v>200</v>
      </c>
      <c r="J310" s="436" t="str">
        <f>IF(ISNA(VLOOKUP(F310,Table_GAAP02A[[#All],[Agency]:[Hier1]],4,FALSE)),"Abolished Agency",(VLOOKUP(F310,Table_GAAP02A[[#All],[Agency]:[Hier1]],4,FALSE)))</f>
        <v>0820</v>
      </c>
      <c r="K310" s="437" t="str">
        <f>IF(ISNA(VLOOKUP(F310,Table_GAAP02A[[#All],[Agency]:[Hier1]],2,FALSE)),"Abolished Agency",(VLOOKUP(F310,Table_GAAP02A[[#All],[Agency]:[Hier1]],2,FALSE)))</f>
        <v>RESOURCES</v>
      </c>
      <c r="L310" s="437" t="str">
        <f>IF(ISNA(VLOOKUP(F310,Table_GAAP02A[[#All],[Agency]:[Hier1]],3,FALSE)),"Abolished Agency",(VLOOKUP(F310,Table_GAAP02A[[#All],[Agency]:[Hier1]],3,FALSE)))</f>
        <v>DEPT OF PARKS AND RECREATION</v>
      </c>
      <c r="M310" s="437" t="str">
        <f>IF(ISNA(VLOOKUP(G310,GAAP02F[[#All],[Column1]:[FundName]],2,FALSE)),"Leases",(VLOOKUP(G310,GAAP02F[[#All],[Column1]:[FundName]],2,FALSE)))</f>
        <v>CANNIBIS TAX FUND-P&amp;R ALLOC3</v>
      </c>
      <c r="N310" s="438">
        <v>0</v>
      </c>
      <c r="O310" s="438">
        <v>0</v>
      </c>
      <c r="P310" s="438">
        <v>0</v>
      </c>
      <c r="Q310" s="438">
        <v>0</v>
      </c>
      <c r="R310" s="438">
        <v>0</v>
      </c>
      <c r="S310" s="438">
        <v>0</v>
      </c>
      <c r="T310" s="577">
        <f t="shared" si="76"/>
        <v>0</v>
      </c>
      <c r="U310" s="439">
        <v>0</v>
      </c>
      <c r="V310" s="439">
        <v>0</v>
      </c>
      <c r="W310" s="439">
        <v>0</v>
      </c>
      <c r="X310" s="439">
        <v>0</v>
      </c>
      <c r="Y310" s="440">
        <f t="shared" si="74"/>
        <v>0</v>
      </c>
      <c r="Z310" s="441">
        <v>0</v>
      </c>
      <c r="AA310" s="441">
        <v>0</v>
      </c>
      <c r="AB310" s="441">
        <v>0</v>
      </c>
      <c r="AC310" s="441">
        <v>0</v>
      </c>
      <c r="AD310" s="442">
        <f t="shared" si="72"/>
        <v>0</v>
      </c>
      <c r="AE310" s="443">
        <f t="shared" si="81"/>
        <v>0</v>
      </c>
      <c r="AF310" s="443">
        <f t="shared" si="75"/>
        <v>0</v>
      </c>
      <c r="AG310" s="443">
        <f t="shared" si="77"/>
        <v>0</v>
      </c>
      <c r="AH310" s="444">
        <f t="shared" si="82"/>
        <v>0</v>
      </c>
      <c r="AI310" s="444">
        <f t="shared" si="78"/>
        <v>0</v>
      </c>
      <c r="AJ310" s="444">
        <f t="shared" si="79"/>
        <v>0</v>
      </c>
      <c r="AK310" s="601">
        <f t="shared" si="80"/>
        <v>0</v>
      </c>
    </row>
    <row r="311" spans="1:37" s="445" customFormat="1" ht="13.9" customHeight="1" x14ac:dyDescent="0.2">
      <c r="A311" s="446" t="s">
        <v>106</v>
      </c>
      <c r="B311" s="198"/>
      <c r="C311" s="432" t="s">
        <v>12</v>
      </c>
      <c r="D311" s="56"/>
      <c r="E311" s="432"/>
      <c r="F311" s="434" t="s">
        <v>3</v>
      </c>
      <c r="G311" s="434" t="s">
        <v>67</v>
      </c>
      <c r="H311" s="435" t="str">
        <f t="shared" si="73"/>
        <v>37906029</v>
      </c>
      <c r="I311" s="436" t="str">
        <f>IF(ISNA(VLOOKUP(G311,GAAP02F[[#All],[Column1]:[FundHier1]],5,FALSE)),"Leases",(VLOOKUP(G311,GAAP02F[[#All],[Column1]:[FundHier1]],5,FALSE)))</f>
        <v>200</v>
      </c>
      <c r="J311" s="436" t="str">
        <f>IF(ISNA(VLOOKUP(F311,Table_GAAP02A[[#All],[Agency]:[Hier1]],4,FALSE)),"Abolished Agency",(VLOOKUP(F311,Table_GAAP02A[[#All],[Agency]:[Hier1]],4,FALSE)))</f>
        <v>0820</v>
      </c>
      <c r="K311" s="437" t="str">
        <f>IF(ISNA(VLOOKUP(F311,Table_GAAP02A[[#All],[Agency]:[Hier1]],2,FALSE)),"Abolished Agency",(VLOOKUP(F311,Table_GAAP02A[[#All],[Agency]:[Hier1]],2,FALSE)))</f>
        <v>RESOURCES</v>
      </c>
      <c r="L311" s="437" t="str">
        <f>IF(ISNA(VLOOKUP(F311,Table_GAAP02A[[#All],[Agency]:[Hier1]],3,FALSE)),"Abolished Agency",(VLOOKUP(F311,Table_GAAP02A[[#All],[Agency]:[Hier1]],3,FALSE)))</f>
        <v>DEPT OF PARKS AND RECREATION</v>
      </c>
      <c r="M311" s="437" t="str">
        <f>IF(ISNA(VLOOKUP(G311,GAAP02F[[#All],[Column1]:[FundName]],2,FALSE)),"Leases",(VLOOKUP(G311,GAAP02F[[#All],[Column1]:[FundName]],2,FALSE)))</f>
        <v>CA CLEAN WATER AIR ETC</v>
      </c>
      <c r="N311" s="438">
        <v>0</v>
      </c>
      <c r="O311" s="438">
        <v>0</v>
      </c>
      <c r="P311" s="438">
        <v>0</v>
      </c>
      <c r="Q311" s="438">
        <v>0</v>
      </c>
      <c r="R311" s="438">
        <v>0</v>
      </c>
      <c r="S311" s="438">
        <v>0</v>
      </c>
      <c r="T311" s="577">
        <f t="shared" si="76"/>
        <v>0</v>
      </c>
      <c r="U311" s="439">
        <v>0</v>
      </c>
      <c r="V311" s="439">
        <v>0</v>
      </c>
      <c r="W311" s="439">
        <v>0</v>
      </c>
      <c r="X311" s="439">
        <v>0</v>
      </c>
      <c r="Y311" s="440">
        <f t="shared" si="74"/>
        <v>0</v>
      </c>
      <c r="Z311" s="441">
        <v>0</v>
      </c>
      <c r="AA311" s="441">
        <v>0</v>
      </c>
      <c r="AB311" s="441">
        <v>0</v>
      </c>
      <c r="AC311" s="441">
        <v>0</v>
      </c>
      <c r="AD311" s="442">
        <f t="shared" si="72"/>
        <v>0</v>
      </c>
      <c r="AE311" s="443">
        <f t="shared" si="81"/>
        <v>0</v>
      </c>
      <c r="AF311" s="443">
        <f t="shared" si="75"/>
        <v>0</v>
      </c>
      <c r="AG311" s="443">
        <f t="shared" si="77"/>
        <v>0</v>
      </c>
      <c r="AH311" s="444">
        <f t="shared" si="82"/>
        <v>0</v>
      </c>
      <c r="AI311" s="444">
        <f t="shared" si="78"/>
        <v>0</v>
      </c>
      <c r="AJ311" s="444">
        <f t="shared" si="79"/>
        <v>0</v>
      </c>
      <c r="AK311" s="601">
        <f t="shared" si="80"/>
        <v>0</v>
      </c>
    </row>
    <row r="312" spans="1:37" s="445" customFormat="1" ht="13.9" customHeight="1" x14ac:dyDescent="0.2">
      <c r="A312" s="446" t="s">
        <v>106</v>
      </c>
      <c r="B312" s="198"/>
      <c r="C312" s="432" t="s">
        <v>12</v>
      </c>
      <c r="D312" s="56"/>
      <c r="E312" s="432"/>
      <c r="F312" s="434" t="s">
        <v>3</v>
      </c>
      <c r="G312" s="450" t="s">
        <v>69</v>
      </c>
      <c r="H312" s="435" t="str">
        <f t="shared" si="73"/>
        <v>37906051</v>
      </c>
      <c r="I312" s="436" t="str">
        <f>IF(ISNA(VLOOKUP(G312,GAAP02F[[#All],[Column1]:[FundHier1]],5,FALSE)),"Leases",(VLOOKUP(G312,GAAP02F[[#All],[Column1]:[FundHier1]],5,FALSE)))</f>
        <v>200</v>
      </c>
      <c r="J312" s="436" t="str">
        <f>IF(ISNA(VLOOKUP(F312,Table_GAAP02A[[#All],[Agency]:[Hier1]],4,FALSE)),"Abolished Agency",(VLOOKUP(F312,Table_GAAP02A[[#All],[Agency]:[Hier1]],4,FALSE)))</f>
        <v>0820</v>
      </c>
      <c r="K312" s="437" t="str">
        <f>IF(ISNA(VLOOKUP(F312,Table_GAAP02A[[#All],[Agency]:[Hier1]],2,FALSE)),"Abolished Agency",(VLOOKUP(F312,Table_GAAP02A[[#All],[Agency]:[Hier1]],2,FALSE)))</f>
        <v>RESOURCES</v>
      </c>
      <c r="L312" s="437" t="str">
        <f>IF(ISNA(VLOOKUP(F312,Table_GAAP02A[[#All],[Agency]:[Hier1]],3,FALSE)),"Abolished Agency",(VLOOKUP(F312,Table_GAAP02A[[#All],[Agency]:[Hier1]],3,FALSE)))</f>
        <v>DEPT OF PARKS AND RECREATION</v>
      </c>
      <c r="M312" s="437" t="str">
        <f>IF(ISNA(VLOOKUP(G312,GAAP02F[[#All],[Column1]:[FundName]],2,FALSE)),"Leases",(VLOOKUP(G312,GAAP02F[[#All],[Column1]:[FundName]],2,FALSE)))</f>
        <v>SAFE DRINKING WATER OF 2006</v>
      </c>
      <c r="N312" s="438">
        <v>0</v>
      </c>
      <c r="O312" s="438">
        <v>0</v>
      </c>
      <c r="P312" s="438">
        <v>0</v>
      </c>
      <c r="Q312" s="438">
        <v>0</v>
      </c>
      <c r="R312" s="438">
        <v>0</v>
      </c>
      <c r="S312" s="438">
        <v>0</v>
      </c>
      <c r="T312" s="577">
        <f t="shared" si="76"/>
        <v>0</v>
      </c>
      <c r="U312" s="439">
        <v>0</v>
      </c>
      <c r="V312" s="439">
        <v>0</v>
      </c>
      <c r="W312" s="439">
        <v>0</v>
      </c>
      <c r="X312" s="439">
        <v>0</v>
      </c>
      <c r="Y312" s="440">
        <f t="shared" si="74"/>
        <v>0</v>
      </c>
      <c r="Z312" s="441">
        <v>0</v>
      </c>
      <c r="AA312" s="441">
        <v>0</v>
      </c>
      <c r="AB312" s="441">
        <v>0</v>
      </c>
      <c r="AC312" s="441">
        <v>0</v>
      </c>
      <c r="AD312" s="442">
        <f t="shared" si="72"/>
        <v>0</v>
      </c>
      <c r="AE312" s="443">
        <f t="shared" si="81"/>
        <v>0</v>
      </c>
      <c r="AF312" s="443">
        <f t="shared" si="75"/>
        <v>0</v>
      </c>
      <c r="AG312" s="443">
        <f t="shared" si="77"/>
        <v>0</v>
      </c>
      <c r="AH312" s="444">
        <f t="shared" si="82"/>
        <v>0</v>
      </c>
      <c r="AI312" s="444">
        <f t="shared" si="78"/>
        <v>0</v>
      </c>
      <c r="AJ312" s="444">
        <f t="shared" si="79"/>
        <v>0</v>
      </c>
      <c r="AK312" s="601">
        <f t="shared" si="80"/>
        <v>0</v>
      </c>
    </row>
    <row r="313" spans="1:37" s="445" customFormat="1" ht="13.9" customHeight="1" x14ac:dyDescent="0.2">
      <c r="A313" s="446" t="s">
        <v>106</v>
      </c>
      <c r="B313" s="433"/>
      <c r="C313" s="432" t="s">
        <v>12</v>
      </c>
      <c r="D313" s="432"/>
      <c r="E313" s="432"/>
      <c r="F313" s="434" t="s">
        <v>348</v>
      </c>
      <c r="G313" s="450" t="s">
        <v>16</v>
      </c>
      <c r="H313" s="435" t="str">
        <f t="shared" si="73"/>
        <v>38100005</v>
      </c>
      <c r="I313" s="436" t="str">
        <f>IF(ISNA(VLOOKUP(G313,GAAP02F[[#All],[Column1]:[FundHier1]],5,FALSE)),"Leases",(VLOOKUP(G313,GAAP02F[[#All],[Column1]:[FundHier1]],5,FALSE)))</f>
        <v>200</v>
      </c>
      <c r="J313" s="436" t="str">
        <f>IF(ISNA(VLOOKUP(F313,Table_GAAP02A[[#All],[Agency]:[Hier1]],4,FALSE)),"Abolished Agency",(VLOOKUP(F313,Table_GAAP02A[[#All],[Agency]:[Hier1]],4,FALSE)))</f>
        <v>0820</v>
      </c>
      <c r="K313" s="437" t="str">
        <f>IF(ISNA(VLOOKUP(F313,Table_GAAP02A[[#All],[Agency]:[Hier1]],2,FALSE)),"Abolished Agency",(VLOOKUP(F313,Table_GAAP02A[[#All],[Agency]:[Hier1]],2,FALSE)))</f>
        <v>RESOURCES</v>
      </c>
      <c r="L313" s="437" t="str">
        <f>IF(ISNA(VLOOKUP(F313,Table_GAAP02A[[#All],[Agency]:[Hier1]],3,FALSE)),"Abolished Agency",(VLOOKUP(F313,Table_GAAP02A[[#All],[Agency]:[Hier1]],3,FALSE)))</f>
        <v>SANTA MONICA MOUNTAINS CONSERV</v>
      </c>
      <c r="M313" s="437" t="str">
        <f>IF(ISNA(VLOOKUP(G313,GAAP02F[[#All],[Column1]:[FundName]],2,FALSE)),"Leases",(VLOOKUP(G313,GAAP02F[[#All],[Column1]:[FundName]],2,FALSE)))</f>
        <v>SAFE NEIGHBRHD PARK, CLEAN WAT</v>
      </c>
      <c r="N313" s="438">
        <v>0</v>
      </c>
      <c r="O313" s="438">
        <v>0</v>
      </c>
      <c r="P313" s="438">
        <v>0</v>
      </c>
      <c r="Q313" s="438">
        <v>0</v>
      </c>
      <c r="R313" s="438">
        <v>0</v>
      </c>
      <c r="S313" s="438">
        <v>0</v>
      </c>
      <c r="T313" s="577">
        <f t="shared" si="76"/>
        <v>0</v>
      </c>
      <c r="U313" s="439">
        <v>0</v>
      </c>
      <c r="V313" s="439">
        <v>0</v>
      </c>
      <c r="W313" s="439">
        <v>0</v>
      </c>
      <c r="X313" s="439">
        <v>0</v>
      </c>
      <c r="Y313" s="440">
        <f t="shared" si="74"/>
        <v>0</v>
      </c>
      <c r="Z313" s="441">
        <v>0</v>
      </c>
      <c r="AA313" s="441">
        <v>0</v>
      </c>
      <c r="AB313" s="441">
        <v>0</v>
      </c>
      <c r="AC313" s="441">
        <v>0</v>
      </c>
      <c r="AD313" s="442">
        <f t="shared" si="72"/>
        <v>0</v>
      </c>
      <c r="AE313" s="443">
        <f t="shared" si="81"/>
        <v>0</v>
      </c>
      <c r="AF313" s="443">
        <f t="shared" si="75"/>
        <v>0</v>
      </c>
      <c r="AG313" s="443">
        <f t="shared" si="77"/>
        <v>0</v>
      </c>
      <c r="AH313" s="444">
        <f t="shared" si="82"/>
        <v>0</v>
      </c>
      <c r="AI313" s="444">
        <f t="shared" si="78"/>
        <v>0</v>
      </c>
      <c r="AJ313" s="444">
        <f t="shared" si="79"/>
        <v>0</v>
      </c>
      <c r="AK313" s="601">
        <f t="shared" si="80"/>
        <v>0</v>
      </c>
    </row>
    <row r="314" spans="1:37" s="473" customFormat="1" ht="13.9" customHeight="1" x14ac:dyDescent="0.2">
      <c r="A314" s="431" t="s">
        <v>106</v>
      </c>
      <c r="B314" s="433"/>
      <c r="C314" s="432" t="s">
        <v>12</v>
      </c>
      <c r="D314" s="56" t="s">
        <v>6263</v>
      </c>
      <c r="E314" s="56" t="s">
        <v>6264</v>
      </c>
      <c r="F314" s="434" t="s">
        <v>349</v>
      </c>
      <c r="G314" s="470" t="s">
        <v>13</v>
      </c>
      <c r="H314" s="435" t="str">
        <f t="shared" si="73"/>
        <v>38200001</v>
      </c>
      <c r="I314" s="471" t="str">
        <f>IF(ISNA(VLOOKUP(G314,GAAP02F[[#All],[Column1]:[FundHier1]],5,FALSE)),"Leases",(VLOOKUP(G314,GAAP02F[[#All],[Column1]:[FundHier1]],5,FALSE)))</f>
        <v>100</v>
      </c>
      <c r="J314" s="471" t="str">
        <f>IF(ISNA(VLOOKUP(F314,Table_GAAP02A[[#All],[Agency]:[Hier1]],4,FALSE)),"Abolished Agency",(VLOOKUP(F314,Table_GAAP02A[[#All],[Agency]:[Hier1]],4,FALSE)))</f>
        <v>0820</v>
      </c>
      <c r="K314" s="472" t="str">
        <f>IF(ISNA(VLOOKUP(F314,Table_GAAP02A[[#All],[Agency]:[Hier1]],2,FALSE)),"Abolished Agency",(VLOOKUP(F314,Table_GAAP02A[[#All],[Agency]:[Hier1]],2,FALSE)))</f>
        <v>RESOURCES</v>
      </c>
      <c r="L314" s="472" t="str">
        <f>IF(ISNA(VLOOKUP(F314,Table_GAAP02A[[#All],[Agency]:[Hier1]],3,FALSE)),"Abolished Agency",(VLOOKUP(F314,Table_GAAP02A[[#All],[Agency]:[Hier1]],3,FALSE)))</f>
        <v>SF BAY CONSERVATION/DEVEL COMM</v>
      </c>
      <c r="M314" s="472" t="str">
        <f>IF(ISNA(VLOOKUP(G314,GAAP02F[[#All],[Column1]:[FundName]],2,FALSE)),"Leases",(VLOOKUP(G314,GAAP02F[[#All],[Column1]:[FundName]],2,FALSE)))</f>
        <v>GENERAL FUND</v>
      </c>
      <c r="N314" s="438">
        <v>0</v>
      </c>
      <c r="O314" s="438">
        <v>0</v>
      </c>
      <c r="P314" s="438">
        <v>0</v>
      </c>
      <c r="Q314" s="438">
        <v>0</v>
      </c>
      <c r="R314" s="438">
        <v>0</v>
      </c>
      <c r="S314" s="438">
        <v>0</v>
      </c>
      <c r="T314" s="577">
        <f t="shared" si="76"/>
        <v>0</v>
      </c>
      <c r="U314" s="439">
        <v>0</v>
      </c>
      <c r="V314" s="439">
        <v>0</v>
      </c>
      <c r="W314" s="439">
        <v>0</v>
      </c>
      <c r="X314" s="439">
        <v>0</v>
      </c>
      <c r="Y314" s="440">
        <f t="shared" si="74"/>
        <v>0</v>
      </c>
      <c r="Z314" s="441">
        <v>0</v>
      </c>
      <c r="AA314" s="441">
        <v>0</v>
      </c>
      <c r="AB314" s="441">
        <v>0</v>
      </c>
      <c r="AC314" s="441">
        <v>0</v>
      </c>
      <c r="AD314" s="442">
        <f t="shared" si="72"/>
        <v>0</v>
      </c>
      <c r="AE314" s="443">
        <f t="shared" si="81"/>
        <v>0</v>
      </c>
      <c r="AF314" s="443">
        <f t="shared" si="75"/>
        <v>0</v>
      </c>
      <c r="AG314" s="443">
        <f t="shared" si="77"/>
        <v>0</v>
      </c>
      <c r="AH314" s="444">
        <f t="shared" si="82"/>
        <v>0</v>
      </c>
      <c r="AI314" s="444">
        <f t="shared" si="78"/>
        <v>0</v>
      </c>
      <c r="AJ314" s="444">
        <f t="shared" si="79"/>
        <v>0</v>
      </c>
      <c r="AK314" s="601">
        <f t="shared" si="80"/>
        <v>0</v>
      </c>
    </row>
    <row r="315" spans="1:37" s="445" customFormat="1" ht="13.9" customHeight="1" x14ac:dyDescent="0.2">
      <c r="A315" s="446" t="s">
        <v>106</v>
      </c>
      <c r="B315" s="432"/>
      <c r="C315" s="432" t="s">
        <v>12</v>
      </c>
      <c r="D315" s="604"/>
      <c r="E315" s="432"/>
      <c r="F315" s="434" t="s">
        <v>350</v>
      </c>
      <c r="G315" s="474" t="s">
        <v>26</v>
      </c>
      <c r="H315" s="435" t="str">
        <f t="shared" si="73"/>
        <v>38250140</v>
      </c>
      <c r="I315" s="436" t="str">
        <f>IF(ISNA(VLOOKUP(G315,GAAP02F[[#All],[Column1]:[FundHier1]],5,FALSE)),"Leases",(VLOOKUP(G315,GAAP02F[[#All],[Column1]:[FundHier1]],5,FALSE)))</f>
        <v>200</v>
      </c>
      <c r="J315" s="436" t="str">
        <f>IF(ISNA(VLOOKUP(F315,Table_GAAP02A[[#All],[Agency]:[Hier1]],4,FALSE)),"Abolished Agency",(VLOOKUP(F315,Table_GAAP02A[[#All],[Agency]:[Hier1]],4,FALSE)))</f>
        <v>0820</v>
      </c>
      <c r="K315" s="437" t="str">
        <f>IF(ISNA(VLOOKUP(F315,Table_GAAP02A[[#All],[Agency]:[Hier1]],2,FALSE)),"Abolished Agency",(VLOOKUP(F315,Table_GAAP02A[[#All],[Agency]:[Hier1]],2,FALSE)))</f>
        <v>RESOURCES</v>
      </c>
      <c r="L315" s="437" t="str">
        <f>IF(ISNA(VLOOKUP(F315,Table_GAAP02A[[#All],[Agency]:[Hier1]],3,FALSE)),"Abolished Agency",(VLOOKUP(F315,Table_GAAP02A[[#All],[Agency]:[Hier1]],3,FALSE)))</f>
        <v>SAN GABRIEL/LOWER LA RIVERS</v>
      </c>
      <c r="M315" s="437" t="str">
        <f>IF(ISNA(VLOOKUP(G315,GAAP02F[[#All],[Column1]:[FundName]],2,FALSE)),"Leases",(VLOOKUP(G315,GAAP02F[[#All],[Column1]:[FundName]],2,FALSE)))</f>
        <v>ENVIRONMENTL LICENSE PLATE FD</v>
      </c>
      <c r="N315" s="438">
        <v>0</v>
      </c>
      <c r="O315" s="438">
        <v>0</v>
      </c>
      <c r="P315" s="438">
        <v>0</v>
      </c>
      <c r="Q315" s="438">
        <v>0</v>
      </c>
      <c r="R315" s="438">
        <v>0</v>
      </c>
      <c r="S315" s="438">
        <v>0</v>
      </c>
      <c r="T315" s="577">
        <f t="shared" si="76"/>
        <v>0</v>
      </c>
      <c r="U315" s="439">
        <v>0</v>
      </c>
      <c r="V315" s="439">
        <v>0</v>
      </c>
      <c r="W315" s="439">
        <v>0</v>
      </c>
      <c r="X315" s="439">
        <v>0</v>
      </c>
      <c r="Y315" s="440">
        <f t="shared" si="74"/>
        <v>0</v>
      </c>
      <c r="Z315" s="441">
        <v>0</v>
      </c>
      <c r="AA315" s="441">
        <v>0</v>
      </c>
      <c r="AB315" s="441">
        <v>0</v>
      </c>
      <c r="AC315" s="441">
        <v>0</v>
      </c>
      <c r="AD315" s="442">
        <f t="shared" si="72"/>
        <v>0</v>
      </c>
      <c r="AE315" s="443">
        <f t="shared" si="81"/>
        <v>0</v>
      </c>
      <c r="AF315" s="443">
        <f t="shared" si="75"/>
        <v>0</v>
      </c>
      <c r="AG315" s="443">
        <f t="shared" si="77"/>
        <v>0</v>
      </c>
      <c r="AH315" s="444">
        <f t="shared" si="82"/>
        <v>0</v>
      </c>
      <c r="AI315" s="444">
        <f t="shared" si="78"/>
        <v>0</v>
      </c>
      <c r="AJ315" s="444">
        <f t="shared" si="79"/>
        <v>0</v>
      </c>
      <c r="AK315" s="601">
        <f t="shared" si="80"/>
        <v>0</v>
      </c>
    </row>
    <row r="316" spans="1:37" s="445" customFormat="1" ht="13.9" customHeight="1" x14ac:dyDescent="0.2">
      <c r="A316" s="431" t="s">
        <v>106</v>
      </c>
      <c r="B316" s="433"/>
      <c r="C316" s="432" t="s">
        <v>12</v>
      </c>
      <c r="D316" s="56"/>
      <c r="E316" s="432"/>
      <c r="F316" s="434" t="s">
        <v>351</v>
      </c>
      <c r="G316" s="450" t="s">
        <v>13</v>
      </c>
      <c r="H316" s="435" t="str">
        <f t="shared" si="73"/>
        <v>38300001</v>
      </c>
      <c r="I316" s="436" t="str">
        <f>IF(ISNA(VLOOKUP(G316,GAAP02F[[#All],[Column1]:[FundHier1]],5,FALSE)),"Leases",(VLOOKUP(G316,GAAP02F[[#All],[Column1]:[FundHier1]],5,FALSE)))</f>
        <v>100</v>
      </c>
      <c r="J316" s="436" t="str">
        <f>IF(ISNA(VLOOKUP(F316,Table_GAAP02A[[#All],[Agency]:[Hier1]],4,FALSE)),"Abolished Agency",(VLOOKUP(F316,Table_GAAP02A[[#All],[Agency]:[Hier1]],4,FALSE)))</f>
        <v>0820</v>
      </c>
      <c r="K316" s="437" t="str">
        <f>IF(ISNA(VLOOKUP(F316,Table_GAAP02A[[#All],[Agency]:[Hier1]],2,FALSE)),"Abolished Agency",(VLOOKUP(F316,Table_GAAP02A[[#All],[Agency]:[Hier1]],2,FALSE)))</f>
        <v>RESOURCES</v>
      </c>
      <c r="L316" s="437" t="str">
        <f>IF(ISNA(VLOOKUP(F316,Table_GAAP02A[[#All],[Agency]:[Hier1]],3,FALSE)),"Abolished Agency",(VLOOKUP(F316,Table_GAAP02A[[#All],[Agency]:[Hier1]],3,FALSE)))</f>
        <v>SAN JOAQUIN RIVER CONSUCY</v>
      </c>
      <c r="M316" s="437" t="str">
        <f>IF(ISNA(VLOOKUP(G316,GAAP02F[[#All],[Column1]:[FundName]],2,FALSE)),"Leases",(VLOOKUP(G316,GAAP02F[[#All],[Column1]:[FundName]],2,FALSE)))</f>
        <v>GENERAL FUND</v>
      </c>
      <c r="N316" s="438">
        <v>0</v>
      </c>
      <c r="O316" s="438">
        <v>0</v>
      </c>
      <c r="P316" s="438">
        <v>0</v>
      </c>
      <c r="Q316" s="438">
        <v>0</v>
      </c>
      <c r="R316" s="438">
        <v>0</v>
      </c>
      <c r="S316" s="438">
        <v>0</v>
      </c>
      <c r="T316" s="577">
        <f t="shared" si="76"/>
        <v>0</v>
      </c>
      <c r="U316" s="439">
        <v>0</v>
      </c>
      <c r="V316" s="439">
        <v>0</v>
      </c>
      <c r="W316" s="439">
        <v>0</v>
      </c>
      <c r="X316" s="439">
        <v>0</v>
      </c>
      <c r="Y316" s="440">
        <f t="shared" si="74"/>
        <v>0</v>
      </c>
      <c r="Z316" s="441">
        <v>0</v>
      </c>
      <c r="AA316" s="441">
        <v>0</v>
      </c>
      <c r="AB316" s="441">
        <v>0</v>
      </c>
      <c r="AC316" s="441">
        <v>0</v>
      </c>
      <c r="AD316" s="442">
        <f t="shared" si="72"/>
        <v>0</v>
      </c>
      <c r="AE316" s="443">
        <f t="shared" si="81"/>
        <v>0</v>
      </c>
      <c r="AF316" s="443">
        <f t="shared" si="75"/>
        <v>0</v>
      </c>
      <c r="AG316" s="443">
        <f t="shared" si="77"/>
        <v>0</v>
      </c>
      <c r="AH316" s="444">
        <f t="shared" si="82"/>
        <v>0</v>
      </c>
      <c r="AI316" s="444">
        <f t="shared" si="78"/>
        <v>0</v>
      </c>
      <c r="AJ316" s="444">
        <f t="shared" si="79"/>
        <v>0</v>
      </c>
      <c r="AK316" s="601">
        <f t="shared" si="80"/>
        <v>0</v>
      </c>
    </row>
    <row r="317" spans="1:37" s="445" customFormat="1" ht="13.9" customHeight="1" x14ac:dyDescent="0.2">
      <c r="A317" s="431" t="s">
        <v>106</v>
      </c>
      <c r="B317" s="433"/>
      <c r="C317" s="432" t="s">
        <v>12</v>
      </c>
      <c r="D317" s="56"/>
      <c r="E317" s="432"/>
      <c r="F317" s="434" t="s">
        <v>351</v>
      </c>
      <c r="G317" s="434" t="s">
        <v>16</v>
      </c>
      <c r="H317" s="435" t="str">
        <f t="shared" si="73"/>
        <v>38300005</v>
      </c>
      <c r="I317" s="436" t="str">
        <f>IF(ISNA(VLOOKUP(G317,GAAP02F[[#All],[Column1]:[FundHier1]],5,FALSE)),"Leases",(VLOOKUP(G317,GAAP02F[[#All],[Column1]:[FundHier1]],5,FALSE)))</f>
        <v>200</v>
      </c>
      <c r="J317" s="436" t="str">
        <f>IF(ISNA(VLOOKUP(F317,Table_GAAP02A[[#All],[Agency]:[Hier1]],4,FALSE)),"Abolished Agency",(VLOOKUP(F317,Table_GAAP02A[[#All],[Agency]:[Hier1]],4,FALSE)))</f>
        <v>0820</v>
      </c>
      <c r="K317" s="437" t="str">
        <f>IF(ISNA(VLOOKUP(F317,Table_GAAP02A[[#All],[Agency]:[Hier1]],2,FALSE)),"Abolished Agency",(VLOOKUP(F317,Table_GAAP02A[[#All],[Agency]:[Hier1]],2,FALSE)))</f>
        <v>RESOURCES</v>
      </c>
      <c r="L317" s="437" t="str">
        <f>IF(ISNA(VLOOKUP(F317,Table_GAAP02A[[#All],[Agency]:[Hier1]],3,FALSE)),"Abolished Agency",(VLOOKUP(F317,Table_GAAP02A[[#All],[Agency]:[Hier1]],3,FALSE)))</f>
        <v>SAN JOAQUIN RIVER CONSUCY</v>
      </c>
      <c r="M317" s="437" t="str">
        <f>IF(ISNA(VLOOKUP(G317,GAAP02F[[#All],[Column1]:[FundName]],2,FALSE)),"Leases",(VLOOKUP(G317,GAAP02F[[#All],[Column1]:[FundName]],2,FALSE)))</f>
        <v>SAFE NEIGHBRHD PARK, CLEAN WAT</v>
      </c>
      <c r="N317" s="438">
        <v>0</v>
      </c>
      <c r="O317" s="438">
        <v>0</v>
      </c>
      <c r="P317" s="438">
        <v>0</v>
      </c>
      <c r="Q317" s="438">
        <v>0</v>
      </c>
      <c r="R317" s="438">
        <v>0</v>
      </c>
      <c r="S317" s="438">
        <v>0</v>
      </c>
      <c r="T317" s="577">
        <f t="shared" si="76"/>
        <v>0</v>
      </c>
      <c r="U317" s="439">
        <v>0</v>
      </c>
      <c r="V317" s="439">
        <v>0</v>
      </c>
      <c r="W317" s="439">
        <v>0</v>
      </c>
      <c r="X317" s="439">
        <v>0</v>
      </c>
      <c r="Y317" s="440">
        <f t="shared" si="74"/>
        <v>0</v>
      </c>
      <c r="Z317" s="441">
        <v>0</v>
      </c>
      <c r="AA317" s="441">
        <v>0</v>
      </c>
      <c r="AB317" s="441">
        <v>0</v>
      </c>
      <c r="AC317" s="441">
        <v>0</v>
      </c>
      <c r="AD317" s="442">
        <f t="shared" si="72"/>
        <v>0</v>
      </c>
      <c r="AE317" s="443">
        <f t="shared" si="81"/>
        <v>0</v>
      </c>
      <c r="AF317" s="443">
        <f t="shared" si="75"/>
        <v>0</v>
      </c>
      <c r="AG317" s="443">
        <f t="shared" si="77"/>
        <v>0</v>
      </c>
      <c r="AH317" s="444">
        <f t="shared" si="82"/>
        <v>0</v>
      </c>
      <c r="AI317" s="444">
        <f t="shared" si="78"/>
        <v>0</v>
      </c>
      <c r="AJ317" s="444">
        <f t="shared" si="79"/>
        <v>0</v>
      </c>
      <c r="AK317" s="601">
        <f t="shared" si="80"/>
        <v>0</v>
      </c>
    </row>
    <row r="318" spans="1:37" s="445" customFormat="1" ht="13.9" customHeight="1" x14ac:dyDescent="0.2">
      <c r="A318" s="431" t="s">
        <v>106</v>
      </c>
      <c r="B318" s="433"/>
      <c r="C318" s="432" t="s">
        <v>12</v>
      </c>
      <c r="D318" s="56"/>
      <c r="E318" s="432"/>
      <c r="F318" s="434" t="s">
        <v>351</v>
      </c>
      <c r="G318" s="434" t="s">
        <v>35</v>
      </c>
      <c r="H318" s="435" t="str">
        <f t="shared" si="73"/>
        <v>38300262</v>
      </c>
      <c r="I318" s="436" t="str">
        <f>IF(ISNA(VLOOKUP(G318,GAAP02F[[#All],[Column1]:[FundHier1]],5,FALSE)),"Leases",(VLOOKUP(G318,GAAP02F[[#All],[Column1]:[FundHier1]],5,FALSE)))</f>
        <v>300</v>
      </c>
      <c r="J318" s="436" t="str">
        <f>IF(ISNA(VLOOKUP(F318,Table_GAAP02A[[#All],[Agency]:[Hier1]],4,FALSE)),"Abolished Agency",(VLOOKUP(F318,Table_GAAP02A[[#All],[Agency]:[Hier1]],4,FALSE)))</f>
        <v>0820</v>
      </c>
      <c r="K318" s="437" t="str">
        <f>IF(ISNA(VLOOKUP(F318,Table_GAAP02A[[#All],[Agency]:[Hier1]],2,FALSE)),"Abolished Agency",(VLOOKUP(F318,Table_GAAP02A[[#All],[Agency]:[Hier1]],2,FALSE)))</f>
        <v>RESOURCES</v>
      </c>
      <c r="L318" s="437" t="str">
        <f>IF(ISNA(VLOOKUP(F318,Table_GAAP02A[[#All],[Agency]:[Hier1]],3,FALSE)),"Abolished Agency",(VLOOKUP(F318,Table_GAAP02A[[#All],[Agency]:[Hier1]],3,FALSE)))</f>
        <v>SAN JOAQUIN RIVER CONSUCY</v>
      </c>
      <c r="M318" s="437" t="str">
        <f>IF(ISNA(VLOOKUP(G318,GAAP02F[[#All],[Column1]:[FundName]],2,FALSE)),"Leases",(VLOOKUP(G318,GAAP02F[[#All],[Column1]:[FundName]],2,FALSE)))</f>
        <v>HABITAT CONSERVATION FUND</v>
      </c>
      <c r="N318" s="438">
        <v>0</v>
      </c>
      <c r="O318" s="438">
        <v>0</v>
      </c>
      <c r="P318" s="438">
        <v>0</v>
      </c>
      <c r="Q318" s="438">
        <v>0</v>
      </c>
      <c r="R318" s="438">
        <v>0</v>
      </c>
      <c r="S318" s="438">
        <v>0</v>
      </c>
      <c r="T318" s="577">
        <f t="shared" si="76"/>
        <v>0</v>
      </c>
      <c r="U318" s="439">
        <v>0</v>
      </c>
      <c r="V318" s="439">
        <v>0</v>
      </c>
      <c r="W318" s="439">
        <v>0</v>
      </c>
      <c r="X318" s="439">
        <v>0</v>
      </c>
      <c r="Y318" s="440">
        <f t="shared" si="74"/>
        <v>0</v>
      </c>
      <c r="Z318" s="441">
        <v>0</v>
      </c>
      <c r="AA318" s="441">
        <v>0</v>
      </c>
      <c r="AB318" s="441">
        <v>0</v>
      </c>
      <c r="AC318" s="441">
        <v>0</v>
      </c>
      <c r="AD318" s="442">
        <f t="shared" si="72"/>
        <v>0</v>
      </c>
      <c r="AE318" s="443">
        <f t="shared" si="81"/>
        <v>0</v>
      </c>
      <c r="AF318" s="443">
        <f t="shared" si="75"/>
        <v>0</v>
      </c>
      <c r="AG318" s="443">
        <f t="shared" si="77"/>
        <v>0</v>
      </c>
      <c r="AH318" s="444">
        <f t="shared" si="82"/>
        <v>0</v>
      </c>
      <c r="AI318" s="444">
        <f t="shared" si="78"/>
        <v>0</v>
      </c>
      <c r="AJ318" s="444">
        <f t="shared" si="79"/>
        <v>0</v>
      </c>
      <c r="AK318" s="601">
        <f t="shared" si="80"/>
        <v>0</v>
      </c>
    </row>
    <row r="319" spans="1:37" s="445" customFormat="1" ht="13.9" customHeight="1" x14ac:dyDescent="0.2">
      <c r="A319" s="431" t="s">
        <v>106</v>
      </c>
      <c r="B319" s="433"/>
      <c r="C319" s="432" t="s">
        <v>12</v>
      </c>
      <c r="D319" s="56"/>
      <c r="E319" s="432"/>
      <c r="F319" s="434" t="s">
        <v>351</v>
      </c>
      <c r="G319" s="434" t="s">
        <v>45</v>
      </c>
      <c r="H319" s="435" t="str">
        <f t="shared" si="73"/>
        <v>38300545</v>
      </c>
      <c r="I319" s="436" t="str">
        <f>IF(ISNA(VLOOKUP(G319,GAAP02F[[#All],[Column1]:[FundHier1]],5,FALSE)),"Leases",(VLOOKUP(G319,GAAP02F[[#All],[Column1]:[FundHier1]],5,FALSE)))</f>
        <v>200</v>
      </c>
      <c r="J319" s="436" t="str">
        <f>IF(ISNA(VLOOKUP(F319,Table_GAAP02A[[#All],[Agency]:[Hier1]],4,FALSE)),"Abolished Agency",(VLOOKUP(F319,Table_GAAP02A[[#All],[Agency]:[Hier1]],4,FALSE)))</f>
        <v>0820</v>
      </c>
      <c r="K319" s="437" t="str">
        <f>IF(ISNA(VLOOKUP(F319,Table_GAAP02A[[#All],[Agency]:[Hier1]],2,FALSE)),"Abolished Agency",(VLOOKUP(F319,Table_GAAP02A[[#All],[Agency]:[Hier1]],2,FALSE)))</f>
        <v>RESOURCES</v>
      </c>
      <c r="L319" s="437" t="str">
        <f>IF(ISNA(VLOOKUP(F319,Table_GAAP02A[[#All],[Agency]:[Hier1]],3,FALSE)),"Abolished Agency",(VLOOKUP(F319,Table_GAAP02A[[#All],[Agency]:[Hier1]],3,FALSE)))</f>
        <v>SAN JOAQUIN RIVER CONSUCY</v>
      </c>
      <c r="M319" s="437" t="str">
        <f>IF(ISNA(VLOOKUP(G319,GAAP02F[[#All],[Column1]:[FundName]],2,FALSE)),"Leases",(VLOOKUP(G319,GAAP02F[[#All],[Column1]:[FundName]],2,FALSE)))</f>
        <v>RIVER PARKWAY SUBACCOUNT</v>
      </c>
      <c r="N319" s="438">
        <v>0</v>
      </c>
      <c r="O319" s="438">
        <v>0</v>
      </c>
      <c r="P319" s="438">
        <v>0</v>
      </c>
      <c r="Q319" s="438">
        <v>0</v>
      </c>
      <c r="R319" s="438">
        <v>0</v>
      </c>
      <c r="S319" s="438">
        <v>0</v>
      </c>
      <c r="T319" s="577">
        <f t="shared" si="76"/>
        <v>0</v>
      </c>
      <c r="U319" s="439">
        <v>0</v>
      </c>
      <c r="V319" s="439">
        <v>0</v>
      </c>
      <c r="W319" s="439">
        <v>0</v>
      </c>
      <c r="X319" s="439">
        <v>0</v>
      </c>
      <c r="Y319" s="440">
        <f t="shared" si="74"/>
        <v>0</v>
      </c>
      <c r="Z319" s="441">
        <v>0</v>
      </c>
      <c r="AA319" s="441">
        <v>0</v>
      </c>
      <c r="AB319" s="441">
        <v>0</v>
      </c>
      <c r="AC319" s="441">
        <v>0</v>
      </c>
      <c r="AD319" s="442">
        <f t="shared" si="72"/>
        <v>0</v>
      </c>
      <c r="AE319" s="443">
        <f t="shared" si="81"/>
        <v>0</v>
      </c>
      <c r="AF319" s="443">
        <f t="shared" si="75"/>
        <v>0</v>
      </c>
      <c r="AG319" s="443">
        <f t="shared" si="77"/>
        <v>0</v>
      </c>
      <c r="AH319" s="444">
        <f t="shared" si="82"/>
        <v>0</v>
      </c>
      <c r="AI319" s="444">
        <f t="shared" si="78"/>
        <v>0</v>
      </c>
      <c r="AJ319" s="444">
        <f t="shared" si="79"/>
        <v>0</v>
      </c>
      <c r="AK319" s="601">
        <f t="shared" si="80"/>
        <v>0</v>
      </c>
    </row>
    <row r="320" spans="1:37" s="445" customFormat="1" ht="13.9" customHeight="1" x14ac:dyDescent="0.2">
      <c r="A320" s="431" t="s">
        <v>106</v>
      </c>
      <c r="B320" s="433"/>
      <c r="C320" s="432" t="s">
        <v>12</v>
      </c>
      <c r="D320" s="56"/>
      <c r="E320" s="432"/>
      <c r="F320" s="434" t="s">
        <v>351</v>
      </c>
      <c r="G320" s="450" t="s">
        <v>61</v>
      </c>
      <c r="H320" s="435" t="str">
        <f t="shared" si="73"/>
        <v>38300786</v>
      </c>
      <c r="I320" s="436" t="str">
        <f>IF(ISNA(VLOOKUP(G320,GAAP02F[[#All],[Column1]:[FundHier1]],5,FALSE)),"Leases",(VLOOKUP(G320,GAAP02F[[#All],[Column1]:[FundHier1]],5,FALSE)))</f>
        <v>200</v>
      </c>
      <c r="J320" s="436" t="str">
        <f>IF(ISNA(VLOOKUP(F320,Table_GAAP02A[[#All],[Agency]:[Hier1]],4,FALSE)),"Abolished Agency",(VLOOKUP(F320,Table_GAAP02A[[#All],[Agency]:[Hier1]],4,FALSE)))</f>
        <v>0820</v>
      </c>
      <c r="K320" s="437" t="str">
        <f>IF(ISNA(VLOOKUP(F320,Table_GAAP02A[[#All],[Agency]:[Hier1]],2,FALSE)),"Abolished Agency",(VLOOKUP(F320,Table_GAAP02A[[#All],[Agency]:[Hier1]],2,FALSE)))</f>
        <v>RESOURCES</v>
      </c>
      <c r="L320" s="437" t="str">
        <f>IF(ISNA(VLOOKUP(F320,Table_GAAP02A[[#All],[Agency]:[Hier1]],3,FALSE)),"Abolished Agency",(VLOOKUP(F320,Table_GAAP02A[[#All],[Agency]:[Hier1]],3,FALSE)))</f>
        <v>SAN JOAQUIN RIVER CONSUCY</v>
      </c>
      <c r="M320" s="437" t="str">
        <f>IF(ISNA(VLOOKUP(G320,GAAP02F[[#All],[Column1]:[FundName]],2,FALSE)),"Leases",(VLOOKUP(G320,GAAP02F[[#All],[Column1]:[FundName]],2,FALSE)))</f>
        <v>WILDLIFE,COAST&amp;PARK CONS FD 88</v>
      </c>
      <c r="N320" s="438">
        <v>0</v>
      </c>
      <c r="O320" s="438">
        <v>0</v>
      </c>
      <c r="P320" s="438">
        <v>0</v>
      </c>
      <c r="Q320" s="438">
        <v>0</v>
      </c>
      <c r="R320" s="438">
        <v>0</v>
      </c>
      <c r="S320" s="438">
        <v>0</v>
      </c>
      <c r="T320" s="577">
        <f t="shared" si="76"/>
        <v>0</v>
      </c>
      <c r="U320" s="439">
        <v>0</v>
      </c>
      <c r="V320" s="439">
        <v>0</v>
      </c>
      <c r="W320" s="439">
        <v>0</v>
      </c>
      <c r="X320" s="439">
        <v>0</v>
      </c>
      <c r="Y320" s="440">
        <f t="shared" si="74"/>
        <v>0</v>
      </c>
      <c r="Z320" s="441">
        <v>0</v>
      </c>
      <c r="AA320" s="441">
        <v>0</v>
      </c>
      <c r="AB320" s="441">
        <v>0</v>
      </c>
      <c r="AC320" s="441">
        <v>0</v>
      </c>
      <c r="AD320" s="442">
        <f t="shared" si="72"/>
        <v>0</v>
      </c>
      <c r="AE320" s="443">
        <f t="shared" si="81"/>
        <v>0</v>
      </c>
      <c r="AF320" s="443">
        <f t="shared" si="75"/>
        <v>0</v>
      </c>
      <c r="AG320" s="443">
        <f t="shared" si="77"/>
        <v>0</v>
      </c>
      <c r="AH320" s="444">
        <f t="shared" si="82"/>
        <v>0</v>
      </c>
      <c r="AI320" s="444">
        <f t="shared" si="78"/>
        <v>0</v>
      </c>
      <c r="AJ320" s="444">
        <f t="shared" si="79"/>
        <v>0</v>
      </c>
      <c r="AK320" s="601">
        <f t="shared" si="80"/>
        <v>0</v>
      </c>
    </row>
    <row r="321" spans="1:37" s="445" customFormat="1" ht="13.9" customHeight="1" x14ac:dyDescent="0.2">
      <c r="A321" s="431" t="s">
        <v>106</v>
      </c>
      <c r="B321" s="433"/>
      <c r="C321" s="432" t="s">
        <v>12</v>
      </c>
      <c r="D321" s="56"/>
      <c r="E321" s="432"/>
      <c r="F321" s="434" t="s">
        <v>351</v>
      </c>
      <c r="G321" s="434" t="s">
        <v>352</v>
      </c>
      <c r="H321" s="435" t="str">
        <f t="shared" si="73"/>
        <v>38306015</v>
      </c>
      <c r="I321" s="436" t="str">
        <f>IF(ISNA(VLOOKUP(G321,GAAP02F[[#All],[Column1]:[FundHier1]],5,FALSE)),"Leases",(VLOOKUP(G321,GAAP02F[[#All],[Column1]:[FundHier1]],5,FALSE)))</f>
        <v>200</v>
      </c>
      <c r="J321" s="436" t="str">
        <f>IF(ISNA(VLOOKUP(F321,Table_GAAP02A[[#All],[Agency]:[Hier1]],4,FALSE)),"Abolished Agency",(VLOOKUP(F321,Table_GAAP02A[[#All],[Agency]:[Hier1]],4,FALSE)))</f>
        <v>0820</v>
      </c>
      <c r="K321" s="437" t="str">
        <f>IF(ISNA(VLOOKUP(F321,Table_GAAP02A[[#All],[Agency]:[Hier1]],2,FALSE)),"Abolished Agency",(VLOOKUP(F321,Table_GAAP02A[[#All],[Agency]:[Hier1]],2,FALSE)))</f>
        <v>RESOURCES</v>
      </c>
      <c r="L321" s="437" t="str">
        <f>IF(ISNA(VLOOKUP(F321,Table_GAAP02A[[#All],[Agency]:[Hier1]],3,FALSE)),"Abolished Agency",(VLOOKUP(F321,Table_GAAP02A[[#All],[Agency]:[Hier1]],3,FALSE)))</f>
        <v>SAN JOAQUIN RIVER CONSUCY</v>
      </c>
      <c r="M321" s="437" t="str">
        <f>IF(ISNA(VLOOKUP(G321,GAAP02F[[#All],[Column1]:[FundName]],2,FALSE)),"Leases",(VLOOKUP(G321,GAAP02F[[#All],[Column1]:[FundName]],2,FALSE)))</f>
        <v>RIVER PROTECTION SUBACCOUNT</v>
      </c>
      <c r="N321" s="438">
        <v>0</v>
      </c>
      <c r="O321" s="438">
        <v>0</v>
      </c>
      <c r="P321" s="438">
        <v>0</v>
      </c>
      <c r="Q321" s="438">
        <v>0</v>
      </c>
      <c r="R321" s="438">
        <v>0</v>
      </c>
      <c r="S321" s="438">
        <v>0</v>
      </c>
      <c r="T321" s="577">
        <f t="shared" si="76"/>
        <v>0</v>
      </c>
      <c r="U321" s="439">
        <v>0</v>
      </c>
      <c r="V321" s="439">
        <v>0</v>
      </c>
      <c r="W321" s="439">
        <v>0</v>
      </c>
      <c r="X321" s="439">
        <v>0</v>
      </c>
      <c r="Y321" s="440">
        <f t="shared" si="74"/>
        <v>0</v>
      </c>
      <c r="Z321" s="441">
        <v>0</v>
      </c>
      <c r="AA321" s="441">
        <v>0</v>
      </c>
      <c r="AB321" s="441">
        <v>0</v>
      </c>
      <c r="AC321" s="441">
        <v>0</v>
      </c>
      <c r="AD321" s="442">
        <f t="shared" si="72"/>
        <v>0</v>
      </c>
      <c r="AE321" s="443">
        <f t="shared" si="81"/>
        <v>0</v>
      </c>
      <c r="AF321" s="443">
        <f t="shared" si="75"/>
        <v>0</v>
      </c>
      <c r="AG321" s="443">
        <f t="shared" si="77"/>
        <v>0</v>
      </c>
      <c r="AH321" s="444">
        <f t="shared" si="82"/>
        <v>0</v>
      </c>
      <c r="AI321" s="444">
        <f t="shared" si="78"/>
        <v>0</v>
      </c>
      <c r="AJ321" s="444">
        <f t="shared" si="79"/>
        <v>0</v>
      </c>
      <c r="AK321" s="601">
        <f t="shared" si="80"/>
        <v>0</v>
      </c>
    </row>
    <row r="322" spans="1:37" s="445" customFormat="1" ht="13.9" customHeight="1" x14ac:dyDescent="0.2">
      <c r="A322" s="431" t="s">
        <v>106</v>
      </c>
      <c r="B322" s="433"/>
      <c r="C322" s="432" t="s">
        <v>12</v>
      </c>
      <c r="D322" s="56" t="s">
        <v>6265</v>
      </c>
      <c r="E322" s="56" t="s">
        <v>6264</v>
      </c>
      <c r="F322" s="434" t="s">
        <v>353</v>
      </c>
      <c r="G322" s="434" t="s">
        <v>26</v>
      </c>
      <c r="H322" s="435" t="str">
        <f t="shared" si="73"/>
        <v>38400140</v>
      </c>
      <c r="I322" s="436" t="str">
        <f>IF(ISNA(VLOOKUP(G322,GAAP02F[[#All],[Column1]:[FundHier1]],5,FALSE)),"Leases",(VLOOKUP(G322,GAAP02F[[#All],[Column1]:[FundHier1]],5,FALSE)))</f>
        <v>200</v>
      </c>
      <c r="J322" s="436" t="str">
        <f>IF(ISNA(VLOOKUP(F322,Table_GAAP02A[[#All],[Agency]:[Hier1]],4,FALSE)),"Abolished Agency",(VLOOKUP(F322,Table_GAAP02A[[#All],[Agency]:[Hier1]],4,FALSE)))</f>
        <v>0820</v>
      </c>
      <c r="K322" s="437" t="str">
        <f>IF(ISNA(VLOOKUP(F322,Table_GAAP02A[[#All],[Agency]:[Hier1]],2,FALSE)),"Abolished Agency",(VLOOKUP(F322,Table_GAAP02A[[#All],[Agency]:[Hier1]],2,FALSE)))</f>
        <v>RESOURCES</v>
      </c>
      <c r="L322" s="437" t="str">
        <f>IF(ISNA(VLOOKUP(F322,Table_GAAP02A[[#All],[Agency]:[Hier1]],3,FALSE)),"Abolished Agency",(VLOOKUP(F322,Table_GAAP02A[[#All],[Agency]:[Hier1]],3,FALSE)))</f>
        <v>DELTA PROTECTION COMMISSION</v>
      </c>
      <c r="M322" s="437" t="str">
        <f>IF(ISNA(VLOOKUP(G322,GAAP02F[[#All],[Column1]:[FundName]],2,FALSE)),"Leases",(VLOOKUP(G322,GAAP02F[[#All],[Column1]:[FundName]],2,FALSE)))</f>
        <v>ENVIRONMENTL LICENSE PLATE FD</v>
      </c>
      <c r="N322" s="438">
        <v>0</v>
      </c>
      <c r="O322" s="438">
        <v>326200.13</v>
      </c>
      <c r="P322" s="438">
        <v>0</v>
      </c>
      <c r="Q322" s="438">
        <v>0</v>
      </c>
      <c r="R322" s="438">
        <v>0</v>
      </c>
      <c r="S322" s="438">
        <v>0</v>
      </c>
      <c r="T322" s="577">
        <f t="shared" si="76"/>
        <v>326200.13</v>
      </c>
      <c r="U322" s="439">
        <v>0</v>
      </c>
      <c r="V322" s="439">
        <v>0</v>
      </c>
      <c r="W322" s="439">
        <v>0</v>
      </c>
      <c r="X322" s="439">
        <v>0</v>
      </c>
      <c r="Y322" s="440">
        <f t="shared" si="74"/>
        <v>0</v>
      </c>
      <c r="Z322" s="441">
        <v>0</v>
      </c>
      <c r="AA322" s="441">
        <v>0</v>
      </c>
      <c r="AB322" s="441">
        <v>0</v>
      </c>
      <c r="AC322" s="441">
        <v>0</v>
      </c>
      <c r="AD322" s="442">
        <f t="shared" si="72"/>
        <v>0</v>
      </c>
      <c r="AE322" s="443">
        <f t="shared" si="81"/>
        <v>0</v>
      </c>
      <c r="AF322" s="443">
        <f t="shared" si="75"/>
        <v>326200.13</v>
      </c>
      <c r="AG322" s="443">
        <f t="shared" si="77"/>
        <v>0</v>
      </c>
      <c r="AH322" s="444">
        <f t="shared" si="82"/>
        <v>0</v>
      </c>
      <c r="AI322" s="444">
        <f t="shared" si="78"/>
        <v>0</v>
      </c>
      <c r="AJ322" s="444">
        <f t="shared" si="79"/>
        <v>0</v>
      </c>
      <c r="AK322" s="601">
        <f t="shared" si="80"/>
        <v>326200.13</v>
      </c>
    </row>
    <row r="323" spans="1:37" s="445" customFormat="1" ht="13.9" customHeight="1" x14ac:dyDescent="0.2">
      <c r="A323" s="431" t="s">
        <v>106</v>
      </c>
      <c r="B323" s="433"/>
      <c r="C323" s="432" t="s">
        <v>12</v>
      </c>
      <c r="D323" s="432"/>
      <c r="E323" s="432"/>
      <c r="F323" s="434" t="s">
        <v>353</v>
      </c>
      <c r="G323" s="434" t="s">
        <v>43</v>
      </c>
      <c r="H323" s="435" t="str">
        <f t="shared" si="73"/>
        <v>38400516</v>
      </c>
      <c r="I323" s="436" t="str">
        <f>IF(ISNA(VLOOKUP(G323,GAAP02F[[#All],[Column1]:[FundHier1]],5,FALSE)),"Leases",(VLOOKUP(G323,GAAP02F[[#All],[Column1]:[FundHier1]],5,FALSE)))</f>
        <v>200</v>
      </c>
      <c r="J323" s="436" t="str">
        <f>IF(ISNA(VLOOKUP(F323,Table_GAAP02A[[#All],[Agency]:[Hier1]],4,FALSE)),"Abolished Agency",(VLOOKUP(F323,Table_GAAP02A[[#All],[Agency]:[Hier1]],4,FALSE)))</f>
        <v>0820</v>
      </c>
      <c r="K323" s="437" t="str">
        <f>IF(ISNA(VLOOKUP(F323,Table_GAAP02A[[#All],[Agency]:[Hier1]],2,FALSE)),"Abolished Agency",(VLOOKUP(F323,Table_GAAP02A[[#All],[Agency]:[Hier1]],2,FALSE)))</f>
        <v>RESOURCES</v>
      </c>
      <c r="L323" s="437" t="str">
        <f>IF(ISNA(VLOOKUP(F323,Table_GAAP02A[[#All],[Agency]:[Hier1]],3,FALSE)),"Abolished Agency",(VLOOKUP(F323,Table_GAAP02A[[#All],[Agency]:[Hier1]],3,FALSE)))</f>
        <v>DELTA PROTECTION COMMISSION</v>
      </c>
      <c r="M323" s="437" t="str">
        <f>IF(ISNA(VLOOKUP(G323,GAAP02F[[#All],[Column1]:[FundName]],2,FALSE)),"Leases",(VLOOKUP(G323,GAAP02F[[#All],[Column1]:[FundName]],2,FALSE)))</f>
        <v>HARBORS &amp; WATERCRAFT REVOL FD</v>
      </c>
      <c r="N323" s="438">
        <v>0</v>
      </c>
      <c r="O323" s="438">
        <v>0</v>
      </c>
      <c r="P323" s="438">
        <v>0</v>
      </c>
      <c r="Q323" s="438">
        <v>0</v>
      </c>
      <c r="R323" s="438">
        <v>0</v>
      </c>
      <c r="S323" s="438">
        <v>0</v>
      </c>
      <c r="T323" s="577">
        <f t="shared" si="76"/>
        <v>0</v>
      </c>
      <c r="U323" s="439">
        <v>0</v>
      </c>
      <c r="V323" s="439">
        <v>0</v>
      </c>
      <c r="W323" s="439">
        <v>0</v>
      </c>
      <c r="X323" s="439">
        <v>0</v>
      </c>
      <c r="Y323" s="440">
        <f t="shared" si="74"/>
        <v>0</v>
      </c>
      <c r="Z323" s="441">
        <v>0</v>
      </c>
      <c r="AA323" s="441">
        <v>0</v>
      </c>
      <c r="AB323" s="441">
        <v>0</v>
      </c>
      <c r="AC323" s="441">
        <v>0</v>
      </c>
      <c r="AD323" s="442">
        <f t="shared" ref="AD323:AD384" si="83">SUM(Z323:AC323)</f>
        <v>0</v>
      </c>
      <c r="AE323" s="443">
        <f t="shared" si="81"/>
        <v>0</v>
      </c>
      <c r="AF323" s="443">
        <f t="shared" si="75"/>
        <v>0</v>
      </c>
      <c r="AG323" s="443">
        <f t="shared" si="77"/>
        <v>0</v>
      </c>
      <c r="AH323" s="444">
        <f t="shared" si="82"/>
        <v>0</v>
      </c>
      <c r="AI323" s="444">
        <f t="shared" si="78"/>
        <v>0</v>
      </c>
      <c r="AJ323" s="444">
        <f t="shared" si="79"/>
        <v>0</v>
      </c>
      <c r="AK323" s="601">
        <f t="shared" si="80"/>
        <v>0</v>
      </c>
    </row>
    <row r="324" spans="1:37" s="445" customFormat="1" ht="13.9" customHeight="1" x14ac:dyDescent="0.2">
      <c r="A324" s="431" t="s">
        <v>106</v>
      </c>
      <c r="B324" s="433"/>
      <c r="C324" s="432" t="s">
        <v>12</v>
      </c>
      <c r="D324" s="432"/>
      <c r="E324" s="432"/>
      <c r="F324" s="434" t="s">
        <v>353</v>
      </c>
      <c r="G324" s="434" t="s">
        <v>63</v>
      </c>
      <c r="H324" s="435" t="str">
        <f t="shared" ref="H324:H385" si="84">F324&amp;G324</f>
        <v>38400890</v>
      </c>
      <c r="I324" s="436" t="str">
        <f>IF(ISNA(VLOOKUP(G324,GAAP02F[[#All],[Column1]:[FundHier1]],5,FALSE)),"Leases",(VLOOKUP(G324,GAAP02F[[#All],[Column1]:[FundHier1]],5,FALSE)))</f>
        <v>200</v>
      </c>
      <c r="J324" s="436" t="str">
        <f>IF(ISNA(VLOOKUP(F324,Table_GAAP02A[[#All],[Agency]:[Hier1]],4,FALSE)),"Abolished Agency",(VLOOKUP(F324,Table_GAAP02A[[#All],[Agency]:[Hier1]],4,FALSE)))</f>
        <v>0820</v>
      </c>
      <c r="K324" s="437" t="str">
        <f>IF(ISNA(VLOOKUP(F324,Table_GAAP02A[[#All],[Agency]:[Hier1]],2,FALSE)),"Abolished Agency",(VLOOKUP(F324,Table_GAAP02A[[#All],[Agency]:[Hier1]],2,FALSE)))</f>
        <v>RESOURCES</v>
      </c>
      <c r="L324" s="437" t="str">
        <f>IF(ISNA(VLOOKUP(F324,Table_GAAP02A[[#All],[Agency]:[Hier1]],3,FALSE)),"Abolished Agency",(VLOOKUP(F324,Table_GAAP02A[[#All],[Agency]:[Hier1]],3,FALSE)))</f>
        <v>DELTA PROTECTION COMMISSION</v>
      </c>
      <c r="M324" s="437" t="str">
        <f>IF(ISNA(VLOOKUP(G324,GAAP02F[[#All],[Column1]:[FundName]],2,FALSE)),"Leases",(VLOOKUP(G324,GAAP02F[[#All],[Column1]:[FundName]],2,FALSE)))</f>
        <v>FEDERAL TRUST FUND</v>
      </c>
      <c r="N324" s="438">
        <v>0</v>
      </c>
      <c r="O324" s="438">
        <v>0</v>
      </c>
      <c r="P324" s="438">
        <v>0</v>
      </c>
      <c r="Q324" s="438">
        <v>0</v>
      </c>
      <c r="R324" s="438">
        <v>0</v>
      </c>
      <c r="S324" s="438">
        <v>0</v>
      </c>
      <c r="T324" s="577">
        <f t="shared" si="76"/>
        <v>0</v>
      </c>
      <c r="U324" s="439">
        <v>0</v>
      </c>
      <c r="V324" s="439">
        <v>0</v>
      </c>
      <c r="W324" s="439">
        <v>0</v>
      </c>
      <c r="X324" s="439">
        <v>0</v>
      </c>
      <c r="Y324" s="440">
        <f t="shared" ref="Y324:Y385" si="85">SUM(U324:X324)</f>
        <v>0</v>
      </c>
      <c r="Z324" s="441">
        <v>0</v>
      </c>
      <c r="AA324" s="441">
        <v>0</v>
      </c>
      <c r="AB324" s="441">
        <v>0</v>
      </c>
      <c r="AC324" s="441">
        <v>0</v>
      </c>
      <c r="AD324" s="442">
        <f t="shared" si="83"/>
        <v>0</v>
      </c>
      <c r="AE324" s="443">
        <f t="shared" si="81"/>
        <v>0</v>
      </c>
      <c r="AF324" s="443">
        <f t="shared" si="75"/>
        <v>0</v>
      </c>
      <c r="AG324" s="443">
        <f t="shared" si="77"/>
        <v>0</v>
      </c>
      <c r="AH324" s="444">
        <f t="shared" si="82"/>
        <v>0</v>
      </c>
      <c r="AI324" s="444">
        <f t="shared" si="78"/>
        <v>0</v>
      </c>
      <c r="AJ324" s="444">
        <f t="shared" si="79"/>
        <v>0</v>
      </c>
      <c r="AK324" s="601">
        <f t="shared" si="80"/>
        <v>0</v>
      </c>
    </row>
    <row r="325" spans="1:37" s="445" customFormat="1" ht="13.9" customHeight="1" x14ac:dyDescent="0.2">
      <c r="A325" s="431"/>
      <c r="B325" s="433"/>
      <c r="C325" s="432"/>
      <c r="D325" s="56" t="s">
        <v>6265</v>
      </c>
      <c r="E325" s="56" t="s">
        <v>6264</v>
      </c>
      <c r="F325" s="434" t="s">
        <v>354</v>
      </c>
      <c r="G325" s="434" t="s">
        <v>26</v>
      </c>
      <c r="H325" s="435" t="str">
        <f t="shared" si="84"/>
        <v>38450140</v>
      </c>
      <c r="I325" s="436" t="str">
        <f>IF(ISNA(VLOOKUP(G325,GAAP02F[[#All],[Column1]:[FundHier1]],5,FALSE)),"Leases",(VLOOKUP(G325,GAAP02F[[#All],[Column1]:[FundHier1]],5,FALSE)))</f>
        <v>200</v>
      </c>
      <c r="J325" s="436" t="str">
        <f>IF(ISNA(VLOOKUP(F325,Table_GAAP02A[[#All],[Agency]:[Hier1]],4,FALSE)),"Abolished Agency",(VLOOKUP(F325,Table_GAAP02A[[#All],[Agency]:[Hier1]],4,FALSE)))</f>
        <v>0820</v>
      </c>
      <c r="K325" s="437" t="str">
        <f>IF(ISNA(VLOOKUP(F325,Table_GAAP02A[[#All],[Agency]:[Hier1]],2,FALSE)),"Abolished Agency",(VLOOKUP(F325,Table_GAAP02A[[#All],[Agency]:[Hier1]],2,FALSE)))</f>
        <v>RESOURCES</v>
      </c>
      <c r="L325" s="437" t="str">
        <f>IF(ISNA(VLOOKUP(F325,Table_GAAP02A[[#All],[Agency]:[Hier1]],3,FALSE)),"Abolished Agency",(VLOOKUP(F325,Table_GAAP02A[[#All],[Agency]:[Hier1]],3,FALSE)))</f>
        <v>SAN DIEGO RIVE CONSERVANCY</v>
      </c>
      <c r="M325" s="437" t="str">
        <f>IF(ISNA(VLOOKUP(G325,GAAP02F[[#All],[Column1]:[FundName]],2,FALSE)),"Leases",(VLOOKUP(G325,GAAP02F[[#All],[Column1]:[FundName]],2,FALSE)))</f>
        <v>ENVIRONMENTL LICENSE PLATE FD</v>
      </c>
      <c r="N325" s="438">
        <v>0</v>
      </c>
      <c r="O325" s="438">
        <v>237974.54</v>
      </c>
      <c r="P325" s="438">
        <v>0</v>
      </c>
      <c r="Q325" s="438">
        <v>0</v>
      </c>
      <c r="R325" s="438">
        <v>0</v>
      </c>
      <c r="S325" s="438">
        <v>0</v>
      </c>
      <c r="T325" s="577">
        <f t="shared" si="76"/>
        <v>237974.54</v>
      </c>
      <c r="U325" s="439">
        <v>0</v>
      </c>
      <c r="V325" s="439">
        <v>0</v>
      </c>
      <c r="W325" s="439">
        <v>0</v>
      </c>
      <c r="X325" s="439">
        <v>0</v>
      </c>
      <c r="Y325" s="440">
        <f t="shared" si="85"/>
        <v>0</v>
      </c>
      <c r="Z325" s="441">
        <v>0</v>
      </c>
      <c r="AA325" s="441">
        <v>0</v>
      </c>
      <c r="AB325" s="441">
        <v>0</v>
      </c>
      <c r="AC325" s="441">
        <v>0</v>
      </c>
      <c r="AD325" s="442">
        <f t="shared" si="83"/>
        <v>0</v>
      </c>
      <c r="AE325" s="443">
        <f t="shared" si="81"/>
        <v>0</v>
      </c>
      <c r="AF325" s="443">
        <f t="shared" ref="AF325:AF387" si="86">O325 +V325-AA325</f>
        <v>237974.54</v>
      </c>
      <c r="AG325" s="443">
        <f t="shared" si="77"/>
        <v>0</v>
      </c>
      <c r="AH325" s="444">
        <f t="shared" si="82"/>
        <v>0</v>
      </c>
      <c r="AI325" s="444">
        <f t="shared" si="78"/>
        <v>0</v>
      </c>
      <c r="AJ325" s="444">
        <f t="shared" si="79"/>
        <v>0</v>
      </c>
      <c r="AK325" s="601">
        <f t="shared" si="80"/>
        <v>237974.54</v>
      </c>
    </row>
    <row r="326" spans="1:37" s="445" customFormat="1" ht="13.9" customHeight="1" x14ac:dyDescent="0.2">
      <c r="A326" s="431" t="s">
        <v>106</v>
      </c>
      <c r="B326" s="433"/>
      <c r="C326" s="432" t="s">
        <v>12</v>
      </c>
      <c r="D326" s="56" t="s">
        <v>6265</v>
      </c>
      <c r="E326" s="56" t="s">
        <v>6264</v>
      </c>
      <c r="F326" s="434" t="s">
        <v>355</v>
      </c>
      <c r="G326" s="450" t="s">
        <v>26</v>
      </c>
      <c r="H326" s="435" t="str">
        <f t="shared" si="84"/>
        <v>38550140</v>
      </c>
      <c r="I326" s="436" t="str">
        <f>IF(ISNA(VLOOKUP(G326,GAAP02F[[#All],[Column1]:[FundHier1]],5,FALSE)),"Leases",(VLOOKUP(G326,GAAP02F[[#All],[Column1]:[FundHier1]],5,FALSE)))</f>
        <v>200</v>
      </c>
      <c r="J326" s="436" t="str">
        <f>IF(ISNA(VLOOKUP(F326,Table_GAAP02A[[#All],[Agency]:[Hier1]],4,FALSE)),"Abolished Agency",(VLOOKUP(F326,Table_GAAP02A[[#All],[Agency]:[Hier1]],4,FALSE)))</f>
        <v>0820</v>
      </c>
      <c r="K326" s="437" t="str">
        <f>IF(ISNA(VLOOKUP(F326,Table_GAAP02A[[#All],[Agency]:[Hier1]],2,FALSE)),"Abolished Agency",(VLOOKUP(F326,Table_GAAP02A[[#All],[Agency]:[Hier1]],2,FALSE)))</f>
        <v>RESOURCES</v>
      </c>
      <c r="L326" s="437" t="str">
        <f>IF(ISNA(VLOOKUP(F326,Table_GAAP02A[[#All],[Agency]:[Hier1]],3,FALSE)),"Abolished Agency",(VLOOKUP(F326,Table_GAAP02A[[#All],[Agency]:[Hier1]],3,FALSE)))</f>
        <v>SIERRA NEVADA CONSERVANCY</v>
      </c>
      <c r="M326" s="437" t="str">
        <f>IF(ISNA(VLOOKUP(G326,GAAP02F[[#All],[Column1]:[FundName]],2,FALSE)),"Leases",(VLOOKUP(G326,GAAP02F[[#All],[Column1]:[FundName]],2,FALSE)))</f>
        <v>ENVIRONMENTL LICENSE PLATE FD</v>
      </c>
      <c r="N326" s="438">
        <v>0</v>
      </c>
      <c r="O326" s="438">
        <v>1535523</v>
      </c>
      <c r="P326" s="438">
        <v>0</v>
      </c>
      <c r="Q326" s="438">
        <v>0</v>
      </c>
      <c r="R326" s="438">
        <v>0</v>
      </c>
      <c r="S326" s="438">
        <v>0</v>
      </c>
      <c r="T326" s="577">
        <f t="shared" si="76"/>
        <v>1535523</v>
      </c>
      <c r="U326" s="439">
        <v>0</v>
      </c>
      <c r="V326" s="439">
        <v>0</v>
      </c>
      <c r="W326" s="439">
        <v>0</v>
      </c>
      <c r="X326" s="439">
        <v>0</v>
      </c>
      <c r="Y326" s="440">
        <f t="shared" si="85"/>
        <v>0</v>
      </c>
      <c r="Z326" s="441">
        <v>0</v>
      </c>
      <c r="AA326" s="441">
        <v>0</v>
      </c>
      <c r="AB326" s="441">
        <v>0</v>
      </c>
      <c r="AC326" s="441">
        <v>0</v>
      </c>
      <c r="AD326" s="442">
        <f t="shared" si="83"/>
        <v>0</v>
      </c>
      <c r="AE326" s="443">
        <f t="shared" si="81"/>
        <v>0</v>
      </c>
      <c r="AF326" s="443">
        <f t="shared" si="86"/>
        <v>1535523</v>
      </c>
      <c r="AG326" s="443">
        <f t="shared" si="77"/>
        <v>0</v>
      </c>
      <c r="AH326" s="444">
        <f t="shared" si="82"/>
        <v>0</v>
      </c>
      <c r="AI326" s="444">
        <f t="shared" si="78"/>
        <v>0</v>
      </c>
      <c r="AJ326" s="444">
        <f t="shared" si="79"/>
        <v>0</v>
      </c>
      <c r="AK326" s="601">
        <f t="shared" si="80"/>
        <v>1535523</v>
      </c>
    </row>
    <row r="327" spans="1:37" s="445" customFormat="1" ht="13.9" customHeight="1" x14ac:dyDescent="0.2">
      <c r="A327" s="431" t="s">
        <v>106</v>
      </c>
      <c r="B327" s="433"/>
      <c r="C327" s="432" t="s">
        <v>145</v>
      </c>
      <c r="D327" s="56"/>
      <c r="E327" s="432"/>
      <c r="F327" s="434" t="s">
        <v>356</v>
      </c>
      <c r="G327" s="434" t="s">
        <v>13</v>
      </c>
      <c r="H327" s="435" t="str">
        <f t="shared" si="84"/>
        <v>38600001</v>
      </c>
      <c r="I327" s="436" t="str">
        <f>IF(ISNA(VLOOKUP(G327,GAAP02F[[#All],[Column1]:[FundHier1]],5,FALSE)),"Leases",(VLOOKUP(G327,GAAP02F[[#All],[Column1]:[FundHier1]],5,FALSE)))</f>
        <v>100</v>
      </c>
      <c r="J327" s="436" t="str">
        <f>IF(ISNA(VLOOKUP(F327,Table_GAAP02A[[#All],[Agency]:[Hier1]],4,FALSE)),"Abolished Agency",(VLOOKUP(F327,Table_GAAP02A[[#All],[Agency]:[Hier1]],4,FALSE)))</f>
        <v>0820</v>
      </c>
      <c r="K327" s="437" t="str">
        <f>IF(ISNA(VLOOKUP(F327,Table_GAAP02A[[#All],[Agency]:[Hier1]],2,FALSE)),"Abolished Agency",(VLOOKUP(F327,Table_GAAP02A[[#All],[Agency]:[Hier1]],2,FALSE)))</f>
        <v>RESOURCES</v>
      </c>
      <c r="L327" s="437" t="str">
        <f>IF(ISNA(VLOOKUP(F327,Table_GAAP02A[[#All],[Agency]:[Hier1]],3,FALSE)),"Abolished Agency",(VLOOKUP(F327,Table_GAAP02A[[#All],[Agency]:[Hier1]],3,FALSE)))</f>
        <v>DEPARTMENT OF WATER RESOURCES</v>
      </c>
      <c r="M327" s="437" t="str">
        <f>IF(ISNA(VLOOKUP(G327,GAAP02F[[#All],[Column1]:[FundName]],2,FALSE)),"Leases",(VLOOKUP(G327,GAAP02F[[#All],[Column1]:[FundName]],2,FALSE)))</f>
        <v>GENERAL FUND</v>
      </c>
      <c r="N327" s="438">
        <v>0</v>
      </c>
      <c r="O327" s="438">
        <v>0</v>
      </c>
      <c r="P327" s="438">
        <v>0</v>
      </c>
      <c r="Q327" s="438">
        <v>0</v>
      </c>
      <c r="R327" s="438">
        <v>0</v>
      </c>
      <c r="S327" s="438">
        <v>0</v>
      </c>
      <c r="T327" s="577">
        <f t="shared" si="76"/>
        <v>0</v>
      </c>
      <c r="U327" s="439">
        <v>0</v>
      </c>
      <c r="V327" s="439">
        <v>0</v>
      </c>
      <c r="W327" s="439">
        <v>0</v>
      </c>
      <c r="X327" s="439">
        <v>0</v>
      </c>
      <c r="Y327" s="440">
        <f t="shared" si="85"/>
        <v>0</v>
      </c>
      <c r="Z327" s="441">
        <v>0</v>
      </c>
      <c r="AA327" s="441">
        <v>0</v>
      </c>
      <c r="AB327" s="441">
        <v>0</v>
      </c>
      <c r="AC327" s="441">
        <v>0</v>
      </c>
      <c r="AD327" s="442">
        <f t="shared" si="83"/>
        <v>0</v>
      </c>
      <c r="AE327" s="443">
        <f t="shared" si="81"/>
        <v>0</v>
      </c>
      <c r="AF327" s="443">
        <f t="shared" si="86"/>
        <v>0</v>
      </c>
      <c r="AG327" s="443">
        <f t="shared" si="77"/>
        <v>0</v>
      </c>
      <c r="AH327" s="444">
        <f t="shared" si="82"/>
        <v>0</v>
      </c>
      <c r="AI327" s="444">
        <f t="shared" si="78"/>
        <v>0</v>
      </c>
      <c r="AJ327" s="444">
        <f t="shared" si="79"/>
        <v>0</v>
      </c>
      <c r="AK327" s="601">
        <f t="shared" si="80"/>
        <v>0</v>
      </c>
    </row>
    <row r="328" spans="1:37" s="445" customFormat="1" ht="13.9" customHeight="1" x14ac:dyDescent="0.2">
      <c r="A328" s="431" t="s">
        <v>106</v>
      </c>
      <c r="B328" s="433"/>
      <c r="C328" s="432" t="s">
        <v>145</v>
      </c>
      <c r="D328" s="56"/>
      <c r="E328" s="432"/>
      <c r="F328" s="434" t="s">
        <v>356</v>
      </c>
      <c r="G328" s="450" t="s">
        <v>22</v>
      </c>
      <c r="H328" s="435" t="str">
        <f t="shared" si="84"/>
        <v>38600036</v>
      </c>
      <c r="I328" s="436" t="str">
        <f>IF(ISNA(VLOOKUP(G328,GAAP02F[[#All],[Column1]:[FundHier1]],5,FALSE)),"Leases",(VLOOKUP(G328,GAAP02F[[#All],[Column1]:[FundHier1]],5,FALSE)))</f>
        <v>300</v>
      </c>
      <c r="J328" s="436" t="str">
        <f>IF(ISNA(VLOOKUP(F328,Table_GAAP02A[[#All],[Agency]:[Hier1]],4,FALSE)),"Abolished Agency",(VLOOKUP(F328,Table_GAAP02A[[#All],[Agency]:[Hier1]],4,FALSE)))</f>
        <v>0820</v>
      </c>
      <c r="K328" s="437" t="str">
        <f>IF(ISNA(VLOOKUP(F328,Table_GAAP02A[[#All],[Agency]:[Hier1]],2,FALSE)),"Abolished Agency",(VLOOKUP(F328,Table_GAAP02A[[#All],[Agency]:[Hier1]],2,FALSE)))</f>
        <v>RESOURCES</v>
      </c>
      <c r="L328" s="437" t="str">
        <f>IF(ISNA(VLOOKUP(F328,Table_GAAP02A[[#All],[Agency]:[Hier1]],3,FALSE)),"Abolished Agency",(VLOOKUP(F328,Table_GAAP02A[[#All],[Agency]:[Hier1]],3,FALSE)))</f>
        <v>DEPARTMENT OF WATER RESOURCES</v>
      </c>
      <c r="M328" s="437" t="str">
        <f>IF(ISNA(VLOOKUP(G328,GAAP02F[[#All],[Column1]:[FundName]],2,FALSE)),"Leases",(VLOOKUP(G328,GAAP02F[[#All],[Column1]:[FundName]],2,FALSE)))</f>
        <v>SPECIAL ACCOUNT FOR CAP OUTLAY</v>
      </c>
      <c r="N328" s="438">
        <v>0</v>
      </c>
      <c r="O328" s="438">
        <v>0</v>
      </c>
      <c r="P328" s="438">
        <v>0</v>
      </c>
      <c r="Q328" s="438">
        <v>0</v>
      </c>
      <c r="R328" s="438">
        <v>0</v>
      </c>
      <c r="S328" s="438">
        <v>0</v>
      </c>
      <c r="T328" s="577">
        <f t="shared" si="76"/>
        <v>0</v>
      </c>
      <c r="U328" s="439">
        <v>0</v>
      </c>
      <c r="V328" s="439">
        <v>0</v>
      </c>
      <c r="W328" s="439">
        <v>0</v>
      </c>
      <c r="X328" s="439">
        <v>0</v>
      </c>
      <c r="Y328" s="440">
        <f t="shared" si="85"/>
        <v>0</v>
      </c>
      <c r="Z328" s="441">
        <v>0</v>
      </c>
      <c r="AA328" s="441">
        <v>0</v>
      </c>
      <c r="AB328" s="441">
        <v>0</v>
      </c>
      <c r="AC328" s="441">
        <v>0</v>
      </c>
      <c r="AD328" s="442">
        <f t="shared" si="83"/>
        <v>0</v>
      </c>
      <c r="AE328" s="443">
        <f t="shared" si="81"/>
        <v>0</v>
      </c>
      <c r="AF328" s="443">
        <f t="shared" si="86"/>
        <v>0</v>
      </c>
      <c r="AG328" s="443">
        <f t="shared" si="77"/>
        <v>0</v>
      </c>
      <c r="AH328" s="444">
        <f t="shared" si="82"/>
        <v>0</v>
      </c>
      <c r="AI328" s="444">
        <f t="shared" si="78"/>
        <v>0</v>
      </c>
      <c r="AJ328" s="444">
        <f t="shared" si="79"/>
        <v>0</v>
      </c>
      <c r="AK328" s="601">
        <f t="shared" si="80"/>
        <v>0</v>
      </c>
    </row>
    <row r="329" spans="1:37" s="445" customFormat="1" ht="13.9" customHeight="1" x14ac:dyDescent="0.2">
      <c r="A329" s="431" t="s">
        <v>106</v>
      </c>
      <c r="B329" s="433"/>
      <c r="C329" s="432" t="s">
        <v>145</v>
      </c>
      <c r="D329" s="56"/>
      <c r="E329" s="432"/>
      <c r="F329" s="434" t="s">
        <v>356</v>
      </c>
      <c r="G329" s="434" t="s">
        <v>26</v>
      </c>
      <c r="H329" s="435" t="str">
        <f t="shared" si="84"/>
        <v>38600140</v>
      </c>
      <c r="I329" s="436" t="str">
        <f>IF(ISNA(VLOOKUP(G329,GAAP02F[[#All],[Column1]:[FundHier1]],5,FALSE)),"Leases",(VLOOKUP(G329,GAAP02F[[#All],[Column1]:[FundHier1]],5,FALSE)))</f>
        <v>200</v>
      </c>
      <c r="J329" s="436" t="str">
        <f>IF(ISNA(VLOOKUP(F329,Table_GAAP02A[[#All],[Agency]:[Hier1]],4,FALSE)),"Abolished Agency",(VLOOKUP(F329,Table_GAAP02A[[#All],[Agency]:[Hier1]],4,FALSE)))</f>
        <v>0820</v>
      </c>
      <c r="K329" s="437" t="str">
        <f>IF(ISNA(VLOOKUP(F329,Table_GAAP02A[[#All],[Agency]:[Hier1]],2,FALSE)),"Abolished Agency",(VLOOKUP(F329,Table_GAAP02A[[#All],[Agency]:[Hier1]],2,FALSE)))</f>
        <v>RESOURCES</v>
      </c>
      <c r="L329" s="437" t="str">
        <f>IF(ISNA(VLOOKUP(F329,Table_GAAP02A[[#All],[Agency]:[Hier1]],3,FALSE)),"Abolished Agency",(VLOOKUP(F329,Table_GAAP02A[[#All],[Agency]:[Hier1]],3,FALSE)))</f>
        <v>DEPARTMENT OF WATER RESOURCES</v>
      </c>
      <c r="M329" s="437" t="str">
        <f>IF(ISNA(VLOOKUP(G329,GAAP02F[[#All],[Column1]:[FundName]],2,FALSE)),"Leases",(VLOOKUP(G329,GAAP02F[[#All],[Column1]:[FundName]],2,FALSE)))</f>
        <v>ENVIRONMENTL LICENSE PLATE FD</v>
      </c>
      <c r="N329" s="438">
        <v>0</v>
      </c>
      <c r="O329" s="438">
        <v>0</v>
      </c>
      <c r="P329" s="438">
        <v>0</v>
      </c>
      <c r="Q329" s="438">
        <v>0</v>
      </c>
      <c r="R329" s="438">
        <v>0</v>
      </c>
      <c r="S329" s="438">
        <v>0</v>
      </c>
      <c r="T329" s="577">
        <f t="shared" si="76"/>
        <v>0</v>
      </c>
      <c r="U329" s="439">
        <v>0</v>
      </c>
      <c r="V329" s="439">
        <v>0</v>
      </c>
      <c r="W329" s="439">
        <v>0</v>
      </c>
      <c r="X329" s="439">
        <v>0</v>
      </c>
      <c r="Y329" s="440">
        <f t="shared" si="85"/>
        <v>0</v>
      </c>
      <c r="Z329" s="441">
        <v>0</v>
      </c>
      <c r="AA329" s="441">
        <v>0</v>
      </c>
      <c r="AB329" s="441">
        <v>0</v>
      </c>
      <c r="AC329" s="441">
        <v>0</v>
      </c>
      <c r="AD329" s="442">
        <f t="shared" si="83"/>
        <v>0</v>
      </c>
      <c r="AE329" s="443">
        <f t="shared" si="81"/>
        <v>0</v>
      </c>
      <c r="AF329" s="443">
        <f t="shared" si="86"/>
        <v>0</v>
      </c>
      <c r="AG329" s="443">
        <f t="shared" si="77"/>
        <v>0</v>
      </c>
      <c r="AH329" s="444">
        <f t="shared" si="82"/>
        <v>0</v>
      </c>
      <c r="AI329" s="444">
        <f t="shared" si="78"/>
        <v>0</v>
      </c>
      <c r="AJ329" s="444">
        <f t="shared" si="79"/>
        <v>0</v>
      </c>
      <c r="AK329" s="601">
        <f t="shared" si="80"/>
        <v>0</v>
      </c>
    </row>
    <row r="330" spans="1:37" s="445" customFormat="1" ht="13.9" customHeight="1" x14ac:dyDescent="0.2">
      <c r="A330" s="431" t="s">
        <v>106</v>
      </c>
      <c r="B330" s="433"/>
      <c r="C330" s="432" t="s">
        <v>145</v>
      </c>
      <c r="D330" s="56"/>
      <c r="E330" s="432"/>
      <c r="F330" s="434" t="s">
        <v>356</v>
      </c>
      <c r="G330" s="450" t="s">
        <v>33</v>
      </c>
      <c r="H330" s="435" t="str">
        <f t="shared" si="84"/>
        <v>38600235</v>
      </c>
      <c r="I330" s="436" t="str">
        <f>IF(ISNA(VLOOKUP(G330,GAAP02F[[#All],[Column1]:[FundHier1]],5,FALSE)),"Leases",(VLOOKUP(G330,GAAP02F[[#All],[Column1]:[FundHier1]],5,FALSE)))</f>
        <v>200</v>
      </c>
      <c r="J330" s="436" t="str">
        <f>IF(ISNA(VLOOKUP(F330,Table_GAAP02A[[#All],[Agency]:[Hier1]],4,FALSE)),"Abolished Agency",(VLOOKUP(F330,Table_GAAP02A[[#All],[Agency]:[Hier1]],4,FALSE)))</f>
        <v>0820</v>
      </c>
      <c r="K330" s="437" t="str">
        <f>IF(ISNA(VLOOKUP(F330,Table_GAAP02A[[#All],[Agency]:[Hier1]],2,FALSE)),"Abolished Agency",(VLOOKUP(F330,Table_GAAP02A[[#All],[Agency]:[Hier1]],2,FALSE)))</f>
        <v>RESOURCES</v>
      </c>
      <c r="L330" s="437" t="str">
        <f>IF(ISNA(VLOOKUP(F330,Table_GAAP02A[[#All],[Agency]:[Hier1]],3,FALSE)),"Abolished Agency",(VLOOKUP(F330,Table_GAAP02A[[#All],[Agency]:[Hier1]],3,FALSE)))</f>
        <v>DEPARTMENT OF WATER RESOURCES</v>
      </c>
      <c r="M330" s="437" t="str">
        <f>IF(ISNA(VLOOKUP(G330,GAAP02F[[#All],[Column1]:[FundName]],2,FALSE)),"Leases",(VLOOKUP(G330,GAAP02F[[#All],[Column1]:[FundName]],2,FALSE)))</f>
        <v>CIGARETTE&amp;TOBACCO FD, PUB RES</v>
      </c>
      <c r="N330" s="438">
        <v>0</v>
      </c>
      <c r="O330" s="438">
        <v>0</v>
      </c>
      <c r="P330" s="438">
        <v>0</v>
      </c>
      <c r="Q330" s="438">
        <v>0</v>
      </c>
      <c r="R330" s="438">
        <v>0</v>
      </c>
      <c r="S330" s="438">
        <v>0</v>
      </c>
      <c r="T330" s="577">
        <f t="shared" si="76"/>
        <v>0</v>
      </c>
      <c r="U330" s="439">
        <v>0</v>
      </c>
      <c r="V330" s="439">
        <v>0</v>
      </c>
      <c r="W330" s="439">
        <v>0</v>
      </c>
      <c r="X330" s="439">
        <v>0</v>
      </c>
      <c r="Y330" s="440">
        <f t="shared" si="85"/>
        <v>0</v>
      </c>
      <c r="Z330" s="441">
        <v>0</v>
      </c>
      <c r="AA330" s="441">
        <v>0</v>
      </c>
      <c r="AB330" s="441">
        <v>0</v>
      </c>
      <c r="AC330" s="441">
        <v>0</v>
      </c>
      <c r="AD330" s="442">
        <f t="shared" si="83"/>
        <v>0</v>
      </c>
      <c r="AE330" s="443">
        <f t="shared" si="81"/>
        <v>0</v>
      </c>
      <c r="AF330" s="443">
        <f t="shared" si="86"/>
        <v>0</v>
      </c>
      <c r="AG330" s="443">
        <f t="shared" si="77"/>
        <v>0</v>
      </c>
      <c r="AH330" s="444">
        <f t="shared" si="82"/>
        <v>0</v>
      </c>
      <c r="AI330" s="444">
        <f t="shared" si="78"/>
        <v>0</v>
      </c>
      <c r="AJ330" s="444">
        <f t="shared" si="79"/>
        <v>0</v>
      </c>
      <c r="AK330" s="601">
        <f t="shared" si="80"/>
        <v>0</v>
      </c>
    </row>
    <row r="331" spans="1:37" s="445" customFormat="1" ht="13.9" customHeight="1" x14ac:dyDescent="0.2">
      <c r="A331" s="431" t="s">
        <v>106</v>
      </c>
      <c r="B331" s="433"/>
      <c r="C331" s="432" t="s">
        <v>145</v>
      </c>
      <c r="D331" s="56"/>
      <c r="E331" s="432"/>
      <c r="F331" s="434" t="s">
        <v>356</v>
      </c>
      <c r="G331" s="434" t="s">
        <v>308</v>
      </c>
      <c r="H331" s="435" t="str">
        <f t="shared" si="84"/>
        <v>38600465</v>
      </c>
      <c r="I331" s="436" t="str">
        <f>IF(ISNA(VLOOKUP(G331,GAAP02F[[#All],[Column1]:[FundHier1]],5,FALSE)),"Leases",(VLOOKUP(G331,GAAP02F[[#All],[Column1]:[FundHier1]],5,FALSE)))</f>
        <v>200</v>
      </c>
      <c r="J331" s="436" t="str">
        <f>IF(ISNA(VLOOKUP(F331,Table_GAAP02A[[#All],[Agency]:[Hier1]],4,FALSE)),"Abolished Agency",(VLOOKUP(F331,Table_GAAP02A[[#All],[Agency]:[Hier1]],4,FALSE)))</f>
        <v>0820</v>
      </c>
      <c r="K331" s="437" t="str">
        <f>IF(ISNA(VLOOKUP(F331,Table_GAAP02A[[#All],[Agency]:[Hier1]],2,FALSE)),"Abolished Agency",(VLOOKUP(F331,Table_GAAP02A[[#All],[Agency]:[Hier1]],2,FALSE)))</f>
        <v>RESOURCES</v>
      </c>
      <c r="L331" s="437" t="str">
        <f>IF(ISNA(VLOOKUP(F331,Table_GAAP02A[[#All],[Agency]:[Hier1]],3,FALSE)),"Abolished Agency",(VLOOKUP(F331,Table_GAAP02A[[#All],[Agency]:[Hier1]],3,FALSE)))</f>
        <v>DEPARTMENT OF WATER RESOURCES</v>
      </c>
      <c r="M331" s="437" t="str">
        <f>IF(ISNA(VLOOKUP(G331,GAAP02F[[#All],[Column1]:[FundName]],2,FALSE)),"Leases",(VLOOKUP(G331,GAAP02F[[#All],[Column1]:[FundName]],2,FALSE)))</f>
        <v>ENERGY RESOURCES PROGRAMS A/C</v>
      </c>
      <c r="N331" s="438">
        <v>0</v>
      </c>
      <c r="O331" s="438">
        <v>0</v>
      </c>
      <c r="P331" s="438">
        <v>0</v>
      </c>
      <c r="Q331" s="438">
        <v>0</v>
      </c>
      <c r="R331" s="438">
        <v>0</v>
      </c>
      <c r="S331" s="438">
        <v>0</v>
      </c>
      <c r="T331" s="577">
        <f t="shared" si="76"/>
        <v>0</v>
      </c>
      <c r="U331" s="439">
        <v>0</v>
      </c>
      <c r="V331" s="439">
        <v>0</v>
      </c>
      <c r="W331" s="439">
        <v>0</v>
      </c>
      <c r="X331" s="439">
        <v>0</v>
      </c>
      <c r="Y331" s="440">
        <f t="shared" si="85"/>
        <v>0</v>
      </c>
      <c r="Z331" s="441">
        <v>0</v>
      </c>
      <c r="AA331" s="441">
        <v>0</v>
      </c>
      <c r="AB331" s="441">
        <v>0</v>
      </c>
      <c r="AC331" s="441">
        <v>0</v>
      </c>
      <c r="AD331" s="442">
        <f t="shared" si="83"/>
        <v>0</v>
      </c>
      <c r="AE331" s="443">
        <f t="shared" si="81"/>
        <v>0</v>
      </c>
      <c r="AF331" s="443">
        <f t="shared" si="86"/>
        <v>0</v>
      </c>
      <c r="AG331" s="443">
        <f t="shared" si="77"/>
        <v>0</v>
      </c>
      <c r="AH331" s="444">
        <f t="shared" si="82"/>
        <v>0</v>
      </c>
      <c r="AI331" s="444">
        <f t="shared" si="78"/>
        <v>0</v>
      </c>
      <c r="AJ331" s="444">
        <f t="shared" si="79"/>
        <v>0</v>
      </c>
      <c r="AK331" s="601">
        <f t="shared" si="80"/>
        <v>0</v>
      </c>
    </row>
    <row r="332" spans="1:37" s="445" customFormat="1" ht="13.9" customHeight="1" x14ac:dyDescent="0.2">
      <c r="A332" s="431" t="s">
        <v>106</v>
      </c>
      <c r="B332" s="433"/>
      <c r="C332" s="432" t="s">
        <v>145</v>
      </c>
      <c r="D332" s="56"/>
      <c r="E332" s="432"/>
      <c r="F332" s="434" t="s">
        <v>356</v>
      </c>
      <c r="G332" s="450" t="s">
        <v>63</v>
      </c>
      <c r="H332" s="435" t="str">
        <f t="shared" si="84"/>
        <v>38600890</v>
      </c>
      <c r="I332" s="436" t="str">
        <f>IF(ISNA(VLOOKUP(G332,GAAP02F[[#All],[Column1]:[FundHier1]],5,FALSE)),"Leases",(VLOOKUP(G332,GAAP02F[[#All],[Column1]:[FundHier1]],5,FALSE)))</f>
        <v>200</v>
      </c>
      <c r="J332" s="436" t="str">
        <f>IF(ISNA(VLOOKUP(F332,Table_GAAP02A[[#All],[Agency]:[Hier1]],4,FALSE)),"Abolished Agency",(VLOOKUP(F332,Table_GAAP02A[[#All],[Agency]:[Hier1]],4,FALSE)))</f>
        <v>0820</v>
      </c>
      <c r="K332" s="437" t="str">
        <f>IF(ISNA(VLOOKUP(F332,Table_GAAP02A[[#All],[Agency]:[Hier1]],2,FALSE)),"Abolished Agency",(VLOOKUP(F332,Table_GAAP02A[[#All],[Agency]:[Hier1]],2,FALSE)))</f>
        <v>RESOURCES</v>
      </c>
      <c r="L332" s="437" t="str">
        <f>IF(ISNA(VLOOKUP(F332,Table_GAAP02A[[#All],[Agency]:[Hier1]],3,FALSE)),"Abolished Agency",(VLOOKUP(F332,Table_GAAP02A[[#All],[Agency]:[Hier1]],3,FALSE)))</f>
        <v>DEPARTMENT OF WATER RESOURCES</v>
      </c>
      <c r="M332" s="437" t="str">
        <f>IF(ISNA(VLOOKUP(G332,GAAP02F[[#All],[Column1]:[FundName]],2,FALSE)),"Leases",(VLOOKUP(G332,GAAP02F[[#All],[Column1]:[FundName]],2,FALSE)))</f>
        <v>FEDERAL TRUST FUND</v>
      </c>
      <c r="N332" s="438">
        <v>0</v>
      </c>
      <c r="O332" s="438">
        <v>0</v>
      </c>
      <c r="P332" s="438">
        <v>0</v>
      </c>
      <c r="Q332" s="438">
        <v>0</v>
      </c>
      <c r="R332" s="438">
        <v>0</v>
      </c>
      <c r="S332" s="438">
        <v>0</v>
      </c>
      <c r="T332" s="577">
        <f t="shared" ref="T332:T395" si="87">SUM(N332:S332)</f>
        <v>0</v>
      </c>
      <c r="U332" s="439">
        <v>0</v>
      </c>
      <c r="V332" s="439">
        <v>0</v>
      </c>
      <c r="W332" s="439">
        <v>0</v>
      </c>
      <c r="X332" s="439">
        <v>0</v>
      </c>
      <c r="Y332" s="440">
        <f t="shared" si="85"/>
        <v>0</v>
      </c>
      <c r="Z332" s="441">
        <v>0</v>
      </c>
      <c r="AA332" s="441">
        <v>0</v>
      </c>
      <c r="AB332" s="441">
        <v>0</v>
      </c>
      <c r="AC332" s="441">
        <v>0</v>
      </c>
      <c r="AD332" s="442">
        <f t="shared" si="83"/>
        <v>0</v>
      </c>
      <c r="AE332" s="443">
        <f t="shared" ref="AE332:AE386" si="88">N332 +U332-Z332</f>
        <v>0</v>
      </c>
      <c r="AF332" s="443">
        <f t="shared" si="86"/>
        <v>0</v>
      </c>
      <c r="AG332" s="443">
        <f t="shared" ref="AG332:AG363" si="89">P332 +W332-AB332</f>
        <v>0</v>
      </c>
      <c r="AH332" s="444">
        <f t="shared" si="82"/>
        <v>0</v>
      </c>
      <c r="AI332" s="444">
        <f t="shared" ref="AI332:AI395" si="90">R332</f>
        <v>0</v>
      </c>
      <c r="AJ332" s="444">
        <f t="shared" ref="AJ332:AJ395" si="91">S332</f>
        <v>0</v>
      </c>
      <c r="AK332" s="601">
        <f t="shared" ref="AK332:AK395" si="92">SUM(AE332:AJ332)</f>
        <v>0</v>
      </c>
    </row>
    <row r="333" spans="1:37" s="445" customFormat="1" ht="13.9" customHeight="1" x14ac:dyDescent="0.2">
      <c r="A333" s="431" t="s">
        <v>106</v>
      </c>
      <c r="B333" s="433"/>
      <c r="C333" s="432" t="s">
        <v>145</v>
      </c>
      <c r="D333" s="56"/>
      <c r="E333" s="432"/>
      <c r="F333" s="434" t="s">
        <v>356</v>
      </c>
      <c r="G333" s="450" t="s">
        <v>357</v>
      </c>
      <c r="H333" s="435" t="str">
        <f t="shared" si="84"/>
        <v>38603057</v>
      </c>
      <c r="I333" s="436" t="str">
        <f>IF(ISNA(VLOOKUP(G333,GAAP02F[[#All],[Column1]:[FundHier1]],5,FALSE)),"Leases",(VLOOKUP(G333,GAAP02F[[#All],[Column1]:[FundHier1]],5,FALSE)))</f>
        <v>200</v>
      </c>
      <c r="J333" s="436" t="str">
        <f>IF(ISNA(VLOOKUP(F333,Table_GAAP02A[[#All],[Agency]:[Hier1]],4,FALSE)),"Abolished Agency",(VLOOKUP(F333,Table_GAAP02A[[#All],[Agency]:[Hier1]],4,FALSE)))</f>
        <v>0820</v>
      </c>
      <c r="K333" s="437" t="str">
        <f>IF(ISNA(VLOOKUP(F333,Table_GAAP02A[[#All],[Agency]:[Hier1]],2,FALSE)),"Abolished Agency",(VLOOKUP(F333,Table_GAAP02A[[#All],[Agency]:[Hier1]],2,FALSE)))</f>
        <v>RESOURCES</v>
      </c>
      <c r="L333" s="437" t="str">
        <f>IF(ISNA(VLOOKUP(F333,Table_GAAP02A[[#All],[Agency]:[Hier1]],3,FALSE)),"Abolished Agency",(VLOOKUP(F333,Table_GAAP02A[[#All],[Agency]:[Hier1]],3,FALSE)))</f>
        <v>DEPARTMENT OF WATER RESOURCES</v>
      </c>
      <c r="M333" s="437" t="str">
        <f>IF(ISNA(VLOOKUP(G333,GAAP02F[[#All],[Column1]:[FundName]],2,FALSE)),"Leases",(VLOOKUP(G333,GAAP02F[[#All],[Column1]:[FundName]],2,FALSE)))</f>
        <v>DAM SAFETY FUND</v>
      </c>
      <c r="N333" s="438">
        <v>0</v>
      </c>
      <c r="O333" s="438">
        <v>0</v>
      </c>
      <c r="P333" s="438">
        <v>0</v>
      </c>
      <c r="Q333" s="438">
        <v>0</v>
      </c>
      <c r="R333" s="438">
        <v>0</v>
      </c>
      <c r="S333" s="438">
        <v>0</v>
      </c>
      <c r="T333" s="577">
        <f t="shared" si="87"/>
        <v>0</v>
      </c>
      <c r="U333" s="439">
        <v>0</v>
      </c>
      <c r="V333" s="439">
        <v>0</v>
      </c>
      <c r="W333" s="439">
        <v>0</v>
      </c>
      <c r="X333" s="439">
        <v>0</v>
      </c>
      <c r="Y333" s="440">
        <f t="shared" si="85"/>
        <v>0</v>
      </c>
      <c r="Z333" s="441">
        <v>0</v>
      </c>
      <c r="AA333" s="441">
        <v>0</v>
      </c>
      <c r="AB333" s="441">
        <v>0</v>
      </c>
      <c r="AC333" s="441">
        <v>0</v>
      </c>
      <c r="AD333" s="442">
        <f t="shared" si="83"/>
        <v>0</v>
      </c>
      <c r="AE333" s="443">
        <f t="shared" si="88"/>
        <v>0</v>
      </c>
      <c r="AF333" s="443">
        <f t="shared" si="86"/>
        <v>0</v>
      </c>
      <c r="AG333" s="443">
        <f t="shared" si="89"/>
        <v>0</v>
      </c>
      <c r="AH333" s="444">
        <f t="shared" si="82"/>
        <v>0</v>
      </c>
      <c r="AI333" s="444">
        <f t="shared" si="90"/>
        <v>0</v>
      </c>
      <c r="AJ333" s="444">
        <f t="shared" si="91"/>
        <v>0</v>
      </c>
      <c r="AK333" s="601">
        <f t="shared" si="92"/>
        <v>0</v>
      </c>
    </row>
    <row r="334" spans="1:37" s="445" customFormat="1" ht="13.9" customHeight="1" x14ac:dyDescent="0.2">
      <c r="A334" s="431" t="s">
        <v>106</v>
      </c>
      <c r="B334" s="433"/>
      <c r="C334" s="432" t="s">
        <v>145</v>
      </c>
      <c r="D334" s="56"/>
      <c r="E334" s="56"/>
      <c r="F334" s="434" t="s">
        <v>356</v>
      </c>
      <c r="G334" s="186" t="s">
        <v>296</v>
      </c>
      <c r="H334" s="435" t="str">
        <f t="shared" si="84"/>
        <v>38603100</v>
      </c>
      <c r="I334" s="436" t="str">
        <f>IF(ISNA(VLOOKUP(G334,GAAP02F[[#All],[Column1]:[FundHier1]],5,FALSE)),"Leases",(VLOOKUP(G334,GAAP02F[[#All],[Column1]:[FundHier1]],5,FALSE)))</f>
        <v>400</v>
      </c>
      <c r="J334" s="436" t="str">
        <f>IF(ISNA(VLOOKUP(F334,Table_GAAP02A[[#All],[Agency]:[Hier1]],4,FALSE)),"Abolished Agency",(VLOOKUP(F334,Table_GAAP02A[[#All],[Agency]:[Hier1]],4,FALSE)))</f>
        <v>0820</v>
      </c>
      <c r="K334" s="437" t="str">
        <f>IF(ISNA(VLOOKUP(F334,Table_GAAP02A[[#All],[Agency]:[Hier1]],2,FALSE)),"Abolished Agency",(VLOOKUP(F334,Table_GAAP02A[[#All],[Agency]:[Hier1]],2,FALSE)))</f>
        <v>RESOURCES</v>
      </c>
      <c r="L334" s="437" t="str">
        <f>IF(ISNA(VLOOKUP(F334,Table_GAAP02A[[#All],[Agency]:[Hier1]],3,FALSE)),"Abolished Agency",(VLOOKUP(F334,Table_GAAP02A[[#All],[Agency]:[Hier1]],3,FALSE)))</f>
        <v>DEPARTMENT OF WATER RESOURCES</v>
      </c>
      <c r="M334" s="437" t="str">
        <f>IF(ISNA(VLOOKUP(G334,GAAP02F[[#All],[Column1]:[FundName]],2,FALSE)),"Leases",(VLOOKUP(G334,GAAP02F[[#All],[Column1]:[FundName]],2,FALSE)))</f>
        <v>DEPT WATER RES ELECT POW FD</v>
      </c>
      <c r="N334" s="438">
        <v>0</v>
      </c>
      <c r="O334" s="438">
        <v>0</v>
      </c>
      <c r="P334" s="438">
        <v>0</v>
      </c>
      <c r="Q334" s="438">
        <v>0</v>
      </c>
      <c r="R334" s="438">
        <v>0</v>
      </c>
      <c r="S334" s="438">
        <v>0</v>
      </c>
      <c r="T334" s="577">
        <f t="shared" si="87"/>
        <v>0</v>
      </c>
      <c r="U334" s="439">
        <v>0</v>
      </c>
      <c r="V334" s="439">
        <v>0</v>
      </c>
      <c r="W334" s="439">
        <v>0</v>
      </c>
      <c r="X334" s="439">
        <v>0</v>
      </c>
      <c r="Y334" s="440">
        <f t="shared" si="85"/>
        <v>0</v>
      </c>
      <c r="Z334" s="441">
        <v>0</v>
      </c>
      <c r="AA334" s="441">
        <v>0</v>
      </c>
      <c r="AB334" s="441">
        <v>0</v>
      </c>
      <c r="AC334" s="441">
        <v>0</v>
      </c>
      <c r="AD334" s="442">
        <f t="shared" si="83"/>
        <v>0</v>
      </c>
      <c r="AE334" s="443">
        <f t="shared" si="88"/>
        <v>0</v>
      </c>
      <c r="AF334" s="443">
        <f t="shared" si="86"/>
        <v>0</v>
      </c>
      <c r="AG334" s="443">
        <f t="shared" si="89"/>
        <v>0</v>
      </c>
      <c r="AH334" s="444">
        <f t="shared" si="82"/>
        <v>0</v>
      </c>
      <c r="AI334" s="444">
        <f t="shared" si="90"/>
        <v>0</v>
      </c>
      <c r="AJ334" s="444">
        <f t="shared" si="91"/>
        <v>0</v>
      </c>
      <c r="AK334" s="601">
        <f t="shared" si="92"/>
        <v>0</v>
      </c>
    </row>
    <row r="335" spans="1:37" s="445" customFormat="1" ht="13.9" customHeight="1" x14ac:dyDescent="0.2">
      <c r="A335" s="431" t="s">
        <v>106</v>
      </c>
      <c r="B335" s="433"/>
      <c r="C335" s="432" t="s">
        <v>145</v>
      </c>
      <c r="D335" s="56"/>
      <c r="E335" s="432"/>
      <c r="F335" s="434" t="s">
        <v>356</v>
      </c>
      <c r="G335" s="449" t="s">
        <v>139</v>
      </c>
      <c r="H335" s="435" t="str">
        <f t="shared" si="84"/>
        <v>38603228</v>
      </c>
      <c r="I335" s="436" t="str">
        <f>IF(ISNA(VLOOKUP(G335,GAAP02F[[#All],[Column1]:[FundHier1]],5,FALSE)),"Leases",(VLOOKUP(G335,GAAP02F[[#All],[Column1]:[FundHier1]],5,FALSE)))</f>
        <v>200</v>
      </c>
      <c r="J335" s="436" t="str">
        <f>IF(ISNA(VLOOKUP(F335,Table_GAAP02A[[#All],[Agency]:[Hier1]],4,FALSE)),"Abolished Agency",(VLOOKUP(F335,Table_GAAP02A[[#All],[Agency]:[Hier1]],4,FALSE)))</f>
        <v>0820</v>
      </c>
      <c r="K335" s="437" t="str">
        <f>IF(ISNA(VLOOKUP(F335,Table_GAAP02A[[#All],[Agency]:[Hier1]],2,FALSE)),"Abolished Agency",(VLOOKUP(F335,Table_GAAP02A[[#All],[Agency]:[Hier1]],2,FALSE)))</f>
        <v>RESOURCES</v>
      </c>
      <c r="L335" s="437" t="str">
        <f>IF(ISNA(VLOOKUP(F335,Table_GAAP02A[[#All],[Agency]:[Hier1]],3,FALSE)),"Abolished Agency",(VLOOKUP(F335,Table_GAAP02A[[#All],[Agency]:[Hier1]],3,FALSE)))</f>
        <v>DEPARTMENT OF WATER RESOURCES</v>
      </c>
      <c r="M335" s="437" t="str">
        <f>IF(ISNA(VLOOKUP(G335,GAAP02F[[#All],[Column1]:[FundName]],2,FALSE)),"Leases",(VLOOKUP(G335,GAAP02F[[#All],[Column1]:[FundName]],2,FALSE)))</f>
        <v>GREENHOUSE GAS REDUCTION FD</v>
      </c>
      <c r="N335" s="438">
        <v>0</v>
      </c>
      <c r="O335" s="438">
        <v>0</v>
      </c>
      <c r="P335" s="438">
        <v>0</v>
      </c>
      <c r="Q335" s="438">
        <v>0</v>
      </c>
      <c r="R335" s="438">
        <v>0</v>
      </c>
      <c r="S335" s="438">
        <v>0</v>
      </c>
      <c r="T335" s="577">
        <f t="shared" si="87"/>
        <v>0</v>
      </c>
      <c r="U335" s="439">
        <v>0</v>
      </c>
      <c r="V335" s="439">
        <v>0</v>
      </c>
      <c r="W335" s="439">
        <v>0</v>
      </c>
      <c r="X335" s="439">
        <v>0</v>
      </c>
      <c r="Y335" s="440">
        <f t="shared" si="85"/>
        <v>0</v>
      </c>
      <c r="Z335" s="441">
        <v>0</v>
      </c>
      <c r="AA335" s="441">
        <v>0</v>
      </c>
      <c r="AB335" s="441">
        <v>0</v>
      </c>
      <c r="AC335" s="441">
        <v>0</v>
      </c>
      <c r="AD335" s="442">
        <f t="shared" si="83"/>
        <v>0</v>
      </c>
      <c r="AE335" s="443">
        <f t="shared" si="88"/>
        <v>0</v>
      </c>
      <c r="AF335" s="443">
        <f t="shared" si="86"/>
        <v>0</v>
      </c>
      <c r="AG335" s="443">
        <f t="shared" si="89"/>
        <v>0</v>
      </c>
      <c r="AH335" s="444">
        <f t="shared" si="82"/>
        <v>0</v>
      </c>
      <c r="AI335" s="444">
        <f t="shared" si="90"/>
        <v>0</v>
      </c>
      <c r="AJ335" s="444">
        <f t="shared" si="91"/>
        <v>0</v>
      </c>
      <c r="AK335" s="601">
        <f t="shared" si="92"/>
        <v>0</v>
      </c>
    </row>
    <row r="336" spans="1:37" s="445" customFormat="1" ht="13.9" customHeight="1" x14ac:dyDescent="0.2">
      <c r="A336" s="431" t="s">
        <v>106</v>
      </c>
      <c r="B336" s="433"/>
      <c r="C336" s="432" t="s">
        <v>145</v>
      </c>
      <c r="D336" s="56"/>
      <c r="E336" s="432"/>
      <c r="F336" s="434" t="s">
        <v>356</v>
      </c>
      <c r="G336" s="449" t="s">
        <v>258</v>
      </c>
      <c r="H336" s="435" t="str">
        <f t="shared" si="84"/>
        <v>38603237</v>
      </c>
      <c r="I336" s="436" t="str">
        <f>IF(ISNA(VLOOKUP(G336,GAAP02F[[#All],[Column1]:[FundHier1]],5,FALSE)),"Leases",(VLOOKUP(G336,GAAP02F[[#All],[Column1]:[FundHier1]],5,FALSE)))</f>
        <v>200</v>
      </c>
      <c r="J336" s="436" t="str">
        <f>IF(ISNA(VLOOKUP(F336,Table_GAAP02A[[#All],[Agency]:[Hier1]],4,FALSE)),"Abolished Agency",(VLOOKUP(F336,Table_GAAP02A[[#All],[Agency]:[Hier1]],4,FALSE)))</f>
        <v>0820</v>
      </c>
      <c r="K336" s="437" t="str">
        <f>IF(ISNA(VLOOKUP(F336,Table_GAAP02A[[#All],[Agency]:[Hier1]],2,FALSE)),"Abolished Agency",(VLOOKUP(F336,Table_GAAP02A[[#All],[Agency]:[Hier1]],2,FALSE)))</f>
        <v>RESOURCES</v>
      </c>
      <c r="L336" s="437" t="str">
        <f>IF(ISNA(VLOOKUP(F336,Table_GAAP02A[[#All],[Agency]:[Hier1]],3,FALSE)),"Abolished Agency",(VLOOKUP(F336,Table_GAAP02A[[#All],[Agency]:[Hier1]],3,FALSE)))</f>
        <v>DEPARTMENT OF WATER RESOURCES</v>
      </c>
      <c r="M336" s="437" t="str">
        <f>IF(ISNA(VLOOKUP(G336,GAAP02F[[#All],[Column1]:[FundName]],2,FALSE)),"Leases",(VLOOKUP(G336,GAAP02F[[#All],[Column1]:[FundName]],2,FALSE)))</f>
        <v>COST OF IMPLEMENTATION ACCT</v>
      </c>
      <c r="N336" s="438">
        <v>0</v>
      </c>
      <c r="O336" s="438">
        <v>0</v>
      </c>
      <c r="P336" s="438">
        <v>0</v>
      </c>
      <c r="Q336" s="438">
        <v>0</v>
      </c>
      <c r="R336" s="438">
        <v>0</v>
      </c>
      <c r="S336" s="438">
        <v>0</v>
      </c>
      <c r="T336" s="577">
        <f t="shared" si="87"/>
        <v>0</v>
      </c>
      <c r="U336" s="439">
        <v>0</v>
      </c>
      <c r="V336" s="439">
        <v>0</v>
      </c>
      <c r="W336" s="439">
        <v>0</v>
      </c>
      <c r="X336" s="439">
        <v>0</v>
      </c>
      <c r="Y336" s="440">
        <f t="shared" si="85"/>
        <v>0</v>
      </c>
      <c r="Z336" s="441">
        <v>0</v>
      </c>
      <c r="AA336" s="441">
        <v>0</v>
      </c>
      <c r="AB336" s="441">
        <v>0</v>
      </c>
      <c r="AC336" s="441">
        <v>0</v>
      </c>
      <c r="AD336" s="442">
        <f t="shared" si="83"/>
        <v>0</v>
      </c>
      <c r="AE336" s="443">
        <f t="shared" si="88"/>
        <v>0</v>
      </c>
      <c r="AF336" s="443">
        <f t="shared" si="86"/>
        <v>0</v>
      </c>
      <c r="AG336" s="443">
        <f t="shared" si="89"/>
        <v>0</v>
      </c>
      <c r="AH336" s="444">
        <f t="shared" si="82"/>
        <v>0</v>
      </c>
      <c r="AI336" s="444">
        <f t="shared" si="90"/>
        <v>0</v>
      </c>
      <c r="AJ336" s="444">
        <f t="shared" si="91"/>
        <v>0</v>
      </c>
      <c r="AK336" s="601">
        <f t="shared" si="92"/>
        <v>0</v>
      </c>
    </row>
    <row r="337" spans="1:37" s="445" customFormat="1" ht="13.9" customHeight="1" x14ac:dyDescent="0.2">
      <c r="A337" s="431" t="s">
        <v>106</v>
      </c>
      <c r="B337" s="433"/>
      <c r="C337" s="432" t="s">
        <v>145</v>
      </c>
      <c r="D337" s="56"/>
      <c r="E337" s="432"/>
      <c r="F337" s="434" t="s">
        <v>356</v>
      </c>
      <c r="G337" s="449" t="s">
        <v>358</v>
      </c>
      <c r="H337" s="435" t="str">
        <f t="shared" si="84"/>
        <v>38603398</v>
      </c>
      <c r="I337" s="436" t="str">
        <f>IF(ISNA(VLOOKUP(G337,GAAP02F[[#All],[Column1]:[FundHier1]],5,FALSE)),"Leases",(VLOOKUP(G337,GAAP02F[[#All],[Column1]:[FundHier1]],5,FALSE)))</f>
        <v>100</v>
      </c>
      <c r="J337" s="436" t="str">
        <f>IF(ISNA(VLOOKUP(F337,Table_GAAP02A[[#All],[Agency]:[Hier1]],4,FALSE)),"Abolished Agency",(VLOOKUP(F337,Table_GAAP02A[[#All],[Agency]:[Hier1]],4,FALSE)))</f>
        <v>0820</v>
      </c>
      <c r="K337" s="437" t="str">
        <f>IF(ISNA(VLOOKUP(F337,Table_GAAP02A[[#All],[Agency]:[Hier1]],2,FALSE)),"Abolished Agency",(VLOOKUP(F337,Table_GAAP02A[[#All],[Agency]:[Hier1]],2,FALSE)))</f>
        <v>RESOURCES</v>
      </c>
      <c r="L337" s="437" t="str">
        <f>IF(ISNA(VLOOKUP(F337,Table_GAAP02A[[#All],[Agency]:[Hier1]],3,FALSE)),"Abolished Agency",(VLOOKUP(F337,Table_GAAP02A[[#All],[Agency]:[Hier1]],3,FALSE)))</f>
        <v>DEPARTMENT OF WATER RESOURCES</v>
      </c>
      <c r="M337" s="437" t="str">
        <f>IF(ISNA(VLOOKUP(G337,GAAP02F[[#All],[Column1]:[FundName]],2,FALSE)),"Leases",(VLOOKUP(G337,GAAP02F[[#All],[Column1]:[FundName]],2,FALSE)))</f>
        <v>California Emergency Relief Fd</v>
      </c>
      <c r="N337" s="438">
        <v>0</v>
      </c>
      <c r="O337" s="438">
        <v>0</v>
      </c>
      <c r="P337" s="438">
        <v>0</v>
      </c>
      <c r="Q337" s="438">
        <v>0</v>
      </c>
      <c r="R337" s="438">
        <v>0</v>
      </c>
      <c r="S337" s="438">
        <v>0</v>
      </c>
      <c r="T337" s="577">
        <f t="shared" si="87"/>
        <v>0</v>
      </c>
      <c r="U337" s="439">
        <v>0</v>
      </c>
      <c r="V337" s="439">
        <v>0</v>
      </c>
      <c r="W337" s="439">
        <v>0</v>
      </c>
      <c r="X337" s="439">
        <v>0</v>
      </c>
      <c r="Y337" s="440">
        <f t="shared" si="85"/>
        <v>0</v>
      </c>
      <c r="Z337" s="441">
        <v>0</v>
      </c>
      <c r="AA337" s="441">
        <v>0</v>
      </c>
      <c r="AB337" s="441">
        <v>0</v>
      </c>
      <c r="AC337" s="441">
        <v>0</v>
      </c>
      <c r="AD337" s="442">
        <f t="shared" si="83"/>
        <v>0</v>
      </c>
      <c r="AE337" s="443">
        <f t="shared" si="88"/>
        <v>0</v>
      </c>
      <c r="AF337" s="443">
        <f t="shared" si="86"/>
        <v>0</v>
      </c>
      <c r="AG337" s="443">
        <f t="shared" si="89"/>
        <v>0</v>
      </c>
      <c r="AH337" s="444">
        <f t="shared" si="82"/>
        <v>0</v>
      </c>
      <c r="AI337" s="444">
        <f t="shared" si="90"/>
        <v>0</v>
      </c>
      <c r="AJ337" s="444">
        <f t="shared" si="91"/>
        <v>0</v>
      </c>
      <c r="AK337" s="601">
        <f t="shared" si="92"/>
        <v>0</v>
      </c>
    </row>
    <row r="338" spans="1:37" s="445" customFormat="1" ht="13.9" customHeight="1" x14ac:dyDescent="0.2">
      <c r="A338" s="431" t="s">
        <v>106</v>
      </c>
      <c r="B338" s="433"/>
      <c r="C338" s="432" t="s">
        <v>145</v>
      </c>
      <c r="D338" s="56"/>
      <c r="E338" s="432"/>
      <c r="F338" s="434" t="s">
        <v>356</v>
      </c>
      <c r="G338" s="434" t="s">
        <v>359</v>
      </c>
      <c r="H338" s="435" t="str">
        <f t="shared" si="84"/>
        <v>38606025</v>
      </c>
      <c r="I338" s="436" t="str">
        <f>IF(ISNA(VLOOKUP(G338,GAAP02F[[#All],[Column1]:[FundHier1]],5,FALSE)),"Leases",(VLOOKUP(G338,GAAP02F[[#All],[Column1]:[FundHier1]],5,FALSE)))</f>
        <v>200</v>
      </c>
      <c r="J338" s="436" t="str">
        <f>IF(ISNA(VLOOKUP(F338,Table_GAAP02A[[#All],[Agency]:[Hier1]],4,FALSE)),"Abolished Agency",(VLOOKUP(F338,Table_GAAP02A[[#All],[Agency]:[Hier1]],4,FALSE)))</f>
        <v>0820</v>
      </c>
      <c r="K338" s="437" t="str">
        <f>IF(ISNA(VLOOKUP(F338,Table_GAAP02A[[#All],[Agency]:[Hier1]],2,FALSE)),"Abolished Agency",(VLOOKUP(F338,Table_GAAP02A[[#All],[Agency]:[Hier1]],2,FALSE)))</f>
        <v>RESOURCES</v>
      </c>
      <c r="L338" s="437" t="str">
        <f>IF(ISNA(VLOOKUP(F338,Table_GAAP02A[[#All],[Agency]:[Hier1]],3,FALSE)),"Abolished Agency",(VLOOKUP(F338,Table_GAAP02A[[#All],[Agency]:[Hier1]],3,FALSE)))</f>
        <v>DEPARTMENT OF WATER RESOURCES</v>
      </c>
      <c r="M338" s="437" t="str">
        <f>IF(ISNA(VLOOKUP(G338,GAAP02F[[#All],[Column1]:[FundName]],2,FALSE)),"Leases",(VLOOKUP(G338,GAAP02F[[#All],[Column1]:[FundName]],2,FALSE)))</f>
        <v>CONJUNCTIVE USE SUBACCOUNT</v>
      </c>
      <c r="N338" s="438">
        <v>0</v>
      </c>
      <c r="O338" s="438">
        <v>0</v>
      </c>
      <c r="P338" s="438">
        <v>0</v>
      </c>
      <c r="Q338" s="438">
        <v>0</v>
      </c>
      <c r="R338" s="438">
        <v>0</v>
      </c>
      <c r="S338" s="438">
        <v>0</v>
      </c>
      <c r="T338" s="577">
        <f t="shared" si="87"/>
        <v>0</v>
      </c>
      <c r="U338" s="439">
        <v>0</v>
      </c>
      <c r="V338" s="439">
        <v>0</v>
      </c>
      <c r="W338" s="439">
        <v>0</v>
      </c>
      <c r="X338" s="439">
        <v>0</v>
      </c>
      <c r="Y338" s="440">
        <f t="shared" si="85"/>
        <v>0</v>
      </c>
      <c r="Z338" s="441">
        <v>0</v>
      </c>
      <c r="AA338" s="441">
        <v>0</v>
      </c>
      <c r="AB338" s="441">
        <v>0</v>
      </c>
      <c r="AC338" s="441">
        <v>0</v>
      </c>
      <c r="AD338" s="442">
        <f t="shared" si="83"/>
        <v>0</v>
      </c>
      <c r="AE338" s="443">
        <f t="shared" si="88"/>
        <v>0</v>
      </c>
      <c r="AF338" s="443">
        <f t="shared" si="86"/>
        <v>0</v>
      </c>
      <c r="AG338" s="443">
        <f t="shared" si="89"/>
        <v>0</v>
      </c>
      <c r="AH338" s="444">
        <f t="shared" si="82"/>
        <v>0</v>
      </c>
      <c r="AI338" s="444">
        <f t="shared" si="90"/>
        <v>0</v>
      </c>
      <c r="AJ338" s="444">
        <f t="shared" si="91"/>
        <v>0</v>
      </c>
      <c r="AK338" s="601">
        <f t="shared" si="92"/>
        <v>0</v>
      </c>
    </row>
    <row r="339" spans="1:37" s="445" customFormat="1" ht="13.9" customHeight="1" x14ac:dyDescent="0.2">
      <c r="A339" s="431" t="s">
        <v>106</v>
      </c>
      <c r="B339" s="433"/>
      <c r="C339" s="432" t="s">
        <v>145</v>
      </c>
      <c r="D339" s="56"/>
      <c r="E339" s="432"/>
      <c r="F339" s="434" t="s">
        <v>356</v>
      </c>
      <c r="G339" s="205" t="s">
        <v>6228</v>
      </c>
      <c r="H339" s="435" t="str">
        <f>F339&amp;G339</f>
        <v>38606001</v>
      </c>
      <c r="I339" s="436" t="str">
        <f>IF(ISNA(VLOOKUP(G339,GAAP02F[[#All],[Column1]:[FundHier1]],5,FALSE)),"Leases",(VLOOKUP(G339,GAAP02F[[#All],[Column1]:[FundHier1]],5,FALSE)))</f>
        <v>200</v>
      </c>
      <c r="J339" s="436" t="str">
        <f>IF(ISNA(VLOOKUP(F339,Table_GAAP02A[[#All],[Agency]:[Hier1]],4,FALSE)),"Abolished Agency",(VLOOKUP(F339,Table_GAAP02A[[#All],[Agency]:[Hier1]],4,FALSE)))</f>
        <v>0820</v>
      </c>
      <c r="K339" s="437" t="str">
        <f>IF(ISNA(VLOOKUP(F339,Table_GAAP02A[[#All],[Agency]:[Hier1]],2,FALSE)),"Abolished Agency",(VLOOKUP(F339,Table_GAAP02A[[#All],[Agency]:[Hier1]],2,FALSE)))</f>
        <v>RESOURCES</v>
      </c>
      <c r="L339" s="437" t="str">
        <f>IF(ISNA(VLOOKUP(F339,Table_GAAP02A[[#All],[Agency]:[Hier1]],3,FALSE)),"Abolished Agency",(VLOOKUP(F339,Table_GAAP02A[[#All],[Agency]:[Hier1]],3,FALSE)))</f>
        <v>DEPARTMENT OF WATER RESOURCES</v>
      </c>
      <c r="M339" s="437" t="str">
        <f>IF(ISNA(VLOOKUP(G339,GAAP02F[[#All],[Column1]:[FundName]],2,FALSE)),"Leases",(VLOOKUP(G339,GAAP02F[[#All],[Column1]:[FundName]],2,FALSE)))</f>
        <v>SAFE,CLEAN WTR,FLOOD PROT BD</v>
      </c>
      <c r="N339" s="438">
        <v>0</v>
      </c>
      <c r="O339" s="438">
        <v>0</v>
      </c>
      <c r="P339" s="438">
        <v>0</v>
      </c>
      <c r="Q339" s="438">
        <v>0</v>
      </c>
      <c r="R339" s="438">
        <v>0</v>
      </c>
      <c r="S339" s="438">
        <v>0</v>
      </c>
      <c r="T339" s="577">
        <f t="shared" si="87"/>
        <v>0</v>
      </c>
      <c r="U339" s="439">
        <v>0</v>
      </c>
      <c r="V339" s="439">
        <v>0</v>
      </c>
      <c r="W339" s="439">
        <v>0</v>
      </c>
      <c r="X339" s="439">
        <v>0</v>
      </c>
      <c r="Y339" s="440">
        <f t="shared" si="85"/>
        <v>0</v>
      </c>
      <c r="Z339" s="441">
        <v>0</v>
      </c>
      <c r="AA339" s="441">
        <v>0</v>
      </c>
      <c r="AB339" s="441">
        <v>0</v>
      </c>
      <c r="AC339" s="441">
        <v>0</v>
      </c>
      <c r="AD339" s="442">
        <f t="shared" si="83"/>
        <v>0</v>
      </c>
      <c r="AE339" s="443">
        <f t="shared" si="88"/>
        <v>0</v>
      </c>
      <c r="AF339" s="443">
        <f t="shared" si="86"/>
        <v>0</v>
      </c>
      <c r="AG339" s="443">
        <f t="shared" si="89"/>
        <v>0</v>
      </c>
      <c r="AH339" s="444">
        <f t="shared" si="82"/>
        <v>0</v>
      </c>
      <c r="AI339" s="444">
        <f t="shared" si="90"/>
        <v>0</v>
      </c>
      <c r="AJ339" s="444">
        <f t="shared" si="91"/>
        <v>0</v>
      </c>
      <c r="AK339" s="601">
        <f t="shared" si="92"/>
        <v>0</v>
      </c>
    </row>
    <row r="340" spans="1:37" s="445" customFormat="1" ht="13.9" customHeight="1" x14ac:dyDescent="0.2">
      <c r="A340" s="431" t="s">
        <v>106</v>
      </c>
      <c r="B340" s="433"/>
      <c r="C340" s="432" t="s">
        <v>145</v>
      </c>
      <c r="D340" s="56"/>
      <c r="E340" s="432"/>
      <c r="F340" s="434" t="s">
        <v>356</v>
      </c>
      <c r="G340" s="449" t="s">
        <v>361</v>
      </c>
      <c r="H340" s="435" t="str">
        <f t="shared" si="84"/>
        <v>38606005</v>
      </c>
      <c r="I340" s="436" t="str">
        <f>IF(ISNA(VLOOKUP(G340,GAAP02F[[#All],[Column1]:[FundHier1]],5,FALSE)),"Leases",(VLOOKUP(G340,GAAP02F[[#All],[Column1]:[FundHier1]],5,FALSE)))</f>
        <v>200</v>
      </c>
      <c r="J340" s="436" t="str">
        <f>IF(ISNA(VLOOKUP(F340,Table_GAAP02A[[#All],[Agency]:[Hier1]],4,FALSE)),"Abolished Agency",(VLOOKUP(F340,Table_GAAP02A[[#All],[Agency]:[Hier1]],4,FALSE)))</f>
        <v>0820</v>
      </c>
      <c r="K340" s="437" t="str">
        <f>IF(ISNA(VLOOKUP(F340,Table_GAAP02A[[#All],[Agency]:[Hier1]],2,FALSE)),"Abolished Agency",(VLOOKUP(F340,Table_GAAP02A[[#All],[Agency]:[Hier1]],2,FALSE)))</f>
        <v>RESOURCES</v>
      </c>
      <c r="L340" s="437" t="str">
        <f>IF(ISNA(VLOOKUP(F340,Table_GAAP02A[[#All],[Agency]:[Hier1]],3,FALSE)),"Abolished Agency",(VLOOKUP(F340,Table_GAAP02A[[#All],[Agency]:[Hier1]],3,FALSE)))</f>
        <v>DEPARTMENT OF WATER RESOURCES</v>
      </c>
      <c r="M340" s="437" t="str">
        <f>IF(ISNA(VLOOKUP(G340,GAAP02F[[#All],[Column1]:[FundName]],2,FALSE)),"Leases",(VLOOKUP(G340,GAAP02F[[#All],[Column1]:[FundName]],2,FALSE)))</f>
        <v>FLOOD PROTECT CORRIDOR SUBACT</v>
      </c>
      <c r="N340" s="438">
        <v>0</v>
      </c>
      <c r="O340" s="438">
        <v>0</v>
      </c>
      <c r="P340" s="438">
        <v>0</v>
      </c>
      <c r="Q340" s="438">
        <v>0</v>
      </c>
      <c r="R340" s="438">
        <v>0</v>
      </c>
      <c r="S340" s="438">
        <v>0</v>
      </c>
      <c r="T340" s="577">
        <f t="shared" si="87"/>
        <v>0</v>
      </c>
      <c r="U340" s="439">
        <v>0</v>
      </c>
      <c r="V340" s="439">
        <v>0</v>
      </c>
      <c r="W340" s="439">
        <v>0</v>
      </c>
      <c r="X340" s="439">
        <v>0</v>
      </c>
      <c r="Y340" s="440">
        <f t="shared" si="85"/>
        <v>0</v>
      </c>
      <c r="Z340" s="441">
        <v>0</v>
      </c>
      <c r="AA340" s="441">
        <v>0</v>
      </c>
      <c r="AB340" s="441">
        <v>0</v>
      </c>
      <c r="AC340" s="441">
        <v>0</v>
      </c>
      <c r="AD340" s="442">
        <f t="shared" si="83"/>
        <v>0</v>
      </c>
      <c r="AE340" s="443">
        <f t="shared" si="88"/>
        <v>0</v>
      </c>
      <c r="AF340" s="443">
        <f t="shared" si="86"/>
        <v>0</v>
      </c>
      <c r="AG340" s="443">
        <f t="shared" si="89"/>
        <v>0</v>
      </c>
      <c r="AH340" s="444">
        <f t="shared" si="82"/>
        <v>0</v>
      </c>
      <c r="AI340" s="444">
        <f t="shared" si="90"/>
        <v>0</v>
      </c>
      <c r="AJ340" s="444">
        <f t="shared" si="91"/>
        <v>0</v>
      </c>
      <c r="AK340" s="601">
        <f t="shared" si="92"/>
        <v>0</v>
      </c>
    </row>
    <row r="341" spans="1:37" s="445" customFormat="1" ht="13.9" customHeight="1" x14ac:dyDescent="0.2">
      <c r="A341" s="431" t="s">
        <v>106</v>
      </c>
      <c r="B341" s="433"/>
      <c r="C341" s="432" t="s">
        <v>145</v>
      </c>
      <c r="D341" s="56"/>
      <c r="E341" s="432"/>
      <c r="F341" s="434" t="s">
        <v>356</v>
      </c>
      <c r="G341" s="434" t="s">
        <v>362</v>
      </c>
      <c r="H341" s="435" t="str">
        <f t="shared" si="84"/>
        <v>38606026</v>
      </c>
      <c r="I341" s="436" t="str">
        <f>IF(ISNA(VLOOKUP(G341,GAAP02F[[#All],[Column1]:[FundHier1]],5,FALSE)),"Leases",(VLOOKUP(G341,GAAP02F[[#All],[Column1]:[FundHier1]],5,FALSE)))</f>
        <v>200</v>
      </c>
      <c r="J341" s="436" t="str">
        <f>IF(ISNA(VLOOKUP(F341,Table_GAAP02A[[#All],[Agency]:[Hier1]],4,FALSE)),"Abolished Agency",(VLOOKUP(F341,Table_GAAP02A[[#All],[Agency]:[Hier1]],4,FALSE)))</f>
        <v>0820</v>
      </c>
      <c r="K341" s="437" t="str">
        <f>IF(ISNA(VLOOKUP(F341,Table_GAAP02A[[#All],[Agency]:[Hier1]],2,FALSE)),"Abolished Agency",(VLOOKUP(F341,Table_GAAP02A[[#All],[Agency]:[Hier1]],2,FALSE)))</f>
        <v>RESOURCES</v>
      </c>
      <c r="L341" s="437" t="str">
        <f>IF(ISNA(VLOOKUP(F341,Table_GAAP02A[[#All],[Agency]:[Hier1]],3,FALSE)),"Abolished Agency",(VLOOKUP(F341,Table_GAAP02A[[#All],[Agency]:[Hier1]],3,FALSE)))</f>
        <v>DEPARTMENT OF WATER RESOURCES</v>
      </c>
      <c r="M341" s="437" t="str">
        <f>IF(ISNA(VLOOKUP(G341,GAAP02F[[#All],[Column1]:[FundName]],2,FALSE)),"Leases",(VLOOKUP(G341,GAAP02F[[#All],[Column1]:[FundName]],2,FALSE)))</f>
        <v>BAY-DELTA MULTI WTR MGMT SUB</v>
      </c>
      <c r="N341" s="438">
        <v>0</v>
      </c>
      <c r="O341" s="438">
        <v>0</v>
      </c>
      <c r="P341" s="438">
        <v>0</v>
      </c>
      <c r="Q341" s="438">
        <v>0</v>
      </c>
      <c r="R341" s="438">
        <v>0</v>
      </c>
      <c r="S341" s="438">
        <v>0</v>
      </c>
      <c r="T341" s="577">
        <f t="shared" si="87"/>
        <v>0</v>
      </c>
      <c r="U341" s="439">
        <v>0</v>
      </c>
      <c r="V341" s="439">
        <v>0</v>
      </c>
      <c r="W341" s="439">
        <v>0</v>
      </c>
      <c r="X341" s="439">
        <v>0</v>
      </c>
      <c r="Y341" s="440">
        <f t="shared" si="85"/>
        <v>0</v>
      </c>
      <c r="Z341" s="441">
        <v>0</v>
      </c>
      <c r="AA341" s="441">
        <v>0</v>
      </c>
      <c r="AB341" s="441">
        <v>0</v>
      </c>
      <c r="AC341" s="441">
        <v>0</v>
      </c>
      <c r="AD341" s="442">
        <f t="shared" si="83"/>
        <v>0</v>
      </c>
      <c r="AE341" s="443">
        <f t="shared" si="88"/>
        <v>0</v>
      </c>
      <c r="AF341" s="443">
        <f t="shared" si="86"/>
        <v>0</v>
      </c>
      <c r="AG341" s="443">
        <f t="shared" si="89"/>
        <v>0</v>
      </c>
      <c r="AH341" s="444">
        <f t="shared" si="82"/>
        <v>0</v>
      </c>
      <c r="AI341" s="444">
        <f t="shared" si="90"/>
        <v>0</v>
      </c>
      <c r="AJ341" s="444">
        <f t="shared" si="91"/>
        <v>0</v>
      </c>
      <c r="AK341" s="601">
        <f t="shared" si="92"/>
        <v>0</v>
      </c>
    </row>
    <row r="342" spans="1:37" s="445" customFormat="1" ht="13.9" customHeight="1" x14ac:dyDescent="0.2">
      <c r="A342" s="431" t="s">
        <v>106</v>
      </c>
      <c r="B342" s="433"/>
      <c r="C342" s="432" t="s">
        <v>145</v>
      </c>
      <c r="D342" s="56"/>
      <c r="E342" s="432"/>
      <c r="F342" s="434" t="s">
        <v>356</v>
      </c>
      <c r="G342" s="450" t="s">
        <v>335</v>
      </c>
      <c r="H342" s="435" t="str">
        <f t="shared" si="84"/>
        <v>38606027</v>
      </c>
      <c r="I342" s="436" t="str">
        <f>IF(ISNA(VLOOKUP(G342,GAAP02F[[#All],[Column1]:[FundHier1]],5,FALSE)),"Leases",(VLOOKUP(G342,GAAP02F[[#All],[Column1]:[FundHier1]],5,FALSE)))</f>
        <v>200</v>
      </c>
      <c r="J342" s="436" t="str">
        <f>IF(ISNA(VLOOKUP(F342,Table_GAAP02A[[#All],[Agency]:[Hier1]],4,FALSE)),"Abolished Agency",(VLOOKUP(F342,Table_GAAP02A[[#All],[Agency]:[Hier1]],4,FALSE)))</f>
        <v>0820</v>
      </c>
      <c r="K342" s="437" t="str">
        <f>IF(ISNA(VLOOKUP(F342,Table_GAAP02A[[#All],[Agency]:[Hier1]],2,FALSE)),"Abolished Agency",(VLOOKUP(F342,Table_GAAP02A[[#All],[Agency]:[Hier1]],2,FALSE)))</f>
        <v>RESOURCES</v>
      </c>
      <c r="L342" s="437" t="str">
        <f>IF(ISNA(VLOOKUP(F342,Table_GAAP02A[[#All],[Agency]:[Hier1]],3,FALSE)),"Abolished Agency",(VLOOKUP(F342,Table_GAAP02A[[#All],[Agency]:[Hier1]],3,FALSE)))</f>
        <v>DEPARTMENT OF WATER RESOURCES</v>
      </c>
      <c r="M342" s="437" t="str">
        <f>IF(ISNA(VLOOKUP(G342,GAAP02F[[#All],[Column1]:[FundName]],2,FALSE)),"Leases",(VLOOKUP(G342,GAAP02F[[#All],[Column1]:[FundName]],2,FALSE)))</f>
        <v>INT WTR SUP/WTR QLTY MGMT SUB</v>
      </c>
      <c r="N342" s="438">
        <v>0</v>
      </c>
      <c r="O342" s="438">
        <v>0</v>
      </c>
      <c r="P342" s="438">
        <v>0</v>
      </c>
      <c r="Q342" s="438">
        <v>0</v>
      </c>
      <c r="R342" s="438">
        <v>0</v>
      </c>
      <c r="S342" s="438">
        <v>0</v>
      </c>
      <c r="T342" s="577">
        <f t="shared" si="87"/>
        <v>0</v>
      </c>
      <c r="U342" s="439">
        <v>0</v>
      </c>
      <c r="V342" s="439">
        <v>0</v>
      </c>
      <c r="W342" s="439">
        <v>0</v>
      </c>
      <c r="X342" s="439">
        <v>0</v>
      </c>
      <c r="Y342" s="440">
        <f t="shared" si="85"/>
        <v>0</v>
      </c>
      <c r="Z342" s="441">
        <v>0</v>
      </c>
      <c r="AA342" s="441">
        <v>0</v>
      </c>
      <c r="AB342" s="441">
        <v>0</v>
      </c>
      <c r="AC342" s="441">
        <v>0</v>
      </c>
      <c r="AD342" s="442">
        <f t="shared" si="83"/>
        <v>0</v>
      </c>
      <c r="AE342" s="443">
        <f t="shared" si="88"/>
        <v>0</v>
      </c>
      <c r="AF342" s="443">
        <f t="shared" si="86"/>
        <v>0</v>
      </c>
      <c r="AG342" s="443">
        <f t="shared" si="89"/>
        <v>0</v>
      </c>
      <c r="AH342" s="444">
        <f t="shared" si="82"/>
        <v>0</v>
      </c>
      <c r="AI342" s="444">
        <f t="shared" si="90"/>
        <v>0</v>
      </c>
      <c r="AJ342" s="444">
        <f t="shared" si="91"/>
        <v>0</v>
      </c>
      <c r="AK342" s="601">
        <f t="shared" si="92"/>
        <v>0</v>
      </c>
    </row>
    <row r="343" spans="1:37" s="445" customFormat="1" ht="13.9" customHeight="1" x14ac:dyDescent="0.2">
      <c r="A343" s="431" t="s">
        <v>106</v>
      </c>
      <c r="B343" s="433"/>
      <c r="C343" s="432" t="s">
        <v>145</v>
      </c>
      <c r="D343" s="56"/>
      <c r="E343" s="432"/>
      <c r="F343" s="434" t="s">
        <v>356</v>
      </c>
      <c r="G343" s="434" t="s">
        <v>302</v>
      </c>
      <c r="H343" s="435" t="str">
        <f t="shared" si="84"/>
        <v>38606031</v>
      </c>
      <c r="I343" s="436" t="str">
        <f>IF(ISNA(VLOOKUP(G343,GAAP02F[[#All],[Column1]:[FundHier1]],5,FALSE)),"Leases",(VLOOKUP(G343,GAAP02F[[#All],[Column1]:[FundHier1]],5,FALSE)))</f>
        <v>200</v>
      </c>
      <c r="J343" s="436" t="str">
        <f>IF(ISNA(VLOOKUP(F343,Table_GAAP02A[[#All],[Agency]:[Hier1]],4,FALSE)),"Abolished Agency",(VLOOKUP(F343,Table_GAAP02A[[#All],[Agency]:[Hier1]],4,FALSE)))</f>
        <v>0820</v>
      </c>
      <c r="K343" s="437" t="str">
        <f>IF(ISNA(VLOOKUP(F343,Table_GAAP02A[[#All],[Agency]:[Hier1]],2,FALSE)),"Abolished Agency",(VLOOKUP(F343,Table_GAAP02A[[#All],[Agency]:[Hier1]],2,FALSE)))</f>
        <v>RESOURCES</v>
      </c>
      <c r="L343" s="437" t="str">
        <f>IF(ISNA(VLOOKUP(F343,Table_GAAP02A[[#All],[Agency]:[Hier1]],3,FALSE)),"Abolished Agency",(VLOOKUP(F343,Table_GAAP02A[[#All],[Agency]:[Hier1]],3,FALSE)))</f>
        <v>DEPARTMENT OF WATER RESOURCES</v>
      </c>
      <c r="M343" s="437" t="str">
        <f>IF(ISNA(VLOOKUP(G343,GAAP02F[[#All],[Column1]:[FundName]],2,FALSE)),"Leases",(VLOOKUP(G343,GAAP02F[[#All],[Column1]:[FundName]],2,FALSE)))</f>
        <v>WATER SECURITY CLEAN DRINKING</v>
      </c>
      <c r="N343" s="438">
        <v>0</v>
      </c>
      <c r="O343" s="438">
        <v>0</v>
      </c>
      <c r="P343" s="438">
        <v>0</v>
      </c>
      <c r="Q343" s="438">
        <v>0</v>
      </c>
      <c r="R343" s="438">
        <v>0</v>
      </c>
      <c r="S343" s="438">
        <v>0</v>
      </c>
      <c r="T343" s="577">
        <f t="shared" si="87"/>
        <v>0</v>
      </c>
      <c r="U343" s="439">
        <v>0</v>
      </c>
      <c r="V343" s="439">
        <v>0</v>
      </c>
      <c r="W343" s="439">
        <v>0</v>
      </c>
      <c r="X343" s="439">
        <v>0</v>
      </c>
      <c r="Y343" s="440">
        <f t="shared" si="85"/>
        <v>0</v>
      </c>
      <c r="Z343" s="441">
        <v>0</v>
      </c>
      <c r="AA343" s="441">
        <v>0</v>
      </c>
      <c r="AB343" s="441">
        <v>0</v>
      </c>
      <c r="AC343" s="441">
        <v>0</v>
      </c>
      <c r="AD343" s="442">
        <f t="shared" si="83"/>
        <v>0</v>
      </c>
      <c r="AE343" s="443">
        <f t="shared" si="88"/>
        <v>0</v>
      </c>
      <c r="AF343" s="443">
        <f t="shared" si="86"/>
        <v>0</v>
      </c>
      <c r="AG343" s="443">
        <f t="shared" si="89"/>
        <v>0</v>
      </c>
      <c r="AH343" s="444">
        <f t="shared" si="82"/>
        <v>0</v>
      </c>
      <c r="AI343" s="444">
        <f t="shared" si="90"/>
        <v>0</v>
      </c>
      <c r="AJ343" s="444">
        <f t="shared" si="91"/>
        <v>0</v>
      </c>
      <c r="AK343" s="601">
        <f t="shared" si="92"/>
        <v>0</v>
      </c>
    </row>
    <row r="344" spans="1:37" s="445" customFormat="1" ht="13.9" customHeight="1" x14ac:dyDescent="0.2">
      <c r="A344" s="431" t="s">
        <v>106</v>
      </c>
      <c r="B344" s="433"/>
      <c r="C344" s="432" t="s">
        <v>145</v>
      </c>
      <c r="D344" s="56"/>
      <c r="E344" s="432"/>
      <c r="F344" s="434" t="s">
        <v>356</v>
      </c>
      <c r="G344" s="450" t="s">
        <v>69</v>
      </c>
      <c r="H344" s="435" t="str">
        <f t="shared" si="84"/>
        <v>38606051</v>
      </c>
      <c r="I344" s="436" t="str">
        <f>IF(ISNA(VLOOKUP(G344,GAAP02F[[#All],[Column1]:[FundHier1]],5,FALSE)),"Leases",(VLOOKUP(G344,GAAP02F[[#All],[Column1]:[FundHier1]],5,FALSE)))</f>
        <v>200</v>
      </c>
      <c r="J344" s="436" t="str">
        <f>IF(ISNA(VLOOKUP(F344,Table_GAAP02A[[#All],[Agency]:[Hier1]],4,FALSE)),"Abolished Agency",(VLOOKUP(F344,Table_GAAP02A[[#All],[Agency]:[Hier1]],4,FALSE)))</f>
        <v>0820</v>
      </c>
      <c r="K344" s="437" t="str">
        <f>IF(ISNA(VLOOKUP(F344,Table_GAAP02A[[#All],[Agency]:[Hier1]],2,FALSE)),"Abolished Agency",(VLOOKUP(F344,Table_GAAP02A[[#All],[Agency]:[Hier1]],2,FALSE)))</f>
        <v>RESOURCES</v>
      </c>
      <c r="L344" s="437" t="str">
        <f>IF(ISNA(VLOOKUP(F344,Table_GAAP02A[[#All],[Agency]:[Hier1]],3,FALSE)),"Abolished Agency",(VLOOKUP(F344,Table_GAAP02A[[#All],[Agency]:[Hier1]],3,FALSE)))</f>
        <v>DEPARTMENT OF WATER RESOURCES</v>
      </c>
      <c r="M344" s="437" t="str">
        <f>IF(ISNA(VLOOKUP(G344,GAAP02F[[#All],[Column1]:[FundName]],2,FALSE)),"Leases",(VLOOKUP(G344,GAAP02F[[#All],[Column1]:[FundName]],2,FALSE)))</f>
        <v>SAFE DRINKING WATER OF 2006</v>
      </c>
      <c r="N344" s="438">
        <v>0</v>
      </c>
      <c r="O344" s="438">
        <v>0</v>
      </c>
      <c r="P344" s="438">
        <v>0</v>
      </c>
      <c r="Q344" s="438">
        <v>0</v>
      </c>
      <c r="R344" s="438">
        <v>0</v>
      </c>
      <c r="S344" s="438">
        <v>0</v>
      </c>
      <c r="T344" s="577">
        <f t="shared" si="87"/>
        <v>0</v>
      </c>
      <c r="U344" s="439">
        <v>0</v>
      </c>
      <c r="V344" s="439">
        <v>0</v>
      </c>
      <c r="W344" s="439">
        <v>0</v>
      </c>
      <c r="X344" s="439">
        <v>0</v>
      </c>
      <c r="Y344" s="440">
        <f t="shared" si="85"/>
        <v>0</v>
      </c>
      <c r="Z344" s="441">
        <v>0</v>
      </c>
      <c r="AA344" s="441">
        <v>0</v>
      </c>
      <c r="AB344" s="441">
        <v>0</v>
      </c>
      <c r="AC344" s="441">
        <v>0</v>
      </c>
      <c r="AD344" s="442">
        <f t="shared" si="83"/>
        <v>0</v>
      </c>
      <c r="AE344" s="443">
        <f t="shared" si="88"/>
        <v>0</v>
      </c>
      <c r="AF344" s="443">
        <f t="shared" si="86"/>
        <v>0</v>
      </c>
      <c r="AG344" s="443">
        <f t="shared" si="89"/>
        <v>0</v>
      </c>
      <c r="AH344" s="444">
        <f t="shared" si="82"/>
        <v>0</v>
      </c>
      <c r="AI344" s="444">
        <f t="shared" si="90"/>
        <v>0</v>
      </c>
      <c r="AJ344" s="444">
        <f t="shared" si="91"/>
        <v>0</v>
      </c>
      <c r="AK344" s="601">
        <f t="shared" si="92"/>
        <v>0</v>
      </c>
    </row>
    <row r="345" spans="1:37" s="445" customFormat="1" ht="13.9" customHeight="1" x14ac:dyDescent="0.2">
      <c r="A345" s="431" t="s">
        <v>106</v>
      </c>
      <c r="B345" s="475"/>
      <c r="C345" s="432" t="s">
        <v>145</v>
      </c>
      <c r="D345" s="56"/>
      <c r="E345" s="432"/>
      <c r="F345" s="434" t="s">
        <v>356</v>
      </c>
      <c r="G345" s="434" t="s">
        <v>363</v>
      </c>
      <c r="H345" s="435" t="str">
        <f t="shared" si="84"/>
        <v>38606052</v>
      </c>
      <c r="I345" s="436" t="str">
        <f>IF(ISNA(VLOOKUP(G345,GAAP02F[[#All],[Column1]:[FundHier1]],5,FALSE)),"Leases",(VLOOKUP(G345,GAAP02F[[#All],[Column1]:[FundHier1]],5,FALSE)))</f>
        <v>200</v>
      </c>
      <c r="J345" s="436" t="str">
        <f>IF(ISNA(VLOOKUP(F345,Table_GAAP02A[[#All],[Agency]:[Hier1]],4,FALSE)),"Abolished Agency",(VLOOKUP(F345,Table_GAAP02A[[#All],[Agency]:[Hier1]],4,FALSE)))</f>
        <v>0820</v>
      </c>
      <c r="K345" s="437" t="str">
        <f>IF(ISNA(VLOOKUP(F345,Table_GAAP02A[[#All],[Agency]:[Hier1]],2,FALSE)),"Abolished Agency",(VLOOKUP(F345,Table_GAAP02A[[#All],[Agency]:[Hier1]],2,FALSE)))</f>
        <v>RESOURCES</v>
      </c>
      <c r="L345" s="437" t="str">
        <f>IF(ISNA(VLOOKUP(F345,Table_GAAP02A[[#All],[Agency]:[Hier1]],3,FALSE)),"Abolished Agency",(VLOOKUP(F345,Table_GAAP02A[[#All],[Agency]:[Hier1]],3,FALSE)))</f>
        <v>DEPARTMENT OF WATER RESOURCES</v>
      </c>
      <c r="M345" s="437" t="str">
        <f>IF(ISNA(VLOOKUP(G345,GAAP02F[[#All],[Column1]:[FundName]],2,FALSE)),"Leases",(VLOOKUP(G345,GAAP02F[[#All],[Column1]:[FundName]],2,FALSE)))</f>
        <v>DISASTER &amp; FLOOD BND FD 2006</v>
      </c>
      <c r="N345" s="438">
        <v>0</v>
      </c>
      <c r="O345" s="438">
        <v>0</v>
      </c>
      <c r="P345" s="438">
        <v>0</v>
      </c>
      <c r="Q345" s="438">
        <v>0</v>
      </c>
      <c r="R345" s="438">
        <v>0</v>
      </c>
      <c r="S345" s="438">
        <v>0</v>
      </c>
      <c r="T345" s="577">
        <f t="shared" si="87"/>
        <v>0</v>
      </c>
      <c r="U345" s="439">
        <v>0</v>
      </c>
      <c r="V345" s="439">
        <v>0</v>
      </c>
      <c r="W345" s="439">
        <v>0</v>
      </c>
      <c r="X345" s="439">
        <v>0</v>
      </c>
      <c r="Y345" s="440">
        <f t="shared" si="85"/>
        <v>0</v>
      </c>
      <c r="Z345" s="441">
        <v>0</v>
      </c>
      <c r="AA345" s="441">
        <v>0</v>
      </c>
      <c r="AB345" s="441">
        <v>0</v>
      </c>
      <c r="AC345" s="441">
        <v>0</v>
      </c>
      <c r="AD345" s="442">
        <f t="shared" si="83"/>
        <v>0</v>
      </c>
      <c r="AE345" s="443">
        <f t="shared" si="88"/>
        <v>0</v>
      </c>
      <c r="AF345" s="443">
        <f t="shared" si="86"/>
        <v>0</v>
      </c>
      <c r="AG345" s="443">
        <f t="shared" si="89"/>
        <v>0</v>
      </c>
      <c r="AH345" s="444">
        <f t="shared" si="82"/>
        <v>0</v>
      </c>
      <c r="AI345" s="444">
        <f t="shared" si="90"/>
        <v>0</v>
      </c>
      <c r="AJ345" s="444">
        <f t="shared" si="91"/>
        <v>0</v>
      </c>
      <c r="AK345" s="601">
        <f t="shared" si="92"/>
        <v>0</v>
      </c>
    </row>
    <row r="346" spans="1:37" s="445" customFormat="1" ht="13.9" customHeight="1" x14ac:dyDescent="0.2">
      <c r="A346" s="431" t="s">
        <v>106</v>
      </c>
      <c r="B346" s="433"/>
      <c r="C346" s="432" t="s">
        <v>145</v>
      </c>
      <c r="D346" s="56"/>
      <c r="E346" s="432"/>
      <c r="F346" s="434" t="s">
        <v>356</v>
      </c>
      <c r="G346" s="434" t="s">
        <v>336</v>
      </c>
      <c r="H346" s="435" t="str">
        <f t="shared" si="84"/>
        <v>38606083</v>
      </c>
      <c r="I346" s="436" t="str">
        <f>IF(ISNA(VLOOKUP(G346,GAAP02F[[#All],[Column1]:[FundHier1]],5,FALSE)),"Leases",(VLOOKUP(G346,GAAP02F[[#All],[Column1]:[FundHier1]],5,FALSE)))</f>
        <v>200</v>
      </c>
      <c r="J346" s="436" t="str">
        <f>IF(ISNA(VLOOKUP(F346,Table_GAAP02A[[#All],[Agency]:[Hier1]],4,FALSE)),"Abolished Agency",(VLOOKUP(F346,Table_GAAP02A[[#All],[Agency]:[Hier1]],4,FALSE)))</f>
        <v>0820</v>
      </c>
      <c r="K346" s="437" t="str">
        <f>IF(ISNA(VLOOKUP(F346,Table_GAAP02A[[#All],[Agency]:[Hier1]],2,FALSE)),"Abolished Agency",(VLOOKUP(F346,Table_GAAP02A[[#All],[Agency]:[Hier1]],2,FALSE)))</f>
        <v>RESOURCES</v>
      </c>
      <c r="L346" s="437" t="str">
        <f>IF(ISNA(VLOOKUP(F346,Table_GAAP02A[[#All],[Agency]:[Hier1]],3,FALSE)),"Abolished Agency",(VLOOKUP(F346,Table_GAAP02A[[#All],[Agency]:[Hier1]],3,FALSE)))</f>
        <v>DEPARTMENT OF WATER RESOURCES</v>
      </c>
      <c r="M346" s="437" t="str">
        <f>IF(ISNA(VLOOKUP(G346,GAAP02F[[#All],[Column1]:[FundName]],2,FALSE)),"Leases",(VLOOKUP(G346,GAAP02F[[#All],[Column1]:[FundName]],2,FALSE)))</f>
        <v>WATER QUALITY,SUPPLY, &amp; INFRAS</v>
      </c>
      <c r="N346" s="438">
        <v>0</v>
      </c>
      <c r="O346" s="438">
        <v>0</v>
      </c>
      <c r="P346" s="438">
        <v>0</v>
      </c>
      <c r="Q346" s="438">
        <v>0</v>
      </c>
      <c r="R346" s="438">
        <v>0</v>
      </c>
      <c r="S346" s="438">
        <v>0</v>
      </c>
      <c r="T346" s="577">
        <f t="shared" si="87"/>
        <v>0</v>
      </c>
      <c r="U346" s="439">
        <v>0</v>
      </c>
      <c r="V346" s="439">
        <v>0</v>
      </c>
      <c r="W346" s="439">
        <v>0</v>
      </c>
      <c r="X346" s="439">
        <v>0</v>
      </c>
      <c r="Y346" s="440">
        <f t="shared" si="85"/>
        <v>0</v>
      </c>
      <c r="Z346" s="441">
        <v>0</v>
      </c>
      <c r="AA346" s="441">
        <v>0</v>
      </c>
      <c r="AB346" s="441">
        <v>0</v>
      </c>
      <c r="AC346" s="441">
        <v>0</v>
      </c>
      <c r="AD346" s="442">
        <f t="shared" si="83"/>
        <v>0</v>
      </c>
      <c r="AE346" s="443">
        <f t="shared" si="88"/>
        <v>0</v>
      </c>
      <c r="AF346" s="443">
        <f t="shared" si="86"/>
        <v>0</v>
      </c>
      <c r="AG346" s="443">
        <f t="shared" si="89"/>
        <v>0</v>
      </c>
      <c r="AH346" s="444">
        <f t="shared" si="82"/>
        <v>0</v>
      </c>
      <c r="AI346" s="444">
        <f t="shared" si="90"/>
        <v>0</v>
      </c>
      <c r="AJ346" s="444">
        <f t="shared" si="91"/>
        <v>0</v>
      </c>
      <c r="AK346" s="601">
        <f t="shared" si="92"/>
        <v>0</v>
      </c>
    </row>
    <row r="347" spans="1:37" s="445" customFormat="1" ht="13.9" customHeight="1" x14ac:dyDescent="0.2">
      <c r="A347" s="431" t="s">
        <v>106</v>
      </c>
      <c r="B347" s="433"/>
      <c r="C347" s="432" t="s">
        <v>145</v>
      </c>
      <c r="D347" s="56"/>
      <c r="E347" s="432"/>
      <c r="F347" s="434" t="s">
        <v>356</v>
      </c>
      <c r="G347" s="450" t="s">
        <v>303</v>
      </c>
      <c r="H347" s="435" t="str">
        <f t="shared" si="84"/>
        <v>38606088</v>
      </c>
      <c r="I347" s="436" t="str">
        <f>IF(ISNA(VLOOKUP(G347,GAAP02F[[#All],[Column1]:[FundHier1]],5,FALSE)),"Leases",(VLOOKUP(G347,GAAP02F[[#All],[Column1]:[FundHier1]],5,FALSE)))</f>
        <v>200</v>
      </c>
      <c r="J347" s="436" t="str">
        <f>IF(ISNA(VLOOKUP(F347,Table_GAAP02A[[#All],[Agency]:[Hier1]],4,FALSE)),"Abolished Agency",(VLOOKUP(F347,Table_GAAP02A[[#All],[Agency]:[Hier1]],4,FALSE)))</f>
        <v>0820</v>
      </c>
      <c r="K347" s="437" t="str">
        <f>IF(ISNA(VLOOKUP(F347,Table_GAAP02A[[#All],[Agency]:[Hier1]],2,FALSE)),"Abolished Agency",(VLOOKUP(F347,Table_GAAP02A[[#All],[Agency]:[Hier1]],2,FALSE)))</f>
        <v>RESOURCES</v>
      </c>
      <c r="L347" s="437" t="str">
        <f>IF(ISNA(VLOOKUP(F347,Table_GAAP02A[[#All],[Agency]:[Hier1]],3,FALSE)),"Abolished Agency",(VLOOKUP(F347,Table_GAAP02A[[#All],[Agency]:[Hier1]],3,FALSE)))</f>
        <v>DEPARTMENT OF WATER RESOURCES</v>
      </c>
      <c r="M347" s="437" t="str">
        <f>IF(ISNA(VLOOKUP(G347,GAAP02F[[#All],[Column1]:[FundName]],2,FALSE)),"Leases",(VLOOKUP(G347,GAAP02F[[#All],[Column1]:[FundName]],2,FALSE)))</f>
        <v>DROUGHT WTR PRK CLMT CSTL OTDR</v>
      </c>
      <c r="N347" s="438">
        <v>0</v>
      </c>
      <c r="O347" s="438">
        <v>0</v>
      </c>
      <c r="P347" s="438">
        <v>0</v>
      </c>
      <c r="Q347" s="438">
        <v>0</v>
      </c>
      <c r="R347" s="438">
        <v>0</v>
      </c>
      <c r="S347" s="438">
        <v>0</v>
      </c>
      <c r="T347" s="577">
        <f t="shared" si="87"/>
        <v>0</v>
      </c>
      <c r="U347" s="439">
        <v>0</v>
      </c>
      <c r="V347" s="439">
        <v>0</v>
      </c>
      <c r="W347" s="439">
        <v>0</v>
      </c>
      <c r="X347" s="439">
        <v>0</v>
      </c>
      <c r="Y347" s="440">
        <f t="shared" si="85"/>
        <v>0</v>
      </c>
      <c r="Z347" s="441">
        <v>0</v>
      </c>
      <c r="AA347" s="441">
        <v>0</v>
      </c>
      <c r="AB347" s="441">
        <v>0</v>
      </c>
      <c r="AC347" s="441">
        <v>0</v>
      </c>
      <c r="AD347" s="442">
        <f t="shared" si="83"/>
        <v>0</v>
      </c>
      <c r="AE347" s="443">
        <f t="shared" si="88"/>
        <v>0</v>
      </c>
      <c r="AF347" s="443">
        <f t="shared" si="86"/>
        <v>0</v>
      </c>
      <c r="AG347" s="443">
        <f t="shared" si="89"/>
        <v>0</v>
      </c>
      <c r="AH347" s="444">
        <f t="shared" si="82"/>
        <v>0</v>
      </c>
      <c r="AI347" s="444">
        <f t="shared" si="90"/>
        <v>0</v>
      </c>
      <c r="AJ347" s="444">
        <f t="shared" si="91"/>
        <v>0</v>
      </c>
      <c r="AK347" s="601">
        <f t="shared" si="92"/>
        <v>0</v>
      </c>
    </row>
    <row r="348" spans="1:37" s="445" customFormat="1" ht="13.9" customHeight="1" x14ac:dyDescent="0.2">
      <c r="A348" s="431"/>
      <c r="B348" s="433"/>
      <c r="C348" s="432"/>
      <c r="D348" s="682" t="s">
        <v>6265</v>
      </c>
      <c r="E348" s="56" t="s">
        <v>6264</v>
      </c>
      <c r="F348" s="434" t="s">
        <v>364</v>
      </c>
      <c r="G348" s="450" t="s">
        <v>26</v>
      </c>
      <c r="H348" s="435" t="str">
        <f t="shared" si="84"/>
        <v>38750140</v>
      </c>
      <c r="I348" s="436" t="str">
        <f>IF(ISNA(VLOOKUP(G348,GAAP02F[[#All],[Column1]:[FundHier1]],5,FALSE)),"Leases",(VLOOKUP(G348,GAAP02F[[#All],[Column1]:[FundHier1]],5,FALSE)))</f>
        <v>200</v>
      </c>
      <c r="J348" s="436" t="str">
        <f>IF(ISNA(VLOOKUP(F348,Table_GAAP02A[[#All],[Agency]:[Hier1]],4,FALSE)),"Abolished Agency",(VLOOKUP(F348,Table_GAAP02A[[#All],[Agency]:[Hier1]],4,FALSE)))</f>
        <v>0820</v>
      </c>
      <c r="K348" s="437" t="str">
        <f>IF(ISNA(VLOOKUP(F348,Table_GAAP02A[[#All],[Agency]:[Hier1]],2,FALSE)),"Abolished Agency",(VLOOKUP(F348,Table_GAAP02A[[#All],[Agency]:[Hier1]],2,FALSE)))</f>
        <v>RESOURCES</v>
      </c>
      <c r="L348" s="437" t="str">
        <f>IF(ISNA(VLOOKUP(F348,Table_GAAP02A[[#All],[Agency]:[Hier1]],3,FALSE)),"Abolished Agency",(VLOOKUP(F348,Table_GAAP02A[[#All],[Agency]:[Hier1]],3,FALSE)))</f>
        <v>SAC-SAN JOAQUIN DELTA CONSERV</v>
      </c>
      <c r="M348" s="437" t="str">
        <f>IF(ISNA(VLOOKUP(G348,GAAP02F[[#All],[Column1]:[FundName]],2,FALSE)),"Leases",(VLOOKUP(G348,GAAP02F[[#All],[Column1]:[FundName]],2,FALSE)))</f>
        <v>ENVIRONMENTL LICENSE PLATE FD</v>
      </c>
      <c r="N348" s="438">
        <v>0</v>
      </c>
      <c r="O348" s="438">
        <v>229011.71</v>
      </c>
      <c r="P348" s="438">
        <v>0</v>
      </c>
      <c r="Q348" s="438">
        <v>0</v>
      </c>
      <c r="R348" s="438">
        <v>0</v>
      </c>
      <c r="S348" s="438">
        <v>0</v>
      </c>
      <c r="T348" s="577">
        <f t="shared" si="87"/>
        <v>229011.71</v>
      </c>
      <c r="U348" s="439">
        <v>0</v>
      </c>
      <c r="V348" s="439">
        <v>0</v>
      </c>
      <c r="W348" s="439">
        <v>0</v>
      </c>
      <c r="X348" s="439">
        <v>0</v>
      </c>
      <c r="Y348" s="440">
        <f t="shared" si="85"/>
        <v>0</v>
      </c>
      <c r="Z348" s="441">
        <v>0</v>
      </c>
      <c r="AA348" s="441">
        <v>0</v>
      </c>
      <c r="AB348" s="441">
        <v>0</v>
      </c>
      <c r="AC348" s="441">
        <v>0</v>
      </c>
      <c r="AD348" s="442">
        <f t="shared" si="83"/>
        <v>0</v>
      </c>
      <c r="AE348" s="443">
        <f t="shared" si="88"/>
        <v>0</v>
      </c>
      <c r="AF348" s="443">
        <f t="shared" si="86"/>
        <v>229011.71</v>
      </c>
      <c r="AG348" s="443">
        <f t="shared" si="89"/>
        <v>0</v>
      </c>
      <c r="AH348" s="444">
        <f t="shared" si="82"/>
        <v>0</v>
      </c>
      <c r="AI348" s="444">
        <f t="shared" si="90"/>
        <v>0</v>
      </c>
      <c r="AJ348" s="444">
        <f t="shared" si="91"/>
        <v>0</v>
      </c>
      <c r="AK348" s="601">
        <f t="shared" si="92"/>
        <v>229011.71</v>
      </c>
    </row>
    <row r="349" spans="1:37" s="445" customFormat="1" ht="13.9" customHeight="1" x14ac:dyDescent="0.2">
      <c r="A349" s="431" t="s">
        <v>106</v>
      </c>
      <c r="B349" s="198"/>
      <c r="C349" s="432" t="s">
        <v>12</v>
      </c>
      <c r="D349" s="432"/>
      <c r="E349" s="432"/>
      <c r="F349" s="434" t="s">
        <v>365</v>
      </c>
      <c r="G349" s="434" t="s">
        <v>13</v>
      </c>
      <c r="H349" s="435" t="str">
        <f t="shared" si="84"/>
        <v>38850001</v>
      </c>
      <c r="I349" s="436" t="str">
        <f>IF(ISNA(VLOOKUP(G349,GAAP02F[[#All],[Column1]:[FundHier1]],5,FALSE)),"Leases",(VLOOKUP(G349,GAAP02F[[#All],[Column1]:[FundHier1]],5,FALSE)))</f>
        <v>100</v>
      </c>
      <c r="J349" s="436" t="str">
        <f>IF(ISNA(VLOOKUP(F349,Table_GAAP02A[[#All],[Agency]:[Hier1]],4,FALSE)),"Abolished Agency",(VLOOKUP(F349,Table_GAAP02A[[#All],[Agency]:[Hier1]],4,FALSE)))</f>
        <v>0820</v>
      </c>
      <c r="K349" s="437" t="str">
        <f>IF(ISNA(VLOOKUP(F349,Table_GAAP02A[[#All],[Agency]:[Hier1]],2,FALSE)),"Abolished Agency",(VLOOKUP(F349,Table_GAAP02A[[#All],[Agency]:[Hier1]],2,FALSE)))</f>
        <v>RESOURCES</v>
      </c>
      <c r="L349" s="437" t="str">
        <f>IF(ISNA(VLOOKUP(F349,Table_GAAP02A[[#All],[Agency]:[Hier1]],3,FALSE)),"Abolished Agency",(VLOOKUP(F349,Table_GAAP02A[[#All],[Agency]:[Hier1]],3,FALSE)))</f>
        <v>DELTA STEWARDSHIP COUNCIL</v>
      </c>
      <c r="M349" s="437" t="str">
        <f>IF(ISNA(VLOOKUP(G349,GAAP02F[[#All],[Column1]:[FundName]],2,FALSE)),"Leases",(VLOOKUP(G349,GAAP02F[[#All],[Column1]:[FundName]],2,FALSE)))</f>
        <v>GENERAL FUND</v>
      </c>
      <c r="N349" s="438">
        <v>0</v>
      </c>
      <c r="O349" s="438">
        <v>0</v>
      </c>
      <c r="P349" s="438">
        <v>0</v>
      </c>
      <c r="Q349" s="438">
        <v>0</v>
      </c>
      <c r="R349" s="438">
        <v>0</v>
      </c>
      <c r="S349" s="438">
        <v>0</v>
      </c>
      <c r="T349" s="577">
        <f t="shared" si="87"/>
        <v>0</v>
      </c>
      <c r="U349" s="439">
        <v>0</v>
      </c>
      <c r="V349" s="439">
        <v>0</v>
      </c>
      <c r="W349" s="439">
        <v>0</v>
      </c>
      <c r="X349" s="439">
        <v>0</v>
      </c>
      <c r="Y349" s="440">
        <f t="shared" si="85"/>
        <v>0</v>
      </c>
      <c r="Z349" s="441">
        <v>0</v>
      </c>
      <c r="AA349" s="441">
        <v>0</v>
      </c>
      <c r="AB349" s="441">
        <v>0</v>
      </c>
      <c r="AC349" s="441">
        <v>0</v>
      </c>
      <c r="AD349" s="442">
        <f t="shared" si="83"/>
        <v>0</v>
      </c>
      <c r="AE349" s="443">
        <f t="shared" si="88"/>
        <v>0</v>
      </c>
      <c r="AF349" s="443">
        <f t="shared" si="86"/>
        <v>0</v>
      </c>
      <c r="AG349" s="443">
        <f t="shared" si="89"/>
        <v>0</v>
      </c>
      <c r="AH349" s="444">
        <f t="shared" si="82"/>
        <v>0</v>
      </c>
      <c r="AI349" s="444">
        <f t="shared" si="90"/>
        <v>0</v>
      </c>
      <c r="AJ349" s="444">
        <f t="shared" si="91"/>
        <v>0</v>
      </c>
      <c r="AK349" s="601">
        <f t="shared" si="92"/>
        <v>0</v>
      </c>
    </row>
    <row r="350" spans="1:37" s="445" customFormat="1" ht="13.9" customHeight="1" x14ac:dyDescent="0.2">
      <c r="A350" s="446" t="s">
        <v>106</v>
      </c>
      <c r="B350" s="198"/>
      <c r="C350" s="432" t="s">
        <v>12</v>
      </c>
      <c r="D350" s="432"/>
      <c r="E350" s="432"/>
      <c r="F350" s="434" t="s">
        <v>366</v>
      </c>
      <c r="G350" s="450" t="s">
        <v>129</v>
      </c>
      <c r="H350" s="435" t="str">
        <f t="shared" si="84"/>
        <v>39000044</v>
      </c>
      <c r="I350" s="436" t="str">
        <f>IF(ISNA(VLOOKUP(G350,GAAP02F[[#All],[Column1]:[FundHier1]],5,FALSE)),"Leases",(VLOOKUP(G350,GAAP02F[[#All],[Column1]:[FundHier1]],5,FALSE)))</f>
        <v>200</v>
      </c>
      <c r="J350" s="436" t="str">
        <f>IF(ISNA(VLOOKUP(F350,Table_GAAP02A[[#All],[Agency]:[Hier1]],4,FALSE)),"Abolished Agency",(VLOOKUP(F350,Table_GAAP02A[[#All],[Agency]:[Hier1]],4,FALSE)))</f>
        <v>0820</v>
      </c>
      <c r="K350" s="437" t="str">
        <f>IF(ISNA(VLOOKUP(F350,Table_GAAP02A[[#All],[Agency]:[Hier1]],2,FALSE)),"Abolished Agency",(VLOOKUP(F350,Table_GAAP02A[[#All],[Agency]:[Hier1]],2,FALSE)))</f>
        <v>RESOURCES</v>
      </c>
      <c r="L350" s="437" t="str">
        <f>IF(ISNA(VLOOKUP(F350,Table_GAAP02A[[#All],[Agency]:[Hier1]],3,FALSE)),"Abolished Agency",(VLOOKUP(F350,Table_GAAP02A[[#All],[Agency]:[Hier1]],3,FALSE)))</f>
        <v>AIR RESOURCES BOARD</v>
      </c>
      <c r="M350" s="437" t="str">
        <f>IF(ISNA(VLOOKUP(G350,GAAP02F[[#All],[Column1]:[FundName]],2,FALSE)),"Leases",(VLOOKUP(G350,GAAP02F[[#All],[Column1]:[FundName]],2,FALSE)))</f>
        <v>MOTOR VEHICLE ACCOUNT</v>
      </c>
      <c r="N350" s="438">
        <v>0</v>
      </c>
      <c r="O350" s="438">
        <v>0</v>
      </c>
      <c r="P350" s="438">
        <v>0</v>
      </c>
      <c r="Q350" s="438">
        <v>0</v>
      </c>
      <c r="R350" s="438">
        <v>0</v>
      </c>
      <c r="S350" s="438">
        <v>0</v>
      </c>
      <c r="T350" s="577">
        <f t="shared" si="87"/>
        <v>0</v>
      </c>
      <c r="U350" s="439">
        <v>0</v>
      </c>
      <c r="V350" s="439">
        <v>0</v>
      </c>
      <c r="W350" s="439">
        <v>0</v>
      </c>
      <c r="X350" s="439">
        <v>0</v>
      </c>
      <c r="Y350" s="440">
        <f t="shared" si="85"/>
        <v>0</v>
      </c>
      <c r="Z350" s="441">
        <v>0</v>
      </c>
      <c r="AA350" s="441">
        <v>0</v>
      </c>
      <c r="AB350" s="441">
        <v>0</v>
      </c>
      <c r="AC350" s="441">
        <v>0</v>
      </c>
      <c r="AD350" s="442">
        <f t="shared" si="83"/>
        <v>0</v>
      </c>
      <c r="AE350" s="443">
        <f t="shared" si="88"/>
        <v>0</v>
      </c>
      <c r="AF350" s="443">
        <f t="shared" si="86"/>
        <v>0</v>
      </c>
      <c r="AG350" s="443">
        <f t="shared" si="89"/>
        <v>0</v>
      </c>
      <c r="AH350" s="444">
        <f t="shared" si="82"/>
        <v>0</v>
      </c>
      <c r="AI350" s="444">
        <f t="shared" si="90"/>
        <v>0</v>
      </c>
      <c r="AJ350" s="444">
        <f t="shared" si="91"/>
        <v>0</v>
      </c>
      <c r="AK350" s="601">
        <f t="shared" si="92"/>
        <v>0</v>
      </c>
    </row>
    <row r="351" spans="1:37" s="445" customFormat="1" ht="13.9" customHeight="1" x14ac:dyDescent="0.2">
      <c r="A351" s="446" t="s">
        <v>106</v>
      </c>
      <c r="B351" s="198"/>
      <c r="C351" s="432" t="s">
        <v>12</v>
      </c>
      <c r="D351" s="432"/>
      <c r="E351" s="432"/>
      <c r="F351" s="434" t="s">
        <v>366</v>
      </c>
      <c r="G351" s="450" t="s">
        <v>367</v>
      </c>
      <c r="H351" s="435" t="str">
        <f t="shared" si="84"/>
        <v>39000115</v>
      </c>
      <c r="I351" s="436" t="str">
        <f>IF(ISNA(VLOOKUP(G351,GAAP02F[[#All],[Column1]:[FundHier1]],5,FALSE)),"Leases",(VLOOKUP(G351,GAAP02F[[#All],[Column1]:[FundHier1]],5,FALSE)))</f>
        <v>200</v>
      </c>
      <c r="J351" s="436" t="str">
        <f>IF(ISNA(VLOOKUP(F351,Table_GAAP02A[[#All],[Agency]:[Hier1]],4,FALSE)),"Abolished Agency",(VLOOKUP(F351,Table_GAAP02A[[#All],[Agency]:[Hier1]],4,FALSE)))</f>
        <v>0820</v>
      </c>
      <c r="K351" s="437" t="str">
        <f>IF(ISNA(VLOOKUP(F351,Table_GAAP02A[[#All],[Agency]:[Hier1]],2,FALSE)),"Abolished Agency",(VLOOKUP(F351,Table_GAAP02A[[#All],[Agency]:[Hier1]],2,FALSE)))</f>
        <v>RESOURCES</v>
      </c>
      <c r="L351" s="437" t="str">
        <f>IF(ISNA(VLOOKUP(F351,Table_GAAP02A[[#All],[Agency]:[Hier1]],3,FALSE)),"Abolished Agency",(VLOOKUP(F351,Table_GAAP02A[[#All],[Agency]:[Hier1]],3,FALSE)))</f>
        <v>AIR RESOURCES BOARD</v>
      </c>
      <c r="M351" s="437" t="str">
        <f>IF(ISNA(VLOOKUP(G351,GAAP02F[[#All],[Column1]:[FundName]],2,FALSE)),"Leases",(VLOOKUP(G351,GAAP02F[[#All],[Column1]:[FundName]],2,FALSE)))</f>
        <v>AIR POLLUTION CONTROL FUND</v>
      </c>
      <c r="N351" s="438">
        <v>0</v>
      </c>
      <c r="O351" s="438">
        <v>0</v>
      </c>
      <c r="P351" s="438">
        <v>0</v>
      </c>
      <c r="Q351" s="438">
        <v>0</v>
      </c>
      <c r="R351" s="438">
        <v>0</v>
      </c>
      <c r="S351" s="438">
        <v>0</v>
      </c>
      <c r="T351" s="577">
        <f t="shared" si="87"/>
        <v>0</v>
      </c>
      <c r="U351" s="439">
        <v>0</v>
      </c>
      <c r="V351" s="439">
        <v>0</v>
      </c>
      <c r="W351" s="439">
        <v>0</v>
      </c>
      <c r="X351" s="439">
        <v>0</v>
      </c>
      <c r="Y351" s="440">
        <f t="shared" si="85"/>
        <v>0</v>
      </c>
      <c r="Z351" s="441">
        <v>0</v>
      </c>
      <c r="AA351" s="441">
        <v>0</v>
      </c>
      <c r="AB351" s="441">
        <v>0</v>
      </c>
      <c r="AC351" s="441">
        <v>0</v>
      </c>
      <c r="AD351" s="442">
        <f t="shared" si="83"/>
        <v>0</v>
      </c>
      <c r="AE351" s="443">
        <f t="shared" si="88"/>
        <v>0</v>
      </c>
      <c r="AF351" s="443">
        <f t="shared" si="86"/>
        <v>0</v>
      </c>
      <c r="AG351" s="443">
        <f t="shared" si="89"/>
        <v>0</v>
      </c>
      <c r="AH351" s="444">
        <f t="shared" si="82"/>
        <v>0</v>
      </c>
      <c r="AI351" s="444">
        <f t="shared" si="90"/>
        <v>0</v>
      </c>
      <c r="AJ351" s="444">
        <f t="shared" si="91"/>
        <v>0</v>
      </c>
      <c r="AK351" s="601">
        <f t="shared" si="92"/>
        <v>0</v>
      </c>
    </row>
    <row r="352" spans="1:37" s="445" customFormat="1" ht="13.9" customHeight="1" x14ac:dyDescent="0.2">
      <c r="A352" s="446" t="s">
        <v>106</v>
      </c>
      <c r="B352" s="198"/>
      <c r="C352" s="432" t="s">
        <v>12</v>
      </c>
      <c r="D352" s="432"/>
      <c r="E352" s="432"/>
      <c r="F352" s="434" t="s">
        <v>366</v>
      </c>
      <c r="G352" s="450" t="s">
        <v>205</v>
      </c>
      <c r="H352" s="435" t="str">
        <f t="shared" si="84"/>
        <v>39000421</v>
      </c>
      <c r="I352" s="436" t="str">
        <f>IF(ISNA(VLOOKUP(G352,GAAP02F[[#All],[Column1]:[FundHier1]],5,FALSE)),"Leases",(VLOOKUP(G352,GAAP02F[[#All],[Column1]:[FundHier1]],5,FALSE)))</f>
        <v>200</v>
      </c>
      <c r="J352" s="436" t="str">
        <f>IF(ISNA(VLOOKUP(F352,Table_GAAP02A[[#All],[Agency]:[Hier1]],4,FALSE)),"Abolished Agency",(VLOOKUP(F352,Table_GAAP02A[[#All],[Agency]:[Hier1]],4,FALSE)))</f>
        <v>0820</v>
      </c>
      <c r="K352" s="437" t="str">
        <f>IF(ISNA(VLOOKUP(F352,Table_GAAP02A[[#All],[Agency]:[Hier1]],2,FALSE)),"Abolished Agency",(VLOOKUP(F352,Table_GAAP02A[[#All],[Agency]:[Hier1]],2,FALSE)))</f>
        <v>RESOURCES</v>
      </c>
      <c r="L352" s="437" t="str">
        <f>IF(ISNA(VLOOKUP(F352,Table_GAAP02A[[#All],[Agency]:[Hier1]],3,FALSE)),"Abolished Agency",(VLOOKUP(F352,Table_GAAP02A[[#All],[Agency]:[Hier1]],3,FALSE)))</f>
        <v>AIR RESOURCES BOARD</v>
      </c>
      <c r="M352" s="437" t="str">
        <f>IF(ISNA(VLOOKUP(G352,GAAP02F[[#All],[Column1]:[FundName]],2,FALSE)),"Leases",(VLOOKUP(G352,GAAP02F[[#All],[Column1]:[FundName]],2,FALSE)))</f>
        <v>VEHICLE &amp; INSPECTION REPAIR FD</v>
      </c>
      <c r="N352" s="438">
        <v>0</v>
      </c>
      <c r="O352" s="438">
        <v>0</v>
      </c>
      <c r="P352" s="438">
        <v>0</v>
      </c>
      <c r="Q352" s="438">
        <v>0</v>
      </c>
      <c r="R352" s="438">
        <v>0</v>
      </c>
      <c r="S352" s="438">
        <v>0</v>
      </c>
      <c r="T352" s="577">
        <f t="shared" si="87"/>
        <v>0</v>
      </c>
      <c r="U352" s="439">
        <v>0</v>
      </c>
      <c r="V352" s="439">
        <v>0</v>
      </c>
      <c r="W352" s="439">
        <v>0</v>
      </c>
      <c r="X352" s="439">
        <v>0</v>
      </c>
      <c r="Y352" s="440">
        <f t="shared" si="85"/>
        <v>0</v>
      </c>
      <c r="Z352" s="441">
        <v>0</v>
      </c>
      <c r="AA352" s="441">
        <v>0</v>
      </c>
      <c r="AB352" s="441">
        <v>0</v>
      </c>
      <c r="AC352" s="441">
        <v>0</v>
      </c>
      <c r="AD352" s="442">
        <f t="shared" si="83"/>
        <v>0</v>
      </c>
      <c r="AE352" s="443">
        <f t="shared" si="88"/>
        <v>0</v>
      </c>
      <c r="AF352" s="443">
        <f t="shared" si="86"/>
        <v>0</v>
      </c>
      <c r="AG352" s="443">
        <f t="shared" si="89"/>
        <v>0</v>
      </c>
      <c r="AH352" s="444">
        <f t="shared" si="82"/>
        <v>0</v>
      </c>
      <c r="AI352" s="444">
        <f t="shared" si="90"/>
        <v>0</v>
      </c>
      <c r="AJ352" s="444">
        <f t="shared" si="91"/>
        <v>0</v>
      </c>
      <c r="AK352" s="601">
        <f t="shared" si="92"/>
        <v>0</v>
      </c>
    </row>
    <row r="353" spans="1:37" s="445" customFormat="1" ht="13.9" customHeight="1" x14ac:dyDescent="0.2">
      <c r="A353" s="446" t="s">
        <v>106</v>
      </c>
      <c r="B353" s="198"/>
      <c r="C353" s="432" t="s">
        <v>12</v>
      </c>
      <c r="D353" s="432"/>
      <c r="E353" s="432"/>
      <c r="F353" s="434" t="s">
        <v>366</v>
      </c>
      <c r="G353" s="450" t="s">
        <v>63</v>
      </c>
      <c r="H353" s="435" t="str">
        <f t="shared" si="84"/>
        <v>39000890</v>
      </c>
      <c r="I353" s="436" t="str">
        <f>IF(ISNA(VLOOKUP(G353,GAAP02F[[#All],[Column1]:[FundHier1]],5,FALSE)),"Leases",(VLOOKUP(G353,GAAP02F[[#All],[Column1]:[FundHier1]],5,FALSE)))</f>
        <v>200</v>
      </c>
      <c r="J353" s="436" t="str">
        <f>IF(ISNA(VLOOKUP(F353,Table_GAAP02A[[#All],[Agency]:[Hier1]],4,FALSE)),"Abolished Agency",(VLOOKUP(F353,Table_GAAP02A[[#All],[Agency]:[Hier1]],4,FALSE)))</f>
        <v>0820</v>
      </c>
      <c r="K353" s="437" t="str">
        <f>IF(ISNA(VLOOKUP(F353,Table_GAAP02A[[#All],[Agency]:[Hier1]],2,FALSE)),"Abolished Agency",(VLOOKUP(F353,Table_GAAP02A[[#All],[Agency]:[Hier1]],2,FALSE)))</f>
        <v>RESOURCES</v>
      </c>
      <c r="L353" s="437" t="str">
        <f>IF(ISNA(VLOOKUP(F353,Table_GAAP02A[[#All],[Agency]:[Hier1]],3,FALSE)),"Abolished Agency",(VLOOKUP(F353,Table_GAAP02A[[#All],[Agency]:[Hier1]],3,FALSE)))</f>
        <v>AIR RESOURCES BOARD</v>
      </c>
      <c r="M353" s="437" t="str">
        <f>IF(ISNA(VLOOKUP(G353,GAAP02F[[#All],[Column1]:[FundName]],2,FALSE)),"Leases",(VLOOKUP(G353,GAAP02F[[#All],[Column1]:[FundName]],2,FALSE)))</f>
        <v>FEDERAL TRUST FUND</v>
      </c>
      <c r="N353" s="438">
        <v>0</v>
      </c>
      <c r="O353" s="438">
        <v>0</v>
      </c>
      <c r="P353" s="438">
        <v>0</v>
      </c>
      <c r="Q353" s="438">
        <v>0</v>
      </c>
      <c r="R353" s="438">
        <v>0</v>
      </c>
      <c r="S353" s="438">
        <v>0</v>
      </c>
      <c r="T353" s="577">
        <f t="shared" si="87"/>
        <v>0</v>
      </c>
      <c r="U353" s="439">
        <v>0</v>
      </c>
      <c r="V353" s="439">
        <v>0</v>
      </c>
      <c r="W353" s="439">
        <v>0</v>
      </c>
      <c r="X353" s="439">
        <v>0</v>
      </c>
      <c r="Y353" s="440">
        <f t="shared" si="85"/>
        <v>0</v>
      </c>
      <c r="Z353" s="441">
        <v>0</v>
      </c>
      <c r="AA353" s="441">
        <v>0</v>
      </c>
      <c r="AB353" s="441">
        <v>0</v>
      </c>
      <c r="AC353" s="441">
        <v>0</v>
      </c>
      <c r="AD353" s="442">
        <f t="shared" si="83"/>
        <v>0</v>
      </c>
      <c r="AE353" s="443">
        <f t="shared" si="88"/>
        <v>0</v>
      </c>
      <c r="AF353" s="443">
        <f t="shared" si="86"/>
        <v>0</v>
      </c>
      <c r="AG353" s="443">
        <f t="shared" si="89"/>
        <v>0</v>
      </c>
      <c r="AH353" s="444">
        <f t="shared" si="82"/>
        <v>0</v>
      </c>
      <c r="AI353" s="444">
        <f t="shared" si="90"/>
        <v>0</v>
      </c>
      <c r="AJ353" s="444">
        <f t="shared" si="91"/>
        <v>0</v>
      </c>
      <c r="AK353" s="601">
        <f t="shared" si="92"/>
        <v>0</v>
      </c>
    </row>
    <row r="354" spans="1:37" s="445" customFormat="1" ht="13.9" customHeight="1" x14ac:dyDescent="0.2">
      <c r="A354" s="446" t="s">
        <v>106</v>
      </c>
      <c r="B354" s="198"/>
      <c r="C354" s="432" t="s">
        <v>12</v>
      </c>
      <c r="D354" s="432"/>
      <c r="E354" s="432"/>
      <c r="F354" s="434" t="s">
        <v>366</v>
      </c>
      <c r="G354" s="450" t="s">
        <v>315</v>
      </c>
      <c r="H354" s="435" t="str">
        <f t="shared" si="84"/>
        <v>39003046</v>
      </c>
      <c r="I354" s="436" t="str">
        <f>IF(ISNA(VLOOKUP(G354,GAAP02F[[#All],[Column1]:[FundHier1]],5,FALSE)),"Leases",(VLOOKUP(G354,GAAP02F[[#All],[Column1]:[FundHier1]],5,FALSE)))</f>
        <v>200</v>
      </c>
      <c r="J354" s="436" t="str">
        <f>IF(ISNA(VLOOKUP(F354,Table_GAAP02A[[#All],[Agency]:[Hier1]],4,FALSE)),"Abolished Agency",(VLOOKUP(F354,Table_GAAP02A[[#All],[Agency]:[Hier1]],4,FALSE)))</f>
        <v>0820</v>
      </c>
      <c r="K354" s="437" t="str">
        <f>IF(ISNA(VLOOKUP(F354,Table_GAAP02A[[#All],[Agency]:[Hier1]],2,FALSE)),"Abolished Agency",(VLOOKUP(F354,Table_GAAP02A[[#All],[Agency]:[Hier1]],2,FALSE)))</f>
        <v>RESOURCES</v>
      </c>
      <c r="L354" s="437" t="str">
        <f>IF(ISNA(VLOOKUP(F354,Table_GAAP02A[[#All],[Agency]:[Hier1]],3,FALSE)),"Abolished Agency",(VLOOKUP(F354,Table_GAAP02A[[#All],[Agency]:[Hier1]],3,FALSE)))</f>
        <v>AIR RESOURCES BOARD</v>
      </c>
      <c r="M354" s="437" t="str">
        <f>IF(ISNA(VLOOKUP(G354,GAAP02F[[#All],[Column1]:[FundName]],2,FALSE)),"Leases",(VLOOKUP(G354,GAAP02F[[#All],[Column1]:[FundName]],2,FALSE)))</f>
        <v>OIL GAS AND GEO ADM FUND</v>
      </c>
      <c r="N354" s="438">
        <v>0</v>
      </c>
      <c r="O354" s="438">
        <v>0</v>
      </c>
      <c r="P354" s="438">
        <v>0</v>
      </c>
      <c r="Q354" s="438">
        <v>0</v>
      </c>
      <c r="R354" s="438">
        <v>0</v>
      </c>
      <c r="S354" s="438">
        <v>0</v>
      </c>
      <c r="T354" s="577">
        <f t="shared" si="87"/>
        <v>0</v>
      </c>
      <c r="U354" s="439">
        <v>0</v>
      </c>
      <c r="V354" s="439">
        <v>0</v>
      </c>
      <c r="W354" s="439">
        <v>0</v>
      </c>
      <c r="X354" s="439">
        <v>0</v>
      </c>
      <c r="Y354" s="440">
        <f t="shared" si="85"/>
        <v>0</v>
      </c>
      <c r="Z354" s="441">
        <v>0</v>
      </c>
      <c r="AA354" s="441">
        <v>0</v>
      </c>
      <c r="AB354" s="441">
        <v>0</v>
      </c>
      <c r="AC354" s="441">
        <v>0</v>
      </c>
      <c r="AD354" s="442">
        <f t="shared" si="83"/>
        <v>0</v>
      </c>
      <c r="AE354" s="443">
        <f t="shared" si="88"/>
        <v>0</v>
      </c>
      <c r="AF354" s="443">
        <f t="shared" si="86"/>
        <v>0</v>
      </c>
      <c r="AG354" s="443">
        <f t="shared" si="89"/>
        <v>0</v>
      </c>
      <c r="AH354" s="444">
        <f t="shared" si="82"/>
        <v>0</v>
      </c>
      <c r="AI354" s="444">
        <f t="shared" si="90"/>
        <v>0</v>
      </c>
      <c r="AJ354" s="444">
        <f t="shared" si="91"/>
        <v>0</v>
      </c>
      <c r="AK354" s="601">
        <f t="shared" si="92"/>
        <v>0</v>
      </c>
    </row>
    <row r="355" spans="1:37" s="445" customFormat="1" ht="13.9" customHeight="1" x14ac:dyDescent="0.2">
      <c r="A355" s="446" t="s">
        <v>106</v>
      </c>
      <c r="B355" s="198"/>
      <c r="C355" s="432" t="s">
        <v>12</v>
      </c>
      <c r="D355" s="432"/>
      <c r="E355" s="432"/>
      <c r="F355" s="434" t="s">
        <v>366</v>
      </c>
      <c r="G355" s="450" t="s">
        <v>139</v>
      </c>
      <c r="H355" s="435" t="str">
        <f t="shared" si="84"/>
        <v>39003228</v>
      </c>
      <c r="I355" s="436" t="str">
        <f>IF(ISNA(VLOOKUP(G355,GAAP02F[[#All],[Column1]:[FundHier1]],5,FALSE)),"Leases",(VLOOKUP(G355,GAAP02F[[#All],[Column1]:[FundHier1]],5,FALSE)))</f>
        <v>200</v>
      </c>
      <c r="J355" s="436" t="str">
        <f>IF(ISNA(VLOOKUP(F355,Table_GAAP02A[[#All],[Agency]:[Hier1]],4,FALSE)),"Abolished Agency",(VLOOKUP(F355,Table_GAAP02A[[#All],[Agency]:[Hier1]],4,FALSE)))</f>
        <v>0820</v>
      </c>
      <c r="K355" s="437" t="str">
        <f>IF(ISNA(VLOOKUP(F355,Table_GAAP02A[[#All],[Agency]:[Hier1]],2,FALSE)),"Abolished Agency",(VLOOKUP(F355,Table_GAAP02A[[#All],[Agency]:[Hier1]],2,FALSE)))</f>
        <v>RESOURCES</v>
      </c>
      <c r="L355" s="437" t="str">
        <f>IF(ISNA(VLOOKUP(F355,Table_GAAP02A[[#All],[Agency]:[Hier1]],3,FALSE)),"Abolished Agency",(VLOOKUP(F355,Table_GAAP02A[[#All],[Agency]:[Hier1]],3,FALSE)))</f>
        <v>AIR RESOURCES BOARD</v>
      </c>
      <c r="M355" s="437" t="str">
        <f>IF(ISNA(VLOOKUP(G355,GAAP02F[[#All],[Column1]:[FundName]],2,FALSE)),"Leases",(VLOOKUP(G355,GAAP02F[[#All],[Column1]:[FundName]],2,FALSE)))</f>
        <v>GREENHOUSE GAS REDUCTION FD</v>
      </c>
      <c r="N355" s="438">
        <v>0</v>
      </c>
      <c r="O355" s="438">
        <v>0</v>
      </c>
      <c r="P355" s="438">
        <v>0</v>
      </c>
      <c r="Q355" s="438">
        <v>0</v>
      </c>
      <c r="R355" s="438">
        <v>0</v>
      </c>
      <c r="S355" s="438">
        <v>0</v>
      </c>
      <c r="T355" s="577">
        <f t="shared" si="87"/>
        <v>0</v>
      </c>
      <c r="U355" s="439">
        <v>0</v>
      </c>
      <c r="V355" s="439">
        <v>0</v>
      </c>
      <c r="W355" s="439">
        <v>0</v>
      </c>
      <c r="X355" s="439">
        <v>0</v>
      </c>
      <c r="Y355" s="440">
        <f t="shared" si="85"/>
        <v>0</v>
      </c>
      <c r="Z355" s="441">
        <v>0</v>
      </c>
      <c r="AA355" s="441">
        <v>0</v>
      </c>
      <c r="AB355" s="441">
        <v>0</v>
      </c>
      <c r="AC355" s="441">
        <v>0</v>
      </c>
      <c r="AD355" s="442">
        <f t="shared" si="83"/>
        <v>0</v>
      </c>
      <c r="AE355" s="443">
        <f t="shared" si="88"/>
        <v>0</v>
      </c>
      <c r="AF355" s="443">
        <f t="shared" si="86"/>
        <v>0</v>
      </c>
      <c r="AG355" s="443">
        <f t="shared" si="89"/>
        <v>0</v>
      </c>
      <c r="AH355" s="444">
        <f t="shared" si="82"/>
        <v>0</v>
      </c>
      <c r="AI355" s="444">
        <f t="shared" si="90"/>
        <v>0</v>
      </c>
      <c r="AJ355" s="444">
        <f t="shared" si="91"/>
        <v>0</v>
      </c>
      <c r="AK355" s="601">
        <f t="shared" si="92"/>
        <v>0</v>
      </c>
    </row>
    <row r="356" spans="1:37" s="445" customFormat="1" ht="13.9" customHeight="1" x14ac:dyDescent="0.2">
      <c r="A356" s="446" t="s">
        <v>106</v>
      </c>
      <c r="B356" s="198"/>
      <c r="C356" s="432" t="s">
        <v>12</v>
      </c>
      <c r="D356" s="432"/>
      <c r="E356" s="432"/>
      <c r="F356" s="434" t="s">
        <v>366</v>
      </c>
      <c r="G356" s="450" t="s">
        <v>258</v>
      </c>
      <c r="H356" s="435" t="str">
        <f t="shared" si="84"/>
        <v>39003237</v>
      </c>
      <c r="I356" s="436" t="str">
        <f>IF(ISNA(VLOOKUP(G356,GAAP02F[[#All],[Column1]:[FundHier1]],5,FALSE)),"Leases",(VLOOKUP(G356,GAAP02F[[#All],[Column1]:[FundHier1]],5,FALSE)))</f>
        <v>200</v>
      </c>
      <c r="J356" s="436" t="str">
        <f>IF(ISNA(VLOOKUP(F356,Table_GAAP02A[[#All],[Agency]:[Hier1]],4,FALSE)),"Abolished Agency",(VLOOKUP(F356,Table_GAAP02A[[#All],[Agency]:[Hier1]],4,FALSE)))</f>
        <v>0820</v>
      </c>
      <c r="K356" s="437" t="str">
        <f>IF(ISNA(VLOOKUP(F356,Table_GAAP02A[[#All],[Agency]:[Hier1]],2,FALSE)),"Abolished Agency",(VLOOKUP(F356,Table_GAAP02A[[#All],[Agency]:[Hier1]],2,FALSE)))</f>
        <v>RESOURCES</v>
      </c>
      <c r="L356" s="437" t="str">
        <f>IF(ISNA(VLOOKUP(F356,Table_GAAP02A[[#All],[Agency]:[Hier1]],3,FALSE)),"Abolished Agency",(VLOOKUP(F356,Table_GAAP02A[[#All],[Agency]:[Hier1]],3,FALSE)))</f>
        <v>AIR RESOURCES BOARD</v>
      </c>
      <c r="M356" s="437" t="str">
        <f>IF(ISNA(VLOOKUP(G356,GAAP02F[[#All],[Column1]:[FundName]],2,FALSE)),"Leases",(VLOOKUP(G356,GAAP02F[[#All],[Column1]:[FundName]],2,FALSE)))</f>
        <v>COST OF IMPLEMENTATION ACCT</v>
      </c>
      <c r="N356" s="438">
        <v>0</v>
      </c>
      <c r="O356" s="438">
        <v>0</v>
      </c>
      <c r="P356" s="438">
        <v>0</v>
      </c>
      <c r="Q356" s="438">
        <v>0</v>
      </c>
      <c r="R356" s="438">
        <v>0</v>
      </c>
      <c r="S356" s="438">
        <v>0</v>
      </c>
      <c r="T356" s="577">
        <f t="shared" si="87"/>
        <v>0</v>
      </c>
      <c r="U356" s="439">
        <v>0</v>
      </c>
      <c r="V356" s="439">
        <v>0</v>
      </c>
      <c r="W356" s="439">
        <v>0</v>
      </c>
      <c r="X356" s="439">
        <v>0</v>
      </c>
      <c r="Y356" s="440">
        <f t="shared" si="85"/>
        <v>0</v>
      </c>
      <c r="Z356" s="441">
        <v>0</v>
      </c>
      <c r="AA356" s="441">
        <v>0</v>
      </c>
      <c r="AB356" s="441">
        <v>0</v>
      </c>
      <c r="AC356" s="441">
        <v>0</v>
      </c>
      <c r="AD356" s="442">
        <f t="shared" si="83"/>
        <v>0</v>
      </c>
      <c r="AE356" s="443">
        <f t="shared" si="88"/>
        <v>0</v>
      </c>
      <c r="AF356" s="443">
        <f t="shared" si="86"/>
        <v>0</v>
      </c>
      <c r="AG356" s="443">
        <f t="shared" si="89"/>
        <v>0</v>
      </c>
      <c r="AH356" s="444">
        <f t="shared" si="82"/>
        <v>0</v>
      </c>
      <c r="AI356" s="444">
        <f t="shared" si="90"/>
        <v>0</v>
      </c>
      <c r="AJ356" s="444">
        <f t="shared" si="91"/>
        <v>0</v>
      </c>
      <c r="AK356" s="601">
        <f t="shared" si="92"/>
        <v>0</v>
      </c>
    </row>
    <row r="357" spans="1:37" s="445" customFormat="1" ht="13.9" customHeight="1" x14ac:dyDescent="0.2">
      <c r="A357" s="446" t="s">
        <v>106</v>
      </c>
      <c r="B357" s="198"/>
      <c r="C357" s="432" t="s">
        <v>12</v>
      </c>
      <c r="D357" s="56"/>
      <c r="E357" s="432"/>
      <c r="F357" s="434" t="s">
        <v>368</v>
      </c>
      <c r="G357" s="450" t="s">
        <v>369</v>
      </c>
      <c r="H357" s="435" t="str">
        <f t="shared" si="84"/>
        <v>39300106</v>
      </c>
      <c r="I357" s="436" t="str">
        <f>IF(ISNA(VLOOKUP(G357,GAAP02F[[#All],[Column1]:[FundHier1]],5,FALSE)),"Leases",(VLOOKUP(G357,GAAP02F[[#All],[Column1]:[FundHier1]],5,FALSE)))</f>
        <v>200</v>
      </c>
      <c r="J357" s="436" t="str">
        <f>IF(ISNA(VLOOKUP(F357,Table_GAAP02A[[#All],[Agency]:[Hier1]],4,FALSE)),"Abolished Agency",(VLOOKUP(F357,Table_GAAP02A[[#All],[Agency]:[Hier1]],4,FALSE)))</f>
        <v>0820</v>
      </c>
      <c r="K357" s="437" t="str">
        <f>IF(ISNA(VLOOKUP(F357,Table_GAAP02A[[#All],[Agency]:[Hier1]],2,FALSE)),"Abolished Agency",(VLOOKUP(F357,Table_GAAP02A[[#All],[Agency]:[Hier1]],2,FALSE)))</f>
        <v>RESOURCES</v>
      </c>
      <c r="L357" s="437" t="str">
        <f>IF(ISNA(VLOOKUP(F357,Table_GAAP02A[[#All],[Agency]:[Hier1]],3,FALSE)),"Abolished Agency",(VLOOKUP(F357,Table_GAAP02A[[#All],[Agency]:[Hier1]],3,FALSE)))</f>
        <v>DEPT OF PESTICIDE REGULATION</v>
      </c>
      <c r="M357" s="437" t="str">
        <f>IF(ISNA(VLOOKUP(G357,GAAP02F[[#All],[Column1]:[FundName]],2,FALSE)),"Leases",(VLOOKUP(G357,GAAP02F[[#All],[Column1]:[FundName]],2,FALSE)))</f>
        <v>PESTICIDE REGULATION FUND</v>
      </c>
      <c r="N357" s="438">
        <v>0</v>
      </c>
      <c r="O357" s="438">
        <v>0</v>
      </c>
      <c r="P357" s="438">
        <v>0</v>
      </c>
      <c r="Q357" s="438">
        <v>0</v>
      </c>
      <c r="R357" s="438">
        <v>0</v>
      </c>
      <c r="S357" s="438">
        <v>0</v>
      </c>
      <c r="T357" s="577">
        <f t="shared" si="87"/>
        <v>0</v>
      </c>
      <c r="U357" s="439">
        <v>0</v>
      </c>
      <c r="V357" s="439">
        <v>0</v>
      </c>
      <c r="W357" s="439">
        <v>0</v>
      </c>
      <c r="X357" s="439">
        <v>0</v>
      </c>
      <c r="Y357" s="440">
        <f t="shared" si="85"/>
        <v>0</v>
      </c>
      <c r="Z357" s="441">
        <v>0</v>
      </c>
      <c r="AA357" s="441">
        <v>0</v>
      </c>
      <c r="AB357" s="441">
        <v>0</v>
      </c>
      <c r="AC357" s="441">
        <v>0</v>
      </c>
      <c r="AD357" s="442">
        <f t="shared" si="83"/>
        <v>0</v>
      </c>
      <c r="AE357" s="443">
        <f t="shared" si="88"/>
        <v>0</v>
      </c>
      <c r="AF357" s="443">
        <f t="shared" si="86"/>
        <v>0</v>
      </c>
      <c r="AG357" s="443">
        <f t="shared" si="89"/>
        <v>0</v>
      </c>
      <c r="AH357" s="444">
        <f t="shared" si="82"/>
        <v>0</v>
      </c>
      <c r="AI357" s="444">
        <f t="shared" si="90"/>
        <v>0</v>
      </c>
      <c r="AJ357" s="444">
        <f t="shared" si="91"/>
        <v>0</v>
      </c>
      <c r="AK357" s="601">
        <f t="shared" si="92"/>
        <v>0</v>
      </c>
    </row>
    <row r="358" spans="1:37" s="445" customFormat="1" ht="13.9" customHeight="1" x14ac:dyDescent="0.2">
      <c r="A358" s="446" t="s">
        <v>106</v>
      </c>
      <c r="B358" s="198"/>
      <c r="C358" s="432" t="s">
        <v>12</v>
      </c>
      <c r="D358" s="56"/>
      <c r="E358" s="432"/>
      <c r="F358" s="434" t="s">
        <v>368</v>
      </c>
      <c r="G358" s="450" t="s">
        <v>304</v>
      </c>
      <c r="H358" s="435" t="str">
        <f t="shared" si="84"/>
        <v>39303340</v>
      </c>
      <c r="I358" s="436" t="str">
        <f>IF(ISNA(VLOOKUP(G358,GAAP02F[[#All],[Column1]:[FundHier1]],5,FALSE)),"Leases",(VLOOKUP(G358,GAAP02F[[#All],[Column1]:[FundHier1]],5,FALSE)))</f>
        <v>200</v>
      </c>
      <c r="J358" s="436" t="str">
        <f>IF(ISNA(VLOOKUP(F358,Table_GAAP02A[[#All],[Agency]:[Hier1]],4,FALSE)),"Abolished Agency",(VLOOKUP(F358,Table_GAAP02A[[#All],[Agency]:[Hier1]],4,FALSE)))</f>
        <v>0820</v>
      </c>
      <c r="K358" s="437" t="str">
        <f>IF(ISNA(VLOOKUP(F358,Table_GAAP02A[[#All],[Agency]:[Hier1]],2,FALSE)),"Abolished Agency",(VLOOKUP(F358,Table_GAAP02A[[#All],[Agency]:[Hier1]],2,FALSE)))</f>
        <v>RESOURCES</v>
      </c>
      <c r="L358" s="437" t="str">
        <f>IF(ISNA(VLOOKUP(F358,Table_GAAP02A[[#All],[Agency]:[Hier1]],3,FALSE)),"Abolished Agency",(VLOOKUP(F358,Table_GAAP02A[[#All],[Agency]:[Hier1]],3,FALSE)))</f>
        <v>DEPT OF PESTICIDE REGULATION</v>
      </c>
      <c r="M358" s="437" t="str">
        <f>IF(ISNA(VLOOKUP(G358,GAAP02F[[#All],[Column1]:[FundName]],2,FALSE)),"Leases",(VLOOKUP(G358,GAAP02F[[#All],[Column1]:[FundName]],2,FALSE)))</f>
        <v>CANNIBIS TAX FUND-PESTICIDE RG</v>
      </c>
      <c r="N358" s="438">
        <v>0</v>
      </c>
      <c r="O358" s="438">
        <v>0</v>
      </c>
      <c r="P358" s="438">
        <v>0</v>
      </c>
      <c r="Q358" s="438">
        <v>0</v>
      </c>
      <c r="R358" s="438">
        <v>0</v>
      </c>
      <c r="S358" s="438">
        <v>0</v>
      </c>
      <c r="T358" s="577">
        <f t="shared" si="87"/>
        <v>0</v>
      </c>
      <c r="U358" s="439">
        <v>0</v>
      </c>
      <c r="V358" s="439">
        <v>0</v>
      </c>
      <c r="W358" s="439">
        <v>0</v>
      </c>
      <c r="X358" s="439">
        <v>0</v>
      </c>
      <c r="Y358" s="440">
        <f t="shared" si="85"/>
        <v>0</v>
      </c>
      <c r="Z358" s="441">
        <v>0</v>
      </c>
      <c r="AA358" s="441">
        <v>0</v>
      </c>
      <c r="AB358" s="441">
        <v>0</v>
      </c>
      <c r="AC358" s="441">
        <v>0</v>
      </c>
      <c r="AD358" s="442">
        <f t="shared" si="83"/>
        <v>0</v>
      </c>
      <c r="AE358" s="443">
        <f t="shared" si="88"/>
        <v>0</v>
      </c>
      <c r="AF358" s="443">
        <f t="shared" si="86"/>
        <v>0</v>
      </c>
      <c r="AG358" s="443">
        <f t="shared" si="89"/>
        <v>0</v>
      </c>
      <c r="AH358" s="444">
        <f t="shared" si="82"/>
        <v>0</v>
      </c>
      <c r="AI358" s="444">
        <f t="shared" si="90"/>
        <v>0</v>
      </c>
      <c r="AJ358" s="444">
        <f t="shared" si="91"/>
        <v>0</v>
      </c>
      <c r="AK358" s="601">
        <f t="shared" si="92"/>
        <v>0</v>
      </c>
    </row>
    <row r="359" spans="1:37" s="445" customFormat="1" ht="12.75" customHeight="1" x14ac:dyDescent="0.2">
      <c r="A359" s="446" t="s">
        <v>106</v>
      </c>
      <c r="B359" s="454"/>
      <c r="C359" s="432" t="s">
        <v>12</v>
      </c>
      <c r="D359" s="432"/>
      <c r="E359" s="432"/>
      <c r="F359" s="434" t="s">
        <v>368</v>
      </c>
      <c r="G359" s="434" t="s">
        <v>13</v>
      </c>
      <c r="H359" s="435" t="str">
        <f t="shared" si="84"/>
        <v>39300001</v>
      </c>
      <c r="I359" s="436" t="str">
        <f>IF(ISNA(VLOOKUP(G359,GAAP02F[[#All],[Column1]:[FundHier1]],5,FALSE)),"Leases",(VLOOKUP(G359,GAAP02F[[#All],[Column1]:[FundHier1]],5,FALSE)))</f>
        <v>100</v>
      </c>
      <c r="J359" s="436" t="str">
        <f>IF(ISNA(VLOOKUP(F359,Table_GAAP02A[[#All],[Agency]:[Hier1]],4,FALSE)),"Abolished Agency",(VLOOKUP(F359,Table_GAAP02A[[#All],[Agency]:[Hier1]],4,FALSE)))</f>
        <v>0820</v>
      </c>
      <c r="K359" s="437" t="str">
        <f>IF(ISNA(VLOOKUP(F359,Table_GAAP02A[[#All],[Agency]:[Hier1]],2,FALSE)),"Abolished Agency",(VLOOKUP(F359,Table_GAAP02A[[#All],[Agency]:[Hier1]],2,FALSE)))</f>
        <v>RESOURCES</v>
      </c>
      <c r="L359" s="437" t="str">
        <f>IF(ISNA(VLOOKUP(F359,Table_GAAP02A[[#All],[Agency]:[Hier1]],3,FALSE)),"Abolished Agency",(VLOOKUP(F359,Table_GAAP02A[[#All],[Agency]:[Hier1]],3,FALSE)))</f>
        <v>DEPT OF PESTICIDE REGULATION</v>
      </c>
      <c r="M359" s="437" t="str">
        <f>IF(ISNA(VLOOKUP(G359,GAAP02F[[#All],[Column1]:[FundName]],2,FALSE)),"Leases",(VLOOKUP(G359,GAAP02F[[#All],[Column1]:[FundName]],2,FALSE)))</f>
        <v>GENERAL FUND</v>
      </c>
      <c r="N359" s="438">
        <v>0</v>
      </c>
      <c r="O359" s="438">
        <v>0</v>
      </c>
      <c r="P359" s="438">
        <v>0</v>
      </c>
      <c r="Q359" s="438">
        <v>0</v>
      </c>
      <c r="R359" s="438">
        <v>0</v>
      </c>
      <c r="S359" s="438">
        <v>0</v>
      </c>
      <c r="T359" s="577">
        <f t="shared" si="87"/>
        <v>0</v>
      </c>
      <c r="U359" s="439">
        <v>0</v>
      </c>
      <c r="V359" s="439">
        <v>0</v>
      </c>
      <c r="W359" s="439">
        <v>0</v>
      </c>
      <c r="X359" s="439">
        <v>0</v>
      </c>
      <c r="Y359" s="440">
        <f t="shared" si="85"/>
        <v>0</v>
      </c>
      <c r="Z359" s="441">
        <v>0</v>
      </c>
      <c r="AA359" s="441">
        <v>0</v>
      </c>
      <c r="AB359" s="441">
        <v>0</v>
      </c>
      <c r="AC359" s="441">
        <v>0</v>
      </c>
      <c r="AD359" s="442">
        <f t="shared" si="83"/>
        <v>0</v>
      </c>
      <c r="AE359" s="443">
        <f t="shared" si="88"/>
        <v>0</v>
      </c>
      <c r="AF359" s="443">
        <f t="shared" si="86"/>
        <v>0</v>
      </c>
      <c r="AG359" s="443">
        <f t="shared" si="89"/>
        <v>0</v>
      </c>
      <c r="AH359" s="444">
        <f t="shared" si="82"/>
        <v>0</v>
      </c>
      <c r="AI359" s="444">
        <f t="shared" si="90"/>
        <v>0</v>
      </c>
      <c r="AJ359" s="444">
        <f t="shared" si="91"/>
        <v>0</v>
      </c>
      <c r="AK359" s="601">
        <f t="shared" si="92"/>
        <v>0</v>
      </c>
    </row>
    <row r="360" spans="1:37" s="445" customFormat="1" ht="12.75" customHeight="1" x14ac:dyDescent="0.2">
      <c r="A360" s="446" t="s">
        <v>106</v>
      </c>
      <c r="B360" s="454"/>
      <c r="C360" s="432" t="s">
        <v>12</v>
      </c>
      <c r="D360" s="432"/>
      <c r="E360" s="432"/>
      <c r="F360" s="434" t="s">
        <v>368</v>
      </c>
      <c r="G360" s="434" t="s">
        <v>189</v>
      </c>
      <c r="H360" s="435" t="str">
        <f t="shared" si="84"/>
        <v>39303288</v>
      </c>
      <c r="I360" s="436" t="str">
        <f>IF(ISNA(VLOOKUP(G360,GAAP02F[[#All],[Column1]:[FundHier1]],5,FALSE)),"Leases",(VLOOKUP(G360,GAAP02F[[#All],[Column1]:[FundHier1]],5,FALSE)))</f>
        <v>200</v>
      </c>
      <c r="J360" s="436" t="str">
        <f>IF(ISNA(VLOOKUP(F360,Table_GAAP02A[[#All],[Agency]:[Hier1]],4,FALSE)),"Abolished Agency",(VLOOKUP(F360,Table_GAAP02A[[#All],[Agency]:[Hier1]],4,FALSE)))</f>
        <v>0820</v>
      </c>
      <c r="K360" s="437" t="str">
        <f>IF(ISNA(VLOOKUP(F360,Table_GAAP02A[[#All],[Agency]:[Hier1]],2,FALSE)),"Abolished Agency",(VLOOKUP(F360,Table_GAAP02A[[#All],[Agency]:[Hier1]],2,FALSE)))</f>
        <v>RESOURCES</v>
      </c>
      <c r="L360" s="437" t="str">
        <f>IF(ISNA(VLOOKUP(F360,Table_GAAP02A[[#All],[Agency]:[Hier1]],3,FALSE)),"Abolished Agency",(VLOOKUP(F360,Table_GAAP02A[[#All],[Agency]:[Hier1]],3,FALSE)))</f>
        <v>DEPT OF PESTICIDE REGULATION</v>
      </c>
      <c r="M360" s="437" t="str">
        <f>IF(ISNA(VLOOKUP(G360,GAAP02F[[#All],[Column1]:[FundName]],2,FALSE)),"Leases",(VLOOKUP(G360,GAAP02F[[#All],[Column1]:[FundName]],2,FALSE)))</f>
        <v>MEDICAL MARIJUANA REG &amp; SAFETY</v>
      </c>
      <c r="N360" s="438">
        <v>0</v>
      </c>
      <c r="O360" s="438">
        <v>0</v>
      </c>
      <c r="P360" s="438">
        <v>0</v>
      </c>
      <c r="Q360" s="438">
        <v>0</v>
      </c>
      <c r="R360" s="438">
        <v>0</v>
      </c>
      <c r="S360" s="438">
        <v>0</v>
      </c>
      <c r="T360" s="577">
        <f t="shared" si="87"/>
        <v>0</v>
      </c>
      <c r="U360" s="439">
        <v>0</v>
      </c>
      <c r="V360" s="439">
        <v>0</v>
      </c>
      <c r="W360" s="439">
        <v>0</v>
      </c>
      <c r="X360" s="439">
        <v>0</v>
      </c>
      <c r="Y360" s="440">
        <f t="shared" si="85"/>
        <v>0</v>
      </c>
      <c r="Z360" s="441">
        <v>0</v>
      </c>
      <c r="AA360" s="441">
        <v>0</v>
      </c>
      <c r="AB360" s="441">
        <v>0</v>
      </c>
      <c r="AC360" s="441">
        <v>0</v>
      </c>
      <c r="AD360" s="442">
        <f t="shared" si="83"/>
        <v>0</v>
      </c>
      <c r="AE360" s="443">
        <f t="shared" si="88"/>
        <v>0</v>
      </c>
      <c r="AF360" s="443">
        <f t="shared" si="86"/>
        <v>0</v>
      </c>
      <c r="AG360" s="443">
        <f t="shared" si="89"/>
        <v>0</v>
      </c>
      <c r="AH360" s="444">
        <f t="shared" si="82"/>
        <v>0</v>
      </c>
      <c r="AI360" s="444">
        <f t="shared" si="90"/>
        <v>0</v>
      </c>
      <c r="AJ360" s="444">
        <f t="shared" si="91"/>
        <v>0</v>
      </c>
      <c r="AK360" s="601">
        <f t="shared" si="92"/>
        <v>0</v>
      </c>
    </row>
    <row r="361" spans="1:37" s="445" customFormat="1" ht="12.75" customHeight="1" x14ac:dyDescent="0.2">
      <c r="A361" s="431" t="s">
        <v>106</v>
      </c>
      <c r="B361" s="198"/>
      <c r="C361" s="432" t="s">
        <v>12</v>
      </c>
      <c r="D361" s="56"/>
      <c r="E361" s="608"/>
      <c r="F361" s="434" t="s">
        <v>370</v>
      </c>
      <c r="G361" s="452" t="s">
        <v>13</v>
      </c>
      <c r="H361" s="435" t="str">
        <f t="shared" si="84"/>
        <v>39400001</v>
      </c>
      <c r="I361" s="436" t="str">
        <f>IF(ISNA(VLOOKUP(G361,GAAP02F[[#All],[Column1]:[FundHier1]],5,FALSE)),"Leases",(VLOOKUP(G361,GAAP02F[[#All],[Column1]:[FundHier1]],5,FALSE)))</f>
        <v>100</v>
      </c>
      <c r="J361" s="436" t="str">
        <f>IF(ISNA(VLOOKUP(F361,Table_GAAP02A[[#All],[Agency]:[Hier1]],4,FALSE)),"Abolished Agency",(VLOOKUP(F361,Table_GAAP02A[[#All],[Agency]:[Hier1]],4,FALSE)))</f>
        <v>0820</v>
      </c>
      <c r="K361" s="437" t="str">
        <f>IF(ISNA(VLOOKUP(F361,Table_GAAP02A[[#All],[Agency]:[Hier1]],2,FALSE)),"Abolished Agency",(VLOOKUP(F361,Table_GAAP02A[[#All],[Agency]:[Hier1]],2,FALSE)))</f>
        <v>RESOURCES</v>
      </c>
      <c r="L361" s="437" t="str">
        <f>IF(ISNA(VLOOKUP(F361,Table_GAAP02A[[#All],[Agency]:[Hier1]],3,FALSE)),"Abolished Agency",(VLOOKUP(F361,Table_GAAP02A[[#All],[Agency]:[Hier1]],3,FALSE)))</f>
        <v>ST WATER RESOURCES CONTROL BD</v>
      </c>
      <c r="M361" s="437" t="str">
        <f>IF(ISNA(VLOOKUP(G361,GAAP02F[[#All],[Column1]:[FundName]],2,FALSE)),"Leases",(VLOOKUP(G361,GAAP02F[[#All],[Column1]:[FundName]],2,FALSE)))</f>
        <v>GENERAL FUND</v>
      </c>
      <c r="N361" s="438">
        <v>0</v>
      </c>
      <c r="O361" s="438">
        <v>0</v>
      </c>
      <c r="P361" s="438">
        <v>0</v>
      </c>
      <c r="Q361" s="438">
        <v>0</v>
      </c>
      <c r="R361" s="438">
        <v>0</v>
      </c>
      <c r="S361" s="438">
        <v>0</v>
      </c>
      <c r="T361" s="577">
        <f t="shared" si="87"/>
        <v>0</v>
      </c>
      <c r="U361" s="439">
        <v>0</v>
      </c>
      <c r="V361" s="439">
        <v>0</v>
      </c>
      <c r="W361" s="439">
        <v>0</v>
      </c>
      <c r="X361" s="439">
        <v>0</v>
      </c>
      <c r="Y361" s="440">
        <f t="shared" si="85"/>
        <v>0</v>
      </c>
      <c r="Z361" s="441">
        <v>0</v>
      </c>
      <c r="AA361" s="441">
        <v>0</v>
      </c>
      <c r="AB361" s="441">
        <v>0</v>
      </c>
      <c r="AC361" s="441">
        <v>0</v>
      </c>
      <c r="AD361" s="442">
        <f t="shared" si="83"/>
        <v>0</v>
      </c>
      <c r="AE361" s="443">
        <f t="shared" si="88"/>
        <v>0</v>
      </c>
      <c r="AF361" s="443">
        <f t="shared" si="86"/>
        <v>0</v>
      </c>
      <c r="AG361" s="443">
        <f t="shared" si="89"/>
        <v>0</v>
      </c>
      <c r="AH361" s="444">
        <f t="shared" si="82"/>
        <v>0</v>
      </c>
      <c r="AI361" s="444">
        <f t="shared" si="90"/>
        <v>0</v>
      </c>
      <c r="AJ361" s="444">
        <f t="shared" si="91"/>
        <v>0</v>
      </c>
      <c r="AK361" s="601">
        <f t="shared" si="92"/>
        <v>0</v>
      </c>
    </row>
    <row r="362" spans="1:37" s="445" customFormat="1" ht="12.75" customHeight="1" x14ac:dyDescent="0.2">
      <c r="A362" s="431" t="s">
        <v>106</v>
      </c>
      <c r="B362" s="198"/>
      <c r="C362" s="432" t="s">
        <v>12</v>
      </c>
      <c r="D362" s="56"/>
      <c r="E362" s="608"/>
      <c r="F362" s="434" t="s">
        <v>370</v>
      </c>
      <c r="G362" s="434" t="s">
        <v>325</v>
      </c>
      <c r="H362" s="435" t="str">
        <f t="shared" si="84"/>
        <v>39400193</v>
      </c>
      <c r="I362" s="436" t="str">
        <f>IF(ISNA(VLOOKUP(G362,GAAP02F[[#All],[Column1]:[FundHier1]],5,FALSE)),"Leases",(VLOOKUP(G362,GAAP02F[[#All],[Column1]:[FundHier1]],5,FALSE)))</f>
        <v>200</v>
      </c>
      <c r="J362" s="436" t="str">
        <f>IF(ISNA(VLOOKUP(F362,Table_GAAP02A[[#All],[Agency]:[Hier1]],4,FALSE)),"Abolished Agency",(VLOOKUP(F362,Table_GAAP02A[[#All],[Agency]:[Hier1]],4,FALSE)))</f>
        <v>0820</v>
      </c>
      <c r="K362" s="437" t="str">
        <f>IF(ISNA(VLOOKUP(F362,Table_GAAP02A[[#All],[Agency]:[Hier1]],2,FALSE)),"Abolished Agency",(VLOOKUP(F362,Table_GAAP02A[[#All],[Agency]:[Hier1]],2,FALSE)))</f>
        <v>RESOURCES</v>
      </c>
      <c r="L362" s="437" t="str">
        <f>IF(ISNA(VLOOKUP(F362,Table_GAAP02A[[#All],[Agency]:[Hier1]],3,FALSE)),"Abolished Agency",(VLOOKUP(F362,Table_GAAP02A[[#All],[Agency]:[Hier1]],3,FALSE)))</f>
        <v>ST WATER RESOURCES CONTROL BD</v>
      </c>
      <c r="M362" s="437" t="str">
        <f>IF(ISNA(VLOOKUP(G362,GAAP02F[[#All],[Column1]:[FundName]],2,FALSE)),"Leases",(VLOOKUP(G362,GAAP02F[[#All],[Column1]:[FundName]],2,FALSE)))</f>
        <v>WASTE DISCHARGE PERMIT FUND</v>
      </c>
      <c r="N362" s="438">
        <v>0</v>
      </c>
      <c r="O362" s="438">
        <v>0</v>
      </c>
      <c r="P362" s="438">
        <v>0</v>
      </c>
      <c r="Q362" s="438">
        <v>0</v>
      </c>
      <c r="R362" s="438">
        <v>0</v>
      </c>
      <c r="S362" s="438">
        <v>0</v>
      </c>
      <c r="T362" s="577">
        <f t="shared" si="87"/>
        <v>0</v>
      </c>
      <c r="U362" s="439">
        <v>0</v>
      </c>
      <c r="V362" s="439">
        <v>0</v>
      </c>
      <c r="W362" s="439">
        <v>0</v>
      </c>
      <c r="X362" s="439">
        <v>0</v>
      </c>
      <c r="Y362" s="440">
        <f t="shared" si="85"/>
        <v>0</v>
      </c>
      <c r="Z362" s="441">
        <v>0</v>
      </c>
      <c r="AA362" s="441">
        <v>0</v>
      </c>
      <c r="AB362" s="441">
        <v>0</v>
      </c>
      <c r="AC362" s="441">
        <v>0</v>
      </c>
      <c r="AD362" s="442">
        <f t="shared" si="83"/>
        <v>0</v>
      </c>
      <c r="AE362" s="443">
        <f t="shared" si="88"/>
        <v>0</v>
      </c>
      <c r="AF362" s="443">
        <f t="shared" si="86"/>
        <v>0</v>
      </c>
      <c r="AG362" s="443">
        <f t="shared" si="89"/>
        <v>0</v>
      </c>
      <c r="AH362" s="444">
        <f t="shared" si="82"/>
        <v>0</v>
      </c>
      <c r="AI362" s="444">
        <f t="shared" si="90"/>
        <v>0</v>
      </c>
      <c r="AJ362" s="444">
        <f t="shared" si="91"/>
        <v>0</v>
      </c>
      <c r="AK362" s="601">
        <f t="shared" si="92"/>
        <v>0</v>
      </c>
    </row>
    <row r="363" spans="1:37" s="445" customFormat="1" ht="13.9" customHeight="1" x14ac:dyDescent="0.2">
      <c r="A363" s="431" t="s">
        <v>106</v>
      </c>
      <c r="B363" s="198"/>
      <c r="C363" s="432" t="s">
        <v>12</v>
      </c>
      <c r="D363" s="56"/>
      <c r="E363" s="608"/>
      <c r="F363" s="434" t="s">
        <v>370</v>
      </c>
      <c r="G363" s="434" t="s">
        <v>371</v>
      </c>
      <c r="H363" s="435" t="str">
        <f t="shared" si="84"/>
        <v>39400306</v>
      </c>
      <c r="I363" s="436" t="str">
        <f>IF(ISNA(VLOOKUP(G363,GAAP02F[[#All],[Column1]:[FundHier1]],5,FALSE)),"Leases",(VLOOKUP(G363,GAAP02F[[#All],[Column1]:[FundHier1]],5,FALSE)))</f>
        <v>200</v>
      </c>
      <c r="J363" s="436" t="str">
        <f>IF(ISNA(VLOOKUP(F363,Table_GAAP02A[[#All],[Agency]:[Hier1]],4,FALSE)),"Abolished Agency",(VLOOKUP(F363,Table_GAAP02A[[#All],[Agency]:[Hier1]],4,FALSE)))</f>
        <v>0820</v>
      </c>
      <c r="K363" s="437" t="str">
        <f>IF(ISNA(VLOOKUP(F363,Table_GAAP02A[[#All],[Agency]:[Hier1]],2,FALSE)),"Abolished Agency",(VLOOKUP(F363,Table_GAAP02A[[#All],[Agency]:[Hier1]],2,FALSE)))</f>
        <v>RESOURCES</v>
      </c>
      <c r="L363" s="437" t="str">
        <f>IF(ISNA(VLOOKUP(F363,Table_GAAP02A[[#All],[Agency]:[Hier1]],3,FALSE)),"Abolished Agency",(VLOOKUP(F363,Table_GAAP02A[[#All],[Agency]:[Hier1]],3,FALSE)))</f>
        <v>ST WATER RESOURCES CONTROL BD</v>
      </c>
      <c r="M363" s="437" t="str">
        <f>IF(ISNA(VLOOKUP(G363,GAAP02F[[#All],[Column1]:[FundName]],2,FALSE)),"Leases",(VLOOKUP(G363,GAAP02F[[#All],[Column1]:[FundName]],2,FALSE)))</f>
        <v>SAFE DRINKING WATER ACCOUNT</v>
      </c>
      <c r="N363" s="438">
        <v>0</v>
      </c>
      <c r="O363" s="438">
        <v>0</v>
      </c>
      <c r="P363" s="438">
        <v>0</v>
      </c>
      <c r="Q363" s="438">
        <v>0</v>
      </c>
      <c r="R363" s="438">
        <v>0</v>
      </c>
      <c r="S363" s="438">
        <v>0</v>
      </c>
      <c r="T363" s="577">
        <f t="shared" si="87"/>
        <v>0</v>
      </c>
      <c r="U363" s="439">
        <v>0</v>
      </c>
      <c r="V363" s="439">
        <v>0</v>
      </c>
      <c r="W363" s="439">
        <v>0</v>
      </c>
      <c r="X363" s="439">
        <v>0</v>
      </c>
      <c r="Y363" s="440">
        <f t="shared" si="85"/>
        <v>0</v>
      </c>
      <c r="Z363" s="441">
        <v>0</v>
      </c>
      <c r="AA363" s="441">
        <v>0</v>
      </c>
      <c r="AB363" s="441">
        <v>0</v>
      </c>
      <c r="AC363" s="441">
        <v>0</v>
      </c>
      <c r="AD363" s="442">
        <f t="shared" si="83"/>
        <v>0</v>
      </c>
      <c r="AE363" s="443">
        <f t="shared" si="88"/>
        <v>0</v>
      </c>
      <c r="AF363" s="443">
        <f t="shared" si="86"/>
        <v>0</v>
      </c>
      <c r="AG363" s="443">
        <f t="shared" si="89"/>
        <v>0</v>
      </c>
      <c r="AH363" s="444">
        <f t="shared" si="82"/>
        <v>0</v>
      </c>
      <c r="AI363" s="444">
        <f t="shared" si="90"/>
        <v>0</v>
      </c>
      <c r="AJ363" s="444">
        <f t="shared" si="91"/>
        <v>0</v>
      </c>
      <c r="AK363" s="601">
        <f t="shared" si="92"/>
        <v>0</v>
      </c>
    </row>
    <row r="364" spans="1:37" s="445" customFormat="1" ht="13.9" customHeight="1" x14ac:dyDescent="0.2">
      <c r="A364" s="446" t="s">
        <v>106</v>
      </c>
      <c r="B364" s="433"/>
      <c r="C364" s="432" t="s">
        <v>12</v>
      </c>
      <c r="D364" s="56"/>
      <c r="E364" s="608"/>
      <c r="F364" s="434" t="s">
        <v>370</v>
      </c>
      <c r="G364" s="434" t="s">
        <v>372</v>
      </c>
      <c r="H364" s="435" t="str">
        <f t="shared" si="84"/>
        <v>39400439</v>
      </c>
      <c r="I364" s="436" t="str">
        <f>IF(ISNA(VLOOKUP(G364,GAAP02F[[#All],[Column1]:[FundHier1]],5,FALSE)),"Leases",(VLOOKUP(G364,GAAP02F[[#All],[Column1]:[FundHier1]],5,FALSE)))</f>
        <v>200</v>
      </c>
      <c r="J364" s="436" t="str">
        <f>IF(ISNA(VLOOKUP(F364,Table_GAAP02A[[#All],[Agency]:[Hier1]],4,FALSE)),"Abolished Agency",(VLOOKUP(F364,Table_GAAP02A[[#All],[Agency]:[Hier1]],4,FALSE)))</f>
        <v>0820</v>
      </c>
      <c r="K364" s="437" t="str">
        <f>IF(ISNA(VLOOKUP(F364,Table_GAAP02A[[#All],[Agency]:[Hier1]],2,FALSE)),"Abolished Agency",(VLOOKUP(F364,Table_GAAP02A[[#All],[Agency]:[Hier1]],2,FALSE)))</f>
        <v>RESOURCES</v>
      </c>
      <c r="L364" s="437" t="str">
        <f>IF(ISNA(VLOOKUP(F364,Table_GAAP02A[[#All],[Agency]:[Hier1]],3,FALSE)),"Abolished Agency",(VLOOKUP(F364,Table_GAAP02A[[#All],[Agency]:[Hier1]],3,FALSE)))</f>
        <v>ST WATER RESOURCES CONTROL BD</v>
      </c>
      <c r="M364" s="437" t="str">
        <f>IF(ISNA(VLOOKUP(G364,GAAP02F[[#All],[Column1]:[FundName]],2,FALSE)),"Leases",(VLOOKUP(G364,GAAP02F[[#All],[Column1]:[FundName]],2,FALSE)))</f>
        <v>UNDERGRD STOR TANK CLEANUP FD</v>
      </c>
      <c r="N364" s="438">
        <v>0</v>
      </c>
      <c r="O364" s="438">
        <v>0</v>
      </c>
      <c r="P364" s="438">
        <v>0</v>
      </c>
      <c r="Q364" s="438">
        <v>0</v>
      </c>
      <c r="R364" s="438">
        <v>0</v>
      </c>
      <c r="S364" s="438">
        <v>0</v>
      </c>
      <c r="T364" s="577">
        <f t="shared" si="87"/>
        <v>0</v>
      </c>
      <c r="U364" s="439">
        <v>0</v>
      </c>
      <c r="V364" s="439">
        <v>0</v>
      </c>
      <c r="W364" s="439">
        <v>0</v>
      </c>
      <c r="X364" s="439">
        <v>0</v>
      </c>
      <c r="Y364" s="440">
        <f t="shared" si="85"/>
        <v>0</v>
      </c>
      <c r="Z364" s="441">
        <v>0</v>
      </c>
      <c r="AA364" s="441">
        <v>0</v>
      </c>
      <c r="AB364" s="441">
        <v>0</v>
      </c>
      <c r="AC364" s="441">
        <v>0</v>
      </c>
      <c r="AD364" s="442">
        <f t="shared" si="83"/>
        <v>0</v>
      </c>
      <c r="AE364" s="443">
        <f t="shared" si="88"/>
        <v>0</v>
      </c>
      <c r="AF364" s="443">
        <f t="shared" si="86"/>
        <v>0</v>
      </c>
      <c r="AG364" s="443">
        <f t="shared" ref="AG364:AG386" si="93">P364 +W364-AB364</f>
        <v>0</v>
      </c>
      <c r="AH364" s="444">
        <f t="shared" si="82"/>
        <v>0</v>
      </c>
      <c r="AI364" s="444">
        <f t="shared" si="90"/>
        <v>0</v>
      </c>
      <c r="AJ364" s="444">
        <f t="shared" si="91"/>
        <v>0</v>
      </c>
      <c r="AK364" s="601">
        <f t="shared" si="92"/>
        <v>0</v>
      </c>
    </row>
    <row r="365" spans="1:37" s="445" customFormat="1" ht="13.9" customHeight="1" x14ac:dyDescent="0.2">
      <c r="A365" s="446" t="s">
        <v>106</v>
      </c>
      <c r="B365" s="433"/>
      <c r="C365" s="432" t="s">
        <v>12</v>
      </c>
      <c r="D365" s="56"/>
      <c r="E365" s="608"/>
      <c r="F365" s="434" t="s">
        <v>370</v>
      </c>
      <c r="G365" s="434" t="s">
        <v>373</v>
      </c>
      <c r="H365" s="435" t="str">
        <f t="shared" si="84"/>
        <v>39403058</v>
      </c>
      <c r="I365" s="436" t="str">
        <f>IF(ISNA(VLOOKUP(G365,GAAP02F[[#All],[Column1]:[FundHier1]],5,FALSE)),"Leases",(VLOOKUP(G365,GAAP02F[[#All],[Column1]:[FundHier1]],5,FALSE)))</f>
        <v>200</v>
      </c>
      <c r="J365" s="436" t="str">
        <f>IF(ISNA(VLOOKUP(F365,Table_GAAP02A[[#All],[Agency]:[Hier1]],4,FALSE)),"Abolished Agency",(VLOOKUP(F365,Table_GAAP02A[[#All],[Agency]:[Hier1]],4,FALSE)))</f>
        <v>0820</v>
      </c>
      <c r="K365" s="437" t="str">
        <f>IF(ISNA(VLOOKUP(F365,Table_GAAP02A[[#All],[Agency]:[Hier1]],2,FALSE)),"Abolished Agency",(VLOOKUP(F365,Table_GAAP02A[[#All],[Agency]:[Hier1]],2,FALSE)))</f>
        <v>RESOURCES</v>
      </c>
      <c r="L365" s="437" t="str">
        <f>IF(ISNA(VLOOKUP(F365,Table_GAAP02A[[#All],[Agency]:[Hier1]],3,FALSE)),"Abolished Agency",(VLOOKUP(F365,Table_GAAP02A[[#All],[Agency]:[Hier1]],3,FALSE)))</f>
        <v>ST WATER RESOURCES CONTROL BD</v>
      </c>
      <c r="M365" s="437" t="str">
        <f>IF(ISNA(VLOOKUP(G365,GAAP02F[[#All],[Column1]:[FundName]],2,FALSE)),"Leases",(VLOOKUP(G365,GAAP02F[[#All],[Column1]:[FundName]],2,FALSE)))</f>
        <v>WATER RIGHTS FUND</v>
      </c>
      <c r="N365" s="438">
        <v>0</v>
      </c>
      <c r="O365" s="438">
        <v>0</v>
      </c>
      <c r="P365" s="438">
        <v>0</v>
      </c>
      <c r="Q365" s="438">
        <v>0</v>
      </c>
      <c r="R365" s="438">
        <v>0</v>
      </c>
      <c r="S365" s="438">
        <v>0</v>
      </c>
      <c r="T365" s="577">
        <f t="shared" si="87"/>
        <v>0</v>
      </c>
      <c r="U365" s="439">
        <v>0</v>
      </c>
      <c r="V365" s="439">
        <v>0</v>
      </c>
      <c r="W365" s="439">
        <v>0</v>
      </c>
      <c r="X365" s="439">
        <v>0</v>
      </c>
      <c r="Y365" s="440">
        <f t="shared" si="85"/>
        <v>0</v>
      </c>
      <c r="Z365" s="441">
        <v>0</v>
      </c>
      <c r="AA365" s="441">
        <v>0</v>
      </c>
      <c r="AB365" s="441">
        <v>0</v>
      </c>
      <c r="AC365" s="441">
        <v>0</v>
      </c>
      <c r="AD365" s="442">
        <f t="shared" si="83"/>
        <v>0</v>
      </c>
      <c r="AE365" s="443">
        <f t="shared" si="88"/>
        <v>0</v>
      </c>
      <c r="AF365" s="443">
        <f t="shared" si="86"/>
        <v>0</v>
      </c>
      <c r="AG365" s="443">
        <f t="shared" si="93"/>
        <v>0</v>
      </c>
      <c r="AH365" s="444">
        <f t="shared" si="82"/>
        <v>0</v>
      </c>
      <c r="AI365" s="444">
        <f t="shared" si="90"/>
        <v>0</v>
      </c>
      <c r="AJ365" s="444">
        <f t="shared" si="91"/>
        <v>0</v>
      </c>
      <c r="AK365" s="601">
        <f t="shared" si="92"/>
        <v>0</v>
      </c>
    </row>
    <row r="366" spans="1:37" s="445" customFormat="1" ht="13.9" customHeight="1" x14ac:dyDescent="0.2">
      <c r="A366" s="446" t="s">
        <v>106</v>
      </c>
      <c r="B366" s="198"/>
      <c r="C366" s="432" t="s">
        <v>12</v>
      </c>
      <c r="D366" s="432"/>
      <c r="E366" s="608"/>
      <c r="F366" s="434" t="s">
        <v>370</v>
      </c>
      <c r="G366" s="434" t="s">
        <v>333</v>
      </c>
      <c r="H366" s="435" t="str">
        <f t="shared" si="84"/>
        <v>39403314</v>
      </c>
      <c r="I366" s="436" t="str">
        <f>IF(ISNA(VLOOKUP(G366,GAAP02F[[#All],[Column1]:[FundHier1]],5,FALSE)),"Leases",(VLOOKUP(G366,GAAP02F[[#All],[Column1]:[FundHier1]],5,FALSE)))</f>
        <v>200</v>
      </c>
      <c r="J366" s="436" t="str">
        <f>IF(ISNA(VLOOKUP(F366,Table_GAAP02A[[#All],[Agency]:[Hier1]],4,FALSE)),"Abolished Agency",(VLOOKUP(F366,Table_GAAP02A[[#All],[Agency]:[Hier1]],4,FALSE)))</f>
        <v>0820</v>
      </c>
      <c r="K366" s="437" t="str">
        <f>IF(ISNA(VLOOKUP(F366,Table_GAAP02A[[#All],[Agency]:[Hier1]],2,FALSE)),"Abolished Agency",(VLOOKUP(F366,Table_GAAP02A[[#All],[Agency]:[Hier1]],2,FALSE)))</f>
        <v>RESOURCES</v>
      </c>
      <c r="L366" s="437" t="str">
        <f>IF(ISNA(VLOOKUP(F366,Table_GAAP02A[[#All],[Agency]:[Hier1]],3,FALSE)),"Abolished Agency",(VLOOKUP(F366,Table_GAAP02A[[#All],[Agency]:[Hier1]],3,FALSE)))</f>
        <v>ST WATER RESOURCES CONTROL BD</v>
      </c>
      <c r="M366" s="437" t="str">
        <f>IF(ISNA(VLOOKUP(G366,GAAP02F[[#All],[Column1]:[FundName]],2,FALSE)),"Leases",(VLOOKUP(G366,GAAP02F[[#All],[Column1]:[FundName]],2,FALSE)))</f>
        <v>CALIFORNIA CANNABIS TAX FUND</v>
      </c>
      <c r="N366" s="438">
        <v>0</v>
      </c>
      <c r="O366" s="438">
        <v>0</v>
      </c>
      <c r="P366" s="438">
        <v>0</v>
      </c>
      <c r="Q366" s="438">
        <v>0</v>
      </c>
      <c r="R366" s="438">
        <v>0</v>
      </c>
      <c r="S366" s="438">
        <v>0</v>
      </c>
      <c r="T366" s="577">
        <f t="shared" si="87"/>
        <v>0</v>
      </c>
      <c r="U366" s="439">
        <v>0</v>
      </c>
      <c r="V366" s="439">
        <v>0</v>
      </c>
      <c r="W366" s="439">
        <v>0</v>
      </c>
      <c r="X366" s="439">
        <v>0</v>
      </c>
      <c r="Y366" s="440">
        <f t="shared" si="85"/>
        <v>0</v>
      </c>
      <c r="Z366" s="441">
        <v>0</v>
      </c>
      <c r="AA366" s="441">
        <v>0</v>
      </c>
      <c r="AB366" s="441">
        <v>0</v>
      </c>
      <c r="AC366" s="441">
        <v>0</v>
      </c>
      <c r="AD366" s="442">
        <f t="shared" si="83"/>
        <v>0</v>
      </c>
      <c r="AE366" s="443">
        <f t="shared" si="88"/>
        <v>0</v>
      </c>
      <c r="AF366" s="443">
        <f t="shared" si="86"/>
        <v>0</v>
      </c>
      <c r="AG366" s="443">
        <f t="shared" si="93"/>
        <v>0</v>
      </c>
      <c r="AH366" s="444">
        <f t="shared" si="82"/>
        <v>0</v>
      </c>
      <c r="AI366" s="444">
        <f t="shared" si="90"/>
        <v>0</v>
      </c>
      <c r="AJ366" s="444">
        <f t="shared" si="91"/>
        <v>0</v>
      </c>
      <c r="AK366" s="601">
        <f t="shared" si="92"/>
        <v>0</v>
      </c>
    </row>
    <row r="367" spans="1:37" s="445" customFormat="1" ht="13.9" customHeight="1" x14ac:dyDescent="0.2">
      <c r="A367" s="446" t="s">
        <v>106</v>
      </c>
      <c r="B367" s="198"/>
      <c r="C367" s="432" t="s">
        <v>12</v>
      </c>
      <c r="D367" s="432"/>
      <c r="E367" s="608"/>
      <c r="F367" s="434" t="s">
        <v>370</v>
      </c>
      <c r="G367" s="434" t="s">
        <v>374</v>
      </c>
      <c r="H367" s="435" t="str">
        <f t="shared" si="84"/>
        <v>39403339</v>
      </c>
      <c r="I367" s="436" t="str">
        <f>IF(ISNA(VLOOKUP(G367,GAAP02F[[#All],[Column1]:[FundHier1]],5,FALSE)),"Leases",(VLOOKUP(G367,GAAP02F[[#All],[Column1]:[FundHier1]],5,FALSE)))</f>
        <v>200</v>
      </c>
      <c r="J367" s="436" t="str">
        <f>IF(ISNA(VLOOKUP(F367,Table_GAAP02A[[#All],[Agency]:[Hier1]],4,FALSE)),"Abolished Agency",(VLOOKUP(F367,Table_GAAP02A[[#All],[Agency]:[Hier1]],4,FALSE)))</f>
        <v>0820</v>
      </c>
      <c r="K367" s="437" t="str">
        <f>IF(ISNA(VLOOKUP(F367,Table_GAAP02A[[#All],[Agency]:[Hier1]],2,FALSE)),"Abolished Agency",(VLOOKUP(F367,Table_GAAP02A[[#All],[Agency]:[Hier1]],2,FALSE)))</f>
        <v>RESOURCES</v>
      </c>
      <c r="L367" s="437" t="str">
        <f>IF(ISNA(VLOOKUP(F367,Table_GAAP02A[[#All],[Agency]:[Hier1]],3,FALSE)),"Abolished Agency",(VLOOKUP(F367,Table_GAAP02A[[#All],[Agency]:[Hier1]],3,FALSE)))</f>
        <v>ST WATER RESOURCES CONTROL BD</v>
      </c>
      <c r="M367" s="437" t="str">
        <f>IF(ISNA(VLOOKUP(G367,GAAP02F[[#All],[Column1]:[FundName]],2,FALSE)),"Leases",(VLOOKUP(G367,GAAP02F[[#All],[Column1]:[FundName]],2,FALSE)))</f>
        <v>CANNIBIS TAX FUND-SWRCB</v>
      </c>
      <c r="N367" s="438">
        <v>0</v>
      </c>
      <c r="O367" s="438">
        <v>0</v>
      </c>
      <c r="P367" s="438">
        <v>0</v>
      </c>
      <c r="Q367" s="438">
        <v>0</v>
      </c>
      <c r="R367" s="438">
        <v>0</v>
      </c>
      <c r="S367" s="438">
        <v>0</v>
      </c>
      <c r="T367" s="577">
        <f t="shared" si="87"/>
        <v>0</v>
      </c>
      <c r="U367" s="439">
        <v>0</v>
      </c>
      <c r="V367" s="439">
        <v>0</v>
      </c>
      <c r="W367" s="439">
        <v>0</v>
      </c>
      <c r="X367" s="439">
        <v>0</v>
      </c>
      <c r="Y367" s="440">
        <f t="shared" si="85"/>
        <v>0</v>
      </c>
      <c r="Z367" s="441">
        <v>0</v>
      </c>
      <c r="AA367" s="441">
        <v>0</v>
      </c>
      <c r="AB367" s="441">
        <v>0</v>
      </c>
      <c r="AC367" s="441">
        <v>0</v>
      </c>
      <c r="AD367" s="442">
        <f t="shared" si="83"/>
        <v>0</v>
      </c>
      <c r="AE367" s="443">
        <f t="shared" si="88"/>
        <v>0</v>
      </c>
      <c r="AF367" s="443">
        <f t="shared" si="86"/>
        <v>0</v>
      </c>
      <c r="AG367" s="443">
        <f t="shared" si="93"/>
        <v>0</v>
      </c>
      <c r="AH367" s="444">
        <f t="shared" ref="AH367:AH429" si="94">Q367 +X367-AC367</f>
        <v>0</v>
      </c>
      <c r="AI367" s="444">
        <f t="shared" si="90"/>
        <v>0</v>
      </c>
      <c r="AJ367" s="444">
        <f t="shared" si="91"/>
        <v>0</v>
      </c>
      <c r="AK367" s="601">
        <f t="shared" si="92"/>
        <v>0</v>
      </c>
    </row>
    <row r="368" spans="1:37" s="445" customFormat="1" ht="13.9" customHeight="1" x14ac:dyDescent="0.2">
      <c r="A368" s="431" t="s">
        <v>106</v>
      </c>
      <c r="B368" s="454"/>
      <c r="C368" s="432" t="s">
        <v>12</v>
      </c>
      <c r="D368" s="56"/>
      <c r="E368" s="432"/>
      <c r="F368" s="434" t="s">
        <v>375</v>
      </c>
      <c r="G368" s="450" t="s">
        <v>376</v>
      </c>
      <c r="H368" s="435" t="str">
        <f t="shared" si="84"/>
        <v>39600014</v>
      </c>
      <c r="I368" s="436" t="str">
        <f>IF(ISNA(VLOOKUP(G368,GAAP02F[[#All],[Column1]:[FundHier1]],5,FALSE)),"Leases",(VLOOKUP(G368,GAAP02F[[#All],[Column1]:[FundHier1]],5,FALSE)))</f>
        <v>200</v>
      </c>
      <c r="J368" s="436" t="str">
        <f>IF(ISNA(VLOOKUP(F368,Table_GAAP02A[[#All],[Agency]:[Hier1]],4,FALSE)),"Abolished Agency",(VLOOKUP(F368,Table_GAAP02A[[#All],[Agency]:[Hier1]],4,FALSE)))</f>
        <v>0820</v>
      </c>
      <c r="K368" s="437" t="str">
        <f>IF(ISNA(VLOOKUP(F368,Table_GAAP02A[[#All],[Agency]:[Hier1]],2,FALSE)),"Abolished Agency",(VLOOKUP(F368,Table_GAAP02A[[#All],[Agency]:[Hier1]],2,FALSE)))</f>
        <v>RESOURCES</v>
      </c>
      <c r="L368" s="437" t="str">
        <f>IF(ISNA(VLOOKUP(F368,Table_GAAP02A[[#All],[Agency]:[Hier1]],3,FALSE)),"Abolished Agency",(VLOOKUP(F368,Table_GAAP02A[[#All],[Agency]:[Hier1]],3,FALSE)))</f>
        <v>DEPT OF TOXIC SUBSTANCES CTL</v>
      </c>
      <c r="M368" s="437" t="str">
        <f>IF(ISNA(VLOOKUP(G368,GAAP02F[[#All],[Column1]:[FundName]],2,FALSE)),"Leases",(VLOOKUP(G368,GAAP02F[[#All],[Column1]:[FundName]],2,FALSE)))</f>
        <v>HAZARDOUS WASTE CONTROL ACCT</v>
      </c>
      <c r="N368" s="438">
        <v>0</v>
      </c>
      <c r="O368" s="438">
        <v>0</v>
      </c>
      <c r="P368" s="438">
        <v>0</v>
      </c>
      <c r="Q368" s="438">
        <v>0</v>
      </c>
      <c r="R368" s="438">
        <v>0</v>
      </c>
      <c r="S368" s="438">
        <v>0</v>
      </c>
      <c r="T368" s="577">
        <f t="shared" si="87"/>
        <v>0</v>
      </c>
      <c r="U368" s="439">
        <v>0</v>
      </c>
      <c r="V368" s="439">
        <v>0</v>
      </c>
      <c r="W368" s="439">
        <v>0</v>
      </c>
      <c r="X368" s="439">
        <v>0</v>
      </c>
      <c r="Y368" s="440">
        <f t="shared" si="85"/>
        <v>0</v>
      </c>
      <c r="Z368" s="441">
        <v>0</v>
      </c>
      <c r="AA368" s="441">
        <v>0</v>
      </c>
      <c r="AB368" s="441">
        <v>0</v>
      </c>
      <c r="AC368" s="441">
        <v>0</v>
      </c>
      <c r="AD368" s="442">
        <f t="shared" si="83"/>
        <v>0</v>
      </c>
      <c r="AE368" s="443">
        <f t="shared" si="88"/>
        <v>0</v>
      </c>
      <c r="AF368" s="443">
        <f t="shared" si="86"/>
        <v>0</v>
      </c>
      <c r="AG368" s="443">
        <f t="shared" si="93"/>
        <v>0</v>
      </c>
      <c r="AH368" s="444">
        <f t="shared" si="94"/>
        <v>0</v>
      </c>
      <c r="AI368" s="444">
        <f t="shared" si="90"/>
        <v>0</v>
      </c>
      <c r="AJ368" s="444">
        <f t="shared" si="91"/>
        <v>0</v>
      </c>
      <c r="AK368" s="601">
        <f t="shared" si="92"/>
        <v>0</v>
      </c>
    </row>
    <row r="369" spans="1:37" s="445" customFormat="1" ht="13.9" customHeight="1" x14ac:dyDescent="0.2">
      <c r="A369" s="446" t="s">
        <v>106</v>
      </c>
      <c r="B369" s="433"/>
      <c r="C369" s="432" t="s">
        <v>12</v>
      </c>
      <c r="D369" s="56"/>
      <c r="E369" s="432"/>
      <c r="F369" s="434" t="s">
        <v>375</v>
      </c>
      <c r="G369" s="434" t="s">
        <v>377</v>
      </c>
      <c r="H369" s="435" t="str">
        <f t="shared" si="84"/>
        <v>39600557</v>
      </c>
      <c r="I369" s="436" t="str">
        <f>IF(ISNA(VLOOKUP(G369,GAAP02F[[#All],[Column1]:[FundHier1]],5,FALSE)),"Leases",(VLOOKUP(G369,GAAP02F[[#All],[Column1]:[FundHier1]],5,FALSE)))</f>
        <v>200</v>
      </c>
      <c r="J369" s="436" t="str">
        <f>IF(ISNA(VLOOKUP(F369,Table_GAAP02A[[#All],[Agency]:[Hier1]],4,FALSE)),"Abolished Agency",(VLOOKUP(F369,Table_GAAP02A[[#All],[Agency]:[Hier1]],4,FALSE)))</f>
        <v>0820</v>
      </c>
      <c r="K369" s="437" t="str">
        <f>IF(ISNA(VLOOKUP(F369,Table_GAAP02A[[#All],[Agency]:[Hier1]],2,FALSE)),"Abolished Agency",(VLOOKUP(F369,Table_GAAP02A[[#All],[Agency]:[Hier1]],2,FALSE)))</f>
        <v>RESOURCES</v>
      </c>
      <c r="L369" s="437" t="str">
        <f>IF(ISNA(VLOOKUP(F369,Table_GAAP02A[[#All],[Agency]:[Hier1]],3,FALSE)),"Abolished Agency",(VLOOKUP(F369,Table_GAAP02A[[#All],[Agency]:[Hier1]],3,FALSE)))</f>
        <v>DEPT OF TOXIC SUBSTANCES CTL</v>
      </c>
      <c r="M369" s="437" t="str">
        <f>IF(ISNA(VLOOKUP(G369,GAAP02F[[#All],[Column1]:[FundName]],2,FALSE)),"Leases",(VLOOKUP(G369,GAAP02F[[#All],[Column1]:[FundName]],2,FALSE)))</f>
        <v>TOXIC SUBSTANCES CONTROL ACCT</v>
      </c>
      <c r="N369" s="438">
        <v>0</v>
      </c>
      <c r="O369" s="438">
        <v>0</v>
      </c>
      <c r="P369" s="438">
        <v>0</v>
      </c>
      <c r="Q369" s="438">
        <v>0</v>
      </c>
      <c r="R369" s="438">
        <v>0</v>
      </c>
      <c r="S369" s="438">
        <v>0</v>
      </c>
      <c r="T369" s="577">
        <f t="shared" si="87"/>
        <v>0</v>
      </c>
      <c r="U369" s="439">
        <v>0</v>
      </c>
      <c r="V369" s="439">
        <v>0</v>
      </c>
      <c r="W369" s="439">
        <v>0</v>
      </c>
      <c r="X369" s="439">
        <v>0</v>
      </c>
      <c r="Y369" s="440">
        <f t="shared" si="85"/>
        <v>0</v>
      </c>
      <c r="Z369" s="441">
        <v>0</v>
      </c>
      <c r="AA369" s="441">
        <v>0</v>
      </c>
      <c r="AB369" s="441">
        <v>0</v>
      </c>
      <c r="AC369" s="441">
        <v>0</v>
      </c>
      <c r="AD369" s="442">
        <f t="shared" si="83"/>
        <v>0</v>
      </c>
      <c r="AE369" s="443">
        <f t="shared" si="88"/>
        <v>0</v>
      </c>
      <c r="AF369" s="443">
        <f t="shared" si="86"/>
        <v>0</v>
      </c>
      <c r="AG369" s="443">
        <f t="shared" si="93"/>
        <v>0</v>
      </c>
      <c r="AH369" s="444">
        <f t="shared" si="94"/>
        <v>0</v>
      </c>
      <c r="AI369" s="444">
        <f t="shared" si="90"/>
        <v>0</v>
      </c>
      <c r="AJ369" s="444">
        <f t="shared" si="91"/>
        <v>0</v>
      </c>
      <c r="AK369" s="601">
        <f t="shared" si="92"/>
        <v>0</v>
      </c>
    </row>
    <row r="370" spans="1:37" s="445" customFormat="1" ht="13.9" customHeight="1" x14ac:dyDescent="0.2">
      <c r="A370" s="431" t="s">
        <v>106</v>
      </c>
      <c r="B370" s="454"/>
      <c r="C370" s="432" t="s">
        <v>12</v>
      </c>
      <c r="D370" s="56"/>
      <c r="E370" s="432"/>
      <c r="F370" s="434" t="s">
        <v>375</v>
      </c>
      <c r="G370" s="450" t="s">
        <v>378</v>
      </c>
      <c r="H370" s="435" t="str">
        <f t="shared" si="84"/>
        <v>39603084</v>
      </c>
      <c r="I370" s="436" t="str">
        <f>IF(ISNA(VLOOKUP(G370,GAAP02F[[#All],[Column1]:[FundHier1]],5,FALSE)),"Leases",(VLOOKUP(G370,GAAP02F[[#All],[Column1]:[FundHier1]],5,FALSE)))</f>
        <v>200</v>
      </c>
      <c r="J370" s="436" t="str">
        <f>IF(ISNA(VLOOKUP(F370,Table_GAAP02A[[#All],[Agency]:[Hier1]],4,FALSE)),"Abolished Agency",(VLOOKUP(F370,Table_GAAP02A[[#All],[Agency]:[Hier1]],4,FALSE)))</f>
        <v>0820</v>
      </c>
      <c r="K370" s="437" t="str">
        <f>IF(ISNA(VLOOKUP(F370,Table_GAAP02A[[#All],[Agency]:[Hier1]],2,FALSE)),"Abolished Agency",(VLOOKUP(F370,Table_GAAP02A[[#All],[Agency]:[Hier1]],2,FALSE)))</f>
        <v>RESOURCES</v>
      </c>
      <c r="L370" s="437" t="str">
        <f>IF(ISNA(VLOOKUP(F370,Table_GAAP02A[[#All],[Agency]:[Hier1]],3,FALSE)),"Abolished Agency",(VLOOKUP(F370,Table_GAAP02A[[#All],[Agency]:[Hier1]],3,FALSE)))</f>
        <v>DEPT OF TOXIC SUBSTANCES CTL</v>
      </c>
      <c r="M370" s="437" t="str">
        <f>IF(ISNA(VLOOKUP(G370,GAAP02F[[#All],[Column1]:[FundName]],2,FALSE)),"Leases",(VLOOKUP(G370,GAAP02F[[#All],[Column1]:[FundName]],2,FALSE)))</f>
        <v>UNIFIED PROGRAM AGENCY ACCOUNT</v>
      </c>
      <c r="N370" s="438">
        <v>0</v>
      </c>
      <c r="O370" s="438">
        <v>0</v>
      </c>
      <c r="P370" s="438">
        <v>0</v>
      </c>
      <c r="Q370" s="438">
        <v>0</v>
      </c>
      <c r="R370" s="438">
        <v>0</v>
      </c>
      <c r="S370" s="438">
        <v>0</v>
      </c>
      <c r="T370" s="577">
        <f t="shared" si="87"/>
        <v>0</v>
      </c>
      <c r="U370" s="439">
        <v>0</v>
      </c>
      <c r="V370" s="439">
        <v>0</v>
      </c>
      <c r="W370" s="439">
        <v>0</v>
      </c>
      <c r="X370" s="439">
        <v>0</v>
      </c>
      <c r="Y370" s="440">
        <f t="shared" si="85"/>
        <v>0</v>
      </c>
      <c r="Z370" s="441">
        <v>0</v>
      </c>
      <c r="AA370" s="441">
        <v>0</v>
      </c>
      <c r="AB370" s="441">
        <v>0</v>
      </c>
      <c r="AC370" s="441">
        <v>0</v>
      </c>
      <c r="AD370" s="442">
        <f t="shared" si="83"/>
        <v>0</v>
      </c>
      <c r="AE370" s="443">
        <f t="shared" si="88"/>
        <v>0</v>
      </c>
      <c r="AF370" s="443">
        <f t="shared" si="86"/>
        <v>0</v>
      </c>
      <c r="AG370" s="443">
        <f t="shared" si="93"/>
        <v>0</v>
      </c>
      <c r="AH370" s="444">
        <f t="shared" si="94"/>
        <v>0</v>
      </c>
      <c r="AI370" s="444">
        <f t="shared" si="90"/>
        <v>0</v>
      </c>
      <c r="AJ370" s="444">
        <f t="shared" si="91"/>
        <v>0</v>
      </c>
      <c r="AK370" s="601">
        <f t="shared" si="92"/>
        <v>0</v>
      </c>
    </row>
    <row r="371" spans="1:37" s="445" customFormat="1" ht="13.9" customHeight="1" x14ac:dyDescent="0.2">
      <c r="A371" s="431"/>
      <c r="B371" s="448"/>
      <c r="C371" s="448" t="s">
        <v>12</v>
      </c>
      <c r="D371" s="56"/>
      <c r="E371" s="432"/>
      <c r="F371" s="434" t="s">
        <v>379</v>
      </c>
      <c r="G371" s="476" t="s">
        <v>380</v>
      </c>
      <c r="H371" s="435" t="str">
        <f t="shared" si="84"/>
        <v>39700133</v>
      </c>
      <c r="I371" s="436" t="str">
        <f>IF(ISNA(VLOOKUP(G371,GAAP02F[[#All],[Column1]:[FundHier1]],5,FALSE)),"Leases",(VLOOKUP(G371,GAAP02F[[#All],[Column1]:[FundHier1]],5,FALSE)))</f>
        <v>200</v>
      </c>
      <c r="J371" s="436" t="str">
        <f>IF(ISNA(VLOOKUP(F371,Table_GAAP02A[[#All],[Agency]:[Hier1]],4,FALSE)),"Abolished Agency",(VLOOKUP(F371,Table_GAAP02A[[#All],[Agency]:[Hier1]],4,FALSE)))</f>
        <v>0820</v>
      </c>
      <c r="K371" s="437" t="str">
        <f>IF(ISNA(VLOOKUP(F371,Table_GAAP02A[[#All],[Agency]:[Hier1]],2,FALSE)),"Abolished Agency",(VLOOKUP(F371,Table_GAAP02A[[#All],[Agency]:[Hier1]],2,FALSE)))</f>
        <v>RESOURCES</v>
      </c>
      <c r="L371" s="437" t="str">
        <f>IF(ISNA(VLOOKUP(F371,Table_GAAP02A[[#All],[Agency]:[Hier1]],3,FALSE)),"Abolished Agency",(VLOOKUP(F371,Table_GAAP02A[[#All],[Agency]:[Hier1]],3,FALSE)))</f>
        <v>RESOURCES RECYCLING RECOVERY</v>
      </c>
      <c r="M371" s="437" t="str">
        <f>IF(ISNA(VLOOKUP(G371,GAAP02F[[#All],[Column1]:[FundName]],2,FALSE)),"Leases",(VLOOKUP(G371,GAAP02F[[#All],[Column1]:[FundName]],2,FALSE)))</f>
        <v>CALIF BEVERAGE CONT RECYCLE FD</v>
      </c>
      <c r="N371" s="438">
        <v>0</v>
      </c>
      <c r="O371" s="438">
        <v>0</v>
      </c>
      <c r="P371" s="438">
        <v>0</v>
      </c>
      <c r="Q371" s="438">
        <v>0</v>
      </c>
      <c r="R371" s="438">
        <v>0</v>
      </c>
      <c r="S371" s="438">
        <v>0</v>
      </c>
      <c r="T371" s="577">
        <f t="shared" si="87"/>
        <v>0</v>
      </c>
      <c r="U371" s="439">
        <v>0</v>
      </c>
      <c r="V371" s="439">
        <v>0</v>
      </c>
      <c r="W371" s="439">
        <v>0</v>
      </c>
      <c r="X371" s="439">
        <v>0</v>
      </c>
      <c r="Y371" s="440">
        <f t="shared" si="85"/>
        <v>0</v>
      </c>
      <c r="Z371" s="441">
        <v>0</v>
      </c>
      <c r="AA371" s="441">
        <v>0</v>
      </c>
      <c r="AB371" s="441">
        <v>0</v>
      </c>
      <c r="AC371" s="441">
        <v>0</v>
      </c>
      <c r="AD371" s="442">
        <f t="shared" si="83"/>
        <v>0</v>
      </c>
      <c r="AE371" s="443">
        <f t="shared" si="88"/>
        <v>0</v>
      </c>
      <c r="AF371" s="443">
        <f t="shared" si="86"/>
        <v>0</v>
      </c>
      <c r="AG371" s="443">
        <f t="shared" si="93"/>
        <v>0</v>
      </c>
      <c r="AH371" s="444">
        <f t="shared" si="94"/>
        <v>0</v>
      </c>
      <c r="AI371" s="444">
        <f t="shared" si="90"/>
        <v>0</v>
      </c>
      <c r="AJ371" s="444">
        <f t="shared" si="91"/>
        <v>0</v>
      </c>
      <c r="AK371" s="601">
        <f t="shared" si="92"/>
        <v>0</v>
      </c>
    </row>
    <row r="372" spans="1:37" s="445" customFormat="1" ht="13.9" customHeight="1" x14ac:dyDescent="0.2">
      <c r="A372" s="431" t="s">
        <v>106</v>
      </c>
      <c r="B372" s="433"/>
      <c r="C372" s="432" t="s">
        <v>12</v>
      </c>
      <c r="D372" s="432"/>
      <c r="E372" s="432"/>
      <c r="F372" s="434" t="s">
        <v>381</v>
      </c>
      <c r="G372" s="450" t="s">
        <v>13</v>
      </c>
      <c r="H372" s="435" t="str">
        <f t="shared" si="84"/>
        <v>39800001</v>
      </c>
      <c r="I372" s="436" t="str">
        <f>IF(ISNA(VLOOKUP(G372,GAAP02F[[#All],[Column1]:[FundHier1]],5,FALSE)),"Leases",(VLOOKUP(G372,GAAP02F[[#All],[Column1]:[FundHier1]],5,FALSE)))</f>
        <v>100</v>
      </c>
      <c r="J372" s="436" t="str">
        <f>IF(ISNA(VLOOKUP(F372,Table_GAAP02A[[#All],[Agency]:[Hier1]],4,FALSE)),"Abolished Agency",(VLOOKUP(F372,Table_GAAP02A[[#All],[Agency]:[Hier1]],4,FALSE)))</f>
        <v>0820</v>
      </c>
      <c r="K372" s="437" t="str">
        <f>IF(ISNA(VLOOKUP(F372,Table_GAAP02A[[#All],[Agency]:[Hier1]],2,FALSE)),"Abolished Agency",(VLOOKUP(F372,Table_GAAP02A[[#All],[Agency]:[Hier1]],2,FALSE)))</f>
        <v>RESOURCES</v>
      </c>
      <c r="L372" s="437" t="str">
        <f>IF(ISNA(VLOOKUP(F372,Table_GAAP02A[[#All],[Agency]:[Hier1]],3,FALSE)),"Abolished Agency",(VLOOKUP(F372,Table_GAAP02A[[#All],[Agency]:[Hier1]],3,FALSE)))</f>
        <v>OFFICE OF ENVIR HLTH HAZ ASS</v>
      </c>
      <c r="M372" s="437" t="str">
        <f>IF(ISNA(VLOOKUP(G372,GAAP02F[[#All],[Column1]:[FundName]],2,FALSE)),"Leases",(VLOOKUP(G372,GAAP02F[[#All],[Column1]:[FundName]],2,FALSE)))</f>
        <v>GENERAL FUND</v>
      </c>
      <c r="N372" s="438">
        <v>0</v>
      </c>
      <c r="O372" s="438">
        <v>0</v>
      </c>
      <c r="P372" s="438">
        <v>0</v>
      </c>
      <c r="Q372" s="438">
        <v>0</v>
      </c>
      <c r="R372" s="438">
        <v>0</v>
      </c>
      <c r="S372" s="438">
        <v>0</v>
      </c>
      <c r="T372" s="577">
        <f t="shared" si="87"/>
        <v>0</v>
      </c>
      <c r="U372" s="439">
        <v>0</v>
      </c>
      <c r="V372" s="439">
        <v>0</v>
      </c>
      <c r="W372" s="439">
        <v>0</v>
      </c>
      <c r="X372" s="439">
        <v>0</v>
      </c>
      <c r="Y372" s="440">
        <f t="shared" si="85"/>
        <v>0</v>
      </c>
      <c r="Z372" s="441">
        <v>0</v>
      </c>
      <c r="AA372" s="441">
        <v>0</v>
      </c>
      <c r="AB372" s="441">
        <v>0</v>
      </c>
      <c r="AC372" s="441">
        <v>0</v>
      </c>
      <c r="AD372" s="442">
        <f t="shared" si="83"/>
        <v>0</v>
      </c>
      <c r="AE372" s="443">
        <f t="shared" si="88"/>
        <v>0</v>
      </c>
      <c r="AF372" s="443">
        <f t="shared" si="86"/>
        <v>0</v>
      </c>
      <c r="AG372" s="443">
        <f t="shared" si="93"/>
        <v>0</v>
      </c>
      <c r="AH372" s="444">
        <f t="shared" si="94"/>
        <v>0</v>
      </c>
      <c r="AI372" s="444">
        <f t="shared" si="90"/>
        <v>0</v>
      </c>
      <c r="AJ372" s="444">
        <f t="shared" si="91"/>
        <v>0</v>
      </c>
      <c r="AK372" s="601">
        <f t="shared" si="92"/>
        <v>0</v>
      </c>
    </row>
    <row r="373" spans="1:37" s="445" customFormat="1" ht="13.9" customHeight="1" x14ac:dyDescent="0.2">
      <c r="A373" s="446" t="s">
        <v>106</v>
      </c>
      <c r="B373" s="433"/>
      <c r="C373" s="432" t="s">
        <v>12</v>
      </c>
      <c r="D373" s="432"/>
      <c r="E373" s="432"/>
      <c r="F373" s="434" t="s">
        <v>381</v>
      </c>
      <c r="G373" s="434" t="s">
        <v>129</v>
      </c>
      <c r="H373" s="435" t="str">
        <f t="shared" si="84"/>
        <v>39800044</v>
      </c>
      <c r="I373" s="436" t="str">
        <f>IF(ISNA(VLOOKUP(G373,GAAP02F[[#All],[Column1]:[FundHier1]],5,FALSE)),"Leases",(VLOOKUP(G373,GAAP02F[[#All],[Column1]:[FundHier1]],5,FALSE)))</f>
        <v>200</v>
      </c>
      <c r="J373" s="436" t="str">
        <f>IF(ISNA(VLOOKUP(F373,Table_GAAP02A[[#All],[Agency]:[Hier1]],4,FALSE)),"Abolished Agency",(VLOOKUP(F373,Table_GAAP02A[[#All],[Agency]:[Hier1]],4,FALSE)))</f>
        <v>0820</v>
      </c>
      <c r="K373" s="437" t="str">
        <f>IF(ISNA(VLOOKUP(F373,Table_GAAP02A[[#All],[Agency]:[Hier1]],2,FALSE)),"Abolished Agency",(VLOOKUP(F373,Table_GAAP02A[[#All],[Agency]:[Hier1]],2,FALSE)))</f>
        <v>RESOURCES</v>
      </c>
      <c r="L373" s="437" t="str">
        <f>IF(ISNA(VLOOKUP(F373,Table_GAAP02A[[#All],[Agency]:[Hier1]],3,FALSE)),"Abolished Agency",(VLOOKUP(F373,Table_GAAP02A[[#All],[Agency]:[Hier1]],3,FALSE)))</f>
        <v>OFFICE OF ENVIR HLTH HAZ ASS</v>
      </c>
      <c r="M373" s="437" t="str">
        <f>IF(ISNA(VLOOKUP(G373,GAAP02F[[#All],[Column1]:[FundName]],2,FALSE)),"Leases",(VLOOKUP(G373,GAAP02F[[#All],[Column1]:[FundName]],2,FALSE)))</f>
        <v>MOTOR VEHICLE ACCOUNT</v>
      </c>
      <c r="N373" s="438">
        <v>0</v>
      </c>
      <c r="O373" s="438">
        <v>0</v>
      </c>
      <c r="P373" s="438">
        <v>0</v>
      </c>
      <c r="Q373" s="438">
        <v>0</v>
      </c>
      <c r="R373" s="438">
        <v>0</v>
      </c>
      <c r="S373" s="438">
        <v>0</v>
      </c>
      <c r="T373" s="577">
        <f t="shared" si="87"/>
        <v>0</v>
      </c>
      <c r="U373" s="439">
        <v>0</v>
      </c>
      <c r="V373" s="439">
        <v>0</v>
      </c>
      <c r="W373" s="439">
        <v>0</v>
      </c>
      <c r="X373" s="439">
        <v>0</v>
      </c>
      <c r="Y373" s="440">
        <f t="shared" si="85"/>
        <v>0</v>
      </c>
      <c r="Z373" s="441">
        <v>0</v>
      </c>
      <c r="AA373" s="441">
        <v>0</v>
      </c>
      <c r="AB373" s="441">
        <v>0</v>
      </c>
      <c r="AC373" s="441">
        <v>0</v>
      </c>
      <c r="AD373" s="442">
        <f t="shared" si="83"/>
        <v>0</v>
      </c>
      <c r="AE373" s="443">
        <f t="shared" si="88"/>
        <v>0</v>
      </c>
      <c r="AF373" s="443">
        <f t="shared" si="86"/>
        <v>0</v>
      </c>
      <c r="AG373" s="443">
        <f t="shared" si="93"/>
        <v>0</v>
      </c>
      <c r="AH373" s="444">
        <f t="shared" si="94"/>
        <v>0</v>
      </c>
      <c r="AI373" s="444">
        <f t="shared" si="90"/>
        <v>0</v>
      </c>
      <c r="AJ373" s="444">
        <f t="shared" si="91"/>
        <v>0</v>
      </c>
      <c r="AK373" s="601">
        <f t="shared" si="92"/>
        <v>0</v>
      </c>
    </row>
    <row r="374" spans="1:37" s="445" customFormat="1" ht="13.9" customHeight="1" x14ac:dyDescent="0.2">
      <c r="A374" s="431" t="s">
        <v>106</v>
      </c>
      <c r="B374" s="433"/>
      <c r="C374" s="432" t="s">
        <v>12</v>
      </c>
      <c r="D374" s="432"/>
      <c r="E374" s="432"/>
      <c r="F374" s="434" t="s">
        <v>382</v>
      </c>
      <c r="G374" s="434" t="s">
        <v>13</v>
      </c>
      <c r="H374" s="435" t="str">
        <f t="shared" si="84"/>
        <v>41000001</v>
      </c>
      <c r="I374" s="436" t="str">
        <f>IF(ISNA(VLOOKUP(G374,GAAP02F[[#All],[Column1]:[FundHier1]],5,FALSE)),"Leases",(VLOOKUP(G374,GAAP02F[[#All],[Column1]:[FundHier1]],5,FALSE)))</f>
        <v>100</v>
      </c>
      <c r="J374" s="436" t="str">
        <f>IF(ISNA(VLOOKUP(F374,Table_GAAP02A[[#All],[Agency]:[Hier1]],4,FALSE)),"Abolished Agency",(VLOOKUP(F374,Table_GAAP02A[[#All],[Agency]:[Hier1]],4,FALSE)))</f>
        <v>0815</v>
      </c>
      <c r="K374" s="437" t="str">
        <f>IF(ISNA(VLOOKUP(F374,Table_GAAP02A[[#All],[Agency]:[Hier1]],2,FALSE)),"Abolished Agency",(VLOOKUP(F374,Table_GAAP02A[[#All],[Agency]:[Hier1]],2,FALSE)))</f>
        <v>HEALTH AND HUMAN SERVICES</v>
      </c>
      <c r="L374" s="437" t="str">
        <f>IF(ISNA(VLOOKUP(F374,Table_GAAP02A[[#All],[Agency]:[Hier1]],3,FALSE)),"Abolished Agency",(VLOOKUP(F374,Table_GAAP02A[[#All],[Agency]:[Hier1]],3,FALSE)))</f>
        <v>STATE COUNCIL-DEV DISABILITY</v>
      </c>
      <c r="M374" s="437" t="str">
        <f>IF(ISNA(VLOOKUP(G374,GAAP02F[[#All],[Column1]:[FundName]],2,FALSE)),"Leases",(VLOOKUP(G374,GAAP02F[[#All],[Column1]:[FundName]],2,FALSE)))</f>
        <v>GENERAL FUND</v>
      </c>
      <c r="N374" s="438">
        <v>0</v>
      </c>
      <c r="O374" s="438">
        <v>0</v>
      </c>
      <c r="P374" s="438">
        <v>0</v>
      </c>
      <c r="Q374" s="438">
        <v>0</v>
      </c>
      <c r="R374" s="438">
        <v>0</v>
      </c>
      <c r="S374" s="438">
        <v>0</v>
      </c>
      <c r="T374" s="577">
        <f t="shared" si="87"/>
        <v>0</v>
      </c>
      <c r="U374" s="439">
        <v>0</v>
      </c>
      <c r="V374" s="439">
        <v>0</v>
      </c>
      <c r="W374" s="439">
        <v>0</v>
      </c>
      <c r="X374" s="439">
        <v>0</v>
      </c>
      <c r="Y374" s="440">
        <f t="shared" si="85"/>
        <v>0</v>
      </c>
      <c r="Z374" s="441">
        <v>0</v>
      </c>
      <c r="AA374" s="441">
        <v>0</v>
      </c>
      <c r="AB374" s="441">
        <v>0</v>
      </c>
      <c r="AC374" s="441">
        <v>0</v>
      </c>
      <c r="AD374" s="442">
        <f t="shared" si="83"/>
        <v>0</v>
      </c>
      <c r="AE374" s="443">
        <f t="shared" si="88"/>
        <v>0</v>
      </c>
      <c r="AF374" s="443">
        <f t="shared" si="86"/>
        <v>0</v>
      </c>
      <c r="AG374" s="443">
        <f t="shared" si="93"/>
        <v>0</v>
      </c>
      <c r="AH374" s="444">
        <f t="shared" si="94"/>
        <v>0</v>
      </c>
      <c r="AI374" s="444">
        <f t="shared" si="90"/>
        <v>0</v>
      </c>
      <c r="AJ374" s="444">
        <f t="shared" si="91"/>
        <v>0</v>
      </c>
      <c r="AK374" s="601">
        <f t="shared" si="92"/>
        <v>0</v>
      </c>
    </row>
    <row r="375" spans="1:37" s="445" customFormat="1" ht="13.9" customHeight="1" x14ac:dyDescent="0.2">
      <c r="A375" s="431" t="s">
        <v>106</v>
      </c>
      <c r="B375" s="433"/>
      <c r="C375" s="432" t="s">
        <v>12</v>
      </c>
      <c r="D375" s="432"/>
      <c r="E375" s="432"/>
      <c r="F375" s="434" t="s">
        <v>382</v>
      </c>
      <c r="G375" s="450" t="s">
        <v>63</v>
      </c>
      <c r="H375" s="435" t="str">
        <f t="shared" si="84"/>
        <v>41000890</v>
      </c>
      <c r="I375" s="436" t="str">
        <f>IF(ISNA(VLOOKUP(G375,GAAP02F[[#All],[Column1]:[FundHier1]],5,FALSE)),"Leases",(VLOOKUP(G375,GAAP02F[[#All],[Column1]:[FundHier1]],5,FALSE)))</f>
        <v>200</v>
      </c>
      <c r="J375" s="436" t="str">
        <f>IF(ISNA(VLOOKUP(F375,Table_GAAP02A[[#All],[Agency]:[Hier1]],4,FALSE)),"Abolished Agency",(VLOOKUP(F375,Table_GAAP02A[[#All],[Agency]:[Hier1]],4,FALSE)))</f>
        <v>0815</v>
      </c>
      <c r="K375" s="437" t="str">
        <f>IF(ISNA(VLOOKUP(F375,Table_GAAP02A[[#All],[Agency]:[Hier1]],2,FALSE)),"Abolished Agency",(VLOOKUP(F375,Table_GAAP02A[[#All],[Agency]:[Hier1]],2,FALSE)))</f>
        <v>HEALTH AND HUMAN SERVICES</v>
      </c>
      <c r="L375" s="437" t="str">
        <f>IF(ISNA(VLOOKUP(F375,Table_GAAP02A[[#All],[Agency]:[Hier1]],3,FALSE)),"Abolished Agency",(VLOOKUP(F375,Table_GAAP02A[[#All],[Agency]:[Hier1]],3,FALSE)))</f>
        <v>STATE COUNCIL-DEV DISABILITY</v>
      </c>
      <c r="M375" s="437" t="str">
        <f>IF(ISNA(VLOOKUP(G375,GAAP02F[[#All],[Column1]:[FundName]],2,FALSE)),"Leases",(VLOOKUP(G375,GAAP02F[[#All],[Column1]:[FundName]],2,FALSE)))</f>
        <v>FEDERAL TRUST FUND</v>
      </c>
      <c r="N375" s="438">
        <v>0</v>
      </c>
      <c r="O375" s="438">
        <v>0</v>
      </c>
      <c r="P375" s="438">
        <v>0</v>
      </c>
      <c r="Q375" s="438">
        <v>0</v>
      </c>
      <c r="R375" s="438">
        <v>0</v>
      </c>
      <c r="S375" s="438">
        <v>0</v>
      </c>
      <c r="T375" s="577">
        <f t="shared" si="87"/>
        <v>0</v>
      </c>
      <c r="U375" s="439">
        <v>0</v>
      </c>
      <c r="V375" s="439">
        <v>0</v>
      </c>
      <c r="W375" s="439">
        <v>0</v>
      </c>
      <c r="X375" s="439">
        <v>0</v>
      </c>
      <c r="Y375" s="440">
        <f t="shared" si="85"/>
        <v>0</v>
      </c>
      <c r="Z375" s="441">
        <v>0</v>
      </c>
      <c r="AA375" s="441">
        <v>0</v>
      </c>
      <c r="AB375" s="441">
        <v>0</v>
      </c>
      <c r="AC375" s="441">
        <v>0</v>
      </c>
      <c r="AD375" s="442">
        <f t="shared" si="83"/>
        <v>0</v>
      </c>
      <c r="AE375" s="443">
        <f t="shared" si="88"/>
        <v>0</v>
      </c>
      <c r="AF375" s="443">
        <f t="shared" si="86"/>
        <v>0</v>
      </c>
      <c r="AG375" s="443">
        <f t="shared" si="93"/>
        <v>0</v>
      </c>
      <c r="AH375" s="444">
        <f t="shared" si="94"/>
        <v>0</v>
      </c>
      <c r="AI375" s="444">
        <f t="shared" si="90"/>
        <v>0</v>
      </c>
      <c r="AJ375" s="444">
        <f t="shared" si="91"/>
        <v>0</v>
      </c>
      <c r="AK375" s="601">
        <f t="shared" si="92"/>
        <v>0</v>
      </c>
    </row>
    <row r="376" spans="1:37" s="445" customFormat="1" ht="13.9" customHeight="1" x14ac:dyDescent="0.2">
      <c r="A376" s="446" t="s">
        <v>106</v>
      </c>
      <c r="B376" s="198"/>
      <c r="C376" s="432" t="s">
        <v>12</v>
      </c>
      <c r="D376" s="432"/>
      <c r="E376" s="432"/>
      <c r="F376" s="434" t="s">
        <v>383</v>
      </c>
      <c r="G376" s="450" t="s">
        <v>13</v>
      </c>
      <c r="H376" s="435" t="str">
        <f t="shared" si="84"/>
        <v>41200001</v>
      </c>
      <c r="I376" s="436" t="str">
        <f>IF(ISNA(VLOOKUP(G376,GAAP02F[[#All],[Column1]:[FundHier1]],5,FALSE)),"Leases",(VLOOKUP(G376,GAAP02F[[#All],[Column1]:[FundHier1]],5,FALSE)))</f>
        <v>100</v>
      </c>
      <c r="J376" s="436" t="str">
        <f>IF(ISNA(VLOOKUP(F376,Table_GAAP02A[[#All],[Agency]:[Hier1]],4,FALSE)),"Abolished Agency",(VLOOKUP(F376,Table_GAAP02A[[#All],[Agency]:[Hier1]],4,FALSE)))</f>
        <v>0815</v>
      </c>
      <c r="K376" s="437" t="str">
        <f>IF(ISNA(VLOOKUP(F376,Table_GAAP02A[[#All],[Agency]:[Hier1]],2,FALSE)),"Abolished Agency",(VLOOKUP(F376,Table_GAAP02A[[#All],[Agency]:[Hier1]],2,FALSE)))</f>
        <v>HEALTH AND HUMAN SERVICES</v>
      </c>
      <c r="L376" s="437" t="str">
        <f>IF(ISNA(VLOOKUP(F376,Table_GAAP02A[[#All],[Agency]:[Hier1]],3,FALSE)),"Abolished Agency",(VLOOKUP(F376,Table_GAAP02A[[#All],[Agency]:[Hier1]],3,FALSE)))</f>
        <v>EMERGENCY MEDICAL SERVICE AUTH</v>
      </c>
      <c r="M376" s="437" t="str">
        <f>IF(ISNA(VLOOKUP(G376,GAAP02F[[#All],[Column1]:[FundName]],2,FALSE)),"Leases",(VLOOKUP(G376,GAAP02F[[#All],[Column1]:[FundName]],2,FALSE)))</f>
        <v>GENERAL FUND</v>
      </c>
      <c r="N376" s="438">
        <v>0</v>
      </c>
      <c r="O376" s="438">
        <v>0</v>
      </c>
      <c r="P376" s="438">
        <v>0</v>
      </c>
      <c r="Q376" s="438">
        <v>0</v>
      </c>
      <c r="R376" s="438">
        <v>0</v>
      </c>
      <c r="S376" s="438">
        <v>0</v>
      </c>
      <c r="T376" s="577">
        <f t="shared" si="87"/>
        <v>0</v>
      </c>
      <c r="U376" s="439">
        <v>0</v>
      </c>
      <c r="V376" s="439">
        <v>0</v>
      </c>
      <c r="W376" s="439">
        <v>0</v>
      </c>
      <c r="X376" s="439">
        <v>0</v>
      </c>
      <c r="Y376" s="440">
        <f t="shared" si="85"/>
        <v>0</v>
      </c>
      <c r="Z376" s="441">
        <v>0</v>
      </c>
      <c r="AA376" s="441">
        <v>0</v>
      </c>
      <c r="AB376" s="441">
        <v>0</v>
      </c>
      <c r="AC376" s="441">
        <v>0</v>
      </c>
      <c r="AD376" s="442">
        <f t="shared" si="83"/>
        <v>0</v>
      </c>
      <c r="AE376" s="443">
        <f t="shared" si="88"/>
        <v>0</v>
      </c>
      <c r="AF376" s="443">
        <f t="shared" si="86"/>
        <v>0</v>
      </c>
      <c r="AG376" s="443">
        <f t="shared" si="93"/>
        <v>0</v>
      </c>
      <c r="AH376" s="444">
        <f t="shared" si="94"/>
        <v>0</v>
      </c>
      <c r="AI376" s="444">
        <f t="shared" si="90"/>
        <v>0</v>
      </c>
      <c r="AJ376" s="444">
        <f t="shared" si="91"/>
        <v>0</v>
      </c>
      <c r="AK376" s="601">
        <f t="shared" si="92"/>
        <v>0</v>
      </c>
    </row>
    <row r="377" spans="1:37" s="445" customFormat="1" ht="13.9" customHeight="1" x14ac:dyDescent="0.2">
      <c r="A377" s="431" t="s">
        <v>106</v>
      </c>
      <c r="B377" s="198"/>
      <c r="C377" s="432" t="s">
        <v>12</v>
      </c>
      <c r="D377" s="432"/>
      <c r="E377" s="432"/>
      <c r="F377" s="434" t="s">
        <v>384</v>
      </c>
      <c r="G377" s="434" t="s">
        <v>13</v>
      </c>
      <c r="H377" s="435" t="str">
        <f t="shared" si="84"/>
        <v>41400001</v>
      </c>
      <c r="I377" s="436" t="str">
        <f>IF(ISNA(VLOOKUP(G377,GAAP02F[[#All],[Column1]:[FundHier1]],5,FALSE)),"Leases",(VLOOKUP(G377,GAAP02F[[#All],[Column1]:[FundHier1]],5,FALSE)))</f>
        <v>100</v>
      </c>
      <c r="J377" s="436" t="str">
        <f>IF(ISNA(VLOOKUP(F377,Table_GAAP02A[[#All],[Agency]:[Hier1]],4,FALSE)),"Abolished Agency",(VLOOKUP(F377,Table_GAAP02A[[#All],[Agency]:[Hier1]],4,FALSE)))</f>
        <v>0815</v>
      </c>
      <c r="K377" s="437" t="str">
        <f>IF(ISNA(VLOOKUP(F377,Table_GAAP02A[[#All],[Agency]:[Hier1]],2,FALSE)),"Abolished Agency",(VLOOKUP(F377,Table_GAAP02A[[#All],[Agency]:[Hier1]],2,FALSE)))</f>
        <v>HEALTH AND HUMAN SERVICES</v>
      </c>
      <c r="L377" s="437" t="str">
        <f>IF(ISNA(VLOOKUP(F377,Table_GAAP02A[[#All],[Agency]:[Hier1]],3,FALSE)),"Abolished Agency",(VLOOKUP(F377,Table_GAAP02A[[#All],[Agency]:[Hier1]],3,FALSE)))</f>
        <v>OFFICE OF HEALTH PLAN &amp; DEV</v>
      </c>
      <c r="M377" s="437" t="str">
        <f>IF(ISNA(VLOOKUP(G377,GAAP02F[[#All],[Column1]:[FundName]],2,FALSE)),"Leases",(VLOOKUP(G377,GAAP02F[[#All],[Column1]:[FundName]],2,FALSE)))</f>
        <v>GENERAL FUND</v>
      </c>
      <c r="N377" s="438">
        <v>0</v>
      </c>
      <c r="O377" s="438">
        <v>0</v>
      </c>
      <c r="P377" s="438">
        <v>0</v>
      </c>
      <c r="Q377" s="438">
        <v>0</v>
      </c>
      <c r="R377" s="438">
        <v>0</v>
      </c>
      <c r="S377" s="438">
        <v>0</v>
      </c>
      <c r="T377" s="577">
        <f t="shared" si="87"/>
        <v>0</v>
      </c>
      <c r="U377" s="439">
        <v>0</v>
      </c>
      <c r="V377" s="439">
        <v>0</v>
      </c>
      <c r="W377" s="439">
        <v>0</v>
      </c>
      <c r="X377" s="439">
        <v>0</v>
      </c>
      <c r="Y377" s="440">
        <f t="shared" si="85"/>
        <v>0</v>
      </c>
      <c r="Z377" s="441">
        <v>0</v>
      </c>
      <c r="AA377" s="441">
        <v>0</v>
      </c>
      <c r="AB377" s="441">
        <v>0</v>
      </c>
      <c r="AC377" s="441">
        <v>0</v>
      </c>
      <c r="AD377" s="442">
        <f t="shared" si="83"/>
        <v>0</v>
      </c>
      <c r="AE377" s="443">
        <f t="shared" si="88"/>
        <v>0</v>
      </c>
      <c r="AF377" s="443">
        <f t="shared" si="86"/>
        <v>0</v>
      </c>
      <c r="AG377" s="443">
        <f t="shared" si="93"/>
        <v>0</v>
      </c>
      <c r="AH377" s="444">
        <f t="shared" si="94"/>
        <v>0</v>
      </c>
      <c r="AI377" s="444">
        <f t="shared" si="90"/>
        <v>0</v>
      </c>
      <c r="AJ377" s="444">
        <f t="shared" si="91"/>
        <v>0</v>
      </c>
      <c r="AK377" s="601">
        <f t="shared" si="92"/>
        <v>0</v>
      </c>
    </row>
    <row r="378" spans="1:37" s="445" customFormat="1" ht="13.9" customHeight="1" x14ac:dyDescent="0.2">
      <c r="A378" s="431" t="s">
        <v>106</v>
      </c>
      <c r="B378" s="198"/>
      <c r="C378" s="432" t="s">
        <v>12</v>
      </c>
      <c r="D378" s="432"/>
      <c r="E378" s="432"/>
      <c r="F378" s="434" t="s">
        <v>384</v>
      </c>
      <c r="G378" s="450" t="s">
        <v>385</v>
      </c>
      <c r="H378" s="435" t="str">
        <f t="shared" si="84"/>
        <v>41400121</v>
      </c>
      <c r="I378" s="436" t="str">
        <f>IF(ISNA(VLOOKUP(G378,GAAP02F[[#All],[Column1]:[FundHier1]],5,FALSE)),"Leases",(VLOOKUP(G378,GAAP02F[[#All],[Column1]:[FundHier1]],5,FALSE)))</f>
        <v>200</v>
      </c>
      <c r="J378" s="436" t="str">
        <f>IF(ISNA(VLOOKUP(F378,Table_GAAP02A[[#All],[Agency]:[Hier1]],4,FALSE)),"Abolished Agency",(VLOOKUP(F378,Table_GAAP02A[[#All],[Agency]:[Hier1]],4,FALSE)))</f>
        <v>0815</v>
      </c>
      <c r="K378" s="437" t="str">
        <f>IF(ISNA(VLOOKUP(F378,Table_GAAP02A[[#All],[Agency]:[Hier1]],2,FALSE)),"Abolished Agency",(VLOOKUP(F378,Table_GAAP02A[[#All],[Agency]:[Hier1]],2,FALSE)))</f>
        <v>HEALTH AND HUMAN SERVICES</v>
      </c>
      <c r="L378" s="437" t="str">
        <f>IF(ISNA(VLOOKUP(F378,Table_GAAP02A[[#All],[Agency]:[Hier1]],3,FALSE)),"Abolished Agency",(VLOOKUP(F378,Table_GAAP02A[[#All],[Agency]:[Hier1]],3,FALSE)))</f>
        <v>OFFICE OF HEALTH PLAN &amp; DEV</v>
      </c>
      <c r="M378" s="437" t="str">
        <f>IF(ISNA(VLOOKUP(G378,GAAP02F[[#All],[Column1]:[FundName]],2,FALSE)),"Leases",(VLOOKUP(G378,GAAP02F[[#All],[Column1]:[FundName]],2,FALSE)))</f>
        <v>ARCH PUB BLDG-HOSPITL BLDG PGM</v>
      </c>
      <c r="N378" s="438">
        <v>0</v>
      </c>
      <c r="O378" s="438">
        <v>0</v>
      </c>
      <c r="P378" s="438">
        <v>0</v>
      </c>
      <c r="Q378" s="438">
        <v>0</v>
      </c>
      <c r="R378" s="438">
        <v>0</v>
      </c>
      <c r="S378" s="438">
        <v>0</v>
      </c>
      <c r="T378" s="577">
        <f t="shared" si="87"/>
        <v>0</v>
      </c>
      <c r="U378" s="439">
        <v>0</v>
      </c>
      <c r="V378" s="439">
        <v>0</v>
      </c>
      <c r="W378" s="439">
        <v>0</v>
      </c>
      <c r="X378" s="439">
        <v>0</v>
      </c>
      <c r="Y378" s="440">
        <f t="shared" si="85"/>
        <v>0</v>
      </c>
      <c r="Z378" s="441">
        <v>0</v>
      </c>
      <c r="AA378" s="441">
        <v>0</v>
      </c>
      <c r="AB378" s="441">
        <v>0</v>
      </c>
      <c r="AC378" s="441">
        <v>0</v>
      </c>
      <c r="AD378" s="442">
        <f t="shared" si="83"/>
        <v>0</v>
      </c>
      <c r="AE378" s="443">
        <f t="shared" si="88"/>
        <v>0</v>
      </c>
      <c r="AF378" s="443">
        <f t="shared" si="86"/>
        <v>0</v>
      </c>
      <c r="AG378" s="443">
        <f t="shared" si="93"/>
        <v>0</v>
      </c>
      <c r="AH378" s="444">
        <f t="shared" si="94"/>
        <v>0</v>
      </c>
      <c r="AI378" s="444">
        <f t="shared" si="90"/>
        <v>0</v>
      </c>
      <c r="AJ378" s="444">
        <f t="shared" si="91"/>
        <v>0</v>
      </c>
      <c r="AK378" s="601">
        <f t="shared" si="92"/>
        <v>0</v>
      </c>
    </row>
    <row r="379" spans="1:37" s="445" customFormat="1" ht="13.9" customHeight="1" x14ac:dyDescent="0.2">
      <c r="A379" s="431" t="s">
        <v>106</v>
      </c>
      <c r="B379" s="198"/>
      <c r="C379" s="432" t="s">
        <v>12</v>
      </c>
      <c r="D379" s="432"/>
      <c r="E379" s="432"/>
      <c r="F379" s="434" t="s">
        <v>384</v>
      </c>
      <c r="G379" s="434" t="s">
        <v>386</v>
      </c>
      <c r="H379" s="435" t="str">
        <f t="shared" si="84"/>
        <v>41400143</v>
      </c>
      <c r="I379" s="436" t="str">
        <f>IF(ISNA(VLOOKUP(G379,GAAP02F[[#All],[Column1]:[FundHier1]],5,FALSE)),"Leases",(VLOOKUP(G379,GAAP02F[[#All],[Column1]:[FundHier1]],5,FALSE)))</f>
        <v>200</v>
      </c>
      <c r="J379" s="436" t="str">
        <f>IF(ISNA(VLOOKUP(F379,Table_GAAP02A[[#All],[Agency]:[Hier1]],4,FALSE)),"Abolished Agency",(VLOOKUP(F379,Table_GAAP02A[[#All],[Agency]:[Hier1]],4,FALSE)))</f>
        <v>0815</v>
      </c>
      <c r="K379" s="437" t="str">
        <f>IF(ISNA(VLOOKUP(F379,Table_GAAP02A[[#All],[Agency]:[Hier1]],2,FALSE)),"Abolished Agency",(VLOOKUP(F379,Table_GAAP02A[[#All],[Agency]:[Hier1]],2,FALSE)))</f>
        <v>HEALTH AND HUMAN SERVICES</v>
      </c>
      <c r="L379" s="437" t="str">
        <f>IF(ISNA(VLOOKUP(F379,Table_GAAP02A[[#All],[Agency]:[Hier1]],3,FALSE)),"Abolished Agency",(VLOOKUP(F379,Table_GAAP02A[[#All],[Agency]:[Hier1]],3,FALSE)))</f>
        <v>OFFICE OF HEALTH PLAN &amp; DEV</v>
      </c>
      <c r="M379" s="437" t="str">
        <f>IF(ISNA(VLOOKUP(G379,GAAP02F[[#All],[Column1]:[FundName]],2,FALSE)),"Leases",(VLOOKUP(G379,GAAP02F[[#All],[Column1]:[FundName]],2,FALSE)))</f>
        <v>CA HEALTH DATA &amp; PLANNING FD</v>
      </c>
      <c r="N379" s="438">
        <v>0</v>
      </c>
      <c r="O379" s="438">
        <v>0</v>
      </c>
      <c r="P379" s="438">
        <v>0</v>
      </c>
      <c r="Q379" s="438">
        <v>0</v>
      </c>
      <c r="R379" s="438">
        <v>0</v>
      </c>
      <c r="S379" s="438">
        <v>0</v>
      </c>
      <c r="T379" s="577">
        <f t="shared" si="87"/>
        <v>0</v>
      </c>
      <c r="U379" s="439">
        <v>0</v>
      </c>
      <c r="V379" s="439">
        <v>0</v>
      </c>
      <c r="W379" s="439">
        <v>0</v>
      </c>
      <c r="X379" s="439">
        <v>0</v>
      </c>
      <c r="Y379" s="440">
        <f t="shared" si="85"/>
        <v>0</v>
      </c>
      <c r="Z379" s="441">
        <v>0</v>
      </c>
      <c r="AA379" s="441">
        <v>0</v>
      </c>
      <c r="AB379" s="441">
        <v>0</v>
      </c>
      <c r="AC379" s="441">
        <v>0</v>
      </c>
      <c r="AD379" s="442">
        <f t="shared" si="83"/>
        <v>0</v>
      </c>
      <c r="AE379" s="443">
        <f t="shared" si="88"/>
        <v>0</v>
      </c>
      <c r="AF379" s="443">
        <f t="shared" si="86"/>
        <v>0</v>
      </c>
      <c r="AG379" s="443">
        <f t="shared" si="93"/>
        <v>0</v>
      </c>
      <c r="AH379" s="444">
        <f t="shared" si="94"/>
        <v>0</v>
      </c>
      <c r="AI379" s="444">
        <f t="shared" si="90"/>
        <v>0</v>
      </c>
      <c r="AJ379" s="444">
        <f t="shared" si="91"/>
        <v>0</v>
      </c>
      <c r="AK379" s="601">
        <f t="shared" si="92"/>
        <v>0</v>
      </c>
    </row>
    <row r="380" spans="1:37" s="445" customFormat="1" ht="13.9" customHeight="1" x14ac:dyDescent="0.2">
      <c r="A380" s="431" t="s">
        <v>106</v>
      </c>
      <c r="B380" s="198"/>
      <c r="C380" s="432" t="s">
        <v>12</v>
      </c>
      <c r="D380" s="432"/>
      <c r="E380" s="432"/>
      <c r="F380" s="434" t="s">
        <v>384</v>
      </c>
      <c r="G380" s="450" t="s">
        <v>387</v>
      </c>
      <c r="H380" s="435" t="str">
        <f t="shared" si="84"/>
        <v>41400181</v>
      </c>
      <c r="I380" s="436" t="str">
        <f>IF(ISNA(VLOOKUP(G380,GAAP02F[[#All],[Column1]:[FundHier1]],5,FALSE)),"Leases",(VLOOKUP(G380,GAAP02F[[#All],[Column1]:[FundHier1]],5,FALSE)))</f>
        <v>200</v>
      </c>
      <c r="J380" s="436" t="str">
        <f>IF(ISNA(VLOOKUP(F380,Table_GAAP02A[[#All],[Agency]:[Hier1]],4,FALSE)),"Abolished Agency",(VLOOKUP(F380,Table_GAAP02A[[#All],[Agency]:[Hier1]],4,FALSE)))</f>
        <v>0815</v>
      </c>
      <c r="K380" s="437" t="str">
        <f>IF(ISNA(VLOOKUP(F380,Table_GAAP02A[[#All],[Agency]:[Hier1]],2,FALSE)),"Abolished Agency",(VLOOKUP(F380,Table_GAAP02A[[#All],[Agency]:[Hier1]],2,FALSE)))</f>
        <v>HEALTH AND HUMAN SERVICES</v>
      </c>
      <c r="L380" s="437" t="str">
        <f>IF(ISNA(VLOOKUP(F380,Table_GAAP02A[[#All],[Agency]:[Hier1]],3,FALSE)),"Abolished Agency",(VLOOKUP(F380,Table_GAAP02A[[#All],[Agency]:[Hier1]],3,FALSE)))</f>
        <v>OFFICE OF HEALTH PLAN &amp; DEV</v>
      </c>
      <c r="M380" s="437" t="str">
        <f>IF(ISNA(VLOOKUP(G380,GAAP02F[[#All],[Column1]:[FundName]],2,FALSE)),"Leases",(VLOOKUP(G380,GAAP02F[[#All],[Column1]:[FundName]],2,FALSE)))</f>
        <v>REGISTERED NURSE EDUCATION FD</v>
      </c>
      <c r="N380" s="438">
        <v>0</v>
      </c>
      <c r="O380" s="438">
        <v>0</v>
      </c>
      <c r="P380" s="438">
        <v>0</v>
      </c>
      <c r="Q380" s="438">
        <v>0</v>
      </c>
      <c r="R380" s="438">
        <v>0</v>
      </c>
      <c r="S380" s="438">
        <v>0</v>
      </c>
      <c r="T380" s="577">
        <f t="shared" si="87"/>
        <v>0</v>
      </c>
      <c r="U380" s="439">
        <v>0</v>
      </c>
      <c r="V380" s="439">
        <v>0</v>
      </c>
      <c r="W380" s="439">
        <v>0</v>
      </c>
      <c r="X380" s="439">
        <v>0</v>
      </c>
      <c r="Y380" s="440">
        <f t="shared" si="85"/>
        <v>0</v>
      </c>
      <c r="Z380" s="441">
        <v>0</v>
      </c>
      <c r="AA380" s="441">
        <v>0</v>
      </c>
      <c r="AB380" s="441">
        <v>0</v>
      </c>
      <c r="AC380" s="441">
        <v>0</v>
      </c>
      <c r="AD380" s="442">
        <f t="shared" si="83"/>
        <v>0</v>
      </c>
      <c r="AE380" s="443">
        <f t="shared" si="88"/>
        <v>0</v>
      </c>
      <c r="AF380" s="443">
        <f t="shared" si="86"/>
        <v>0</v>
      </c>
      <c r="AG380" s="443">
        <f t="shared" si="93"/>
        <v>0</v>
      </c>
      <c r="AH380" s="444">
        <f t="shared" si="94"/>
        <v>0</v>
      </c>
      <c r="AI380" s="444">
        <f t="shared" si="90"/>
        <v>0</v>
      </c>
      <c r="AJ380" s="444">
        <f t="shared" si="91"/>
        <v>0</v>
      </c>
      <c r="AK380" s="601">
        <f t="shared" si="92"/>
        <v>0</v>
      </c>
    </row>
    <row r="381" spans="1:37" s="445" customFormat="1" ht="13.9" customHeight="1" x14ac:dyDescent="0.2">
      <c r="A381" s="431" t="s">
        <v>106</v>
      </c>
      <c r="B381" s="198"/>
      <c r="C381" s="432" t="s">
        <v>12</v>
      </c>
      <c r="D381" s="432"/>
      <c r="E381" s="432"/>
      <c r="F381" s="434" t="s">
        <v>384</v>
      </c>
      <c r="G381" s="434" t="s">
        <v>388</v>
      </c>
      <c r="H381" s="435" t="str">
        <f t="shared" si="84"/>
        <v>41403064</v>
      </c>
      <c r="I381" s="436" t="str">
        <f>IF(ISNA(VLOOKUP(G381,GAAP02F[[#All],[Column1]:[FundHier1]],5,FALSE)),"Leases",(VLOOKUP(G381,GAAP02F[[#All],[Column1]:[FundHier1]],5,FALSE)))</f>
        <v>200</v>
      </c>
      <c r="J381" s="436" t="str">
        <f>IF(ISNA(VLOOKUP(F381,Table_GAAP02A[[#All],[Agency]:[Hier1]],4,FALSE)),"Abolished Agency",(VLOOKUP(F381,Table_GAAP02A[[#All],[Agency]:[Hier1]],4,FALSE)))</f>
        <v>0815</v>
      </c>
      <c r="K381" s="437" t="str">
        <f>IF(ISNA(VLOOKUP(F381,Table_GAAP02A[[#All],[Agency]:[Hier1]],2,FALSE)),"Abolished Agency",(VLOOKUP(F381,Table_GAAP02A[[#All],[Agency]:[Hier1]],2,FALSE)))</f>
        <v>HEALTH AND HUMAN SERVICES</v>
      </c>
      <c r="L381" s="437" t="str">
        <f>IF(ISNA(VLOOKUP(F381,Table_GAAP02A[[#All],[Agency]:[Hier1]],3,FALSE)),"Abolished Agency",(VLOOKUP(F381,Table_GAAP02A[[#All],[Agency]:[Hier1]],3,FALSE)))</f>
        <v>OFFICE OF HEALTH PLAN &amp; DEV</v>
      </c>
      <c r="M381" s="437" t="str">
        <f>IF(ISNA(VLOOKUP(G381,GAAP02F[[#All],[Column1]:[FundName]],2,FALSE)),"Leases",(VLOOKUP(G381,GAAP02F[[#All],[Column1]:[FundName]],2,FALSE)))</f>
        <v>MENTAL HEALTH PRAC ED FUND</v>
      </c>
      <c r="N381" s="438">
        <v>0</v>
      </c>
      <c r="O381" s="438">
        <v>0</v>
      </c>
      <c r="P381" s="438">
        <v>0</v>
      </c>
      <c r="Q381" s="438">
        <v>0</v>
      </c>
      <c r="R381" s="438">
        <v>0</v>
      </c>
      <c r="S381" s="438">
        <v>0</v>
      </c>
      <c r="T381" s="577">
        <f t="shared" si="87"/>
        <v>0</v>
      </c>
      <c r="U381" s="439">
        <v>0</v>
      </c>
      <c r="V381" s="439">
        <v>0</v>
      </c>
      <c r="W381" s="439">
        <v>0</v>
      </c>
      <c r="X381" s="439">
        <v>0</v>
      </c>
      <c r="Y381" s="440">
        <f t="shared" si="85"/>
        <v>0</v>
      </c>
      <c r="Z381" s="441">
        <v>0</v>
      </c>
      <c r="AA381" s="441">
        <v>0</v>
      </c>
      <c r="AB381" s="441">
        <v>0</v>
      </c>
      <c r="AC381" s="441">
        <v>0</v>
      </c>
      <c r="AD381" s="442">
        <f t="shared" si="83"/>
        <v>0</v>
      </c>
      <c r="AE381" s="443">
        <f t="shared" si="88"/>
        <v>0</v>
      </c>
      <c r="AF381" s="443">
        <f t="shared" si="86"/>
        <v>0</v>
      </c>
      <c r="AG381" s="443">
        <f t="shared" si="93"/>
        <v>0</v>
      </c>
      <c r="AH381" s="444">
        <f t="shared" si="94"/>
        <v>0</v>
      </c>
      <c r="AI381" s="444">
        <f t="shared" si="90"/>
        <v>0</v>
      </c>
      <c r="AJ381" s="444">
        <f t="shared" si="91"/>
        <v>0</v>
      </c>
      <c r="AK381" s="601">
        <f t="shared" si="92"/>
        <v>0</v>
      </c>
    </row>
    <row r="382" spans="1:37" s="445" customFormat="1" ht="13.9" customHeight="1" x14ac:dyDescent="0.2">
      <c r="A382" s="431" t="s">
        <v>106</v>
      </c>
      <c r="B382" s="198"/>
      <c r="C382" s="432" t="s">
        <v>12</v>
      </c>
      <c r="D382" s="432"/>
      <c r="E382" s="432"/>
      <c r="F382" s="434" t="s">
        <v>384</v>
      </c>
      <c r="G382" s="450" t="s">
        <v>389</v>
      </c>
      <c r="H382" s="435" t="str">
        <f t="shared" si="84"/>
        <v>41403068</v>
      </c>
      <c r="I382" s="436" t="str">
        <f>IF(ISNA(VLOOKUP(G382,GAAP02F[[#All],[Column1]:[FundHier1]],5,FALSE)),"Leases",(VLOOKUP(G382,GAAP02F[[#All],[Column1]:[FundHier1]],5,FALSE)))</f>
        <v>200</v>
      </c>
      <c r="J382" s="436" t="str">
        <f>IF(ISNA(VLOOKUP(F382,Table_GAAP02A[[#All],[Agency]:[Hier1]],4,FALSE)),"Abolished Agency",(VLOOKUP(F382,Table_GAAP02A[[#All],[Agency]:[Hier1]],4,FALSE)))</f>
        <v>0815</v>
      </c>
      <c r="K382" s="437" t="str">
        <f>IF(ISNA(VLOOKUP(F382,Table_GAAP02A[[#All],[Agency]:[Hier1]],2,FALSE)),"Abolished Agency",(VLOOKUP(F382,Table_GAAP02A[[#All],[Agency]:[Hier1]],2,FALSE)))</f>
        <v>HEALTH AND HUMAN SERVICES</v>
      </c>
      <c r="L382" s="437" t="str">
        <f>IF(ISNA(VLOOKUP(F382,Table_GAAP02A[[#All],[Agency]:[Hier1]],3,FALSE)),"Abolished Agency",(VLOOKUP(F382,Table_GAAP02A[[#All],[Agency]:[Hier1]],3,FALSE)))</f>
        <v>OFFICE OF HEALTH PLAN &amp; DEV</v>
      </c>
      <c r="M382" s="437" t="str">
        <f>IF(ISNA(VLOOKUP(G382,GAAP02F[[#All],[Column1]:[FundName]],2,FALSE)),"Leases",(VLOOKUP(G382,GAAP02F[[#All],[Column1]:[FundName]],2,FALSE)))</f>
        <v>VOCATIONAL NURSE EDUCATION FD</v>
      </c>
      <c r="N382" s="438">
        <v>0</v>
      </c>
      <c r="O382" s="438">
        <v>0</v>
      </c>
      <c r="P382" s="438">
        <v>0</v>
      </c>
      <c r="Q382" s="438">
        <v>0</v>
      </c>
      <c r="R382" s="438">
        <v>0</v>
      </c>
      <c r="S382" s="438">
        <v>0</v>
      </c>
      <c r="T382" s="577">
        <f t="shared" si="87"/>
        <v>0</v>
      </c>
      <c r="U382" s="439">
        <v>0</v>
      </c>
      <c r="V382" s="439">
        <v>0</v>
      </c>
      <c r="W382" s="439">
        <v>0</v>
      </c>
      <c r="X382" s="439">
        <v>0</v>
      </c>
      <c r="Y382" s="440">
        <f t="shared" si="85"/>
        <v>0</v>
      </c>
      <c r="Z382" s="441">
        <v>0</v>
      </c>
      <c r="AA382" s="441">
        <v>0</v>
      </c>
      <c r="AB382" s="441">
        <v>0</v>
      </c>
      <c r="AC382" s="441">
        <v>0</v>
      </c>
      <c r="AD382" s="442">
        <f t="shared" si="83"/>
        <v>0</v>
      </c>
      <c r="AE382" s="443">
        <f t="shared" si="88"/>
        <v>0</v>
      </c>
      <c r="AF382" s="443">
        <f t="shared" si="86"/>
        <v>0</v>
      </c>
      <c r="AG382" s="443">
        <f t="shared" si="93"/>
        <v>0</v>
      </c>
      <c r="AH382" s="444">
        <f t="shared" si="94"/>
        <v>0</v>
      </c>
      <c r="AI382" s="444">
        <f t="shared" si="90"/>
        <v>0</v>
      </c>
      <c r="AJ382" s="444">
        <f t="shared" si="91"/>
        <v>0</v>
      </c>
      <c r="AK382" s="601">
        <f t="shared" si="92"/>
        <v>0</v>
      </c>
    </row>
    <row r="383" spans="1:37" s="445" customFormat="1" ht="13.9" customHeight="1" x14ac:dyDescent="0.2">
      <c r="A383" s="431" t="s">
        <v>106</v>
      </c>
      <c r="B383" s="198"/>
      <c r="C383" s="432" t="s">
        <v>12</v>
      </c>
      <c r="D383" s="432"/>
      <c r="E383" s="432"/>
      <c r="F383" s="434" t="s">
        <v>384</v>
      </c>
      <c r="G383" s="450" t="s">
        <v>118</v>
      </c>
      <c r="H383" s="435" t="str">
        <f t="shared" si="84"/>
        <v>41403085</v>
      </c>
      <c r="I383" s="436" t="str">
        <f>IF(ISNA(VLOOKUP(G383,GAAP02F[[#All],[Column1]:[FundHier1]],5,FALSE)),"Leases",(VLOOKUP(G383,GAAP02F[[#All],[Column1]:[FundHier1]],5,FALSE)))</f>
        <v>200</v>
      </c>
      <c r="J383" s="436" t="str">
        <f>IF(ISNA(VLOOKUP(F383,Table_GAAP02A[[#All],[Agency]:[Hier1]],4,FALSE)),"Abolished Agency",(VLOOKUP(F383,Table_GAAP02A[[#All],[Agency]:[Hier1]],4,FALSE)))</f>
        <v>0815</v>
      </c>
      <c r="K383" s="437" t="str">
        <f>IF(ISNA(VLOOKUP(F383,Table_GAAP02A[[#All],[Agency]:[Hier1]],2,FALSE)),"Abolished Agency",(VLOOKUP(F383,Table_GAAP02A[[#All],[Agency]:[Hier1]],2,FALSE)))</f>
        <v>HEALTH AND HUMAN SERVICES</v>
      </c>
      <c r="L383" s="437" t="str">
        <f>IF(ISNA(VLOOKUP(F383,Table_GAAP02A[[#All],[Agency]:[Hier1]],3,FALSE)),"Abolished Agency",(VLOOKUP(F383,Table_GAAP02A[[#All],[Agency]:[Hier1]],3,FALSE)))</f>
        <v>OFFICE OF HEALTH PLAN &amp; DEV</v>
      </c>
      <c r="M383" s="437" t="str">
        <f>IF(ISNA(VLOOKUP(G383,GAAP02F[[#All],[Column1]:[FundName]],2,FALSE)),"Leases",(VLOOKUP(G383,GAAP02F[[#All],[Column1]:[FundName]],2,FALSE)))</f>
        <v>MENTAL HEALTH SERVICE FUND</v>
      </c>
      <c r="N383" s="438">
        <v>0</v>
      </c>
      <c r="O383" s="438">
        <v>0</v>
      </c>
      <c r="P383" s="438">
        <v>0</v>
      </c>
      <c r="Q383" s="438">
        <v>0</v>
      </c>
      <c r="R383" s="438">
        <v>0</v>
      </c>
      <c r="S383" s="438">
        <v>0</v>
      </c>
      <c r="T383" s="577">
        <f t="shared" si="87"/>
        <v>0</v>
      </c>
      <c r="U383" s="439">
        <v>0</v>
      </c>
      <c r="V383" s="439">
        <v>0</v>
      </c>
      <c r="W383" s="439">
        <v>0</v>
      </c>
      <c r="X383" s="439">
        <v>0</v>
      </c>
      <c r="Y383" s="440">
        <f t="shared" si="85"/>
        <v>0</v>
      </c>
      <c r="Z383" s="441">
        <v>0</v>
      </c>
      <c r="AA383" s="441">
        <v>0</v>
      </c>
      <c r="AB383" s="441">
        <v>0</v>
      </c>
      <c r="AC383" s="441">
        <v>0</v>
      </c>
      <c r="AD383" s="442">
        <f t="shared" si="83"/>
        <v>0</v>
      </c>
      <c r="AE383" s="443">
        <f t="shared" si="88"/>
        <v>0</v>
      </c>
      <c r="AF383" s="443">
        <f t="shared" si="86"/>
        <v>0</v>
      </c>
      <c r="AG383" s="443">
        <f t="shared" si="93"/>
        <v>0</v>
      </c>
      <c r="AH383" s="444">
        <f t="shared" si="94"/>
        <v>0</v>
      </c>
      <c r="AI383" s="444">
        <f t="shared" si="90"/>
        <v>0</v>
      </c>
      <c r="AJ383" s="444">
        <f t="shared" si="91"/>
        <v>0</v>
      </c>
      <c r="AK383" s="601">
        <f t="shared" si="92"/>
        <v>0</v>
      </c>
    </row>
    <row r="384" spans="1:37" s="445" customFormat="1" ht="13.9" customHeight="1" x14ac:dyDescent="0.2">
      <c r="A384" s="431" t="s">
        <v>106</v>
      </c>
      <c r="B384" s="198"/>
      <c r="C384" s="432" t="s">
        <v>12</v>
      </c>
      <c r="D384" s="432"/>
      <c r="E384" s="432"/>
      <c r="F384" s="434" t="s">
        <v>384</v>
      </c>
      <c r="G384" s="434" t="s">
        <v>390</v>
      </c>
      <c r="H384" s="435" t="str">
        <f t="shared" si="84"/>
        <v>41408034</v>
      </c>
      <c r="I384" s="436" t="str">
        <f>IF(ISNA(VLOOKUP(G384,GAAP02F[[#All],[Column1]:[FundHier1]],5,FALSE)),"Leases",(VLOOKUP(G384,GAAP02F[[#All],[Column1]:[FundHier1]],5,FALSE)))</f>
        <v>200</v>
      </c>
      <c r="J384" s="436" t="str">
        <f>IF(ISNA(VLOOKUP(F384,Table_GAAP02A[[#All],[Agency]:[Hier1]],4,FALSE)),"Abolished Agency",(VLOOKUP(F384,Table_GAAP02A[[#All],[Agency]:[Hier1]],4,FALSE)))</f>
        <v>0815</v>
      </c>
      <c r="K384" s="437" t="str">
        <f>IF(ISNA(VLOOKUP(F384,Table_GAAP02A[[#All],[Agency]:[Hier1]],2,FALSE)),"Abolished Agency",(VLOOKUP(F384,Table_GAAP02A[[#All],[Agency]:[Hier1]],2,FALSE)))</f>
        <v>HEALTH AND HUMAN SERVICES</v>
      </c>
      <c r="L384" s="437" t="str">
        <f>IF(ISNA(VLOOKUP(F384,Table_GAAP02A[[#All],[Agency]:[Hier1]],3,FALSE)),"Abolished Agency",(VLOOKUP(F384,Table_GAAP02A[[#All],[Agency]:[Hier1]],3,FALSE)))</f>
        <v>OFFICE OF HEALTH PLAN &amp; DEV</v>
      </c>
      <c r="M384" s="437" t="str">
        <f>IF(ISNA(VLOOKUP(G384,GAAP02F[[#All],[Column1]:[FundName]],2,FALSE)),"Leases",(VLOOKUP(G384,GAAP02F[[#All],[Column1]:[FundName]],2,FALSE)))</f>
        <v>MEDICALLY UNDERSERVED ACCOUNT</v>
      </c>
      <c r="N384" s="438">
        <v>0</v>
      </c>
      <c r="O384" s="438">
        <v>0</v>
      </c>
      <c r="P384" s="438">
        <v>0</v>
      </c>
      <c r="Q384" s="438">
        <v>0</v>
      </c>
      <c r="R384" s="438">
        <v>0</v>
      </c>
      <c r="S384" s="438">
        <v>0</v>
      </c>
      <c r="T384" s="577">
        <f t="shared" si="87"/>
        <v>0</v>
      </c>
      <c r="U384" s="439">
        <v>0</v>
      </c>
      <c r="V384" s="439">
        <v>0</v>
      </c>
      <c r="W384" s="439">
        <v>0</v>
      </c>
      <c r="X384" s="439">
        <v>0</v>
      </c>
      <c r="Y384" s="440">
        <f t="shared" si="85"/>
        <v>0</v>
      </c>
      <c r="Z384" s="441">
        <v>0</v>
      </c>
      <c r="AA384" s="441">
        <v>0</v>
      </c>
      <c r="AB384" s="441">
        <v>0</v>
      </c>
      <c r="AC384" s="441">
        <v>0</v>
      </c>
      <c r="AD384" s="442">
        <f t="shared" si="83"/>
        <v>0</v>
      </c>
      <c r="AE384" s="443">
        <f t="shared" si="88"/>
        <v>0</v>
      </c>
      <c r="AF384" s="443">
        <f t="shared" si="86"/>
        <v>0</v>
      </c>
      <c r="AG384" s="443">
        <f t="shared" si="93"/>
        <v>0</v>
      </c>
      <c r="AH384" s="444">
        <f t="shared" si="94"/>
        <v>0</v>
      </c>
      <c r="AI384" s="444">
        <f t="shared" si="90"/>
        <v>0</v>
      </c>
      <c r="AJ384" s="444">
        <f t="shared" si="91"/>
        <v>0</v>
      </c>
      <c r="AK384" s="601">
        <f t="shared" si="92"/>
        <v>0</v>
      </c>
    </row>
    <row r="385" spans="1:37" s="445" customFormat="1" ht="13.9" customHeight="1" x14ac:dyDescent="0.2">
      <c r="A385" s="446" t="s">
        <v>106</v>
      </c>
      <c r="B385" s="454"/>
      <c r="C385" s="432" t="s">
        <v>12</v>
      </c>
      <c r="D385" s="605"/>
      <c r="E385" s="432"/>
      <c r="F385" s="434" t="s">
        <v>391</v>
      </c>
      <c r="G385" s="450" t="s">
        <v>392</v>
      </c>
      <c r="H385" s="435" t="str">
        <f t="shared" si="84"/>
        <v>41500933</v>
      </c>
      <c r="I385" s="436" t="str">
        <f>IF(ISNA(VLOOKUP(G385,GAAP02F[[#All],[Column1]:[FundHier1]],5,FALSE)),"Leases",(VLOOKUP(G385,GAAP02F[[#All],[Column1]:[FundHier1]],5,FALSE)))</f>
        <v>200</v>
      </c>
      <c r="J385" s="436" t="str">
        <f>IF(ISNA(VLOOKUP(F385,Table_GAAP02A[[#All],[Agency]:[Hier1]],4,FALSE)),"Abolished Agency",(VLOOKUP(F385,Table_GAAP02A[[#All],[Agency]:[Hier1]],4,FALSE)))</f>
        <v>0815</v>
      </c>
      <c r="K385" s="437" t="str">
        <f>IF(ISNA(VLOOKUP(F385,Table_GAAP02A[[#All],[Agency]:[Hier1]],2,FALSE)),"Abolished Agency",(VLOOKUP(F385,Table_GAAP02A[[#All],[Agency]:[Hier1]],2,FALSE)))</f>
        <v>HEALTH AND HUMAN SERVICES</v>
      </c>
      <c r="L385" s="437" t="str">
        <f>IF(ISNA(VLOOKUP(F385,Table_GAAP02A[[#All],[Agency]:[Hier1]],3,FALSE)),"Abolished Agency",(VLOOKUP(F385,Table_GAAP02A[[#All],[Agency]:[Hier1]],3,FALSE)))</f>
        <v>DEPT OF MANAGED HEALTH CARE</v>
      </c>
      <c r="M385" s="437" t="str">
        <f>IF(ISNA(VLOOKUP(G385,GAAP02F[[#All],[Column1]:[FundName]],2,FALSE)),"Leases",(VLOOKUP(G385,GAAP02F[[#All],[Column1]:[FundName]],2,FALSE)))</f>
        <v>MANAGED CARE FUND</v>
      </c>
      <c r="N385" s="438">
        <v>0</v>
      </c>
      <c r="O385" s="438">
        <v>0</v>
      </c>
      <c r="P385" s="438">
        <v>0</v>
      </c>
      <c r="Q385" s="438">
        <v>0</v>
      </c>
      <c r="R385" s="438">
        <v>0</v>
      </c>
      <c r="S385" s="438">
        <v>0</v>
      </c>
      <c r="T385" s="577">
        <f t="shared" si="87"/>
        <v>0</v>
      </c>
      <c r="U385" s="439">
        <v>0</v>
      </c>
      <c r="V385" s="439">
        <v>0</v>
      </c>
      <c r="W385" s="439">
        <v>0</v>
      </c>
      <c r="X385" s="439">
        <v>0</v>
      </c>
      <c r="Y385" s="440">
        <f t="shared" si="85"/>
        <v>0</v>
      </c>
      <c r="Z385" s="441">
        <v>0</v>
      </c>
      <c r="AA385" s="441">
        <v>0</v>
      </c>
      <c r="AB385" s="441">
        <v>0</v>
      </c>
      <c r="AC385" s="441">
        <v>0</v>
      </c>
      <c r="AD385" s="442">
        <f t="shared" ref="AD385:AD445" si="95">SUM(Z385:AC385)</f>
        <v>0</v>
      </c>
      <c r="AE385" s="443">
        <f t="shared" si="88"/>
        <v>0</v>
      </c>
      <c r="AF385" s="443">
        <f t="shared" si="86"/>
        <v>0</v>
      </c>
      <c r="AG385" s="443">
        <f t="shared" si="93"/>
        <v>0</v>
      </c>
      <c r="AH385" s="444">
        <f t="shared" si="94"/>
        <v>0</v>
      </c>
      <c r="AI385" s="444">
        <f t="shared" si="90"/>
        <v>0</v>
      </c>
      <c r="AJ385" s="444">
        <f t="shared" si="91"/>
        <v>0</v>
      </c>
      <c r="AK385" s="601">
        <f t="shared" si="92"/>
        <v>0</v>
      </c>
    </row>
    <row r="386" spans="1:37" s="445" customFormat="1" ht="13.9" customHeight="1" x14ac:dyDescent="0.2">
      <c r="A386" s="431" t="s">
        <v>106</v>
      </c>
      <c r="B386" s="454"/>
      <c r="C386" s="432" t="s">
        <v>12</v>
      </c>
      <c r="D386" s="432"/>
      <c r="E386" s="432"/>
      <c r="F386" s="434" t="s">
        <v>393</v>
      </c>
      <c r="G386" s="450" t="s">
        <v>13</v>
      </c>
      <c r="H386" s="435" t="str">
        <f t="shared" ref="H386:H446" si="96">F386&amp;G386</f>
        <v>41700001</v>
      </c>
      <c r="I386" s="436" t="str">
        <f>IF(ISNA(VLOOKUP(G386,GAAP02F[[#All],[Column1]:[FundHier1]],5,FALSE)),"Leases",(VLOOKUP(G386,GAAP02F[[#All],[Column1]:[FundHier1]],5,FALSE)))</f>
        <v>100</v>
      </c>
      <c r="J386" s="436" t="str">
        <f>IF(ISNA(VLOOKUP(F386,Table_GAAP02A[[#All],[Agency]:[Hier1]],4,FALSE)),"Abolished Agency",(VLOOKUP(F386,Table_GAAP02A[[#All],[Agency]:[Hier1]],4,FALSE)))</f>
        <v>0815</v>
      </c>
      <c r="K386" s="437" t="str">
        <f>IF(ISNA(VLOOKUP(F386,Table_GAAP02A[[#All],[Agency]:[Hier1]],2,FALSE)),"Abolished Agency",(VLOOKUP(F386,Table_GAAP02A[[#All],[Agency]:[Hier1]],2,FALSE)))</f>
        <v>HEALTH AND HUMAN SERVICES</v>
      </c>
      <c r="L386" s="437" t="str">
        <f>IF(ISNA(VLOOKUP(F386,Table_GAAP02A[[#All],[Agency]:[Hier1]],3,FALSE)),"Abolished Agency",(VLOOKUP(F386,Table_GAAP02A[[#All],[Agency]:[Hier1]],3,FALSE)))</f>
        <v>DEPARTMENT OF AGING</v>
      </c>
      <c r="M386" s="437" t="str">
        <f>IF(ISNA(VLOOKUP(G386,GAAP02F[[#All],[Column1]:[FundName]],2,FALSE)),"Leases",(VLOOKUP(G386,GAAP02F[[#All],[Column1]:[FundName]],2,FALSE)))</f>
        <v>GENERAL FUND</v>
      </c>
      <c r="N386" s="438">
        <v>0</v>
      </c>
      <c r="O386" s="438">
        <v>0</v>
      </c>
      <c r="P386" s="438">
        <v>0</v>
      </c>
      <c r="Q386" s="438">
        <v>0</v>
      </c>
      <c r="R386" s="438">
        <v>0</v>
      </c>
      <c r="S386" s="438">
        <v>0</v>
      </c>
      <c r="T386" s="577">
        <f t="shared" si="87"/>
        <v>0</v>
      </c>
      <c r="U386" s="439">
        <v>0</v>
      </c>
      <c r="V386" s="439">
        <v>0</v>
      </c>
      <c r="W386" s="439">
        <v>0</v>
      </c>
      <c r="X386" s="439">
        <v>0</v>
      </c>
      <c r="Y386" s="440">
        <f t="shared" ref="Y386:Y446" si="97">SUM(U386:X386)</f>
        <v>0</v>
      </c>
      <c r="Z386" s="441">
        <v>0</v>
      </c>
      <c r="AA386" s="441">
        <v>0</v>
      </c>
      <c r="AB386" s="441">
        <v>0</v>
      </c>
      <c r="AC386" s="441">
        <v>0</v>
      </c>
      <c r="AD386" s="442">
        <f t="shared" si="95"/>
        <v>0</v>
      </c>
      <c r="AE386" s="443">
        <f t="shared" si="88"/>
        <v>0</v>
      </c>
      <c r="AF386" s="443">
        <f t="shared" si="86"/>
        <v>0</v>
      </c>
      <c r="AG386" s="443">
        <f t="shared" si="93"/>
        <v>0</v>
      </c>
      <c r="AH386" s="444">
        <f t="shared" si="94"/>
        <v>0</v>
      </c>
      <c r="AI386" s="444">
        <f t="shared" si="90"/>
        <v>0</v>
      </c>
      <c r="AJ386" s="444">
        <f t="shared" si="91"/>
        <v>0</v>
      </c>
      <c r="AK386" s="601">
        <f t="shared" si="92"/>
        <v>0</v>
      </c>
    </row>
    <row r="387" spans="1:37" s="445" customFormat="1" ht="13.9" customHeight="1" x14ac:dyDescent="0.2">
      <c r="A387" s="431" t="s">
        <v>106</v>
      </c>
      <c r="B387" s="454"/>
      <c r="C387" s="432" t="s">
        <v>12</v>
      </c>
      <c r="D387" s="432"/>
      <c r="E387" s="432"/>
      <c r="F387" s="434" t="s">
        <v>393</v>
      </c>
      <c r="G387" s="450" t="s">
        <v>394</v>
      </c>
      <c r="H387" s="435" t="str">
        <f t="shared" si="96"/>
        <v>41700289</v>
      </c>
      <c r="I387" s="436" t="str">
        <f>IF(ISNA(VLOOKUP(G387,GAAP02F[[#All],[Column1]:[FundHier1]],5,FALSE)),"Leases",(VLOOKUP(G387,GAAP02F[[#All],[Column1]:[FundHier1]],5,FALSE)))</f>
        <v>200</v>
      </c>
      <c r="J387" s="436" t="str">
        <f>IF(ISNA(VLOOKUP(F387,Table_GAAP02A[[#All],[Agency]:[Hier1]],4,FALSE)),"Abolished Agency",(VLOOKUP(F387,Table_GAAP02A[[#All],[Agency]:[Hier1]],4,FALSE)))</f>
        <v>0815</v>
      </c>
      <c r="K387" s="437" t="str">
        <f>IF(ISNA(VLOOKUP(F387,Table_GAAP02A[[#All],[Agency]:[Hier1]],2,FALSE)),"Abolished Agency",(VLOOKUP(F387,Table_GAAP02A[[#All],[Agency]:[Hier1]],2,FALSE)))</f>
        <v>HEALTH AND HUMAN SERVICES</v>
      </c>
      <c r="L387" s="437" t="str">
        <f>IF(ISNA(VLOOKUP(F387,Table_GAAP02A[[#All],[Agency]:[Hier1]],3,FALSE)),"Abolished Agency",(VLOOKUP(F387,Table_GAAP02A[[#All],[Agency]:[Hier1]],3,FALSE)))</f>
        <v>DEPARTMENT OF AGING</v>
      </c>
      <c r="M387" s="437" t="str">
        <f>IF(ISNA(VLOOKUP(G387,GAAP02F[[#All],[Column1]:[FundName]],2,FALSE)),"Leases",(VLOOKUP(G387,GAAP02F[[#All],[Column1]:[FundName]],2,FALSE)))</f>
        <v>STATE HICAP FUND</v>
      </c>
      <c r="N387" s="438">
        <v>0</v>
      </c>
      <c r="O387" s="438">
        <v>0</v>
      </c>
      <c r="P387" s="438">
        <v>0</v>
      </c>
      <c r="Q387" s="438">
        <v>0</v>
      </c>
      <c r="R387" s="438">
        <v>0</v>
      </c>
      <c r="S387" s="438">
        <v>0</v>
      </c>
      <c r="T387" s="577">
        <f t="shared" si="87"/>
        <v>0</v>
      </c>
      <c r="U387" s="439">
        <v>0</v>
      </c>
      <c r="V387" s="439">
        <v>0</v>
      </c>
      <c r="W387" s="439">
        <v>0</v>
      </c>
      <c r="X387" s="439">
        <v>0</v>
      </c>
      <c r="Y387" s="440">
        <f t="shared" si="97"/>
        <v>0</v>
      </c>
      <c r="Z387" s="441">
        <v>0</v>
      </c>
      <c r="AA387" s="441">
        <v>0</v>
      </c>
      <c r="AB387" s="441">
        <v>0</v>
      </c>
      <c r="AC387" s="441">
        <v>0</v>
      </c>
      <c r="AD387" s="442">
        <f t="shared" si="95"/>
        <v>0</v>
      </c>
      <c r="AE387" s="443"/>
      <c r="AF387" s="443">
        <f t="shared" si="86"/>
        <v>0</v>
      </c>
      <c r="AG387" s="443">
        <f>P387 +W387-AB387</f>
        <v>0</v>
      </c>
      <c r="AH387" s="444">
        <f t="shared" si="94"/>
        <v>0</v>
      </c>
      <c r="AI387" s="444">
        <f t="shared" si="90"/>
        <v>0</v>
      </c>
      <c r="AJ387" s="444">
        <f t="shared" si="91"/>
        <v>0</v>
      </c>
      <c r="AK387" s="601">
        <f t="shared" si="92"/>
        <v>0</v>
      </c>
    </row>
    <row r="388" spans="1:37" s="445" customFormat="1" ht="13.9" customHeight="1" x14ac:dyDescent="0.2">
      <c r="A388" s="431" t="s">
        <v>106</v>
      </c>
      <c r="B388" s="454"/>
      <c r="C388" s="432" t="s">
        <v>12</v>
      </c>
      <c r="D388" s="432"/>
      <c r="E388" s="432"/>
      <c r="F388" s="434" t="s">
        <v>393</v>
      </c>
      <c r="G388" s="450" t="s">
        <v>63</v>
      </c>
      <c r="H388" s="435" t="str">
        <f t="shared" si="96"/>
        <v>41700890</v>
      </c>
      <c r="I388" s="436" t="str">
        <f>IF(ISNA(VLOOKUP(G388,GAAP02F[[#All],[Column1]:[FundHier1]],5,FALSE)),"Leases",(VLOOKUP(G388,GAAP02F[[#All],[Column1]:[FundHier1]],5,FALSE)))</f>
        <v>200</v>
      </c>
      <c r="J388" s="436" t="str">
        <f>IF(ISNA(VLOOKUP(F388,Table_GAAP02A[[#All],[Agency]:[Hier1]],4,FALSE)),"Abolished Agency",(VLOOKUP(F388,Table_GAAP02A[[#All],[Agency]:[Hier1]],4,FALSE)))</f>
        <v>0815</v>
      </c>
      <c r="K388" s="437" t="str">
        <f>IF(ISNA(VLOOKUP(F388,Table_GAAP02A[[#All],[Agency]:[Hier1]],2,FALSE)),"Abolished Agency",(VLOOKUP(F388,Table_GAAP02A[[#All],[Agency]:[Hier1]],2,FALSE)))</f>
        <v>HEALTH AND HUMAN SERVICES</v>
      </c>
      <c r="L388" s="437" t="str">
        <f>IF(ISNA(VLOOKUP(F388,Table_GAAP02A[[#All],[Agency]:[Hier1]],3,FALSE)),"Abolished Agency",(VLOOKUP(F388,Table_GAAP02A[[#All],[Agency]:[Hier1]],3,FALSE)))</f>
        <v>DEPARTMENT OF AGING</v>
      </c>
      <c r="M388" s="437" t="str">
        <f>IF(ISNA(VLOOKUP(G388,GAAP02F[[#All],[Column1]:[FundName]],2,FALSE)),"Leases",(VLOOKUP(G388,GAAP02F[[#All],[Column1]:[FundName]],2,FALSE)))</f>
        <v>FEDERAL TRUST FUND</v>
      </c>
      <c r="N388" s="438">
        <v>0</v>
      </c>
      <c r="O388" s="438">
        <v>0</v>
      </c>
      <c r="P388" s="438">
        <v>0</v>
      </c>
      <c r="Q388" s="438">
        <v>0</v>
      </c>
      <c r="R388" s="438">
        <v>0</v>
      </c>
      <c r="S388" s="438">
        <v>0</v>
      </c>
      <c r="T388" s="577">
        <f t="shared" si="87"/>
        <v>0</v>
      </c>
      <c r="U388" s="439">
        <v>0</v>
      </c>
      <c r="V388" s="439">
        <v>0</v>
      </c>
      <c r="W388" s="439">
        <v>0</v>
      </c>
      <c r="X388" s="439">
        <v>0</v>
      </c>
      <c r="Y388" s="440">
        <f t="shared" si="97"/>
        <v>0</v>
      </c>
      <c r="Z388" s="441">
        <v>0</v>
      </c>
      <c r="AA388" s="441">
        <v>0</v>
      </c>
      <c r="AB388" s="441">
        <v>0</v>
      </c>
      <c r="AC388" s="441">
        <v>0</v>
      </c>
      <c r="AD388" s="442">
        <f t="shared" si="95"/>
        <v>0</v>
      </c>
      <c r="AE388" s="443"/>
      <c r="AF388" s="443">
        <f t="shared" ref="AF388:AF448" si="98">O388 +V388-AA388</f>
        <v>0</v>
      </c>
      <c r="AG388" s="443"/>
      <c r="AH388" s="444">
        <f t="shared" si="94"/>
        <v>0</v>
      </c>
      <c r="AI388" s="444">
        <f t="shared" si="90"/>
        <v>0</v>
      </c>
      <c r="AJ388" s="444">
        <f t="shared" si="91"/>
        <v>0</v>
      </c>
      <c r="AK388" s="601">
        <f t="shared" si="92"/>
        <v>0</v>
      </c>
    </row>
    <row r="389" spans="1:37" s="445" customFormat="1" ht="13.9" customHeight="1" x14ac:dyDescent="0.2">
      <c r="A389" s="446" t="s">
        <v>106</v>
      </c>
      <c r="B389" s="433"/>
      <c r="C389" s="432" t="s">
        <v>12</v>
      </c>
      <c r="D389" s="56" t="s">
        <v>6265</v>
      </c>
      <c r="E389" s="56" t="s">
        <v>6264</v>
      </c>
      <c r="F389" s="434" t="s">
        <v>395</v>
      </c>
      <c r="G389" s="434" t="s">
        <v>396</v>
      </c>
      <c r="H389" s="435" t="str">
        <f t="shared" si="96"/>
        <v>42500638</v>
      </c>
      <c r="I389" s="436" t="str">
        <f>IF(ISNA(VLOOKUP(G389,GAAP02F[[#All],[Column1]:[FundHier1]],5,FALSE)),"Leases",(VLOOKUP(G389,GAAP02F[[#All],[Column1]:[FundHier1]],5,FALSE)))</f>
        <v>200</v>
      </c>
      <c r="J389" s="436" t="str">
        <f>IF(ISNA(VLOOKUP(F389,Table_GAAP02A[[#All],[Agency]:[Hier1]],4,FALSE)),"Abolished Agency",(VLOOKUP(F389,Table_GAAP02A[[#All],[Agency]:[Hier1]],4,FALSE)))</f>
        <v>0815</v>
      </c>
      <c r="K389" s="437" t="str">
        <f>IF(ISNA(VLOOKUP(F389,Table_GAAP02A[[#All],[Agency]:[Hier1]],2,FALSE)),"Abolished Agency",(VLOOKUP(F389,Table_GAAP02A[[#All],[Agency]:[Hier1]],2,FALSE)))</f>
        <v>HEALTH AND HUMAN SERVICES</v>
      </c>
      <c r="L389" s="437" t="str">
        <f>IF(ISNA(VLOOKUP(F389,Table_GAAP02A[[#All],[Agency]:[Hier1]],3,FALSE)),"Abolished Agency",(VLOOKUP(F389,Table_GAAP02A[[#All],[Agency]:[Hier1]],3,FALSE)))</f>
        <v>CA. CHILDREN AND FAMILIES COMM</v>
      </c>
      <c r="M389" s="437" t="str">
        <f>IF(ISNA(VLOOKUP(G389,GAAP02F[[#All],[Column1]:[FundName]],2,FALSE)),"Leases",(VLOOKUP(G389,GAAP02F[[#All],[Column1]:[FundName]],2,FALSE)))</f>
        <v>ADMIN ACCT CHILD/FAM TRUST FD</v>
      </c>
      <c r="N389" s="438">
        <v>0</v>
      </c>
      <c r="O389" s="438">
        <v>718374.03</v>
      </c>
      <c r="P389" s="438">
        <v>0</v>
      </c>
      <c r="Q389" s="438">
        <v>0</v>
      </c>
      <c r="R389" s="438">
        <v>0</v>
      </c>
      <c r="S389" s="438">
        <v>0</v>
      </c>
      <c r="T389" s="577">
        <f t="shared" si="87"/>
        <v>718374.03</v>
      </c>
      <c r="U389" s="439">
        <v>0</v>
      </c>
      <c r="V389" s="439">
        <v>0</v>
      </c>
      <c r="W389" s="439">
        <v>0</v>
      </c>
      <c r="X389" s="439">
        <v>0</v>
      </c>
      <c r="Y389" s="440">
        <f t="shared" si="97"/>
        <v>0</v>
      </c>
      <c r="Z389" s="441">
        <v>0</v>
      </c>
      <c r="AA389" s="441">
        <v>718374.03</v>
      </c>
      <c r="AB389" s="441">
        <v>0</v>
      </c>
      <c r="AC389" s="441">
        <v>0</v>
      </c>
      <c r="AD389" s="442">
        <f t="shared" si="95"/>
        <v>718374.03</v>
      </c>
      <c r="AE389" s="443">
        <f t="shared" ref="AE389:AE420" si="99">N389 +U389-Z389</f>
        <v>0</v>
      </c>
      <c r="AF389" s="443">
        <f t="shared" si="98"/>
        <v>0</v>
      </c>
      <c r="AG389" s="443">
        <f t="shared" ref="AG389:AG420" si="100">P389 +W389-AB389</f>
        <v>0</v>
      </c>
      <c r="AH389" s="444">
        <f t="shared" si="94"/>
        <v>0</v>
      </c>
      <c r="AI389" s="444">
        <f t="shared" si="90"/>
        <v>0</v>
      </c>
      <c r="AJ389" s="444">
        <f t="shared" si="91"/>
        <v>0</v>
      </c>
      <c r="AK389" s="601">
        <f t="shared" si="92"/>
        <v>0</v>
      </c>
    </row>
    <row r="390" spans="1:37" s="445" customFormat="1" ht="13.9" customHeight="1" x14ac:dyDescent="0.2">
      <c r="A390" s="431" t="s">
        <v>106</v>
      </c>
      <c r="B390" s="454"/>
      <c r="C390" s="432" t="s">
        <v>12</v>
      </c>
      <c r="D390" s="56"/>
      <c r="E390" s="432"/>
      <c r="F390" s="434" t="s">
        <v>397</v>
      </c>
      <c r="G390" s="450" t="s">
        <v>13</v>
      </c>
      <c r="H390" s="435" t="str">
        <f t="shared" si="96"/>
        <v>42600001</v>
      </c>
      <c r="I390" s="436" t="str">
        <f>IF(ISNA(VLOOKUP(G390,GAAP02F[[#All],[Column1]:[FundHier1]],5,FALSE)),"Leases",(VLOOKUP(G390,GAAP02F[[#All],[Column1]:[FundHier1]],5,FALSE)))</f>
        <v>100</v>
      </c>
      <c r="J390" s="436" t="str">
        <f>IF(ISNA(VLOOKUP(F390,Table_GAAP02A[[#All],[Agency]:[Hier1]],4,FALSE)),"Abolished Agency",(VLOOKUP(F390,Table_GAAP02A[[#All],[Agency]:[Hier1]],4,FALSE)))</f>
        <v>0815</v>
      </c>
      <c r="K390" s="437" t="str">
        <f>IF(ISNA(VLOOKUP(F390,Table_GAAP02A[[#All],[Agency]:[Hier1]],2,FALSE)),"Abolished Agency",(VLOOKUP(F390,Table_GAAP02A[[#All],[Agency]:[Hier1]],2,FALSE)))</f>
        <v>HEALTH AND HUMAN SERVICES</v>
      </c>
      <c r="L390" s="437" t="str">
        <f>IF(ISNA(VLOOKUP(F390,Table_GAAP02A[[#All],[Agency]:[Hier1]],3,FALSE)),"Abolished Agency",(VLOOKUP(F390,Table_GAAP02A[[#All],[Agency]:[Hier1]],3,FALSE)))</f>
        <v>DEPARTMENT OF HEALTH CARE SVCS</v>
      </c>
      <c r="M390" s="437" t="str">
        <f>IF(ISNA(VLOOKUP(G390,GAAP02F[[#All],[Column1]:[FundName]],2,FALSE)),"Leases",(VLOOKUP(G390,GAAP02F[[#All],[Column1]:[FundName]],2,FALSE)))</f>
        <v>GENERAL FUND</v>
      </c>
      <c r="N390" s="438">
        <v>0</v>
      </c>
      <c r="O390" s="438">
        <v>0</v>
      </c>
      <c r="P390" s="438">
        <v>0</v>
      </c>
      <c r="Q390" s="438">
        <v>0</v>
      </c>
      <c r="R390" s="438">
        <v>0</v>
      </c>
      <c r="S390" s="438">
        <v>0</v>
      </c>
      <c r="T390" s="577">
        <f t="shared" si="87"/>
        <v>0</v>
      </c>
      <c r="U390" s="439">
        <v>0</v>
      </c>
      <c r="V390" s="439">
        <v>0</v>
      </c>
      <c r="W390" s="439">
        <v>0</v>
      </c>
      <c r="X390" s="439">
        <v>0</v>
      </c>
      <c r="Y390" s="440">
        <f t="shared" si="97"/>
        <v>0</v>
      </c>
      <c r="Z390" s="441">
        <v>0</v>
      </c>
      <c r="AA390" s="441">
        <v>0</v>
      </c>
      <c r="AB390" s="441">
        <v>0</v>
      </c>
      <c r="AC390" s="441">
        <v>0</v>
      </c>
      <c r="AD390" s="442">
        <f t="shared" si="95"/>
        <v>0</v>
      </c>
      <c r="AE390" s="443">
        <f t="shared" si="99"/>
        <v>0</v>
      </c>
      <c r="AF390" s="443">
        <f t="shared" si="98"/>
        <v>0</v>
      </c>
      <c r="AG390" s="443">
        <f t="shared" si="100"/>
        <v>0</v>
      </c>
      <c r="AH390" s="444">
        <f t="shared" si="94"/>
        <v>0</v>
      </c>
      <c r="AI390" s="444">
        <f t="shared" si="90"/>
        <v>0</v>
      </c>
      <c r="AJ390" s="444">
        <f t="shared" si="91"/>
        <v>0</v>
      </c>
      <c r="AK390" s="601">
        <f t="shared" si="92"/>
        <v>0</v>
      </c>
    </row>
    <row r="391" spans="1:37" s="445" customFormat="1" ht="13.9" customHeight="1" x14ac:dyDescent="0.2">
      <c r="A391" s="431" t="s">
        <v>106</v>
      </c>
      <c r="B391" s="432"/>
      <c r="C391" s="432" t="s">
        <v>12</v>
      </c>
      <c r="D391" s="432"/>
      <c r="E391" s="432"/>
      <c r="F391" s="434" t="s">
        <v>397</v>
      </c>
      <c r="G391" s="434" t="s">
        <v>398</v>
      </c>
      <c r="H391" s="435" t="str">
        <f t="shared" si="96"/>
        <v>42600009</v>
      </c>
      <c r="I391" s="436" t="str">
        <f>IF(ISNA(VLOOKUP(G391,GAAP02F[[#All],[Column1]:[FundHier1]],5,FALSE)),"Leases",(VLOOKUP(G391,GAAP02F[[#All],[Column1]:[FundHier1]],5,FALSE)))</f>
        <v>200</v>
      </c>
      <c r="J391" s="436" t="str">
        <f>IF(ISNA(VLOOKUP(F391,Table_GAAP02A[[#All],[Agency]:[Hier1]],4,FALSE)),"Abolished Agency",(VLOOKUP(F391,Table_GAAP02A[[#All],[Agency]:[Hier1]],4,FALSE)))</f>
        <v>0815</v>
      </c>
      <c r="K391" s="437" t="str">
        <f>IF(ISNA(VLOOKUP(F391,Table_GAAP02A[[#All],[Agency]:[Hier1]],2,FALSE)),"Abolished Agency",(VLOOKUP(F391,Table_GAAP02A[[#All],[Agency]:[Hier1]],2,FALSE)))</f>
        <v>HEALTH AND HUMAN SERVICES</v>
      </c>
      <c r="L391" s="437" t="str">
        <f>IF(ISNA(VLOOKUP(F391,Table_GAAP02A[[#All],[Agency]:[Hier1]],3,FALSE)),"Abolished Agency",(VLOOKUP(F391,Table_GAAP02A[[#All],[Agency]:[Hier1]],3,FALSE)))</f>
        <v>DEPARTMENT OF HEALTH CARE SVCS</v>
      </c>
      <c r="M391" s="437" t="str">
        <f>IF(ISNA(VLOOKUP(G391,GAAP02F[[#All],[Column1]:[FundName]],2,FALSE)),"Leases",(VLOOKUP(G391,GAAP02F[[#All],[Column1]:[FundName]],2,FALSE)))</f>
        <v>BREAST CANCER CONTROL ACCOUNT</v>
      </c>
      <c r="N391" s="438">
        <v>0</v>
      </c>
      <c r="O391" s="438">
        <v>0</v>
      </c>
      <c r="P391" s="438">
        <v>0</v>
      </c>
      <c r="Q391" s="438">
        <v>0</v>
      </c>
      <c r="R391" s="438">
        <v>0</v>
      </c>
      <c r="S391" s="438">
        <v>0</v>
      </c>
      <c r="T391" s="577">
        <f t="shared" si="87"/>
        <v>0</v>
      </c>
      <c r="U391" s="439">
        <v>0</v>
      </c>
      <c r="V391" s="439">
        <v>0</v>
      </c>
      <c r="W391" s="439">
        <v>0</v>
      </c>
      <c r="X391" s="439">
        <v>0</v>
      </c>
      <c r="Y391" s="440">
        <f t="shared" si="97"/>
        <v>0</v>
      </c>
      <c r="Z391" s="441">
        <v>0</v>
      </c>
      <c r="AA391" s="441">
        <v>0</v>
      </c>
      <c r="AB391" s="441">
        <v>0</v>
      </c>
      <c r="AC391" s="441">
        <v>0</v>
      </c>
      <c r="AD391" s="442">
        <f t="shared" si="95"/>
        <v>0</v>
      </c>
      <c r="AE391" s="443">
        <f t="shared" si="99"/>
        <v>0</v>
      </c>
      <c r="AF391" s="443">
        <f t="shared" si="98"/>
        <v>0</v>
      </c>
      <c r="AG391" s="443">
        <f t="shared" si="100"/>
        <v>0</v>
      </c>
      <c r="AH391" s="444">
        <f t="shared" si="94"/>
        <v>0</v>
      </c>
      <c r="AI391" s="444">
        <f t="shared" si="90"/>
        <v>0</v>
      </c>
      <c r="AJ391" s="444">
        <f t="shared" si="91"/>
        <v>0</v>
      </c>
      <c r="AK391" s="601">
        <f t="shared" si="92"/>
        <v>0</v>
      </c>
    </row>
    <row r="392" spans="1:37" s="445" customFormat="1" ht="13.9" customHeight="1" x14ac:dyDescent="0.2">
      <c r="A392" s="431" t="s">
        <v>106</v>
      </c>
      <c r="B392" s="432"/>
      <c r="C392" s="432" t="s">
        <v>12</v>
      </c>
      <c r="D392" s="432"/>
      <c r="E392" s="432"/>
      <c r="F392" s="434" t="s">
        <v>397</v>
      </c>
      <c r="G392" s="450" t="s">
        <v>399</v>
      </c>
      <c r="H392" s="435" t="str">
        <f t="shared" si="96"/>
        <v>42600139</v>
      </c>
      <c r="I392" s="436" t="str">
        <f>IF(ISNA(VLOOKUP(G392,GAAP02F[[#All],[Column1]:[FundHier1]],5,FALSE)),"Leases",(VLOOKUP(G392,GAAP02F[[#All],[Column1]:[FundHier1]],5,FALSE)))</f>
        <v>200</v>
      </c>
      <c r="J392" s="436" t="str">
        <f>IF(ISNA(VLOOKUP(F392,Table_GAAP02A[[#All],[Agency]:[Hier1]],4,FALSE)),"Abolished Agency",(VLOOKUP(F392,Table_GAAP02A[[#All],[Agency]:[Hier1]],4,FALSE)))</f>
        <v>0815</v>
      </c>
      <c r="K392" s="437" t="str">
        <f>IF(ISNA(VLOOKUP(F392,Table_GAAP02A[[#All],[Agency]:[Hier1]],2,FALSE)),"Abolished Agency",(VLOOKUP(F392,Table_GAAP02A[[#All],[Agency]:[Hier1]],2,FALSE)))</f>
        <v>HEALTH AND HUMAN SERVICES</v>
      </c>
      <c r="L392" s="437" t="str">
        <f>IF(ISNA(VLOOKUP(F392,Table_GAAP02A[[#All],[Agency]:[Hier1]],3,FALSE)),"Abolished Agency",(VLOOKUP(F392,Table_GAAP02A[[#All],[Agency]:[Hier1]],3,FALSE)))</f>
        <v>DEPARTMENT OF HEALTH CARE SVCS</v>
      </c>
      <c r="M392" s="437" t="str">
        <f>IF(ISNA(VLOOKUP(G392,GAAP02F[[#All],[Column1]:[FundName]],2,FALSE)),"Leases",(VLOOKUP(G392,GAAP02F[[#All],[Column1]:[FundName]],2,FALSE)))</f>
        <v>DUI PROGRAM LICENSING TRUST FD</v>
      </c>
      <c r="N392" s="438">
        <v>0</v>
      </c>
      <c r="O392" s="438">
        <v>0</v>
      </c>
      <c r="P392" s="438">
        <v>0</v>
      </c>
      <c r="Q392" s="438">
        <v>0</v>
      </c>
      <c r="R392" s="438">
        <v>0</v>
      </c>
      <c r="S392" s="438">
        <v>0</v>
      </c>
      <c r="T392" s="577">
        <f t="shared" si="87"/>
        <v>0</v>
      </c>
      <c r="U392" s="439">
        <v>0</v>
      </c>
      <c r="V392" s="439">
        <v>0</v>
      </c>
      <c r="W392" s="439">
        <v>0</v>
      </c>
      <c r="X392" s="439">
        <v>0</v>
      </c>
      <c r="Y392" s="440">
        <f t="shared" si="97"/>
        <v>0</v>
      </c>
      <c r="Z392" s="441">
        <v>0</v>
      </c>
      <c r="AA392" s="441">
        <v>0</v>
      </c>
      <c r="AB392" s="441">
        <v>0</v>
      </c>
      <c r="AC392" s="441">
        <v>0</v>
      </c>
      <c r="AD392" s="442">
        <f t="shared" si="95"/>
        <v>0</v>
      </c>
      <c r="AE392" s="443">
        <f t="shared" si="99"/>
        <v>0</v>
      </c>
      <c r="AF392" s="443">
        <f t="shared" si="98"/>
        <v>0</v>
      </c>
      <c r="AG392" s="443">
        <f t="shared" si="100"/>
        <v>0</v>
      </c>
      <c r="AH392" s="444">
        <f t="shared" si="94"/>
        <v>0</v>
      </c>
      <c r="AI392" s="444">
        <f t="shared" si="90"/>
        <v>0</v>
      </c>
      <c r="AJ392" s="444">
        <f t="shared" si="91"/>
        <v>0</v>
      </c>
      <c r="AK392" s="601">
        <f t="shared" si="92"/>
        <v>0</v>
      </c>
    </row>
    <row r="393" spans="1:37" s="445" customFormat="1" ht="13.9" customHeight="1" x14ac:dyDescent="0.2">
      <c r="A393" s="431" t="s">
        <v>106</v>
      </c>
      <c r="B393" s="198"/>
      <c r="C393" s="432" t="s">
        <v>12</v>
      </c>
      <c r="D393" s="432"/>
      <c r="E393" s="432"/>
      <c r="F393" s="434" t="s">
        <v>397</v>
      </c>
      <c r="G393" s="434" t="s">
        <v>400</v>
      </c>
      <c r="H393" s="435" t="str">
        <f t="shared" si="96"/>
        <v>42600243</v>
      </c>
      <c r="I393" s="436" t="str">
        <f>IF(ISNA(VLOOKUP(G393,GAAP02F[[#All],[Column1]:[FundHier1]],5,FALSE)),"Leases",(VLOOKUP(G393,GAAP02F[[#All],[Column1]:[FundHier1]],5,FALSE)))</f>
        <v>200</v>
      </c>
      <c r="J393" s="436" t="str">
        <f>IF(ISNA(VLOOKUP(F393,Table_GAAP02A[[#All],[Agency]:[Hier1]],4,FALSE)),"Abolished Agency",(VLOOKUP(F393,Table_GAAP02A[[#All],[Agency]:[Hier1]],4,FALSE)))</f>
        <v>0815</v>
      </c>
      <c r="K393" s="437" t="str">
        <f>IF(ISNA(VLOOKUP(F393,Table_GAAP02A[[#All],[Agency]:[Hier1]],2,FALSE)),"Abolished Agency",(VLOOKUP(F393,Table_GAAP02A[[#All],[Agency]:[Hier1]],2,FALSE)))</f>
        <v>HEALTH AND HUMAN SERVICES</v>
      </c>
      <c r="L393" s="437" t="str">
        <f>IF(ISNA(VLOOKUP(F393,Table_GAAP02A[[#All],[Agency]:[Hier1]],3,FALSE)),"Abolished Agency",(VLOOKUP(F393,Table_GAAP02A[[#All],[Agency]:[Hier1]],3,FALSE)))</f>
        <v>DEPARTMENT OF HEALTH CARE SVCS</v>
      </c>
      <c r="M393" s="437" t="str">
        <f>IF(ISNA(VLOOKUP(G393,GAAP02F[[#All],[Column1]:[FundName]],2,FALSE)),"Leases",(VLOOKUP(G393,GAAP02F[[#All],[Column1]:[FundName]],2,FALSE)))</f>
        <v>NARCOTIC TREATMENT PROG LIC TR</v>
      </c>
      <c r="N393" s="438">
        <v>0</v>
      </c>
      <c r="O393" s="438">
        <v>0</v>
      </c>
      <c r="P393" s="438">
        <v>0</v>
      </c>
      <c r="Q393" s="438">
        <v>0</v>
      </c>
      <c r="R393" s="438">
        <v>0</v>
      </c>
      <c r="S393" s="438">
        <v>0</v>
      </c>
      <c r="T393" s="577">
        <f t="shared" si="87"/>
        <v>0</v>
      </c>
      <c r="U393" s="439">
        <v>0</v>
      </c>
      <c r="V393" s="439">
        <v>0</v>
      </c>
      <c r="W393" s="439">
        <v>0</v>
      </c>
      <c r="X393" s="439">
        <v>0</v>
      </c>
      <c r="Y393" s="440">
        <f t="shared" si="97"/>
        <v>0</v>
      </c>
      <c r="Z393" s="441">
        <v>0</v>
      </c>
      <c r="AA393" s="441">
        <v>0</v>
      </c>
      <c r="AB393" s="441">
        <v>0</v>
      </c>
      <c r="AC393" s="441">
        <v>0</v>
      </c>
      <c r="AD393" s="442">
        <f t="shared" si="95"/>
        <v>0</v>
      </c>
      <c r="AE393" s="443">
        <f t="shared" si="99"/>
        <v>0</v>
      </c>
      <c r="AF393" s="443">
        <f t="shared" si="98"/>
        <v>0</v>
      </c>
      <c r="AG393" s="443">
        <f t="shared" si="100"/>
        <v>0</v>
      </c>
      <c r="AH393" s="444">
        <f t="shared" si="94"/>
        <v>0</v>
      </c>
      <c r="AI393" s="444">
        <f t="shared" si="90"/>
        <v>0</v>
      </c>
      <c r="AJ393" s="444">
        <f t="shared" si="91"/>
        <v>0</v>
      </c>
      <c r="AK393" s="601">
        <f t="shared" si="92"/>
        <v>0</v>
      </c>
    </row>
    <row r="394" spans="1:37" s="445" customFormat="1" ht="13.9" customHeight="1" x14ac:dyDescent="0.2">
      <c r="A394" s="431" t="s">
        <v>106</v>
      </c>
      <c r="B394" s="432"/>
      <c r="C394" s="432" t="s">
        <v>12</v>
      </c>
      <c r="D394" s="432"/>
      <c r="E394" s="432"/>
      <c r="F394" s="434" t="s">
        <v>397</v>
      </c>
      <c r="G394" s="450" t="s">
        <v>401</v>
      </c>
      <c r="H394" s="435" t="str">
        <f t="shared" si="96"/>
        <v>42600816</v>
      </c>
      <c r="I394" s="436" t="str">
        <f>IF(ISNA(VLOOKUP(G394,GAAP02F[[#All],[Column1]:[FundHier1]],5,FALSE)),"Leases",(VLOOKUP(G394,GAAP02F[[#All],[Column1]:[FundHier1]],5,FALSE)))</f>
        <v>100</v>
      </c>
      <c r="J394" s="436" t="str">
        <f>IF(ISNA(VLOOKUP(F394,Table_GAAP02A[[#All],[Agency]:[Hier1]],4,FALSE)),"Abolished Agency",(VLOOKUP(F394,Table_GAAP02A[[#All],[Agency]:[Hier1]],4,FALSE)))</f>
        <v>0815</v>
      </c>
      <c r="K394" s="437" t="str">
        <f>IF(ISNA(VLOOKUP(F394,Table_GAAP02A[[#All],[Agency]:[Hier1]],2,FALSE)),"Abolished Agency",(VLOOKUP(F394,Table_GAAP02A[[#All],[Agency]:[Hier1]],2,FALSE)))</f>
        <v>HEALTH AND HUMAN SERVICES</v>
      </c>
      <c r="L394" s="437" t="str">
        <f>IF(ISNA(VLOOKUP(F394,Table_GAAP02A[[#All],[Agency]:[Hier1]],3,FALSE)),"Abolished Agency",(VLOOKUP(F394,Table_GAAP02A[[#All],[Agency]:[Hier1]],3,FALSE)))</f>
        <v>DEPARTMENT OF HEALTH CARE SVCS</v>
      </c>
      <c r="M394" s="437" t="str">
        <f>IF(ISNA(VLOOKUP(G394,GAAP02F[[#All],[Column1]:[FundName]],2,FALSE)),"Leases",(VLOOKUP(G394,GAAP02F[[#All],[Column1]:[FundName]],2,FALSE)))</f>
        <v>AUDIT REPAYMENT TRUST FUND</v>
      </c>
      <c r="N394" s="438">
        <v>0</v>
      </c>
      <c r="O394" s="438">
        <v>0</v>
      </c>
      <c r="P394" s="438">
        <v>0</v>
      </c>
      <c r="Q394" s="438">
        <v>0</v>
      </c>
      <c r="R394" s="438">
        <v>0</v>
      </c>
      <c r="S394" s="438">
        <v>0</v>
      </c>
      <c r="T394" s="577">
        <f t="shared" si="87"/>
        <v>0</v>
      </c>
      <c r="U394" s="439">
        <v>0</v>
      </c>
      <c r="V394" s="439">
        <v>0</v>
      </c>
      <c r="W394" s="439">
        <v>0</v>
      </c>
      <c r="X394" s="439">
        <v>0</v>
      </c>
      <c r="Y394" s="440">
        <f t="shared" si="97"/>
        <v>0</v>
      </c>
      <c r="Z394" s="441">
        <v>0</v>
      </c>
      <c r="AA394" s="441">
        <v>0</v>
      </c>
      <c r="AB394" s="441">
        <v>0</v>
      </c>
      <c r="AC394" s="441">
        <v>0</v>
      </c>
      <c r="AD394" s="442">
        <f t="shared" si="95"/>
        <v>0</v>
      </c>
      <c r="AE394" s="443">
        <f t="shared" si="99"/>
        <v>0</v>
      </c>
      <c r="AF394" s="443">
        <f t="shared" si="98"/>
        <v>0</v>
      </c>
      <c r="AG394" s="443">
        <f t="shared" si="100"/>
        <v>0</v>
      </c>
      <c r="AH394" s="444">
        <f t="shared" si="94"/>
        <v>0</v>
      </c>
      <c r="AI394" s="444">
        <f t="shared" si="90"/>
        <v>0</v>
      </c>
      <c r="AJ394" s="444">
        <f t="shared" si="91"/>
        <v>0</v>
      </c>
      <c r="AK394" s="601">
        <f t="shared" si="92"/>
        <v>0</v>
      </c>
    </row>
    <row r="395" spans="1:37" s="445" customFormat="1" ht="13.9" customHeight="1" x14ac:dyDescent="0.2">
      <c r="A395" s="431" t="s">
        <v>106</v>
      </c>
      <c r="B395" s="432"/>
      <c r="C395" s="432" t="s">
        <v>12</v>
      </c>
      <c r="D395" s="432"/>
      <c r="E395" s="432"/>
      <c r="F395" s="434" t="s">
        <v>397</v>
      </c>
      <c r="G395" s="450" t="s">
        <v>402</v>
      </c>
      <c r="H395" s="435" t="str">
        <f t="shared" si="96"/>
        <v>42600834</v>
      </c>
      <c r="I395" s="436" t="str">
        <f>IF(ISNA(VLOOKUP(G395,GAAP02F[[#All],[Column1]:[FundHier1]],5,FALSE)),"Leases",(VLOOKUP(G395,GAAP02F[[#All],[Column1]:[FundHier1]],5,FALSE)))</f>
        <v>200</v>
      </c>
      <c r="J395" s="436" t="str">
        <f>IF(ISNA(VLOOKUP(F395,Table_GAAP02A[[#All],[Agency]:[Hier1]],4,FALSE)),"Abolished Agency",(VLOOKUP(F395,Table_GAAP02A[[#All],[Agency]:[Hier1]],4,FALSE)))</f>
        <v>0815</v>
      </c>
      <c r="K395" s="437" t="str">
        <f>IF(ISNA(VLOOKUP(F395,Table_GAAP02A[[#All],[Agency]:[Hier1]],2,FALSE)),"Abolished Agency",(VLOOKUP(F395,Table_GAAP02A[[#All],[Agency]:[Hier1]],2,FALSE)))</f>
        <v>HEALTH AND HUMAN SERVICES</v>
      </c>
      <c r="L395" s="437" t="str">
        <f>IF(ISNA(VLOOKUP(F395,Table_GAAP02A[[#All],[Agency]:[Hier1]],3,FALSE)),"Abolished Agency",(VLOOKUP(F395,Table_GAAP02A[[#All],[Agency]:[Hier1]],3,FALSE)))</f>
        <v>DEPARTMENT OF HEALTH CARE SVCS</v>
      </c>
      <c r="M395" s="437" t="str">
        <f>IF(ISNA(VLOOKUP(G395,GAAP02F[[#All],[Column1]:[FundName]],2,FALSE)),"Leases",(VLOOKUP(G395,GAAP02F[[#All],[Column1]:[FundName]],2,FALSE)))</f>
        <v>MEDI-CAL INPATIENT PMT ADJ FD</v>
      </c>
      <c r="N395" s="438">
        <v>0</v>
      </c>
      <c r="O395" s="438">
        <v>0</v>
      </c>
      <c r="P395" s="438">
        <v>0</v>
      </c>
      <c r="Q395" s="438">
        <v>0</v>
      </c>
      <c r="R395" s="438">
        <v>0</v>
      </c>
      <c r="S395" s="438">
        <v>0</v>
      </c>
      <c r="T395" s="577">
        <f t="shared" si="87"/>
        <v>0</v>
      </c>
      <c r="U395" s="439">
        <v>0</v>
      </c>
      <c r="V395" s="439">
        <v>0</v>
      </c>
      <c r="W395" s="439">
        <v>0</v>
      </c>
      <c r="X395" s="439">
        <v>0</v>
      </c>
      <c r="Y395" s="440">
        <f t="shared" si="97"/>
        <v>0</v>
      </c>
      <c r="Z395" s="441">
        <v>0</v>
      </c>
      <c r="AA395" s="441">
        <v>0</v>
      </c>
      <c r="AB395" s="441">
        <v>0</v>
      </c>
      <c r="AC395" s="441">
        <v>0</v>
      </c>
      <c r="AD395" s="442">
        <f t="shared" si="95"/>
        <v>0</v>
      </c>
      <c r="AE395" s="443">
        <f t="shared" si="99"/>
        <v>0</v>
      </c>
      <c r="AF395" s="443">
        <f t="shared" si="98"/>
        <v>0</v>
      </c>
      <c r="AG395" s="443">
        <f t="shared" si="100"/>
        <v>0</v>
      </c>
      <c r="AH395" s="444">
        <f t="shared" si="94"/>
        <v>0</v>
      </c>
      <c r="AI395" s="444">
        <f t="shared" si="90"/>
        <v>0</v>
      </c>
      <c r="AJ395" s="444">
        <f t="shared" si="91"/>
        <v>0</v>
      </c>
      <c r="AK395" s="601">
        <f t="shared" si="92"/>
        <v>0</v>
      </c>
    </row>
    <row r="396" spans="1:37" s="445" customFormat="1" ht="13.9" customHeight="1" x14ac:dyDescent="0.2">
      <c r="A396" s="431" t="s">
        <v>106</v>
      </c>
      <c r="B396" s="432"/>
      <c r="C396" s="432" t="s">
        <v>12</v>
      </c>
      <c r="D396" s="56"/>
      <c r="E396" s="432"/>
      <c r="F396" s="434" t="s">
        <v>397</v>
      </c>
      <c r="G396" s="434" t="s">
        <v>63</v>
      </c>
      <c r="H396" s="435" t="str">
        <f t="shared" si="96"/>
        <v>42600890</v>
      </c>
      <c r="I396" s="436" t="str">
        <f>IF(ISNA(VLOOKUP(G396,GAAP02F[[#All],[Column1]:[FundHier1]],5,FALSE)),"Leases",(VLOOKUP(G396,GAAP02F[[#All],[Column1]:[FundHier1]],5,FALSE)))</f>
        <v>200</v>
      </c>
      <c r="J396" s="436" t="str">
        <f>IF(ISNA(VLOOKUP(F396,Table_GAAP02A[[#All],[Agency]:[Hier1]],4,FALSE)),"Abolished Agency",(VLOOKUP(F396,Table_GAAP02A[[#All],[Agency]:[Hier1]],4,FALSE)))</f>
        <v>0815</v>
      </c>
      <c r="K396" s="437" t="str">
        <f>IF(ISNA(VLOOKUP(F396,Table_GAAP02A[[#All],[Agency]:[Hier1]],2,FALSE)),"Abolished Agency",(VLOOKUP(F396,Table_GAAP02A[[#All],[Agency]:[Hier1]],2,FALSE)))</f>
        <v>HEALTH AND HUMAN SERVICES</v>
      </c>
      <c r="L396" s="437" t="str">
        <f>IF(ISNA(VLOOKUP(F396,Table_GAAP02A[[#All],[Agency]:[Hier1]],3,FALSE)),"Abolished Agency",(VLOOKUP(F396,Table_GAAP02A[[#All],[Agency]:[Hier1]],3,FALSE)))</f>
        <v>DEPARTMENT OF HEALTH CARE SVCS</v>
      </c>
      <c r="M396" s="437" t="str">
        <f>IF(ISNA(VLOOKUP(G396,GAAP02F[[#All],[Column1]:[FundName]],2,FALSE)),"Leases",(VLOOKUP(G396,GAAP02F[[#All],[Column1]:[FundName]],2,FALSE)))</f>
        <v>FEDERAL TRUST FUND</v>
      </c>
      <c r="N396" s="438">
        <v>0</v>
      </c>
      <c r="O396" s="438">
        <v>0</v>
      </c>
      <c r="P396" s="438">
        <v>0</v>
      </c>
      <c r="Q396" s="438">
        <v>0</v>
      </c>
      <c r="R396" s="438">
        <v>0</v>
      </c>
      <c r="S396" s="438">
        <v>0</v>
      </c>
      <c r="T396" s="577">
        <f t="shared" ref="T396:T459" si="101">SUM(N396:S396)</f>
        <v>0</v>
      </c>
      <c r="U396" s="439">
        <v>0</v>
      </c>
      <c r="V396" s="439">
        <v>0</v>
      </c>
      <c r="W396" s="439">
        <v>0</v>
      </c>
      <c r="X396" s="439">
        <v>0</v>
      </c>
      <c r="Y396" s="440">
        <f t="shared" si="97"/>
        <v>0</v>
      </c>
      <c r="Z396" s="441">
        <v>0</v>
      </c>
      <c r="AA396" s="441">
        <v>0</v>
      </c>
      <c r="AB396" s="441">
        <v>0</v>
      </c>
      <c r="AC396" s="441">
        <v>0</v>
      </c>
      <c r="AD396" s="442">
        <f t="shared" si="95"/>
        <v>0</v>
      </c>
      <c r="AE396" s="443">
        <f t="shared" si="99"/>
        <v>0</v>
      </c>
      <c r="AF396" s="443">
        <f t="shared" si="98"/>
        <v>0</v>
      </c>
      <c r="AG396" s="443">
        <f t="shared" si="100"/>
        <v>0</v>
      </c>
      <c r="AH396" s="444">
        <f t="shared" si="94"/>
        <v>0</v>
      </c>
      <c r="AI396" s="444">
        <f t="shared" ref="AI396:AI459" si="102">R396</f>
        <v>0</v>
      </c>
      <c r="AJ396" s="444">
        <f t="shared" ref="AJ396:AJ459" si="103">S396</f>
        <v>0</v>
      </c>
      <c r="AK396" s="601">
        <f t="shared" ref="AK396:AK459" si="104">SUM(AE396:AJ396)</f>
        <v>0</v>
      </c>
    </row>
    <row r="397" spans="1:37" s="445" customFormat="1" ht="13.9" customHeight="1" x14ac:dyDescent="0.2">
      <c r="A397" s="431" t="s">
        <v>106</v>
      </c>
      <c r="B397" s="469"/>
      <c r="C397" s="432" t="s">
        <v>12</v>
      </c>
      <c r="D397" s="432"/>
      <c r="E397" s="432"/>
      <c r="F397" s="434" t="s">
        <v>397</v>
      </c>
      <c r="G397" s="434" t="s">
        <v>403</v>
      </c>
      <c r="H397" s="435" t="str">
        <f t="shared" si="96"/>
        <v>42603019</v>
      </c>
      <c r="I397" s="436" t="str">
        <f>IF(ISNA(VLOOKUP(G397,GAAP02F[[#All],[Column1]:[FundHier1]],5,FALSE)),"Leases",(VLOOKUP(G397,GAAP02F[[#All],[Column1]:[FundHier1]],5,FALSE)))</f>
        <v>100</v>
      </c>
      <c r="J397" s="436" t="str">
        <f>IF(ISNA(VLOOKUP(F397,Table_GAAP02A[[#All],[Agency]:[Hier1]],4,FALSE)),"Abolished Agency",(VLOOKUP(F397,Table_GAAP02A[[#All],[Agency]:[Hier1]],4,FALSE)))</f>
        <v>0815</v>
      </c>
      <c r="K397" s="437" t="str">
        <f>IF(ISNA(VLOOKUP(F397,Table_GAAP02A[[#All],[Agency]:[Hier1]],2,FALSE)),"Abolished Agency",(VLOOKUP(F397,Table_GAAP02A[[#All],[Agency]:[Hier1]],2,FALSE)))</f>
        <v>HEALTH AND HUMAN SERVICES</v>
      </c>
      <c r="L397" s="437" t="str">
        <f>IF(ISNA(VLOOKUP(F397,Table_GAAP02A[[#All],[Agency]:[Hier1]],3,FALSE)),"Abolished Agency",(VLOOKUP(F397,Table_GAAP02A[[#All],[Agency]:[Hier1]],3,FALSE)))</f>
        <v>DEPARTMENT OF HEALTH CARE SVCS</v>
      </c>
      <c r="M397" s="437" t="str">
        <f>IF(ISNA(VLOOKUP(G397,GAAP02F[[#All],[Column1]:[FundName]],2,FALSE)),"Leases",(VLOOKUP(G397,GAAP02F[[#All],[Column1]:[FundName]],2,FALSE)))</f>
        <v>SUBSTANCE ABUSE TREATMT TRT FD</v>
      </c>
      <c r="N397" s="438">
        <v>0</v>
      </c>
      <c r="O397" s="438">
        <v>0</v>
      </c>
      <c r="P397" s="438">
        <v>0</v>
      </c>
      <c r="Q397" s="438">
        <v>0</v>
      </c>
      <c r="R397" s="438">
        <v>0</v>
      </c>
      <c r="S397" s="438">
        <v>0</v>
      </c>
      <c r="T397" s="577">
        <f t="shared" si="101"/>
        <v>0</v>
      </c>
      <c r="U397" s="439">
        <v>0</v>
      </c>
      <c r="V397" s="439">
        <v>0</v>
      </c>
      <c r="W397" s="439">
        <v>0</v>
      </c>
      <c r="X397" s="439">
        <v>0</v>
      </c>
      <c r="Y397" s="440">
        <f t="shared" si="97"/>
        <v>0</v>
      </c>
      <c r="Z397" s="441">
        <v>0</v>
      </c>
      <c r="AA397" s="441">
        <v>0</v>
      </c>
      <c r="AB397" s="441">
        <v>0</v>
      </c>
      <c r="AC397" s="441">
        <v>0</v>
      </c>
      <c r="AD397" s="442">
        <f t="shared" si="95"/>
        <v>0</v>
      </c>
      <c r="AE397" s="443">
        <f t="shared" si="99"/>
        <v>0</v>
      </c>
      <c r="AF397" s="443">
        <f t="shared" si="98"/>
        <v>0</v>
      </c>
      <c r="AG397" s="443">
        <f t="shared" si="100"/>
        <v>0</v>
      </c>
      <c r="AH397" s="444">
        <f t="shared" si="94"/>
        <v>0</v>
      </c>
      <c r="AI397" s="444">
        <f t="shared" si="102"/>
        <v>0</v>
      </c>
      <c r="AJ397" s="444">
        <f t="shared" si="103"/>
        <v>0</v>
      </c>
      <c r="AK397" s="601">
        <f t="shared" si="104"/>
        <v>0</v>
      </c>
    </row>
    <row r="398" spans="1:37" s="445" customFormat="1" ht="13.9" customHeight="1" x14ac:dyDescent="0.2">
      <c r="A398" s="431" t="s">
        <v>106</v>
      </c>
      <c r="B398" s="469"/>
      <c r="C398" s="432" t="s">
        <v>12</v>
      </c>
      <c r="D398" s="432"/>
      <c r="E398" s="432"/>
      <c r="F398" s="434" t="s">
        <v>397</v>
      </c>
      <c r="G398" s="450" t="s">
        <v>118</v>
      </c>
      <c r="H398" s="435" t="str">
        <f t="shared" si="96"/>
        <v>42603085</v>
      </c>
      <c r="I398" s="436" t="str">
        <f>IF(ISNA(VLOOKUP(G398,GAAP02F[[#All],[Column1]:[FundHier1]],5,FALSE)),"Leases",(VLOOKUP(G398,GAAP02F[[#All],[Column1]:[FundHier1]],5,FALSE)))</f>
        <v>200</v>
      </c>
      <c r="J398" s="436" t="str">
        <f>IF(ISNA(VLOOKUP(F398,Table_GAAP02A[[#All],[Agency]:[Hier1]],4,FALSE)),"Abolished Agency",(VLOOKUP(F398,Table_GAAP02A[[#All],[Agency]:[Hier1]],4,FALSE)))</f>
        <v>0815</v>
      </c>
      <c r="K398" s="437" t="str">
        <f>IF(ISNA(VLOOKUP(F398,Table_GAAP02A[[#All],[Agency]:[Hier1]],2,FALSE)),"Abolished Agency",(VLOOKUP(F398,Table_GAAP02A[[#All],[Agency]:[Hier1]],2,FALSE)))</f>
        <v>HEALTH AND HUMAN SERVICES</v>
      </c>
      <c r="L398" s="437" t="str">
        <f>IF(ISNA(VLOOKUP(F398,Table_GAAP02A[[#All],[Agency]:[Hier1]],3,FALSE)),"Abolished Agency",(VLOOKUP(F398,Table_GAAP02A[[#All],[Agency]:[Hier1]],3,FALSE)))</f>
        <v>DEPARTMENT OF HEALTH CARE SVCS</v>
      </c>
      <c r="M398" s="437" t="str">
        <f>IF(ISNA(VLOOKUP(G398,GAAP02F[[#All],[Column1]:[FundName]],2,FALSE)),"Leases",(VLOOKUP(G398,GAAP02F[[#All],[Column1]:[FundName]],2,FALSE)))</f>
        <v>MENTAL HEALTH SERVICE FUND</v>
      </c>
      <c r="N398" s="438">
        <v>0</v>
      </c>
      <c r="O398" s="438">
        <v>0</v>
      </c>
      <c r="P398" s="438">
        <v>0</v>
      </c>
      <c r="Q398" s="438">
        <v>0</v>
      </c>
      <c r="R398" s="438">
        <v>0</v>
      </c>
      <c r="S398" s="438">
        <v>0</v>
      </c>
      <c r="T398" s="577">
        <f t="shared" si="101"/>
        <v>0</v>
      </c>
      <c r="U398" s="439">
        <v>0</v>
      </c>
      <c r="V398" s="439">
        <v>0</v>
      </c>
      <c r="W398" s="439">
        <v>0</v>
      </c>
      <c r="X398" s="439">
        <v>0</v>
      </c>
      <c r="Y398" s="440">
        <f t="shared" si="97"/>
        <v>0</v>
      </c>
      <c r="Z398" s="441">
        <v>0</v>
      </c>
      <c r="AA398" s="441">
        <v>0</v>
      </c>
      <c r="AB398" s="441">
        <v>0</v>
      </c>
      <c r="AC398" s="441">
        <v>0</v>
      </c>
      <c r="AD398" s="442">
        <f t="shared" si="95"/>
        <v>0</v>
      </c>
      <c r="AE398" s="443">
        <f t="shared" si="99"/>
        <v>0</v>
      </c>
      <c r="AF398" s="443">
        <f t="shared" si="98"/>
        <v>0</v>
      </c>
      <c r="AG398" s="443">
        <f t="shared" si="100"/>
        <v>0</v>
      </c>
      <c r="AH398" s="444">
        <f t="shared" si="94"/>
        <v>0</v>
      </c>
      <c r="AI398" s="444">
        <f t="shared" si="102"/>
        <v>0</v>
      </c>
      <c r="AJ398" s="444">
        <f t="shared" si="103"/>
        <v>0</v>
      </c>
      <c r="AK398" s="601">
        <f t="shared" si="104"/>
        <v>0</v>
      </c>
    </row>
    <row r="399" spans="1:37" s="445" customFormat="1" ht="13.9" customHeight="1" x14ac:dyDescent="0.2">
      <c r="A399" s="431" t="s">
        <v>106</v>
      </c>
      <c r="B399" s="432"/>
      <c r="C399" s="432" t="s">
        <v>12</v>
      </c>
      <c r="D399" s="432"/>
      <c r="E399" s="432"/>
      <c r="F399" s="434" t="s">
        <v>397</v>
      </c>
      <c r="G399" s="434" t="s">
        <v>404</v>
      </c>
      <c r="H399" s="435" t="str">
        <f t="shared" si="96"/>
        <v>42603113</v>
      </c>
      <c r="I399" s="436" t="str">
        <f>IF(ISNA(VLOOKUP(G399,GAAP02F[[#All],[Column1]:[FundHier1]],5,FALSE)),"Leases",(VLOOKUP(G399,GAAP02F[[#All],[Column1]:[FundHier1]],5,FALSE)))</f>
        <v>200</v>
      </c>
      <c r="J399" s="436" t="str">
        <f>IF(ISNA(VLOOKUP(F399,Table_GAAP02A[[#All],[Agency]:[Hier1]],4,FALSE)),"Abolished Agency",(VLOOKUP(F399,Table_GAAP02A[[#All],[Agency]:[Hier1]],4,FALSE)))</f>
        <v>0815</v>
      </c>
      <c r="K399" s="437" t="str">
        <f>IF(ISNA(VLOOKUP(F399,Table_GAAP02A[[#All],[Agency]:[Hier1]],2,FALSE)),"Abolished Agency",(VLOOKUP(F399,Table_GAAP02A[[#All],[Agency]:[Hier1]],2,FALSE)))</f>
        <v>HEALTH AND HUMAN SERVICES</v>
      </c>
      <c r="L399" s="437" t="str">
        <f>IF(ISNA(VLOOKUP(F399,Table_GAAP02A[[#All],[Agency]:[Hier1]],3,FALSE)),"Abolished Agency",(VLOOKUP(F399,Table_GAAP02A[[#All],[Agency]:[Hier1]],3,FALSE)))</f>
        <v>DEPARTMENT OF HEALTH CARE SVCS</v>
      </c>
      <c r="M399" s="437" t="str">
        <f>IF(ISNA(VLOOKUP(G399,GAAP02F[[#All],[Column1]:[FundName]],2,FALSE)),"Leases",(VLOOKUP(G399,GAAP02F[[#All],[Column1]:[FundName]],2,FALSE)))</f>
        <v>RESIDENTIAL &amp; OUTPATIENT PGM</v>
      </c>
      <c r="N399" s="438">
        <v>0</v>
      </c>
      <c r="O399" s="438">
        <v>0</v>
      </c>
      <c r="P399" s="438">
        <v>0</v>
      </c>
      <c r="Q399" s="438">
        <v>0</v>
      </c>
      <c r="R399" s="438">
        <v>0</v>
      </c>
      <c r="S399" s="438">
        <v>0</v>
      </c>
      <c r="T399" s="577">
        <f t="shared" si="101"/>
        <v>0</v>
      </c>
      <c r="U399" s="439">
        <v>0</v>
      </c>
      <c r="V399" s="439">
        <v>0</v>
      </c>
      <c r="W399" s="439">
        <v>0</v>
      </c>
      <c r="X399" s="439">
        <v>0</v>
      </c>
      <c r="Y399" s="440">
        <f t="shared" si="97"/>
        <v>0</v>
      </c>
      <c r="Z399" s="441">
        <v>0</v>
      </c>
      <c r="AA399" s="441">
        <v>0</v>
      </c>
      <c r="AB399" s="441">
        <v>0</v>
      </c>
      <c r="AC399" s="441">
        <v>0</v>
      </c>
      <c r="AD399" s="442">
        <f t="shared" si="95"/>
        <v>0</v>
      </c>
      <c r="AE399" s="443">
        <f t="shared" si="99"/>
        <v>0</v>
      </c>
      <c r="AF399" s="443">
        <f t="shared" si="98"/>
        <v>0</v>
      </c>
      <c r="AG399" s="443">
        <f t="shared" si="100"/>
        <v>0</v>
      </c>
      <c r="AH399" s="444">
        <f t="shared" si="94"/>
        <v>0</v>
      </c>
      <c r="AI399" s="444">
        <f t="shared" si="102"/>
        <v>0</v>
      </c>
      <c r="AJ399" s="444">
        <f t="shared" si="103"/>
        <v>0</v>
      </c>
      <c r="AK399" s="601">
        <f t="shared" si="104"/>
        <v>0</v>
      </c>
    </row>
    <row r="400" spans="1:37" s="445" customFormat="1" ht="13.9" customHeight="1" x14ac:dyDescent="0.2">
      <c r="A400" s="431" t="s">
        <v>106</v>
      </c>
      <c r="B400" s="198"/>
      <c r="C400" s="432" t="s">
        <v>12</v>
      </c>
      <c r="D400" s="432"/>
      <c r="E400" s="432"/>
      <c r="F400" s="434" t="s">
        <v>405</v>
      </c>
      <c r="G400" s="434" t="s">
        <v>13</v>
      </c>
      <c r="H400" s="435" t="str">
        <f t="shared" si="96"/>
        <v>42650001</v>
      </c>
      <c r="I400" s="436" t="str">
        <f>IF(ISNA(VLOOKUP(G400,GAAP02F[[#All],[Column1]:[FundHier1]],5,FALSE)),"Leases",(VLOOKUP(G400,GAAP02F[[#All],[Column1]:[FundHier1]],5,FALSE)))</f>
        <v>100</v>
      </c>
      <c r="J400" s="436" t="str">
        <f>IF(ISNA(VLOOKUP(F400,Table_GAAP02A[[#All],[Agency]:[Hier1]],4,FALSE)),"Abolished Agency",(VLOOKUP(F400,Table_GAAP02A[[#All],[Agency]:[Hier1]],4,FALSE)))</f>
        <v>0815</v>
      </c>
      <c r="K400" s="437" t="str">
        <f>IF(ISNA(VLOOKUP(F400,Table_GAAP02A[[#All],[Agency]:[Hier1]],2,FALSE)),"Abolished Agency",(VLOOKUP(F400,Table_GAAP02A[[#All],[Agency]:[Hier1]],2,FALSE)))</f>
        <v>HEALTH AND HUMAN SERVICES</v>
      </c>
      <c r="L400" s="437" t="str">
        <f>IF(ISNA(VLOOKUP(F400,Table_GAAP02A[[#All],[Agency]:[Hier1]],3,FALSE)),"Abolished Agency",(VLOOKUP(F400,Table_GAAP02A[[#All],[Agency]:[Hier1]],3,FALSE)))</f>
        <v>DEPARTMENT OF PUBLIC HEALTH</v>
      </c>
      <c r="M400" s="437" t="str">
        <f>IF(ISNA(VLOOKUP(G400,GAAP02F[[#All],[Column1]:[FundName]],2,FALSE)),"Leases",(VLOOKUP(G400,GAAP02F[[#All],[Column1]:[FundName]],2,FALSE)))</f>
        <v>GENERAL FUND</v>
      </c>
      <c r="N400" s="438">
        <v>0</v>
      </c>
      <c r="O400" s="438">
        <v>0</v>
      </c>
      <c r="P400" s="438">
        <v>0</v>
      </c>
      <c r="Q400" s="438">
        <v>0</v>
      </c>
      <c r="R400" s="438">
        <v>0</v>
      </c>
      <c r="S400" s="438">
        <v>0</v>
      </c>
      <c r="T400" s="577">
        <f t="shared" si="101"/>
        <v>0</v>
      </c>
      <c r="U400" s="439">
        <v>0</v>
      </c>
      <c r="V400" s="439">
        <v>0</v>
      </c>
      <c r="W400" s="439">
        <v>0</v>
      </c>
      <c r="X400" s="439">
        <v>0</v>
      </c>
      <c r="Y400" s="440">
        <f t="shared" si="97"/>
        <v>0</v>
      </c>
      <c r="Z400" s="441">
        <v>0</v>
      </c>
      <c r="AA400" s="441">
        <v>0</v>
      </c>
      <c r="AB400" s="441">
        <v>0</v>
      </c>
      <c r="AC400" s="441">
        <v>0</v>
      </c>
      <c r="AD400" s="442">
        <f t="shared" si="95"/>
        <v>0</v>
      </c>
      <c r="AE400" s="443">
        <f t="shared" si="99"/>
        <v>0</v>
      </c>
      <c r="AF400" s="443">
        <f t="shared" si="98"/>
        <v>0</v>
      </c>
      <c r="AG400" s="443">
        <f t="shared" si="100"/>
        <v>0</v>
      </c>
      <c r="AH400" s="444">
        <f t="shared" si="94"/>
        <v>0</v>
      </c>
      <c r="AI400" s="444">
        <f t="shared" si="102"/>
        <v>0</v>
      </c>
      <c r="AJ400" s="444">
        <f t="shared" si="103"/>
        <v>0</v>
      </c>
      <c r="AK400" s="601">
        <f t="shared" si="104"/>
        <v>0</v>
      </c>
    </row>
    <row r="401" spans="1:37" s="445" customFormat="1" ht="13.9" customHeight="1" x14ac:dyDescent="0.2">
      <c r="A401" s="431" t="s">
        <v>106</v>
      </c>
      <c r="B401" s="198"/>
      <c r="C401" s="432" t="s">
        <v>12</v>
      </c>
      <c r="D401" s="432"/>
      <c r="E401" s="432"/>
      <c r="F401" s="434" t="s">
        <v>405</v>
      </c>
      <c r="G401" s="434" t="s">
        <v>406</v>
      </c>
      <c r="H401" s="435" t="str">
        <f t="shared" si="96"/>
        <v>42650007</v>
      </c>
      <c r="I401" s="436" t="str">
        <f>IF(ISNA(VLOOKUP(G401,GAAP02F[[#All],[Column1]:[FundHier1]],5,FALSE)),"Leases",(VLOOKUP(G401,GAAP02F[[#All],[Column1]:[FundHier1]],5,FALSE)))</f>
        <v>200</v>
      </c>
      <c r="J401" s="436" t="str">
        <f>IF(ISNA(VLOOKUP(F401,Table_GAAP02A[[#All],[Agency]:[Hier1]],4,FALSE)),"Abolished Agency",(VLOOKUP(F401,Table_GAAP02A[[#All],[Agency]:[Hier1]],4,FALSE)))</f>
        <v>0815</v>
      </c>
      <c r="K401" s="437" t="str">
        <f>IF(ISNA(VLOOKUP(F401,Table_GAAP02A[[#All],[Agency]:[Hier1]],2,FALSE)),"Abolished Agency",(VLOOKUP(F401,Table_GAAP02A[[#All],[Agency]:[Hier1]],2,FALSE)))</f>
        <v>HEALTH AND HUMAN SERVICES</v>
      </c>
      <c r="L401" s="437" t="str">
        <f>IF(ISNA(VLOOKUP(F401,Table_GAAP02A[[#All],[Agency]:[Hier1]],3,FALSE)),"Abolished Agency",(VLOOKUP(F401,Table_GAAP02A[[#All],[Agency]:[Hier1]],3,FALSE)))</f>
        <v>DEPARTMENT OF PUBLIC HEALTH</v>
      </c>
      <c r="M401" s="437" t="str">
        <f>IF(ISNA(VLOOKUP(G401,GAAP02F[[#All],[Column1]:[FundName]],2,FALSE)),"Leases",(VLOOKUP(G401,GAAP02F[[#All],[Column1]:[FundName]],2,FALSE)))</f>
        <v>BREAST CANCER RESEARCH ACCOUNT</v>
      </c>
      <c r="N401" s="438">
        <v>0</v>
      </c>
      <c r="O401" s="438">
        <v>0</v>
      </c>
      <c r="P401" s="438">
        <v>0</v>
      </c>
      <c r="Q401" s="438">
        <v>0</v>
      </c>
      <c r="R401" s="438">
        <v>0</v>
      </c>
      <c r="S401" s="438">
        <v>0</v>
      </c>
      <c r="T401" s="577">
        <f t="shared" si="101"/>
        <v>0</v>
      </c>
      <c r="U401" s="439">
        <v>0</v>
      </c>
      <c r="V401" s="439">
        <v>0</v>
      </c>
      <c r="W401" s="439">
        <v>0</v>
      </c>
      <c r="X401" s="439">
        <v>0</v>
      </c>
      <c r="Y401" s="440">
        <f t="shared" si="97"/>
        <v>0</v>
      </c>
      <c r="Z401" s="441">
        <v>0</v>
      </c>
      <c r="AA401" s="441">
        <v>0</v>
      </c>
      <c r="AB401" s="441">
        <v>0</v>
      </c>
      <c r="AC401" s="441">
        <v>0</v>
      </c>
      <c r="AD401" s="442">
        <f t="shared" si="95"/>
        <v>0</v>
      </c>
      <c r="AE401" s="443">
        <f t="shared" si="99"/>
        <v>0</v>
      </c>
      <c r="AF401" s="443">
        <f t="shared" si="98"/>
        <v>0</v>
      </c>
      <c r="AG401" s="443">
        <f t="shared" si="100"/>
        <v>0</v>
      </c>
      <c r="AH401" s="444">
        <f t="shared" si="94"/>
        <v>0</v>
      </c>
      <c r="AI401" s="444">
        <f t="shared" si="102"/>
        <v>0</v>
      </c>
      <c r="AJ401" s="444">
        <f t="shared" si="103"/>
        <v>0</v>
      </c>
      <c r="AK401" s="601">
        <f t="shared" si="104"/>
        <v>0</v>
      </c>
    </row>
    <row r="402" spans="1:37" s="445" customFormat="1" ht="13.9" customHeight="1" x14ac:dyDescent="0.2">
      <c r="A402" s="431" t="s">
        <v>106</v>
      </c>
      <c r="B402" s="198"/>
      <c r="C402" s="432" t="s">
        <v>12</v>
      </c>
      <c r="D402" s="432"/>
      <c r="E402" s="432"/>
      <c r="F402" s="434" t="s">
        <v>405</v>
      </c>
      <c r="G402" s="450" t="s">
        <v>142</v>
      </c>
      <c r="H402" s="435" t="str">
        <f t="shared" si="96"/>
        <v>42650029</v>
      </c>
      <c r="I402" s="436" t="str">
        <f>IF(ISNA(VLOOKUP(G402,GAAP02F[[#All],[Column1]:[FundHier1]],5,FALSE)),"Leases",(VLOOKUP(G402,GAAP02F[[#All],[Column1]:[FundHier1]],5,FALSE)))</f>
        <v>200</v>
      </c>
      <c r="J402" s="436" t="str">
        <f>IF(ISNA(VLOOKUP(F402,Table_GAAP02A[[#All],[Agency]:[Hier1]],4,FALSE)),"Abolished Agency",(VLOOKUP(F402,Table_GAAP02A[[#All],[Agency]:[Hier1]],4,FALSE)))</f>
        <v>0815</v>
      </c>
      <c r="K402" s="437" t="str">
        <f>IF(ISNA(VLOOKUP(F402,Table_GAAP02A[[#All],[Agency]:[Hier1]],2,FALSE)),"Abolished Agency",(VLOOKUP(F402,Table_GAAP02A[[#All],[Agency]:[Hier1]],2,FALSE)))</f>
        <v>HEALTH AND HUMAN SERVICES</v>
      </c>
      <c r="L402" s="437" t="str">
        <f>IF(ISNA(VLOOKUP(F402,Table_GAAP02A[[#All],[Agency]:[Hier1]],3,FALSE)),"Abolished Agency",(VLOOKUP(F402,Table_GAAP02A[[#All],[Agency]:[Hier1]],3,FALSE)))</f>
        <v>DEPARTMENT OF PUBLIC HEALTH</v>
      </c>
      <c r="M402" s="437" t="str">
        <f>IF(ISNA(VLOOKUP(G402,GAAP02F[[#All],[Column1]:[FundName]],2,FALSE)),"Leases",(VLOOKUP(G402,GAAP02F[[#All],[Column1]:[FundName]],2,FALSE)))</f>
        <v>NUCLEAR PLANNING ASSMT ACCOUNT</v>
      </c>
      <c r="N402" s="438">
        <v>0</v>
      </c>
      <c r="O402" s="438">
        <v>0</v>
      </c>
      <c r="P402" s="438">
        <v>0</v>
      </c>
      <c r="Q402" s="438">
        <v>0</v>
      </c>
      <c r="R402" s="438">
        <v>0</v>
      </c>
      <c r="S402" s="438">
        <v>0</v>
      </c>
      <c r="T402" s="577">
        <f t="shared" si="101"/>
        <v>0</v>
      </c>
      <c r="U402" s="439">
        <v>0</v>
      </c>
      <c r="V402" s="439">
        <v>0</v>
      </c>
      <c r="W402" s="439">
        <v>0</v>
      </c>
      <c r="X402" s="439">
        <v>0</v>
      </c>
      <c r="Y402" s="440">
        <f t="shared" si="97"/>
        <v>0</v>
      </c>
      <c r="Z402" s="441">
        <v>0</v>
      </c>
      <c r="AA402" s="441">
        <v>0</v>
      </c>
      <c r="AB402" s="441">
        <v>0</v>
      </c>
      <c r="AC402" s="441">
        <v>0</v>
      </c>
      <c r="AD402" s="442">
        <f t="shared" si="95"/>
        <v>0</v>
      </c>
      <c r="AE402" s="443">
        <f t="shared" si="99"/>
        <v>0</v>
      </c>
      <c r="AF402" s="443">
        <f t="shared" si="98"/>
        <v>0</v>
      </c>
      <c r="AG402" s="443">
        <f t="shared" si="100"/>
        <v>0</v>
      </c>
      <c r="AH402" s="444">
        <f t="shared" si="94"/>
        <v>0</v>
      </c>
      <c r="AI402" s="444">
        <f t="shared" si="102"/>
        <v>0</v>
      </c>
      <c r="AJ402" s="444">
        <f t="shared" si="103"/>
        <v>0</v>
      </c>
      <c r="AK402" s="601">
        <f t="shared" si="104"/>
        <v>0</v>
      </c>
    </row>
    <row r="403" spans="1:37" s="445" customFormat="1" ht="13.9" customHeight="1" x14ac:dyDescent="0.2">
      <c r="A403" s="431" t="s">
        <v>106</v>
      </c>
      <c r="B403" s="198"/>
      <c r="C403" s="432" t="s">
        <v>12</v>
      </c>
      <c r="D403" s="432"/>
      <c r="E403" s="432"/>
      <c r="F403" s="434" t="s">
        <v>405</v>
      </c>
      <c r="G403" s="434" t="s">
        <v>129</v>
      </c>
      <c r="H403" s="435" t="str">
        <f t="shared" si="96"/>
        <v>42650044</v>
      </c>
      <c r="I403" s="436" t="str">
        <f>IF(ISNA(VLOOKUP(G403,GAAP02F[[#All],[Column1]:[FundHier1]],5,FALSE)),"Leases",(VLOOKUP(G403,GAAP02F[[#All],[Column1]:[FundHier1]],5,FALSE)))</f>
        <v>200</v>
      </c>
      <c r="J403" s="436" t="str">
        <f>IF(ISNA(VLOOKUP(F403,Table_GAAP02A[[#All],[Agency]:[Hier1]],4,FALSE)),"Abolished Agency",(VLOOKUP(F403,Table_GAAP02A[[#All],[Agency]:[Hier1]],4,FALSE)))</f>
        <v>0815</v>
      </c>
      <c r="K403" s="437" t="str">
        <f>IF(ISNA(VLOOKUP(F403,Table_GAAP02A[[#All],[Agency]:[Hier1]],2,FALSE)),"Abolished Agency",(VLOOKUP(F403,Table_GAAP02A[[#All],[Agency]:[Hier1]],2,FALSE)))</f>
        <v>HEALTH AND HUMAN SERVICES</v>
      </c>
      <c r="L403" s="437" t="str">
        <f>IF(ISNA(VLOOKUP(F403,Table_GAAP02A[[#All],[Agency]:[Hier1]],3,FALSE)),"Abolished Agency",(VLOOKUP(F403,Table_GAAP02A[[#All],[Agency]:[Hier1]],3,FALSE)))</f>
        <v>DEPARTMENT OF PUBLIC HEALTH</v>
      </c>
      <c r="M403" s="437" t="str">
        <f>IF(ISNA(VLOOKUP(G403,GAAP02F[[#All],[Column1]:[FundName]],2,FALSE)),"Leases",(VLOOKUP(G403,GAAP02F[[#All],[Column1]:[FundName]],2,FALSE)))</f>
        <v>MOTOR VEHICLE ACCOUNT</v>
      </c>
      <c r="N403" s="438">
        <v>0</v>
      </c>
      <c r="O403" s="438">
        <v>0</v>
      </c>
      <c r="P403" s="438">
        <v>0</v>
      </c>
      <c r="Q403" s="438">
        <v>0</v>
      </c>
      <c r="R403" s="438">
        <v>0</v>
      </c>
      <c r="S403" s="438">
        <v>0</v>
      </c>
      <c r="T403" s="577">
        <f t="shared" si="101"/>
        <v>0</v>
      </c>
      <c r="U403" s="439">
        <v>0</v>
      </c>
      <c r="V403" s="439">
        <v>0</v>
      </c>
      <c r="W403" s="439">
        <v>0</v>
      </c>
      <c r="X403" s="439">
        <v>0</v>
      </c>
      <c r="Y403" s="440">
        <f t="shared" si="97"/>
        <v>0</v>
      </c>
      <c r="Z403" s="441">
        <v>0</v>
      </c>
      <c r="AA403" s="441">
        <v>0</v>
      </c>
      <c r="AB403" s="441">
        <v>0</v>
      </c>
      <c r="AC403" s="441">
        <v>0</v>
      </c>
      <c r="AD403" s="442">
        <f t="shared" si="95"/>
        <v>0</v>
      </c>
      <c r="AE403" s="443">
        <f t="shared" si="99"/>
        <v>0</v>
      </c>
      <c r="AF403" s="443">
        <f t="shared" si="98"/>
        <v>0</v>
      </c>
      <c r="AG403" s="443">
        <f t="shared" si="100"/>
        <v>0</v>
      </c>
      <c r="AH403" s="444">
        <f t="shared" si="94"/>
        <v>0</v>
      </c>
      <c r="AI403" s="444">
        <f t="shared" si="102"/>
        <v>0</v>
      </c>
      <c r="AJ403" s="444">
        <f t="shared" si="103"/>
        <v>0</v>
      </c>
      <c r="AK403" s="601">
        <f t="shared" si="104"/>
        <v>0</v>
      </c>
    </row>
    <row r="404" spans="1:37" s="445" customFormat="1" ht="13.9" customHeight="1" x14ac:dyDescent="0.2">
      <c r="A404" s="431" t="s">
        <v>106</v>
      </c>
      <c r="B404" s="198"/>
      <c r="C404" s="432" t="s">
        <v>12</v>
      </c>
      <c r="D404" s="432"/>
      <c r="E404" s="432"/>
      <c r="F404" s="434" t="s">
        <v>405</v>
      </c>
      <c r="G404" s="450" t="s">
        <v>407</v>
      </c>
      <c r="H404" s="435" t="str">
        <f t="shared" si="96"/>
        <v>42650066</v>
      </c>
      <c r="I404" s="436" t="str">
        <f>IF(ISNA(VLOOKUP(G404,GAAP02F[[#All],[Column1]:[FundHier1]],5,FALSE)),"Leases",(VLOOKUP(G404,GAAP02F[[#All],[Column1]:[FundHier1]],5,FALSE)))</f>
        <v>200</v>
      </c>
      <c r="J404" s="436" t="str">
        <f>IF(ISNA(VLOOKUP(F404,Table_GAAP02A[[#All],[Agency]:[Hier1]],4,FALSE)),"Abolished Agency",(VLOOKUP(F404,Table_GAAP02A[[#All],[Agency]:[Hier1]],4,FALSE)))</f>
        <v>0815</v>
      </c>
      <c r="K404" s="437" t="str">
        <f>IF(ISNA(VLOOKUP(F404,Table_GAAP02A[[#All],[Agency]:[Hier1]],2,FALSE)),"Abolished Agency",(VLOOKUP(F404,Table_GAAP02A[[#All],[Agency]:[Hier1]],2,FALSE)))</f>
        <v>HEALTH AND HUMAN SERVICES</v>
      </c>
      <c r="L404" s="437" t="str">
        <f>IF(ISNA(VLOOKUP(F404,Table_GAAP02A[[#All],[Agency]:[Hier1]],3,FALSE)),"Abolished Agency",(VLOOKUP(F404,Table_GAAP02A[[#All],[Agency]:[Hier1]],3,FALSE)))</f>
        <v>DEPARTMENT OF PUBLIC HEALTH</v>
      </c>
      <c r="M404" s="437" t="str">
        <f>IF(ISNA(VLOOKUP(G404,GAAP02F[[#All],[Column1]:[FundName]],2,FALSE)),"Leases",(VLOOKUP(G404,GAAP02F[[#All],[Column1]:[FundName]],2,FALSE)))</f>
        <v>SALE OF TOBACCO TO MINORS CTRL</v>
      </c>
      <c r="N404" s="438">
        <v>0</v>
      </c>
      <c r="O404" s="438">
        <v>0</v>
      </c>
      <c r="P404" s="438">
        <v>0</v>
      </c>
      <c r="Q404" s="438">
        <v>0</v>
      </c>
      <c r="R404" s="438">
        <v>0</v>
      </c>
      <c r="S404" s="438">
        <v>0</v>
      </c>
      <c r="T404" s="577">
        <f t="shared" si="101"/>
        <v>0</v>
      </c>
      <c r="U404" s="439">
        <v>0</v>
      </c>
      <c r="V404" s="439">
        <v>0</v>
      </c>
      <c r="W404" s="439">
        <v>0</v>
      </c>
      <c r="X404" s="439">
        <v>0</v>
      </c>
      <c r="Y404" s="440">
        <f t="shared" si="97"/>
        <v>0</v>
      </c>
      <c r="Z404" s="441">
        <v>0</v>
      </c>
      <c r="AA404" s="441">
        <v>0</v>
      </c>
      <c r="AB404" s="441">
        <v>0</v>
      </c>
      <c r="AC404" s="441">
        <v>0</v>
      </c>
      <c r="AD404" s="442">
        <f t="shared" si="95"/>
        <v>0</v>
      </c>
      <c r="AE404" s="443">
        <f t="shared" si="99"/>
        <v>0</v>
      </c>
      <c r="AF404" s="443">
        <f t="shared" si="98"/>
        <v>0</v>
      </c>
      <c r="AG404" s="443">
        <f t="shared" si="100"/>
        <v>0</v>
      </c>
      <c r="AH404" s="444">
        <f t="shared" si="94"/>
        <v>0</v>
      </c>
      <c r="AI404" s="444">
        <f t="shared" si="102"/>
        <v>0</v>
      </c>
      <c r="AJ404" s="444">
        <f t="shared" si="103"/>
        <v>0</v>
      </c>
      <c r="AK404" s="601">
        <f t="shared" si="104"/>
        <v>0</v>
      </c>
    </row>
    <row r="405" spans="1:37" s="445" customFormat="1" ht="13.9" customHeight="1" x14ac:dyDescent="0.2">
      <c r="A405" s="431" t="s">
        <v>106</v>
      </c>
      <c r="B405" s="198"/>
      <c r="C405" s="432" t="s">
        <v>12</v>
      </c>
      <c r="D405" s="432"/>
      <c r="E405" s="432"/>
      <c r="F405" s="434" t="s">
        <v>405</v>
      </c>
      <c r="G405" s="450" t="s">
        <v>408</v>
      </c>
      <c r="H405" s="435" t="str">
        <f t="shared" si="96"/>
        <v>42650070</v>
      </c>
      <c r="I405" s="436" t="str">
        <f>IF(ISNA(VLOOKUP(G405,GAAP02F[[#All],[Column1]:[FundHier1]],5,FALSE)),"Leases",(VLOOKUP(G405,GAAP02F[[#All],[Column1]:[FundHier1]],5,FALSE)))</f>
        <v>200</v>
      </c>
      <c r="J405" s="436" t="str">
        <f>IF(ISNA(VLOOKUP(F405,Table_GAAP02A[[#All],[Agency]:[Hier1]],4,FALSE)),"Abolished Agency",(VLOOKUP(F405,Table_GAAP02A[[#All],[Agency]:[Hier1]],4,FALSE)))</f>
        <v>0815</v>
      </c>
      <c r="K405" s="437" t="str">
        <f>IF(ISNA(VLOOKUP(F405,Table_GAAP02A[[#All],[Agency]:[Hier1]],2,FALSE)),"Abolished Agency",(VLOOKUP(F405,Table_GAAP02A[[#All],[Agency]:[Hier1]],2,FALSE)))</f>
        <v>HEALTH AND HUMAN SERVICES</v>
      </c>
      <c r="L405" s="437" t="str">
        <f>IF(ISNA(VLOOKUP(F405,Table_GAAP02A[[#All],[Agency]:[Hier1]],3,FALSE)),"Abolished Agency",(VLOOKUP(F405,Table_GAAP02A[[#All],[Agency]:[Hier1]],3,FALSE)))</f>
        <v>DEPARTMENT OF PUBLIC HEALTH</v>
      </c>
      <c r="M405" s="437" t="str">
        <f>IF(ISNA(VLOOKUP(G405,GAAP02F[[#All],[Column1]:[FundName]],2,FALSE)),"Leases",(VLOOKUP(G405,GAAP02F[[#All],[Column1]:[FundName]],2,FALSE)))</f>
        <v>OCCUPTNL LEAD POIS PREV ACCT</v>
      </c>
      <c r="N405" s="438">
        <v>0</v>
      </c>
      <c r="O405" s="438">
        <v>0</v>
      </c>
      <c r="P405" s="438">
        <v>0</v>
      </c>
      <c r="Q405" s="438">
        <v>0</v>
      </c>
      <c r="R405" s="438">
        <v>0</v>
      </c>
      <c r="S405" s="438">
        <v>0</v>
      </c>
      <c r="T405" s="577">
        <f t="shared" si="101"/>
        <v>0</v>
      </c>
      <c r="U405" s="439">
        <v>0</v>
      </c>
      <c r="V405" s="439">
        <v>0</v>
      </c>
      <c r="W405" s="439">
        <v>0</v>
      </c>
      <c r="X405" s="439">
        <v>0</v>
      </c>
      <c r="Y405" s="440">
        <f t="shared" si="97"/>
        <v>0</v>
      </c>
      <c r="Z405" s="441">
        <v>0</v>
      </c>
      <c r="AA405" s="441">
        <v>0</v>
      </c>
      <c r="AB405" s="441">
        <v>0</v>
      </c>
      <c r="AC405" s="441">
        <v>0</v>
      </c>
      <c r="AD405" s="442">
        <f t="shared" si="95"/>
        <v>0</v>
      </c>
      <c r="AE405" s="443">
        <f t="shared" si="99"/>
        <v>0</v>
      </c>
      <c r="AF405" s="443">
        <f t="shared" si="98"/>
        <v>0</v>
      </c>
      <c r="AG405" s="443">
        <f t="shared" si="100"/>
        <v>0</v>
      </c>
      <c r="AH405" s="444">
        <f t="shared" si="94"/>
        <v>0</v>
      </c>
      <c r="AI405" s="444">
        <f t="shared" si="102"/>
        <v>0</v>
      </c>
      <c r="AJ405" s="444">
        <f t="shared" si="103"/>
        <v>0</v>
      </c>
      <c r="AK405" s="601">
        <f t="shared" si="104"/>
        <v>0</v>
      </c>
    </row>
    <row r="406" spans="1:37" s="445" customFormat="1" ht="13.9" customHeight="1" x14ac:dyDescent="0.2">
      <c r="A406" s="431" t="s">
        <v>106</v>
      </c>
      <c r="B406" s="198"/>
      <c r="C406" s="432" t="s">
        <v>12</v>
      </c>
      <c r="D406" s="432"/>
      <c r="E406" s="432"/>
      <c r="F406" s="434" t="s">
        <v>405</v>
      </c>
      <c r="G406" s="450" t="s">
        <v>409</v>
      </c>
      <c r="H406" s="435" t="str">
        <f t="shared" si="96"/>
        <v>42650075</v>
      </c>
      <c r="I406" s="436" t="str">
        <f>IF(ISNA(VLOOKUP(G406,GAAP02F[[#All],[Column1]:[FundHier1]],5,FALSE)),"Leases",(VLOOKUP(G406,GAAP02F[[#All],[Column1]:[FundHier1]],5,FALSE)))</f>
        <v>200</v>
      </c>
      <c r="J406" s="436" t="str">
        <f>IF(ISNA(VLOOKUP(F406,Table_GAAP02A[[#All],[Agency]:[Hier1]],4,FALSE)),"Abolished Agency",(VLOOKUP(F406,Table_GAAP02A[[#All],[Agency]:[Hier1]],4,FALSE)))</f>
        <v>0815</v>
      </c>
      <c r="K406" s="437" t="str">
        <f>IF(ISNA(VLOOKUP(F406,Table_GAAP02A[[#All],[Agency]:[Hier1]],2,FALSE)),"Abolished Agency",(VLOOKUP(F406,Table_GAAP02A[[#All],[Agency]:[Hier1]],2,FALSE)))</f>
        <v>HEALTH AND HUMAN SERVICES</v>
      </c>
      <c r="L406" s="437" t="str">
        <f>IF(ISNA(VLOOKUP(F406,Table_GAAP02A[[#All],[Agency]:[Hier1]],3,FALSE)),"Abolished Agency",(VLOOKUP(F406,Table_GAAP02A[[#All],[Agency]:[Hier1]],3,FALSE)))</f>
        <v>DEPARTMENT OF PUBLIC HEALTH</v>
      </c>
      <c r="M406" s="437" t="str">
        <f>IF(ISNA(VLOOKUP(G406,GAAP02F[[#All],[Column1]:[FundName]],2,FALSE)),"Leases",(VLOOKUP(G406,GAAP02F[[#All],[Column1]:[FundName]],2,FALSE)))</f>
        <v>RADIATION CONTROL FUND</v>
      </c>
      <c r="N406" s="438">
        <v>0</v>
      </c>
      <c r="O406" s="438">
        <v>0</v>
      </c>
      <c r="P406" s="438">
        <v>0</v>
      </c>
      <c r="Q406" s="438">
        <v>0</v>
      </c>
      <c r="R406" s="438">
        <v>0</v>
      </c>
      <c r="S406" s="438">
        <v>0</v>
      </c>
      <c r="T406" s="577">
        <f t="shared" si="101"/>
        <v>0</v>
      </c>
      <c r="U406" s="439">
        <v>0</v>
      </c>
      <c r="V406" s="439">
        <v>0</v>
      </c>
      <c r="W406" s="439">
        <v>0</v>
      </c>
      <c r="X406" s="439">
        <v>0</v>
      </c>
      <c r="Y406" s="440">
        <f t="shared" si="97"/>
        <v>0</v>
      </c>
      <c r="Z406" s="441">
        <v>0</v>
      </c>
      <c r="AA406" s="441">
        <v>0</v>
      </c>
      <c r="AB406" s="441">
        <v>0</v>
      </c>
      <c r="AC406" s="441">
        <v>0</v>
      </c>
      <c r="AD406" s="442">
        <f t="shared" si="95"/>
        <v>0</v>
      </c>
      <c r="AE406" s="443">
        <f t="shared" si="99"/>
        <v>0</v>
      </c>
      <c r="AF406" s="443">
        <f t="shared" si="98"/>
        <v>0</v>
      </c>
      <c r="AG406" s="443">
        <f t="shared" si="100"/>
        <v>0</v>
      </c>
      <c r="AH406" s="444">
        <f t="shared" si="94"/>
        <v>0</v>
      </c>
      <c r="AI406" s="444">
        <f t="shared" si="102"/>
        <v>0</v>
      </c>
      <c r="AJ406" s="444">
        <f t="shared" si="103"/>
        <v>0</v>
      </c>
      <c r="AK406" s="601">
        <f t="shared" si="104"/>
        <v>0</v>
      </c>
    </row>
    <row r="407" spans="1:37" s="445" customFormat="1" ht="13.9" customHeight="1" x14ac:dyDescent="0.2">
      <c r="A407" s="431" t="s">
        <v>106</v>
      </c>
      <c r="B407" s="198"/>
      <c r="C407" s="432" t="s">
        <v>12</v>
      </c>
      <c r="D407" s="432"/>
      <c r="E407" s="432"/>
      <c r="F407" s="434" t="s">
        <v>405</v>
      </c>
      <c r="G407" s="434" t="s">
        <v>410</v>
      </c>
      <c r="H407" s="435" t="str">
        <f t="shared" si="96"/>
        <v>42650076</v>
      </c>
      <c r="I407" s="436" t="str">
        <f>IF(ISNA(VLOOKUP(G407,GAAP02F[[#All],[Column1]:[FundHier1]],5,FALSE)),"Leases",(VLOOKUP(G407,GAAP02F[[#All],[Column1]:[FundHier1]],5,FALSE)))</f>
        <v>200</v>
      </c>
      <c r="J407" s="436" t="str">
        <f>IF(ISNA(VLOOKUP(F407,Table_GAAP02A[[#All],[Agency]:[Hier1]],4,FALSE)),"Abolished Agency",(VLOOKUP(F407,Table_GAAP02A[[#All],[Agency]:[Hier1]],4,FALSE)))</f>
        <v>0815</v>
      </c>
      <c r="K407" s="437" t="str">
        <f>IF(ISNA(VLOOKUP(F407,Table_GAAP02A[[#All],[Agency]:[Hier1]],2,FALSE)),"Abolished Agency",(VLOOKUP(F407,Table_GAAP02A[[#All],[Agency]:[Hier1]],2,FALSE)))</f>
        <v>HEALTH AND HUMAN SERVICES</v>
      </c>
      <c r="L407" s="437" t="str">
        <f>IF(ISNA(VLOOKUP(F407,Table_GAAP02A[[#All],[Agency]:[Hier1]],3,FALSE)),"Abolished Agency",(VLOOKUP(F407,Table_GAAP02A[[#All],[Agency]:[Hier1]],3,FALSE)))</f>
        <v>DEPARTMENT OF PUBLIC HEALTH</v>
      </c>
      <c r="M407" s="437" t="str">
        <f>IF(ISNA(VLOOKUP(G407,GAAP02F[[#All],[Column1]:[FundName]],2,FALSE)),"Leases",(VLOOKUP(G407,GAAP02F[[#All],[Column1]:[FundName]],2,FALSE)))</f>
        <v>TISSUE BANK LICENSE FUND</v>
      </c>
      <c r="N407" s="438">
        <v>0</v>
      </c>
      <c r="O407" s="438">
        <v>0</v>
      </c>
      <c r="P407" s="438">
        <v>0</v>
      </c>
      <c r="Q407" s="438">
        <v>0</v>
      </c>
      <c r="R407" s="438">
        <v>0</v>
      </c>
      <c r="S407" s="438">
        <v>0</v>
      </c>
      <c r="T407" s="577">
        <f t="shared" si="101"/>
        <v>0</v>
      </c>
      <c r="U407" s="439">
        <v>0</v>
      </c>
      <c r="V407" s="439">
        <v>0</v>
      </c>
      <c r="W407" s="439">
        <v>0</v>
      </c>
      <c r="X407" s="439">
        <v>0</v>
      </c>
      <c r="Y407" s="440">
        <f t="shared" si="97"/>
        <v>0</v>
      </c>
      <c r="Z407" s="441">
        <v>0</v>
      </c>
      <c r="AA407" s="441">
        <v>0</v>
      </c>
      <c r="AB407" s="441">
        <v>0</v>
      </c>
      <c r="AC407" s="441">
        <v>0</v>
      </c>
      <c r="AD407" s="442">
        <f t="shared" si="95"/>
        <v>0</v>
      </c>
      <c r="AE407" s="443">
        <f t="shared" si="99"/>
        <v>0</v>
      </c>
      <c r="AF407" s="443">
        <f t="shared" si="98"/>
        <v>0</v>
      </c>
      <c r="AG407" s="443">
        <f t="shared" si="100"/>
        <v>0</v>
      </c>
      <c r="AH407" s="444">
        <f t="shared" si="94"/>
        <v>0</v>
      </c>
      <c r="AI407" s="444">
        <f t="shared" si="102"/>
        <v>0</v>
      </c>
      <c r="AJ407" s="444">
        <f t="shared" si="103"/>
        <v>0</v>
      </c>
      <c r="AK407" s="601">
        <f t="shared" si="104"/>
        <v>0</v>
      </c>
    </row>
    <row r="408" spans="1:37" s="445" customFormat="1" ht="13.9" customHeight="1" x14ac:dyDescent="0.2">
      <c r="A408" s="431" t="s">
        <v>106</v>
      </c>
      <c r="B408" s="198"/>
      <c r="C408" s="432" t="s">
        <v>12</v>
      </c>
      <c r="D408" s="432"/>
      <c r="E408" s="432"/>
      <c r="F408" s="434" t="s">
        <v>405</v>
      </c>
      <c r="G408" s="450" t="s">
        <v>411</v>
      </c>
      <c r="H408" s="435" t="str">
        <f t="shared" si="96"/>
        <v>42650080</v>
      </c>
      <c r="I408" s="436" t="str">
        <f>IF(ISNA(VLOOKUP(G408,GAAP02F[[#All],[Column1]:[FundHier1]],5,FALSE)),"Leases",(VLOOKUP(G408,GAAP02F[[#All],[Column1]:[FundHier1]],5,FALSE)))</f>
        <v>200</v>
      </c>
      <c r="J408" s="436" t="str">
        <f>IF(ISNA(VLOOKUP(F408,Table_GAAP02A[[#All],[Agency]:[Hier1]],4,FALSE)),"Abolished Agency",(VLOOKUP(F408,Table_GAAP02A[[#All],[Agency]:[Hier1]],4,FALSE)))</f>
        <v>0815</v>
      </c>
      <c r="K408" s="437" t="str">
        <f>IF(ISNA(VLOOKUP(F408,Table_GAAP02A[[#All],[Agency]:[Hier1]],2,FALSE)),"Abolished Agency",(VLOOKUP(F408,Table_GAAP02A[[#All],[Agency]:[Hier1]],2,FALSE)))</f>
        <v>HEALTH AND HUMAN SERVICES</v>
      </c>
      <c r="L408" s="437" t="str">
        <f>IF(ISNA(VLOOKUP(F408,Table_GAAP02A[[#All],[Agency]:[Hier1]],3,FALSE)),"Abolished Agency",(VLOOKUP(F408,Table_GAAP02A[[#All],[Agency]:[Hier1]],3,FALSE)))</f>
        <v>DEPARTMENT OF PUBLIC HEALTH</v>
      </c>
      <c r="M408" s="437" t="str">
        <f>IF(ISNA(VLOOKUP(G408,GAAP02F[[#All],[Column1]:[FundName]],2,FALSE)),"Leases",(VLOOKUP(G408,GAAP02F[[#All],[Column1]:[FundName]],2,FALSE)))</f>
        <v>CHILDHOOD LEAD POISONG PVTN FD</v>
      </c>
      <c r="N408" s="438">
        <v>0</v>
      </c>
      <c r="O408" s="438">
        <v>0</v>
      </c>
      <c r="P408" s="438">
        <v>0</v>
      </c>
      <c r="Q408" s="438">
        <v>0</v>
      </c>
      <c r="R408" s="438">
        <v>0</v>
      </c>
      <c r="S408" s="438">
        <v>0</v>
      </c>
      <c r="T408" s="577">
        <f t="shared" si="101"/>
        <v>0</v>
      </c>
      <c r="U408" s="439">
        <v>0</v>
      </c>
      <c r="V408" s="439">
        <v>0</v>
      </c>
      <c r="W408" s="439">
        <v>0</v>
      </c>
      <c r="X408" s="439">
        <v>0</v>
      </c>
      <c r="Y408" s="440">
        <f t="shared" si="97"/>
        <v>0</v>
      </c>
      <c r="Z408" s="441">
        <v>0</v>
      </c>
      <c r="AA408" s="441">
        <v>0</v>
      </c>
      <c r="AB408" s="441">
        <v>0</v>
      </c>
      <c r="AC408" s="441">
        <v>0</v>
      </c>
      <c r="AD408" s="442">
        <f t="shared" si="95"/>
        <v>0</v>
      </c>
      <c r="AE408" s="443">
        <f t="shared" si="99"/>
        <v>0</v>
      </c>
      <c r="AF408" s="443">
        <f t="shared" si="98"/>
        <v>0</v>
      </c>
      <c r="AG408" s="443">
        <f t="shared" si="100"/>
        <v>0</v>
      </c>
      <c r="AH408" s="444">
        <f t="shared" si="94"/>
        <v>0</v>
      </c>
      <c r="AI408" s="444">
        <f t="shared" si="102"/>
        <v>0</v>
      </c>
      <c r="AJ408" s="444">
        <f t="shared" si="103"/>
        <v>0</v>
      </c>
      <c r="AK408" s="601">
        <f t="shared" si="104"/>
        <v>0</v>
      </c>
    </row>
    <row r="409" spans="1:37" s="445" customFormat="1" ht="13.9" customHeight="1" x14ac:dyDescent="0.2">
      <c r="A409" s="431" t="s">
        <v>106</v>
      </c>
      <c r="B409" s="469"/>
      <c r="C409" s="432" t="s">
        <v>12</v>
      </c>
      <c r="D409" s="432"/>
      <c r="E409" s="432"/>
      <c r="F409" s="434" t="s">
        <v>405</v>
      </c>
      <c r="G409" s="434" t="s">
        <v>412</v>
      </c>
      <c r="H409" s="435" t="str">
        <f t="shared" si="96"/>
        <v>42650082</v>
      </c>
      <c r="I409" s="436" t="str">
        <f>IF(ISNA(VLOOKUP(G409,GAAP02F[[#All],[Column1]:[FundHier1]],5,FALSE)),"Leases",(VLOOKUP(G409,GAAP02F[[#All],[Column1]:[FundHier1]],5,FALSE)))</f>
        <v>200</v>
      </c>
      <c r="J409" s="436" t="str">
        <f>IF(ISNA(VLOOKUP(F409,Table_GAAP02A[[#All],[Agency]:[Hier1]],4,FALSE)),"Abolished Agency",(VLOOKUP(F409,Table_GAAP02A[[#All],[Agency]:[Hier1]],4,FALSE)))</f>
        <v>0815</v>
      </c>
      <c r="K409" s="437" t="str">
        <f>IF(ISNA(VLOOKUP(F409,Table_GAAP02A[[#All],[Agency]:[Hier1]],2,FALSE)),"Abolished Agency",(VLOOKUP(F409,Table_GAAP02A[[#All],[Agency]:[Hier1]],2,FALSE)))</f>
        <v>HEALTH AND HUMAN SERVICES</v>
      </c>
      <c r="L409" s="437" t="str">
        <f>IF(ISNA(VLOOKUP(F409,Table_GAAP02A[[#All],[Agency]:[Hier1]],3,FALSE)),"Abolished Agency",(VLOOKUP(F409,Table_GAAP02A[[#All],[Agency]:[Hier1]],3,FALSE)))</f>
        <v>DEPARTMENT OF PUBLIC HEALTH</v>
      </c>
      <c r="M409" s="437" t="str">
        <f>IF(ISNA(VLOOKUP(G409,GAAP02F[[#All],[Column1]:[FundName]],2,FALSE)),"Leases",(VLOOKUP(G409,GAAP02F[[#All],[Column1]:[FundName]],2,FALSE)))</f>
        <v>EXPORT DOCUMENT PROGRAM FUND</v>
      </c>
      <c r="N409" s="438">
        <v>0</v>
      </c>
      <c r="O409" s="438">
        <v>0</v>
      </c>
      <c r="P409" s="438">
        <v>0</v>
      </c>
      <c r="Q409" s="438">
        <v>0</v>
      </c>
      <c r="R409" s="438">
        <v>0</v>
      </c>
      <c r="S409" s="438">
        <v>0</v>
      </c>
      <c r="T409" s="577">
        <f t="shared" si="101"/>
        <v>0</v>
      </c>
      <c r="U409" s="439">
        <v>0</v>
      </c>
      <c r="V409" s="439">
        <v>0</v>
      </c>
      <c r="W409" s="439">
        <v>0</v>
      </c>
      <c r="X409" s="439">
        <v>0</v>
      </c>
      <c r="Y409" s="440">
        <f t="shared" si="97"/>
        <v>0</v>
      </c>
      <c r="Z409" s="441">
        <v>0</v>
      </c>
      <c r="AA409" s="441">
        <v>0</v>
      </c>
      <c r="AB409" s="441">
        <v>0</v>
      </c>
      <c r="AC409" s="441">
        <v>0</v>
      </c>
      <c r="AD409" s="442">
        <f t="shared" si="95"/>
        <v>0</v>
      </c>
      <c r="AE409" s="443">
        <f t="shared" si="99"/>
        <v>0</v>
      </c>
      <c r="AF409" s="443">
        <f t="shared" si="98"/>
        <v>0</v>
      </c>
      <c r="AG409" s="443">
        <f t="shared" si="100"/>
        <v>0</v>
      </c>
      <c r="AH409" s="444">
        <f t="shared" si="94"/>
        <v>0</v>
      </c>
      <c r="AI409" s="444">
        <f t="shared" si="102"/>
        <v>0</v>
      </c>
      <c r="AJ409" s="444">
        <f t="shared" si="103"/>
        <v>0</v>
      </c>
      <c r="AK409" s="601">
        <f t="shared" si="104"/>
        <v>0</v>
      </c>
    </row>
    <row r="410" spans="1:37" s="445" customFormat="1" ht="13.9" customHeight="1" x14ac:dyDescent="0.2">
      <c r="A410" s="431" t="s">
        <v>106</v>
      </c>
      <c r="B410" s="198"/>
      <c r="C410" s="432" t="s">
        <v>12</v>
      </c>
      <c r="D410" s="432"/>
      <c r="E410" s="432"/>
      <c r="F410" s="434" t="s">
        <v>405</v>
      </c>
      <c r="G410" s="450" t="s">
        <v>413</v>
      </c>
      <c r="H410" s="435" t="str">
        <f t="shared" si="96"/>
        <v>42650098</v>
      </c>
      <c r="I410" s="436" t="str">
        <f>IF(ISNA(VLOOKUP(G410,GAAP02F[[#All],[Column1]:[FundHier1]],5,FALSE)),"Leases",(VLOOKUP(G410,GAAP02F[[#All],[Column1]:[FundHier1]],5,FALSE)))</f>
        <v>200</v>
      </c>
      <c r="J410" s="436" t="str">
        <f>IF(ISNA(VLOOKUP(F410,Table_GAAP02A[[#All],[Agency]:[Hier1]],4,FALSE)),"Abolished Agency",(VLOOKUP(F410,Table_GAAP02A[[#All],[Agency]:[Hier1]],4,FALSE)))</f>
        <v>0815</v>
      </c>
      <c r="K410" s="437" t="str">
        <f>IF(ISNA(VLOOKUP(F410,Table_GAAP02A[[#All],[Agency]:[Hier1]],2,FALSE)),"Abolished Agency",(VLOOKUP(F410,Table_GAAP02A[[#All],[Agency]:[Hier1]],2,FALSE)))</f>
        <v>HEALTH AND HUMAN SERVICES</v>
      </c>
      <c r="L410" s="437" t="str">
        <f>IF(ISNA(VLOOKUP(F410,Table_GAAP02A[[#All],[Agency]:[Hier1]],3,FALSE)),"Abolished Agency",(VLOOKUP(F410,Table_GAAP02A[[#All],[Agency]:[Hier1]],3,FALSE)))</f>
        <v>DEPARTMENT OF PUBLIC HEALTH</v>
      </c>
      <c r="M410" s="437" t="str">
        <f>IF(ISNA(VLOOKUP(G410,GAAP02F[[#All],[Column1]:[FundName]],2,FALSE)),"Leases",(VLOOKUP(G410,GAAP02F[[#All],[Column1]:[FundName]],2,FALSE)))</f>
        <v>CLINICAL LAB IMPROVEMENT FUND</v>
      </c>
      <c r="N410" s="438">
        <v>0</v>
      </c>
      <c r="O410" s="438">
        <v>0</v>
      </c>
      <c r="P410" s="438">
        <v>0</v>
      </c>
      <c r="Q410" s="438">
        <v>0</v>
      </c>
      <c r="R410" s="438">
        <v>0</v>
      </c>
      <c r="S410" s="438">
        <v>0</v>
      </c>
      <c r="T410" s="577">
        <f t="shared" si="101"/>
        <v>0</v>
      </c>
      <c r="U410" s="439">
        <v>0</v>
      </c>
      <c r="V410" s="439">
        <v>0</v>
      </c>
      <c r="W410" s="439">
        <v>0</v>
      </c>
      <c r="X410" s="439">
        <v>0</v>
      </c>
      <c r="Y410" s="440">
        <f t="shared" si="97"/>
        <v>0</v>
      </c>
      <c r="Z410" s="441">
        <v>0</v>
      </c>
      <c r="AA410" s="441">
        <v>0</v>
      </c>
      <c r="AB410" s="441">
        <v>0</v>
      </c>
      <c r="AC410" s="441">
        <v>0</v>
      </c>
      <c r="AD410" s="442">
        <f t="shared" si="95"/>
        <v>0</v>
      </c>
      <c r="AE410" s="443">
        <f t="shared" si="99"/>
        <v>0</v>
      </c>
      <c r="AF410" s="443">
        <f t="shared" si="98"/>
        <v>0</v>
      </c>
      <c r="AG410" s="443">
        <f t="shared" si="100"/>
        <v>0</v>
      </c>
      <c r="AH410" s="444">
        <f t="shared" si="94"/>
        <v>0</v>
      </c>
      <c r="AI410" s="444">
        <f t="shared" si="102"/>
        <v>0</v>
      </c>
      <c r="AJ410" s="444">
        <f t="shared" si="103"/>
        <v>0</v>
      </c>
      <c r="AK410" s="601">
        <f t="shared" si="104"/>
        <v>0</v>
      </c>
    </row>
    <row r="411" spans="1:37" s="445" customFormat="1" ht="13.9" customHeight="1" x14ac:dyDescent="0.2">
      <c r="A411" s="431" t="s">
        <v>106</v>
      </c>
      <c r="B411" s="198"/>
      <c r="C411" s="432" t="s">
        <v>12</v>
      </c>
      <c r="D411" s="432"/>
      <c r="E411" s="432"/>
      <c r="F411" s="434" t="s">
        <v>405</v>
      </c>
      <c r="G411" s="434" t="s">
        <v>414</v>
      </c>
      <c r="H411" s="435" t="str">
        <f t="shared" si="96"/>
        <v>42650099</v>
      </c>
      <c r="I411" s="436" t="str">
        <f>IF(ISNA(VLOOKUP(G411,GAAP02F[[#All],[Column1]:[FundHier1]],5,FALSE)),"Leases",(VLOOKUP(G411,GAAP02F[[#All],[Column1]:[FundHier1]],5,FALSE)))</f>
        <v>200</v>
      </c>
      <c r="J411" s="436" t="str">
        <f>IF(ISNA(VLOOKUP(F411,Table_GAAP02A[[#All],[Agency]:[Hier1]],4,FALSE)),"Abolished Agency",(VLOOKUP(F411,Table_GAAP02A[[#All],[Agency]:[Hier1]],4,FALSE)))</f>
        <v>0815</v>
      </c>
      <c r="K411" s="437" t="str">
        <f>IF(ISNA(VLOOKUP(F411,Table_GAAP02A[[#All],[Agency]:[Hier1]],2,FALSE)),"Abolished Agency",(VLOOKUP(F411,Table_GAAP02A[[#All],[Agency]:[Hier1]],2,FALSE)))</f>
        <v>HEALTH AND HUMAN SERVICES</v>
      </c>
      <c r="L411" s="437" t="str">
        <f>IF(ISNA(VLOOKUP(F411,Table_GAAP02A[[#All],[Agency]:[Hier1]],3,FALSE)),"Abolished Agency",(VLOOKUP(F411,Table_GAAP02A[[#All],[Agency]:[Hier1]],3,FALSE)))</f>
        <v>DEPARTMENT OF PUBLIC HEALTH</v>
      </c>
      <c r="M411" s="437" t="str">
        <f>IF(ISNA(VLOOKUP(G411,GAAP02F[[#All],[Column1]:[FundName]],2,FALSE)),"Leases",(VLOOKUP(G411,GAAP02F[[#All],[Column1]:[FundName]],2,FALSE)))</f>
        <v>HEALTH STATISTICS SPECIAL FUND</v>
      </c>
      <c r="N411" s="438">
        <v>0</v>
      </c>
      <c r="O411" s="438">
        <v>0</v>
      </c>
      <c r="P411" s="438">
        <v>0</v>
      </c>
      <c r="Q411" s="438">
        <v>0</v>
      </c>
      <c r="R411" s="438">
        <v>0</v>
      </c>
      <c r="S411" s="438">
        <v>0</v>
      </c>
      <c r="T411" s="577">
        <f t="shared" si="101"/>
        <v>0</v>
      </c>
      <c r="U411" s="439">
        <v>0</v>
      </c>
      <c r="V411" s="439">
        <v>0</v>
      </c>
      <c r="W411" s="439">
        <v>0</v>
      </c>
      <c r="X411" s="439">
        <v>0</v>
      </c>
      <c r="Y411" s="440">
        <f t="shared" si="97"/>
        <v>0</v>
      </c>
      <c r="Z411" s="441">
        <v>0</v>
      </c>
      <c r="AA411" s="441">
        <v>0</v>
      </c>
      <c r="AB411" s="441">
        <v>0</v>
      </c>
      <c r="AC411" s="441">
        <v>0</v>
      </c>
      <c r="AD411" s="442">
        <f t="shared" si="95"/>
        <v>0</v>
      </c>
      <c r="AE411" s="443">
        <f t="shared" si="99"/>
        <v>0</v>
      </c>
      <c r="AF411" s="443">
        <f t="shared" si="98"/>
        <v>0</v>
      </c>
      <c r="AG411" s="443">
        <f t="shared" si="100"/>
        <v>0</v>
      </c>
      <c r="AH411" s="444">
        <f t="shared" si="94"/>
        <v>0</v>
      </c>
      <c r="AI411" s="444">
        <f t="shared" si="102"/>
        <v>0</v>
      </c>
      <c r="AJ411" s="444">
        <f t="shared" si="103"/>
        <v>0</v>
      </c>
      <c r="AK411" s="601">
        <f t="shared" si="104"/>
        <v>0</v>
      </c>
    </row>
    <row r="412" spans="1:37" s="445" customFormat="1" ht="13.9" customHeight="1" x14ac:dyDescent="0.2">
      <c r="A412" s="431" t="s">
        <v>106</v>
      </c>
      <c r="B412" s="198"/>
      <c r="C412" s="432" t="s">
        <v>12</v>
      </c>
      <c r="D412" s="432"/>
      <c r="E412" s="432"/>
      <c r="F412" s="434" t="s">
        <v>405</v>
      </c>
      <c r="G412" s="450" t="s">
        <v>415</v>
      </c>
      <c r="H412" s="435" t="str">
        <f t="shared" si="96"/>
        <v>42650177</v>
      </c>
      <c r="I412" s="436" t="str">
        <f>IF(ISNA(VLOOKUP(G412,GAAP02F[[#All],[Column1]:[FundHier1]],5,FALSE)),"Leases",(VLOOKUP(G412,GAAP02F[[#All],[Column1]:[FundHier1]],5,FALSE)))</f>
        <v>200</v>
      </c>
      <c r="J412" s="436" t="str">
        <f>IF(ISNA(VLOOKUP(F412,Table_GAAP02A[[#All],[Agency]:[Hier1]],4,FALSE)),"Abolished Agency",(VLOOKUP(F412,Table_GAAP02A[[#All],[Agency]:[Hier1]],4,FALSE)))</f>
        <v>0815</v>
      </c>
      <c r="K412" s="437" t="str">
        <f>IF(ISNA(VLOOKUP(F412,Table_GAAP02A[[#All],[Agency]:[Hier1]],2,FALSE)),"Abolished Agency",(VLOOKUP(F412,Table_GAAP02A[[#All],[Agency]:[Hier1]],2,FALSE)))</f>
        <v>HEALTH AND HUMAN SERVICES</v>
      </c>
      <c r="L412" s="437" t="str">
        <f>IF(ISNA(VLOOKUP(F412,Table_GAAP02A[[#All],[Agency]:[Hier1]],3,FALSE)),"Abolished Agency",(VLOOKUP(F412,Table_GAAP02A[[#All],[Agency]:[Hier1]],3,FALSE)))</f>
        <v>DEPARTMENT OF PUBLIC HEALTH</v>
      </c>
      <c r="M412" s="437" t="str">
        <f>IF(ISNA(VLOOKUP(G412,GAAP02F[[#All],[Column1]:[FundName]],2,FALSE)),"Leases",(VLOOKUP(G412,GAAP02F[[#All],[Column1]:[FundName]],2,FALSE)))</f>
        <v>FOOD SAFETY FUND</v>
      </c>
      <c r="N412" s="438">
        <v>0</v>
      </c>
      <c r="O412" s="438">
        <v>0</v>
      </c>
      <c r="P412" s="438">
        <v>0</v>
      </c>
      <c r="Q412" s="438">
        <v>0</v>
      </c>
      <c r="R412" s="438">
        <v>0</v>
      </c>
      <c r="S412" s="438">
        <v>0</v>
      </c>
      <c r="T412" s="577">
        <f t="shared" si="101"/>
        <v>0</v>
      </c>
      <c r="U412" s="439">
        <v>0</v>
      </c>
      <c r="V412" s="439">
        <v>0</v>
      </c>
      <c r="W412" s="439">
        <v>0</v>
      </c>
      <c r="X412" s="439">
        <v>0</v>
      </c>
      <c r="Y412" s="440">
        <f t="shared" si="97"/>
        <v>0</v>
      </c>
      <c r="Z412" s="441">
        <v>0</v>
      </c>
      <c r="AA412" s="441">
        <v>0</v>
      </c>
      <c r="AB412" s="441">
        <v>0</v>
      </c>
      <c r="AC412" s="441">
        <v>0</v>
      </c>
      <c r="AD412" s="442">
        <f t="shared" si="95"/>
        <v>0</v>
      </c>
      <c r="AE412" s="443">
        <f t="shared" si="99"/>
        <v>0</v>
      </c>
      <c r="AF412" s="443">
        <f t="shared" si="98"/>
        <v>0</v>
      </c>
      <c r="AG412" s="443">
        <f t="shared" si="100"/>
        <v>0</v>
      </c>
      <c r="AH412" s="444">
        <f t="shared" si="94"/>
        <v>0</v>
      </c>
      <c r="AI412" s="444">
        <f t="shared" si="102"/>
        <v>0</v>
      </c>
      <c r="AJ412" s="444">
        <f t="shared" si="103"/>
        <v>0</v>
      </c>
      <c r="AK412" s="601">
        <f t="shared" si="104"/>
        <v>0</v>
      </c>
    </row>
    <row r="413" spans="1:37" s="445" customFormat="1" ht="13.9" customHeight="1" x14ac:dyDescent="0.2">
      <c r="A413" s="431" t="s">
        <v>106</v>
      </c>
      <c r="B413" s="198"/>
      <c r="C413" s="432" t="s">
        <v>12</v>
      </c>
      <c r="D413" s="432"/>
      <c r="E413" s="432"/>
      <c r="F413" s="434" t="s">
        <v>405</v>
      </c>
      <c r="G413" s="434" t="s">
        <v>416</v>
      </c>
      <c r="H413" s="435" t="str">
        <f t="shared" si="96"/>
        <v>42650203</v>
      </c>
      <c r="I413" s="436" t="str">
        <f>IF(ISNA(VLOOKUP(G413,GAAP02F[[#All],[Column1]:[FundHier1]],5,FALSE)),"Leases",(VLOOKUP(G413,GAAP02F[[#All],[Column1]:[FundHier1]],5,FALSE)))</f>
        <v>200</v>
      </c>
      <c r="J413" s="436" t="str">
        <f>IF(ISNA(VLOOKUP(F413,Table_GAAP02A[[#All],[Agency]:[Hier1]],4,FALSE)),"Abolished Agency",(VLOOKUP(F413,Table_GAAP02A[[#All],[Agency]:[Hier1]],4,FALSE)))</f>
        <v>0815</v>
      </c>
      <c r="K413" s="437" t="str">
        <f>IF(ISNA(VLOOKUP(F413,Table_GAAP02A[[#All],[Agency]:[Hier1]],2,FALSE)),"Abolished Agency",(VLOOKUP(F413,Table_GAAP02A[[#All],[Agency]:[Hier1]],2,FALSE)))</f>
        <v>HEALTH AND HUMAN SERVICES</v>
      </c>
      <c r="L413" s="437" t="str">
        <f>IF(ISNA(VLOOKUP(F413,Table_GAAP02A[[#All],[Agency]:[Hier1]],3,FALSE)),"Abolished Agency",(VLOOKUP(F413,Table_GAAP02A[[#All],[Agency]:[Hier1]],3,FALSE)))</f>
        <v>DEPARTMENT OF PUBLIC HEALTH</v>
      </c>
      <c r="M413" s="437" t="str">
        <f>IF(ISNA(VLOOKUP(G413,GAAP02F[[#All],[Column1]:[FundName]],2,FALSE)),"Leases",(VLOOKUP(G413,GAAP02F[[#All],[Column1]:[FundName]],2,FALSE)))</f>
        <v>GENETIC DISEASE TESTING FUND</v>
      </c>
      <c r="N413" s="438">
        <v>0</v>
      </c>
      <c r="O413" s="438">
        <v>0</v>
      </c>
      <c r="P413" s="438">
        <v>0</v>
      </c>
      <c r="Q413" s="438">
        <v>0</v>
      </c>
      <c r="R413" s="438">
        <v>0</v>
      </c>
      <c r="S413" s="438">
        <v>0</v>
      </c>
      <c r="T413" s="577">
        <f t="shared" si="101"/>
        <v>0</v>
      </c>
      <c r="U413" s="439">
        <v>0</v>
      </c>
      <c r="V413" s="439">
        <v>0</v>
      </c>
      <c r="W413" s="439">
        <v>0</v>
      </c>
      <c r="X413" s="439">
        <v>0</v>
      </c>
      <c r="Y413" s="440">
        <f t="shared" si="97"/>
        <v>0</v>
      </c>
      <c r="Z413" s="441">
        <v>0</v>
      </c>
      <c r="AA413" s="441">
        <v>0</v>
      </c>
      <c r="AB413" s="441">
        <v>0</v>
      </c>
      <c r="AC413" s="441">
        <v>0</v>
      </c>
      <c r="AD413" s="442">
        <f t="shared" si="95"/>
        <v>0</v>
      </c>
      <c r="AE413" s="443">
        <f t="shared" si="99"/>
        <v>0</v>
      </c>
      <c r="AF413" s="443">
        <f t="shared" si="98"/>
        <v>0</v>
      </c>
      <c r="AG413" s="443">
        <f t="shared" si="100"/>
        <v>0</v>
      </c>
      <c r="AH413" s="444">
        <f t="shared" si="94"/>
        <v>0</v>
      </c>
      <c r="AI413" s="444">
        <f t="shared" si="102"/>
        <v>0</v>
      </c>
      <c r="AJ413" s="444">
        <f t="shared" si="103"/>
        <v>0</v>
      </c>
      <c r="AK413" s="601">
        <f t="shared" si="104"/>
        <v>0</v>
      </c>
    </row>
    <row r="414" spans="1:37" s="445" customFormat="1" ht="13.9" customHeight="1" x14ac:dyDescent="0.2">
      <c r="A414" s="431" t="s">
        <v>106</v>
      </c>
      <c r="B414" s="433"/>
      <c r="C414" s="432" t="s">
        <v>12</v>
      </c>
      <c r="D414" s="432"/>
      <c r="E414" s="432"/>
      <c r="F414" s="434" t="s">
        <v>405</v>
      </c>
      <c r="G414" s="450" t="s">
        <v>417</v>
      </c>
      <c r="H414" s="435" t="str">
        <f t="shared" si="96"/>
        <v>42650231</v>
      </c>
      <c r="I414" s="436" t="str">
        <f>IF(ISNA(VLOOKUP(G414,GAAP02F[[#All],[Column1]:[FundHier1]],5,FALSE)),"Leases",(VLOOKUP(G414,GAAP02F[[#All],[Column1]:[FundHier1]],5,FALSE)))</f>
        <v>200</v>
      </c>
      <c r="J414" s="436" t="str">
        <f>IF(ISNA(VLOOKUP(F414,Table_GAAP02A[[#All],[Agency]:[Hier1]],4,FALSE)),"Abolished Agency",(VLOOKUP(F414,Table_GAAP02A[[#All],[Agency]:[Hier1]],4,FALSE)))</f>
        <v>0815</v>
      </c>
      <c r="K414" s="437" t="str">
        <f>IF(ISNA(VLOOKUP(F414,Table_GAAP02A[[#All],[Agency]:[Hier1]],2,FALSE)),"Abolished Agency",(VLOOKUP(F414,Table_GAAP02A[[#All],[Agency]:[Hier1]],2,FALSE)))</f>
        <v>HEALTH AND HUMAN SERVICES</v>
      </c>
      <c r="L414" s="437" t="str">
        <f>IF(ISNA(VLOOKUP(F414,Table_GAAP02A[[#All],[Agency]:[Hier1]],3,FALSE)),"Abolished Agency",(VLOOKUP(F414,Table_GAAP02A[[#All],[Agency]:[Hier1]],3,FALSE)))</f>
        <v>DEPARTMENT OF PUBLIC HEALTH</v>
      </c>
      <c r="M414" s="437" t="str">
        <f>IF(ISNA(VLOOKUP(G414,GAAP02F[[#All],[Column1]:[FundName]],2,FALSE)),"Leases",(VLOOKUP(G414,GAAP02F[[#All],[Column1]:[FundName]],2,FALSE)))</f>
        <v>CIGARETTE&amp;TOBACCO FD,HLTH EDUC</v>
      </c>
      <c r="N414" s="438">
        <v>0</v>
      </c>
      <c r="O414" s="438">
        <v>0</v>
      </c>
      <c r="P414" s="438">
        <v>0</v>
      </c>
      <c r="Q414" s="438">
        <v>0</v>
      </c>
      <c r="R414" s="438">
        <v>0</v>
      </c>
      <c r="S414" s="438">
        <v>0</v>
      </c>
      <c r="T414" s="577">
        <f t="shared" si="101"/>
        <v>0</v>
      </c>
      <c r="U414" s="439">
        <v>0</v>
      </c>
      <c r="V414" s="439">
        <v>0</v>
      </c>
      <c r="W414" s="439">
        <v>0</v>
      </c>
      <c r="X414" s="439">
        <v>0</v>
      </c>
      <c r="Y414" s="440">
        <f t="shared" si="97"/>
        <v>0</v>
      </c>
      <c r="Z414" s="441">
        <v>0</v>
      </c>
      <c r="AA414" s="441">
        <v>0</v>
      </c>
      <c r="AB414" s="441">
        <v>0</v>
      </c>
      <c r="AC414" s="441">
        <v>0</v>
      </c>
      <c r="AD414" s="442">
        <f t="shared" si="95"/>
        <v>0</v>
      </c>
      <c r="AE414" s="443">
        <f t="shared" si="99"/>
        <v>0</v>
      </c>
      <c r="AF414" s="443">
        <f t="shared" si="98"/>
        <v>0</v>
      </c>
      <c r="AG414" s="443">
        <f t="shared" si="100"/>
        <v>0</v>
      </c>
      <c r="AH414" s="444">
        <f t="shared" si="94"/>
        <v>0</v>
      </c>
      <c r="AI414" s="444">
        <f t="shared" si="102"/>
        <v>0</v>
      </c>
      <c r="AJ414" s="444">
        <f t="shared" si="103"/>
        <v>0</v>
      </c>
      <c r="AK414" s="601">
        <f t="shared" si="104"/>
        <v>0</v>
      </c>
    </row>
    <row r="415" spans="1:37" s="445" customFormat="1" ht="13.9" customHeight="1" x14ac:dyDescent="0.2">
      <c r="A415" s="431" t="s">
        <v>106</v>
      </c>
      <c r="B415" s="198"/>
      <c r="C415" s="432" t="s">
        <v>12</v>
      </c>
      <c r="D415" s="432"/>
      <c r="E415" s="432"/>
      <c r="F415" s="434" t="s">
        <v>405</v>
      </c>
      <c r="G415" s="434" t="s">
        <v>418</v>
      </c>
      <c r="H415" s="435" t="str">
        <f t="shared" si="96"/>
        <v>42650234</v>
      </c>
      <c r="I415" s="436" t="str">
        <f>IF(ISNA(VLOOKUP(G415,GAAP02F[[#All],[Column1]:[FundHier1]],5,FALSE)),"Leases",(VLOOKUP(G415,GAAP02F[[#All],[Column1]:[FundHier1]],5,FALSE)))</f>
        <v>200</v>
      </c>
      <c r="J415" s="436" t="str">
        <f>IF(ISNA(VLOOKUP(F415,Table_GAAP02A[[#All],[Agency]:[Hier1]],4,FALSE)),"Abolished Agency",(VLOOKUP(F415,Table_GAAP02A[[#All],[Agency]:[Hier1]],4,FALSE)))</f>
        <v>0815</v>
      </c>
      <c r="K415" s="437" t="str">
        <f>IF(ISNA(VLOOKUP(F415,Table_GAAP02A[[#All],[Agency]:[Hier1]],2,FALSE)),"Abolished Agency",(VLOOKUP(F415,Table_GAAP02A[[#All],[Agency]:[Hier1]],2,FALSE)))</f>
        <v>HEALTH AND HUMAN SERVICES</v>
      </c>
      <c r="L415" s="437" t="str">
        <f>IF(ISNA(VLOOKUP(F415,Table_GAAP02A[[#All],[Agency]:[Hier1]],3,FALSE)),"Abolished Agency",(VLOOKUP(F415,Table_GAAP02A[[#All],[Agency]:[Hier1]],3,FALSE)))</f>
        <v>DEPARTMENT OF PUBLIC HEALTH</v>
      </c>
      <c r="M415" s="437" t="str">
        <f>IF(ISNA(VLOOKUP(G415,GAAP02F[[#All],[Column1]:[FundName]],2,FALSE)),"Leases",(VLOOKUP(G415,GAAP02F[[#All],[Column1]:[FundName]],2,FALSE)))</f>
        <v>CIGARETTE&amp;TOBACCO FD, RESEARCH</v>
      </c>
      <c r="N415" s="438">
        <v>0</v>
      </c>
      <c r="O415" s="438">
        <v>0</v>
      </c>
      <c r="P415" s="438">
        <v>0</v>
      </c>
      <c r="Q415" s="438">
        <v>0</v>
      </c>
      <c r="R415" s="438">
        <v>0</v>
      </c>
      <c r="S415" s="438">
        <v>0</v>
      </c>
      <c r="T415" s="577">
        <f t="shared" si="101"/>
        <v>0</v>
      </c>
      <c r="U415" s="439">
        <v>0</v>
      </c>
      <c r="V415" s="439">
        <v>0</v>
      </c>
      <c r="W415" s="439">
        <v>0</v>
      </c>
      <c r="X415" s="439">
        <v>0</v>
      </c>
      <c r="Y415" s="440">
        <f t="shared" si="97"/>
        <v>0</v>
      </c>
      <c r="Z415" s="441">
        <v>0</v>
      </c>
      <c r="AA415" s="441">
        <v>0</v>
      </c>
      <c r="AB415" s="441">
        <v>0</v>
      </c>
      <c r="AC415" s="441">
        <v>0</v>
      </c>
      <c r="AD415" s="442">
        <f t="shared" si="95"/>
        <v>0</v>
      </c>
      <c r="AE415" s="443">
        <f t="shared" si="99"/>
        <v>0</v>
      </c>
      <c r="AF415" s="443">
        <f t="shared" si="98"/>
        <v>0</v>
      </c>
      <c r="AG415" s="443">
        <f t="shared" si="100"/>
        <v>0</v>
      </c>
      <c r="AH415" s="444">
        <f t="shared" si="94"/>
        <v>0</v>
      </c>
      <c r="AI415" s="444">
        <f t="shared" si="102"/>
        <v>0</v>
      </c>
      <c r="AJ415" s="444">
        <f t="shared" si="103"/>
        <v>0</v>
      </c>
      <c r="AK415" s="601">
        <f t="shared" si="104"/>
        <v>0</v>
      </c>
    </row>
    <row r="416" spans="1:37" s="445" customFormat="1" ht="13.9" customHeight="1" x14ac:dyDescent="0.2">
      <c r="A416" s="431" t="s">
        <v>106</v>
      </c>
      <c r="B416" s="198"/>
      <c r="C416" s="432" t="s">
        <v>12</v>
      </c>
      <c r="D416" s="432"/>
      <c r="E416" s="432"/>
      <c r="F416" s="434" t="s">
        <v>405</v>
      </c>
      <c r="G416" s="450" t="s">
        <v>419</v>
      </c>
      <c r="H416" s="435" t="str">
        <f t="shared" si="96"/>
        <v>42650236</v>
      </c>
      <c r="I416" s="436" t="str">
        <f>IF(ISNA(VLOOKUP(G416,GAAP02F[[#All],[Column1]:[FundHier1]],5,FALSE)),"Leases",(VLOOKUP(G416,GAAP02F[[#All],[Column1]:[FundHier1]],5,FALSE)))</f>
        <v>200</v>
      </c>
      <c r="J416" s="436" t="str">
        <f>IF(ISNA(VLOOKUP(F416,Table_GAAP02A[[#All],[Agency]:[Hier1]],4,FALSE)),"Abolished Agency",(VLOOKUP(F416,Table_GAAP02A[[#All],[Agency]:[Hier1]],4,FALSE)))</f>
        <v>0815</v>
      </c>
      <c r="K416" s="437" t="str">
        <f>IF(ISNA(VLOOKUP(F416,Table_GAAP02A[[#All],[Agency]:[Hier1]],2,FALSE)),"Abolished Agency",(VLOOKUP(F416,Table_GAAP02A[[#All],[Agency]:[Hier1]],2,FALSE)))</f>
        <v>HEALTH AND HUMAN SERVICES</v>
      </c>
      <c r="L416" s="437" t="str">
        <f>IF(ISNA(VLOOKUP(F416,Table_GAAP02A[[#All],[Agency]:[Hier1]],3,FALSE)),"Abolished Agency",(VLOOKUP(F416,Table_GAAP02A[[#All],[Agency]:[Hier1]],3,FALSE)))</f>
        <v>DEPARTMENT OF PUBLIC HEALTH</v>
      </c>
      <c r="M416" s="437" t="str">
        <f>IF(ISNA(VLOOKUP(G416,GAAP02F[[#All],[Column1]:[FundName]],2,FALSE)),"Leases",(VLOOKUP(G416,GAAP02F[[#All],[Column1]:[FundName]],2,FALSE)))</f>
        <v>CIGARETTE&amp;TOBACCO FD, UNALLOC</v>
      </c>
      <c r="N416" s="438">
        <v>0</v>
      </c>
      <c r="O416" s="438">
        <v>0</v>
      </c>
      <c r="P416" s="438">
        <v>0</v>
      </c>
      <c r="Q416" s="438">
        <v>0</v>
      </c>
      <c r="R416" s="438">
        <v>0</v>
      </c>
      <c r="S416" s="438">
        <v>0</v>
      </c>
      <c r="T416" s="577">
        <f t="shared" si="101"/>
        <v>0</v>
      </c>
      <c r="U416" s="439">
        <v>0</v>
      </c>
      <c r="V416" s="439">
        <v>0</v>
      </c>
      <c r="W416" s="439">
        <v>0</v>
      </c>
      <c r="X416" s="439">
        <v>0</v>
      </c>
      <c r="Y416" s="440">
        <f t="shared" si="97"/>
        <v>0</v>
      </c>
      <c r="Z416" s="441">
        <v>0</v>
      </c>
      <c r="AA416" s="441">
        <v>0</v>
      </c>
      <c r="AB416" s="441">
        <v>0</v>
      </c>
      <c r="AC416" s="441">
        <v>0</v>
      </c>
      <c r="AD416" s="442">
        <f t="shared" si="95"/>
        <v>0</v>
      </c>
      <c r="AE416" s="443">
        <f t="shared" si="99"/>
        <v>0</v>
      </c>
      <c r="AF416" s="443">
        <f t="shared" si="98"/>
        <v>0</v>
      </c>
      <c r="AG416" s="443">
        <f t="shared" si="100"/>
        <v>0</v>
      </c>
      <c r="AH416" s="444">
        <f t="shared" si="94"/>
        <v>0</v>
      </c>
      <c r="AI416" s="444">
        <f t="shared" si="102"/>
        <v>0</v>
      </c>
      <c r="AJ416" s="444">
        <f t="shared" si="103"/>
        <v>0</v>
      </c>
      <c r="AK416" s="601">
        <f t="shared" si="104"/>
        <v>0</v>
      </c>
    </row>
    <row r="417" spans="1:37" s="445" customFormat="1" ht="13.9" customHeight="1" x14ac:dyDescent="0.2">
      <c r="A417" s="431" t="s">
        <v>106</v>
      </c>
      <c r="B417" s="198"/>
      <c r="C417" s="432" t="s">
        <v>12</v>
      </c>
      <c r="D417" s="432"/>
      <c r="E417" s="432"/>
      <c r="F417" s="434" t="s">
        <v>405</v>
      </c>
      <c r="G417" s="434" t="s">
        <v>420</v>
      </c>
      <c r="H417" s="435" t="str">
        <f t="shared" si="96"/>
        <v>42650272</v>
      </c>
      <c r="I417" s="436" t="str">
        <f>IF(ISNA(VLOOKUP(G417,GAAP02F[[#All],[Column1]:[FundHier1]],5,FALSE)),"Leases",(VLOOKUP(G417,GAAP02F[[#All],[Column1]:[FundHier1]],5,FALSE)))</f>
        <v>200</v>
      </c>
      <c r="J417" s="436" t="str">
        <f>IF(ISNA(VLOOKUP(F417,Table_GAAP02A[[#All],[Agency]:[Hier1]],4,FALSE)),"Abolished Agency",(VLOOKUP(F417,Table_GAAP02A[[#All],[Agency]:[Hier1]],4,FALSE)))</f>
        <v>0815</v>
      </c>
      <c r="K417" s="437" t="str">
        <f>IF(ISNA(VLOOKUP(F417,Table_GAAP02A[[#All],[Agency]:[Hier1]],2,FALSE)),"Abolished Agency",(VLOOKUP(F417,Table_GAAP02A[[#All],[Agency]:[Hier1]],2,FALSE)))</f>
        <v>HEALTH AND HUMAN SERVICES</v>
      </c>
      <c r="L417" s="437" t="str">
        <f>IF(ISNA(VLOOKUP(F417,Table_GAAP02A[[#All],[Agency]:[Hier1]],3,FALSE)),"Abolished Agency",(VLOOKUP(F417,Table_GAAP02A[[#All],[Agency]:[Hier1]],3,FALSE)))</f>
        <v>DEPARTMENT OF PUBLIC HEALTH</v>
      </c>
      <c r="M417" s="437" t="str">
        <f>IF(ISNA(VLOOKUP(G417,GAAP02F[[#All],[Column1]:[FundName]],2,FALSE)),"Leases",(VLOOKUP(G417,GAAP02F[[#All],[Column1]:[FundName]],2,FALSE)))</f>
        <v>INFANT BOTULISM TREATMNT/PREV</v>
      </c>
      <c r="N417" s="438">
        <v>0</v>
      </c>
      <c r="O417" s="438">
        <v>0</v>
      </c>
      <c r="P417" s="438">
        <v>0</v>
      </c>
      <c r="Q417" s="438">
        <v>0</v>
      </c>
      <c r="R417" s="438">
        <v>0</v>
      </c>
      <c r="S417" s="438">
        <v>0</v>
      </c>
      <c r="T417" s="577">
        <f t="shared" si="101"/>
        <v>0</v>
      </c>
      <c r="U417" s="439">
        <v>0</v>
      </c>
      <c r="V417" s="439">
        <v>0</v>
      </c>
      <c r="W417" s="439">
        <v>0</v>
      </c>
      <c r="X417" s="439">
        <v>0</v>
      </c>
      <c r="Y417" s="440">
        <f t="shared" si="97"/>
        <v>0</v>
      </c>
      <c r="Z417" s="441">
        <v>0</v>
      </c>
      <c r="AA417" s="441">
        <v>0</v>
      </c>
      <c r="AB417" s="441">
        <v>0</v>
      </c>
      <c r="AC417" s="441">
        <v>0</v>
      </c>
      <c r="AD417" s="442">
        <f t="shared" si="95"/>
        <v>0</v>
      </c>
      <c r="AE417" s="443">
        <f t="shared" si="99"/>
        <v>0</v>
      </c>
      <c r="AF417" s="443">
        <f t="shared" si="98"/>
        <v>0</v>
      </c>
      <c r="AG417" s="443">
        <f t="shared" si="100"/>
        <v>0</v>
      </c>
      <c r="AH417" s="444">
        <f t="shared" si="94"/>
        <v>0</v>
      </c>
      <c r="AI417" s="444">
        <f t="shared" si="102"/>
        <v>0</v>
      </c>
      <c r="AJ417" s="444">
        <f t="shared" si="103"/>
        <v>0</v>
      </c>
      <c r="AK417" s="601">
        <f t="shared" si="104"/>
        <v>0</v>
      </c>
    </row>
    <row r="418" spans="1:37" s="445" customFormat="1" ht="13.9" customHeight="1" x14ac:dyDescent="0.2">
      <c r="A418" s="431" t="s">
        <v>106</v>
      </c>
      <c r="B418" s="469"/>
      <c r="C418" s="432" t="s">
        <v>12</v>
      </c>
      <c r="D418" s="432"/>
      <c r="E418" s="432"/>
      <c r="F418" s="434" t="s">
        <v>405</v>
      </c>
      <c r="G418" s="450" t="s">
        <v>152</v>
      </c>
      <c r="H418" s="435" t="str">
        <f t="shared" si="96"/>
        <v>42650367</v>
      </c>
      <c r="I418" s="436" t="str">
        <f>IF(ISNA(VLOOKUP(G418,GAAP02F[[#All],[Column1]:[FundHier1]],5,FALSE)),"Leases",(VLOOKUP(G418,GAAP02F[[#All],[Column1]:[FundHier1]],5,FALSE)))</f>
        <v>200</v>
      </c>
      <c r="J418" s="436" t="str">
        <f>IF(ISNA(VLOOKUP(F418,Table_GAAP02A[[#All],[Agency]:[Hier1]],4,FALSE)),"Abolished Agency",(VLOOKUP(F418,Table_GAAP02A[[#All],[Agency]:[Hier1]],4,FALSE)))</f>
        <v>0815</v>
      </c>
      <c r="K418" s="437" t="str">
        <f>IF(ISNA(VLOOKUP(F418,Table_GAAP02A[[#All],[Agency]:[Hier1]],2,FALSE)),"Abolished Agency",(VLOOKUP(F418,Table_GAAP02A[[#All],[Agency]:[Hier1]],2,FALSE)))</f>
        <v>HEALTH AND HUMAN SERVICES</v>
      </c>
      <c r="L418" s="437" t="str">
        <f>IF(ISNA(VLOOKUP(F418,Table_GAAP02A[[#All],[Agency]:[Hier1]],3,FALSE)),"Abolished Agency",(VLOOKUP(F418,Table_GAAP02A[[#All],[Agency]:[Hier1]],3,FALSE)))</f>
        <v>DEPARTMENT OF PUBLIC HEALTH</v>
      </c>
      <c r="M418" s="437" t="str">
        <f>IF(ISNA(VLOOKUP(G418,GAAP02F[[#All],[Column1]:[FundName]],2,FALSE)),"Leases",(VLOOKUP(G418,GAAP02F[[#All],[Column1]:[FundName]],2,FALSE)))</f>
        <v>INDIAN GAME SPEC DISTR FD</v>
      </c>
      <c r="N418" s="438">
        <v>0</v>
      </c>
      <c r="O418" s="438">
        <v>0</v>
      </c>
      <c r="P418" s="438">
        <v>0</v>
      </c>
      <c r="Q418" s="438">
        <v>0</v>
      </c>
      <c r="R418" s="438">
        <v>0</v>
      </c>
      <c r="S418" s="438">
        <v>0</v>
      </c>
      <c r="T418" s="577">
        <f t="shared" si="101"/>
        <v>0</v>
      </c>
      <c r="U418" s="439">
        <v>0</v>
      </c>
      <c r="V418" s="439">
        <v>0</v>
      </c>
      <c r="W418" s="439">
        <v>0</v>
      </c>
      <c r="X418" s="439">
        <v>0</v>
      </c>
      <c r="Y418" s="440">
        <f t="shared" si="97"/>
        <v>0</v>
      </c>
      <c r="Z418" s="441">
        <v>0</v>
      </c>
      <c r="AA418" s="441">
        <v>0</v>
      </c>
      <c r="AB418" s="441">
        <v>0</v>
      </c>
      <c r="AC418" s="441">
        <v>0</v>
      </c>
      <c r="AD418" s="442">
        <f t="shared" si="95"/>
        <v>0</v>
      </c>
      <c r="AE418" s="443">
        <f t="shared" si="99"/>
        <v>0</v>
      </c>
      <c r="AF418" s="443">
        <f t="shared" si="98"/>
        <v>0</v>
      </c>
      <c r="AG418" s="443">
        <f t="shared" si="100"/>
        <v>0</v>
      </c>
      <c r="AH418" s="444">
        <f t="shared" si="94"/>
        <v>0</v>
      </c>
      <c r="AI418" s="444">
        <f t="shared" si="102"/>
        <v>0</v>
      </c>
      <c r="AJ418" s="444">
        <f t="shared" si="103"/>
        <v>0</v>
      </c>
      <c r="AK418" s="601">
        <f t="shared" si="104"/>
        <v>0</v>
      </c>
    </row>
    <row r="419" spans="1:37" s="445" customFormat="1" ht="13.9" customHeight="1" x14ac:dyDescent="0.2">
      <c r="A419" s="431" t="s">
        <v>106</v>
      </c>
      <c r="B419" s="433"/>
      <c r="C419" s="432" t="s">
        <v>12</v>
      </c>
      <c r="D419" s="432"/>
      <c r="E419" s="432"/>
      <c r="F419" s="434" t="s">
        <v>405</v>
      </c>
      <c r="G419" s="434" t="s">
        <v>377</v>
      </c>
      <c r="H419" s="435" t="str">
        <f t="shared" si="96"/>
        <v>42650557</v>
      </c>
      <c r="I419" s="436" t="str">
        <f>IF(ISNA(VLOOKUP(G419,GAAP02F[[#All],[Column1]:[FundHier1]],5,FALSE)),"Leases",(VLOOKUP(G419,GAAP02F[[#All],[Column1]:[FundHier1]],5,FALSE)))</f>
        <v>200</v>
      </c>
      <c r="J419" s="436" t="str">
        <f>IF(ISNA(VLOOKUP(F419,Table_GAAP02A[[#All],[Agency]:[Hier1]],4,FALSE)),"Abolished Agency",(VLOOKUP(F419,Table_GAAP02A[[#All],[Agency]:[Hier1]],4,FALSE)))</f>
        <v>0815</v>
      </c>
      <c r="K419" s="437" t="str">
        <f>IF(ISNA(VLOOKUP(F419,Table_GAAP02A[[#All],[Agency]:[Hier1]],2,FALSE)),"Abolished Agency",(VLOOKUP(F419,Table_GAAP02A[[#All],[Agency]:[Hier1]],2,FALSE)))</f>
        <v>HEALTH AND HUMAN SERVICES</v>
      </c>
      <c r="L419" s="437" t="str">
        <f>IF(ISNA(VLOOKUP(F419,Table_GAAP02A[[#All],[Agency]:[Hier1]],3,FALSE)),"Abolished Agency",(VLOOKUP(F419,Table_GAAP02A[[#All],[Agency]:[Hier1]],3,FALSE)))</f>
        <v>DEPARTMENT OF PUBLIC HEALTH</v>
      </c>
      <c r="M419" s="437" t="str">
        <f>IF(ISNA(VLOOKUP(G419,GAAP02F[[#All],[Column1]:[FundName]],2,FALSE)),"Leases",(VLOOKUP(G419,GAAP02F[[#All],[Column1]:[FundName]],2,FALSE)))</f>
        <v>TOXIC SUBSTANCES CONTROL ACCT</v>
      </c>
      <c r="N419" s="438">
        <v>0</v>
      </c>
      <c r="O419" s="438">
        <v>0</v>
      </c>
      <c r="P419" s="438">
        <v>0</v>
      </c>
      <c r="Q419" s="438">
        <v>0</v>
      </c>
      <c r="R419" s="438">
        <v>0</v>
      </c>
      <c r="S419" s="438">
        <v>0</v>
      </c>
      <c r="T419" s="577">
        <f t="shared" si="101"/>
        <v>0</v>
      </c>
      <c r="U419" s="439">
        <v>0</v>
      </c>
      <c r="V419" s="439">
        <v>0</v>
      </c>
      <c r="W419" s="439">
        <v>0</v>
      </c>
      <c r="X419" s="439">
        <v>0</v>
      </c>
      <c r="Y419" s="440">
        <f t="shared" si="97"/>
        <v>0</v>
      </c>
      <c r="Z419" s="441">
        <v>0</v>
      </c>
      <c r="AA419" s="441">
        <v>0</v>
      </c>
      <c r="AB419" s="441">
        <v>0</v>
      </c>
      <c r="AC419" s="441">
        <v>0</v>
      </c>
      <c r="AD419" s="442">
        <f t="shared" si="95"/>
        <v>0</v>
      </c>
      <c r="AE419" s="443">
        <f t="shared" si="99"/>
        <v>0</v>
      </c>
      <c r="AF419" s="443">
        <f t="shared" si="98"/>
        <v>0</v>
      </c>
      <c r="AG419" s="443">
        <f t="shared" si="100"/>
        <v>0</v>
      </c>
      <c r="AH419" s="444">
        <f t="shared" si="94"/>
        <v>0</v>
      </c>
      <c r="AI419" s="444">
        <f t="shared" si="102"/>
        <v>0</v>
      </c>
      <c r="AJ419" s="444">
        <f t="shared" si="103"/>
        <v>0</v>
      </c>
      <c r="AK419" s="601">
        <f t="shared" si="104"/>
        <v>0</v>
      </c>
    </row>
    <row r="420" spans="1:37" s="445" customFormat="1" ht="13.9" customHeight="1" x14ac:dyDescent="0.2">
      <c r="A420" s="431" t="s">
        <v>106</v>
      </c>
      <c r="B420" s="198"/>
      <c r="C420" s="432" t="s">
        <v>12</v>
      </c>
      <c r="D420" s="432"/>
      <c r="E420" s="432"/>
      <c r="F420" s="434" t="s">
        <v>405</v>
      </c>
      <c r="G420" s="450" t="s">
        <v>421</v>
      </c>
      <c r="H420" s="435" t="str">
        <f t="shared" si="96"/>
        <v>42650589</v>
      </c>
      <c r="I420" s="436" t="str">
        <f>IF(ISNA(VLOOKUP(G420,GAAP02F[[#All],[Column1]:[FundHier1]],5,FALSE)),"Leases",(VLOOKUP(G420,GAAP02F[[#All],[Column1]:[FundHier1]],5,FALSE)))</f>
        <v>100</v>
      </c>
      <c r="J420" s="436" t="str">
        <f>IF(ISNA(VLOOKUP(F420,Table_GAAP02A[[#All],[Agency]:[Hier1]],4,FALSE)),"Abolished Agency",(VLOOKUP(F420,Table_GAAP02A[[#All],[Agency]:[Hier1]],4,FALSE)))</f>
        <v>0815</v>
      </c>
      <c r="K420" s="437" t="str">
        <f>IF(ISNA(VLOOKUP(F420,Table_GAAP02A[[#All],[Agency]:[Hier1]],2,FALSE)),"Abolished Agency",(VLOOKUP(F420,Table_GAAP02A[[#All],[Agency]:[Hier1]],2,FALSE)))</f>
        <v>HEALTH AND HUMAN SERVICES</v>
      </c>
      <c r="L420" s="437" t="str">
        <f>IF(ISNA(VLOOKUP(F420,Table_GAAP02A[[#All],[Agency]:[Hier1]],3,FALSE)),"Abolished Agency",(VLOOKUP(F420,Table_GAAP02A[[#All],[Agency]:[Hier1]],3,FALSE)))</f>
        <v>DEPARTMENT OF PUBLIC HEALTH</v>
      </c>
      <c r="M420" s="437" t="str">
        <f>IF(ISNA(VLOOKUP(G420,GAAP02F[[#All],[Column1]:[FundName]],2,FALSE)),"Leases",(VLOOKUP(G420,GAAP02F[[#All],[Column1]:[FundName]],2,FALSE)))</f>
        <v>CANCER RESEARCH FUND</v>
      </c>
      <c r="N420" s="438">
        <v>0</v>
      </c>
      <c r="O420" s="438">
        <v>0</v>
      </c>
      <c r="P420" s="438">
        <v>0</v>
      </c>
      <c r="Q420" s="438">
        <v>0</v>
      </c>
      <c r="R420" s="438">
        <v>0</v>
      </c>
      <c r="S420" s="438">
        <v>0</v>
      </c>
      <c r="T420" s="577">
        <f t="shared" si="101"/>
        <v>0</v>
      </c>
      <c r="U420" s="439">
        <v>0</v>
      </c>
      <c r="V420" s="439">
        <v>0</v>
      </c>
      <c r="W420" s="439">
        <v>0</v>
      </c>
      <c r="X420" s="439">
        <v>0</v>
      </c>
      <c r="Y420" s="440">
        <f t="shared" si="97"/>
        <v>0</v>
      </c>
      <c r="Z420" s="441">
        <v>0</v>
      </c>
      <c r="AA420" s="441">
        <v>0</v>
      </c>
      <c r="AB420" s="441">
        <v>0</v>
      </c>
      <c r="AC420" s="441">
        <v>0</v>
      </c>
      <c r="AD420" s="442">
        <f t="shared" si="95"/>
        <v>0</v>
      </c>
      <c r="AE420" s="443">
        <f t="shared" si="99"/>
        <v>0</v>
      </c>
      <c r="AF420" s="443">
        <f t="shared" si="98"/>
        <v>0</v>
      </c>
      <c r="AG420" s="443">
        <f t="shared" si="100"/>
        <v>0</v>
      </c>
      <c r="AH420" s="444">
        <f t="shared" si="94"/>
        <v>0</v>
      </c>
      <c r="AI420" s="444">
        <f t="shared" si="102"/>
        <v>0</v>
      </c>
      <c r="AJ420" s="444">
        <f t="shared" si="103"/>
        <v>0</v>
      </c>
      <c r="AK420" s="601">
        <f t="shared" si="104"/>
        <v>0</v>
      </c>
    </row>
    <row r="421" spans="1:37" s="445" customFormat="1" ht="13.9" customHeight="1" x14ac:dyDescent="0.2">
      <c r="A421" s="431" t="s">
        <v>106</v>
      </c>
      <c r="B421" s="469"/>
      <c r="C421" s="432" t="s">
        <v>12</v>
      </c>
      <c r="D421" s="432"/>
      <c r="E421" s="432"/>
      <c r="F421" s="434" t="s">
        <v>405</v>
      </c>
      <c r="G421" s="434" t="s">
        <v>63</v>
      </c>
      <c r="H421" s="435" t="str">
        <f t="shared" si="96"/>
        <v>42650890</v>
      </c>
      <c r="I421" s="436" t="str">
        <f>IF(ISNA(VLOOKUP(G421,GAAP02F[[#All],[Column1]:[FundHier1]],5,FALSE)),"Leases",(VLOOKUP(G421,GAAP02F[[#All],[Column1]:[FundHier1]],5,FALSE)))</f>
        <v>200</v>
      </c>
      <c r="J421" s="436" t="str">
        <f>IF(ISNA(VLOOKUP(F421,Table_GAAP02A[[#All],[Agency]:[Hier1]],4,FALSE)),"Abolished Agency",(VLOOKUP(F421,Table_GAAP02A[[#All],[Agency]:[Hier1]],4,FALSE)))</f>
        <v>0815</v>
      </c>
      <c r="K421" s="437" t="str">
        <f>IF(ISNA(VLOOKUP(F421,Table_GAAP02A[[#All],[Agency]:[Hier1]],2,FALSE)),"Abolished Agency",(VLOOKUP(F421,Table_GAAP02A[[#All],[Agency]:[Hier1]],2,FALSE)))</f>
        <v>HEALTH AND HUMAN SERVICES</v>
      </c>
      <c r="L421" s="437" t="str">
        <f>IF(ISNA(VLOOKUP(F421,Table_GAAP02A[[#All],[Agency]:[Hier1]],3,FALSE)),"Abolished Agency",(VLOOKUP(F421,Table_GAAP02A[[#All],[Agency]:[Hier1]],3,FALSE)))</f>
        <v>DEPARTMENT OF PUBLIC HEALTH</v>
      </c>
      <c r="M421" s="437" t="str">
        <f>IF(ISNA(VLOOKUP(G421,GAAP02F[[#All],[Column1]:[FundName]],2,FALSE)),"Leases",(VLOOKUP(G421,GAAP02F[[#All],[Column1]:[FundName]],2,FALSE)))</f>
        <v>FEDERAL TRUST FUND</v>
      </c>
      <c r="N421" s="438">
        <v>0</v>
      </c>
      <c r="O421" s="438">
        <v>0</v>
      </c>
      <c r="P421" s="438">
        <v>0</v>
      </c>
      <c r="Q421" s="438">
        <v>0</v>
      </c>
      <c r="R421" s="438">
        <v>0</v>
      </c>
      <c r="S421" s="438">
        <v>0</v>
      </c>
      <c r="T421" s="577">
        <f t="shared" si="101"/>
        <v>0</v>
      </c>
      <c r="U421" s="439">
        <v>0</v>
      </c>
      <c r="V421" s="439">
        <v>0</v>
      </c>
      <c r="W421" s="439">
        <v>0</v>
      </c>
      <c r="X421" s="439">
        <v>0</v>
      </c>
      <c r="Y421" s="440">
        <f t="shared" si="97"/>
        <v>0</v>
      </c>
      <c r="Z421" s="441">
        <v>0</v>
      </c>
      <c r="AA421" s="441">
        <v>0</v>
      </c>
      <c r="AB421" s="441">
        <v>0</v>
      </c>
      <c r="AC421" s="441">
        <v>0</v>
      </c>
      <c r="AD421" s="442">
        <f t="shared" si="95"/>
        <v>0</v>
      </c>
      <c r="AE421" s="443">
        <f t="shared" ref="AE421:AE449" si="105">N421 +U421-Z421</f>
        <v>0</v>
      </c>
      <c r="AF421" s="443">
        <f t="shared" si="98"/>
        <v>0</v>
      </c>
      <c r="AG421" s="443">
        <f t="shared" ref="AG421:AG449" si="106">P421 +W421-AB421</f>
        <v>0</v>
      </c>
      <c r="AH421" s="444">
        <f t="shared" si="94"/>
        <v>0</v>
      </c>
      <c r="AI421" s="444">
        <f t="shared" si="102"/>
        <v>0</v>
      </c>
      <c r="AJ421" s="444">
        <f t="shared" si="103"/>
        <v>0</v>
      </c>
      <c r="AK421" s="601">
        <f t="shared" si="104"/>
        <v>0</v>
      </c>
    </row>
    <row r="422" spans="1:37" s="445" customFormat="1" ht="13.9" customHeight="1" x14ac:dyDescent="0.2">
      <c r="A422" s="431" t="s">
        <v>106</v>
      </c>
      <c r="B422" s="198"/>
      <c r="C422" s="432" t="s">
        <v>12</v>
      </c>
      <c r="D422" s="432"/>
      <c r="E422" s="432"/>
      <c r="F422" s="434" t="s">
        <v>405</v>
      </c>
      <c r="G422" s="450" t="s">
        <v>422</v>
      </c>
      <c r="H422" s="435" t="str">
        <f t="shared" si="96"/>
        <v>42653018</v>
      </c>
      <c r="I422" s="436" t="str">
        <f>IF(ISNA(VLOOKUP(G422,GAAP02F[[#All],[Column1]:[FundHier1]],5,FALSE)),"Leases",(VLOOKUP(G422,GAAP02F[[#All],[Column1]:[FundHier1]],5,FALSE)))</f>
        <v>200</v>
      </c>
      <c r="J422" s="436" t="str">
        <f>IF(ISNA(VLOOKUP(F422,Table_GAAP02A[[#All],[Agency]:[Hier1]],4,FALSE)),"Abolished Agency",(VLOOKUP(F422,Table_GAAP02A[[#All],[Agency]:[Hier1]],4,FALSE)))</f>
        <v>0815</v>
      </c>
      <c r="K422" s="437" t="str">
        <f>IF(ISNA(VLOOKUP(F422,Table_GAAP02A[[#All],[Agency]:[Hier1]],2,FALSE)),"Abolished Agency",(VLOOKUP(F422,Table_GAAP02A[[#All],[Agency]:[Hier1]],2,FALSE)))</f>
        <v>HEALTH AND HUMAN SERVICES</v>
      </c>
      <c r="L422" s="437" t="str">
        <f>IF(ISNA(VLOOKUP(F422,Table_GAAP02A[[#All],[Agency]:[Hier1]],3,FALSE)),"Abolished Agency",(VLOOKUP(F422,Table_GAAP02A[[#All],[Agency]:[Hier1]],3,FALSE)))</f>
        <v>DEPARTMENT OF PUBLIC HEALTH</v>
      </c>
      <c r="M422" s="437" t="str">
        <f>IF(ISNA(VLOOKUP(G422,GAAP02F[[#All],[Column1]:[FundName]],2,FALSE)),"Leases",(VLOOKUP(G422,GAAP02F[[#All],[Column1]:[FundName]],2,FALSE)))</f>
        <v>DRUG &amp; DEVICE SAFETY FUND</v>
      </c>
      <c r="N422" s="438">
        <v>0</v>
      </c>
      <c r="O422" s="438">
        <v>0</v>
      </c>
      <c r="P422" s="438">
        <v>0</v>
      </c>
      <c r="Q422" s="438">
        <v>0</v>
      </c>
      <c r="R422" s="438">
        <v>0</v>
      </c>
      <c r="S422" s="438">
        <v>0</v>
      </c>
      <c r="T422" s="577">
        <f t="shared" si="101"/>
        <v>0</v>
      </c>
      <c r="U422" s="439">
        <v>0</v>
      </c>
      <c r="V422" s="439">
        <v>0</v>
      </c>
      <c r="W422" s="439">
        <v>0</v>
      </c>
      <c r="X422" s="439">
        <v>0</v>
      </c>
      <c r="Y422" s="440">
        <f t="shared" si="97"/>
        <v>0</v>
      </c>
      <c r="Z422" s="441">
        <v>0</v>
      </c>
      <c r="AA422" s="441">
        <v>0</v>
      </c>
      <c r="AB422" s="441">
        <v>0</v>
      </c>
      <c r="AC422" s="441">
        <v>0</v>
      </c>
      <c r="AD422" s="442">
        <f t="shared" si="95"/>
        <v>0</v>
      </c>
      <c r="AE422" s="443">
        <f t="shared" si="105"/>
        <v>0</v>
      </c>
      <c r="AF422" s="443">
        <f t="shared" si="98"/>
        <v>0</v>
      </c>
      <c r="AG422" s="443">
        <f t="shared" si="106"/>
        <v>0</v>
      </c>
      <c r="AH422" s="444">
        <f t="shared" si="94"/>
        <v>0</v>
      </c>
      <c r="AI422" s="444">
        <f t="shared" si="102"/>
        <v>0</v>
      </c>
      <c r="AJ422" s="444">
        <f t="shared" si="103"/>
        <v>0</v>
      </c>
      <c r="AK422" s="601">
        <f t="shared" si="104"/>
        <v>0</v>
      </c>
    </row>
    <row r="423" spans="1:37" s="445" customFormat="1" ht="13.9" customHeight="1" x14ac:dyDescent="0.2">
      <c r="A423" s="431" t="s">
        <v>106</v>
      </c>
      <c r="B423" s="433"/>
      <c r="C423" s="432" t="s">
        <v>12</v>
      </c>
      <c r="D423" s="432"/>
      <c r="E423" s="432"/>
      <c r="F423" s="434" t="s">
        <v>405</v>
      </c>
      <c r="G423" s="434" t="s">
        <v>423</v>
      </c>
      <c r="H423" s="435" t="str">
        <f t="shared" si="96"/>
        <v>42653080</v>
      </c>
      <c r="I423" s="436" t="str">
        <f>IF(ISNA(VLOOKUP(G423,GAAP02F[[#All],[Column1]:[FundHier1]],5,FALSE)),"Leases",(VLOOKUP(G423,GAAP02F[[#All],[Column1]:[FundHier1]],5,FALSE)))</f>
        <v>200</v>
      </c>
      <c r="J423" s="436" t="str">
        <f>IF(ISNA(VLOOKUP(F423,Table_GAAP02A[[#All],[Agency]:[Hier1]],4,FALSE)),"Abolished Agency",(VLOOKUP(F423,Table_GAAP02A[[#All],[Agency]:[Hier1]],4,FALSE)))</f>
        <v>0815</v>
      </c>
      <c r="K423" s="437" t="str">
        <f>IF(ISNA(VLOOKUP(F423,Table_GAAP02A[[#All],[Agency]:[Hier1]],2,FALSE)),"Abolished Agency",(VLOOKUP(F423,Table_GAAP02A[[#All],[Agency]:[Hier1]],2,FALSE)))</f>
        <v>HEALTH AND HUMAN SERVICES</v>
      </c>
      <c r="L423" s="437" t="str">
        <f>IF(ISNA(VLOOKUP(F423,Table_GAAP02A[[#All],[Agency]:[Hier1]],3,FALSE)),"Abolished Agency",(VLOOKUP(F423,Table_GAAP02A[[#All],[Agency]:[Hier1]],3,FALSE)))</f>
        <v>DEPARTMENT OF PUBLIC HEALTH</v>
      </c>
      <c r="M423" s="437" t="str">
        <f>IF(ISNA(VLOOKUP(G423,GAAP02F[[#All],[Column1]:[FundName]],2,FALSE)),"Leases",(VLOOKUP(G423,GAAP02F[[#All],[Column1]:[FundName]],2,FALSE)))</f>
        <v>AIDS DRUG ASSIST PRG REBATE FD</v>
      </c>
      <c r="N423" s="438">
        <v>0</v>
      </c>
      <c r="O423" s="438">
        <v>0</v>
      </c>
      <c r="P423" s="438">
        <v>0</v>
      </c>
      <c r="Q423" s="438">
        <v>0</v>
      </c>
      <c r="R423" s="438">
        <v>0</v>
      </c>
      <c r="S423" s="438">
        <v>0</v>
      </c>
      <c r="T423" s="577">
        <f t="shared" si="101"/>
        <v>0</v>
      </c>
      <c r="U423" s="439">
        <v>0</v>
      </c>
      <c r="V423" s="439">
        <v>0</v>
      </c>
      <c r="W423" s="439">
        <v>0</v>
      </c>
      <c r="X423" s="439">
        <v>0</v>
      </c>
      <c r="Y423" s="440">
        <f t="shared" si="97"/>
        <v>0</v>
      </c>
      <c r="Z423" s="441">
        <v>0</v>
      </c>
      <c r="AA423" s="441">
        <v>0</v>
      </c>
      <c r="AB423" s="441">
        <v>0</v>
      </c>
      <c r="AC423" s="441">
        <v>0</v>
      </c>
      <c r="AD423" s="442">
        <f t="shared" si="95"/>
        <v>0</v>
      </c>
      <c r="AE423" s="443">
        <f t="shared" si="105"/>
        <v>0</v>
      </c>
      <c r="AF423" s="443">
        <f t="shared" si="98"/>
        <v>0</v>
      </c>
      <c r="AG423" s="443">
        <f t="shared" si="106"/>
        <v>0</v>
      </c>
      <c r="AH423" s="444">
        <f t="shared" si="94"/>
        <v>0</v>
      </c>
      <c r="AI423" s="444">
        <f t="shared" si="102"/>
        <v>0</v>
      </c>
      <c r="AJ423" s="444">
        <f t="shared" si="103"/>
        <v>0</v>
      </c>
      <c r="AK423" s="601">
        <f t="shared" si="104"/>
        <v>0</v>
      </c>
    </row>
    <row r="424" spans="1:37" s="445" customFormat="1" ht="13.9" customHeight="1" x14ac:dyDescent="0.2">
      <c r="A424" s="431" t="s">
        <v>106</v>
      </c>
      <c r="B424" s="198"/>
      <c r="C424" s="432" t="s">
        <v>12</v>
      </c>
      <c r="D424" s="432"/>
      <c r="E424" s="432"/>
      <c r="F424" s="434" t="s">
        <v>405</v>
      </c>
      <c r="G424" s="450" t="s">
        <v>424</v>
      </c>
      <c r="H424" s="435" t="str">
        <f t="shared" si="96"/>
        <v>42653081</v>
      </c>
      <c r="I424" s="436" t="str">
        <f>IF(ISNA(VLOOKUP(G424,GAAP02F[[#All],[Column1]:[FundHier1]],5,FALSE)),"Leases",(VLOOKUP(G424,GAAP02F[[#All],[Column1]:[FundHier1]],5,FALSE)))</f>
        <v>200</v>
      </c>
      <c r="J424" s="436" t="str">
        <f>IF(ISNA(VLOOKUP(F424,Table_GAAP02A[[#All],[Agency]:[Hier1]],4,FALSE)),"Abolished Agency",(VLOOKUP(F424,Table_GAAP02A[[#All],[Agency]:[Hier1]],4,FALSE)))</f>
        <v>0815</v>
      </c>
      <c r="K424" s="437" t="str">
        <f>IF(ISNA(VLOOKUP(F424,Table_GAAP02A[[#All],[Agency]:[Hier1]],2,FALSE)),"Abolished Agency",(VLOOKUP(F424,Table_GAAP02A[[#All],[Agency]:[Hier1]],2,FALSE)))</f>
        <v>HEALTH AND HUMAN SERVICES</v>
      </c>
      <c r="L424" s="437" t="str">
        <f>IF(ISNA(VLOOKUP(F424,Table_GAAP02A[[#All],[Agency]:[Hier1]],3,FALSE)),"Abolished Agency",(VLOOKUP(F424,Table_GAAP02A[[#All],[Agency]:[Hier1]],3,FALSE)))</f>
        <v>DEPARTMENT OF PUBLIC HEALTH</v>
      </c>
      <c r="M424" s="437" t="str">
        <f>IF(ISNA(VLOOKUP(G424,GAAP02F[[#All],[Column1]:[FundName]],2,FALSE)),"Leases",(VLOOKUP(G424,GAAP02F[[#All],[Column1]:[FundName]],2,FALSE)))</f>
        <v>CANNERY INSPECTION FUND</v>
      </c>
      <c r="N424" s="438">
        <v>0</v>
      </c>
      <c r="O424" s="438">
        <v>0</v>
      </c>
      <c r="P424" s="438">
        <v>0</v>
      </c>
      <c r="Q424" s="438">
        <v>0</v>
      </c>
      <c r="R424" s="438">
        <v>0</v>
      </c>
      <c r="S424" s="438">
        <v>0</v>
      </c>
      <c r="T424" s="577">
        <f t="shared" si="101"/>
        <v>0</v>
      </c>
      <c r="U424" s="439">
        <v>0</v>
      </c>
      <c r="V424" s="439">
        <v>0</v>
      </c>
      <c r="W424" s="439">
        <v>0</v>
      </c>
      <c r="X424" s="439">
        <v>0</v>
      </c>
      <c r="Y424" s="440">
        <f t="shared" si="97"/>
        <v>0</v>
      </c>
      <c r="Z424" s="441">
        <v>0</v>
      </c>
      <c r="AA424" s="441">
        <v>0</v>
      </c>
      <c r="AB424" s="441">
        <v>0</v>
      </c>
      <c r="AC424" s="441">
        <v>0</v>
      </c>
      <c r="AD424" s="442">
        <f t="shared" si="95"/>
        <v>0</v>
      </c>
      <c r="AE424" s="443">
        <f t="shared" si="105"/>
        <v>0</v>
      </c>
      <c r="AF424" s="443">
        <f t="shared" si="98"/>
        <v>0</v>
      </c>
      <c r="AG424" s="443">
        <f t="shared" si="106"/>
        <v>0</v>
      </c>
      <c r="AH424" s="444">
        <f t="shared" si="94"/>
        <v>0</v>
      </c>
      <c r="AI424" s="444">
        <f t="shared" si="102"/>
        <v>0</v>
      </c>
      <c r="AJ424" s="444">
        <f t="shared" si="103"/>
        <v>0</v>
      </c>
      <c r="AK424" s="601">
        <f t="shared" si="104"/>
        <v>0</v>
      </c>
    </row>
    <row r="425" spans="1:37" s="445" customFormat="1" ht="13.9" customHeight="1" x14ac:dyDescent="0.2">
      <c r="A425" s="431" t="s">
        <v>106</v>
      </c>
      <c r="B425" s="198"/>
      <c r="C425" s="432" t="s">
        <v>12</v>
      </c>
      <c r="D425" s="432"/>
      <c r="E425" s="432"/>
      <c r="F425" s="434" t="s">
        <v>405</v>
      </c>
      <c r="G425" s="434" t="s">
        <v>425</v>
      </c>
      <c r="H425" s="435" t="str">
        <f t="shared" si="96"/>
        <v>42653098</v>
      </c>
      <c r="I425" s="436" t="str">
        <f>IF(ISNA(VLOOKUP(G425,GAAP02F[[#All],[Column1]:[FundHier1]],5,FALSE)),"Leases",(VLOOKUP(G425,GAAP02F[[#All],[Column1]:[FundHier1]],5,FALSE)))</f>
        <v>200</v>
      </c>
      <c r="J425" s="436" t="str">
        <f>IF(ISNA(VLOOKUP(F425,Table_GAAP02A[[#All],[Agency]:[Hier1]],4,FALSE)),"Abolished Agency",(VLOOKUP(F425,Table_GAAP02A[[#All],[Agency]:[Hier1]],4,FALSE)))</f>
        <v>0815</v>
      </c>
      <c r="K425" s="437" t="str">
        <f>IF(ISNA(VLOOKUP(F425,Table_GAAP02A[[#All],[Agency]:[Hier1]],2,FALSE)),"Abolished Agency",(VLOOKUP(F425,Table_GAAP02A[[#All],[Agency]:[Hier1]],2,FALSE)))</f>
        <v>HEALTH AND HUMAN SERVICES</v>
      </c>
      <c r="L425" s="437" t="str">
        <f>IF(ISNA(VLOOKUP(F425,Table_GAAP02A[[#All],[Agency]:[Hier1]],3,FALSE)),"Abolished Agency",(VLOOKUP(F425,Table_GAAP02A[[#All],[Agency]:[Hier1]],3,FALSE)))</f>
        <v>DEPARTMENT OF PUBLIC HEALTH</v>
      </c>
      <c r="M425" s="437" t="str">
        <f>IF(ISNA(VLOOKUP(G425,GAAP02F[[#All],[Column1]:[FundName]],2,FALSE)),"Leases",(VLOOKUP(G425,GAAP02F[[#All],[Column1]:[FundName]],2,FALSE)))</f>
        <v>LICENSING &amp; CERT PRGM FUND</v>
      </c>
      <c r="N425" s="438">
        <v>0</v>
      </c>
      <c r="O425" s="438">
        <v>0</v>
      </c>
      <c r="P425" s="438">
        <v>0</v>
      </c>
      <c r="Q425" s="438">
        <v>0</v>
      </c>
      <c r="R425" s="438">
        <v>0</v>
      </c>
      <c r="S425" s="438">
        <v>0</v>
      </c>
      <c r="T425" s="577">
        <f t="shared" si="101"/>
        <v>0</v>
      </c>
      <c r="U425" s="439">
        <v>0</v>
      </c>
      <c r="V425" s="439">
        <v>0</v>
      </c>
      <c r="W425" s="439">
        <v>0</v>
      </c>
      <c r="X425" s="439">
        <v>0</v>
      </c>
      <c r="Y425" s="440">
        <f t="shared" si="97"/>
        <v>0</v>
      </c>
      <c r="Z425" s="441">
        <v>0</v>
      </c>
      <c r="AA425" s="441">
        <v>0</v>
      </c>
      <c r="AB425" s="441">
        <v>0</v>
      </c>
      <c r="AC425" s="441">
        <v>0</v>
      </c>
      <c r="AD425" s="442">
        <f t="shared" si="95"/>
        <v>0</v>
      </c>
      <c r="AE425" s="443">
        <f t="shared" si="105"/>
        <v>0</v>
      </c>
      <c r="AF425" s="443">
        <f t="shared" si="98"/>
        <v>0</v>
      </c>
      <c r="AG425" s="443">
        <f t="shared" si="106"/>
        <v>0</v>
      </c>
      <c r="AH425" s="444">
        <f t="shared" si="94"/>
        <v>0</v>
      </c>
      <c r="AI425" s="444">
        <f t="shared" si="102"/>
        <v>0</v>
      </c>
      <c r="AJ425" s="444">
        <f t="shared" si="103"/>
        <v>0</v>
      </c>
      <c r="AK425" s="601">
        <f t="shared" si="104"/>
        <v>0</v>
      </c>
    </row>
    <row r="426" spans="1:37" s="445" customFormat="1" ht="13.9" customHeight="1" x14ac:dyDescent="0.2">
      <c r="A426" s="431" t="s">
        <v>106</v>
      </c>
      <c r="B426" s="198"/>
      <c r="C426" s="432" t="s">
        <v>12</v>
      </c>
      <c r="D426" s="432"/>
      <c r="E426" s="432"/>
      <c r="F426" s="434" t="s">
        <v>405</v>
      </c>
      <c r="G426" s="450" t="s">
        <v>426</v>
      </c>
      <c r="H426" s="435" t="str">
        <f t="shared" si="96"/>
        <v>42653114</v>
      </c>
      <c r="I426" s="436" t="str">
        <f>IF(ISNA(VLOOKUP(G426,GAAP02F[[#All],[Column1]:[FundHier1]],5,FALSE)),"Leases",(VLOOKUP(G426,GAAP02F[[#All],[Column1]:[FundHier1]],5,FALSE)))</f>
        <v>200</v>
      </c>
      <c r="J426" s="436" t="str">
        <f>IF(ISNA(VLOOKUP(F426,Table_GAAP02A[[#All],[Agency]:[Hier1]],4,FALSE)),"Abolished Agency",(VLOOKUP(F426,Table_GAAP02A[[#All],[Agency]:[Hier1]],4,FALSE)))</f>
        <v>0815</v>
      </c>
      <c r="K426" s="437" t="str">
        <f>IF(ISNA(VLOOKUP(F426,Table_GAAP02A[[#All],[Agency]:[Hier1]],2,FALSE)),"Abolished Agency",(VLOOKUP(F426,Table_GAAP02A[[#All],[Agency]:[Hier1]],2,FALSE)))</f>
        <v>HEALTH AND HUMAN SERVICES</v>
      </c>
      <c r="L426" s="437" t="str">
        <f>IF(ISNA(VLOOKUP(F426,Table_GAAP02A[[#All],[Agency]:[Hier1]],3,FALSE)),"Abolished Agency",(VLOOKUP(F426,Table_GAAP02A[[#All],[Agency]:[Hier1]],3,FALSE)))</f>
        <v>DEPARTMENT OF PUBLIC HEALTH</v>
      </c>
      <c r="M426" s="437" t="str">
        <f>IF(ISNA(VLOOKUP(G426,GAAP02F[[#All],[Column1]:[FundName]],2,FALSE)),"Leases",(VLOOKUP(G426,GAAP02F[[#All],[Column1]:[FundName]],2,FALSE)))</f>
        <v>BIRTH DEFECTS MONITORING PRGM</v>
      </c>
      <c r="N426" s="438">
        <v>0</v>
      </c>
      <c r="O426" s="438">
        <v>0</v>
      </c>
      <c r="P426" s="438">
        <v>0</v>
      </c>
      <c r="Q426" s="438">
        <v>0</v>
      </c>
      <c r="R426" s="438">
        <v>0</v>
      </c>
      <c r="S426" s="438">
        <v>0</v>
      </c>
      <c r="T426" s="577">
        <f t="shared" si="101"/>
        <v>0</v>
      </c>
      <c r="U426" s="439">
        <v>0</v>
      </c>
      <c r="V426" s="439">
        <v>0</v>
      </c>
      <c r="W426" s="439">
        <v>0</v>
      </c>
      <c r="X426" s="439">
        <v>0</v>
      </c>
      <c r="Y426" s="440">
        <f t="shared" si="97"/>
        <v>0</v>
      </c>
      <c r="Z426" s="441">
        <v>0</v>
      </c>
      <c r="AA426" s="441">
        <v>0</v>
      </c>
      <c r="AB426" s="441">
        <v>0</v>
      </c>
      <c r="AC426" s="441">
        <v>0</v>
      </c>
      <c r="AD426" s="442">
        <f t="shared" si="95"/>
        <v>0</v>
      </c>
      <c r="AE426" s="443">
        <f t="shared" si="105"/>
        <v>0</v>
      </c>
      <c r="AF426" s="443">
        <f t="shared" si="98"/>
        <v>0</v>
      </c>
      <c r="AG426" s="443">
        <f t="shared" si="106"/>
        <v>0</v>
      </c>
      <c r="AH426" s="444">
        <f t="shared" si="94"/>
        <v>0</v>
      </c>
      <c r="AI426" s="444">
        <f t="shared" si="102"/>
        <v>0</v>
      </c>
      <c r="AJ426" s="444">
        <f t="shared" si="103"/>
        <v>0</v>
      </c>
      <c r="AK426" s="601">
        <f t="shared" si="104"/>
        <v>0</v>
      </c>
    </row>
    <row r="427" spans="1:37" s="445" customFormat="1" ht="13.9" customHeight="1" x14ac:dyDescent="0.2">
      <c r="A427" s="431" t="s">
        <v>106</v>
      </c>
      <c r="B427" s="433"/>
      <c r="C427" s="432" t="s">
        <v>12</v>
      </c>
      <c r="D427" s="432"/>
      <c r="E427" s="432"/>
      <c r="F427" s="434" t="s">
        <v>405</v>
      </c>
      <c r="G427" s="450" t="s">
        <v>189</v>
      </c>
      <c r="H427" s="435" t="str">
        <f t="shared" si="96"/>
        <v>42653288</v>
      </c>
      <c r="I427" s="436" t="str">
        <f>IF(ISNA(VLOOKUP(G427,GAAP02F[[#All],[Column1]:[FundHier1]],5,FALSE)),"Leases",(VLOOKUP(G427,GAAP02F[[#All],[Column1]:[FundHier1]],5,FALSE)))</f>
        <v>200</v>
      </c>
      <c r="J427" s="436" t="str">
        <f>IF(ISNA(VLOOKUP(F427,Table_GAAP02A[[#All],[Agency]:[Hier1]],4,FALSE)),"Abolished Agency",(VLOOKUP(F427,Table_GAAP02A[[#All],[Agency]:[Hier1]],4,FALSE)))</f>
        <v>0815</v>
      </c>
      <c r="K427" s="437" t="str">
        <f>IF(ISNA(VLOOKUP(F427,Table_GAAP02A[[#All],[Agency]:[Hier1]],2,FALSE)),"Abolished Agency",(VLOOKUP(F427,Table_GAAP02A[[#All],[Agency]:[Hier1]],2,FALSE)))</f>
        <v>HEALTH AND HUMAN SERVICES</v>
      </c>
      <c r="L427" s="437" t="str">
        <f>IF(ISNA(VLOOKUP(F427,Table_GAAP02A[[#All],[Agency]:[Hier1]],3,FALSE)),"Abolished Agency",(VLOOKUP(F427,Table_GAAP02A[[#All],[Agency]:[Hier1]],3,FALSE)))</f>
        <v>DEPARTMENT OF PUBLIC HEALTH</v>
      </c>
      <c r="M427" s="437" t="str">
        <f>IF(ISNA(VLOOKUP(G427,GAAP02F[[#All],[Column1]:[FundName]],2,FALSE)),"Leases",(VLOOKUP(G427,GAAP02F[[#All],[Column1]:[FundName]],2,FALSE)))</f>
        <v>MEDICAL MARIJUANA REG &amp; SAFETY</v>
      </c>
      <c r="N427" s="438">
        <v>0</v>
      </c>
      <c r="O427" s="438">
        <v>0</v>
      </c>
      <c r="P427" s="438">
        <v>0</v>
      </c>
      <c r="Q427" s="438">
        <v>0</v>
      </c>
      <c r="R427" s="438">
        <v>0</v>
      </c>
      <c r="S427" s="438">
        <v>0</v>
      </c>
      <c r="T427" s="577">
        <f t="shared" si="101"/>
        <v>0</v>
      </c>
      <c r="U427" s="439">
        <v>0</v>
      </c>
      <c r="V427" s="439">
        <v>0</v>
      </c>
      <c r="W427" s="439">
        <v>0</v>
      </c>
      <c r="X427" s="439">
        <v>0</v>
      </c>
      <c r="Y427" s="440">
        <f t="shared" si="97"/>
        <v>0</v>
      </c>
      <c r="Z427" s="441">
        <v>0</v>
      </c>
      <c r="AA427" s="441">
        <v>0</v>
      </c>
      <c r="AB427" s="441">
        <v>0</v>
      </c>
      <c r="AC427" s="441">
        <v>0</v>
      </c>
      <c r="AD427" s="442">
        <f t="shared" si="95"/>
        <v>0</v>
      </c>
      <c r="AE427" s="443">
        <f t="shared" si="105"/>
        <v>0</v>
      </c>
      <c r="AF427" s="443">
        <f t="shared" si="98"/>
        <v>0</v>
      </c>
      <c r="AG427" s="443">
        <f t="shared" si="106"/>
        <v>0</v>
      </c>
      <c r="AH427" s="444">
        <f t="shared" si="94"/>
        <v>0</v>
      </c>
      <c r="AI427" s="444">
        <f t="shared" si="102"/>
        <v>0</v>
      </c>
      <c r="AJ427" s="444">
        <f t="shared" si="103"/>
        <v>0</v>
      </c>
      <c r="AK427" s="601">
        <f t="shared" si="104"/>
        <v>0</v>
      </c>
    </row>
    <row r="428" spans="1:37" s="445" customFormat="1" ht="13.9" customHeight="1" x14ac:dyDescent="0.2">
      <c r="A428" s="431" t="s">
        <v>106</v>
      </c>
      <c r="B428" s="198"/>
      <c r="C428" s="432" t="s">
        <v>12</v>
      </c>
      <c r="D428" s="432"/>
      <c r="E428" s="432"/>
      <c r="F428" s="434" t="s">
        <v>405</v>
      </c>
      <c r="G428" s="434" t="s">
        <v>427</v>
      </c>
      <c r="H428" s="435" t="str">
        <f t="shared" si="96"/>
        <v>42653307</v>
      </c>
      <c r="I428" s="436" t="str">
        <f>IF(ISNA(VLOOKUP(G428,GAAP02F[[#All],[Column1]:[FundHier1]],5,FALSE)),"Leases",(VLOOKUP(G428,GAAP02F[[#All],[Column1]:[FundHier1]],5,FALSE)))</f>
        <v>200</v>
      </c>
      <c r="J428" s="436" t="str">
        <f>IF(ISNA(VLOOKUP(F428,Table_GAAP02A[[#All],[Agency]:[Hier1]],4,FALSE)),"Abolished Agency",(VLOOKUP(F428,Table_GAAP02A[[#All],[Agency]:[Hier1]],4,FALSE)))</f>
        <v>0815</v>
      </c>
      <c r="K428" s="437" t="str">
        <f>IF(ISNA(VLOOKUP(F428,Table_GAAP02A[[#All],[Agency]:[Hier1]],2,FALSE)),"Abolished Agency",(VLOOKUP(F428,Table_GAAP02A[[#All],[Agency]:[Hier1]],2,FALSE)))</f>
        <v>HEALTH AND HUMAN SERVICES</v>
      </c>
      <c r="L428" s="437" t="str">
        <f>IF(ISNA(VLOOKUP(F428,Table_GAAP02A[[#All],[Agency]:[Hier1]],3,FALSE)),"Abolished Agency",(VLOOKUP(F428,Table_GAAP02A[[#All],[Agency]:[Hier1]],3,FALSE)))</f>
        <v>DEPARTMENT OF PUBLIC HEALTH</v>
      </c>
      <c r="M428" s="437" t="str">
        <f>IF(ISNA(VLOOKUP(G428,GAAP02F[[#All],[Column1]:[FundName]],2,FALSE)),"Leases",(VLOOKUP(G428,GAAP02F[[#All],[Column1]:[FundName]],2,FALSE)))</f>
        <v>ST DENTAL PROG TX ACT 2016 FD</v>
      </c>
      <c r="N428" s="438">
        <v>0</v>
      </c>
      <c r="O428" s="438">
        <v>0</v>
      </c>
      <c r="P428" s="438">
        <v>0</v>
      </c>
      <c r="Q428" s="438">
        <v>0</v>
      </c>
      <c r="R428" s="438">
        <v>0</v>
      </c>
      <c r="S428" s="438">
        <v>0</v>
      </c>
      <c r="T428" s="577">
        <f t="shared" si="101"/>
        <v>0</v>
      </c>
      <c r="U428" s="439">
        <v>0</v>
      </c>
      <c r="V428" s="439">
        <v>0</v>
      </c>
      <c r="W428" s="439">
        <v>0</v>
      </c>
      <c r="X428" s="439">
        <v>0</v>
      </c>
      <c r="Y428" s="440">
        <f t="shared" si="97"/>
        <v>0</v>
      </c>
      <c r="Z428" s="441">
        <v>0</v>
      </c>
      <c r="AA428" s="441">
        <v>0</v>
      </c>
      <c r="AB428" s="441">
        <v>0</v>
      </c>
      <c r="AC428" s="441">
        <v>0</v>
      </c>
      <c r="AD428" s="442">
        <f t="shared" si="95"/>
        <v>0</v>
      </c>
      <c r="AE428" s="443">
        <f t="shared" si="105"/>
        <v>0</v>
      </c>
      <c r="AF428" s="443">
        <f t="shared" si="98"/>
        <v>0</v>
      </c>
      <c r="AG428" s="443">
        <f t="shared" si="106"/>
        <v>0</v>
      </c>
      <c r="AH428" s="444">
        <f t="shared" si="94"/>
        <v>0</v>
      </c>
      <c r="AI428" s="444">
        <f t="shared" si="102"/>
        <v>0</v>
      </c>
      <c r="AJ428" s="444">
        <f t="shared" si="103"/>
        <v>0</v>
      </c>
      <c r="AK428" s="601">
        <f t="shared" si="104"/>
        <v>0</v>
      </c>
    </row>
    <row r="429" spans="1:37" s="445" customFormat="1" ht="13.9" customHeight="1" x14ac:dyDescent="0.2">
      <c r="A429" s="431" t="s">
        <v>106</v>
      </c>
      <c r="B429" s="433"/>
      <c r="C429" s="432" t="s">
        <v>12</v>
      </c>
      <c r="D429" s="432"/>
      <c r="E429" s="432"/>
      <c r="F429" s="434" t="s">
        <v>405</v>
      </c>
      <c r="G429" s="434" t="s">
        <v>428</v>
      </c>
      <c r="H429" s="435" t="str">
        <f t="shared" si="96"/>
        <v>42653308</v>
      </c>
      <c r="I429" s="436" t="str">
        <f>IF(ISNA(VLOOKUP(G429,GAAP02F[[#All],[Column1]:[FundHier1]],5,FALSE)),"Leases",(VLOOKUP(G429,GAAP02F[[#All],[Column1]:[FundHier1]],5,FALSE)))</f>
        <v>200</v>
      </c>
      <c r="J429" s="436" t="str">
        <f>IF(ISNA(VLOOKUP(F429,Table_GAAP02A[[#All],[Agency]:[Hier1]],4,FALSE)),"Abolished Agency",(VLOOKUP(F429,Table_GAAP02A[[#All],[Agency]:[Hier1]],4,FALSE)))</f>
        <v>0815</v>
      </c>
      <c r="K429" s="437" t="str">
        <f>IF(ISNA(VLOOKUP(F429,Table_GAAP02A[[#All],[Agency]:[Hier1]],2,FALSE)),"Abolished Agency",(VLOOKUP(F429,Table_GAAP02A[[#All],[Agency]:[Hier1]],2,FALSE)))</f>
        <v>HEALTH AND HUMAN SERVICES</v>
      </c>
      <c r="L429" s="437" t="str">
        <f>IF(ISNA(VLOOKUP(F429,Table_GAAP02A[[#All],[Agency]:[Hier1]],3,FALSE)),"Abolished Agency",(VLOOKUP(F429,Table_GAAP02A[[#All],[Agency]:[Hier1]],3,FALSE)))</f>
        <v>DEPARTMENT OF PUBLIC HEALTH</v>
      </c>
      <c r="M429" s="437" t="str">
        <f>IF(ISNA(VLOOKUP(G429,GAAP02F[[#All],[Column1]:[FundName]],2,FALSE)),"Leases",(VLOOKUP(G429,GAAP02F[[#All],[Column1]:[FundName]],2,FALSE)))</f>
        <v>TOBACCO LAW ENFOR ACT 2016 FD</v>
      </c>
      <c r="N429" s="438">
        <v>0</v>
      </c>
      <c r="O429" s="438">
        <v>0</v>
      </c>
      <c r="P429" s="438">
        <v>0</v>
      </c>
      <c r="Q429" s="438">
        <v>0</v>
      </c>
      <c r="R429" s="438">
        <v>0</v>
      </c>
      <c r="S429" s="438">
        <v>0</v>
      </c>
      <c r="T429" s="577">
        <f t="shared" si="101"/>
        <v>0</v>
      </c>
      <c r="U429" s="439">
        <v>0</v>
      </c>
      <c r="V429" s="439">
        <v>0</v>
      </c>
      <c r="W429" s="439">
        <v>0</v>
      </c>
      <c r="X429" s="439">
        <v>0</v>
      </c>
      <c r="Y429" s="440">
        <f t="shared" si="97"/>
        <v>0</v>
      </c>
      <c r="Z429" s="441">
        <v>0</v>
      </c>
      <c r="AA429" s="441">
        <v>0</v>
      </c>
      <c r="AB429" s="441">
        <v>0</v>
      </c>
      <c r="AC429" s="441">
        <v>0</v>
      </c>
      <c r="AD429" s="442">
        <f t="shared" si="95"/>
        <v>0</v>
      </c>
      <c r="AE429" s="443">
        <f t="shared" si="105"/>
        <v>0</v>
      </c>
      <c r="AF429" s="443">
        <f t="shared" si="98"/>
        <v>0</v>
      </c>
      <c r="AG429" s="443">
        <f t="shared" si="106"/>
        <v>0</v>
      </c>
      <c r="AH429" s="444">
        <f t="shared" si="94"/>
        <v>0</v>
      </c>
      <c r="AI429" s="444">
        <f t="shared" si="102"/>
        <v>0</v>
      </c>
      <c r="AJ429" s="444">
        <f t="shared" si="103"/>
        <v>0</v>
      </c>
      <c r="AK429" s="601">
        <f t="shared" si="104"/>
        <v>0</v>
      </c>
    </row>
    <row r="430" spans="1:37" s="445" customFormat="1" ht="13.9" customHeight="1" x14ac:dyDescent="0.2">
      <c r="A430" s="431" t="s">
        <v>106</v>
      </c>
      <c r="B430" s="198"/>
      <c r="C430" s="432" t="s">
        <v>12</v>
      </c>
      <c r="D430" s="432"/>
      <c r="E430" s="432"/>
      <c r="F430" s="434" t="s">
        <v>405</v>
      </c>
      <c r="G430" s="450" t="s">
        <v>429</v>
      </c>
      <c r="H430" s="435" t="str">
        <f t="shared" si="96"/>
        <v>42653318</v>
      </c>
      <c r="I430" s="436" t="str">
        <f>IF(ISNA(VLOOKUP(G430,GAAP02F[[#All],[Column1]:[FundHier1]],5,FALSE)),"Leases",(VLOOKUP(G430,GAAP02F[[#All],[Column1]:[FundHier1]],5,FALSE)))</f>
        <v>200</v>
      </c>
      <c r="J430" s="436" t="str">
        <f>IF(ISNA(VLOOKUP(F430,Table_GAAP02A[[#All],[Agency]:[Hier1]],4,FALSE)),"Abolished Agency",(VLOOKUP(F430,Table_GAAP02A[[#All],[Agency]:[Hier1]],4,FALSE)))</f>
        <v>0815</v>
      </c>
      <c r="K430" s="437" t="str">
        <f>IF(ISNA(VLOOKUP(F430,Table_GAAP02A[[#All],[Agency]:[Hier1]],2,FALSE)),"Abolished Agency",(VLOOKUP(F430,Table_GAAP02A[[#All],[Agency]:[Hier1]],2,FALSE)))</f>
        <v>HEALTH AND HUMAN SERVICES</v>
      </c>
      <c r="L430" s="437" t="str">
        <f>IF(ISNA(VLOOKUP(F430,Table_GAAP02A[[#All],[Agency]:[Hier1]],3,FALSE)),"Abolished Agency",(VLOOKUP(F430,Table_GAAP02A[[#All],[Agency]:[Hier1]],3,FALSE)))</f>
        <v>DEPARTMENT OF PUBLIC HEALTH</v>
      </c>
      <c r="M430" s="437" t="str">
        <f>IF(ISNA(VLOOKUP(G430,GAAP02F[[#All],[Column1]:[FundName]],2,FALSE)),"Leases",(VLOOKUP(G430,GAAP02F[[#All],[Column1]:[FundName]],2,FALSE)))</f>
        <v>DPH, TOBACCO LAW ENFOR ACCT</v>
      </c>
      <c r="N430" s="438">
        <v>0</v>
      </c>
      <c r="O430" s="438">
        <v>0</v>
      </c>
      <c r="P430" s="438">
        <v>0</v>
      </c>
      <c r="Q430" s="438">
        <v>0</v>
      </c>
      <c r="R430" s="438">
        <v>0</v>
      </c>
      <c r="S430" s="438">
        <v>0</v>
      </c>
      <c r="T430" s="577">
        <f t="shared" si="101"/>
        <v>0</v>
      </c>
      <c r="U430" s="439">
        <v>0</v>
      </c>
      <c r="V430" s="439">
        <v>0</v>
      </c>
      <c r="W430" s="439">
        <v>0</v>
      </c>
      <c r="X430" s="439">
        <v>0</v>
      </c>
      <c r="Y430" s="440">
        <f t="shared" si="97"/>
        <v>0</v>
      </c>
      <c r="Z430" s="441">
        <v>0</v>
      </c>
      <c r="AA430" s="441">
        <v>0</v>
      </c>
      <c r="AB430" s="441">
        <v>0</v>
      </c>
      <c r="AC430" s="441">
        <v>0</v>
      </c>
      <c r="AD430" s="442">
        <f t="shared" si="95"/>
        <v>0</v>
      </c>
      <c r="AE430" s="443">
        <f t="shared" si="105"/>
        <v>0</v>
      </c>
      <c r="AF430" s="443">
        <f t="shared" si="98"/>
        <v>0</v>
      </c>
      <c r="AG430" s="443">
        <f t="shared" si="106"/>
        <v>0</v>
      </c>
      <c r="AH430" s="444">
        <f t="shared" ref="AH430:AH487" si="107">Q430 +X430-AC430</f>
        <v>0</v>
      </c>
      <c r="AI430" s="444">
        <f t="shared" si="102"/>
        <v>0</v>
      </c>
      <c r="AJ430" s="444">
        <f t="shared" si="103"/>
        <v>0</v>
      </c>
      <c r="AK430" s="601">
        <f t="shared" si="104"/>
        <v>0</v>
      </c>
    </row>
    <row r="431" spans="1:37" s="445" customFormat="1" ht="13.9" customHeight="1" x14ac:dyDescent="0.2">
      <c r="A431" s="431" t="s">
        <v>106</v>
      </c>
      <c r="B431" s="198"/>
      <c r="C431" s="432" t="s">
        <v>12</v>
      </c>
      <c r="D431" s="432"/>
      <c r="E431" s="432"/>
      <c r="F431" s="434" t="s">
        <v>405</v>
      </c>
      <c r="G431" s="450" t="s">
        <v>430</v>
      </c>
      <c r="H431" s="435" t="str">
        <f t="shared" si="96"/>
        <v>42653322</v>
      </c>
      <c r="I431" s="436" t="str">
        <f>IF(ISNA(VLOOKUP(G431,GAAP02F[[#All],[Column1]:[FundHier1]],5,FALSE)),"Leases",(VLOOKUP(G431,GAAP02F[[#All],[Column1]:[FundHier1]],5,FALSE)))</f>
        <v>200</v>
      </c>
      <c r="J431" s="436" t="str">
        <f>IF(ISNA(VLOOKUP(F431,Table_GAAP02A[[#All],[Agency]:[Hier1]],4,FALSE)),"Abolished Agency",(VLOOKUP(F431,Table_GAAP02A[[#All],[Agency]:[Hier1]],4,FALSE)))</f>
        <v>0815</v>
      </c>
      <c r="K431" s="437" t="str">
        <f>IF(ISNA(VLOOKUP(F431,Table_GAAP02A[[#All],[Agency]:[Hier1]],2,FALSE)),"Abolished Agency",(VLOOKUP(F431,Table_GAAP02A[[#All],[Agency]:[Hier1]],2,FALSE)))</f>
        <v>HEALTH AND HUMAN SERVICES</v>
      </c>
      <c r="L431" s="437" t="str">
        <f>IF(ISNA(VLOOKUP(F431,Table_GAAP02A[[#All],[Agency]:[Hier1]],3,FALSE)),"Abolished Agency",(VLOOKUP(F431,Table_GAAP02A[[#All],[Agency]:[Hier1]],3,FALSE)))</f>
        <v>DEPARTMENT OF PUBLIC HEALTH</v>
      </c>
      <c r="M431" s="437" t="str">
        <f>IF(ISNA(VLOOKUP(G431,GAAP02F[[#All],[Column1]:[FundName]],2,FALSE)),"Leases",(VLOOKUP(G431,GAAP02F[[#All],[Column1]:[FundName]],2,FALSE)))</f>
        <v>DPH, TOBACCO PREVNT&amp;CNTRL PROG</v>
      </c>
      <c r="N431" s="438">
        <v>0</v>
      </c>
      <c r="O431" s="438">
        <v>0</v>
      </c>
      <c r="P431" s="438">
        <v>0</v>
      </c>
      <c r="Q431" s="438">
        <v>0</v>
      </c>
      <c r="R431" s="438">
        <v>0</v>
      </c>
      <c r="S431" s="438">
        <v>0</v>
      </c>
      <c r="T431" s="577">
        <f t="shared" si="101"/>
        <v>0</v>
      </c>
      <c r="U431" s="439">
        <v>0</v>
      </c>
      <c r="V431" s="439">
        <v>0</v>
      </c>
      <c r="W431" s="439">
        <v>0</v>
      </c>
      <c r="X431" s="439">
        <v>0</v>
      </c>
      <c r="Y431" s="440">
        <f t="shared" si="97"/>
        <v>0</v>
      </c>
      <c r="Z431" s="441">
        <v>0</v>
      </c>
      <c r="AA431" s="441">
        <v>0</v>
      </c>
      <c r="AB431" s="441">
        <v>0</v>
      </c>
      <c r="AC431" s="441">
        <v>0</v>
      </c>
      <c r="AD431" s="442">
        <f t="shared" si="95"/>
        <v>0</v>
      </c>
      <c r="AE431" s="443">
        <f t="shared" si="105"/>
        <v>0</v>
      </c>
      <c r="AF431" s="443">
        <f t="shared" si="98"/>
        <v>0</v>
      </c>
      <c r="AG431" s="443">
        <f t="shared" si="106"/>
        <v>0</v>
      </c>
      <c r="AH431" s="444">
        <f t="shared" si="107"/>
        <v>0</v>
      </c>
      <c r="AI431" s="444">
        <f t="shared" si="102"/>
        <v>0</v>
      </c>
      <c r="AJ431" s="444">
        <f t="shared" si="103"/>
        <v>0</v>
      </c>
      <c r="AK431" s="601">
        <f t="shared" si="104"/>
        <v>0</v>
      </c>
    </row>
    <row r="432" spans="1:37" s="445" customFormat="1" ht="13.9" customHeight="1" x14ac:dyDescent="0.2">
      <c r="A432" s="431" t="s">
        <v>106</v>
      </c>
      <c r="B432" s="433"/>
      <c r="C432" s="432" t="s">
        <v>12</v>
      </c>
      <c r="D432" s="432"/>
      <c r="E432" s="432"/>
      <c r="F432" s="434" t="s">
        <v>405</v>
      </c>
      <c r="G432" s="434" t="s">
        <v>431</v>
      </c>
      <c r="H432" s="435" t="str">
        <f t="shared" si="96"/>
        <v>42653350</v>
      </c>
      <c r="I432" s="436" t="str">
        <f>IF(ISNA(VLOOKUP(G432,GAAP02F[[#All],[Column1]:[FundHier1]],5,FALSE)),"Leases",(VLOOKUP(G432,GAAP02F[[#All],[Column1]:[FundHier1]],5,FALSE)))</f>
        <v>200</v>
      </c>
      <c r="J432" s="436" t="str">
        <f>IF(ISNA(VLOOKUP(F432,Table_GAAP02A[[#All],[Agency]:[Hier1]],4,FALSE)),"Abolished Agency",(VLOOKUP(F432,Table_GAAP02A[[#All],[Agency]:[Hier1]],4,FALSE)))</f>
        <v>0815</v>
      </c>
      <c r="K432" s="437" t="str">
        <f>IF(ISNA(VLOOKUP(F432,Table_GAAP02A[[#All],[Agency]:[Hier1]],2,FALSE)),"Abolished Agency",(VLOOKUP(F432,Table_GAAP02A[[#All],[Agency]:[Hier1]],2,FALSE)))</f>
        <v>HEALTH AND HUMAN SERVICES</v>
      </c>
      <c r="L432" s="437" t="str">
        <f>IF(ISNA(VLOOKUP(F432,Table_GAAP02A[[#All],[Agency]:[Hier1]],3,FALSE)),"Abolished Agency",(VLOOKUP(F432,Table_GAAP02A[[#All],[Agency]:[Hier1]],3,FALSE)))</f>
        <v>DEPARTMENT OF PUBLIC HEALTH</v>
      </c>
      <c r="M432" s="437" t="str">
        <f>IF(ISNA(VLOOKUP(G432,GAAP02F[[#All],[Column1]:[FundName]],2,FALSE)),"Leases",(VLOOKUP(G432,GAAP02F[[#All],[Column1]:[FundName]],2,FALSE)))</f>
        <v>CANNIBIS TAX FUND-HCS ALLOC3</v>
      </c>
      <c r="N432" s="438">
        <v>0</v>
      </c>
      <c r="O432" s="438">
        <v>0</v>
      </c>
      <c r="P432" s="438">
        <v>0</v>
      </c>
      <c r="Q432" s="438">
        <v>0</v>
      </c>
      <c r="R432" s="438">
        <v>0</v>
      </c>
      <c r="S432" s="438">
        <v>0</v>
      </c>
      <c r="T432" s="577">
        <f t="shared" si="101"/>
        <v>0</v>
      </c>
      <c r="U432" s="439">
        <v>0</v>
      </c>
      <c r="V432" s="439">
        <v>0</v>
      </c>
      <c r="W432" s="439">
        <v>0</v>
      </c>
      <c r="X432" s="439">
        <v>0</v>
      </c>
      <c r="Y432" s="440">
        <f t="shared" si="97"/>
        <v>0</v>
      </c>
      <c r="Z432" s="441">
        <v>0</v>
      </c>
      <c r="AA432" s="441">
        <v>0</v>
      </c>
      <c r="AB432" s="441">
        <v>0</v>
      </c>
      <c r="AC432" s="441">
        <v>0</v>
      </c>
      <c r="AD432" s="442">
        <f t="shared" si="95"/>
        <v>0</v>
      </c>
      <c r="AE432" s="443">
        <f t="shared" si="105"/>
        <v>0</v>
      </c>
      <c r="AF432" s="443">
        <f t="shared" si="98"/>
        <v>0</v>
      </c>
      <c r="AG432" s="443">
        <f t="shared" si="106"/>
        <v>0</v>
      </c>
      <c r="AH432" s="444">
        <f t="shared" si="107"/>
        <v>0</v>
      </c>
      <c r="AI432" s="444">
        <f t="shared" si="102"/>
        <v>0</v>
      </c>
      <c r="AJ432" s="444">
        <f t="shared" si="103"/>
        <v>0</v>
      </c>
      <c r="AK432" s="601">
        <f t="shared" si="104"/>
        <v>0</v>
      </c>
    </row>
    <row r="433" spans="1:37" s="445" customFormat="1" ht="13.9" customHeight="1" x14ac:dyDescent="0.2">
      <c r="A433" s="431" t="s">
        <v>106</v>
      </c>
      <c r="B433" s="477"/>
      <c r="C433" s="432" t="s">
        <v>12</v>
      </c>
      <c r="D433" s="56"/>
      <c r="E433" s="432"/>
      <c r="F433" s="434" t="s">
        <v>432</v>
      </c>
      <c r="G433" s="434" t="s">
        <v>13</v>
      </c>
      <c r="H433" s="435" t="str">
        <f t="shared" si="96"/>
        <v>43000001</v>
      </c>
      <c r="I433" s="436" t="str">
        <f>IF(ISNA(VLOOKUP(G433,GAAP02F[[#All],[Column1]:[FundHier1]],5,FALSE)),"Leases",(VLOOKUP(G433,GAAP02F[[#All],[Column1]:[FundHier1]],5,FALSE)))</f>
        <v>100</v>
      </c>
      <c r="J433" s="436" t="str">
        <f>IF(ISNA(VLOOKUP(F433,Table_GAAP02A[[#All],[Agency]:[Hier1]],4,FALSE)),"Abolished Agency",(VLOOKUP(F433,Table_GAAP02A[[#All],[Agency]:[Hier1]],4,FALSE)))</f>
        <v>0815</v>
      </c>
      <c r="K433" s="437" t="str">
        <f>IF(ISNA(VLOOKUP(F433,Table_GAAP02A[[#All],[Agency]:[Hier1]],2,FALSE)),"Abolished Agency",(VLOOKUP(F433,Table_GAAP02A[[#All],[Agency]:[Hier1]],2,FALSE)))</f>
        <v>HEALTH AND HUMAN SERVICES</v>
      </c>
      <c r="L433" s="437" t="str">
        <f>IF(ISNA(VLOOKUP(F433,Table_GAAP02A[[#All],[Agency]:[Hier1]],3,FALSE)),"Abolished Agency",(VLOOKUP(F433,Table_GAAP02A[[#All],[Agency]:[Hier1]],3,FALSE)))</f>
        <v>DEPT. DEVELOPMENTAL SVCS</v>
      </c>
      <c r="M433" s="437" t="str">
        <f>IF(ISNA(VLOOKUP(G433,GAAP02F[[#All],[Column1]:[FundName]],2,FALSE)),"Leases",(VLOOKUP(G433,GAAP02F[[#All],[Column1]:[FundName]],2,FALSE)))</f>
        <v>GENERAL FUND</v>
      </c>
      <c r="N433" s="438">
        <v>0</v>
      </c>
      <c r="O433" s="438">
        <v>0</v>
      </c>
      <c r="P433" s="438">
        <v>0</v>
      </c>
      <c r="Q433" s="438">
        <v>0</v>
      </c>
      <c r="R433" s="438">
        <v>0</v>
      </c>
      <c r="S433" s="438">
        <v>0</v>
      </c>
      <c r="T433" s="577">
        <f t="shared" si="101"/>
        <v>0</v>
      </c>
      <c r="U433" s="439">
        <v>0</v>
      </c>
      <c r="V433" s="439">
        <v>0</v>
      </c>
      <c r="W433" s="439">
        <v>0</v>
      </c>
      <c r="X433" s="439">
        <v>0</v>
      </c>
      <c r="Y433" s="440">
        <f t="shared" si="97"/>
        <v>0</v>
      </c>
      <c r="Z433" s="441">
        <v>0</v>
      </c>
      <c r="AA433" s="441">
        <v>0</v>
      </c>
      <c r="AB433" s="441">
        <v>0</v>
      </c>
      <c r="AC433" s="441">
        <v>0</v>
      </c>
      <c r="AD433" s="442">
        <f t="shared" si="95"/>
        <v>0</v>
      </c>
      <c r="AE433" s="443">
        <f t="shared" si="105"/>
        <v>0</v>
      </c>
      <c r="AF433" s="443">
        <f t="shared" si="98"/>
        <v>0</v>
      </c>
      <c r="AG433" s="443">
        <f t="shared" si="106"/>
        <v>0</v>
      </c>
      <c r="AH433" s="444">
        <f t="shared" si="107"/>
        <v>0</v>
      </c>
      <c r="AI433" s="444">
        <f t="shared" si="102"/>
        <v>0</v>
      </c>
      <c r="AJ433" s="444">
        <f t="shared" si="103"/>
        <v>0</v>
      </c>
      <c r="AK433" s="601">
        <f t="shared" si="104"/>
        <v>0</v>
      </c>
    </row>
    <row r="434" spans="1:37" s="445" customFormat="1" ht="13.9" customHeight="1" x14ac:dyDescent="0.2">
      <c r="A434" s="446" t="s">
        <v>106</v>
      </c>
      <c r="B434" s="432"/>
      <c r="C434" s="432" t="s">
        <v>12</v>
      </c>
      <c r="D434" s="432"/>
      <c r="E434" s="432"/>
      <c r="F434" s="434" t="s">
        <v>433</v>
      </c>
      <c r="G434" s="450" t="s">
        <v>13</v>
      </c>
      <c r="H434" s="435" t="str">
        <f t="shared" si="96"/>
        <v>44400001</v>
      </c>
      <c r="I434" s="436" t="str">
        <f>IF(ISNA(VLOOKUP(G434,GAAP02F[[#All],[Column1]:[FundHier1]],5,FALSE)),"Leases",(VLOOKUP(G434,GAAP02F[[#All],[Column1]:[FundHier1]],5,FALSE)))</f>
        <v>100</v>
      </c>
      <c r="J434" s="436" t="str">
        <f>IF(ISNA(VLOOKUP(F434,Table_GAAP02A[[#All],[Agency]:[Hier1]],4,FALSE)),"Abolished Agency",(VLOOKUP(F434,Table_GAAP02A[[#All],[Agency]:[Hier1]],4,FALSE)))</f>
        <v>0815</v>
      </c>
      <c r="K434" s="437" t="str">
        <f>IF(ISNA(VLOOKUP(F434,Table_GAAP02A[[#All],[Agency]:[Hier1]],2,FALSE)),"Abolished Agency",(VLOOKUP(F434,Table_GAAP02A[[#All],[Agency]:[Hier1]],2,FALSE)))</f>
        <v>HEALTH AND HUMAN SERVICES</v>
      </c>
      <c r="L434" s="437" t="str">
        <f>IF(ISNA(VLOOKUP(F434,Table_GAAP02A[[#All],[Agency]:[Hier1]],3,FALSE)),"Abolished Agency",(VLOOKUP(F434,Table_GAAP02A[[#All],[Agency]:[Hier1]],3,FALSE)))</f>
        <v>DEPT. OF STATE HOSPITAL</v>
      </c>
      <c r="M434" s="437" t="str">
        <f>IF(ISNA(VLOOKUP(G434,GAAP02F[[#All],[Column1]:[FundName]],2,FALSE)),"Leases",(VLOOKUP(G434,GAAP02F[[#All],[Column1]:[FundName]],2,FALSE)))</f>
        <v>GENERAL FUND</v>
      </c>
      <c r="N434" s="438">
        <v>0</v>
      </c>
      <c r="O434" s="438">
        <v>0</v>
      </c>
      <c r="P434" s="438">
        <v>0</v>
      </c>
      <c r="Q434" s="438">
        <v>0</v>
      </c>
      <c r="R434" s="438">
        <v>0</v>
      </c>
      <c r="S434" s="438">
        <v>0</v>
      </c>
      <c r="T434" s="577">
        <f t="shared" si="101"/>
        <v>0</v>
      </c>
      <c r="U434" s="439">
        <v>0</v>
      </c>
      <c r="V434" s="439">
        <v>0</v>
      </c>
      <c r="W434" s="439">
        <v>0</v>
      </c>
      <c r="X434" s="439">
        <v>0</v>
      </c>
      <c r="Y434" s="440">
        <f t="shared" si="97"/>
        <v>0</v>
      </c>
      <c r="Z434" s="441">
        <v>0</v>
      </c>
      <c r="AA434" s="441">
        <v>0</v>
      </c>
      <c r="AB434" s="441">
        <v>0</v>
      </c>
      <c r="AC434" s="441">
        <v>0</v>
      </c>
      <c r="AD434" s="442">
        <f t="shared" si="95"/>
        <v>0</v>
      </c>
      <c r="AE434" s="443">
        <f t="shared" si="105"/>
        <v>0</v>
      </c>
      <c r="AF434" s="443">
        <f t="shared" si="98"/>
        <v>0</v>
      </c>
      <c r="AG434" s="443">
        <f t="shared" si="106"/>
        <v>0</v>
      </c>
      <c r="AH434" s="444">
        <f t="shared" si="107"/>
        <v>0</v>
      </c>
      <c r="AI434" s="444">
        <f t="shared" si="102"/>
        <v>0</v>
      </c>
      <c r="AJ434" s="444">
        <f t="shared" si="103"/>
        <v>0</v>
      </c>
      <c r="AK434" s="601">
        <f t="shared" si="104"/>
        <v>0</v>
      </c>
    </row>
    <row r="435" spans="1:37" s="445" customFormat="1" ht="13.9" customHeight="1" x14ac:dyDescent="0.2">
      <c r="A435" s="446" t="s">
        <v>106</v>
      </c>
      <c r="B435" s="432"/>
      <c r="C435" s="432" t="s">
        <v>12</v>
      </c>
      <c r="D435" s="432"/>
      <c r="E435" s="432"/>
      <c r="F435" s="434" t="s">
        <v>433</v>
      </c>
      <c r="G435" s="450" t="s">
        <v>434</v>
      </c>
      <c r="H435" s="435" t="str">
        <f t="shared" si="96"/>
        <v>44400814</v>
      </c>
      <c r="I435" s="436" t="str">
        <f>IF(ISNA(VLOOKUP(G435,GAAP02F[[#All],[Column1]:[FundHier1]],5,FALSE)),"Leases",(VLOOKUP(G435,GAAP02F[[#All],[Column1]:[FundHier1]],5,FALSE)))</f>
        <v>850</v>
      </c>
      <c r="J435" s="436" t="str">
        <f>IF(ISNA(VLOOKUP(F435,Table_GAAP02A[[#All],[Agency]:[Hier1]],4,FALSE)),"Abolished Agency",(VLOOKUP(F435,Table_GAAP02A[[#All],[Agency]:[Hier1]],4,FALSE)))</f>
        <v>0815</v>
      </c>
      <c r="K435" s="437" t="str">
        <f>IF(ISNA(VLOOKUP(F435,Table_GAAP02A[[#All],[Agency]:[Hier1]],2,FALSE)),"Abolished Agency",(VLOOKUP(F435,Table_GAAP02A[[#All],[Agency]:[Hier1]],2,FALSE)))</f>
        <v>HEALTH AND HUMAN SERVICES</v>
      </c>
      <c r="L435" s="437" t="str">
        <f>IF(ISNA(VLOOKUP(F435,Table_GAAP02A[[#All],[Agency]:[Hier1]],3,FALSE)),"Abolished Agency",(VLOOKUP(F435,Table_GAAP02A[[#All],[Agency]:[Hier1]],3,FALSE)))</f>
        <v>DEPT. OF STATE HOSPITAL</v>
      </c>
      <c r="M435" s="437" t="str">
        <f>IF(ISNA(VLOOKUP(G435,GAAP02F[[#All],[Column1]:[FundName]],2,FALSE)),"Leases",(VLOOKUP(G435,GAAP02F[[#All],[Column1]:[FundName]],2,FALSE)))</f>
        <v>CA STATE LOTTERY EDUCATION FD</v>
      </c>
      <c r="N435" s="438">
        <v>0</v>
      </c>
      <c r="O435" s="438">
        <v>0</v>
      </c>
      <c r="P435" s="438">
        <v>0</v>
      </c>
      <c r="Q435" s="438">
        <v>0</v>
      </c>
      <c r="R435" s="438">
        <v>0</v>
      </c>
      <c r="S435" s="438">
        <v>0</v>
      </c>
      <c r="T435" s="577">
        <f t="shared" si="101"/>
        <v>0</v>
      </c>
      <c r="U435" s="439">
        <v>0</v>
      </c>
      <c r="V435" s="439">
        <v>0</v>
      </c>
      <c r="W435" s="439">
        <v>0</v>
      </c>
      <c r="X435" s="439">
        <v>0</v>
      </c>
      <c r="Y435" s="440">
        <f t="shared" si="97"/>
        <v>0</v>
      </c>
      <c r="Z435" s="441">
        <v>0</v>
      </c>
      <c r="AA435" s="441">
        <v>0</v>
      </c>
      <c r="AB435" s="441">
        <v>0</v>
      </c>
      <c r="AC435" s="441">
        <v>0</v>
      </c>
      <c r="AD435" s="442">
        <f t="shared" si="95"/>
        <v>0</v>
      </c>
      <c r="AE435" s="443">
        <f t="shared" si="105"/>
        <v>0</v>
      </c>
      <c r="AF435" s="443">
        <f t="shared" si="98"/>
        <v>0</v>
      </c>
      <c r="AG435" s="443">
        <f t="shared" si="106"/>
        <v>0</v>
      </c>
      <c r="AH435" s="444">
        <f t="shared" si="107"/>
        <v>0</v>
      </c>
      <c r="AI435" s="444">
        <f t="shared" si="102"/>
        <v>0</v>
      </c>
      <c r="AJ435" s="444">
        <f t="shared" si="103"/>
        <v>0</v>
      </c>
      <c r="AK435" s="601">
        <f t="shared" si="104"/>
        <v>0</v>
      </c>
    </row>
    <row r="436" spans="1:37" s="445" customFormat="1" ht="13.9" customHeight="1" x14ac:dyDescent="0.2">
      <c r="A436" s="453"/>
      <c r="B436" s="432"/>
      <c r="C436" s="432"/>
      <c r="D436" s="56"/>
      <c r="E436" s="432"/>
      <c r="F436" s="434" t="s">
        <v>435</v>
      </c>
      <c r="G436" s="450" t="s">
        <v>118</v>
      </c>
      <c r="H436" s="435" t="str">
        <f t="shared" si="96"/>
        <v>45603085</v>
      </c>
      <c r="I436" s="436" t="str">
        <f>IF(ISNA(VLOOKUP(G436,GAAP02F[[#All],[Column1]:[FundHier1]],5,FALSE)),"Leases",(VLOOKUP(G436,GAAP02F[[#All],[Column1]:[FundHier1]],5,FALSE)))</f>
        <v>200</v>
      </c>
      <c r="J436" s="436" t="str">
        <f>IF(ISNA(VLOOKUP(F436,Table_GAAP02A[[#All],[Agency]:[Hier1]],4,FALSE)),"Abolished Agency",(VLOOKUP(F436,Table_GAAP02A[[#All],[Agency]:[Hier1]],4,FALSE)))</f>
        <v>0815</v>
      </c>
      <c r="K436" s="437" t="str">
        <f>IF(ISNA(VLOOKUP(F436,Table_GAAP02A[[#All],[Agency]:[Hier1]],2,FALSE)),"Abolished Agency",(VLOOKUP(F436,Table_GAAP02A[[#All],[Agency]:[Hier1]],2,FALSE)))</f>
        <v>HEALTH AND HUMAN SERVICES</v>
      </c>
      <c r="L436" s="437" t="str">
        <f>IF(ISNA(VLOOKUP(F436,Table_GAAP02A[[#All],[Agency]:[Hier1]],3,FALSE)),"Abolished Agency",(VLOOKUP(F436,Table_GAAP02A[[#All],[Agency]:[Hier1]],3,FALSE)))</f>
        <v>MENTAL HEALTH SVCS OVERSIGHT</v>
      </c>
      <c r="M436" s="437" t="str">
        <f>IF(ISNA(VLOOKUP(G436,GAAP02F[[#All],[Column1]:[FundName]],2,FALSE)),"Leases",(VLOOKUP(G436,GAAP02F[[#All],[Column1]:[FundName]],2,FALSE)))</f>
        <v>MENTAL HEALTH SERVICE FUND</v>
      </c>
      <c r="N436" s="438">
        <v>0</v>
      </c>
      <c r="O436" s="438">
        <v>0</v>
      </c>
      <c r="P436" s="438">
        <v>0</v>
      </c>
      <c r="Q436" s="438">
        <v>0</v>
      </c>
      <c r="R436" s="438">
        <v>0</v>
      </c>
      <c r="S436" s="438">
        <v>0</v>
      </c>
      <c r="T436" s="577">
        <f t="shared" si="101"/>
        <v>0</v>
      </c>
      <c r="U436" s="439">
        <v>0</v>
      </c>
      <c r="V436" s="439">
        <v>0</v>
      </c>
      <c r="W436" s="439">
        <v>0</v>
      </c>
      <c r="X436" s="439">
        <v>0</v>
      </c>
      <c r="Y436" s="440">
        <f t="shared" si="97"/>
        <v>0</v>
      </c>
      <c r="Z436" s="441">
        <v>0</v>
      </c>
      <c r="AA436" s="441">
        <v>0</v>
      </c>
      <c r="AB436" s="441">
        <v>0</v>
      </c>
      <c r="AC436" s="441">
        <v>0</v>
      </c>
      <c r="AD436" s="442">
        <f t="shared" si="95"/>
        <v>0</v>
      </c>
      <c r="AE436" s="443">
        <f t="shared" si="105"/>
        <v>0</v>
      </c>
      <c r="AF436" s="443">
        <f t="shared" si="98"/>
        <v>0</v>
      </c>
      <c r="AG436" s="443">
        <f t="shared" si="106"/>
        <v>0</v>
      </c>
      <c r="AH436" s="444">
        <f t="shared" si="107"/>
        <v>0</v>
      </c>
      <c r="AI436" s="444">
        <f t="shared" si="102"/>
        <v>0</v>
      </c>
      <c r="AJ436" s="444">
        <f t="shared" si="103"/>
        <v>0</v>
      </c>
      <c r="AK436" s="601">
        <f t="shared" si="104"/>
        <v>0</v>
      </c>
    </row>
    <row r="437" spans="1:37" s="445" customFormat="1" ht="13.9" customHeight="1" x14ac:dyDescent="0.2">
      <c r="A437" s="478">
        <v>19</v>
      </c>
      <c r="B437" s="433"/>
      <c r="C437" s="432" t="s">
        <v>12</v>
      </c>
      <c r="D437" s="432"/>
      <c r="E437" s="432"/>
      <c r="F437" s="434" t="s">
        <v>436</v>
      </c>
      <c r="G437" s="450" t="s">
        <v>63</v>
      </c>
      <c r="H437" s="435" t="str">
        <f t="shared" si="96"/>
        <v>47000890</v>
      </c>
      <c r="I437" s="436" t="str">
        <f>IF(ISNA(VLOOKUP(G437,GAAP02F[[#All],[Column1]:[FundHier1]],5,FALSE)),"Leases",(VLOOKUP(G437,GAAP02F[[#All],[Column1]:[FundHier1]],5,FALSE)))</f>
        <v>200</v>
      </c>
      <c r="J437" s="436" t="str">
        <f>IF(ISNA(VLOOKUP(F437,Table_GAAP02A[[#All],[Agency]:[Hier1]],4,FALSE)),"Abolished Agency",(VLOOKUP(F437,Table_GAAP02A[[#All],[Agency]:[Hier1]],4,FALSE)))</f>
        <v>0815</v>
      </c>
      <c r="K437" s="437" t="str">
        <f>IF(ISNA(VLOOKUP(F437,Table_GAAP02A[[#All],[Agency]:[Hier1]],2,FALSE)),"Abolished Agency",(VLOOKUP(F437,Table_GAAP02A[[#All],[Agency]:[Hier1]],2,FALSE)))</f>
        <v>HEALTH AND HUMAN SERVICES</v>
      </c>
      <c r="L437" s="437" t="str">
        <f>IF(ISNA(VLOOKUP(F437,Table_GAAP02A[[#All],[Agency]:[Hier1]],3,FALSE)),"Abolished Agency",(VLOOKUP(F437,Table_GAAP02A[[#All],[Agency]:[Hier1]],3,FALSE)))</f>
        <v>DEPT. COMMUNTY SVCS AND DEV</v>
      </c>
      <c r="M437" s="437" t="str">
        <f>IF(ISNA(VLOOKUP(G437,GAAP02F[[#All],[Column1]:[FundName]],2,FALSE)),"Leases",(VLOOKUP(G437,GAAP02F[[#All],[Column1]:[FundName]],2,FALSE)))</f>
        <v>FEDERAL TRUST FUND</v>
      </c>
      <c r="N437" s="438">
        <v>0</v>
      </c>
      <c r="O437" s="438">
        <v>0</v>
      </c>
      <c r="P437" s="438">
        <v>0</v>
      </c>
      <c r="Q437" s="438">
        <v>0</v>
      </c>
      <c r="R437" s="438">
        <v>0</v>
      </c>
      <c r="S437" s="438">
        <v>0</v>
      </c>
      <c r="T437" s="577">
        <f t="shared" si="101"/>
        <v>0</v>
      </c>
      <c r="U437" s="439">
        <v>0</v>
      </c>
      <c r="V437" s="439">
        <v>0</v>
      </c>
      <c r="W437" s="439">
        <v>0</v>
      </c>
      <c r="X437" s="439">
        <v>0</v>
      </c>
      <c r="Y437" s="440">
        <f t="shared" si="97"/>
        <v>0</v>
      </c>
      <c r="Z437" s="441">
        <v>0</v>
      </c>
      <c r="AA437" s="441">
        <v>0</v>
      </c>
      <c r="AB437" s="441">
        <v>0</v>
      </c>
      <c r="AC437" s="441">
        <v>0</v>
      </c>
      <c r="AD437" s="442">
        <f t="shared" si="95"/>
        <v>0</v>
      </c>
      <c r="AE437" s="443">
        <f t="shared" si="105"/>
        <v>0</v>
      </c>
      <c r="AF437" s="443">
        <f t="shared" si="98"/>
        <v>0</v>
      </c>
      <c r="AG437" s="443">
        <f t="shared" si="106"/>
        <v>0</v>
      </c>
      <c r="AH437" s="444">
        <f t="shared" si="107"/>
        <v>0</v>
      </c>
      <c r="AI437" s="444">
        <f t="shared" si="102"/>
        <v>0</v>
      </c>
      <c r="AJ437" s="444">
        <f t="shared" si="103"/>
        <v>0</v>
      </c>
      <c r="AK437" s="601">
        <f t="shared" si="104"/>
        <v>0</v>
      </c>
    </row>
    <row r="438" spans="1:37" s="445" customFormat="1" ht="13.9" customHeight="1" x14ac:dyDescent="0.2">
      <c r="A438" s="478">
        <v>19</v>
      </c>
      <c r="B438" s="433"/>
      <c r="C438" s="432" t="s">
        <v>12</v>
      </c>
      <c r="D438" s="432"/>
      <c r="E438" s="432"/>
      <c r="F438" s="434" t="s">
        <v>436</v>
      </c>
      <c r="G438" s="434" t="s">
        <v>139</v>
      </c>
      <c r="H438" s="435" t="str">
        <f t="shared" si="96"/>
        <v>47003228</v>
      </c>
      <c r="I438" s="436" t="str">
        <f>IF(ISNA(VLOOKUP(G438,GAAP02F[[#All],[Column1]:[FundHier1]],5,FALSE)),"Leases",(VLOOKUP(G438,GAAP02F[[#All],[Column1]:[FundHier1]],5,FALSE)))</f>
        <v>200</v>
      </c>
      <c r="J438" s="436" t="str">
        <f>IF(ISNA(VLOOKUP(F438,Table_GAAP02A[[#All],[Agency]:[Hier1]],4,FALSE)),"Abolished Agency",(VLOOKUP(F438,Table_GAAP02A[[#All],[Agency]:[Hier1]],4,FALSE)))</f>
        <v>0815</v>
      </c>
      <c r="K438" s="437" t="str">
        <f>IF(ISNA(VLOOKUP(F438,Table_GAAP02A[[#All],[Agency]:[Hier1]],2,FALSE)),"Abolished Agency",(VLOOKUP(F438,Table_GAAP02A[[#All],[Agency]:[Hier1]],2,FALSE)))</f>
        <v>HEALTH AND HUMAN SERVICES</v>
      </c>
      <c r="L438" s="437" t="str">
        <f>IF(ISNA(VLOOKUP(F438,Table_GAAP02A[[#All],[Agency]:[Hier1]],3,FALSE)),"Abolished Agency",(VLOOKUP(F438,Table_GAAP02A[[#All],[Agency]:[Hier1]],3,FALSE)))</f>
        <v>DEPT. COMMUNTY SVCS AND DEV</v>
      </c>
      <c r="M438" s="437" t="str">
        <f>IF(ISNA(VLOOKUP(G438,GAAP02F[[#All],[Column1]:[FundName]],2,FALSE)),"Leases",(VLOOKUP(G438,GAAP02F[[#All],[Column1]:[FundName]],2,FALSE)))</f>
        <v>GREENHOUSE GAS REDUCTION FD</v>
      </c>
      <c r="N438" s="438">
        <v>0</v>
      </c>
      <c r="O438" s="438">
        <v>0</v>
      </c>
      <c r="P438" s="438">
        <v>0</v>
      </c>
      <c r="Q438" s="438">
        <v>0</v>
      </c>
      <c r="R438" s="438">
        <v>0</v>
      </c>
      <c r="S438" s="438">
        <v>0</v>
      </c>
      <c r="T438" s="577">
        <f t="shared" si="101"/>
        <v>0</v>
      </c>
      <c r="U438" s="439">
        <v>0</v>
      </c>
      <c r="V438" s="439">
        <v>0</v>
      </c>
      <c r="W438" s="439">
        <v>0</v>
      </c>
      <c r="X438" s="439">
        <v>0</v>
      </c>
      <c r="Y438" s="440">
        <f t="shared" si="97"/>
        <v>0</v>
      </c>
      <c r="Z438" s="441">
        <v>0</v>
      </c>
      <c r="AA438" s="441">
        <v>0</v>
      </c>
      <c r="AB438" s="441">
        <v>0</v>
      </c>
      <c r="AC438" s="441">
        <v>0</v>
      </c>
      <c r="AD438" s="442">
        <f t="shared" si="95"/>
        <v>0</v>
      </c>
      <c r="AE438" s="443">
        <f t="shared" si="105"/>
        <v>0</v>
      </c>
      <c r="AF438" s="443">
        <f t="shared" si="98"/>
        <v>0</v>
      </c>
      <c r="AG438" s="443">
        <f t="shared" si="106"/>
        <v>0</v>
      </c>
      <c r="AH438" s="444">
        <f t="shared" si="107"/>
        <v>0</v>
      </c>
      <c r="AI438" s="444">
        <f t="shared" si="102"/>
        <v>0</v>
      </c>
      <c r="AJ438" s="444">
        <f t="shared" si="103"/>
        <v>0</v>
      </c>
      <c r="AK438" s="601">
        <f t="shared" si="104"/>
        <v>0</v>
      </c>
    </row>
    <row r="439" spans="1:37" s="445" customFormat="1" ht="13.9" customHeight="1" x14ac:dyDescent="0.2">
      <c r="A439" s="446" t="s">
        <v>106</v>
      </c>
      <c r="B439" s="198"/>
      <c r="C439" s="432" t="s">
        <v>107</v>
      </c>
      <c r="D439" s="56"/>
      <c r="E439" s="432"/>
      <c r="F439" s="434" t="s">
        <v>437</v>
      </c>
      <c r="G439" s="450" t="s">
        <v>13</v>
      </c>
      <c r="H439" s="435" t="str">
        <f t="shared" si="96"/>
        <v>51600001</v>
      </c>
      <c r="I439" s="436" t="str">
        <f>IF(ISNA(VLOOKUP(G439,GAAP02F[[#All],[Column1]:[FundHier1]],5,FALSE)),"Leases",(VLOOKUP(G439,GAAP02F[[#All],[Column1]:[FundHier1]],5,FALSE)))</f>
        <v>100</v>
      </c>
      <c r="J439" s="436" t="str">
        <f>IF(ISNA(VLOOKUP(F439,Table_GAAP02A[[#All],[Agency]:[Hier1]],4,FALSE)),"Abolished Agency",(VLOOKUP(F439,Table_GAAP02A[[#All],[Agency]:[Hier1]],4,FALSE)))</f>
        <v>0815</v>
      </c>
      <c r="K439" s="437" t="str">
        <f>IF(ISNA(VLOOKUP(F439,Table_GAAP02A[[#All],[Agency]:[Hier1]],2,FALSE)),"Abolished Agency",(VLOOKUP(F439,Table_GAAP02A[[#All],[Agency]:[Hier1]],2,FALSE)))</f>
        <v>HEALTH AND HUMAN SERVICES</v>
      </c>
      <c r="L439" s="437" t="str">
        <f>IF(ISNA(VLOOKUP(F439,Table_GAAP02A[[#All],[Agency]:[Hier1]],3,FALSE)),"Abolished Agency",(VLOOKUP(F439,Table_GAAP02A[[#All],[Agency]:[Hier1]],3,FALSE)))</f>
        <v>DEPARTMENT OF REHABILITATION</v>
      </c>
      <c r="M439" s="437" t="str">
        <f>IF(ISNA(VLOOKUP(G439,GAAP02F[[#All],[Column1]:[FundName]],2,FALSE)),"Leases",(VLOOKUP(G439,GAAP02F[[#All],[Column1]:[FundName]],2,FALSE)))</f>
        <v>GENERAL FUND</v>
      </c>
      <c r="N439" s="438">
        <v>0</v>
      </c>
      <c r="O439" s="438">
        <v>0</v>
      </c>
      <c r="P439" s="438">
        <v>0</v>
      </c>
      <c r="Q439" s="438">
        <v>0</v>
      </c>
      <c r="R439" s="438">
        <v>0</v>
      </c>
      <c r="S439" s="438">
        <v>0</v>
      </c>
      <c r="T439" s="577">
        <f t="shared" si="101"/>
        <v>0</v>
      </c>
      <c r="U439" s="439">
        <v>0</v>
      </c>
      <c r="V439" s="439">
        <v>0</v>
      </c>
      <c r="W439" s="439">
        <v>0</v>
      </c>
      <c r="X439" s="439">
        <v>0</v>
      </c>
      <c r="Y439" s="440">
        <f t="shared" si="97"/>
        <v>0</v>
      </c>
      <c r="Z439" s="441">
        <v>0</v>
      </c>
      <c r="AA439" s="441">
        <v>0</v>
      </c>
      <c r="AB439" s="441">
        <v>0</v>
      </c>
      <c r="AC439" s="441">
        <v>0</v>
      </c>
      <c r="AD439" s="442">
        <f t="shared" si="95"/>
        <v>0</v>
      </c>
      <c r="AE439" s="443">
        <f t="shared" si="105"/>
        <v>0</v>
      </c>
      <c r="AF439" s="443">
        <f t="shared" si="98"/>
        <v>0</v>
      </c>
      <c r="AG439" s="443">
        <f t="shared" si="106"/>
        <v>0</v>
      </c>
      <c r="AH439" s="444">
        <f t="shared" si="107"/>
        <v>0</v>
      </c>
      <c r="AI439" s="444">
        <f t="shared" si="102"/>
        <v>0</v>
      </c>
      <c r="AJ439" s="444">
        <f t="shared" si="103"/>
        <v>0</v>
      </c>
      <c r="AK439" s="601">
        <f t="shared" si="104"/>
        <v>0</v>
      </c>
    </row>
    <row r="440" spans="1:37" s="445" customFormat="1" ht="13.9" customHeight="1" x14ac:dyDescent="0.2">
      <c r="A440" s="446" t="s">
        <v>106</v>
      </c>
      <c r="B440" s="198"/>
      <c r="C440" s="432" t="s">
        <v>107</v>
      </c>
      <c r="D440" s="432"/>
      <c r="E440" s="432"/>
      <c r="F440" s="434" t="s">
        <v>437</v>
      </c>
      <c r="G440" s="434" t="s">
        <v>438</v>
      </c>
      <c r="H440" s="435" t="str">
        <f t="shared" si="96"/>
        <v>51600600</v>
      </c>
      <c r="I440" s="436" t="str">
        <f>IF(ISNA(VLOOKUP(G440,GAAP02F[[#All],[Column1]:[FundHier1]],5,FALSE)),"Leases",(VLOOKUP(G440,GAAP02F[[#All],[Column1]:[FundHier1]],5,FALSE)))</f>
        <v>200</v>
      </c>
      <c r="J440" s="436" t="str">
        <f>IF(ISNA(VLOOKUP(F440,Table_GAAP02A[[#All],[Agency]:[Hier1]],4,FALSE)),"Abolished Agency",(VLOOKUP(F440,Table_GAAP02A[[#All],[Agency]:[Hier1]],4,FALSE)))</f>
        <v>0815</v>
      </c>
      <c r="K440" s="437" t="str">
        <f>IF(ISNA(VLOOKUP(F440,Table_GAAP02A[[#All],[Agency]:[Hier1]],2,FALSE)),"Abolished Agency",(VLOOKUP(F440,Table_GAAP02A[[#All],[Agency]:[Hier1]],2,FALSE)))</f>
        <v>HEALTH AND HUMAN SERVICES</v>
      </c>
      <c r="L440" s="437" t="str">
        <f>IF(ISNA(VLOOKUP(F440,Table_GAAP02A[[#All],[Agency]:[Hier1]],3,FALSE)),"Abolished Agency",(VLOOKUP(F440,Table_GAAP02A[[#All],[Agency]:[Hier1]],3,FALSE)))</f>
        <v>DEPARTMENT OF REHABILITATION</v>
      </c>
      <c r="M440" s="437" t="str">
        <f>IF(ISNA(VLOOKUP(G440,GAAP02F[[#All],[Column1]:[FundName]],2,FALSE)),"Leases",(VLOOKUP(G440,GAAP02F[[#All],[Column1]:[FundName]],2,FALSE)))</f>
        <v>VENDING STAND FUND</v>
      </c>
      <c r="N440" s="438">
        <v>0</v>
      </c>
      <c r="O440" s="438">
        <v>0</v>
      </c>
      <c r="P440" s="438">
        <v>0</v>
      </c>
      <c r="Q440" s="438">
        <v>0</v>
      </c>
      <c r="R440" s="438">
        <v>0</v>
      </c>
      <c r="S440" s="438">
        <v>0</v>
      </c>
      <c r="T440" s="577">
        <f t="shared" si="101"/>
        <v>0</v>
      </c>
      <c r="U440" s="439">
        <v>0</v>
      </c>
      <c r="V440" s="439">
        <v>0</v>
      </c>
      <c r="W440" s="439">
        <v>0</v>
      </c>
      <c r="X440" s="439">
        <v>0</v>
      </c>
      <c r="Y440" s="440">
        <f t="shared" si="97"/>
        <v>0</v>
      </c>
      <c r="Z440" s="441">
        <v>0</v>
      </c>
      <c r="AA440" s="441">
        <v>0</v>
      </c>
      <c r="AB440" s="441">
        <v>0</v>
      </c>
      <c r="AC440" s="441">
        <v>0</v>
      </c>
      <c r="AD440" s="442">
        <f t="shared" si="95"/>
        <v>0</v>
      </c>
      <c r="AE440" s="443">
        <f t="shared" si="105"/>
        <v>0</v>
      </c>
      <c r="AF440" s="443">
        <f t="shared" si="98"/>
        <v>0</v>
      </c>
      <c r="AG440" s="443">
        <f t="shared" si="106"/>
        <v>0</v>
      </c>
      <c r="AH440" s="444">
        <f t="shared" si="107"/>
        <v>0</v>
      </c>
      <c r="AI440" s="444">
        <f t="shared" si="102"/>
        <v>0</v>
      </c>
      <c r="AJ440" s="444">
        <f t="shared" si="103"/>
        <v>0</v>
      </c>
      <c r="AK440" s="601">
        <f t="shared" si="104"/>
        <v>0</v>
      </c>
    </row>
    <row r="441" spans="1:37" s="445" customFormat="1" ht="13.9" customHeight="1" x14ac:dyDescent="0.2">
      <c r="A441" s="446"/>
      <c r="B441" s="198"/>
      <c r="C441" s="432"/>
      <c r="D441" s="432"/>
      <c r="E441" s="432"/>
      <c r="F441" s="434" t="s">
        <v>439</v>
      </c>
      <c r="G441" s="450" t="s">
        <v>13</v>
      </c>
      <c r="H441" s="435" t="str">
        <f t="shared" si="96"/>
        <v>51700001</v>
      </c>
      <c r="I441" s="436" t="str">
        <f>IF(ISNA(VLOOKUP(G441,GAAP02F[[#All],[Column1]:[FundHier1]],5,FALSE)),"Leases",(VLOOKUP(G441,GAAP02F[[#All],[Column1]:[FundHier1]],5,FALSE)))</f>
        <v>100</v>
      </c>
      <c r="J441" s="436" t="str">
        <f>IF(ISNA(VLOOKUP(F441,Table_GAAP02A[[#All],[Agency]:[Hier1]],4,FALSE)),"Abolished Agency",(VLOOKUP(F441,Table_GAAP02A[[#All],[Agency]:[Hier1]],4,FALSE)))</f>
        <v>0815</v>
      </c>
      <c r="K441" s="437" t="str">
        <f>IF(ISNA(VLOOKUP(F441,Table_GAAP02A[[#All],[Agency]:[Hier1]],2,FALSE)),"Abolished Agency",(VLOOKUP(F441,Table_GAAP02A[[#All],[Agency]:[Hier1]],2,FALSE)))</f>
        <v>HEALTH AND HUMAN SERVICES</v>
      </c>
      <c r="L441" s="437" t="str">
        <f>IF(ISNA(VLOOKUP(F441,Table_GAAP02A[[#All],[Agency]:[Hier1]],3,FALSE)),"Abolished Agency",(VLOOKUP(F441,Table_GAAP02A[[#All],[Agency]:[Hier1]],3,FALSE)))</f>
        <v>ST INDPT LIVING COUNCIL</v>
      </c>
      <c r="M441" s="437" t="str">
        <f>IF(ISNA(VLOOKUP(G441,GAAP02F[[#All],[Column1]:[FundName]],2,FALSE)),"Leases",(VLOOKUP(G441,GAAP02F[[#All],[Column1]:[FundName]],2,FALSE)))</f>
        <v>GENERAL FUND</v>
      </c>
      <c r="N441" s="438">
        <v>0</v>
      </c>
      <c r="O441" s="438">
        <v>0</v>
      </c>
      <c r="P441" s="438">
        <v>0</v>
      </c>
      <c r="Q441" s="438">
        <v>0</v>
      </c>
      <c r="R441" s="438">
        <v>0</v>
      </c>
      <c r="S441" s="438">
        <v>0</v>
      </c>
      <c r="T441" s="577">
        <f t="shared" si="101"/>
        <v>0</v>
      </c>
      <c r="U441" s="439">
        <v>0</v>
      </c>
      <c r="V441" s="439">
        <v>0</v>
      </c>
      <c r="W441" s="439">
        <v>0</v>
      </c>
      <c r="X441" s="439">
        <v>0</v>
      </c>
      <c r="Y441" s="440">
        <f t="shared" si="97"/>
        <v>0</v>
      </c>
      <c r="Z441" s="441">
        <v>0</v>
      </c>
      <c r="AA441" s="441">
        <v>0</v>
      </c>
      <c r="AB441" s="441">
        <v>0</v>
      </c>
      <c r="AC441" s="441">
        <v>0</v>
      </c>
      <c r="AD441" s="442">
        <f t="shared" si="95"/>
        <v>0</v>
      </c>
      <c r="AE441" s="443">
        <f t="shared" si="105"/>
        <v>0</v>
      </c>
      <c r="AF441" s="443">
        <f t="shared" si="98"/>
        <v>0</v>
      </c>
      <c r="AG441" s="443">
        <f t="shared" si="106"/>
        <v>0</v>
      </c>
      <c r="AH441" s="444">
        <f t="shared" si="107"/>
        <v>0</v>
      </c>
      <c r="AI441" s="444">
        <f t="shared" si="102"/>
        <v>0</v>
      </c>
      <c r="AJ441" s="444">
        <f t="shared" si="103"/>
        <v>0</v>
      </c>
      <c r="AK441" s="601">
        <f t="shared" si="104"/>
        <v>0</v>
      </c>
    </row>
    <row r="442" spans="1:37" s="445" customFormat="1" ht="13.9" customHeight="1" x14ac:dyDescent="0.2">
      <c r="A442" s="446" t="s">
        <v>106</v>
      </c>
      <c r="B442" s="198"/>
      <c r="C442" s="432" t="s">
        <v>12</v>
      </c>
      <c r="D442" s="56"/>
      <c r="E442" s="432"/>
      <c r="F442" s="434" t="s">
        <v>440</v>
      </c>
      <c r="G442" s="450" t="s">
        <v>13</v>
      </c>
      <c r="H442" s="435" t="str">
        <f t="shared" si="96"/>
        <v>51750001</v>
      </c>
      <c r="I442" s="436" t="str">
        <f>IF(ISNA(VLOOKUP(G442,GAAP02F[[#All],[Column1]:[FundHier1]],5,FALSE)),"Leases",(VLOOKUP(G442,GAAP02F[[#All],[Column1]:[FundHier1]],5,FALSE)))</f>
        <v>100</v>
      </c>
      <c r="J442" s="436" t="str">
        <f>IF(ISNA(VLOOKUP(F442,Table_GAAP02A[[#All],[Agency]:[Hier1]],4,FALSE)),"Abolished Agency",(VLOOKUP(F442,Table_GAAP02A[[#All],[Agency]:[Hier1]],4,FALSE)))</f>
        <v>0815</v>
      </c>
      <c r="K442" s="437" t="str">
        <f>IF(ISNA(VLOOKUP(F442,Table_GAAP02A[[#All],[Agency]:[Hier1]],2,FALSE)),"Abolished Agency",(VLOOKUP(F442,Table_GAAP02A[[#All],[Agency]:[Hier1]],2,FALSE)))</f>
        <v>HEALTH AND HUMAN SERVICES</v>
      </c>
      <c r="L442" s="437" t="str">
        <f>IF(ISNA(VLOOKUP(F442,Table_GAAP02A[[#All],[Agency]:[Hier1]],3,FALSE)),"Abolished Agency",(VLOOKUP(F442,Table_GAAP02A[[#All],[Agency]:[Hier1]],3,FALSE)))</f>
        <v>DEPT OF CHILD SUPPORT SERVICE</v>
      </c>
      <c r="M442" s="437" t="str">
        <f>IF(ISNA(VLOOKUP(G442,GAAP02F[[#All],[Column1]:[FundName]],2,FALSE)),"Leases",(VLOOKUP(G442,GAAP02F[[#All],[Column1]:[FundName]],2,FALSE)))</f>
        <v>GENERAL FUND</v>
      </c>
      <c r="N442" s="438">
        <v>0</v>
      </c>
      <c r="O442" s="438">
        <v>0</v>
      </c>
      <c r="P442" s="438">
        <v>0</v>
      </c>
      <c r="Q442" s="438">
        <v>0</v>
      </c>
      <c r="R442" s="438">
        <v>0</v>
      </c>
      <c r="S442" s="438">
        <v>0</v>
      </c>
      <c r="T442" s="577">
        <f t="shared" si="101"/>
        <v>0</v>
      </c>
      <c r="U442" s="439">
        <v>0</v>
      </c>
      <c r="V442" s="439">
        <v>0</v>
      </c>
      <c r="W442" s="439">
        <v>0</v>
      </c>
      <c r="X442" s="439">
        <v>0</v>
      </c>
      <c r="Y442" s="440">
        <f t="shared" si="97"/>
        <v>0</v>
      </c>
      <c r="Z442" s="441">
        <v>0</v>
      </c>
      <c r="AA442" s="441">
        <v>0</v>
      </c>
      <c r="AB442" s="441">
        <v>0</v>
      </c>
      <c r="AC442" s="441">
        <v>0</v>
      </c>
      <c r="AD442" s="442">
        <f t="shared" si="95"/>
        <v>0</v>
      </c>
      <c r="AE442" s="443">
        <f t="shared" si="105"/>
        <v>0</v>
      </c>
      <c r="AF442" s="443">
        <f t="shared" si="98"/>
        <v>0</v>
      </c>
      <c r="AG442" s="443">
        <f t="shared" si="106"/>
        <v>0</v>
      </c>
      <c r="AH442" s="444">
        <f t="shared" si="107"/>
        <v>0</v>
      </c>
      <c r="AI442" s="444">
        <f t="shared" si="102"/>
        <v>0</v>
      </c>
      <c r="AJ442" s="444">
        <f t="shared" si="103"/>
        <v>0</v>
      </c>
      <c r="AK442" s="601">
        <f t="shared" si="104"/>
        <v>0</v>
      </c>
    </row>
    <row r="443" spans="1:37" s="445" customFormat="1" ht="13.9" customHeight="1" x14ac:dyDescent="0.2">
      <c r="A443" s="446" t="s">
        <v>106</v>
      </c>
      <c r="B443" s="433"/>
      <c r="C443" s="432" t="s">
        <v>12</v>
      </c>
      <c r="D443" s="432"/>
      <c r="E443" s="432"/>
      <c r="F443" s="434" t="s">
        <v>440</v>
      </c>
      <c r="G443" s="434" t="s">
        <v>63</v>
      </c>
      <c r="H443" s="435" t="str">
        <f t="shared" si="96"/>
        <v>51750890</v>
      </c>
      <c r="I443" s="436" t="str">
        <f>IF(ISNA(VLOOKUP(G443,GAAP02F[[#All],[Column1]:[FundHier1]],5,FALSE)),"Leases",(VLOOKUP(G443,GAAP02F[[#All],[Column1]:[FundHier1]],5,FALSE)))</f>
        <v>200</v>
      </c>
      <c r="J443" s="436" t="str">
        <f>IF(ISNA(VLOOKUP(F443,Table_GAAP02A[[#All],[Agency]:[Hier1]],4,FALSE)),"Abolished Agency",(VLOOKUP(F443,Table_GAAP02A[[#All],[Agency]:[Hier1]],4,FALSE)))</f>
        <v>0815</v>
      </c>
      <c r="K443" s="437" t="str">
        <f>IF(ISNA(VLOOKUP(F443,Table_GAAP02A[[#All],[Agency]:[Hier1]],2,FALSE)),"Abolished Agency",(VLOOKUP(F443,Table_GAAP02A[[#All],[Agency]:[Hier1]],2,FALSE)))</f>
        <v>HEALTH AND HUMAN SERVICES</v>
      </c>
      <c r="L443" s="437" t="str">
        <f>IF(ISNA(VLOOKUP(F443,Table_GAAP02A[[#All],[Agency]:[Hier1]],3,FALSE)),"Abolished Agency",(VLOOKUP(F443,Table_GAAP02A[[#All],[Agency]:[Hier1]],3,FALSE)))</f>
        <v>DEPT OF CHILD SUPPORT SERVICE</v>
      </c>
      <c r="M443" s="437" t="str">
        <f>IF(ISNA(VLOOKUP(G443,GAAP02F[[#All],[Column1]:[FundName]],2,FALSE)),"Leases",(VLOOKUP(G443,GAAP02F[[#All],[Column1]:[FundName]],2,FALSE)))</f>
        <v>FEDERAL TRUST FUND</v>
      </c>
      <c r="N443" s="438">
        <v>0</v>
      </c>
      <c r="O443" s="438">
        <v>0</v>
      </c>
      <c r="P443" s="438">
        <v>0</v>
      </c>
      <c r="Q443" s="438">
        <v>0</v>
      </c>
      <c r="R443" s="438">
        <v>0</v>
      </c>
      <c r="S443" s="438">
        <v>0</v>
      </c>
      <c r="T443" s="577">
        <f t="shared" si="101"/>
        <v>0</v>
      </c>
      <c r="U443" s="439">
        <v>0</v>
      </c>
      <c r="V443" s="439">
        <v>0</v>
      </c>
      <c r="W443" s="439">
        <v>0</v>
      </c>
      <c r="X443" s="439">
        <v>0</v>
      </c>
      <c r="Y443" s="440">
        <f t="shared" si="97"/>
        <v>0</v>
      </c>
      <c r="Z443" s="441">
        <v>0</v>
      </c>
      <c r="AA443" s="441">
        <v>0</v>
      </c>
      <c r="AB443" s="441">
        <v>0</v>
      </c>
      <c r="AC443" s="441">
        <v>0</v>
      </c>
      <c r="AD443" s="442">
        <f t="shared" si="95"/>
        <v>0</v>
      </c>
      <c r="AE443" s="443">
        <f t="shared" si="105"/>
        <v>0</v>
      </c>
      <c r="AF443" s="443">
        <f t="shared" si="98"/>
        <v>0</v>
      </c>
      <c r="AG443" s="443">
        <f t="shared" si="106"/>
        <v>0</v>
      </c>
      <c r="AH443" s="444">
        <f t="shared" si="107"/>
        <v>0</v>
      </c>
      <c r="AI443" s="444">
        <f t="shared" si="102"/>
        <v>0</v>
      </c>
      <c r="AJ443" s="444">
        <f t="shared" si="103"/>
        <v>0</v>
      </c>
      <c r="AK443" s="601">
        <f t="shared" si="104"/>
        <v>0</v>
      </c>
    </row>
    <row r="444" spans="1:37" s="445" customFormat="1" ht="13.9" customHeight="1" x14ac:dyDescent="0.2">
      <c r="A444" s="446" t="s">
        <v>106</v>
      </c>
      <c r="B444" s="467"/>
      <c r="C444" s="432" t="s">
        <v>12</v>
      </c>
      <c r="D444" s="56"/>
      <c r="E444" s="432"/>
      <c r="F444" s="434" t="s">
        <v>441</v>
      </c>
      <c r="G444" s="434" t="s">
        <v>13</v>
      </c>
      <c r="H444" s="435" t="str">
        <f t="shared" si="96"/>
        <v>51800001</v>
      </c>
      <c r="I444" s="436" t="str">
        <f>IF(ISNA(VLOOKUP(G444,GAAP02F[[#All],[Column1]:[FundHier1]],5,FALSE)),"Leases",(VLOOKUP(G444,GAAP02F[[#All],[Column1]:[FundHier1]],5,FALSE)))</f>
        <v>100</v>
      </c>
      <c r="J444" s="436" t="str">
        <f>IF(ISNA(VLOOKUP(F444,Table_GAAP02A[[#All],[Agency]:[Hier1]],4,FALSE)),"Abolished Agency",(VLOOKUP(F444,Table_GAAP02A[[#All],[Agency]:[Hier1]],4,FALSE)))</f>
        <v>0815</v>
      </c>
      <c r="K444" s="437" t="str">
        <f>IF(ISNA(VLOOKUP(F444,Table_GAAP02A[[#All],[Agency]:[Hier1]],2,FALSE)),"Abolished Agency",(VLOOKUP(F444,Table_GAAP02A[[#All],[Agency]:[Hier1]],2,FALSE)))</f>
        <v>HEALTH AND HUMAN SERVICES</v>
      </c>
      <c r="L444" s="437" t="str">
        <f>IF(ISNA(VLOOKUP(F444,Table_GAAP02A[[#All],[Agency]:[Hier1]],3,FALSE)),"Abolished Agency",(VLOOKUP(F444,Table_GAAP02A[[#All],[Agency]:[Hier1]],3,FALSE)))</f>
        <v>DEPT OF SOCIAL SERVICES</v>
      </c>
      <c r="M444" s="437" t="str">
        <f>IF(ISNA(VLOOKUP(G444,GAAP02F[[#All],[Column1]:[FundName]],2,FALSE)),"Leases",(VLOOKUP(G444,GAAP02F[[#All],[Column1]:[FundName]],2,FALSE)))</f>
        <v>GENERAL FUND</v>
      </c>
      <c r="N444" s="438">
        <v>0</v>
      </c>
      <c r="O444" s="438">
        <v>0</v>
      </c>
      <c r="P444" s="438">
        <v>0</v>
      </c>
      <c r="Q444" s="438">
        <v>0</v>
      </c>
      <c r="R444" s="438">
        <v>0</v>
      </c>
      <c r="S444" s="438">
        <v>0</v>
      </c>
      <c r="T444" s="577">
        <f t="shared" si="101"/>
        <v>0</v>
      </c>
      <c r="U444" s="439">
        <v>0</v>
      </c>
      <c r="V444" s="439">
        <v>0</v>
      </c>
      <c r="W444" s="439">
        <v>0</v>
      </c>
      <c r="X444" s="439">
        <v>0</v>
      </c>
      <c r="Y444" s="440">
        <f t="shared" si="97"/>
        <v>0</v>
      </c>
      <c r="Z444" s="441">
        <v>0</v>
      </c>
      <c r="AA444" s="441">
        <v>0</v>
      </c>
      <c r="AB444" s="441">
        <v>0</v>
      </c>
      <c r="AC444" s="441">
        <v>0</v>
      </c>
      <c r="AD444" s="442">
        <f t="shared" si="95"/>
        <v>0</v>
      </c>
      <c r="AE444" s="443">
        <f t="shared" si="105"/>
        <v>0</v>
      </c>
      <c r="AF444" s="443">
        <f t="shared" si="98"/>
        <v>0</v>
      </c>
      <c r="AG444" s="443">
        <f t="shared" si="106"/>
        <v>0</v>
      </c>
      <c r="AH444" s="444">
        <f t="shared" si="107"/>
        <v>0</v>
      </c>
      <c r="AI444" s="444">
        <f t="shared" si="102"/>
        <v>0</v>
      </c>
      <c r="AJ444" s="444">
        <f t="shared" si="103"/>
        <v>0</v>
      </c>
      <c r="AK444" s="601">
        <f t="shared" si="104"/>
        <v>0</v>
      </c>
    </row>
    <row r="445" spans="1:37" s="445" customFormat="1" ht="13.9" customHeight="1" x14ac:dyDescent="0.2">
      <c r="A445" s="446" t="s">
        <v>106</v>
      </c>
      <c r="B445" s="467"/>
      <c r="C445" s="432" t="s">
        <v>12</v>
      </c>
      <c r="D445" s="56"/>
      <c r="E445" s="432"/>
      <c r="F445" s="434" t="s">
        <v>441</v>
      </c>
      <c r="G445" s="434" t="s">
        <v>442</v>
      </c>
      <c r="H445" s="435" t="str">
        <f t="shared" si="96"/>
        <v>51800163</v>
      </c>
      <c r="I445" s="436" t="str">
        <f>IF(ISNA(VLOOKUP(G445,GAAP02F[[#All],[Column1]:[FundHier1]],5,FALSE)),"Leases",(VLOOKUP(G445,GAAP02F[[#All],[Column1]:[FundHier1]],5,FALSE)))</f>
        <v>200</v>
      </c>
      <c r="J445" s="436" t="str">
        <f>IF(ISNA(VLOOKUP(F445,Table_GAAP02A[[#All],[Agency]:[Hier1]],4,FALSE)),"Abolished Agency",(VLOOKUP(F445,Table_GAAP02A[[#All],[Agency]:[Hier1]],4,FALSE)))</f>
        <v>0815</v>
      </c>
      <c r="K445" s="437" t="str">
        <f>IF(ISNA(VLOOKUP(F445,Table_GAAP02A[[#All],[Agency]:[Hier1]],2,FALSE)),"Abolished Agency",(VLOOKUP(F445,Table_GAAP02A[[#All],[Agency]:[Hier1]],2,FALSE)))</f>
        <v>HEALTH AND HUMAN SERVICES</v>
      </c>
      <c r="L445" s="437" t="str">
        <f>IF(ISNA(VLOOKUP(F445,Table_GAAP02A[[#All],[Agency]:[Hier1]],3,FALSE)),"Abolished Agency",(VLOOKUP(F445,Table_GAAP02A[[#All],[Agency]:[Hier1]],3,FALSE)))</f>
        <v>DEPT OF SOCIAL SERVICES</v>
      </c>
      <c r="M445" s="437" t="str">
        <f>IF(ISNA(VLOOKUP(G445,GAAP02F[[#All],[Column1]:[FundName]],2,FALSE)),"Leases",(VLOOKUP(G445,GAAP02F[[#All],[Column1]:[FundName]],2,FALSE)))</f>
        <v>LIFE CARE PROVIDER FEE FUND</v>
      </c>
      <c r="N445" s="438">
        <v>0</v>
      </c>
      <c r="O445" s="438">
        <v>0</v>
      </c>
      <c r="P445" s="438">
        <v>0</v>
      </c>
      <c r="Q445" s="438">
        <v>0</v>
      </c>
      <c r="R445" s="438">
        <v>0</v>
      </c>
      <c r="S445" s="438">
        <v>0</v>
      </c>
      <c r="T445" s="577">
        <f t="shared" si="101"/>
        <v>0</v>
      </c>
      <c r="U445" s="439">
        <v>0</v>
      </c>
      <c r="V445" s="439">
        <v>0</v>
      </c>
      <c r="W445" s="439">
        <v>0</v>
      </c>
      <c r="X445" s="439">
        <v>0</v>
      </c>
      <c r="Y445" s="440">
        <f t="shared" si="97"/>
        <v>0</v>
      </c>
      <c r="Z445" s="441">
        <v>0</v>
      </c>
      <c r="AA445" s="441">
        <v>0</v>
      </c>
      <c r="AB445" s="441">
        <v>0</v>
      </c>
      <c r="AC445" s="441">
        <v>0</v>
      </c>
      <c r="AD445" s="442">
        <f t="shared" si="95"/>
        <v>0</v>
      </c>
      <c r="AE445" s="443">
        <f t="shared" si="105"/>
        <v>0</v>
      </c>
      <c r="AF445" s="443">
        <f t="shared" si="98"/>
        <v>0</v>
      </c>
      <c r="AG445" s="443">
        <f t="shared" si="106"/>
        <v>0</v>
      </c>
      <c r="AH445" s="444">
        <f t="shared" si="107"/>
        <v>0</v>
      </c>
      <c r="AI445" s="444">
        <f t="shared" si="102"/>
        <v>0</v>
      </c>
      <c r="AJ445" s="444">
        <f t="shared" si="103"/>
        <v>0</v>
      </c>
      <c r="AK445" s="601">
        <f t="shared" si="104"/>
        <v>0</v>
      </c>
    </row>
    <row r="446" spans="1:37" s="445" customFormat="1" ht="13.9" customHeight="1" x14ac:dyDescent="0.2">
      <c r="A446" s="446" t="s">
        <v>106</v>
      </c>
      <c r="B446" s="467"/>
      <c r="C446" s="432" t="s">
        <v>12</v>
      </c>
      <c r="D446" s="56"/>
      <c r="E446" s="432"/>
      <c r="F446" s="434" t="s">
        <v>441</v>
      </c>
      <c r="G446" s="434" t="s">
        <v>443</v>
      </c>
      <c r="H446" s="435" t="str">
        <f t="shared" si="96"/>
        <v>51800270</v>
      </c>
      <c r="I446" s="436" t="str">
        <f>IF(ISNA(VLOOKUP(G446,GAAP02F[[#All],[Column1]:[FundHier1]],5,FALSE)),"Leases",(VLOOKUP(G446,GAAP02F[[#All],[Column1]:[FundHier1]],5,FALSE)))</f>
        <v>200</v>
      </c>
      <c r="J446" s="436" t="str">
        <f>IF(ISNA(VLOOKUP(F446,Table_GAAP02A[[#All],[Agency]:[Hier1]],4,FALSE)),"Abolished Agency",(VLOOKUP(F446,Table_GAAP02A[[#All],[Agency]:[Hier1]],4,FALSE)))</f>
        <v>0815</v>
      </c>
      <c r="K446" s="437" t="str">
        <f>IF(ISNA(VLOOKUP(F446,Table_GAAP02A[[#All],[Agency]:[Hier1]],2,FALSE)),"Abolished Agency",(VLOOKUP(F446,Table_GAAP02A[[#All],[Agency]:[Hier1]],2,FALSE)))</f>
        <v>HEALTH AND HUMAN SERVICES</v>
      </c>
      <c r="L446" s="437" t="str">
        <f>IF(ISNA(VLOOKUP(F446,Table_GAAP02A[[#All],[Agency]:[Hier1]],3,FALSE)),"Abolished Agency",(VLOOKUP(F446,Table_GAAP02A[[#All],[Agency]:[Hier1]],3,FALSE)))</f>
        <v>DEPT OF SOCIAL SERVICES</v>
      </c>
      <c r="M446" s="437" t="str">
        <f>IF(ISNA(VLOOKUP(G446,GAAP02F[[#All],[Column1]:[FundName]],2,FALSE)),"Leases",(VLOOKUP(G446,GAAP02F[[#All],[Column1]:[FundName]],2,FALSE)))</f>
        <v>TECHNICAL ASSISTANCE FUND</v>
      </c>
      <c r="N446" s="438">
        <v>0</v>
      </c>
      <c r="O446" s="438">
        <v>0</v>
      </c>
      <c r="P446" s="438">
        <v>0</v>
      </c>
      <c r="Q446" s="438">
        <v>0</v>
      </c>
      <c r="R446" s="438">
        <v>0</v>
      </c>
      <c r="S446" s="438">
        <v>0</v>
      </c>
      <c r="T446" s="577">
        <f t="shared" si="101"/>
        <v>0</v>
      </c>
      <c r="U446" s="439">
        <v>0</v>
      </c>
      <c r="V446" s="439">
        <v>0</v>
      </c>
      <c r="W446" s="439">
        <v>0</v>
      </c>
      <c r="X446" s="439">
        <v>0</v>
      </c>
      <c r="Y446" s="440">
        <f t="shared" si="97"/>
        <v>0</v>
      </c>
      <c r="Z446" s="441">
        <v>0</v>
      </c>
      <c r="AA446" s="441">
        <v>0</v>
      </c>
      <c r="AB446" s="441">
        <v>0</v>
      </c>
      <c r="AC446" s="441">
        <v>0</v>
      </c>
      <c r="AD446" s="442">
        <f t="shared" ref="AD446:AD507" si="108">SUM(Z446:AC446)</f>
        <v>0</v>
      </c>
      <c r="AE446" s="443">
        <f t="shared" si="105"/>
        <v>0</v>
      </c>
      <c r="AF446" s="443">
        <f t="shared" si="98"/>
        <v>0</v>
      </c>
      <c r="AG446" s="443">
        <f t="shared" si="106"/>
        <v>0</v>
      </c>
      <c r="AH446" s="444">
        <f t="shared" si="107"/>
        <v>0</v>
      </c>
      <c r="AI446" s="444">
        <f t="shared" si="102"/>
        <v>0</v>
      </c>
      <c r="AJ446" s="444">
        <f t="shared" si="103"/>
        <v>0</v>
      </c>
      <c r="AK446" s="601">
        <f t="shared" si="104"/>
        <v>0</v>
      </c>
    </row>
    <row r="447" spans="1:37" s="445" customFormat="1" ht="13.9" customHeight="1" x14ac:dyDescent="0.2">
      <c r="A447" s="446" t="s">
        <v>106</v>
      </c>
      <c r="B447" s="467"/>
      <c r="C447" s="432" t="s">
        <v>12</v>
      </c>
      <c r="D447" s="56"/>
      <c r="E447" s="432"/>
      <c r="F447" s="434" t="s">
        <v>441</v>
      </c>
      <c r="G447" s="434" t="s">
        <v>444</v>
      </c>
      <c r="H447" s="435" t="str">
        <f t="shared" ref="H447:H508" si="109">F447&amp;G447</f>
        <v>51800271</v>
      </c>
      <c r="I447" s="436" t="str">
        <f>IF(ISNA(VLOOKUP(G447,GAAP02F[[#All],[Column1]:[FundHier1]],5,FALSE)),"Leases",(VLOOKUP(G447,GAAP02F[[#All],[Column1]:[FundHier1]],5,FALSE)))</f>
        <v>200</v>
      </c>
      <c r="J447" s="436" t="str">
        <f>IF(ISNA(VLOOKUP(F447,Table_GAAP02A[[#All],[Agency]:[Hier1]],4,FALSE)),"Abolished Agency",(VLOOKUP(F447,Table_GAAP02A[[#All],[Agency]:[Hier1]],4,FALSE)))</f>
        <v>0815</v>
      </c>
      <c r="K447" s="437" t="str">
        <f>IF(ISNA(VLOOKUP(F447,Table_GAAP02A[[#All],[Agency]:[Hier1]],2,FALSE)),"Abolished Agency",(VLOOKUP(F447,Table_GAAP02A[[#All],[Agency]:[Hier1]],2,FALSE)))</f>
        <v>HEALTH AND HUMAN SERVICES</v>
      </c>
      <c r="L447" s="437" t="str">
        <f>IF(ISNA(VLOOKUP(F447,Table_GAAP02A[[#All],[Agency]:[Hier1]],3,FALSE)),"Abolished Agency",(VLOOKUP(F447,Table_GAAP02A[[#All],[Agency]:[Hier1]],3,FALSE)))</f>
        <v>DEPT OF SOCIAL SERVICES</v>
      </c>
      <c r="M447" s="437" t="str">
        <f>IF(ISNA(VLOOKUP(G447,GAAP02F[[#All],[Column1]:[FundName]],2,FALSE)),"Leases",(VLOOKUP(G447,GAAP02F[[#All],[Column1]:[FundName]],2,FALSE)))</f>
        <v>CERTIFICATION FUND</v>
      </c>
      <c r="N447" s="438">
        <v>0</v>
      </c>
      <c r="O447" s="438">
        <v>0</v>
      </c>
      <c r="P447" s="438">
        <v>0</v>
      </c>
      <c r="Q447" s="438">
        <v>0</v>
      </c>
      <c r="R447" s="438">
        <v>0</v>
      </c>
      <c r="S447" s="438">
        <v>0</v>
      </c>
      <c r="T447" s="577">
        <f t="shared" si="101"/>
        <v>0</v>
      </c>
      <c r="U447" s="439">
        <v>0</v>
      </c>
      <c r="V447" s="439">
        <v>0</v>
      </c>
      <c r="W447" s="439">
        <v>0</v>
      </c>
      <c r="X447" s="439">
        <v>0</v>
      </c>
      <c r="Y447" s="440">
        <f t="shared" ref="Y447:Y508" si="110">SUM(U447:X447)</f>
        <v>0</v>
      </c>
      <c r="Z447" s="441">
        <v>0</v>
      </c>
      <c r="AA447" s="441">
        <v>0</v>
      </c>
      <c r="AB447" s="441">
        <v>0</v>
      </c>
      <c r="AC447" s="441">
        <v>0</v>
      </c>
      <c r="AD447" s="442">
        <f t="shared" si="108"/>
        <v>0</v>
      </c>
      <c r="AE447" s="443">
        <f t="shared" si="105"/>
        <v>0</v>
      </c>
      <c r="AF447" s="443">
        <f t="shared" si="98"/>
        <v>0</v>
      </c>
      <c r="AG447" s="443">
        <f t="shared" si="106"/>
        <v>0</v>
      </c>
      <c r="AH447" s="444">
        <f t="shared" si="107"/>
        <v>0</v>
      </c>
      <c r="AI447" s="444">
        <f t="shared" si="102"/>
        <v>0</v>
      </c>
      <c r="AJ447" s="444">
        <f t="shared" si="103"/>
        <v>0</v>
      </c>
      <c r="AK447" s="601">
        <f t="shared" si="104"/>
        <v>0</v>
      </c>
    </row>
    <row r="448" spans="1:37" s="445" customFormat="1" ht="13.9" customHeight="1" x14ac:dyDescent="0.2">
      <c r="A448" s="446" t="s">
        <v>106</v>
      </c>
      <c r="B448" s="467"/>
      <c r="C448" s="432" t="s">
        <v>12</v>
      </c>
      <c r="D448" s="56"/>
      <c r="E448" s="432"/>
      <c r="F448" s="434" t="s">
        <v>441</v>
      </c>
      <c r="G448" s="434" t="s">
        <v>445</v>
      </c>
      <c r="H448" s="435" t="str">
        <f t="shared" si="109"/>
        <v>51800279</v>
      </c>
      <c r="I448" s="436" t="str">
        <f>IF(ISNA(VLOOKUP(G448,GAAP02F[[#All],[Column1]:[FundHier1]],5,FALSE)),"Leases",(VLOOKUP(G448,GAAP02F[[#All],[Column1]:[FundHier1]],5,FALSE)))</f>
        <v>200</v>
      </c>
      <c r="J448" s="436" t="str">
        <f>IF(ISNA(VLOOKUP(F448,Table_GAAP02A[[#All],[Agency]:[Hier1]],4,FALSE)),"Abolished Agency",(VLOOKUP(F448,Table_GAAP02A[[#All],[Agency]:[Hier1]],4,FALSE)))</f>
        <v>0815</v>
      </c>
      <c r="K448" s="437" t="str">
        <f>IF(ISNA(VLOOKUP(F448,Table_GAAP02A[[#All],[Agency]:[Hier1]],2,FALSE)),"Abolished Agency",(VLOOKUP(F448,Table_GAAP02A[[#All],[Agency]:[Hier1]],2,FALSE)))</f>
        <v>HEALTH AND HUMAN SERVICES</v>
      </c>
      <c r="L448" s="437" t="str">
        <f>IF(ISNA(VLOOKUP(F448,Table_GAAP02A[[#All],[Agency]:[Hier1]],3,FALSE)),"Abolished Agency",(VLOOKUP(F448,Table_GAAP02A[[#All],[Agency]:[Hier1]],3,FALSE)))</f>
        <v>DEPT OF SOCIAL SERVICES</v>
      </c>
      <c r="M448" s="437" t="str">
        <f>IF(ISNA(VLOOKUP(G448,GAAP02F[[#All],[Column1]:[FundName]],2,FALSE)),"Leases",(VLOOKUP(G448,GAAP02F[[#All],[Column1]:[FundName]],2,FALSE)))</f>
        <v>CHILD HEALTH AND SAFETY FUND</v>
      </c>
      <c r="N448" s="438">
        <v>0</v>
      </c>
      <c r="O448" s="438">
        <v>0</v>
      </c>
      <c r="P448" s="438">
        <v>0</v>
      </c>
      <c r="Q448" s="438">
        <v>0</v>
      </c>
      <c r="R448" s="438">
        <v>0</v>
      </c>
      <c r="S448" s="438">
        <v>0</v>
      </c>
      <c r="T448" s="577">
        <f t="shared" si="101"/>
        <v>0</v>
      </c>
      <c r="U448" s="439">
        <v>0</v>
      </c>
      <c r="V448" s="439">
        <v>0</v>
      </c>
      <c r="W448" s="439">
        <v>0</v>
      </c>
      <c r="X448" s="439">
        <v>0</v>
      </c>
      <c r="Y448" s="440">
        <f t="shared" si="110"/>
        <v>0</v>
      </c>
      <c r="Z448" s="441">
        <v>0</v>
      </c>
      <c r="AA448" s="441">
        <v>0</v>
      </c>
      <c r="AB448" s="441">
        <v>0</v>
      </c>
      <c r="AC448" s="441">
        <v>0</v>
      </c>
      <c r="AD448" s="442">
        <f t="shared" si="108"/>
        <v>0</v>
      </c>
      <c r="AE448" s="443">
        <f t="shared" si="105"/>
        <v>0</v>
      </c>
      <c r="AF448" s="443">
        <f t="shared" si="98"/>
        <v>0</v>
      </c>
      <c r="AG448" s="443">
        <f t="shared" si="106"/>
        <v>0</v>
      </c>
      <c r="AH448" s="444">
        <f t="shared" si="107"/>
        <v>0</v>
      </c>
      <c r="AI448" s="444">
        <f t="shared" si="102"/>
        <v>0</v>
      </c>
      <c r="AJ448" s="444">
        <f t="shared" si="103"/>
        <v>0</v>
      </c>
      <c r="AK448" s="601">
        <f t="shared" si="104"/>
        <v>0</v>
      </c>
    </row>
    <row r="449" spans="1:37" s="445" customFormat="1" ht="13.9" customHeight="1" x14ac:dyDescent="0.2">
      <c r="A449" s="446" t="s">
        <v>106</v>
      </c>
      <c r="B449" s="467"/>
      <c r="C449" s="432" t="s">
        <v>12</v>
      </c>
      <c r="D449" s="56"/>
      <c r="E449" s="432"/>
      <c r="F449" s="434" t="s">
        <v>441</v>
      </c>
      <c r="G449" s="434" t="s">
        <v>63</v>
      </c>
      <c r="H449" s="435" t="str">
        <f t="shared" si="109"/>
        <v>51800890</v>
      </c>
      <c r="I449" s="436" t="str">
        <f>IF(ISNA(VLOOKUP(G449,GAAP02F[[#All],[Column1]:[FundHier1]],5,FALSE)),"Leases",(VLOOKUP(G449,GAAP02F[[#All],[Column1]:[FundHier1]],5,FALSE)))</f>
        <v>200</v>
      </c>
      <c r="J449" s="436" t="str">
        <f>IF(ISNA(VLOOKUP(F449,Table_GAAP02A[[#All],[Agency]:[Hier1]],4,FALSE)),"Abolished Agency",(VLOOKUP(F449,Table_GAAP02A[[#All],[Agency]:[Hier1]],4,FALSE)))</f>
        <v>0815</v>
      </c>
      <c r="K449" s="437" t="str">
        <f>IF(ISNA(VLOOKUP(F449,Table_GAAP02A[[#All],[Agency]:[Hier1]],2,FALSE)),"Abolished Agency",(VLOOKUP(F449,Table_GAAP02A[[#All],[Agency]:[Hier1]],2,FALSE)))</f>
        <v>HEALTH AND HUMAN SERVICES</v>
      </c>
      <c r="L449" s="437" t="str">
        <f>IF(ISNA(VLOOKUP(F449,Table_GAAP02A[[#All],[Agency]:[Hier1]],3,FALSE)),"Abolished Agency",(VLOOKUP(F449,Table_GAAP02A[[#All],[Agency]:[Hier1]],3,FALSE)))</f>
        <v>DEPT OF SOCIAL SERVICES</v>
      </c>
      <c r="M449" s="437" t="str">
        <f>IF(ISNA(VLOOKUP(G449,GAAP02F[[#All],[Column1]:[FundName]],2,FALSE)),"Leases",(VLOOKUP(G449,GAAP02F[[#All],[Column1]:[FundName]],2,FALSE)))</f>
        <v>FEDERAL TRUST FUND</v>
      </c>
      <c r="N449" s="438">
        <v>0</v>
      </c>
      <c r="O449" s="438">
        <v>0</v>
      </c>
      <c r="P449" s="438">
        <v>0</v>
      </c>
      <c r="Q449" s="438">
        <v>0</v>
      </c>
      <c r="R449" s="438">
        <v>0</v>
      </c>
      <c r="S449" s="438">
        <v>0</v>
      </c>
      <c r="T449" s="577">
        <f t="shared" si="101"/>
        <v>0</v>
      </c>
      <c r="U449" s="439">
        <v>0</v>
      </c>
      <c r="V449" s="439">
        <v>0</v>
      </c>
      <c r="W449" s="439">
        <v>0</v>
      </c>
      <c r="X449" s="439">
        <v>0</v>
      </c>
      <c r="Y449" s="440">
        <f t="shared" si="110"/>
        <v>0</v>
      </c>
      <c r="Z449" s="441">
        <v>0</v>
      </c>
      <c r="AA449" s="441">
        <v>0</v>
      </c>
      <c r="AB449" s="441">
        <v>0</v>
      </c>
      <c r="AC449" s="441">
        <v>0</v>
      </c>
      <c r="AD449" s="442">
        <f t="shared" si="108"/>
        <v>0</v>
      </c>
      <c r="AE449" s="443">
        <f t="shared" si="105"/>
        <v>0</v>
      </c>
      <c r="AF449" s="443">
        <f t="shared" ref="AF449:AF508" si="111">O449 +V449-AA449</f>
        <v>0</v>
      </c>
      <c r="AG449" s="443">
        <f t="shared" si="106"/>
        <v>0</v>
      </c>
      <c r="AH449" s="444">
        <f t="shared" si="107"/>
        <v>0</v>
      </c>
      <c r="AI449" s="444">
        <f t="shared" si="102"/>
        <v>0</v>
      </c>
      <c r="AJ449" s="444">
        <f t="shared" si="103"/>
        <v>0</v>
      </c>
      <c r="AK449" s="601">
        <f t="shared" si="104"/>
        <v>0</v>
      </c>
    </row>
    <row r="450" spans="1:37" s="445" customFormat="1" ht="13.9" customHeight="1" x14ac:dyDescent="0.2">
      <c r="A450" s="446" t="s">
        <v>106</v>
      </c>
      <c r="B450" s="467"/>
      <c r="C450" s="432" t="s">
        <v>12</v>
      </c>
      <c r="D450" s="56"/>
      <c r="E450" s="432"/>
      <c r="F450" s="434" t="s">
        <v>441</v>
      </c>
      <c r="G450" s="434" t="s">
        <v>446</v>
      </c>
      <c r="H450" s="435" t="str">
        <f t="shared" si="109"/>
        <v>51803255</v>
      </c>
      <c r="I450" s="436" t="str">
        <f>IF(ISNA(VLOOKUP(G450,GAAP02F[[#All],[Column1]:[FundHier1]],5,FALSE)),"Leases",(VLOOKUP(G450,GAAP02F[[#All],[Column1]:[FundHier1]],5,FALSE)))</f>
        <v>200</v>
      </c>
      <c r="J450" s="436" t="str">
        <f>IF(ISNA(VLOOKUP(F450,Table_GAAP02A[[#All],[Agency]:[Hier1]],4,FALSE)),"Abolished Agency",(VLOOKUP(F450,Table_GAAP02A[[#All],[Agency]:[Hier1]],4,FALSE)))</f>
        <v>0815</v>
      </c>
      <c r="K450" s="437" t="str">
        <f>IF(ISNA(VLOOKUP(F450,Table_GAAP02A[[#All],[Agency]:[Hier1]],2,FALSE)),"Abolished Agency",(VLOOKUP(F450,Table_GAAP02A[[#All],[Agency]:[Hier1]],2,FALSE)))</f>
        <v>HEALTH AND HUMAN SERVICES</v>
      </c>
      <c r="L450" s="437" t="str">
        <f>IF(ISNA(VLOOKUP(F450,Table_GAAP02A[[#All],[Agency]:[Hier1]],3,FALSE)),"Abolished Agency",(VLOOKUP(F450,Table_GAAP02A[[#All],[Agency]:[Hier1]],3,FALSE)))</f>
        <v>DEPT OF SOCIAL SERVICES</v>
      </c>
      <c r="M450" s="437" t="str">
        <f>IF(ISNA(VLOOKUP(G450,GAAP02F[[#All],[Column1]:[FundName]],2,FALSE)),"Leases",(VLOOKUP(G450,GAAP02F[[#All],[Column1]:[FundName]],2,FALSE)))</f>
        <v>HOME CARE FUND</v>
      </c>
      <c r="N450" s="438">
        <v>0</v>
      </c>
      <c r="O450" s="438">
        <v>0</v>
      </c>
      <c r="P450" s="438">
        <v>0</v>
      </c>
      <c r="Q450" s="438">
        <v>0</v>
      </c>
      <c r="R450" s="438">
        <v>0</v>
      </c>
      <c r="S450" s="438">
        <v>0</v>
      </c>
      <c r="T450" s="577">
        <f t="shared" si="101"/>
        <v>0</v>
      </c>
      <c r="U450" s="439">
        <v>0</v>
      </c>
      <c r="V450" s="439">
        <v>0</v>
      </c>
      <c r="W450" s="439">
        <v>0</v>
      </c>
      <c r="X450" s="439">
        <v>0</v>
      </c>
      <c r="Y450" s="440">
        <f t="shared" si="110"/>
        <v>0</v>
      </c>
      <c r="Z450" s="441">
        <v>0</v>
      </c>
      <c r="AA450" s="441">
        <v>0</v>
      </c>
      <c r="AB450" s="441">
        <v>0</v>
      </c>
      <c r="AC450" s="441">
        <v>0</v>
      </c>
      <c r="AD450" s="442">
        <f t="shared" si="108"/>
        <v>0</v>
      </c>
      <c r="AE450" s="443">
        <f t="shared" ref="AE450:AE478" si="112">N450 +U450-Z450</f>
        <v>0</v>
      </c>
      <c r="AF450" s="443">
        <f t="shared" si="111"/>
        <v>0</v>
      </c>
      <c r="AG450" s="443">
        <f t="shared" ref="AG450:AG478" si="113">P450 +W450-AB450</f>
        <v>0</v>
      </c>
      <c r="AH450" s="444">
        <f t="shared" si="107"/>
        <v>0</v>
      </c>
      <c r="AI450" s="444">
        <f t="shared" si="102"/>
        <v>0</v>
      </c>
      <c r="AJ450" s="444">
        <f t="shared" si="103"/>
        <v>0</v>
      </c>
      <c r="AK450" s="601">
        <f t="shared" si="104"/>
        <v>0</v>
      </c>
    </row>
    <row r="451" spans="1:37" s="445" customFormat="1" ht="13.9" customHeight="1" x14ac:dyDescent="0.2">
      <c r="A451" s="446" t="s">
        <v>106</v>
      </c>
      <c r="B451" s="479"/>
      <c r="C451" s="480" t="s">
        <v>145</v>
      </c>
      <c r="D451" s="56"/>
      <c r="E451" s="432"/>
      <c r="F451" s="434" t="s">
        <v>447</v>
      </c>
      <c r="G451" s="450" t="s">
        <v>13</v>
      </c>
      <c r="H451" s="435" t="str">
        <f t="shared" si="109"/>
        <v>52250001</v>
      </c>
      <c r="I451" s="436" t="str">
        <f>IF(ISNA(VLOOKUP(G451,GAAP02F[[#All],[Column1]:[FundHier1]],5,FALSE)),"Leases",(VLOOKUP(G451,GAAP02F[[#All],[Column1]:[FundHier1]],5,FALSE)))</f>
        <v>100</v>
      </c>
      <c r="J451" s="436" t="str">
        <f>IF(ISNA(VLOOKUP(F451,Table_GAAP02A[[#All],[Agency]:[Hier1]],4,FALSE)),"Abolished Agency",(VLOOKUP(F451,Table_GAAP02A[[#All],[Agency]:[Hier1]],4,FALSE)))</f>
        <v>0835</v>
      </c>
      <c r="K451" s="437" t="str">
        <f>IF(ISNA(VLOOKUP(F451,Table_GAAP02A[[#All],[Agency]:[Hier1]],2,FALSE)),"Abolished Agency",(VLOOKUP(F451,Table_GAAP02A[[#All],[Agency]:[Hier1]],2,FALSE)))</f>
        <v>CORRECTIONS AND REHABILITATION</v>
      </c>
      <c r="L451" s="437" t="str">
        <f>IF(ISNA(VLOOKUP(F451,Table_GAAP02A[[#All],[Agency]:[Hier1]],3,FALSE)),"Abolished Agency",(VLOOKUP(F451,Table_GAAP02A[[#All],[Agency]:[Hier1]],3,FALSE)))</f>
        <v>DEPT OF CORRECTIONS &amp; REHAB</v>
      </c>
      <c r="M451" s="437" t="str">
        <f>IF(ISNA(VLOOKUP(G451,GAAP02F[[#All],[Column1]:[FundName]],2,FALSE)),"Leases",(VLOOKUP(G451,GAAP02F[[#All],[Column1]:[FundName]],2,FALSE)))</f>
        <v>GENERAL FUND</v>
      </c>
      <c r="N451" s="438">
        <v>0</v>
      </c>
      <c r="O451" s="438">
        <v>0</v>
      </c>
      <c r="P451" s="438">
        <v>0</v>
      </c>
      <c r="Q451" s="438">
        <v>0</v>
      </c>
      <c r="R451" s="438">
        <v>0</v>
      </c>
      <c r="S451" s="438">
        <v>0</v>
      </c>
      <c r="T451" s="577">
        <f t="shared" si="101"/>
        <v>0</v>
      </c>
      <c r="U451" s="439">
        <v>0</v>
      </c>
      <c r="V451" s="439">
        <v>0</v>
      </c>
      <c r="W451" s="439">
        <v>0</v>
      </c>
      <c r="X451" s="439">
        <v>0</v>
      </c>
      <c r="Y451" s="440">
        <f t="shared" si="110"/>
        <v>0</v>
      </c>
      <c r="Z451" s="441">
        <v>0</v>
      </c>
      <c r="AA451" s="441">
        <v>0</v>
      </c>
      <c r="AB451" s="441">
        <v>0</v>
      </c>
      <c r="AC451" s="441">
        <v>0</v>
      </c>
      <c r="AD451" s="442">
        <f t="shared" si="108"/>
        <v>0</v>
      </c>
      <c r="AE451" s="443">
        <f t="shared" si="112"/>
        <v>0</v>
      </c>
      <c r="AF451" s="443">
        <f t="shared" si="111"/>
        <v>0</v>
      </c>
      <c r="AG451" s="443">
        <f t="shared" si="113"/>
        <v>0</v>
      </c>
      <c r="AH451" s="444">
        <f t="shared" si="107"/>
        <v>0</v>
      </c>
      <c r="AI451" s="444">
        <f t="shared" si="102"/>
        <v>0</v>
      </c>
      <c r="AJ451" s="444">
        <f t="shared" si="103"/>
        <v>0</v>
      </c>
      <c r="AK451" s="601">
        <f t="shared" si="104"/>
        <v>0</v>
      </c>
    </row>
    <row r="452" spans="1:37" s="445" customFormat="1" ht="13.9" customHeight="1" x14ac:dyDescent="0.2">
      <c r="A452" s="446" t="s">
        <v>106</v>
      </c>
      <c r="B452" s="469"/>
      <c r="C452" s="480" t="s">
        <v>145</v>
      </c>
      <c r="D452" s="432"/>
      <c r="E452" s="432"/>
      <c r="F452" s="434" t="s">
        <v>447</v>
      </c>
      <c r="G452" s="434" t="s">
        <v>22</v>
      </c>
      <c r="H452" s="435" t="str">
        <f t="shared" si="109"/>
        <v>52250036</v>
      </c>
      <c r="I452" s="436" t="str">
        <f>IF(ISNA(VLOOKUP(G452,GAAP02F[[#All],[Column1]:[FundHier1]],5,FALSE)),"Leases",(VLOOKUP(G452,GAAP02F[[#All],[Column1]:[FundHier1]],5,FALSE)))</f>
        <v>300</v>
      </c>
      <c r="J452" s="436" t="str">
        <f>IF(ISNA(VLOOKUP(F452,Table_GAAP02A[[#All],[Agency]:[Hier1]],4,FALSE)),"Abolished Agency",(VLOOKUP(F452,Table_GAAP02A[[#All],[Agency]:[Hier1]],4,FALSE)))</f>
        <v>0835</v>
      </c>
      <c r="K452" s="437" t="str">
        <f>IF(ISNA(VLOOKUP(F452,Table_GAAP02A[[#All],[Agency]:[Hier1]],2,FALSE)),"Abolished Agency",(VLOOKUP(F452,Table_GAAP02A[[#All],[Agency]:[Hier1]],2,FALSE)))</f>
        <v>CORRECTIONS AND REHABILITATION</v>
      </c>
      <c r="L452" s="437" t="str">
        <f>IF(ISNA(VLOOKUP(F452,Table_GAAP02A[[#All],[Agency]:[Hier1]],3,FALSE)),"Abolished Agency",(VLOOKUP(F452,Table_GAAP02A[[#All],[Agency]:[Hier1]],3,FALSE)))</f>
        <v>DEPT OF CORRECTIONS &amp; REHAB</v>
      </c>
      <c r="M452" s="437" t="str">
        <f>IF(ISNA(VLOOKUP(G452,GAAP02F[[#All],[Column1]:[FundName]],2,FALSE)),"Leases",(VLOOKUP(G452,GAAP02F[[#All],[Column1]:[FundName]],2,FALSE)))</f>
        <v>SPECIAL ACCOUNT FOR CAP OUTLAY</v>
      </c>
      <c r="N452" s="438">
        <v>0</v>
      </c>
      <c r="O452" s="438">
        <v>0</v>
      </c>
      <c r="P452" s="438">
        <v>0</v>
      </c>
      <c r="Q452" s="438">
        <v>0</v>
      </c>
      <c r="R452" s="438">
        <v>0</v>
      </c>
      <c r="S452" s="438">
        <v>0</v>
      </c>
      <c r="T452" s="577">
        <f t="shared" si="101"/>
        <v>0</v>
      </c>
      <c r="U452" s="439">
        <v>0</v>
      </c>
      <c r="V452" s="439">
        <v>0</v>
      </c>
      <c r="W452" s="439">
        <v>0</v>
      </c>
      <c r="X452" s="439">
        <v>0</v>
      </c>
      <c r="Y452" s="440">
        <f t="shared" si="110"/>
        <v>0</v>
      </c>
      <c r="Z452" s="441">
        <v>0</v>
      </c>
      <c r="AA452" s="441">
        <v>0</v>
      </c>
      <c r="AB452" s="441">
        <v>0</v>
      </c>
      <c r="AC452" s="441">
        <v>0</v>
      </c>
      <c r="AD452" s="442">
        <f t="shared" si="108"/>
        <v>0</v>
      </c>
      <c r="AE452" s="443">
        <f t="shared" si="112"/>
        <v>0</v>
      </c>
      <c r="AF452" s="443">
        <f t="shared" si="111"/>
        <v>0</v>
      </c>
      <c r="AG452" s="443">
        <f t="shared" si="113"/>
        <v>0</v>
      </c>
      <c r="AH452" s="444">
        <f t="shared" si="107"/>
        <v>0</v>
      </c>
      <c r="AI452" s="444">
        <f t="shared" si="102"/>
        <v>0</v>
      </c>
      <c r="AJ452" s="444">
        <f t="shared" si="103"/>
        <v>0</v>
      </c>
      <c r="AK452" s="601">
        <f t="shared" si="104"/>
        <v>0</v>
      </c>
    </row>
    <row r="453" spans="1:37" s="445" customFormat="1" ht="13.9" customHeight="1" x14ac:dyDescent="0.2">
      <c r="A453" s="446" t="s">
        <v>106</v>
      </c>
      <c r="B453" s="469"/>
      <c r="C453" s="480" t="s">
        <v>145</v>
      </c>
      <c r="D453" s="432"/>
      <c r="E453" s="432"/>
      <c r="F453" s="434" t="s">
        <v>447</v>
      </c>
      <c r="G453" s="450" t="s">
        <v>448</v>
      </c>
      <c r="H453" s="435" t="str">
        <f t="shared" si="109"/>
        <v>52250723</v>
      </c>
      <c r="I453" s="436" t="str">
        <f>IF(ISNA(VLOOKUP(G453,GAAP02F[[#All],[Column1]:[FundHier1]],5,FALSE)),"Leases",(VLOOKUP(G453,GAAP02F[[#All],[Column1]:[FundHier1]],5,FALSE)))</f>
        <v>300</v>
      </c>
      <c r="J453" s="436" t="str">
        <f>IF(ISNA(VLOOKUP(F453,Table_GAAP02A[[#All],[Agency]:[Hier1]],4,FALSE)),"Abolished Agency",(VLOOKUP(F453,Table_GAAP02A[[#All],[Agency]:[Hier1]],4,FALSE)))</f>
        <v>0835</v>
      </c>
      <c r="K453" s="437" t="str">
        <f>IF(ISNA(VLOOKUP(F453,Table_GAAP02A[[#All],[Agency]:[Hier1]],2,FALSE)),"Abolished Agency",(VLOOKUP(F453,Table_GAAP02A[[#All],[Agency]:[Hier1]],2,FALSE)))</f>
        <v>CORRECTIONS AND REHABILITATION</v>
      </c>
      <c r="L453" s="437" t="str">
        <f>IF(ISNA(VLOOKUP(F453,Table_GAAP02A[[#All],[Agency]:[Hier1]],3,FALSE)),"Abolished Agency",(VLOOKUP(F453,Table_GAAP02A[[#All],[Agency]:[Hier1]],3,FALSE)))</f>
        <v>DEPT OF CORRECTIONS &amp; REHAB</v>
      </c>
      <c r="M453" s="437" t="str">
        <f>IF(ISNA(VLOOKUP(G453,GAAP02F[[#All],[Column1]:[FundName]],2,FALSE)),"Leases",(VLOOKUP(G453,GAAP02F[[#All],[Column1]:[FundName]],2,FALSE)))</f>
        <v>NEW PRISON CONSTRUCTION FUND</v>
      </c>
      <c r="N453" s="438">
        <v>0</v>
      </c>
      <c r="O453" s="438">
        <v>0</v>
      </c>
      <c r="P453" s="438">
        <v>0</v>
      </c>
      <c r="Q453" s="438">
        <v>0</v>
      </c>
      <c r="R453" s="438">
        <v>0</v>
      </c>
      <c r="S453" s="438">
        <v>0</v>
      </c>
      <c r="T453" s="577">
        <f t="shared" si="101"/>
        <v>0</v>
      </c>
      <c r="U453" s="439">
        <v>0</v>
      </c>
      <c r="V453" s="439">
        <v>0</v>
      </c>
      <c r="W453" s="439">
        <v>0</v>
      </c>
      <c r="X453" s="439">
        <v>0</v>
      </c>
      <c r="Y453" s="440">
        <f t="shared" si="110"/>
        <v>0</v>
      </c>
      <c r="Z453" s="441">
        <v>0</v>
      </c>
      <c r="AA453" s="441">
        <v>0</v>
      </c>
      <c r="AB453" s="441">
        <v>0</v>
      </c>
      <c r="AC453" s="441">
        <v>0</v>
      </c>
      <c r="AD453" s="442">
        <f t="shared" si="108"/>
        <v>0</v>
      </c>
      <c r="AE453" s="443">
        <f t="shared" si="112"/>
        <v>0</v>
      </c>
      <c r="AF453" s="443">
        <f t="shared" si="111"/>
        <v>0</v>
      </c>
      <c r="AG453" s="443">
        <f t="shared" si="113"/>
        <v>0</v>
      </c>
      <c r="AH453" s="444">
        <f t="shared" si="107"/>
        <v>0</v>
      </c>
      <c r="AI453" s="444">
        <f t="shared" si="102"/>
        <v>0</v>
      </c>
      <c r="AJ453" s="444">
        <f t="shared" si="103"/>
        <v>0</v>
      </c>
      <c r="AK453" s="601">
        <f t="shared" si="104"/>
        <v>0</v>
      </c>
    </row>
    <row r="454" spans="1:37" s="445" customFormat="1" ht="13.9" customHeight="1" x14ac:dyDescent="0.2">
      <c r="A454" s="446" t="s">
        <v>106</v>
      </c>
      <c r="B454" s="469"/>
      <c r="C454" s="480" t="s">
        <v>145</v>
      </c>
      <c r="D454" s="432"/>
      <c r="E454" s="432"/>
      <c r="F454" s="434" t="s">
        <v>447</v>
      </c>
      <c r="G454" s="434" t="s">
        <v>449</v>
      </c>
      <c r="H454" s="435" t="str">
        <f t="shared" si="109"/>
        <v>52250724</v>
      </c>
      <c r="I454" s="436" t="str">
        <f>IF(ISNA(VLOOKUP(G454,GAAP02F[[#All],[Column1]:[FundHier1]],5,FALSE)),"Leases",(VLOOKUP(G454,GAAP02F[[#All],[Column1]:[FundHier1]],5,FALSE)))</f>
        <v>300</v>
      </c>
      <c r="J454" s="436" t="str">
        <f>IF(ISNA(VLOOKUP(F454,Table_GAAP02A[[#All],[Agency]:[Hier1]],4,FALSE)),"Abolished Agency",(VLOOKUP(F454,Table_GAAP02A[[#All],[Agency]:[Hier1]],4,FALSE)))</f>
        <v>0835</v>
      </c>
      <c r="K454" s="437" t="str">
        <f>IF(ISNA(VLOOKUP(F454,Table_GAAP02A[[#All],[Agency]:[Hier1]],2,FALSE)),"Abolished Agency",(VLOOKUP(F454,Table_GAAP02A[[#All],[Agency]:[Hier1]],2,FALSE)))</f>
        <v>CORRECTIONS AND REHABILITATION</v>
      </c>
      <c r="L454" s="437" t="str">
        <f>IF(ISNA(VLOOKUP(F454,Table_GAAP02A[[#All],[Agency]:[Hier1]],3,FALSE)),"Abolished Agency",(VLOOKUP(F454,Table_GAAP02A[[#All],[Agency]:[Hier1]],3,FALSE)))</f>
        <v>DEPT OF CORRECTIONS &amp; REHAB</v>
      </c>
      <c r="M454" s="437" t="str">
        <f>IF(ISNA(VLOOKUP(G454,GAAP02F[[#All],[Column1]:[FundName]],2,FALSE)),"Leases",(VLOOKUP(G454,GAAP02F[[#All],[Column1]:[FundName]],2,FALSE)))</f>
        <v>1984 PRISON CONSTRUCTION FD</v>
      </c>
      <c r="N454" s="438">
        <v>0</v>
      </c>
      <c r="O454" s="438">
        <v>0</v>
      </c>
      <c r="P454" s="438">
        <v>0</v>
      </c>
      <c r="Q454" s="438">
        <v>0</v>
      </c>
      <c r="R454" s="438">
        <v>0</v>
      </c>
      <c r="S454" s="438">
        <v>0</v>
      </c>
      <c r="T454" s="577">
        <f t="shared" si="101"/>
        <v>0</v>
      </c>
      <c r="U454" s="439">
        <v>0</v>
      </c>
      <c r="V454" s="439">
        <v>0</v>
      </c>
      <c r="W454" s="439">
        <v>0</v>
      </c>
      <c r="X454" s="439">
        <v>0</v>
      </c>
      <c r="Y454" s="440">
        <f t="shared" si="110"/>
        <v>0</v>
      </c>
      <c r="Z454" s="441">
        <v>0</v>
      </c>
      <c r="AA454" s="441">
        <v>0</v>
      </c>
      <c r="AB454" s="441">
        <v>0</v>
      </c>
      <c r="AC454" s="441">
        <v>0</v>
      </c>
      <c r="AD454" s="442">
        <f t="shared" si="108"/>
        <v>0</v>
      </c>
      <c r="AE454" s="443">
        <f t="shared" si="112"/>
        <v>0</v>
      </c>
      <c r="AF454" s="443">
        <f t="shared" si="111"/>
        <v>0</v>
      </c>
      <c r="AG454" s="443">
        <f t="shared" si="113"/>
        <v>0</v>
      </c>
      <c r="AH454" s="444">
        <f t="shared" si="107"/>
        <v>0</v>
      </c>
      <c r="AI454" s="444">
        <f t="shared" si="102"/>
        <v>0</v>
      </c>
      <c r="AJ454" s="444">
        <f t="shared" si="103"/>
        <v>0</v>
      </c>
      <c r="AK454" s="601">
        <f t="shared" si="104"/>
        <v>0</v>
      </c>
    </row>
    <row r="455" spans="1:37" s="445" customFormat="1" ht="13.9" customHeight="1" x14ac:dyDescent="0.2">
      <c r="A455" s="446" t="s">
        <v>106</v>
      </c>
      <c r="B455" s="198"/>
      <c r="C455" s="480" t="s">
        <v>145</v>
      </c>
      <c r="D455" s="432"/>
      <c r="E455" s="432"/>
      <c r="F455" s="434" t="s">
        <v>447</v>
      </c>
      <c r="G455" s="450" t="s">
        <v>450</v>
      </c>
      <c r="H455" s="435" t="str">
        <f t="shared" si="109"/>
        <v>52250746</v>
      </c>
      <c r="I455" s="436" t="str">
        <f>IF(ISNA(VLOOKUP(G455,GAAP02F[[#All],[Column1]:[FundHier1]],5,FALSE)),"Leases",(VLOOKUP(G455,GAAP02F[[#All],[Column1]:[FundHier1]],5,FALSE)))</f>
        <v>300</v>
      </c>
      <c r="J455" s="436" t="str">
        <f>IF(ISNA(VLOOKUP(F455,Table_GAAP02A[[#All],[Agency]:[Hier1]],4,FALSE)),"Abolished Agency",(VLOOKUP(F455,Table_GAAP02A[[#All],[Agency]:[Hier1]],4,FALSE)))</f>
        <v>0835</v>
      </c>
      <c r="K455" s="437" t="str">
        <f>IF(ISNA(VLOOKUP(F455,Table_GAAP02A[[#All],[Agency]:[Hier1]],2,FALSE)),"Abolished Agency",(VLOOKUP(F455,Table_GAAP02A[[#All],[Agency]:[Hier1]],2,FALSE)))</f>
        <v>CORRECTIONS AND REHABILITATION</v>
      </c>
      <c r="L455" s="437" t="str">
        <f>IF(ISNA(VLOOKUP(F455,Table_GAAP02A[[#All],[Agency]:[Hier1]],3,FALSE)),"Abolished Agency",(VLOOKUP(F455,Table_GAAP02A[[#All],[Agency]:[Hier1]],3,FALSE)))</f>
        <v>DEPT OF CORRECTIONS &amp; REHAB</v>
      </c>
      <c r="M455" s="437" t="str">
        <f>IF(ISNA(VLOOKUP(G455,GAAP02F[[#All],[Column1]:[FundName]],2,FALSE)),"Leases",(VLOOKUP(G455,GAAP02F[[#All],[Column1]:[FundName]],2,FALSE)))</f>
        <v>1986 PRISON CONSTRUCTN FUND</v>
      </c>
      <c r="N455" s="438">
        <v>0</v>
      </c>
      <c r="O455" s="438">
        <v>0</v>
      </c>
      <c r="P455" s="438">
        <v>0</v>
      </c>
      <c r="Q455" s="438">
        <v>0</v>
      </c>
      <c r="R455" s="438">
        <v>0</v>
      </c>
      <c r="S455" s="438">
        <v>0</v>
      </c>
      <c r="T455" s="577">
        <f t="shared" si="101"/>
        <v>0</v>
      </c>
      <c r="U455" s="439">
        <v>0</v>
      </c>
      <c r="V455" s="439">
        <v>0</v>
      </c>
      <c r="W455" s="439">
        <v>0</v>
      </c>
      <c r="X455" s="439">
        <v>0</v>
      </c>
      <c r="Y455" s="440">
        <f t="shared" si="110"/>
        <v>0</v>
      </c>
      <c r="Z455" s="441">
        <v>0</v>
      </c>
      <c r="AA455" s="441">
        <v>0</v>
      </c>
      <c r="AB455" s="441">
        <v>0</v>
      </c>
      <c r="AC455" s="441">
        <v>0</v>
      </c>
      <c r="AD455" s="442">
        <f t="shared" si="108"/>
        <v>0</v>
      </c>
      <c r="AE455" s="443">
        <f t="shared" si="112"/>
        <v>0</v>
      </c>
      <c r="AF455" s="443">
        <f t="shared" si="111"/>
        <v>0</v>
      </c>
      <c r="AG455" s="443">
        <f t="shared" si="113"/>
        <v>0</v>
      </c>
      <c r="AH455" s="444">
        <f t="shared" si="107"/>
        <v>0</v>
      </c>
      <c r="AI455" s="444">
        <f t="shared" si="102"/>
        <v>0</v>
      </c>
      <c r="AJ455" s="444">
        <f t="shared" si="103"/>
        <v>0</v>
      </c>
      <c r="AK455" s="601">
        <f t="shared" si="104"/>
        <v>0</v>
      </c>
    </row>
    <row r="456" spans="1:37" s="445" customFormat="1" ht="13.9" customHeight="1" x14ac:dyDescent="0.2">
      <c r="A456" s="446" t="s">
        <v>106</v>
      </c>
      <c r="B456" s="198"/>
      <c r="C456" s="480" t="s">
        <v>145</v>
      </c>
      <c r="D456" s="432"/>
      <c r="E456" s="432"/>
      <c r="F456" s="434" t="s">
        <v>447</v>
      </c>
      <c r="G456" s="434" t="s">
        <v>451</v>
      </c>
      <c r="H456" s="435" t="str">
        <f t="shared" si="109"/>
        <v>52250747</v>
      </c>
      <c r="I456" s="436" t="str">
        <f>IF(ISNA(VLOOKUP(G456,GAAP02F[[#All],[Column1]:[FundHier1]],5,FALSE)),"Leases",(VLOOKUP(G456,GAAP02F[[#All],[Column1]:[FundHier1]],5,FALSE)))</f>
        <v>300</v>
      </c>
      <c r="J456" s="436" t="str">
        <f>IF(ISNA(VLOOKUP(F456,Table_GAAP02A[[#All],[Agency]:[Hier1]],4,FALSE)),"Abolished Agency",(VLOOKUP(F456,Table_GAAP02A[[#All],[Agency]:[Hier1]],4,FALSE)))</f>
        <v>0835</v>
      </c>
      <c r="K456" s="437" t="str">
        <f>IF(ISNA(VLOOKUP(F456,Table_GAAP02A[[#All],[Agency]:[Hier1]],2,FALSE)),"Abolished Agency",(VLOOKUP(F456,Table_GAAP02A[[#All],[Agency]:[Hier1]],2,FALSE)))</f>
        <v>CORRECTIONS AND REHABILITATION</v>
      </c>
      <c r="L456" s="437" t="str">
        <f>IF(ISNA(VLOOKUP(F456,Table_GAAP02A[[#All],[Agency]:[Hier1]],3,FALSE)),"Abolished Agency",(VLOOKUP(F456,Table_GAAP02A[[#All],[Agency]:[Hier1]],3,FALSE)))</f>
        <v>DEPT OF CORRECTIONS &amp; REHAB</v>
      </c>
      <c r="M456" s="437" t="str">
        <f>IF(ISNA(VLOOKUP(G456,GAAP02F[[#All],[Column1]:[FundName]],2,FALSE)),"Leases",(VLOOKUP(G456,GAAP02F[[#All],[Column1]:[FundName]],2,FALSE)))</f>
        <v>PRISON CONSTRUCTION FUND 1988</v>
      </c>
      <c r="N456" s="438">
        <v>0</v>
      </c>
      <c r="O456" s="438">
        <v>0</v>
      </c>
      <c r="P456" s="438">
        <v>0</v>
      </c>
      <c r="Q456" s="438">
        <v>0</v>
      </c>
      <c r="R456" s="438">
        <v>0</v>
      </c>
      <c r="S456" s="438">
        <v>0</v>
      </c>
      <c r="T456" s="577">
        <f t="shared" si="101"/>
        <v>0</v>
      </c>
      <c r="U456" s="439">
        <v>0</v>
      </c>
      <c r="V456" s="439">
        <v>0</v>
      </c>
      <c r="W456" s="439">
        <v>0</v>
      </c>
      <c r="X456" s="439">
        <v>0</v>
      </c>
      <c r="Y456" s="440">
        <f t="shared" si="110"/>
        <v>0</v>
      </c>
      <c r="Z456" s="441">
        <v>0</v>
      </c>
      <c r="AA456" s="441">
        <v>0</v>
      </c>
      <c r="AB456" s="441">
        <v>0</v>
      </c>
      <c r="AC456" s="441">
        <v>0</v>
      </c>
      <c r="AD456" s="442">
        <f t="shared" si="108"/>
        <v>0</v>
      </c>
      <c r="AE456" s="443">
        <f t="shared" si="112"/>
        <v>0</v>
      </c>
      <c r="AF456" s="443">
        <f t="shared" si="111"/>
        <v>0</v>
      </c>
      <c r="AG456" s="443">
        <f t="shared" si="113"/>
        <v>0</v>
      </c>
      <c r="AH456" s="444">
        <f t="shared" si="107"/>
        <v>0</v>
      </c>
      <c r="AI456" s="444">
        <f t="shared" si="102"/>
        <v>0</v>
      </c>
      <c r="AJ456" s="444">
        <f t="shared" si="103"/>
        <v>0</v>
      </c>
      <c r="AK456" s="601">
        <f t="shared" si="104"/>
        <v>0</v>
      </c>
    </row>
    <row r="457" spans="1:37" s="445" customFormat="1" ht="13.9" customHeight="1" x14ac:dyDescent="0.2">
      <c r="A457" s="446" t="s">
        <v>106</v>
      </c>
      <c r="B457" s="198"/>
      <c r="C457" s="480" t="s">
        <v>145</v>
      </c>
      <c r="D457" s="432"/>
      <c r="E457" s="432"/>
      <c r="F457" s="434" t="s">
        <v>447</v>
      </c>
      <c r="G457" s="450" t="s">
        <v>452</v>
      </c>
      <c r="H457" s="435" t="str">
        <f t="shared" si="109"/>
        <v>52250751</v>
      </c>
      <c r="I457" s="436" t="str">
        <f>IF(ISNA(VLOOKUP(G457,GAAP02F[[#All],[Column1]:[FundHier1]],5,FALSE)),"Leases",(VLOOKUP(G457,GAAP02F[[#All],[Column1]:[FundHier1]],5,FALSE)))</f>
        <v>300</v>
      </c>
      <c r="J457" s="436" t="str">
        <f>IF(ISNA(VLOOKUP(F457,Table_GAAP02A[[#All],[Agency]:[Hier1]],4,FALSE)),"Abolished Agency",(VLOOKUP(F457,Table_GAAP02A[[#All],[Agency]:[Hier1]],4,FALSE)))</f>
        <v>0835</v>
      </c>
      <c r="K457" s="437" t="str">
        <f>IF(ISNA(VLOOKUP(F457,Table_GAAP02A[[#All],[Agency]:[Hier1]],2,FALSE)),"Abolished Agency",(VLOOKUP(F457,Table_GAAP02A[[#All],[Agency]:[Hier1]],2,FALSE)))</f>
        <v>CORRECTIONS AND REHABILITATION</v>
      </c>
      <c r="L457" s="437" t="str">
        <f>IF(ISNA(VLOOKUP(F457,Table_GAAP02A[[#All],[Agency]:[Hier1]],3,FALSE)),"Abolished Agency",(VLOOKUP(F457,Table_GAAP02A[[#All],[Agency]:[Hier1]],3,FALSE)))</f>
        <v>DEPT OF CORRECTIONS &amp; REHAB</v>
      </c>
      <c r="M457" s="437" t="str">
        <f>IF(ISNA(VLOOKUP(G457,GAAP02F[[#All],[Column1]:[FundName]],2,FALSE)),"Leases",(VLOOKUP(G457,GAAP02F[[#All],[Column1]:[FundName]],2,FALSE)))</f>
        <v>1990 PRISON CONSTRUCTION FUND</v>
      </c>
      <c r="N457" s="438">
        <v>0</v>
      </c>
      <c r="O457" s="438">
        <v>0</v>
      </c>
      <c r="P457" s="438">
        <v>0</v>
      </c>
      <c r="Q457" s="438">
        <v>0</v>
      </c>
      <c r="R457" s="438">
        <v>0</v>
      </c>
      <c r="S457" s="438">
        <v>0</v>
      </c>
      <c r="T457" s="577">
        <f t="shared" si="101"/>
        <v>0</v>
      </c>
      <c r="U457" s="439">
        <v>0</v>
      </c>
      <c r="V457" s="439">
        <v>0</v>
      </c>
      <c r="W457" s="439">
        <v>0</v>
      </c>
      <c r="X457" s="439">
        <v>0</v>
      </c>
      <c r="Y457" s="440">
        <f t="shared" si="110"/>
        <v>0</v>
      </c>
      <c r="Z457" s="441">
        <v>0</v>
      </c>
      <c r="AA457" s="441">
        <v>0</v>
      </c>
      <c r="AB457" s="441">
        <v>0</v>
      </c>
      <c r="AC457" s="441">
        <v>0</v>
      </c>
      <c r="AD457" s="442">
        <f t="shared" si="108"/>
        <v>0</v>
      </c>
      <c r="AE457" s="443">
        <f t="shared" si="112"/>
        <v>0</v>
      </c>
      <c r="AF457" s="443">
        <f t="shared" si="111"/>
        <v>0</v>
      </c>
      <c r="AG457" s="443">
        <f t="shared" si="113"/>
        <v>0</v>
      </c>
      <c r="AH457" s="444">
        <f t="shared" si="107"/>
        <v>0</v>
      </c>
      <c r="AI457" s="444">
        <f t="shared" si="102"/>
        <v>0</v>
      </c>
      <c r="AJ457" s="444">
        <f t="shared" si="103"/>
        <v>0</v>
      </c>
      <c r="AK457" s="601">
        <f t="shared" si="104"/>
        <v>0</v>
      </c>
    </row>
    <row r="458" spans="1:37" s="445" customFormat="1" ht="13.9" customHeight="1" x14ac:dyDescent="0.2">
      <c r="A458" s="446" t="s">
        <v>106</v>
      </c>
      <c r="B458" s="198"/>
      <c r="C458" s="480" t="s">
        <v>145</v>
      </c>
      <c r="D458" s="432"/>
      <c r="E458" s="432"/>
      <c r="F458" s="434" t="s">
        <v>447</v>
      </c>
      <c r="G458" s="450" t="s">
        <v>453</v>
      </c>
      <c r="H458" s="435" t="str">
        <f t="shared" si="109"/>
        <v>52250917</v>
      </c>
      <c r="I458" s="436" t="str">
        <f>IF(ISNA(VLOOKUP(G458,GAAP02F[[#All],[Column1]:[FundHier1]],5,FALSE)),"Leases",(VLOOKUP(G458,GAAP02F[[#All],[Column1]:[FundHier1]],5,FALSE)))</f>
        <v>400</v>
      </c>
      <c r="J458" s="436" t="str">
        <f>IF(ISNA(VLOOKUP(F458,Table_GAAP02A[[#All],[Agency]:[Hier1]],4,FALSE)),"Abolished Agency",(VLOOKUP(F458,Table_GAAP02A[[#All],[Agency]:[Hier1]],4,FALSE)))</f>
        <v>0835</v>
      </c>
      <c r="K458" s="437" t="str">
        <f>IF(ISNA(VLOOKUP(F458,Table_GAAP02A[[#All],[Agency]:[Hier1]],2,FALSE)),"Abolished Agency",(VLOOKUP(F458,Table_GAAP02A[[#All],[Agency]:[Hier1]],2,FALSE)))</f>
        <v>CORRECTIONS AND REHABILITATION</v>
      </c>
      <c r="L458" s="437" t="str">
        <f>IF(ISNA(VLOOKUP(F458,Table_GAAP02A[[#All],[Agency]:[Hier1]],3,FALSE)),"Abolished Agency",(VLOOKUP(F458,Table_GAAP02A[[#All],[Agency]:[Hier1]],3,FALSE)))</f>
        <v>DEPT OF CORRECTIONS &amp; REHAB</v>
      </c>
      <c r="M458" s="437" t="str">
        <f>IF(ISNA(VLOOKUP(G458,GAAP02F[[#All],[Column1]:[FundName]],2,FALSE)),"Leases",(VLOOKUP(G458,GAAP02F[[#All],[Column1]:[FundName]],2,FALSE)))</f>
        <v>INMATES' WELFARE FUND</v>
      </c>
      <c r="N458" s="438">
        <v>0</v>
      </c>
      <c r="O458" s="438">
        <v>0</v>
      </c>
      <c r="P458" s="438">
        <v>0</v>
      </c>
      <c r="Q458" s="438">
        <v>0</v>
      </c>
      <c r="R458" s="438">
        <v>0</v>
      </c>
      <c r="S458" s="438">
        <v>0</v>
      </c>
      <c r="T458" s="577">
        <f t="shared" si="101"/>
        <v>0</v>
      </c>
      <c r="U458" s="439">
        <v>0</v>
      </c>
      <c r="V458" s="439">
        <v>0</v>
      </c>
      <c r="W458" s="439">
        <v>0</v>
      </c>
      <c r="X458" s="439">
        <v>0</v>
      </c>
      <c r="Y458" s="440">
        <f t="shared" si="110"/>
        <v>0</v>
      </c>
      <c r="Z458" s="441">
        <v>0</v>
      </c>
      <c r="AA458" s="441">
        <v>0</v>
      </c>
      <c r="AB458" s="441">
        <v>0</v>
      </c>
      <c r="AC458" s="441">
        <v>0</v>
      </c>
      <c r="AD458" s="442">
        <f t="shared" si="108"/>
        <v>0</v>
      </c>
      <c r="AE458" s="443">
        <f t="shared" si="112"/>
        <v>0</v>
      </c>
      <c r="AF458" s="443">
        <f t="shared" si="111"/>
        <v>0</v>
      </c>
      <c r="AG458" s="443">
        <f t="shared" si="113"/>
        <v>0</v>
      </c>
      <c r="AH458" s="444">
        <f t="shared" si="107"/>
        <v>0</v>
      </c>
      <c r="AI458" s="444">
        <f t="shared" si="102"/>
        <v>0</v>
      </c>
      <c r="AJ458" s="444">
        <f t="shared" si="103"/>
        <v>0</v>
      </c>
      <c r="AK458" s="601">
        <f t="shared" si="104"/>
        <v>0</v>
      </c>
    </row>
    <row r="459" spans="1:37" s="445" customFormat="1" ht="13.9" customHeight="1" x14ac:dyDescent="0.2">
      <c r="A459" s="446" t="s">
        <v>106</v>
      </c>
      <c r="B459" s="459"/>
      <c r="C459" s="432" t="s">
        <v>12</v>
      </c>
      <c r="D459" s="432"/>
      <c r="E459" s="432"/>
      <c r="F459" s="434" t="s">
        <v>454</v>
      </c>
      <c r="G459" s="434" t="s">
        <v>13</v>
      </c>
      <c r="H459" s="435" t="str">
        <f t="shared" si="109"/>
        <v>52270001</v>
      </c>
      <c r="I459" s="436" t="str">
        <f>IF(ISNA(VLOOKUP(G459,GAAP02F[[#All],[Column1]:[FundHier1]],5,FALSE)),"Leases",(VLOOKUP(G459,GAAP02F[[#All],[Column1]:[FundHier1]],5,FALSE)))</f>
        <v>100</v>
      </c>
      <c r="J459" s="436" t="str">
        <f>IF(ISNA(VLOOKUP(F459,Table_GAAP02A[[#All],[Agency]:[Hier1]],4,FALSE)),"Abolished Agency",(VLOOKUP(F459,Table_GAAP02A[[#All],[Agency]:[Hier1]],4,FALSE)))</f>
        <v>0835</v>
      </c>
      <c r="K459" s="437" t="str">
        <f>IF(ISNA(VLOOKUP(F459,Table_GAAP02A[[#All],[Agency]:[Hier1]],2,FALSE)),"Abolished Agency",(VLOOKUP(F459,Table_GAAP02A[[#All],[Agency]:[Hier1]],2,FALSE)))</f>
        <v>CORRECTIONS AND REHABILITATION</v>
      </c>
      <c r="L459" s="437" t="str">
        <f>IF(ISNA(VLOOKUP(F459,Table_GAAP02A[[#All],[Agency]:[Hier1]],3,FALSE)),"Abolished Agency",(VLOOKUP(F459,Table_GAAP02A[[#All],[Agency]:[Hier1]],3,FALSE)))</f>
        <v>STATE/COMMUNITY CORRECTIONS</v>
      </c>
      <c r="M459" s="437" t="str">
        <f>IF(ISNA(VLOOKUP(G459,GAAP02F[[#All],[Column1]:[FundName]],2,FALSE)),"Leases",(VLOOKUP(G459,GAAP02F[[#All],[Column1]:[FundName]],2,FALSE)))</f>
        <v>GENERAL FUND</v>
      </c>
      <c r="N459" s="438">
        <v>0</v>
      </c>
      <c r="O459" s="438">
        <v>0</v>
      </c>
      <c r="P459" s="438">
        <v>0</v>
      </c>
      <c r="Q459" s="438">
        <v>0</v>
      </c>
      <c r="R459" s="438">
        <v>0</v>
      </c>
      <c r="S459" s="438">
        <v>0</v>
      </c>
      <c r="T459" s="577">
        <f t="shared" si="101"/>
        <v>0</v>
      </c>
      <c r="U459" s="439">
        <v>0</v>
      </c>
      <c r="V459" s="439">
        <v>0</v>
      </c>
      <c r="W459" s="439">
        <v>0</v>
      </c>
      <c r="X459" s="439">
        <v>0</v>
      </c>
      <c r="Y459" s="440">
        <f t="shared" si="110"/>
        <v>0</v>
      </c>
      <c r="Z459" s="441">
        <v>0</v>
      </c>
      <c r="AA459" s="441">
        <v>0</v>
      </c>
      <c r="AB459" s="441">
        <v>0</v>
      </c>
      <c r="AC459" s="441">
        <v>0</v>
      </c>
      <c r="AD459" s="442">
        <f t="shared" si="108"/>
        <v>0</v>
      </c>
      <c r="AE459" s="443">
        <f t="shared" si="112"/>
        <v>0</v>
      </c>
      <c r="AF459" s="443">
        <f t="shared" si="111"/>
        <v>0</v>
      </c>
      <c r="AG459" s="443">
        <f t="shared" si="113"/>
        <v>0</v>
      </c>
      <c r="AH459" s="444">
        <f t="shared" si="107"/>
        <v>0</v>
      </c>
      <c r="AI459" s="444">
        <f t="shared" si="102"/>
        <v>0</v>
      </c>
      <c r="AJ459" s="444">
        <f t="shared" si="103"/>
        <v>0</v>
      </c>
      <c r="AK459" s="601">
        <f t="shared" si="104"/>
        <v>0</v>
      </c>
    </row>
    <row r="460" spans="1:37" s="445" customFormat="1" ht="13.9" customHeight="1" x14ac:dyDescent="0.2">
      <c r="A460" s="446" t="s">
        <v>106</v>
      </c>
      <c r="B460" s="459"/>
      <c r="C460" s="432" t="s">
        <v>12</v>
      </c>
      <c r="D460" s="432"/>
      <c r="E460" s="432"/>
      <c r="F460" s="434" t="s">
        <v>454</v>
      </c>
      <c r="G460" s="450" t="s">
        <v>455</v>
      </c>
      <c r="H460" s="435" t="str">
        <f t="shared" si="109"/>
        <v>52273287</v>
      </c>
      <c r="I460" s="436" t="str">
        <f>IF(ISNA(VLOOKUP(G460,GAAP02F[[#All],[Column1]:[FundHier1]],5,FALSE)),"Leases",(VLOOKUP(G460,GAAP02F[[#All],[Column1]:[FundHier1]],5,FALSE)))</f>
        <v>100</v>
      </c>
      <c r="J460" s="436" t="str">
        <f>IF(ISNA(VLOOKUP(F460,Table_GAAP02A[[#All],[Agency]:[Hier1]],4,FALSE)),"Abolished Agency",(VLOOKUP(F460,Table_GAAP02A[[#All],[Agency]:[Hier1]],4,FALSE)))</f>
        <v>0835</v>
      </c>
      <c r="K460" s="437" t="str">
        <f>IF(ISNA(VLOOKUP(F460,Table_GAAP02A[[#All],[Agency]:[Hier1]],2,FALSE)),"Abolished Agency",(VLOOKUP(F460,Table_GAAP02A[[#All],[Agency]:[Hier1]],2,FALSE)))</f>
        <v>CORRECTIONS AND REHABILITATION</v>
      </c>
      <c r="L460" s="437" t="str">
        <f>IF(ISNA(VLOOKUP(F460,Table_GAAP02A[[#All],[Agency]:[Hier1]],3,FALSE)),"Abolished Agency",(VLOOKUP(F460,Table_GAAP02A[[#All],[Agency]:[Hier1]],3,FALSE)))</f>
        <v>STATE/COMMUNITY CORRECTIONS</v>
      </c>
      <c r="M460" s="437" t="str">
        <f>IF(ISNA(VLOOKUP(G460,GAAP02F[[#All],[Column1]:[FundName]],2,FALSE)),"Leases",(VLOOKUP(G460,GAAP02F[[#All],[Column1]:[FundName]],2,FALSE)))</f>
        <v>SECOND CHANCE FUND</v>
      </c>
      <c r="N460" s="438">
        <v>0</v>
      </c>
      <c r="O460" s="438">
        <v>0</v>
      </c>
      <c r="P460" s="438">
        <v>0</v>
      </c>
      <c r="Q460" s="438">
        <v>0</v>
      </c>
      <c r="R460" s="438">
        <v>0</v>
      </c>
      <c r="S460" s="438">
        <v>0</v>
      </c>
      <c r="T460" s="577">
        <f t="shared" ref="T460:T523" si="114">SUM(N460:S460)</f>
        <v>0</v>
      </c>
      <c r="U460" s="439">
        <v>0</v>
      </c>
      <c r="V460" s="439">
        <v>0</v>
      </c>
      <c r="W460" s="439">
        <v>0</v>
      </c>
      <c r="X460" s="439">
        <v>0</v>
      </c>
      <c r="Y460" s="440">
        <f t="shared" si="110"/>
        <v>0</v>
      </c>
      <c r="Z460" s="441">
        <v>0</v>
      </c>
      <c r="AA460" s="441">
        <v>0</v>
      </c>
      <c r="AB460" s="441">
        <v>0</v>
      </c>
      <c r="AC460" s="441">
        <v>0</v>
      </c>
      <c r="AD460" s="442">
        <f t="shared" si="108"/>
        <v>0</v>
      </c>
      <c r="AE460" s="443">
        <f t="shared" si="112"/>
        <v>0</v>
      </c>
      <c r="AF460" s="443">
        <f t="shared" si="111"/>
        <v>0</v>
      </c>
      <c r="AG460" s="443">
        <f t="shared" si="113"/>
        <v>0</v>
      </c>
      <c r="AH460" s="444">
        <f t="shared" si="107"/>
        <v>0</v>
      </c>
      <c r="AI460" s="444">
        <f t="shared" ref="AI460:AI523" si="115">R460</f>
        <v>0</v>
      </c>
      <c r="AJ460" s="444">
        <f t="shared" ref="AJ460:AJ523" si="116">S460</f>
        <v>0</v>
      </c>
      <c r="AK460" s="601">
        <f t="shared" ref="AK460:AK523" si="117">SUM(AE460:AJ460)</f>
        <v>0</v>
      </c>
    </row>
    <row r="461" spans="1:37" s="445" customFormat="1" ht="13.9" customHeight="1" x14ac:dyDescent="0.2">
      <c r="A461" s="446" t="s">
        <v>106</v>
      </c>
      <c r="B461" s="433"/>
      <c r="C461" s="432" t="s">
        <v>12</v>
      </c>
      <c r="D461" s="56"/>
      <c r="E461" s="432"/>
      <c r="F461" s="434" t="s">
        <v>456</v>
      </c>
      <c r="G461" s="450" t="s">
        <v>13</v>
      </c>
      <c r="H461" s="435" t="str">
        <f t="shared" si="109"/>
        <v>61000001</v>
      </c>
      <c r="I461" s="436" t="str">
        <f>IF(ISNA(VLOOKUP(G461,GAAP02F[[#All],[Column1]:[FundHier1]],5,FALSE)),"Leases",(VLOOKUP(G461,GAAP02F[[#All],[Column1]:[FundHier1]],5,FALSE)))</f>
        <v>100</v>
      </c>
      <c r="J461" s="436" t="str">
        <f>IF(ISNA(VLOOKUP(F461,Table_GAAP02A[[#All],[Agency]:[Hier1]],4,FALSE)),"Abolished Agency",(VLOOKUP(F461,Table_GAAP02A[[#All],[Agency]:[Hier1]],4,FALSE)))</f>
        <v>0810</v>
      </c>
      <c r="K461" s="437" t="str">
        <f>IF(ISNA(VLOOKUP(F461,Table_GAAP02A[[#All],[Agency]:[Hier1]],2,FALSE)),"Abolished Agency",(VLOOKUP(F461,Table_GAAP02A[[#All],[Agency]:[Hier1]],2,FALSE)))</f>
        <v>EDUCATION</v>
      </c>
      <c r="L461" s="437" t="str">
        <f>IF(ISNA(VLOOKUP(F461,Table_GAAP02A[[#All],[Agency]:[Hier1]],3,FALSE)),"Abolished Agency",(VLOOKUP(F461,Table_GAAP02A[[#All],[Agency]:[Hier1]],3,FALSE)))</f>
        <v>DEPARTMENT OF EDUCATION</v>
      </c>
      <c r="M461" s="437" t="str">
        <f>IF(ISNA(VLOOKUP(G461,GAAP02F[[#All],[Column1]:[FundName]],2,FALSE)),"Leases",(VLOOKUP(G461,GAAP02F[[#All],[Column1]:[FundName]],2,FALSE)))</f>
        <v>GENERAL FUND</v>
      </c>
      <c r="N461" s="438">
        <v>0</v>
      </c>
      <c r="O461" s="438">
        <v>0</v>
      </c>
      <c r="P461" s="438">
        <v>0</v>
      </c>
      <c r="Q461" s="438">
        <v>0</v>
      </c>
      <c r="R461" s="438">
        <v>0</v>
      </c>
      <c r="S461" s="438">
        <v>0</v>
      </c>
      <c r="T461" s="577">
        <f t="shared" si="114"/>
        <v>0</v>
      </c>
      <c r="U461" s="439">
        <v>0</v>
      </c>
      <c r="V461" s="439">
        <v>0</v>
      </c>
      <c r="W461" s="439">
        <v>0</v>
      </c>
      <c r="X461" s="439">
        <v>0</v>
      </c>
      <c r="Y461" s="440">
        <f t="shared" si="110"/>
        <v>0</v>
      </c>
      <c r="Z461" s="441">
        <v>0</v>
      </c>
      <c r="AA461" s="441">
        <v>0</v>
      </c>
      <c r="AB461" s="441">
        <v>0</v>
      </c>
      <c r="AC461" s="441">
        <v>0</v>
      </c>
      <c r="AD461" s="442">
        <f t="shared" si="108"/>
        <v>0</v>
      </c>
      <c r="AE461" s="443">
        <f t="shared" si="112"/>
        <v>0</v>
      </c>
      <c r="AF461" s="443">
        <f t="shared" si="111"/>
        <v>0</v>
      </c>
      <c r="AG461" s="443">
        <f t="shared" si="113"/>
        <v>0</v>
      </c>
      <c r="AH461" s="444">
        <f t="shared" si="107"/>
        <v>0</v>
      </c>
      <c r="AI461" s="444">
        <f t="shared" si="115"/>
        <v>0</v>
      </c>
      <c r="AJ461" s="444">
        <f t="shared" si="116"/>
        <v>0</v>
      </c>
      <c r="AK461" s="601">
        <f t="shared" si="117"/>
        <v>0</v>
      </c>
    </row>
    <row r="462" spans="1:37" s="445" customFormat="1" ht="13.9" customHeight="1" x14ac:dyDescent="0.2">
      <c r="A462" s="446" t="s">
        <v>106</v>
      </c>
      <c r="B462" s="433"/>
      <c r="C462" s="432" t="s">
        <v>12</v>
      </c>
      <c r="D462" s="56"/>
      <c r="E462" s="432"/>
      <c r="F462" s="434" t="s">
        <v>456</v>
      </c>
      <c r="G462" s="434" t="s">
        <v>129</v>
      </c>
      <c r="H462" s="435" t="str">
        <f t="shared" si="109"/>
        <v>61000044</v>
      </c>
      <c r="I462" s="436" t="str">
        <f>IF(ISNA(VLOOKUP(G462,GAAP02F[[#All],[Column1]:[FundHier1]],5,FALSE)),"Leases",(VLOOKUP(G462,GAAP02F[[#All],[Column1]:[FundHier1]],5,FALSE)))</f>
        <v>200</v>
      </c>
      <c r="J462" s="436" t="str">
        <f>IF(ISNA(VLOOKUP(F462,Table_GAAP02A[[#All],[Agency]:[Hier1]],4,FALSE)),"Abolished Agency",(VLOOKUP(F462,Table_GAAP02A[[#All],[Agency]:[Hier1]],4,FALSE)))</f>
        <v>0810</v>
      </c>
      <c r="K462" s="437" t="str">
        <f>IF(ISNA(VLOOKUP(F462,Table_GAAP02A[[#All],[Agency]:[Hier1]],2,FALSE)),"Abolished Agency",(VLOOKUP(F462,Table_GAAP02A[[#All],[Agency]:[Hier1]],2,FALSE)))</f>
        <v>EDUCATION</v>
      </c>
      <c r="L462" s="437" t="str">
        <f>IF(ISNA(VLOOKUP(F462,Table_GAAP02A[[#All],[Agency]:[Hier1]],3,FALSE)),"Abolished Agency",(VLOOKUP(F462,Table_GAAP02A[[#All],[Agency]:[Hier1]],3,FALSE)))</f>
        <v>DEPARTMENT OF EDUCATION</v>
      </c>
      <c r="M462" s="437" t="str">
        <f>IF(ISNA(VLOOKUP(G462,GAAP02F[[#All],[Column1]:[FundName]],2,FALSE)),"Leases",(VLOOKUP(G462,GAAP02F[[#All],[Column1]:[FundName]],2,FALSE)))</f>
        <v>MOTOR VEHICLE ACCOUNT</v>
      </c>
      <c r="N462" s="438">
        <v>0</v>
      </c>
      <c r="O462" s="438">
        <v>0</v>
      </c>
      <c r="P462" s="438">
        <v>0</v>
      </c>
      <c r="Q462" s="438">
        <v>0</v>
      </c>
      <c r="R462" s="438">
        <v>0</v>
      </c>
      <c r="S462" s="438">
        <v>0</v>
      </c>
      <c r="T462" s="577">
        <f t="shared" si="114"/>
        <v>0</v>
      </c>
      <c r="U462" s="439">
        <v>0</v>
      </c>
      <c r="V462" s="439">
        <v>0</v>
      </c>
      <c r="W462" s="439">
        <v>0</v>
      </c>
      <c r="X462" s="439">
        <v>0</v>
      </c>
      <c r="Y462" s="440">
        <f t="shared" si="110"/>
        <v>0</v>
      </c>
      <c r="Z462" s="441">
        <v>0</v>
      </c>
      <c r="AA462" s="441">
        <v>0</v>
      </c>
      <c r="AB462" s="441">
        <v>0</v>
      </c>
      <c r="AC462" s="441">
        <v>0</v>
      </c>
      <c r="AD462" s="442">
        <f t="shared" si="108"/>
        <v>0</v>
      </c>
      <c r="AE462" s="443">
        <f t="shared" si="112"/>
        <v>0</v>
      </c>
      <c r="AF462" s="443">
        <f t="shared" si="111"/>
        <v>0</v>
      </c>
      <c r="AG462" s="443">
        <f t="shared" si="113"/>
        <v>0</v>
      </c>
      <c r="AH462" s="444">
        <f t="shared" si="107"/>
        <v>0</v>
      </c>
      <c r="AI462" s="444">
        <f t="shared" si="115"/>
        <v>0</v>
      </c>
      <c r="AJ462" s="444">
        <f t="shared" si="116"/>
        <v>0</v>
      </c>
      <c r="AK462" s="601">
        <f t="shared" si="117"/>
        <v>0</v>
      </c>
    </row>
    <row r="463" spans="1:37" s="445" customFormat="1" ht="13.9" customHeight="1" x14ac:dyDescent="0.2">
      <c r="A463" s="446" t="s">
        <v>106</v>
      </c>
      <c r="B463" s="433"/>
      <c r="C463" s="432" t="s">
        <v>12</v>
      </c>
      <c r="D463" s="432"/>
      <c r="E463" s="432"/>
      <c r="F463" s="434" t="s">
        <v>456</v>
      </c>
      <c r="G463" s="450" t="s">
        <v>457</v>
      </c>
      <c r="H463" s="435" t="str">
        <f t="shared" si="109"/>
        <v>61000178</v>
      </c>
      <c r="I463" s="436" t="str">
        <f>IF(ISNA(VLOOKUP(G463,GAAP02F[[#All],[Column1]:[FundHier1]],5,FALSE)),"Leases",(VLOOKUP(G463,GAAP02F[[#All],[Column1]:[FundHier1]],5,FALSE)))</f>
        <v>200</v>
      </c>
      <c r="J463" s="436" t="str">
        <f>IF(ISNA(VLOOKUP(F463,Table_GAAP02A[[#All],[Agency]:[Hier1]],4,FALSE)),"Abolished Agency",(VLOOKUP(F463,Table_GAAP02A[[#All],[Agency]:[Hier1]],4,FALSE)))</f>
        <v>0810</v>
      </c>
      <c r="K463" s="437" t="str">
        <f>IF(ISNA(VLOOKUP(F463,Table_GAAP02A[[#All],[Agency]:[Hier1]],2,FALSE)),"Abolished Agency",(VLOOKUP(F463,Table_GAAP02A[[#All],[Agency]:[Hier1]],2,FALSE)))</f>
        <v>EDUCATION</v>
      </c>
      <c r="L463" s="437" t="str">
        <f>IF(ISNA(VLOOKUP(F463,Table_GAAP02A[[#All],[Agency]:[Hier1]],3,FALSE)),"Abolished Agency",(VLOOKUP(F463,Table_GAAP02A[[#All],[Agency]:[Hier1]],3,FALSE)))</f>
        <v>DEPARTMENT OF EDUCATION</v>
      </c>
      <c r="M463" s="437" t="str">
        <f>IF(ISNA(VLOOKUP(G463,GAAP02F[[#All],[Column1]:[FundName]],2,FALSE)),"Leases",(VLOOKUP(G463,GAAP02F[[#All],[Column1]:[FundName]],2,FALSE)))</f>
        <v>DRIVER TRAIN PENALTY ASSESS</v>
      </c>
      <c r="N463" s="438">
        <v>0</v>
      </c>
      <c r="O463" s="438">
        <v>0</v>
      </c>
      <c r="P463" s="438">
        <v>0</v>
      </c>
      <c r="Q463" s="438">
        <v>0</v>
      </c>
      <c r="R463" s="438">
        <v>0</v>
      </c>
      <c r="S463" s="438">
        <v>0</v>
      </c>
      <c r="T463" s="577">
        <f t="shared" si="114"/>
        <v>0</v>
      </c>
      <c r="U463" s="439">
        <v>0</v>
      </c>
      <c r="V463" s="439">
        <v>0</v>
      </c>
      <c r="W463" s="439">
        <v>0</v>
      </c>
      <c r="X463" s="439">
        <v>0</v>
      </c>
      <c r="Y463" s="440">
        <f t="shared" si="110"/>
        <v>0</v>
      </c>
      <c r="Z463" s="441">
        <v>0</v>
      </c>
      <c r="AA463" s="441">
        <v>0</v>
      </c>
      <c r="AB463" s="441">
        <v>0</v>
      </c>
      <c r="AC463" s="441">
        <v>0</v>
      </c>
      <c r="AD463" s="442">
        <f t="shared" si="108"/>
        <v>0</v>
      </c>
      <c r="AE463" s="443">
        <f t="shared" si="112"/>
        <v>0</v>
      </c>
      <c r="AF463" s="443">
        <f t="shared" si="111"/>
        <v>0</v>
      </c>
      <c r="AG463" s="443">
        <f t="shared" si="113"/>
        <v>0</v>
      </c>
      <c r="AH463" s="444">
        <f t="shared" si="107"/>
        <v>0</v>
      </c>
      <c r="AI463" s="444">
        <f t="shared" si="115"/>
        <v>0</v>
      </c>
      <c r="AJ463" s="444">
        <f t="shared" si="116"/>
        <v>0</v>
      </c>
      <c r="AK463" s="601">
        <f t="shared" si="117"/>
        <v>0</v>
      </c>
    </row>
    <row r="464" spans="1:37" s="445" customFormat="1" ht="13.9" customHeight="1" x14ac:dyDescent="0.2">
      <c r="A464" s="446"/>
      <c r="B464" s="433"/>
      <c r="C464" s="432" t="s">
        <v>12</v>
      </c>
      <c r="D464" s="56"/>
      <c r="E464" s="432"/>
      <c r="F464" s="434" t="s">
        <v>456</v>
      </c>
      <c r="G464" s="186" t="s">
        <v>5585</v>
      </c>
      <c r="H464" s="435" t="str">
        <f t="shared" si="109"/>
        <v>61000687</v>
      </c>
      <c r="I464" s="436" t="str">
        <f>IF(ISNA(VLOOKUP(G464,GAAP02F[[#All],[Column1]:[FundHier1]],5,FALSE)),"Leases",(VLOOKUP(G464,GAAP02F[[#All],[Column1]:[FundHier1]],5,FALSE)))</f>
        <v>400</v>
      </c>
      <c r="J464" s="436" t="str">
        <f>IF(ISNA(VLOOKUP(F464,Table_GAAP02A[[#All],[Agency]:[Hier1]],4,FALSE)),"Abolished Agency",(VLOOKUP(F464,Table_GAAP02A[[#All],[Agency]:[Hier1]],4,FALSE)))</f>
        <v>0810</v>
      </c>
      <c r="K464" s="437" t="str">
        <f>IF(ISNA(VLOOKUP(F464,Table_GAAP02A[[#All],[Agency]:[Hier1]],2,FALSE)),"Abolished Agency",(VLOOKUP(F464,Table_GAAP02A[[#All],[Agency]:[Hier1]],2,FALSE)))</f>
        <v>EDUCATION</v>
      </c>
      <c r="L464" s="437" t="str">
        <f>IF(ISNA(VLOOKUP(F464,Table_GAAP02A[[#All],[Agency]:[Hier1]],3,FALSE)),"Abolished Agency",(VLOOKUP(F464,Table_GAAP02A[[#All],[Agency]:[Hier1]],3,FALSE)))</f>
        <v>DEPARTMENT OF EDUCATION</v>
      </c>
      <c r="M464" s="437" t="str">
        <f>IF(ISNA(VLOOKUP(G464,GAAP02F[[#All],[Column1]:[FundName]],2,FALSE)),"Leases",(VLOOKUP(G464,GAAP02F[[#All],[Column1]:[FundName]],2,FALSE)))</f>
        <v>DONATED FOOD REVOLVING FUND</v>
      </c>
      <c r="N464" s="438">
        <v>0</v>
      </c>
      <c r="O464" s="438">
        <v>0</v>
      </c>
      <c r="P464" s="438">
        <v>0</v>
      </c>
      <c r="Q464" s="438">
        <v>0</v>
      </c>
      <c r="R464" s="438">
        <v>0</v>
      </c>
      <c r="S464" s="438">
        <v>0</v>
      </c>
      <c r="T464" s="577">
        <f t="shared" si="114"/>
        <v>0</v>
      </c>
      <c r="U464" s="439">
        <v>0</v>
      </c>
      <c r="V464" s="439">
        <v>0</v>
      </c>
      <c r="W464" s="439">
        <v>0</v>
      </c>
      <c r="X464" s="439">
        <v>0</v>
      </c>
      <c r="Y464" s="440">
        <f t="shared" si="110"/>
        <v>0</v>
      </c>
      <c r="Z464" s="441">
        <v>0</v>
      </c>
      <c r="AA464" s="441">
        <v>0</v>
      </c>
      <c r="AB464" s="441">
        <v>0</v>
      </c>
      <c r="AC464" s="441">
        <v>0</v>
      </c>
      <c r="AD464" s="442">
        <f t="shared" si="108"/>
        <v>0</v>
      </c>
      <c r="AE464" s="443">
        <f t="shared" si="112"/>
        <v>0</v>
      </c>
      <c r="AF464" s="443">
        <f t="shared" si="111"/>
        <v>0</v>
      </c>
      <c r="AG464" s="443">
        <f t="shared" si="113"/>
        <v>0</v>
      </c>
      <c r="AH464" s="444">
        <f t="shared" si="107"/>
        <v>0</v>
      </c>
      <c r="AI464" s="444">
        <f t="shared" si="115"/>
        <v>0</v>
      </c>
      <c r="AJ464" s="444">
        <f t="shared" si="116"/>
        <v>0</v>
      </c>
      <c r="AK464" s="601">
        <f t="shared" si="117"/>
        <v>0</v>
      </c>
    </row>
    <row r="465" spans="1:37" s="445" customFormat="1" ht="13.9" customHeight="1" x14ac:dyDescent="0.2">
      <c r="A465" s="446" t="s">
        <v>106</v>
      </c>
      <c r="B465" s="467"/>
      <c r="C465" s="432" t="s">
        <v>12</v>
      </c>
      <c r="D465" s="56"/>
      <c r="E465" s="432"/>
      <c r="F465" s="434" t="s">
        <v>456</v>
      </c>
      <c r="G465" s="434" t="s">
        <v>63</v>
      </c>
      <c r="H465" s="435" t="str">
        <f t="shared" si="109"/>
        <v>61000890</v>
      </c>
      <c r="I465" s="436" t="str">
        <f>IF(ISNA(VLOOKUP(G465,GAAP02F[[#All],[Column1]:[FundHier1]],5,FALSE)),"Leases",(VLOOKUP(G465,GAAP02F[[#All],[Column1]:[FundHier1]],5,FALSE)))</f>
        <v>200</v>
      </c>
      <c r="J465" s="436" t="str">
        <f>IF(ISNA(VLOOKUP(F465,Table_GAAP02A[[#All],[Agency]:[Hier1]],4,FALSE)),"Abolished Agency",(VLOOKUP(F465,Table_GAAP02A[[#All],[Agency]:[Hier1]],4,FALSE)))</f>
        <v>0810</v>
      </c>
      <c r="K465" s="437" t="str">
        <f>IF(ISNA(VLOOKUP(F465,Table_GAAP02A[[#All],[Agency]:[Hier1]],2,FALSE)),"Abolished Agency",(VLOOKUP(F465,Table_GAAP02A[[#All],[Agency]:[Hier1]],2,FALSE)))</f>
        <v>EDUCATION</v>
      </c>
      <c r="L465" s="437" t="str">
        <f>IF(ISNA(VLOOKUP(F465,Table_GAAP02A[[#All],[Agency]:[Hier1]],3,FALSE)),"Abolished Agency",(VLOOKUP(F465,Table_GAAP02A[[#All],[Agency]:[Hier1]],3,FALSE)))</f>
        <v>DEPARTMENT OF EDUCATION</v>
      </c>
      <c r="M465" s="437" t="str">
        <f>IF(ISNA(VLOOKUP(G465,GAAP02F[[#All],[Column1]:[FundName]],2,FALSE)),"Leases",(VLOOKUP(G465,GAAP02F[[#All],[Column1]:[FundName]],2,FALSE)))</f>
        <v>FEDERAL TRUST FUND</v>
      </c>
      <c r="N465" s="438">
        <v>0</v>
      </c>
      <c r="O465" s="438">
        <v>0</v>
      </c>
      <c r="P465" s="438">
        <v>0</v>
      </c>
      <c r="Q465" s="438">
        <v>0</v>
      </c>
      <c r="R465" s="438">
        <v>0</v>
      </c>
      <c r="S465" s="438">
        <v>0</v>
      </c>
      <c r="T465" s="577">
        <f t="shared" si="114"/>
        <v>0</v>
      </c>
      <c r="U465" s="439">
        <v>0</v>
      </c>
      <c r="V465" s="439">
        <v>0</v>
      </c>
      <c r="W465" s="439">
        <v>0</v>
      </c>
      <c r="X465" s="439">
        <v>0</v>
      </c>
      <c r="Y465" s="440">
        <f t="shared" si="110"/>
        <v>0</v>
      </c>
      <c r="Z465" s="441">
        <v>0</v>
      </c>
      <c r="AA465" s="441">
        <v>0</v>
      </c>
      <c r="AB465" s="441">
        <v>0</v>
      </c>
      <c r="AC465" s="441">
        <v>0</v>
      </c>
      <c r="AD465" s="442">
        <f t="shared" si="108"/>
        <v>0</v>
      </c>
      <c r="AE465" s="443">
        <f t="shared" si="112"/>
        <v>0</v>
      </c>
      <c r="AF465" s="443">
        <f t="shared" si="111"/>
        <v>0</v>
      </c>
      <c r="AG465" s="443">
        <f t="shared" si="113"/>
        <v>0</v>
      </c>
      <c r="AH465" s="444">
        <f t="shared" si="107"/>
        <v>0</v>
      </c>
      <c r="AI465" s="444">
        <f t="shared" si="115"/>
        <v>0</v>
      </c>
      <c r="AJ465" s="444">
        <f t="shared" si="116"/>
        <v>0</v>
      </c>
      <c r="AK465" s="601">
        <f t="shared" si="117"/>
        <v>0</v>
      </c>
    </row>
    <row r="466" spans="1:37" s="445" customFormat="1" ht="13.9" customHeight="1" x14ac:dyDescent="0.2">
      <c r="A466" s="431" t="s">
        <v>106</v>
      </c>
      <c r="B466" s="198"/>
      <c r="C466" s="432" t="s">
        <v>12</v>
      </c>
      <c r="D466" s="432"/>
      <c r="E466" s="432"/>
      <c r="F466" s="434" t="s">
        <v>458</v>
      </c>
      <c r="G466" s="450" t="s">
        <v>13</v>
      </c>
      <c r="H466" s="435" t="str">
        <f t="shared" si="109"/>
        <v>61200001</v>
      </c>
      <c r="I466" s="436" t="str">
        <f>IF(ISNA(VLOOKUP(G466,GAAP02F[[#All],[Column1]:[FundHier1]],5,FALSE)),"Leases",(VLOOKUP(G466,GAAP02F[[#All],[Column1]:[FundHier1]],5,FALSE)))</f>
        <v>100</v>
      </c>
      <c r="J466" s="436" t="str">
        <f>IF(ISNA(VLOOKUP(F466,Table_GAAP02A[[#All],[Agency]:[Hier1]],4,FALSE)),"Abolished Agency",(VLOOKUP(F466,Table_GAAP02A[[#All],[Agency]:[Hier1]],4,FALSE)))</f>
        <v>0810</v>
      </c>
      <c r="K466" s="437" t="str">
        <f>IF(ISNA(VLOOKUP(F466,Table_GAAP02A[[#All],[Agency]:[Hier1]],2,FALSE)),"Abolished Agency",(VLOOKUP(F466,Table_GAAP02A[[#All],[Agency]:[Hier1]],2,FALSE)))</f>
        <v>EDUCATION</v>
      </c>
      <c r="L466" s="437" t="str">
        <f>IF(ISNA(VLOOKUP(F466,Table_GAAP02A[[#All],[Agency]:[Hier1]],3,FALSE)),"Abolished Agency",(VLOOKUP(F466,Table_GAAP02A[[#All],[Agency]:[Hier1]],3,FALSE)))</f>
        <v>STATE LIBRARY</v>
      </c>
      <c r="M466" s="437" t="str">
        <f>IF(ISNA(VLOOKUP(G466,GAAP02F[[#All],[Column1]:[FundName]],2,FALSE)),"Leases",(VLOOKUP(G466,GAAP02F[[#All],[Column1]:[FundName]],2,FALSE)))</f>
        <v>GENERAL FUND</v>
      </c>
      <c r="N466" s="438">
        <v>0</v>
      </c>
      <c r="O466" s="438">
        <v>0</v>
      </c>
      <c r="P466" s="438">
        <v>0</v>
      </c>
      <c r="Q466" s="438">
        <v>0</v>
      </c>
      <c r="R466" s="438">
        <v>0</v>
      </c>
      <c r="S466" s="438">
        <v>0</v>
      </c>
      <c r="T466" s="577">
        <f t="shared" si="114"/>
        <v>0</v>
      </c>
      <c r="U466" s="439">
        <v>0</v>
      </c>
      <c r="V466" s="439">
        <v>0</v>
      </c>
      <c r="W466" s="439">
        <v>0</v>
      </c>
      <c r="X466" s="439">
        <v>0</v>
      </c>
      <c r="Y466" s="440">
        <f t="shared" si="110"/>
        <v>0</v>
      </c>
      <c r="Z466" s="441">
        <v>0</v>
      </c>
      <c r="AA466" s="441">
        <v>0</v>
      </c>
      <c r="AB466" s="441">
        <v>0</v>
      </c>
      <c r="AC466" s="441">
        <v>0</v>
      </c>
      <c r="AD466" s="442">
        <f t="shared" si="108"/>
        <v>0</v>
      </c>
      <c r="AE466" s="443">
        <f t="shared" si="112"/>
        <v>0</v>
      </c>
      <c r="AF466" s="443">
        <f t="shared" si="111"/>
        <v>0</v>
      </c>
      <c r="AG466" s="443">
        <f t="shared" si="113"/>
        <v>0</v>
      </c>
      <c r="AH466" s="444">
        <f t="shared" si="107"/>
        <v>0</v>
      </c>
      <c r="AI466" s="444">
        <f t="shared" si="115"/>
        <v>0</v>
      </c>
      <c r="AJ466" s="444">
        <f t="shared" si="116"/>
        <v>0</v>
      </c>
      <c r="AK466" s="601">
        <f t="shared" si="117"/>
        <v>0</v>
      </c>
    </row>
    <row r="467" spans="1:37" s="445" customFormat="1" ht="13.9" customHeight="1" x14ac:dyDescent="0.2">
      <c r="A467" s="431" t="s">
        <v>106</v>
      </c>
      <c r="B467" s="198"/>
      <c r="C467" s="432" t="s">
        <v>12</v>
      </c>
      <c r="D467" s="432"/>
      <c r="E467" s="432"/>
      <c r="F467" s="434" t="s">
        <v>458</v>
      </c>
      <c r="G467" s="450" t="s">
        <v>63</v>
      </c>
      <c r="H467" s="435" t="str">
        <f t="shared" si="109"/>
        <v>61200890</v>
      </c>
      <c r="I467" s="436" t="str">
        <f>IF(ISNA(VLOOKUP(G467,GAAP02F[[#All],[Column1]:[FundHier1]],5,FALSE)),"Leases",(VLOOKUP(G467,GAAP02F[[#All],[Column1]:[FundHier1]],5,FALSE)))</f>
        <v>200</v>
      </c>
      <c r="J467" s="436" t="str">
        <f>IF(ISNA(VLOOKUP(F467,Table_GAAP02A[[#All],[Agency]:[Hier1]],4,FALSE)),"Abolished Agency",(VLOOKUP(F467,Table_GAAP02A[[#All],[Agency]:[Hier1]],4,FALSE)))</f>
        <v>0810</v>
      </c>
      <c r="K467" s="437" t="str">
        <f>IF(ISNA(VLOOKUP(F467,Table_GAAP02A[[#All],[Agency]:[Hier1]],2,FALSE)),"Abolished Agency",(VLOOKUP(F467,Table_GAAP02A[[#All],[Agency]:[Hier1]],2,FALSE)))</f>
        <v>EDUCATION</v>
      </c>
      <c r="L467" s="437" t="str">
        <f>IF(ISNA(VLOOKUP(F467,Table_GAAP02A[[#All],[Agency]:[Hier1]],3,FALSE)),"Abolished Agency",(VLOOKUP(F467,Table_GAAP02A[[#All],[Agency]:[Hier1]],3,FALSE)))</f>
        <v>STATE LIBRARY</v>
      </c>
      <c r="M467" s="437" t="str">
        <f>IF(ISNA(VLOOKUP(G467,GAAP02F[[#All],[Column1]:[FundName]],2,FALSE)),"Leases",(VLOOKUP(G467,GAAP02F[[#All],[Column1]:[FundName]],2,FALSE)))</f>
        <v>FEDERAL TRUST FUND</v>
      </c>
      <c r="N467" s="438">
        <v>0</v>
      </c>
      <c r="O467" s="438">
        <v>0</v>
      </c>
      <c r="P467" s="438">
        <v>0</v>
      </c>
      <c r="Q467" s="438">
        <v>0</v>
      </c>
      <c r="R467" s="438">
        <v>0</v>
      </c>
      <c r="S467" s="438">
        <v>0</v>
      </c>
      <c r="T467" s="577">
        <f t="shared" si="114"/>
        <v>0</v>
      </c>
      <c r="U467" s="439">
        <v>0</v>
      </c>
      <c r="V467" s="439">
        <v>0</v>
      </c>
      <c r="W467" s="439">
        <v>0</v>
      </c>
      <c r="X467" s="439">
        <v>0</v>
      </c>
      <c r="Y467" s="440">
        <f t="shared" si="110"/>
        <v>0</v>
      </c>
      <c r="Z467" s="441">
        <v>0</v>
      </c>
      <c r="AA467" s="441">
        <v>0</v>
      </c>
      <c r="AB467" s="441">
        <v>0</v>
      </c>
      <c r="AC467" s="441">
        <v>0</v>
      </c>
      <c r="AD467" s="442">
        <f t="shared" si="108"/>
        <v>0</v>
      </c>
      <c r="AE467" s="443">
        <f t="shared" si="112"/>
        <v>0</v>
      </c>
      <c r="AF467" s="443">
        <f t="shared" si="111"/>
        <v>0</v>
      </c>
      <c r="AG467" s="443">
        <f t="shared" si="113"/>
        <v>0</v>
      </c>
      <c r="AH467" s="444">
        <f t="shared" si="107"/>
        <v>0</v>
      </c>
      <c r="AI467" s="444">
        <f t="shared" si="115"/>
        <v>0</v>
      </c>
      <c r="AJ467" s="444">
        <f t="shared" si="116"/>
        <v>0</v>
      </c>
      <c r="AK467" s="601">
        <f t="shared" si="117"/>
        <v>0</v>
      </c>
    </row>
    <row r="468" spans="1:37" s="445" customFormat="1" ht="13.9" customHeight="1" x14ac:dyDescent="0.2">
      <c r="A468" s="431" t="s">
        <v>106</v>
      </c>
      <c r="B468" s="198"/>
      <c r="C468" s="432" t="s">
        <v>12</v>
      </c>
      <c r="D468" s="432"/>
      <c r="E468" s="432"/>
      <c r="F468" s="434" t="s">
        <v>459</v>
      </c>
      <c r="G468" s="434" t="s">
        <v>13</v>
      </c>
      <c r="H468" s="435" t="str">
        <f t="shared" si="109"/>
        <v>61250001</v>
      </c>
      <c r="I468" s="436" t="str">
        <f>IF(ISNA(VLOOKUP(G468,GAAP02F[[#All],[Column1]:[FundHier1]],5,FALSE)),"Leases",(VLOOKUP(G468,GAAP02F[[#All],[Column1]:[FundHier1]],5,FALSE)))</f>
        <v>100</v>
      </c>
      <c r="J468" s="436" t="str">
        <f>IF(ISNA(VLOOKUP(F468,Table_GAAP02A[[#All],[Agency]:[Hier1]],4,FALSE)),"Abolished Agency",(VLOOKUP(F468,Table_GAAP02A[[#All],[Agency]:[Hier1]],4,FALSE)))</f>
        <v>0810</v>
      </c>
      <c r="K468" s="437" t="str">
        <f>IF(ISNA(VLOOKUP(F468,Table_GAAP02A[[#All],[Agency]:[Hier1]],2,FALSE)),"Abolished Agency",(VLOOKUP(F468,Table_GAAP02A[[#All],[Agency]:[Hier1]],2,FALSE)))</f>
        <v>EDUCATION</v>
      </c>
      <c r="L468" s="437" t="str">
        <f>IF(ISNA(VLOOKUP(F468,Table_GAAP02A[[#All],[Agency]:[Hier1]],3,FALSE)),"Abolished Agency",(VLOOKUP(F468,Table_GAAP02A[[#All],[Agency]:[Hier1]],3,FALSE)))</f>
        <v>ED-AUDIT-APPLS</v>
      </c>
      <c r="M468" s="437" t="str">
        <f>IF(ISNA(VLOOKUP(G468,GAAP02F[[#All],[Column1]:[FundName]],2,FALSE)),"Leases",(VLOOKUP(G468,GAAP02F[[#All],[Column1]:[FundName]],2,FALSE)))</f>
        <v>GENERAL FUND</v>
      </c>
      <c r="N468" s="438">
        <v>0</v>
      </c>
      <c r="O468" s="438">
        <v>0</v>
      </c>
      <c r="P468" s="438">
        <v>0</v>
      </c>
      <c r="Q468" s="438">
        <v>0</v>
      </c>
      <c r="R468" s="438">
        <v>0</v>
      </c>
      <c r="S468" s="438">
        <v>0</v>
      </c>
      <c r="T468" s="577">
        <f t="shared" si="114"/>
        <v>0</v>
      </c>
      <c r="U468" s="439">
        <v>0</v>
      </c>
      <c r="V468" s="439">
        <v>0</v>
      </c>
      <c r="W468" s="439">
        <v>0</v>
      </c>
      <c r="X468" s="439">
        <v>0</v>
      </c>
      <c r="Y468" s="440">
        <f t="shared" si="110"/>
        <v>0</v>
      </c>
      <c r="Z468" s="441">
        <v>0</v>
      </c>
      <c r="AA468" s="441">
        <v>0</v>
      </c>
      <c r="AB468" s="441">
        <v>0</v>
      </c>
      <c r="AC468" s="441">
        <v>0</v>
      </c>
      <c r="AD468" s="442">
        <f t="shared" si="108"/>
        <v>0</v>
      </c>
      <c r="AE468" s="443">
        <f t="shared" si="112"/>
        <v>0</v>
      </c>
      <c r="AF468" s="443">
        <f t="shared" si="111"/>
        <v>0</v>
      </c>
      <c r="AG468" s="443">
        <f t="shared" si="113"/>
        <v>0</v>
      </c>
      <c r="AH468" s="444">
        <f t="shared" si="107"/>
        <v>0</v>
      </c>
      <c r="AI468" s="444">
        <f t="shared" si="115"/>
        <v>0</v>
      </c>
      <c r="AJ468" s="444">
        <f t="shared" si="116"/>
        <v>0</v>
      </c>
      <c r="AK468" s="601">
        <f t="shared" si="117"/>
        <v>0</v>
      </c>
    </row>
    <row r="469" spans="1:37" s="445" customFormat="1" ht="13.9" customHeight="1" x14ac:dyDescent="0.2">
      <c r="A469" s="446" t="s">
        <v>106</v>
      </c>
      <c r="B469" s="433"/>
      <c r="C469" s="432" t="s">
        <v>12</v>
      </c>
      <c r="D469" s="432"/>
      <c r="E469" s="432"/>
      <c r="F469" s="434" t="s">
        <v>460</v>
      </c>
      <c r="G469" s="450" t="s">
        <v>13</v>
      </c>
      <c r="H469" s="435" t="str">
        <f t="shared" si="109"/>
        <v>62000001</v>
      </c>
      <c r="I469" s="436" t="str">
        <f>IF(ISNA(VLOOKUP(G469,GAAP02F[[#All],[Column1]:[FundHier1]],5,FALSE)),"Leases",(VLOOKUP(G469,GAAP02F[[#All],[Column1]:[FundHier1]],5,FALSE)))</f>
        <v>100</v>
      </c>
      <c r="J469" s="436" t="str">
        <f>IF(ISNA(VLOOKUP(F469,Table_GAAP02A[[#All],[Agency]:[Hier1]],4,FALSE)),"Abolished Agency",(VLOOKUP(F469,Table_GAAP02A[[#All],[Agency]:[Hier1]],4,FALSE)))</f>
        <v>0810</v>
      </c>
      <c r="K469" s="437" t="str">
        <f>IF(ISNA(VLOOKUP(F469,Table_GAAP02A[[#All],[Agency]:[Hier1]],2,FALSE)),"Abolished Agency",(VLOOKUP(F469,Table_GAAP02A[[#All],[Agency]:[Hier1]],2,FALSE)))</f>
        <v>EDUCATION</v>
      </c>
      <c r="L469" s="437" t="str">
        <f>IF(ISNA(VLOOKUP(F469,Table_GAAP02A[[#All],[Agency]:[Hier1]],3,FALSE)),"Abolished Agency",(VLOOKUP(F469,Table_GAAP02A[[#All],[Agency]:[Hier1]],3,FALSE)))</f>
        <v>CALIF SCHOOL FOR THE BLIND</v>
      </c>
      <c r="M469" s="437" t="str">
        <f>IF(ISNA(VLOOKUP(G469,GAAP02F[[#All],[Column1]:[FundName]],2,FALSE)),"Leases",(VLOOKUP(G469,GAAP02F[[#All],[Column1]:[FundName]],2,FALSE)))</f>
        <v>GENERAL FUND</v>
      </c>
      <c r="N469" s="438">
        <v>0</v>
      </c>
      <c r="O469" s="438">
        <v>0</v>
      </c>
      <c r="P469" s="438">
        <v>0</v>
      </c>
      <c r="Q469" s="438">
        <v>0</v>
      </c>
      <c r="R469" s="438">
        <v>0</v>
      </c>
      <c r="S469" s="438">
        <v>0</v>
      </c>
      <c r="T469" s="577">
        <f t="shared" si="114"/>
        <v>0</v>
      </c>
      <c r="U469" s="439">
        <v>0</v>
      </c>
      <c r="V469" s="439">
        <v>0</v>
      </c>
      <c r="W469" s="439">
        <v>0</v>
      </c>
      <c r="X469" s="439">
        <v>0</v>
      </c>
      <c r="Y469" s="440">
        <f t="shared" si="110"/>
        <v>0</v>
      </c>
      <c r="Z469" s="441">
        <v>0</v>
      </c>
      <c r="AA469" s="441">
        <v>0</v>
      </c>
      <c r="AB469" s="441">
        <v>0</v>
      </c>
      <c r="AC469" s="441">
        <v>0</v>
      </c>
      <c r="AD469" s="442">
        <f t="shared" si="108"/>
        <v>0</v>
      </c>
      <c r="AE469" s="443">
        <f t="shared" si="112"/>
        <v>0</v>
      </c>
      <c r="AF469" s="443">
        <f t="shared" si="111"/>
        <v>0</v>
      </c>
      <c r="AG469" s="443">
        <f t="shared" si="113"/>
        <v>0</v>
      </c>
      <c r="AH469" s="444">
        <f t="shared" si="107"/>
        <v>0</v>
      </c>
      <c r="AI469" s="444">
        <f t="shared" si="115"/>
        <v>0</v>
      </c>
      <c r="AJ469" s="444">
        <f t="shared" si="116"/>
        <v>0</v>
      </c>
      <c r="AK469" s="601">
        <f t="shared" si="117"/>
        <v>0</v>
      </c>
    </row>
    <row r="470" spans="1:37" s="445" customFormat="1" ht="13.9" customHeight="1" x14ac:dyDescent="0.2">
      <c r="A470" s="446" t="s">
        <v>106</v>
      </c>
      <c r="B470" s="433"/>
      <c r="C470" s="432" t="s">
        <v>12</v>
      </c>
      <c r="D470" s="432"/>
      <c r="E470" s="432"/>
      <c r="F470" s="434" t="s">
        <v>461</v>
      </c>
      <c r="G470" s="434" t="s">
        <v>13</v>
      </c>
      <c r="H470" s="435" t="str">
        <f t="shared" si="109"/>
        <v>62400001</v>
      </c>
      <c r="I470" s="436" t="str">
        <f>IF(ISNA(VLOOKUP(G470,GAAP02F[[#All],[Column1]:[FundHier1]],5,FALSE)),"Leases",(VLOOKUP(G470,GAAP02F[[#All],[Column1]:[FundHier1]],5,FALSE)))</f>
        <v>100</v>
      </c>
      <c r="J470" s="436" t="str">
        <f>IF(ISNA(VLOOKUP(F470,Table_GAAP02A[[#All],[Agency]:[Hier1]],4,FALSE)),"Abolished Agency",(VLOOKUP(F470,Table_GAAP02A[[#All],[Agency]:[Hier1]],4,FALSE)))</f>
        <v>0810</v>
      </c>
      <c r="K470" s="437" t="str">
        <f>IF(ISNA(VLOOKUP(F470,Table_GAAP02A[[#All],[Agency]:[Hier1]],2,FALSE)),"Abolished Agency",(VLOOKUP(F470,Table_GAAP02A[[#All],[Agency]:[Hier1]],2,FALSE)))</f>
        <v>EDUCATION</v>
      </c>
      <c r="L470" s="437" t="str">
        <f>IF(ISNA(VLOOKUP(F470,Table_GAAP02A[[#All],[Agency]:[Hier1]],3,FALSE)),"Abolished Agency",(VLOOKUP(F470,Table_GAAP02A[[#All],[Agency]:[Hier1]],3,FALSE)))</f>
        <v>SCHOOL FOR THE DEAF, FREMONT</v>
      </c>
      <c r="M470" s="437" t="str">
        <f>IF(ISNA(VLOOKUP(G470,GAAP02F[[#All],[Column1]:[FundName]],2,FALSE)),"Leases",(VLOOKUP(G470,GAAP02F[[#All],[Column1]:[FundName]],2,FALSE)))</f>
        <v>GENERAL FUND</v>
      </c>
      <c r="N470" s="438">
        <v>0</v>
      </c>
      <c r="O470" s="438">
        <v>0</v>
      </c>
      <c r="P470" s="438">
        <v>0</v>
      </c>
      <c r="Q470" s="438">
        <v>0</v>
      </c>
      <c r="R470" s="438">
        <v>0</v>
      </c>
      <c r="S470" s="438">
        <v>0</v>
      </c>
      <c r="T470" s="577">
        <f t="shared" si="114"/>
        <v>0</v>
      </c>
      <c r="U470" s="439">
        <v>0</v>
      </c>
      <c r="V470" s="439">
        <v>0</v>
      </c>
      <c r="W470" s="439">
        <v>0</v>
      </c>
      <c r="X470" s="439">
        <v>0</v>
      </c>
      <c r="Y470" s="440">
        <f t="shared" si="110"/>
        <v>0</v>
      </c>
      <c r="Z470" s="441">
        <v>0</v>
      </c>
      <c r="AA470" s="441">
        <v>0</v>
      </c>
      <c r="AB470" s="441">
        <v>0</v>
      </c>
      <c r="AC470" s="441">
        <v>0</v>
      </c>
      <c r="AD470" s="442">
        <f t="shared" si="108"/>
        <v>0</v>
      </c>
      <c r="AE470" s="443">
        <f t="shared" si="112"/>
        <v>0</v>
      </c>
      <c r="AF470" s="443">
        <f t="shared" si="111"/>
        <v>0</v>
      </c>
      <c r="AG470" s="443">
        <f t="shared" si="113"/>
        <v>0</v>
      </c>
      <c r="AH470" s="444">
        <f t="shared" si="107"/>
        <v>0</v>
      </c>
      <c r="AI470" s="444">
        <f t="shared" si="115"/>
        <v>0</v>
      </c>
      <c r="AJ470" s="444">
        <f t="shared" si="116"/>
        <v>0</v>
      </c>
      <c r="AK470" s="601">
        <f t="shared" si="117"/>
        <v>0</v>
      </c>
    </row>
    <row r="471" spans="1:37" s="445" customFormat="1" ht="13.9" customHeight="1" x14ac:dyDescent="0.2">
      <c r="A471" s="446" t="s">
        <v>106</v>
      </c>
      <c r="B471" s="433"/>
      <c r="C471" s="432" t="s">
        <v>12</v>
      </c>
      <c r="D471" s="604"/>
      <c r="E471" s="432"/>
      <c r="F471" s="434" t="s">
        <v>462</v>
      </c>
      <c r="G471" s="434" t="s">
        <v>13</v>
      </c>
      <c r="H471" s="435" t="str">
        <f t="shared" si="109"/>
        <v>62500001</v>
      </c>
      <c r="I471" s="436" t="str">
        <f>IF(ISNA(VLOOKUP(G471,GAAP02F[[#All],[Column1]:[FundHier1]],5,FALSE)),"Leases",(VLOOKUP(G471,GAAP02F[[#All],[Column1]:[FundHier1]],5,FALSE)))</f>
        <v>100</v>
      </c>
      <c r="J471" s="436" t="str">
        <f>IF(ISNA(VLOOKUP(F471,Table_GAAP02A[[#All],[Agency]:[Hier1]],4,FALSE)),"Abolished Agency",(VLOOKUP(F471,Table_GAAP02A[[#All],[Agency]:[Hier1]],4,FALSE)))</f>
        <v>0810</v>
      </c>
      <c r="K471" s="437" t="str">
        <f>IF(ISNA(VLOOKUP(F471,Table_GAAP02A[[#All],[Agency]:[Hier1]],2,FALSE)),"Abolished Agency",(VLOOKUP(F471,Table_GAAP02A[[#All],[Agency]:[Hier1]],2,FALSE)))</f>
        <v>EDUCATION</v>
      </c>
      <c r="L471" s="437" t="str">
        <f>IF(ISNA(VLOOKUP(F471,Table_GAAP02A[[#All],[Agency]:[Hier1]],3,FALSE)),"Abolished Agency",(VLOOKUP(F471,Table_GAAP02A[[#All],[Agency]:[Hier1]],3,FALSE)))</f>
        <v>SCHOOL FOR THE DEAF,RIVERSIDE</v>
      </c>
      <c r="M471" s="437" t="str">
        <f>IF(ISNA(VLOOKUP(G471,GAAP02F[[#All],[Column1]:[FundName]],2,FALSE)),"Leases",(VLOOKUP(G471,GAAP02F[[#All],[Column1]:[FundName]],2,FALSE)))</f>
        <v>GENERAL FUND</v>
      </c>
      <c r="N471" s="438">
        <v>0</v>
      </c>
      <c r="O471" s="438">
        <v>0</v>
      </c>
      <c r="P471" s="438">
        <v>0</v>
      </c>
      <c r="Q471" s="438">
        <v>0</v>
      </c>
      <c r="R471" s="438">
        <v>0</v>
      </c>
      <c r="S471" s="438">
        <v>0</v>
      </c>
      <c r="T471" s="577">
        <f t="shared" si="114"/>
        <v>0</v>
      </c>
      <c r="U471" s="439">
        <v>0</v>
      </c>
      <c r="V471" s="439">
        <v>0</v>
      </c>
      <c r="W471" s="439">
        <v>0</v>
      </c>
      <c r="X471" s="439">
        <v>0</v>
      </c>
      <c r="Y471" s="440">
        <f t="shared" si="110"/>
        <v>0</v>
      </c>
      <c r="Z471" s="441">
        <v>0</v>
      </c>
      <c r="AA471" s="441">
        <v>0</v>
      </c>
      <c r="AB471" s="441">
        <v>0</v>
      </c>
      <c r="AC471" s="441">
        <v>0</v>
      </c>
      <c r="AD471" s="442">
        <f t="shared" si="108"/>
        <v>0</v>
      </c>
      <c r="AE471" s="443">
        <f t="shared" si="112"/>
        <v>0</v>
      </c>
      <c r="AF471" s="443">
        <f t="shared" si="111"/>
        <v>0</v>
      </c>
      <c r="AG471" s="443">
        <f t="shared" si="113"/>
        <v>0</v>
      </c>
      <c r="AH471" s="444">
        <f t="shared" si="107"/>
        <v>0</v>
      </c>
      <c r="AI471" s="444">
        <f t="shared" si="115"/>
        <v>0</v>
      </c>
      <c r="AJ471" s="444">
        <f t="shared" si="116"/>
        <v>0</v>
      </c>
      <c r="AK471" s="601">
        <f t="shared" si="117"/>
        <v>0</v>
      </c>
    </row>
    <row r="472" spans="1:37" s="445" customFormat="1" ht="13.9" customHeight="1" x14ac:dyDescent="0.2">
      <c r="A472" s="431" t="s">
        <v>106</v>
      </c>
      <c r="B472" s="198"/>
      <c r="C472" s="432" t="s">
        <v>12</v>
      </c>
      <c r="D472" s="432"/>
      <c r="E472" s="432"/>
      <c r="F472" s="434" t="s">
        <v>463</v>
      </c>
      <c r="G472" s="450" t="s">
        <v>13</v>
      </c>
      <c r="H472" s="435" t="str">
        <f t="shared" si="109"/>
        <v>62550001</v>
      </c>
      <c r="I472" s="436" t="str">
        <f>IF(ISNA(VLOOKUP(G472,GAAP02F[[#All],[Column1]:[FundHier1]],5,FALSE)),"Leases",(VLOOKUP(G472,GAAP02F[[#All],[Column1]:[FundHier1]],5,FALSE)))</f>
        <v>100</v>
      </c>
      <c r="J472" s="436" t="str">
        <f>IF(ISNA(VLOOKUP(F472,Table_GAAP02A[[#All],[Agency]:[Hier1]],4,FALSE)),"Abolished Agency",(VLOOKUP(F472,Table_GAAP02A[[#All],[Agency]:[Hier1]],4,FALSE)))</f>
        <v>0810</v>
      </c>
      <c r="K472" s="437" t="str">
        <f>IF(ISNA(VLOOKUP(F472,Table_GAAP02A[[#All],[Agency]:[Hier1]],2,FALSE)),"Abolished Agency",(VLOOKUP(F472,Table_GAAP02A[[#All],[Agency]:[Hier1]],2,FALSE)))</f>
        <v>EDUCATION</v>
      </c>
      <c r="L472" s="437" t="str">
        <f>IF(ISNA(VLOOKUP(F472,Table_GAAP02A[[#All],[Agency]:[Hier1]],3,FALSE)),"Abolished Agency",(VLOOKUP(F472,Table_GAAP02A[[#All],[Agency]:[Hier1]],3,FALSE)))</f>
        <v>CALIF STATE SUMMER SCHOOL FOR</v>
      </c>
      <c r="M472" s="437" t="str">
        <f>IF(ISNA(VLOOKUP(G472,GAAP02F[[#All],[Column1]:[FundName]],2,FALSE)),"Leases",(VLOOKUP(G472,GAAP02F[[#All],[Column1]:[FundName]],2,FALSE)))</f>
        <v>GENERAL FUND</v>
      </c>
      <c r="N472" s="438">
        <v>0</v>
      </c>
      <c r="O472" s="438">
        <v>0</v>
      </c>
      <c r="P472" s="438">
        <v>0</v>
      </c>
      <c r="Q472" s="438">
        <v>0</v>
      </c>
      <c r="R472" s="438">
        <v>0</v>
      </c>
      <c r="S472" s="438">
        <v>0</v>
      </c>
      <c r="T472" s="577">
        <f t="shared" si="114"/>
        <v>0</v>
      </c>
      <c r="U472" s="439">
        <v>0</v>
      </c>
      <c r="V472" s="439">
        <v>0</v>
      </c>
      <c r="W472" s="439">
        <v>0</v>
      </c>
      <c r="X472" s="439">
        <v>0</v>
      </c>
      <c r="Y472" s="440">
        <f t="shared" si="110"/>
        <v>0</v>
      </c>
      <c r="Z472" s="441">
        <v>0</v>
      </c>
      <c r="AA472" s="441">
        <v>0</v>
      </c>
      <c r="AB472" s="441">
        <v>0</v>
      </c>
      <c r="AC472" s="441">
        <v>0</v>
      </c>
      <c r="AD472" s="442">
        <f t="shared" si="108"/>
        <v>0</v>
      </c>
      <c r="AE472" s="443">
        <f t="shared" si="112"/>
        <v>0</v>
      </c>
      <c r="AF472" s="443">
        <f t="shared" si="111"/>
        <v>0</v>
      </c>
      <c r="AG472" s="443">
        <f t="shared" si="113"/>
        <v>0</v>
      </c>
      <c r="AH472" s="444">
        <f t="shared" si="107"/>
        <v>0</v>
      </c>
      <c r="AI472" s="444">
        <f t="shared" si="115"/>
        <v>0</v>
      </c>
      <c r="AJ472" s="444">
        <f t="shared" si="116"/>
        <v>0</v>
      </c>
      <c r="AK472" s="601">
        <f t="shared" si="117"/>
        <v>0</v>
      </c>
    </row>
    <row r="473" spans="1:37" s="445" customFormat="1" ht="13.9" customHeight="1" x14ac:dyDescent="0.2">
      <c r="A473" s="446" t="s">
        <v>106</v>
      </c>
      <c r="B473" s="433"/>
      <c r="C473" s="432" t="s">
        <v>12</v>
      </c>
      <c r="D473" s="604"/>
      <c r="E473" s="432"/>
      <c r="F473" s="434" t="s">
        <v>464</v>
      </c>
      <c r="G473" s="434" t="s">
        <v>13</v>
      </c>
      <c r="H473" s="435" t="str">
        <f t="shared" si="109"/>
        <v>62600001</v>
      </c>
      <c r="I473" s="436" t="str">
        <f>IF(ISNA(VLOOKUP(G473,GAAP02F[[#All],[Column1]:[FundHier1]],5,FALSE)),"Leases",(VLOOKUP(G473,GAAP02F[[#All],[Column1]:[FundHier1]],5,FALSE)))</f>
        <v>100</v>
      </c>
      <c r="J473" s="436" t="str">
        <f>IF(ISNA(VLOOKUP(F473,Table_GAAP02A[[#All],[Agency]:[Hier1]],4,FALSE)),"Abolished Agency",(VLOOKUP(F473,Table_GAAP02A[[#All],[Agency]:[Hier1]],4,FALSE)))</f>
        <v>0810</v>
      </c>
      <c r="K473" s="437" t="str">
        <f>IF(ISNA(VLOOKUP(F473,Table_GAAP02A[[#All],[Agency]:[Hier1]],2,FALSE)),"Abolished Agency",(VLOOKUP(F473,Table_GAAP02A[[#All],[Agency]:[Hier1]],2,FALSE)))</f>
        <v>EDUCATION</v>
      </c>
      <c r="L473" s="437" t="str">
        <f>IF(ISNA(VLOOKUP(F473,Table_GAAP02A[[#All],[Agency]:[Hier1]],3,FALSE)),"Abolished Agency",(VLOOKUP(F473,Table_GAAP02A[[#All],[Agency]:[Hier1]],3,FALSE)))</f>
        <v>DIAGNOSTIC CENTERS</v>
      </c>
      <c r="M473" s="437" t="str">
        <f>IF(ISNA(VLOOKUP(G473,GAAP02F[[#All],[Column1]:[FundName]],2,FALSE)),"Leases",(VLOOKUP(G473,GAAP02F[[#All],[Column1]:[FundName]],2,FALSE)))</f>
        <v>GENERAL FUND</v>
      </c>
      <c r="N473" s="438">
        <v>0</v>
      </c>
      <c r="O473" s="438">
        <v>0</v>
      </c>
      <c r="P473" s="438">
        <v>0</v>
      </c>
      <c r="Q473" s="438">
        <v>0</v>
      </c>
      <c r="R473" s="438">
        <v>0</v>
      </c>
      <c r="S473" s="438">
        <v>0</v>
      </c>
      <c r="T473" s="577">
        <f t="shared" si="114"/>
        <v>0</v>
      </c>
      <c r="U473" s="439">
        <v>0</v>
      </c>
      <c r="V473" s="439">
        <v>0</v>
      </c>
      <c r="W473" s="439">
        <v>0</v>
      </c>
      <c r="X473" s="439">
        <v>0</v>
      </c>
      <c r="Y473" s="440">
        <f t="shared" si="110"/>
        <v>0</v>
      </c>
      <c r="Z473" s="441">
        <v>0</v>
      </c>
      <c r="AA473" s="441">
        <v>0</v>
      </c>
      <c r="AB473" s="441">
        <v>0</v>
      </c>
      <c r="AC473" s="441">
        <v>0</v>
      </c>
      <c r="AD473" s="442">
        <f t="shared" si="108"/>
        <v>0</v>
      </c>
      <c r="AE473" s="443">
        <f t="shared" si="112"/>
        <v>0</v>
      </c>
      <c r="AF473" s="443">
        <f t="shared" si="111"/>
        <v>0</v>
      </c>
      <c r="AG473" s="443">
        <f t="shared" si="113"/>
        <v>0</v>
      </c>
      <c r="AH473" s="444">
        <f t="shared" si="107"/>
        <v>0</v>
      </c>
      <c r="AI473" s="444">
        <f t="shared" si="115"/>
        <v>0</v>
      </c>
      <c r="AJ473" s="444">
        <f t="shared" si="116"/>
        <v>0</v>
      </c>
      <c r="AK473" s="601">
        <f t="shared" si="117"/>
        <v>0</v>
      </c>
    </row>
    <row r="474" spans="1:37" s="445" customFormat="1" ht="13.9" customHeight="1" x14ac:dyDescent="0.2">
      <c r="A474" s="431" t="s">
        <v>106</v>
      </c>
      <c r="B474" s="467"/>
      <c r="C474" s="432" t="s">
        <v>12</v>
      </c>
      <c r="D474" s="56"/>
      <c r="E474" s="432"/>
      <c r="F474" s="434" t="s">
        <v>465</v>
      </c>
      <c r="G474" s="434" t="s">
        <v>466</v>
      </c>
      <c r="H474" s="435" t="str">
        <f t="shared" si="109"/>
        <v>63600407</v>
      </c>
      <c r="I474" s="436" t="str">
        <f>IF(ISNA(VLOOKUP(G474,GAAP02F[[#All],[Column1]:[FundHier1]],5,FALSE)),"Leases",(VLOOKUP(G474,GAAP02F[[#All],[Column1]:[FundHier1]],5,FALSE)))</f>
        <v>200</v>
      </c>
      <c r="J474" s="436" t="str">
        <f>IF(ISNA(VLOOKUP(F474,Table_GAAP02A[[#All],[Agency]:[Hier1]],4,FALSE)),"Abolished Agency",(VLOOKUP(F474,Table_GAAP02A[[#All],[Agency]:[Hier1]],4,FALSE)))</f>
        <v>0810</v>
      </c>
      <c r="K474" s="437" t="str">
        <f>IF(ISNA(VLOOKUP(F474,Table_GAAP02A[[#All],[Agency]:[Hier1]],2,FALSE)),"Abolished Agency",(VLOOKUP(F474,Table_GAAP02A[[#All],[Agency]:[Hier1]],2,FALSE)))</f>
        <v>EDUCATION</v>
      </c>
      <c r="L474" s="437" t="str">
        <f>IF(ISNA(VLOOKUP(F474,Table_GAAP02A[[#All],[Agency]:[Hier1]],3,FALSE)),"Abolished Agency",(VLOOKUP(F474,Table_GAAP02A[[#All],[Agency]:[Hier1]],3,FALSE)))</f>
        <v>COMM TEACHER CREDENTIALING</v>
      </c>
      <c r="M474" s="437" t="str">
        <f>IF(ISNA(VLOOKUP(G474,GAAP02F[[#All],[Column1]:[FundName]],2,FALSE)),"Leases",(VLOOKUP(G474,GAAP02F[[#All],[Column1]:[FundName]],2,FALSE)))</f>
        <v>TEACHER CREDENTIALS</v>
      </c>
      <c r="N474" s="438">
        <v>0</v>
      </c>
      <c r="O474" s="438">
        <v>0</v>
      </c>
      <c r="P474" s="438">
        <v>0</v>
      </c>
      <c r="Q474" s="438">
        <v>0</v>
      </c>
      <c r="R474" s="438">
        <v>0</v>
      </c>
      <c r="S474" s="438">
        <v>0</v>
      </c>
      <c r="T474" s="577">
        <f t="shared" si="114"/>
        <v>0</v>
      </c>
      <c r="U474" s="439">
        <v>0</v>
      </c>
      <c r="V474" s="439">
        <v>0</v>
      </c>
      <c r="W474" s="439">
        <v>0</v>
      </c>
      <c r="X474" s="439">
        <v>0</v>
      </c>
      <c r="Y474" s="440">
        <f t="shared" si="110"/>
        <v>0</v>
      </c>
      <c r="Z474" s="441">
        <v>0</v>
      </c>
      <c r="AA474" s="441">
        <v>0</v>
      </c>
      <c r="AB474" s="441">
        <v>0</v>
      </c>
      <c r="AC474" s="441">
        <v>0</v>
      </c>
      <c r="AD474" s="442">
        <f t="shared" si="108"/>
        <v>0</v>
      </c>
      <c r="AE474" s="443">
        <f t="shared" si="112"/>
        <v>0</v>
      </c>
      <c r="AF474" s="443">
        <f t="shared" si="111"/>
        <v>0</v>
      </c>
      <c r="AG474" s="443">
        <f t="shared" si="113"/>
        <v>0</v>
      </c>
      <c r="AH474" s="444">
        <f t="shared" si="107"/>
        <v>0</v>
      </c>
      <c r="AI474" s="444">
        <f t="shared" si="115"/>
        <v>0</v>
      </c>
      <c r="AJ474" s="444">
        <f t="shared" si="116"/>
        <v>0</v>
      </c>
      <c r="AK474" s="601">
        <f t="shared" si="117"/>
        <v>0</v>
      </c>
    </row>
    <row r="475" spans="1:37" s="445" customFormat="1" ht="13.9" customHeight="1" x14ac:dyDescent="0.2">
      <c r="A475" s="431" t="s">
        <v>106</v>
      </c>
      <c r="B475" s="467"/>
      <c r="C475" s="432" t="s">
        <v>12</v>
      </c>
      <c r="D475" s="432"/>
      <c r="E475" s="432"/>
      <c r="F475" s="434" t="s">
        <v>465</v>
      </c>
      <c r="G475" s="481" t="s">
        <v>467</v>
      </c>
      <c r="H475" s="435" t="str">
        <f t="shared" si="109"/>
        <v>63600408</v>
      </c>
      <c r="I475" s="436" t="str">
        <f>IF(ISNA(VLOOKUP(G475,GAAP02F[[#All],[Column1]:[FundHier1]],5,FALSE)),"Leases",(VLOOKUP(G475,GAAP02F[[#All],[Column1]:[FundHier1]],5,FALSE)))</f>
        <v>200</v>
      </c>
      <c r="J475" s="436" t="str">
        <f>IF(ISNA(VLOOKUP(F475,Table_GAAP02A[[#All],[Agency]:[Hier1]],4,FALSE)),"Abolished Agency",(VLOOKUP(F475,Table_GAAP02A[[#All],[Agency]:[Hier1]],4,FALSE)))</f>
        <v>0810</v>
      </c>
      <c r="K475" s="437" t="str">
        <f>IF(ISNA(VLOOKUP(F475,Table_GAAP02A[[#All],[Agency]:[Hier1]],2,FALSE)),"Abolished Agency",(VLOOKUP(F475,Table_GAAP02A[[#All],[Agency]:[Hier1]],2,FALSE)))</f>
        <v>EDUCATION</v>
      </c>
      <c r="L475" s="437" t="str">
        <f>IF(ISNA(VLOOKUP(F475,Table_GAAP02A[[#All],[Agency]:[Hier1]],3,FALSE)),"Abolished Agency",(VLOOKUP(F475,Table_GAAP02A[[#All],[Agency]:[Hier1]],3,FALSE)))</f>
        <v>COMM TEACHER CREDENTIALING</v>
      </c>
      <c r="M475" s="437" t="str">
        <f>IF(ISNA(VLOOKUP(G475,GAAP02F[[#All],[Column1]:[FundName]],2,FALSE)),"Leases",(VLOOKUP(G475,GAAP02F[[#All],[Column1]:[FundName]],2,FALSE)))</f>
        <v>TEST DEVELOPMENT &amp; ADMIN ACCT</v>
      </c>
      <c r="N475" s="438">
        <v>0</v>
      </c>
      <c r="O475" s="438">
        <v>0</v>
      </c>
      <c r="P475" s="438">
        <v>0</v>
      </c>
      <c r="Q475" s="438">
        <v>0</v>
      </c>
      <c r="R475" s="438">
        <v>0</v>
      </c>
      <c r="S475" s="438">
        <v>0</v>
      </c>
      <c r="T475" s="577">
        <f t="shared" si="114"/>
        <v>0</v>
      </c>
      <c r="U475" s="439">
        <v>0</v>
      </c>
      <c r="V475" s="439">
        <v>0</v>
      </c>
      <c r="W475" s="439">
        <v>0</v>
      </c>
      <c r="X475" s="439">
        <v>0</v>
      </c>
      <c r="Y475" s="440">
        <f t="shared" si="110"/>
        <v>0</v>
      </c>
      <c r="Z475" s="441">
        <v>0</v>
      </c>
      <c r="AA475" s="441">
        <v>0</v>
      </c>
      <c r="AB475" s="441">
        <v>0</v>
      </c>
      <c r="AC475" s="441">
        <v>0</v>
      </c>
      <c r="AD475" s="442">
        <f t="shared" si="108"/>
        <v>0</v>
      </c>
      <c r="AE475" s="443">
        <f t="shared" si="112"/>
        <v>0</v>
      </c>
      <c r="AF475" s="443">
        <f t="shared" si="111"/>
        <v>0</v>
      </c>
      <c r="AG475" s="443">
        <f t="shared" si="113"/>
        <v>0</v>
      </c>
      <c r="AH475" s="444">
        <f t="shared" si="107"/>
        <v>0</v>
      </c>
      <c r="AI475" s="444">
        <f t="shared" si="115"/>
        <v>0</v>
      </c>
      <c r="AJ475" s="444">
        <f t="shared" si="116"/>
        <v>0</v>
      </c>
      <c r="AK475" s="601">
        <f t="shared" si="117"/>
        <v>0</v>
      </c>
    </row>
    <row r="476" spans="1:37" s="445" customFormat="1" ht="13.9" customHeight="1" x14ac:dyDescent="0.2">
      <c r="A476" s="431" t="s">
        <v>106</v>
      </c>
      <c r="B476" s="433"/>
      <c r="C476" s="432" t="s">
        <v>12</v>
      </c>
      <c r="D476" s="56"/>
      <c r="E476" s="432"/>
      <c r="F476" s="434" t="s">
        <v>468</v>
      </c>
      <c r="G476" s="465" t="s">
        <v>469</v>
      </c>
      <c r="H476" s="435" t="str">
        <f t="shared" si="109"/>
        <v>64456047</v>
      </c>
      <c r="I476" s="436" t="str">
        <f>IF(ISNA(VLOOKUP(G476,GAAP02F[[#All],[Column1]:[FundHier1]],5,FALSE)),"Leases",(VLOOKUP(G476,GAAP02F[[#All],[Column1]:[FundHier1]],5,FALSE)))</f>
        <v>200</v>
      </c>
      <c r="J476" s="436" t="str">
        <f>IF(ISNA(VLOOKUP(F476,Table_GAAP02A[[#All],[Agency]:[Hier1]],4,FALSE)),"Abolished Agency",(VLOOKUP(F476,Table_GAAP02A[[#All],[Agency]:[Hier1]],4,FALSE)))</f>
        <v>0810</v>
      </c>
      <c r="K476" s="437" t="str">
        <f>IF(ISNA(VLOOKUP(F476,Table_GAAP02A[[#All],[Agency]:[Hier1]],2,FALSE)),"Abolished Agency",(VLOOKUP(F476,Table_GAAP02A[[#All],[Agency]:[Hier1]],2,FALSE)))</f>
        <v>EDUCATION</v>
      </c>
      <c r="L476" s="437" t="str">
        <f>IF(ISNA(VLOOKUP(F476,Table_GAAP02A[[#All],[Agency]:[Hier1]],3,FALSE)),"Abolished Agency",(VLOOKUP(F476,Table_GAAP02A[[#All],[Agency]:[Hier1]],3,FALSE)))</f>
        <v>CA INSTITUTE REGENERATIVE MED</v>
      </c>
      <c r="M476" s="437" t="str">
        <f>IF(ISNA(VLOOKUP(G476,GAAP02F[[#All],[Column1]:[FundName]],2,FALSE)),"Leases",(VLOOKUP(G476,GAAP02F[[#All],[Column1]:[FundName]],2,FALSE)))</f>
        <v>STEM CELL RESEARCH &amp; CURES FD</v>
      </c>
      <c r="N476" s="438">
        <v>0</v>
      </c>
      <c r="O476" s="438">
        <v>0</v>
      </c>
      <c r="P476" s="438">
        <v>0</v>
      </c>
      <c r="Q476" s="438">
        <v>0</v>
      </c>
      <c r="R476" s="438">
        <v>0</v>
      </c>
      <c r="S476" s="438">
        <v>0</v>
      </c>
      <c r="T476" s="577">
        <f t="shared" si="114"/>
        <v>0</v>
      </c>
      <c r="U476" s="439">
        <v>0</v>
      </c>
      <c r="V476" s="439">
        <v>0</v>
      </c>
      <c r="W476" s="439">
        <v>0</v>
      </c>
      <c r="X476" s="439">
        <v>0</v>
      </c>
      <c r="Y476" s="440">
        <f t="shared" si="110"/>
        <v>0</v>
      </c>
      <c r="Z476" s="441">
        <v>0</v>
      </c>
      <c r="AA476" s="441">
        <v>0</v>
      </c>
      <c r="AB476" s="441">
        <v>0</v>
      </c>
      <c r="AC476" s="441">
        <v>0</v>
      </c>
      <c r="AD476" s="442">
        <f t="shared" si="108"/>
        <v>0</v>
      </c>
      <c r="AE476" s="443">
        <f t="shared" si="112"/>
        <v>0</v>
      </c>
      <c r="AF476" s="443">
        <f t="shared" si="111"/>
        <v>0</v>
      </c>
      <c r="AG476" s="443">
        <f t="shared" si="113"/>
        <v>0</v>
      </c>
      <c r="AH476" s="444">
        <f t="shared" si="107"/>
        <v>0</v>
      </c>
      <c r="AI476" s="444">
        <f t="shared" si="115"/>
        <v>0</v>
      </c>
      <c r="AJ476" s="444">
        <f t="shared" si="116"/>
        <v>0</v>
      </c>
      <c r="AK476" s="601">
        <f t="shared" si="117"/>
        <v>0</v>
      </c>
    </row>
    <row r="477" spans="1:37" s="445" customFormat="1" ht="13.9" customHeight="1" x14ac:dyDescent="0.2">
      <c r="A477" s="431" t="s">
        <v>106</v>
      </c>
      <c r="B477" s="433"/>
      <c r="C477" s="432" t="s">
        <v>12</v>
      </c>
      <c r="D477" s="432"/>
      <c r="E477" s="432"/>
      <c r="F477" s="434" t="s">
        <v>468</v>
      </c>
      <c r="G477" s="482" t="s">
        <v>470</v>
      </c>
      <c r="H477" s="435" t="str">
        <f t="shared" si="109"/>
        <v>64456091</v>
      </c>
      <c r="I477" s="436" t="str">
        <f>IF(ISNA(VLOOKUP(G477,GAAP02F[[#All],[Column1]:[FundHier1]],5,FALSE)),"Leases",(VLOOKUP(G477,GAAP02F[[#All],[Column1]:[FundHier1]],5,FALSE)))</f>
        <v>200</v>
      </c>
      <c r="J477" s="436" t="str">
        <f>IF(ISNA(VLOOKUP(F477,Table_GAAP02A[[#All],[Agency]:[Hier1]],4,FALSE)),"Abolished Agency",(VLOOKUP(F477,Table_GAAP02A[[#All],[Agency]:[Hier1]],4,FALSE)))</f>
        <v>0810</v>
      </c>
      <c r="K477" s="437" t="str">
        <f>IF(ISNA(VLOOKUP(F477,Table_GAAP02A[[#All],[Agency]:[Hier1]],2,FALSE)),"Abolished Agency",(VLOOKUP(F477,Table_GAAP02A[[#All],[Agency]:[Hier1]],2,FALSE)))</f>
        <v>EDUCATION</v>
      </c>
      <c r="L477" s="437" t="str">
        <f>IF(ISNA(VLOOKUP(F477,Table_GAAP02A[[#All],[Agency]:[Hier1]],3,FALSE)),"Abolished Agency",(VLOOKUP(F477,Table_GAAP02A[[#All],[Agency]:[Hier1]],3,FALSE)))</f>
        <v>CA INSTITUTE REGENERATIVE MED</v>
      </c>
      <c r="M477" s="437" t="str">
        <f>IF(ISNA(VLOOKUP(G477,GAAP02F[[#All],[Column1]:[FundName]],2,FALSE)),"Leases",(VLOOKUP(G477,GAAP02F[[#All],[Column1]:[FundName]],2,FALSE)))</f>
        <v>STEM CELL RESEARCH &amp; CURES2020</v>
      </c>
      <c r="N477" s="438">
        <v>0</v>
      </c>
      <c r="O477" s="438">
        <v>0</v>
      </c>
      <c r="P477" s="438">
        <v>0</v>
      </c>
      <c r="Q477" s="438">
        <v>0</v>
      </c>
      <c r="R477" s="438">
        <v>0</v>
      </c>
      <c r="S477" s="438">
        <v>0</v>
      </c>
      <c r="T477" s="577">
        <f t="shared" si="114"/>
        <v>0</v>
      </c>
      <c r="U477" s="439">
        <v>0</v>
      </c>
      <c r="V477" s="439">
        <v>0</v>
      </c>
      <c r="W477" s="439">
        <v>0</v>
      </c>
      <c r="X477" s="439">
        <v>0</v>
      </c>
      <c r="Y477" s="440">
        <f t="shared" si="110"/>
        <v>0</v>
      </c>
      <c r="Z477" s="441">
        <v>0</v>
      </c>
      <c r="AA477" s="441">
        <v>0</v>
      </c>
      <c r="AB477" s="441">
        <v>0</v>
      </c>
      <c r="AC477" s="441">
        <v>0</v>
      </c>
      <c r="AD477" s="442">
        <f t="shared" si="108"/>
        <v>0</v>
      </c>
      <c r="AE477" s="443">
        <f t="shared" si="112"/>
        <v>0</v>
      </c>
      <c r="AF477" s="443">
        <f t="shared" si="111"/>
        <v>0</v>
      </c>
      <c r="AG477" s="443">
        <f t="shared" si="113"/>
        <v>0</v>
      </c>
      <c r="AH477" s="444">
        <f t="shared" si="107"/>
        <v>0</v>
      </c>
      <c r="AI477" s="444">
        <f t="shared" si="115"/>
        <v>0</v>
      </c>
      <c r="AJ477" s="444">
        <f t="shared" si="116"/>
        <v>0</v>
      </c>
      <c r="AK477" s="601">
        <f t="shared" si="117"/>
        <v>0</v>
      </c>
    </row>
    <row r="478" spans="1:37" s="445" customFormat="1" ht="13.9" customHeight="1" x14ac:dyDescent="0.2">
      <c r="A478" s="446" t="s">
        <v>106</v>
      </c>
      <c r="B478" s="433"/>
      <c r="C478" s="432" t="s">
        <v>12</v>
      </c>
      <c r="D478" s="56"/>
      <c r="E478" s="432"/>
      <c r="F478" s="434" t="s">
        <v>471</v>
      </c>
      <c r="G478" s="481" t="s">
        <v>13</v>
      </c>
      <c r="H478" s="435" t="str">
        <f t="shared" si="109"/>
        <v>68700001</v>
      </c>
      <c r="I478" s="436" t="str">
        <f>IF(ISNA(VLOOKUP(G478,GAAP02F[[#All],[Column1]:[FundHier1]],5,FALSE)),"Leases",(VLOOKUP(G478,GAAP02F[[#All],[Column1]:[FundHier1]],5,FALSE)))</f>
        <v>100</v>
      </c>
      <c r="J478" s="436" t="str">
        <f>IF(ISNA(VLOOKUP(F478,Table_GAAP02A[[#All],[Agency]:[Hier1]],4,FALSE)),"Abolished Agency",(VLOOKUP(F478,Table_GAAP02A[[#All],[Agency]:[Hier1]],4,FALSE)))</f>
        <v>0810</v>
      </c>
      <c r="K478" s="437" t="str">
        <f>IF(ISNA(VLOOKUP(F478,Table_GAAP02A[[#All],[Agency]:[Hier1]],2,FALSE)),"Abolished Agency",(VLOOKUP(F478,Table_GAAP02A[[#All],[Agency]:[Hier1]],2,FALSE)))</f>
        <v>EDUCATION</v>
      </c>
      <c r="L478" s="437" t="str">
        <f>IF(ISNA(VLOOKUP(F478,Table_GAAP02A[[#All],[Agency]:[Hier1]],3,FALSE)),"Abolished Agency",(VLOOKUP(F478,Table_GAAP02A[[#All],[Agency]:[Hier1]],3,FALSE)))</f>
        <v>BD OF GOVS-COMMUNITY COLLEGES</v>
      </c>
      <c r="M478" s="437" t="str">
        <f>IF(ISNA(VLOOKUP(G478,GAAP02F[[#All],[Column1]:[FundName]],2,FALSE)),"Leases",(VLOOKUP(G478,GAAP02F[[#All],[Column1]:[FundName]],2,FALSE)))</f>
        <v>GENERAL FUND</v>
      </c>
      <c r="N478" s="438">
        <v>0</v>
      </c>
      <c r="O478" s="438">
        <v>0</v>
      </c>
      <c r="P478" s="438">
        <v>0</v>
      </c>
      <c r="Q478" s="438">
        <v>0</v>
      </c>
      <c r="R478" s="438">
        <v>0</v>
      </c>
      <c r="S478" s="438">
        <v>0</v>
      </c>
      <c r="T478" s="577">
        <f t="shared" si="114"/>
        <v>0</v>
      </c>
      <c r="U478" s="439">
        <v>0</v>
      </c>
      <c r="V478" s="439">
        <v>0</v>
      </c>
      <c r="W478" s="439">
        <v>0</v>
      </c>
      <c r="X478" s="439">
        <v>0</v>
      </c>
      <c r="Y478" s="440">
        <f t="shared" si="110"/>
        <v>0</v>
      </c>
      <c r="Z478" s="441">
        <v>0</v>
      </c>
      <c r="AA478" s="441">
        <v>0</v>
      </c>
      <c r="AB478" s="441">
        <v>0</v>
      </c>
      <c r="AC478" s="441">
        <v>0</v>
      </c>
      <c r="AD478" s="442">
        <f t="shared" si="108"/>
        <v>0</v>
      </c>
      <c r="AE478" s="443">
        <f t="shared" si="112"/>
        <v>0</v>
      </c>
      <c r="AF478" s="443">
        <f t="shared" si="111"/>
        <v>0</v>
      </c>
      <c r="AG478" s="443">
        <f t="shared" si="113"/>
        <v>0</v>
      </c>
      <c r="AH478" s="444">
        <f t="shared" si="107"/>
        <v>0</v>
      </c>
      <c r="AI478" s="444">
        <f t="shared" si="115"/>
        <v>0</v>
      </c>
      <c r="AJ478" s="444">
        <f t="shared" si="116"/>
        <v>0</v>
      </c>
      <c r="AK478" s="601">
        <f t="shared" si="117"/>
        <v>0</v>
      </c>
    </row>
    <row r="479" spans="1:37" s="445" customFormat="1" ht="13.9" customHeight="1" x14ac:dyDescent="0.2">
      <c r="A479" s="446" t="s">
        <v>106</v>
      </c>
      <c r="B479" s="432"/>
      <c r="C479" s="432" t="s">
        <v>12</v>
      </c>
      <c r="D479" s="432"/>
      <c r="E479" s="432"/>
      <c r="F479" s="434" t="s">
        <v>472</v>
      </c>
      <c r="G479" s="434" t="s">
        <v>13</v>
      </c>
      <c r="H479" s="435" t="str">
        <f t="shared" si="109"/>
        <v>69800001</v>
      </c>
      <c r="I479" s="436" t="str">
        <f>IF(ISNA(VLOOKUP(G479,GAAP02F[[#All],[Column1]:[FundHier1]],5,FALSE)),"Leases",(VLOOKUP(G479,GAAP02F[[#All],[Column1]:[FundHier1]],5,FALSE)))</f>
        <v>100</v>
      </c>
      <c r="J479" s="436" t="str">
        <f>IF(ISNA(VLOOKUP(F479,Table_GAAP02A[[#All],[Agency]:[Hier1]],4,FALSE)),"Abolished Agency",(VLOOKUP(F479,Table_GAAP02A[[#All],[Agency]:[Hier1]],4,FALSE)))</f>
        <v>0810</v>
      </c>
      <c r="K479" s="437" t="str">
        <f>IF(ISNA(VLOOKUP(F479,Table_GAAP02A[[#All],[Agency]:[Hier1]],2,FALSE)),"Abolished Agency",(VLOOKUP(F479,Table_GAAP02A[[#All],[Agency]:[Hier1]],2,FALSE)))</f>
        <v>EDUCATION</v>
      </c>
      <c r="L479" s="437" t="str">
        <f>IF(ISNA(VLOOKUP(F479,Table_GAAP02A[[#All],[Agency]:[Hier1]],3,FALSE)),"Abolished Agency",(VLOOKUP(F479,Table_GAAP02A[[#All],[Agency]:[Hier1]],3,FALSE)))</f>
        <v>CA STUDENT AID COMMISSION</v>
      </c>
      <c r="M479" s="437" t="str">
        <f>IF(ISNA(VLOOKUP(G479,GAAP02F[[#All],[Column1]:[FundName]],2,FALSE)),"Leases",(VLOOKUP(G479,GAAP02F[[#All],[Column1]:[FundName]],2,FALSE)))</f>
        <v>GENERAL FUND</v>
      </c>
      <c r="N479" s="438">
        <v>0</v>
      </c>
      <c r="O479" s="438">
        <v>0</v>
      </c>
      <c r="P479" s="438">
        <v>0</v>
      </c>
      <c r="Q479" s="438">
        <v>0</v>
      </c>
      <c r="R479" s="438">
        <v>0</v>
      </c>
      <c r="S479" s="438">
        <v>0</v>
      </c>
      <c r="T479" s="577">
        <f t="shared" si="114"/>
        <v>0</v>
      </c>
      <c r="U479" s="439">
        <v>0</v>
      </c>
      <c r="V479" s="439">
        <v>0</v>
      </c>
      <c r="W479" s="439">
        <v>0</v>
      </c>
      <c r="X479" s="439">
        <v>0</v>
      </c>
      <c r="Y479" s="440">
        <f t="shared" si="110"/>
        <v>0</v>
      </c>
      <c r="Z479" s="441">
        <v>0</v>
      </c>
      <c r="AA479" s="441">
        <v>0</v>
      </c>
      <c r="AB479" s="441">
        <v>0</v>
      </c>
      <c r="AC479" s="441">
        <v>0</v>
      </c>
      <c r="AD479" s="442">
        <f t="shared" si="108"/>
        <v>0</v>
      </c>
      <c r="AE479" s="443">
        <f t="shared" ref="AE479:AE511" si="118">N479 +U479-Z479</f>
        <v>0</v>
      </c>
      <c r="AF479" s="443">
        <f t="shared" si="111"/>
        <v>0</v>
      </c>
      <c r="AG479" s="443">
        <f t="shared" ref="AG479:AG511" si="119">P479 +W479-AB479</f>
        <v>0</v>
      </c>
      <c r="AH479" s="444">
        <f t="shared" si="107"/>
        <v>0</v>
      </c>
      <c r="AI479" s="444">
        <f t="shared" si="115"/>
        <v>0</v>
      </c>
      <c r="AJ479" s="444">
        <f t="shared" si="116"/>
        <v>0</v>
      </c>
      <c r="AK479" s="601">
        <f t="shared" si="117"/>
        <v>0</v>
      </c>
    </row>
    <row r="480" spans="1:37" s="445" customFormat="1" ht="13.9" customHeight="1" x14ac:dyDescent="0.2">
      <c r="A480" s="446" t="s">
        <v>106</v>
      </c>
      <c r="B480" s="454"/>
      <c r="C480" s="432" t="s">
        <v>12</v>
      </c>
      <c r="D480" s="56"/>
      <c r="E480" s="432"/>
      <c r="F480" s="434" t="s">
        <v>473</v>
      </c>
      <c r="G480" s="450" t="s">
        <v>173</v>
      </c>
      <c r="H480" s="435" t="str">
        <f t="shared" si="109"/>
        <v>71000870</v>
      </c>
      <c r="I480" s="436" t="str">
        <f>IF(ISNA(VLOOKUP(G480,GAAP02F[[#All],[Column1]:[FundHier1]],5,FALSE)),"Leases",(VLOOKUP(G480,GAAP02F[[#All],[Column1]:[FundHier1]],5,FALSE)))</f>
        <v>100</v>
      </c>
      <c r="J480" s="436" t="str">
        <f>IF(ISNA(VLOOKUP(F480,Table_GAAP02A[[#All],[Agency]:[Hier1]],4,FALSE)),"Abolished Agency",(VLOOKUP(F480,Table_GAAP02A[[#All],[Agency]:[Hier1]],4,FALSE)))</f>
        <v>0815</v>
      </c>
      <c r="K480" s="437" t="str">
        <f>IF(ISNA(VLOOKUP(F480,Table_GAAP02A[[#All],[Agency]:[Hier1]],2,FALSE)),"Abolished Agency",(VLOOKUP(F480,Table_GAAP02A[[#All],[Agency]:[Hier1]],2,FALSE)))</f>
        <v>HEALTH AND HUMAN SERVICES</v>
      </c>
      <c r="L480" s="437" t="str">
        <f>IF(ISNA(VLOOKUP(F480,Table_GAAP02A[[#All],[Agency]:[Hier1]],3,FALSE)),"Abolished Agency",(VLOOKUP(F480,Table_GAAP02A[[#All],[Agency]:[Hier1]],3,FALSE)))</f>
        <v>EMPLOYMENT-DEVELOPMENT-DEPT</v>
      </c>
      <c r="M480" s="437" t="str">
        <f>IF(ISNA(VLOOKUP(G480,GAAP02F[[#All],[Column1]:[FundName]],2,FALSE)),"Leases",(VLOOKUP(G480,GAAP02F[[#All],[Column1]:[FundName]],2,FALSE)))</f>
        <v>UNEMPLOYMENT ADMINISTRATION</v>
      </c>
      <c r="N480" s="438">
        <v>0</v>
      </c>
      <c r="O480" s="438">
        <v>0</v>
      </c>
      <c r="P480" s="438">
        <v>0</v>
      </c>
      <c r="Q480" s="438">
        <v>0</v>
      </c>
      <c r="R480" s="438">
        <v>0</v>
      </c>
      <c r="S480" s="438">
        <v>0</v>
      </c>
      <c r="T480" s="577">
        <f t="shared" si="114"/>
        <v>0</v>
      </c>
      <c r="U480" s="439">
        <v>0</v>
      </c>
      <c r="V480" s="439">
        <v>0</v>
      </c>
      <c r="W480" s="439">
        <v>0</v>
      </c>
      <c r="X480" s="439">
        <v>0</v>
      </c>
      <c r="Y480" s="440">
        <f t="shared" si="110"/>
        <v>0</v>
      </c>
      <c r="Z480" s="441">
        <v>0</v>
      </c>
      <c r="AA480" s="441">
        <v>0</v>
      </c>
      <c r="AB480" s="441">
        <v>0</v>
      </c>
      <c r="AC480" s="441">
        <v>0</v>
      </c>
      <c r="AD480" s="442">
        <f t="shared" si="108"/>
        <v>0</v>
      </c>
      <c r="AE480" s="443">
        <f t="shared" si="118"/>
        <v>0</v>
      </c>
      <c r="AF480" s="443">
        <f t="shared" si="111"/>
        <v>0</v>
      </c>
      <c r="AG480" s="443">
        <f t="shared" si="119"/>
        <v>0</v>
      </c>
      <c r="AH480" s="444">
        <f t="shared" si="107"/>
        <v>0</v>
      </c>
      <c r="AI480" s="444">
        <f t="shared" si="115"/>
        <v>0</v>
      </c>
      <c r="AJ480" s="444">
        <f t="shared" si="116"/>
        <v>0</v>
      </c>
      <c r="AK480" s="601">
        <f t="shared" si="117"/>
        <v>0</v>
      </c>
    </row>
    <row r="481" spans="1:37" s="445" customFormat="1" ht="13.9" customHeight="1" x14ac:dyDescent="0.2">
      <c r="A481" s="446" t="s">
        <v>106</v>
      </c>
      <c r="B481" s="433"/>
      <c r="C481" s="432" t="s">
        <v>12</v>
      </c>
      <c r="D481" s="432"/>
      <c r="E481" s="432"/>
      <c r="F481" s="434" t="s">
        <v>473</v>
      </c>
      <c r="G481" s="450" t="s">
        <v>13</v>
      </c>
      <c r="H481" s="435" t="str">
        <f t="shared" si="109"/>
        <v>71000001</v>
      </c>
      <c r="I481" s="436" t="str">
        <f>IF(ISNA(VLOOKUP(G481,GAAP02F[[#All],[Column1]:[FundHier1]],5,FALSE)),"Leases",(VLOOKUP(G481,GAAP02F[[#All],[Column1]:[FundHier1]],5,FALSE)))</f>
        <v>100</v>
      </c>
      <c r="J481" s="436" t="str">
        <f>IF(ISNA(VLOOKUP(F481,Table_GAAP02A[[#All],[Agency]:[Hier1]],4,FALSE)),"Abolished Agency",(VLOOKUP(F481,Table_GAAP02A[[#All],[Agency]:[Hier1]],4,FALSE)))</f>
        <v>0815</v>
      </c>
      <c r="K481" s="437" t="str">
        <f>IF(ISNA(VLOOKUP(F481,Table_GAAP02A[[#All],[Agency]:[Hier1]],2,FALSE)),"Abolished Agency",(VLOOKUP(F481,Table_GAAP02A[[#All],[Agency]:[Hier1]],2,FALSE)))</f>
        <v>HEALTH AND HUMAN SERVICES</v>
      </c>
      <c r="L481" s="437" t="str">
        <f>IF(ISNA(VLOOKUP(F481,Table_GAAP02A[[#All],[Agency]:[Hier1]],3,FALSE)),"Abolished Agency",(VLOOKUP(F481,Table_GAAP02A[[#All],[Agency]:[Hier1]],3,FALSE)))</f>
        <v>EMPLOYMENT-DEVELOPMENT-DEPT</v>
      </c>
      <c r="M481" s="437" t="str">
        <f>IF(ISNA(VLOOKUP(G481,GAAP02F[[#All],[Column1]:[FundName]],2,FALSE)),"Leases",(VLOOKUP(G481,GAAP02F[[#All],[Column1]:[FundName]],2,FALSE)))</f>
        <v>GENERAL FUND</v>
      </c>
      <c r="N481" s="438">
        <v>0</v>
      </c>
      <c r="O481" s="438">
        <v>0</v>
      </c>
      <c r="P481" s="438">
        <v>0</v>
      </c>
      <c r="Q481" s="438">
        <v>0</v>
      </c>
      <c r="R481" s="438">
        <v>0</v>
      </c>
      <c r="S481" s="438">
        <v>0</v>
      </c>
      <c r="T481" s="577">
        <f t="shared" si="114"/>
        <v>0</v>
      </c>
      <c r="U481" s="439">
        <v>0</v>
      </c>
      <c r="V481" s="439">
        <v>0</v>
      </c>
      <c r="W481" s="439">
        <v>0</v>
      </c>
      <c r="X481" s="439">
        <v>0</v>
      </c>
      <c r="Y481" s="440">
        <f t="shared" si="110"/>
        <v>0</v>
      </c>
      <c r="Z481" s="441">
        <v>0</v>
      </c>
      <c r="AA481" s="441">
        <v>0</v>
      </c>
      <c r="AB481" s="441">
        <v>0</v>
      </c>
      <c r="AC481" s="441">
        <v>0</v>
      </c>
      <c r="AD481" s="442">
        <f t="shared" si="108"/>
        <v>0</v>
      </c>
      <c r="AE481" s="443">
        <f t="shared" si="118"/>
        <v>0</v>
      </c>
      <c r="AF481" s="443">
        <f t="shared" si="111"/>
        <v>0</v>
      </c>
      <c r="AG481" s="443">
        <f t="shared" si="119"/>
        <v>0</v>
      </c>
      <c r="AH481" s="444">
        <f t="shared" si="107"/>
        <v>0</v>
      </c>
      <c r="AI481" s="444">
        <f t="shared" si="115"/>
        <v>0</v>
      </c>
      <c r="AJ481" s="444">
        <f t="shared" si="116"/>
        <v>0</v>
      </c>
      <c r="AK481" s="601">
        <f t="shared" si="117"/>
        <v>0</v>
      </c>
    </row>
    <row r="482" spans="1:37" s="445" customFormat="1" ht="13.9" customHeight="1" x14ac:dyDescent="0.2">
      <c r="A482" s="446" t="s">
        <v>106</v>
      </c>
      <c r="B482" s="198"/>
      <c r="C482" s="432" t="s">
        <v>12</v>
      </c>
      <c r="D482" s="432"/>
      <c r="E482" s="432"/>
      <c r="F482" s="434" t="s">
        <v>473</v>
      </c>
      <c r="G482" s="482" t="s">
        <v>474</v>
      </c>
      <c r="H482" s="435" t="str">
        <f t="shared" si="109"/>
        <v>71000184</v>
      </c>
      <c r="I482" s="436" t="str">
        <f>IF(ISNA(VLOOKUP(G482,GAAP02F[[#All],[Column1]:[FundHier1]],5,FALSE)),"Leases",(VLOOKUP(G482,GAAP02F[[#All],[Column1]:[FundHier1]],5,FALSE)))</f>
        <v>100</v>
      </c>
      <c r="J482" s="436" t="str">
        <f>IF(ISNA(VLOOKUP(F482,Table_GAAP02A[[#All],[Agency]:[Hier1]],4,FALSE)),"Abolished Agency",(VLOOKUP(F482,Table_GAAP02A[[#All],[Agency]:[Hier1]],4,FALSE)))</f>
        <v>0815</v>
      </c>
      <c r="K482" s="437" t="str">
        <f>IF(ISNA(VLOOKUP(F482,Table_GAAP02A[[#All],[Agency]:[Hier1]],2,FALSE)),"Abolished Agency",(VLOOKUP(F482,Table_GAAP02A[[#All],[Agency]:[Hier1]],2,FALSE)))</f>
        <v>HEALTH AND HUMAN SERVICES</v>
      </c>
      <c r="L482" s="437" t="str">
        <f>IF(ISNA(VLOOKUP(F482,Table_GAAP02A[[#All],[Agency]:[Hier1]],3,FALSE)),"Abolished Agency",(VLOOKUP(F482,Table_GAAP02A[[#All],[Agency]:[Hier1]],3,FALSE)))</f>
        <v>EMPLOYMENT-DEVELOPMENT-DEPT</v>
      </c>
      <c r="M482" s="437" t="s">
        <v>475</v>
      </c>
      <c r="N482" s="438">
        <v>0</v>
      </c>
      <c r="O482" s="438">
        <v>0</v>
      </c>
      <c r="P482" s="438">
        <v>0</v>
      </c>
      <c r="Q482" s="438">
        <v>0</v>
      </c>
      <c r="R482" s="438">
        <v>0</v>
      </c>
      <c r="S482" s="438">
        <v>0</v>
      </c>
      <c r="T482" s="577">
        <f t="shared" si="114"/>
        <v>0</v>
      </c>
      <c r="U482" s="439">
        <v>0</v>
      </c>
      <c r="V482" s="439">
        <v>0</v>
      </c>
      <c r="W482" s="439">
        <v>0</v>
      </c>
      <c r="X482" s="439">
        <v>0</v>
      </c>
      <c r="Y482" s="440">
        <f t="shared" si="110"/>
        <v>0</v>
      </c>
      <c r="Z482" s="441">
        <v>0</v>
      </c>
      <c r="AA482" s="441">
        <v>0</v>
      </c>
      <c r="AB482" s="441">
        <v>0</v>
      </c>
      <c r="AC482" s="441">
        <v>0</v>
      </c>
      <c r="AD482" s="442">
        <f t="shared" si="108"/>
        <v>0</v>
      </c>
      <c r="AE482" s="443">
        <f t="shared" si="118"/>
        <v>0</v>
      </c>
      <c r="AF482" s="443">
        <f t="shared" si="111"/>
        <v>0</v>
      </c>
      <c r="AG482" s="443">
        <f t="shared" si="119"/>
        <v>0</v>
      </c>
      <c r="AH482" s="444">
        <f t="shared" si="107"/>
        <v>0</v>
      </c>
      <c r="AI482" s="444">
        <f t="shared" si="115"/>
        <v>0</v>
      </c>
      <c r="AJ482" s="444">
        <f t="shared" si="116"/>
        <v>0</v>
      </c>
      <c r="AK482" s="601">
        <f t="shared" si="117"/>
        <v>0</v>
      </c>
    </row>
    <row r="483" spans="1:37" s="445" customFormat="1" ht="13.9" customHeight="1" x14ac:dyDescent="0.2">
      <c r="A483" s="446" t="s">
        <v>106</v>
      </c>
      <c r="B483" s="198"/>
      <c r="C483" s="432" t="s">
        <v>12</v>
      </c>
      <c r="D483" s="432"/>
      <c r="E483" s="432"/>
      <c r="F483" s="434" t="s">
        <v>473</v>
      </c>
      <c r="G483" s="450" t="s">
        <v>476</v>
      </c>
      <c r="H483" s="435" t="str">
        <f t="shared" si="109"/>
        <v>71000185</v>
      </c>
      <c r="I483" s="436" t="str">
        <f>IF(ISNA(VLOOKUP(G483,GAAP02F[[#All],[Column1]:[FundHier1]],5,FALSE)),"Leases",(VLOOKUP(G483,GAAP02F[[#All],[Column1]:[FundHier1]],5,FALSE)))</f>
        <v>100</v>
      </c>
      <c r="J483" s="436" t="str">
        <f>IF(ISNA(VLOOKUP(F483,Table_GAAP02A[[#All],[Agency]:[Hier1]],4,FALSE)),"Abolished Agency",(VLOOKUP(F483,Table_GAAP02A[[#All],[Agency]:[Hier1]],4,FALSE)))</f>
        <v>0815</v>
      </c>
      <c r="K483" s="437" t="str">
        <f>IF(ISNA(VLOOKUP(F483,Table_GAAP02A[[#All],[Agency]:[Hier1]],2,FALSE)),"Abolished Agency",(VLOOKUP(F483,Table_GAAP02A[[#All],[Agency]:[Hier1]],2,FALSE)))</f>
        <v>HEALTH AND HUMAN SERVICES</v>
      </c>
      <c r="L483" s="437" t="str">
        <f>IF(ISNA(VLOOKUP(F483,Table_GAAP02A[[#All],[Agency]:[Hier1]],3,FALSE)),"Abolished Agency",(VLOOKUP(F483,Table_GAAP02A[[#All],[Agency]:[Hier1]],3,FALSE)))</f>
        <v>EMPLOYMENT-DEVELOPMENT-DEPT</v>
      </c>
      <c r="M483" s="437" t="str">
        <f>IF(ISNA(VLOOKUP(G483,GAAP02F[[#All],[Column1]:[FundName]],2,FALSE)),"Leases",(VLOOKUP(G483,GAAP02F[[#All],[Column1]:[FundName]],2,FALSE)))</f>
        <v>EMPLOYMT DEV DEPT CONTINGENT</v>
      </c>
      <c r="N483" s="438">
        <v>0</v>
      </c>
      <c r="O483" s="438">
        <v>0</v>
      </c>
      <c r="P483" s="438">
        <v>0</v>
      </c>
      <c r="Q483" s="438">
        <v>0</v>
      </c>
      <c r="R483" s="438">
        <v>0</v>
      </c>
      <c r="S483" s="438">
        <v>0</v>
      </c>
      <c r="T483" s="577">
        <f t="shared" si="114"/>
        <v>0</v>
      </c>
      <c r="U483" s="439">
        <v>0</v>
      </c>
      <c r="V483" s="439">
        <v>0</v>
      </c>
      <c r="W483" s="439">
        <v>0</v>
      </c>
      <c r="X483" s="439">
        <v>0</v>
      </c>
      <c r="Y483" s="440">
        <f t="shared" si="110"/>
        <v>0</v>
      </c>
      <c r="Z483" s="441">
        <v>0</v>
      </c>
      <c r="AA483" s="441">
        <v>0</v>
      </c>
      <c r="AB483" s="441">
        <v>0</v>
      </c>
      <c r="AC483" s="441">
        <v>0</v>
      </c>
      <c r="AD483" s="442">
        <f t="shared" si="108"/>
        <v>0</v>
      </c>
      <c r="AE483" s="443">
        <f t="shared" si="118"/>
        <v>0</v>
      </c>
      <c r="AF483" s="443">
        <f t="shared" si="111"/>
        <v>0</v>
      </c>
      <c r="AG483" s="443">
        <f t="shared" si="119"/>
        <v>0</v>
      </c>
      <c r="AH483" s="444">
        <f t="shared" si="107"/>
        <v>0</v>
      </c>
      <c r="AI483" s="444">
        <f t="shared" si="115"/>
        <v>0</v>
      </c>
      <c r="AJ483" s="444">
        <f t="shared" si="116"/>
        <v>0</v>
      </c>
      <c r="AK483" s="601">
        <f t="shared" si="117"/>
        <v>0</v>
      </c>
    </row>
    <row r="484" spans="1:37" s="445" customFormat="1" ht="13.9" customHeight="1" x14ac:dyDescent="0.2">
      <c r="A484" s="446" t="s">
        <v>106</v>
      </c>
      <c r="B484" s="198"/>
      <c r="C484" s="432" t="s">
        <v>12</v>
      </c>
      <c r="D484" s="432"/>
      <c r="E484" s="432"/>
      <c r="F484" s="434" t="s">
        <v>473</v>
      </c>
      <c r="G484" s="434" t="s">
        <v>477</v>
      </c>
      <c r="H484" s="435" t="str">
        <f t="shared" si="109"/>
        <v>71000514</v>
      </c>
      <c r="I484" s="436" t="str">
        <f>IF(ISNA(VLOOKUP(G484,GAAP02F[[#All],[Column1]:[FundHier1]],5,FALSE)),"Leases",(VLOOKUP(G484,GAAP02F[[#All],[Column1]:[FundHier1]],5,FALSE)))</f>
        <v>100</v>
      </c>
      <c r="J484" s="436" t="str">
        <f>IF(ISNA(VLOOKUP(F484,Table_GAAP02A[[#All],[Agency]:[Hier1]],4,FALSE)),"Abolished Agency",(VLOOKUP(F484,Table_GAAP02A[[#All],[Agency]:[Hier1]],4,FALSE)))</f>
        <v>0815</v>
      </c>
      <c r="K484" s="437" t="str">
        <f>IF(ISNA(VLOOKUP(F484,Table_GAAP02A[[#All],[Agency]:[Hier1]],2,FALSE)),"Abolished Agency",(VLOOKUP(F484,Table_GAAP02A[[#All],[Agency]:[Hier1]],2,FALSE)))</f>
        <v>HEALTH AND HUMAN SERVICES</v>
      </c>
      <c r="L484" s="437" t="str">
        <f>IF(ISNA(VLOOKUP(F484,Table_GAAP02A[[#All],[Agency]:[Hier1]],3,FALSE)),"Abolished Agency",(VLOOKUP(F484,Table_GAAP02A[[#All],[Agency]:[Hier1]],3,FALSE)))</f>
        <v>EMPLOYMENT-DEVELOPMENT-DEPT</v>
      </c>
      <c r="M484" s="437" t="str">
        <f>IF(ISNA(VLOOKUP(G484,GAAP02F[[#All],[Column1]:[FundName]],2,FALSE)),"Leases",(VLOOKUP(G484,GAAP02F[[#All],[Column1]:[FundName]],2,FALSE)))</f>
        <v>EMPLOYMENT TRAINING FUND</v>
      </c>
      <c r="N484" s="438">
        <v>0</v>
      </c>
      <c r="O484" s="438">
        <v>0</v>
      </c>
      <c r="P484" s="438">
        <v>0</v>
      </c>
      <c r="Q484" s="438">
        <v>0</v>
      </c>
      <c r="R484" s="438">
        <v>0</v>
      </c>
      <c r="S484" s="438">
        <v>0</v>
      </c>
      <c r="T484" s="577">
        <f t="shared" si="114"/>
        <v>0</v>
      </c>
      <c r="U484" s="439">
        <v>0</v>
      </c>
      <c r="V484" s="439">
        <v>0</v>
      </c>
      <c r="W484" s="439">
        <v>0</v>
      </c>
      <c r="X484" s="439">
        <v>0</v>
      </c>
      <c r="Y484" s="440">
        <f t="shared" si="110"/>
        <v>0</v>
      </c>
      <c r="Z484" s="441">
        <v>0</v>
      </c>
      <c r="AA484" s="441">
        <v>0</v>
      </c>
      <c r="AB484" s="441">
        <v>0</v>
      </c>
      <c r="AC484" s="441">
        <v>0</v>
      </c>
      <c r="AD484" s="442">
        <f t="shared" si="108"/>
        <v>0</v>
      </c>
      <c r="AE484" s="443">
        <f t="shared" si="118"/>
        <v>0</v>
      </c>
      <c r="AF484" s="443">
        <f t="shared" si="111"/>
        <v>0</v>
      </c>
      <c r="AG484" s="443">
        <f t="shared" si="119"/>
        <v>0</v>
      </c>
      <c r="AH484" s="444">
        <f t="shared" si="107"/>
        <v>0</v>
      </c>
      <c r="AI484" s="444">
        <f t="shared" si="115"/>
        <v>0</v>
      </c>
      <c r="AJ484" s="444">
        <f t="shared" si="116"/>
        <v>0</v>
      </c>
      <c r="AK484" s="601">
        <f t="shared" si="117"/>
        <v>0</v>
      </c>
    </row>
    <row r="485" spans="1:37" s="445" customFormat="1" ht="13.9" customHeight="1" x14ac:dyDescent="0.2">
      <c r="A485" s="446" t="s">
        <v>106</v>
      </c>
      <c r="B485" s="198"/>
      <c r="C485" s="432" t="s">
        <v>12</v>
      </c>
      <c r="D485" s="432"/>
      <c r="E485" s="432"/>
      <c r="F485" s="434" t="s">
        <v>473</v>
      </c>
      <c r="G485" s="450" t="s">
        <v>478</v>
      </c>
      <c r="H485" s="435" t="str">
        <f t="shared" si="109"/>
        <v>71000869</v>
      </c>
      <c r="I485" s="436" t="str">
        <f>IF(ISNA(VLOOKUP(G485,GAAP02F[[#All],[Column1]:[FundHier1]],5,FALSE)),"Leases",(VLOOKUP(G485,GAAP02F[[#All],[Column1]:[FundHier1]],5,FALSE)))</f>
        <v>200</v>
      </c>
      <c r="J485" s="436" t="str">
        <f>IF(ISNA(VLOOKUP(F485,Table_GAAP02A[[#All],[Agency]:[Hier1]],4,FALSE)),"Abolished Agency",(VLOOKUP(F485,Table_GAAP02A[[#All],[Agency]:[Hier1]],4,FALSE)))</f>
        <v>0815</v>
      </c>
      <c r="K485" s="437" t="str">
        <f>IF(ISNA(VLOOKUP(F485,Table_GAAP02A[[#All],[Agency]:[Hier1]],2,FALSE)),"Abolished Agency",(VLOOKUP(F485,Table_GAAP02A[[#All],[Agency]:[Hier1]],2,FALSE)))</f>
        <v>HEALTH AND HUMAN SERVICES</v>
      </c>
      <c r="L485" s="437" t="str">
        <f>IF(ISNA(VLOOKUP(F485,Table_GAAP02A[[#All],[Agency]:[Hier1]],3,FALSE)),"Abolished Agency",(VLOOKUP(F485,Table_GAAP02A[[#All],[Agency]:[Hier1]],3,FALSE)))</f>
        <v>EMPLOYMENT-DEVELOPMENT-DEPT</v>
      </c>
      <c r="M485" s="437" t="str">
        <f>IF(ISNA(VLOOKUP(G485,GAAP02F[[#All],[Column1]:[FundName]],2,FALSE)),"Leases",(VLOOKUP(G485,GAAP02F[[#All],[Column1]:[FundName]],2,FALSE)))</f>
        <v>CONSOLIDATED WORK PROGRAM FD</v>
      </c>
      <c r="N485" s="438">
        <v>0</v>
      </c>
      <c r="O485" s="438">
        <v>0</v>
      </c>
      <c r="P485" s="438">
        <v>0</v>
      </c>
      <c r="Q485" s="438">
        <v>0</v>
      </c>
      <c r="R485" s="438">
        <v>0</v>
      </c>
      <c r="S485" s="438">
        <v>0</v>
      </c>
      <c r="T485" s="577">
        <f t="shared" si="114"/>
        <v>0</v>
      </c>
      <c r="U485" s="439">
        <v>0</v>
      </c>
      <c r="V485" s="439">
        <v>0</v>
      </c>
      <c r="W485" s="439">
        <v>0</v>
      </c>
      <c r="X485" s="439">
        <v>0</v>
      </c>
      <c r="Y485" s="440">
        <f t="shared" si="110"/>
        <v>0</v>
      </c>
      <c r="Z485" s="441">
        <v>0</v>
      </c>
      <c r="AA485" s="441">
        <v>0</v>
      </c>
      <c r="AB485" s="441">
        <v>0</v>
      </c>
      <c r="AC485" s="441">
        <v>0</v>
      </c>
      <c r="AD485" s="442">
        <f t="shared" si="108"/>
        <v>0</v>
      </c>
      <c r="AE485" s="443">
        <f t="shared" si="118"/>
        <v>0</v>
      </c>
      <c r="AF485" s="443">
        <f t="shared" si="111"/>
        <v>0</v>
      </c>
      <c r="AG485" s="443">
        <f t="shared" si="119"/>
        <v>0</v>
      </c>
      <c r="AH485" s="444">
        <f t="shared" si="107"/>
        <v>0</v>
      </c>
      <c r="AI485" s="444">
        <f t="shared" si="115"/>
        <v>0</v>
      </c>
      <c r="AJ485" s="444">
        <f t="shared" si="116"/>
        <v>0</v>
      </c>
      <c r="AK485" s="601">
        <f t="shared" si="117"/>
        <v>0</v>
      </c>
    </row>
    <row r="486" spans="1:37" s="445" customFormat="1" ht="13.9" customHeight="1" x14ac:dyDescent="0.2">
      <c r="A486" s="446" t="s">
        <v>106</v>
      </c>
      <c r="B486" s="198"/>
      <c r="C486" s="432" t="s">
        <v>12</v>
      </c>
      <c r="D486" s="432"/>
      <c r="E486" s="432"/>
      <c r="F486" s="434" t="s">
        <v>479</v>
      </c>
      <c r="G486" s="434" t="s">
        <v>63</v>
      </c>
      <c r="H486" s="435" t="str">
        <f t="shared" si="109"/>
        <v>71200890</v>
      </c>
      <c r="I486" s="436" t="str">
        <f>IF(ISNA(VLOOKUP(G486,GAAP02F[[#All],[Column1]:[FundHier1]],5,FALSE)),"Leases",(VLOOKUP(G486,GAAP02F[[#All],[Column1]:[FundHier1]],5,FALSE)))</f>
        <v>200</v>
      </c>
      <c r="J486" s="436" t="str">
        <f>IF(ISNA(VLOOKUP(F486,Table_GAAP02A[[#All],[Agency]:[Hier1]],4,FALSE)),"Abolished Agency",(VLOOKUP(F486,Table_GAAP02A[[#All],[Agency]:[Hier1]],4,FALSE)))</f>
        <v>0815</v>
      </c>
      <c r="K486" s="437" t="str">
        <f>IF(ISNA(VLOOKUP(F486,Table_GAAP02A[[#All],[Agency]:[Hier1]],2,FALSE)),"Abolished Agency",(VLOOKUP(F486,Table_GAAP02A[[#All],[Agency]:[Hier1]],2,FALSE)))</f>
        <v>HEALTH AND HUMAN SERVICES</v>
      </c>
      <c r="L486" s="437" t="str">
        <f>IF(ISNA(VLOOKUP(F486,Table_GAAP02A[[#All],[Agency]:[Hier1]],3,FALSE)),"Abolished Agency",(VLOOKUP(F486,Table_GAAP02A[[#All],[Agency]:[Hier1]],3,FALSE)))</f>
        <v>CA WORKFORCE INVESTMENT BOARD</v>
      </c>
      <c r="M486" s="437" t="str">
        <f>IF(ISNA(VLOOKUP(G486,GAAP02F[[#All],[Column1]:[FundName]],2,FALSE)),"Leases",(VLOOKUP(G486,GAAP02F[[#All],[Column1]:[FundName]],2,FALSE)))</f>
        <v>FEDERAL TRUST FUND</v>
      </c>
      <c r="N486" s="438">
        <v>0</v>
      </c>
      <c r="O486" s="438">
        <v>0</v>
      </c>
      <c r="P486" s="438">
        <v>0</v>
      </c>
      <c r="Q486" s="438">
        <v>0</v>
      </c>
      <c r="R486" s="438">
        <v>0</v>
      </c>
      <c r="S486" s="438">
        <v>0</v>
      </c>
      <c r="T486" s="577">
        <f t="shared" si="114"/>
        <v>0</v>
      </c>
      <c r="U486" s="439">
        <v>0</v>
      </c>
      <c r="V486" s="439">
        <v>0</v>
      </c>
      <c r="W486" s="439">
        <v>0</v>
      </c>
      <c r="X486" s="439">
        <v>0</v>
      </c>
      <c r="Y486" s="440">
        <f t="shared" si="110"/>
        <v>0</v>
      </c>
      <c r="Z486" s="441">
        <v>0</v>
      </c>
      <c r="AA486" s="441">
        <v>0</v>
      </c>
      <c r="AB486" s="441">
        <v>0</v>
      </c>
      <c r="AC486" s="441">
        <v>0</v>
      </c>
      <c r="AD486" s="442">
        <f t="shared" si="108"/>
        <v>0</v>
      </c>
      <c r="AE486" s="443">
        <f t="shared" si="118"/>
        <v>0</v>
      </c>
      <c r="AF486" s="443">
        <f t="shared" si="111"/>
        <v>0</v>
      </c>
      <c r="AG486" s="443">
        <f t="shared" si="119"/>
        <v>0</v>
      </c>
      <c r="AH486" s="444">
        <f t="shared" si="107"/>
        <v>0</v>
      </c>
      <c r="AI486" s="444">
        <f t="shared" si="115"/>
        <v>0</v>
      </c>
      <c r="AJ486" s="444">
        <f t="shared" si="116"/>
        <v>0</v>
      </c>
      <c r="AK486" s="601">
        <f t="shared" si="117"/>
        <v>0</v>
      </c>
    </row>
    <row r="487" spans="1:37" s="445" customFormat="1" ht="13.9" customHeight="1" x14ac:dyDescent="0.2">
      <c r="A487" s="446" t="s">
        <v>106</v>
      </c>
      <c r="B487" s="198"/>
      <c r="C487" s="432" t="s">
        <v>12</v>
      </c>
      <c r="D487" s="56"/>
      <c r="E487" s="432"/>
      <c r="F487" s="434" t="s">
        <v>480</v>
      </c>
      <c r="G487" s="450" t="s">
        <v>13</v>
      </c>
      <c r="H487" s="435" t="str">
        <f t="shared" si="109"/>
        <v>73000001</v>
      </c>
      <c r="I487" s="436" t="str">
        <f>IF(ISNA(VLOOKUP(G487,GAAP02F[[#All],[Column1]:[FundHier1]],5,FALSE)),"Leases",(VLOOKUP(G487,GAAP02F[[#All],[Column1]:[FundHier1]],5,FALSE)))</f>
        <v>100</v>
      </c>
      <c r="J487" s="436" t="str">
        <f>IF(ISNA(VLOOKUP(F487,Table_GAAP02A[[#All],[Agency]:[Hier1]],4,FALSE)),"Abolished Agency",(VLOOKUP(F487,Table_GAAP02A[[#All],[Agency]:[Hier1]],4,FALSE)))</f>
        <v>0815</v>
      </c>
      <c r="K487" s="437" t="str">
        <f>IF(ISNA(VLOOKUP(F487,Table_GAAP02A[[#All],[Agency]:[Hier1]],2,FALSE)),"Abolished Agency",(VLOOKUP(F487,Table_GAAP02A[[#All],[Agency]:[Hier1]],2,FALSE)))</f>
        <v>HEALTH AND HUMAN SERVICES</v>
      </c>
      <c r="L487" s="437" t="str">
        <f>IF(ISNA(VLOOKUP(F487,Table_GAAP02A[[#All],[Agency]:[Hier1]],3,FALSE)),"Abolished Agency",(VLOOKUP(F487,Table_GAAP02A[[#All],[Agency]:[Hier1]],3,FALSE)))</f>
        <v>AGRICULTURL-LABOR-RELATION-BD</v>
      </c>
      <c r="M487" s="437" t="str">
        <f>IF(ISNA(VLOOKUP(G487,GAAP02F[[#All],[Column1]:[FundName]],2,FALSE)),"Leases",(VLOOKUP(G487,GAAP02F[[#All],[Column1]:[FundName]],2,FALSE)))</f>
        <v>GENERAL FUND</v>
      </c>
      <c r="N487" s="438">
        <v>0</v>
      </c>
      <c r="O487" s="438">
        <v>0</v>
      </c>
      <c r="P487" s="438">
        <v>0</v>
      </c>
      <c r="Q487" s="438">
        <v>0</v>
      </c>
      <c r="R487" s="438">
        <v>0</v>
      </c>
      <c r="S487" s="438">
        <v>0</v>
      </c>
      <c r="T487" s="577">
        <f t="shared" si="114"/>
        <v>0</v>
      </c>
      <c r="U487" s="439">
        <v>0</v>
      </c>
      <c r="V487" s="439">
        <v>0</v>
      </c>
      <c r="W487" s="439">
        <v>0</v>
      </c>
      <c r="X487" s="439">
        <v>0</v>
      </c>
      <c r="Y487" s="440">
        <f t="shared" si="110"/>
        <v>0</v>
      </c>
      <c r="Z487" s="441">
        <v>0</v>
      </c>
      <c r="AA487" s="441">
        <v>0</v>
      </c>
      <c r="AB487" s="441">
        <v>0</v>
      </c>
      <c r="AC487" s="441">
        <v>0</v>
      </c>
      <c r="AD487" s="442">
        <f t="shared" si="108"/>
        <v>0</v>
      </c>
      <c r="AE487" s="443">
        <f t="shared" si="118"/>
        <v>0</v>
      </c>
      <c r="AF487" s="443">
        <f t="shared" si="111"/>
        <v>0</v>
      </c>
      <c r="AG487" s="443">
        <f t="shared" si="119"/>
        <v>0</v>
      </c>
      <c r="AH487" s="444">
        <f t="shared" si="107"/>
        <v>0</v>
      </c>
      <c r="AI487" s="444">
        <f t="shared" si="115"/>
        <v>0</v>
      </c>
      <c r="AJ487" s="444">
        <f t="shared" si="116"/>
        <v>0</v>
      </c>
      <c r="AK487" s="601">
        <f t="shared" si="117"/>
        <v>0</v>
      </c>
    </row>
    <row r="488" spans="1:37" s="445" customFormat="1" ht="13.9" customHeight="1" x14ac:dyDescent="0.2">
      <c r="A488" s="446" t="s">
        <v>106</v>
      </c>
      <c r="B488" s="198"/>
      <c r="C488" s="432" t="s">
        <v>12</v>
      </c>
      <c r="D488" s="56" t="s">
        <v>6263</v>
      </c>
      <c r="E488" s="56" t="s">
        <v>6264</v>
      </c>
      <c r="F488" s="434" t="s">
        <v>481</v>
      </c>
      <c r="G488" s="434" t="s">
        <v>13</v>
      </c>
      <c r="H488" s="435" t="str">
        <f t="shared" si="109"/>
        <v>73200001</v>
      </c>
      <c r="I488" s="436" t="str">
        <f>IF(ISNA(VLOOKUP(G488,GAAP02F[[#All],[Column1]:[FundHier1]],5,FALSE)),"Leases",(VLOOKUP(G488,GAAP02F[[#All],[Column1]:[FundHier1]],5,FALSE)))</f>
        <v>100</v>
      </c>
      <c r="J488" s="436" t="str">
        <f>IF(ISNA(VLOOKUP(F488,Table_GAAP02A[[#All],[Agency]:[Hier1]],4,FALSE)),"Abolished Agency",(VLOOKUP(F488,Table_GAAP02A[[#All],[Agency]:[Hier1]],4,FALSE)))</f>
        <v>0815</v>
      </c>
      <c r="K488" s="437" t="str">
        <f>IF(ISNA(VLOOKUP(F488,Table_GAAP02A[[#All],[Agency]:[Hier1]],2,FALSE)),"Abolished Agency",(VLOOKUP(F488,Table_GAAP02A[[#All],[Agency]:[Hier1]],2,FALSE)))</f>
        <v>HEALTH AND HUMAN SERVICES</v>
      </c>
      <c r="L488" s="437" t="str">
        <f>IF(ISNA(VLOOKUP(F488,Table_GAAP02A[[#All],[Agency]:[Hier1]],3,FALSE)),"Abolished Agency",(VLOOKUP(F488,Table_GAAP02A[[#All],[Agency]:[Hier1]],3,FALSE)))</f>
        <v>PUB EMPLOYMENT RELATIONS</v>
      </c>
      <c r="M488" s="437" t="str">
        <f>IF(ISNA(VLOOKUP(G488,GAAP02F[[#All],[Column1]:[FundName]],2,FALSE)),"Leases",(VLOOKUP(G488,GAAP02F[[#All],[Column1]:[FundName]],2,FALSE)))</f>
        <v>GENERAL FUND</v>
      </c>
      <c r="N488" s="438">
        <v>0</v>
      </c>
      <c r="O488" s="438">
        <v>1445630.25</v>
      </c>
      <c r="P488" s="438">
        <v>0</v>
      </c>
      <c r="Q488" s="438">
        <v>0</v>
      </c>
      <c r="R488" s="438">
        <v>0</v>
      </c>
      <c r="S488" s="438">
        <v>0</v>
      </c>
      <c r="T488" s="577">
        <f t="shared" si="114"/>
        <v>1445630.25</v>
      </c>
      <c r="U488" s="439">
        <v>0</v>
      </c>
      <c r="V488" s="439">
        <v>0</v>
      </c>
      <c r="W488" s="439">
        <v>0</v>
      </c>
      <c r="X488" s="439">
        <v>0</v>
      </c>
      <c r="Y488" s="440">
        <f t="shared" si="110"/>
        <v>0</v>
      </c>
      <c r="Z488" s="441">
        <v>0</v>
      </c>
      <c r="AA488" s="441">
        <v>0</v>
      </c>
      <c r="AB488" s="441">
        <v>0</v>
      </c>
      <c r="AC488" s="441">
        <v>0</v>
      </c>
      <c r="AD488" s="442">
        <f t="shared" si="108"/>
        <v>0</v>
      </c>
      <c r="AE488" s="443">
        <f t="shared" si="118"/>
        <v>0</v>
      </c>
      <c r="AF488" s="443">
        <f t="shared" si="111"/>
        <v>1445630.25</v>
      </c>
      <c r="AG488" s="443">
        <f t="shared" si="119"/>
        <v>0</v>
      </c>
      <c r="AH488" s="444">
        <f t="shared" ref="AH488:AH550" si="120">Q488 +X488-AC488</f>
        <v>0</v>
      </c>
      <c r="AI488" s="444">
        <f t="shared" si="115"/>
        <v>0</v>
      </c>
      <c r="AJ488" s="444">
        <f t="shared" si="116"/>
        <v>0</v>
      </c>
      <c r="AK488" s="601">
        <f t="shared" si="117"/>
        <v>1445630.25</v>
      </c>
    </row>
    <row r="489" spans="1:37" s="445" customFormat="1" ht="13.9" customHeight="1" x14ac:dyDescent="0.2">
      <c r="A489" s="446" t="s">
        <v>106</v>
      </c>
      <c r="B489" s="198"/>
      <c r="C489" s="432" t="s">
        <v>12</v>
      </c>
      <c r="D489" s="56"/>
      <c r="E489" s="432"/>
      <c r="F489" s="434" t="s">
        <v>482</v>
      </c>
      <c r="G489" s="450" t="s">
        <v>13</v>
      </c>
      <c r="H489" s="435" t="str">
        <f t="shared" si="109"/>
        <v>73500001</v>
      </c>
      <c r="I489" s="436" t="str">
        <f>IF(ISNA(VLOOKUP(G489,GAAP02F[[#All],[Column1]:[FundHier1]],5,FALSE)),"Leases",(VLOOKUP(G489,GAAP02F[[#All],[Column1]:[FundHier1]],5,FALSE)))</f>
        <v>100</v>
      </c>
      <c r="J489" s="436" t="str">
        <f>IF(ISNA(VLOOKUP(F489,Table_GAAP02A[[#All],[Agency]:[Hier1]],4,FALSE)),"Abolished Agency",(VLOOKUP(F489,Table_GAAP02A[[#All],[Agency]:[Hier1]],4,FALSE)))</f>
        <v>0815</v>
      </c>
      <c r="K489" s="437" t="str">
        <f>IF(ISNA(VLOOKUP(F489,Table_GAAP02A[[#All],[Agency]:[Hier1]],2,FALSE)),"Abolished Agency",(VLOOKUP(F489,Table_GAAP02A[[#All],[Agency]:[Hier1]],2,FALSE)))</f>
        <v>HEALTH AND HUMAN SERVICES</v>
      </c>
      <c r="L489" s="437" t="str">
        <f>IF(ISNA(VLOOKUP(F489,Table_GAAP02A[[#All],[Agency]:[Hier1]],3,FALSE)),"Abolished Agency",(VLOOKUP(F489,Table_GAAP02A[[#All],[Agency]:[Hier1]],3,FALSE)))</f>
        <v>DEPT-OF-INDUSTRIAL-RELATIONS</v>
      </c>
      <c r="M489" s="437" t="str">
        <f>IF(ISNA(VLOOKUP(G489,GAAP02F[[#All],[Column1]:[FundName]],2,FALSE)),"Leases",(VLOOKUP(G489,GAAP02F[[#All],[Column1]:[FundName]],2,FALSE)))</f>
        <v>GENERAL FUND</v>
      </c>
      <c r="N489" s="438">
        <v>0</v>
      </c>
      <c r="O489" s="438">
        <v>0</v>
      </c>
      <c r="P489" s="438">
        <v>0</v>
      </c>
      <c r="Q489" s="438">
        <v>0</v>
      </c>
      <c r="R489" s="438">
        <v>0</v>
      </c>
      <c r="S489" s="438">
        <v>0</v>
      </c>
      <c r="T489" s="577">
        <f t="shared" si="114"/>
        <v>0</v>
      </c>
      <c r="U489" s="439">
        <v>0</v>
      </c>
      <c r="V489" s="439">
        <v>0</v>
      </c>
      <c r="W489" s="439">
        <v>0</v>
      </c>
      <c r="X489" s="439">
        <v>0</v>
      </c>
      <c r="Y489" s="440">
        <f t="shared" si="110"/>
        <v>0</v>
      </c>
      <c r="Z489" s="441">
        <v>0</v>
      </c>
      <c r="AA489" s="441">
        <v>0</v>
      </c>
      <c r="AB489" s="441">
        <v>0</v>
      </c>
      <c r="AC489" s="441">
        <v>0</v>
      </c>
      <c r="AD489" s="442">
        <f t="shared" si="108"/>
        <v>0</v>
      </c>
      <c r="AE489" s="443">
        <f t="shared" si="118"/>
        <v>0</v>
      </c>
      <c r="AF489" s="443">
        <f t="shared" si="111"/>
        <v>0</v>
      </c>
      <c r="AG489" s="443">
        <f t="shared" si="119"/>
        <v>0</v>
      </c>
      <c r="AH489" s="444">
        <f t="shared" si="120"/>
        <v>0</v>
      </c>
      <c r="AI489" s="444">
        <f t="shared" si="115"/>
        <v>0</v>
      </c>
      <c r="AJ489" s="444">
        <f t="shared" si="116"/>
        <v>0</v>
      </c>
      <c r="AK489" s="601">
        <f t="shared" si="117"/>
        <v>0</v>
      </c>
    </row>
    <row r="490" spans="1:37" s="445" customFormat="1" ht="13.9" customHeight="1" x14ac:dyDescent="0.2">
      <c r="A490" s="446" t="s">
        <v>106</v>
      </c>
      <c r="B490" s="198"/>
      <c r="C490" s="432" t="s">
        <v>12</v>
      </c>
      <c r="D490" s="432"/>
      <c r="E490" s="432"/>
      <c r="F490" s="434" t="s">
        <v>482</v>
      </c>
      <c r="G490" s="434" t="s">
        <v>483</v>
      </c>
      <c r="H490" s="435" t="str">
        <f t="shared" si="109"/>
        <v>73500223</v>
      </c>
      <c r="I490" s="436" t="str">
        <f>IF(ISNA(VLOOKUP(G490,GAAP02F[[#All],[Column1]:[FundHier1]],5,FALSE)),"Leases",(VLOOKUP(G490,GAAP02F[[#All],[Column1]:[FundHier1]],5,FALSE)))</f>
        <v>200</v>
      </c>
      <c r="J490" s="436" t="str">
        <f>IF(ISNA(VLOOKUP(F490,Table_GAAP02A[[#All],[Agency]:[Hier1]],4,FALSE)),"Abolished Agency",(VLOOKUP(F490,Table_GAAP02A[[#All],[Agency]:[Hier1]],4,FALSE)))</f>
        <v>0815</v>
      </c>
      <c r="K490" s="437" t="str">
        <f>IF(ISNA(VLOOKUP(F490,Table_GAAP02A[[#All],[Agency]:[Hier1]],2,FALSE)),"Abolished Agency",(VLOOKUP(F490,Table_GAAP02A[[#All],[Agency]:[Hier1]],2,FALSE)))</f>
        <v>HEALTH AND HUMAN SERVICES</v>
      </c>
      <c r="L490" s="437" t="str">
        <f>IF(ISNA(VLOOKUP(F490,Table_GAAP02A[[#All],[Agency]:[Hier1]],3,FALSE)),"Abolished Agency",(VLOOKUP(F490,Table_GAAP02A[[#All],[Agency]:[Hier1]],3,FALSE)))</f>
        <v>DEPT-OF-INDUSTRIAL-RELATIONS</v>
      </c>
      <c r="M490" s="437" t="str">
        <f>IF(ISNA(VLOOKUP(G490,GAAP02F[[#All],[Column1]:[FundName]],2,FALSE)),"Leases",(VLOOKUP(G490,GAAP02F[[#All],[Column1]:[FundName]],2,FALSE)))</f>
        <v>WORKERS' COMP ADMIN REVOLV FD</v>
      </c>
      <c r="N490" s="438">
        <v>0</v>
      </c>
      <c r="O490" s="438">
        <v>0</v>
      </c>
      <c r="P490" s="438">
        <v>0</v>
      </c>
      <c r="Q490" s="438">
        <v>0</v>
      </c>
      <c r="R490" s="438">
        <v>0</v>
      </c>
      <c r="S490" s="438">
        <v>0</v>
      </c>
      <c r="T490" s="577">
        <f t="shared" si="114"/>
        <v>0</v>
      </c>
      <c r="U490" s="439">
        <v>0</v>
      </c>
      <c r="V490" s="439">
        <v>0</v>
      </c>
      <c r="W490" s="439">
        <v>0</v>
      </c>
      <c r="X490" s="439">
        <v>0</v>
      </c>
      <c r="Y490" s="440">
        <f t="shared" si="110"/>
        <v>0</v>
      </c>
      <c r="Z490" s="441">
        <v>0</v>
      </c>
      <c r="AA490" s="441">
        <v>0</v>
      </c>
      <c r="AB490" s="441">
        <v>0</v>
      </c>
      <c r="AC490" s="441">
        <v>0</v>
      </c>
      <c r="AD490" s="442">
        <f t="shared" si="108"/>
        <v>0</v>
      </c>
      <c r="AE490" s="443">
        <f t="shared" si="118"/>
        <v>0</v>
      </c>
      <c r="AF490" s="443">
        <f t="shared" si="111"/>
        <v>0</v>
      </c>
      <c r="AG490" s="443">
        <f t="shared" si="119"/>
        <v>0</v>
      </c>
      <c r="AH490" s="444">
        <f t="shared" si="120"/>
        <v>0</v>
      </c>
      <c r="AI490" s="444">
        <f t="shared" si="115"/>
        <v>0</v>
      </c>
      <c r="AJ490" s="444">
        <f t="shared" si="116"/>
        <v>0</v>
      </c>
      <c r="AK490" s="601">
        <f t="shared" si="117"/>
        <v>0</v>
      </c>
    </row>
    <row r="491" spans="1:37" s="445" customFormat="1" ht="13.9" customHeight="1" x14ac:dyDescent="0.2">
      <c r="A491" s="446" t="s">
        <v>106</v>
      </c>
      <c r="B491" s="198"/>
      <c r="C491" s="432" t="s">
        <v>12</v>
      </c>
      <c r="D491" s="432"/>
      <c r="E491" s="432"/>
      <c r="F491" s="434" t="s">
        <v>482</v>
      </c>
      <c r="G491" s="450" t="s">
        <v>484</v>
      </c>
      <c r="H491" s="435" t="str">
        <f t="shared" si="109"/>
        <v>73500396</v>
      </c>
      <c r="I491" s="436" t="str">
        <f>IF(ISNA(VLOOKUP(G491,GAAP02F[[#All],[Column1]:[FundHier1]],5,FALSE)),"Leases",(VLOOKUP(G491,GAAP02F[[#All],[Column1]:[FundHier1]],5,FALSE)))</f>
        <v>200</v>
      </c>
      <c r="J491" s="436" t="str">
        <f>IF(ISNA(VLOOKUP(F491,Table_GAAP02A[[#All],[Agency]:[Hier1]],4,FALSE)),"Abolished Agency",(VLOOKUP(F491,Table_GAAP02A[[#All],[Agency]:[Hier1]],4,FALSE)))</f>
        <v>0815</v>
      </c>
      <c r="K491" s="437" t="str">
        <f>IF(ISNA(VLOOKUP(F491,Table_GAAP02A[[#All],[Agency]:[Hier1]],2,FALSE)),"Abolished Agency",(VLOOKUP(F491,Table_GAAP02A[[#All],[Agency]:[Hier1]],2,FALSE)))</f>
        <v>HEALTH AND HUMAN SERVICES</v>
      </c>
      <c r="L491" s="437" t="str">
        <f>IF(ISNA(VLOOKUP(F491,Table_GAAP02A[[#All],[Agency]:[Hier1]],3,FALSE)),"Abolished Agency",(VLOOKUP(F491,Table_GAAP02A[[#All],[Agency]:[Hier1]],3,FALSE)))</f>
        <v>DEPT-OF-INDUSTRIAL-RELATIONS</v>
      </c>
      <c r="M491" s="437" t="str">
        <f>IF(ISNA(VLOOKUP(G491,GAAP02F[[#All],[Column1]:[FundName]],2,FALSE)),"Leases",(VLOOKUP(G491,GAAP02F[[#All],[Column1]:[FundName]],2,FALSE)))</f>
        <v>SELF-INSURANCE PLANS FUND</v>
      </c>
      <c r="N491" s="438">
        <v>0</v>
      </c>
      <c r="O491" s="438">
        <v>0</v>
      </c>
      <c r="P491" s="438">
        <v>0</v>
      </c>
      <c r="Q491" s="438">
        <v>0</v>
      </c>
      <c r="R491" s="438">
        <v>0</v>
      </c>
      <c r="S491" s="438">
        <v>0</v>
      </c>
      <c r="T491" s="577">
        <f t="shared" si="114"/>
        <v>0</v>
      </c>
      <c r="U491" s="439">
        <v>0</v>
      </c>
      <c r="V491" s="439">
        <v>0</v>
      </c>
      <c r="W491" s="439">
        <v>0</v>
      </c>
      <c r="X491" s="439">
        <v>0</v>
      </c>
      <c r="Y491" s="440">
        <f t="shared" si="110"/>
        <v>0</v>
      </c>
      <c r="Z491" s="441">
        <v>0</v>
      </c>
      <c r="AA491" s="441">
        <v>0</v>
      </c>
      <c r="AB491" s="441">
        <v>0</v>
      </c>
      <c r="AC491" s="441">
        <v>0</v>
      </c>
      <c r="AD491" s="442">
        <f t="shared" si="108"/>
        <v>0</v>
      </c>
      <c r="AE491" s="443">
        <f t="shared" si="118"/>
        <v>0</v>
      </c>
      <c r="AF491" s="443">
        <f t="shared" si="111"/>
        <v>0</v>
      </c>
      <c r="AG491" s="443">
        <f t="shared" si="119"/>
        <v>0</v>
      </c>
      <c r="AH491" s="444">
        <f t="shared" si="120"/>
        <v>0</v>
      </c>
      <c r="AI491" s="444">
        <f t="shared" si="115"/>
        <v>0</v>
      </c>
      <c r="AJ491" s="444">
        <f t="shared" si="116"/>
        <v>0</v>
      </c>
      <c r="AK491" s="601">
        <f t="shared" si="117"/>
        <v>0</v>
      </c>
    </row>
    <row r="492" spans="1:37" s="445" customFormat="1" ht="13.9" customHeight="1" x14ac:dyDescent="0.2">
      <c r="A492" s="446" t="s">
        <v>106</v>
      </c>
      <c r="B492" s="198"/>
      <c r="C492" s="432" t="s">
        <v>12</v>
      </c>
      <c r="D492" s="432"/>
      <c r="E492" s="432"/>
      <c r="F492" s="434" t="s">
        <v>482</v>
      </c>
      <c r="G492" s="434" t="s">
        <v>485</v>
      </c>
      <c r="H492" s="435" t="str">
        <f t="shared" si="109"/>
        <v>73500452</v>
      </c>
      <c r="I492" s="436" t="str">
        <f>IF(ISNA(VLOOKUP(G492,GAAP02F[[#All],[Column1]:[FundHier1]],5,FALSE)),"Leases",(VLOOKUP(G492,GAAP02F[[#All],[Column1]:[FundHier1]],5,FALSE)))</f>
        <v>200</v>
      </c>
      <c r="J492" s="436" t="str">
        <f>IF(ISNA(VLOOKUP(F492,Table_GAAP02A[[#All],[Agency]:[Hier1]],4,FALSE)),"Abolished Agency",(VLOOKUP(F492,Table_GAAP02A[[#All],[Agency]:[Hier1]],4,FALSE)))</f>
        <v>0815</v>
      </c>
      <c r="K492" s="437" t="str">
        <f>IF(ISNA(VLOOKUP(F492,Table_GAAP02A[[#All],[Agency]:[Hier1]],2,FALSE)),"Abolished Agency",(VLOOKUP(F492,Table_GAAP02A[[#All],[Agency]:[Hier1]],2,FALSE)))</f>
        <v>HEALTH AND HUMAN SERVICES</v>
      </c>
      <c r="L492" s="437" t="str">
        <f>IF(ISNA(VLOOKUP(F492,Table_GAAP02A[[#All],[Agency]:[Hier1]],3,FALSE)),"Abolished Agency",(VLOOKUP(F492,Table_GAAP02A[[#All],[Agency]:[Hier1]],3,FALSE)))</f>
        <v>DEPT-OF-INDUSTRIAL-RELATIONS</v>
      </c>
      <c r="M492" s="437" t="str">
        <f>IF(ISNA(VLOOKUP(G492,GAAP02F[[#All],[Column1]:[FundName]],2,FALSE)),"Leases",(VLOOKUP(G492,GAAP02F[[#All],[Column1]:[FundName]],2,FALSE)))</f>
        <v>ELEVATOR SAFETY ACCOUNT</v>
      </c>
      <c r="N492" s="438">
        <v>0</v>
      </c>
      <c r="O492" s="438">
        <v>0</v>
      </c>
      <c r="P492" s="438">
        <v>0</v>
      </c>
      <c r="Q492" s="438">
        <v>0</v>
      </c>
      <c r="R492" s="438">
        <v>0</v>
      </c>
      <c r="S492" s="438">
        <v>0</v>
      </c>
      <c r="T492" s="577">
        <f t="shared" si="114"/>
        <v>0</v>
      </c>
      <c r="U492" s="439">
        <v>0</v>
      </c>
      <c r="V492" s="439">
        <v>0</v>
      </c>
      <c r="W492" s="439">
        <v>0</v>
      </c>
      <c r="X492" s="439">
        <v>0</v>
      </c>
      <c r="Y492" s="440">
        <f t="shared" si="110"/>
        <v>0</v>
      </c>
      <c r="Z492" s="441">
        <v>0</v>
      </c>
      <c r="AA492" s="441">
        <v>0</v>
      </c>
      <c r="AB492" s="441">
        <v>0</v>
      </c>
      <c r="AC492" s="441">
        <v>0</v>
      </c>
      <c r="AD492" s="442">
        <f t="shared" si="108"/>
        <v>0</v>
      </c>
      <c r="AE492" s="443">
        <f t="shared" si="118"/>
        <v>0</v>
      </c>
      <c r="AF492" s="443">
        <f t="shared" si="111"/>
        <v>0</v>
      </c>
      <c r="AG492" s="443">
        <f t="shared" si="119"/>
        <v>0</v>
      </c>
      <c r="AH492" s="444">
        <f t="shared" si="120"/>
        <v>0</v>
      </c>
      <c r="AI492" s="444">
        <f t="shared" si="115"/>
        <v>0</v>
      </c>
      <c r="AJ492" s="444">
        <f t="shared" si="116"/>
        <v>0</v>
      </c>
      <c r="AK492" s="601">
        <f t="shared" si="117"/>
        <v>0</v>
      </c>
    </row>
    <row r="493" spans="1:37" s="445" customFormat="1" ht="13.9" customHeight="1" x14ac:dyDescent="0.2">
      <c r="A493" s="446" t="s">
        <v>106</v>
      </c>
      <c r="B493" s="198"/>
      <c r="C493" s="432" t="s">
        <v>12</v>
      </c>
      <c r="D493" s="432"/>
      <c r="E493" s="432"/>
      <c r="F493" s="434" t="s">
        <v>482</v>
      </c>
      <c r="G493" s="450" t="s">
        <v>486</v>
      </c>
      <c r="H493" s="435" t="str">
        <f t="shared" si="109"/>
        <v>73500453</v>
      </c>
      <c r="I493" s="436" t="str">
        <f>IF(ISNA(VLOOKUP(G493,GAAP02F[[#All],[Column1]:[FundHier1]],5,FALSE)),"Leases",(VLOOKUP(G493,GAAP02F[[#All],[Column1]:[FundHier1]],5,FALSE)))</f>
        <v>200</v>
      </c>
      <c r="J493" s="436" t="str">
        <f>IF(ISNA(VLOOKUP(F493,Table_GAAP02A[[#All],[Agency]:[Hier1]],4,FALSE)),"Abolished Agency",(VLOOKUP(F493,Table_GAAP02A[[#All],[Agency]:[Hier1]],4,FALSE)))</f>
        <v>0815</v>
      </c>
      <c r="K493" s="437" t="str">
        <f>IF(ISNA(VLOOKUP(F493,Table_GAAP02A[[#All],[Agency]:[Hier1]],2,FALSE)),"Abolished Agency",(VLOOKUP(F493,Table_GAAP02A[[#All],[Agency]:[Hier1]],2,FALSE)))</f>
        <v>HEALTH AND HUMAN SERVICES</v>
      </c>
      <c r="L493" s="437" t="str">
        <f>IF(ISNA(VLOOKUP(F493,Table_GAAP02A[[#All],[Agency]:[Hier1]],3,FALSE)),"Abolished Agency",(VLOOKUP(F493,Table_GAAP02A[[#All],[Agency]:[Hier1]],3,FALSE)))</f>
        <v>DEPT-OF-INDUSTRIAL-RELATIONS</v>
      </c>
      <c r="M493" s="437" t="str">
        <f>IF(ISNA(VLOOKUP(G493,GAAP02F[[#All],[Column1]:[FundName]],2,FALSE)),"Leases",(VLOOKUP(G493,GAAP02F[[#All],[Column1]:[FundName]],2,FALSE)))</f>
        <v>PRESSURE VESSEL ACCOUNT</v>
      </c>
      <c r="N493" s="438">
        <v>0</v>
      </c>
      <c r="O493" s="438">
        <v>0</v>
      </c>
      <c r="P493" s="438">
        <v>0</v>
      </c>
      <c r="Q493" s="438">
        <v>0</v>
      </c>
      <c r="R493" s="438">
        <v>0</v>
      </c>
      <c r="S493" s="438">
        <v>0</v>
      </c>
      <c r="T493" s="577">
        <f t="shared" si="114"/>
        <v>0</v>
      </c>
      <c r="U493" s="439">
        <v>0</v>
      </c>
      <c r="V493" s="439">
        <v>0</v>
      </c>
      <c r="W493" s="439">
        <v>0</v>
      </c>
      <c r="X493" s="439">
        <v>0</v>
      </c>
      <c r="Y493" s="440">
        <f t="shared" si="110"/>
        <v>0</v>
      </c>
      <c r="Z493" s="441">
        <v>0</v>
      </c>
      <c r="AA493" s="441">
        <v>0</v>
      </c>
      <c r="AB493" s="441">
        <v>0</v>
      </c>
      <c r="AC493" s="441">
        <v>0</v>
      </c>
      <c r="AD493" s="442">
        <f t="shared" si="108"/>
        <v>0</v>
      </c>
      <c r="AE493" s="443">
        <f t="shared" si="118"/>
        <v>0</v>
      </c>
      <c r="AF493" s="443">
        <f t="shared" si="111"/>
        <v>0</v>
      </c>
      <c r="AG493" s="443">
        <f t="shared" si="119"/>
        <v>0</v>
      </c>
      <c r="AH493" s="444">
        <f t="shared" si="120"/>
        <v>0</v>
      </c>
      <c r="AI493" s="444">
        <f t="shared" si="115"/>
        <v>0</v>
      </c>
      <c r="AJ493" s="444">
        <f t="shared" si="116"/>
        <v>0</v>
      </c>
      <c r="AK493" s="601">
        <f t="shared" si="117"/>
        <v>0</v>
      </c>
    </row>
    <row r="494" spans="1:37" s="445" customFormat="1" ht="13.9" customHeight="1" x14ac:dyDescent="0.2">
      <c r="A494" s="446" t="s">
        <v>106</v>
      </c>
      <c r="B494" s="198"/>
      <c r="C494" s="432" t="s">
        <v>12</v>
      </c>
      <c r="D494" s="432"/>
      <c r="E494" s="432"/>
      <c r="F494" s="434" t="s">
        <v>482</v>
      </c>
      <c r="G494" s="483" t="s">
        <v>487</v>
      </c>
      <c r="H494" s="435" t="str">
        <f t="shared" si="109"/>
        <v>73500571</v>
      </c>
      <c r="I494" s="436" t="str">
        <f>IF(ISNA(VLOOKUP(G494,GAAP02F[[#All],[Column1]:[FundHier1]],5,FALSE)),"Leases",(VLOOKUP(G494,GAAP02F[[#All],[Column1]:[FundHier1]],5,FALSE)))</f>
        <v>200</v>
      </c>
      <c r="J494" s="436" t="str">
        <f>IF(ISNA(VLOOKUP(F494,Table_GAAP02A[[#All],[Agency]:[Hier1]],4,FALSE)),"Abolished Agency",(VLOOKUP(F494,Table_GAAP02A[[#All],[Agency]:[Hier1]],4,FALSE)))</f>
        <v>0815</v>
      </c>
      <c r="K494" s="437" t="str">
        <f>IF(ISNA(VLOOKUP(F494,Table_GAAP02A[[#All],[Agency]:[Hier1]],2,FALSE)),"Abolished Agency",(VLOOKUP(F494,Table_GAAP02A[[#All],[Agency]:[Hier1]],2,FALSE)))</f>
        <v>HEALTH AND HUMAN SERVICES</v>
      </c>
      <c r="L494" s="437" t="str">
        <f>IF(ISNA(VLOOKUP(F494,Table_GAAP02A[[#All],[Agency]:[Hier1]],3,FALSE)),"Abolished Agency",(VLOOKUP(F494,Table_GAAP02A[[#All],[Agency]:[Hier1]],3,FALSE)))</f>
        <v>DEPT-OF-INDUSTRIAL-RELATIONS</v>
      </c>
      <c r="M494" s="437" t="str">
        <f>IF(ISNA(VLOOKUP(G494,GAAP02F[[#All],[Column1]:[FundName]],2,FALSE)),"Leases",(VLOOKUP(G494,GAAP02F[[#All],[Column1]:[FundName]],2,FALSE)))</f>
        <v>UNINSURED EMPLOYERS ACCOUNT</v>
      </c>
      <c r="N494" s="438">
        <v>0</v>
      </c>
      <c r="O494" s="438">
        <v>0</v>
      </c>
      <c r="P494" s="438">
        <v>0</v>
      </c>
      <c r="Q494" s="438">
        <v>0</v>
      </c>
      <c r="R494" s="438">
        <v>0</v>
      </c>
      <c r="S494" s="438">
        <v>0</v>
      </c>
      <c r="T494" s="577">
        <f t="shared" si="114"/>
        <v>0</v>
      </c>
      <c r="U494" s="439">
        <v>0</v>
      </c>
      <c r="V494" s="439">
        <v>0</v>
      </c>
      <c r="W494" s="439">
        <v>0</v>
      </c>
      <c r="X494" s="439">
        <v>0</v>
      </c>
      <c r="Y494" s="440">
        <f t="shared" si="110"/>
        <v>0</v>
      </c>
      <c r="Z494" s="441">
        <v>0</v>
      </c>
      <c r="AA494" s="441">
        <v>0</v>
      </c>
      <c r="AB494" s="441">
        <v>0</v>
      </c>
      <c r="AC494" s="441">
        <v>0</v>
      </c>
      <c r="AD494" s="442">
        <f t="shared" si="108"/>
        <v>0</v>
      </c>
      <c r="AE494" s="443">
        <f t="shared" si="118"/>
        <v>0</v>
      </c>
      <c r="AF494" s="443">
        <f t="shared" si="111"/>
        <v>0</v>
      </c>
      <c r="AG494" s="443">
        <f t="shared" si="119"/>
        <v>0</v>
      </c>
      <c r="AH494" s="444">
        <f t="shared" si="120"/>
        <v>0</v>
      </c>
      <c r="AI494" s="444">
        <f t="shared" si="115"/>
        <v>0</v>
      </c>
      <c r="AJ494" s="444">
        <f t="shared" si="116"/>
        <v>0</v>
      </c>
      <c r="AK494" s="601">
        <f t="shared" si="117"/>
        <v>0</v>
      </c>
    </row>
    <row r="495" spans="1:37" s="445" customFormat="1" ht="13.9" customHeight="1" x14ac:dyDescent="0.2">
      <c r="A495" s="446" t="s">
        <v>106</v>
      </c>
      <c r="B495" s="198"/>
      <c r="C495" s="432" t="s">
        <v>12</v>
      </c>
      <c r="D495" s="432"/>
      <c r="E495" s="432"/>
      <c r="F495" s="434" t="s">
        <v>482</v>
      </c>
      <c r="G495" s="450" t="s">
        <v>63</v>
      </c>
      <c r="H495" s="435" t="str">
        <f t="shared" si="109"/>
        <v>73500890</v>
      </c>
      <c r="I495" s="436" t="str">
        <f>IF(ISNA(VLOOKUP(G495,GAAP02F[[#All],[Column1]:[FundHier1]],5,FALSE)),"Leases",(VLOOKUP(G495,GAAP02F[[#All],[Column1]:[FundHier1]],5,FALSE)))</f>
        <v>200</v>
      </c>
      <c r="J495" s="436" t="str">
        <f>IF(ISNA(VLOOKUP(F495,Table_GAAP02A[[#All],[Agency]:[Hier1]],4,FALSE)),"Abolished Agency",(VLOOKUP(F495,Table_GAAP02A[[#All],[Agency]:[Hier1]],4,FALSE)))</f>
        <v>0815</v>
      </c>
      <c r="K495" s="437" t="str">
        <f>IF(ISNA(VLOOKUP(F495,Table_GAAP02A[[#All],[Agency]:[Hier1]],2,FALSE)),"Abolished Agency",(VLOOKUP(F495,Table_GAAP02A[[#All],[Agency]:[Hier1]],2,FALSE)))</f>
        <v>HEALTH AND HUMAN SERVICES</v>
      </c>
      <c r="L495" s="437" t="str">
        <f>IF(ISNA(VLOOKUP(F495,Table_GAAP02A[[#All],[Agency]:[Hier1]],3,FALSE)),"Abolished Agency",(VLOOKUP(F495,Table_GAAP02A[[#All],[Agency]:[Hier1]],3,FALSE)))</f>
        <v>DEPT-OF-INDUSTRIAL-RELATIONS</v>
      </c>
      <c r="M495" s="437" t="str">
        <f>IF(ISNA(VLOOKUP(G495,GAAP02F[[#All],[Column1]:[FundName]],2,FALSE)),"Leases",(VLOOKUP(G495,GAAP02F[[#All],[Column1]:[FundName]],2,FALSE)))</f>
        <v>FEDERAL TRUST FUND</v>
      </c>
      <c r="N495" s="438">
        <v>0</v>
      </c>
      <c r="O495" s="438">
        <v>0</v>
      </c>
      <c r="P495" s="438">
        <v>0</v>
      </c>
      <c r="Q495" s="438">
        <v>0</v>
      </c>
      <c r="R495" s="438">
        <v>0</v>
      </c>
      <c r="S495" s="438">
        <v>0</v>
      </c>
      <c r="T495" s="577">
        <f t="shared" si="114"/>
        <v>0</v>
      </c>
      <c r="U495" s="439">
        <v>0</v>
      </c>
      <c r="V495" s="439">
        <v>0</v>
      </c>
      <c r="W495" s="439">
        <v>0</v>
      </c>
      <c r="X495" s="439">
        <v>0</v>
      </c>
      <c r="Y495" s="440">
        <f t="shared" si="110"/>
        <v>0</v>
      </c>
      <c r="Z495" s="441">
        <v>0</v>
      </c>
      <c r="AA495" s="441">
        <v>0</v>
      </c>
      <c r="AB495" s="441">
        <v>0</v>
      </c>
      <c r="AC495" s="441">
        <v>0</v>
      </c>
      <c r="AD495" s="442">
        <f t="shared" si="108"/>
        <v>0</v>
      </c>
      <c r="AE495" s="443">
        <f t="shared" si="118"/>
        <v>0</v>
      </c>
      <c r="AF495" s="443">
        <f t="shared" si="111"/>
        <v>0</v>
      </c>
      <c r="AG495" s="443">
        <f t="shared" si="119"/>
        <v>0</v>
      </c>
      <c r="AH495" s="444">
        <f t="shared" si="120"/>
        <v>0</v>
      </c>
      <c r="AI495" s="444">
        <f t="shared" si="115"/>
        <v>0</v>
      </c>
      <c r="AJ495" s="444">
        <f t="shared" si="116"/>
        <v>0</v>
      </c>
      <c r="AK495" s="601">
        <f t="shared" si="117"/>
        <v>0</v>
      </c>
    </row>
    <row r="496" spans="1:37" s="445" customFormat="1" ht="13.9" customHeight="1" x14ac:dyDescent="0.2">
      <c r="A496" s="446" t="s">
        <v>106</v>
      </c>
      <c r="B496" s="198"/>
      <c r="C496" s="432" t="s">
        <v>12</v>
      </c>
      <c r="D496" s="432"/>
      <c r="E496" s="432"/>
      <c r="F496" s="434" t="s">
        <v>482</v>
      </c>
      <c r="G496" s="434" t="s">
        <v>488</v>
      </c>
      <c r="H496" s="435" t="str">
        <f t="shared" si="109"/>
        <v>73503002</v>
      </c>
      <c r="I496" s="436" t="str">
        <f>IF(ISNA(VLOOKUP(G496,GAAP02F[[#All],[Column1]:[FundHier1]],5,FALSE)),"Leases",(VLOOKUP(G496,GAAP02F[[#All],[Column1]:[FundHier1]],5,FALSE)))</f>
        <v>200</v>
      </c>
      <c r="J496" s="436" t="str">
        <f>IF(ISNA(VLOOKUP(F496,Table_GAAP02A[[#All],[Agency]:[Hier1]],4,FALSE)),"Abolished Agency",(VLOOKUP(F496,Table_GAAP02A[[#All],[Agency]:[Hier1]],4,FALSE)))</f>
        <v>0815</v>
      </c>
      <c r="K496" s="437" t="str">
        <f>IF(ISNA(VLOOKUP(F496,Table_GAAP02A[[#All],[Agency]:[Hier1]],2,FALSE)),"Abolished Agency",(VLOOKUP(F496,Table_GAAP02A[[#All],[Agency]:[Hier1]],2,FALSE)))</f>
        <v>HEALTH AND HUMAN SERVICES</v>
      </c>
      <c r="L496" s="437" t="str">
        <f>IF(ISNA(VLOOKUP(F496,Table_GAAP02A[[#All],[Agency]:[Hier1]],3,FALSE)),"Abolished Agency",(VLOOKUP(F496,Table_GAAP02A[[#All],[Agency]:[Hier1]],3,FALSE)))</f>
        <v>DEPT-OF-INDUSTRIAL-RELATIONS</v>
      </c>
      <c r="M496" s="437" t="str">
        <f>IF(ISNA(VLOOKUP(G496,GAAP02F[[#All],[Column1]:[FundName]],2,FALSE)),"Leases",(VLOOKUP(G496,GAAP02F[[#All],[Column1]:[FundName]],2,FALSE)))</f>
        <v>ELECTRICIAN CERTIFICATION FD</v>
      </c>
      <c r="N496" s="438">
        <v>0</v>
      </c>
      <c r="O496" s="438">
        <v>0</v>
      </c>
      <c r="P496" s="438">
        <v>0</v>
      </c>
      <c r="Q496" s="438">
        <v>0</v>
      </c>
      <c r="R496" s="438">
        <v>0</v>
      </c>
      <c r="S496" s="438">
        <v>0</v>
      </c>
      <c r="T496" s="577">
        <f t="shared" si="114"/>
        <v>0</v>
      </c>
      <c r="U496" s="439">
        <v>0</v>
      </c>
      <c r="V496" s="439">
        <v>0</v>
      </c>
      <c r="W496" s="439">
        <v>0</v>
      </c>
      <c r="X496" s="439">
        <v>0</v>
      </c>
      <c r="Y496" s="440">
        <f t="shared" si="110"/>
        <v>0</v>
      </c>
      <c r="Z496" s="441">
        <v>0</v>
      </c>
      <c r="AA496" s="441">
        <v>0</v>
      </c>
      <c r="AB496" s="441">
        <v>0</v>
      </c>
      <c r="AC496" s="441">
        <v>0</v>
      </c>
      <c r="AD496" s="442">
        <f t="shared" si="108"/>
        <v>0</v>
      </c>
      <c r="AE496" s="443">
        <f t="shared" si="118"/>
        <v>0</v>
      </c>
      <c r="AF496" s="443">
        <f t="shared" si="111"/>
        <v>0</v>
      </c>
      <c r="AG496" s="443">
        <f t="shared" si="119"/>
        <v>0</v>
      </c>
      <c r="AH496" s="444">
        <f t="shared" si="120"/>
        <v>0</v>
      </c>
      <c r="AI496" s="444">
        <f t="shared" si="115"/>
        <v>0</v>
      </c>
      <c r="AJ496" s="444">
        <f t="shared" si="116"/>
        <v>0</v>
      </c>
      <c r="AK496" s="601">
        <f t="shared" si="117"/>
        <v>0</v>
      </c>
    </row>
    <row r="497" spans="1:37" s="445" customFormat="1" ht="13.9" customHeight="1" x14ac:dyDescent="0.2">
      <c r="A497" s="446" t="s">
        <v>106</v>
      </c>
      <c r="B497" s="198"/>
      <c r="C497" s="432" t="s">
        <v>12</v>
      </c>
      <c r="D497" s="432"/>
      <c r="E497" s="432"/>
      <c r="F497" s="434" t="s">
        <v>482</v>
      </c>
      <c r="G497" s="450" t="s">
        <v>489</v>
      </c>
      <c r="H497" s="435" t="str">
        <f t="shared" si="109"/>
        <v>73503004</v>
      </c>
      <c r="I497" s="436" t="str">
        <f>IF(ISNA(VLOOKUP(G497,GAAP02F[[#All],[Column1]:[FundHier1]],5,FALSE)),"Leases",(VLOOKUP(G497,GAAP02F[[#All],[Column1]:[FundHier1]],5,FALSE)))</f>
        <v>200</v>
      </c>
      <c r="J497" s="436" t="str">
        <f>IF(ISNA(VLOOKUP(F497,Table_GAAP02A[[#All],[Agency]:[Hier1]],4,FALSE)),"Abolished Agency",(VLOOKUP(F497,Table_GAAP02A[[#All],[Agency]:[Hier1]],4,FALSE)))</f>
        <v>0815</v>
      </c>
      <c r="K497" s="437" t="str">
        <f>IF(ISNA(VLOOKUP(F497,Table_GAAP02A[[#All],[Agency]:[Hier1]],2,FALSE)),"Abolished Agency",(VLOOKUP(F497,Table_GAAP02A[[#All],[Agency]:[Hier1]],2,FALSE)))</f>
        <v>HEALTH AND HUMAN SERVICES</v>
      </c>
      <c r="L497" s="437" t="str">
        <f>IF(ISNA(VLOOKUP(F497,Table_GAAP02A[[#All],[Agency]:[Hier1]],3,FALSE)),"Abolished Agency",(VLOOKUP(F497,Table_GAAP02A[[#All],[Agency]:[Hier1]],3,FALSE)))</f>
        <v>DEPT-OF-INDUSTRIAL-RELATIONS</v>
      </c>
      <c r="M497" s="437" t="str">
        <f>IF(ISNA(VLOOKUP(G497,GAAP02F[[#All],[Column1]:[FundName]],2,FALSE)),"Leases",(VLOOKUP(G497,GAAP02F[[#All],[Column1]:[FundName]],2,FALSE)))</f>
        <v>GARMENT INDUSTRY REGULATION FD</v>
      </c>
      <c r="N497" s="438">
        <v>0</v>
      </c>
      <c r="O497" s="438">
        <v>0</v>
      </c>
      <c r="P497" s="438">
        <v>0</v>
      </c>
      <c r="Q497" s="438">
        <v>0</v>
      </c>
      <c r="R497" s="438">
        <v>0</v>
      </c>
      <c r="S497" s="438">
        <v>0</v>
      </c>
      <c r="T497" s="577">
        <f t="shared" si="114"/>
        <v>0</v>
      </c>
      <c r="U497" s="439">
        <v>0</v>
      </c>
      <c r="V497" s="439">
        <v>0</v>
      </c>
      <c r="W497" s="439">
        <v>0</v>
      </c>
      <c r="X497" s="439">
        <v>0</v>
      </c>
      <c r="Y497" s="440">
        <f t="shared" si="110"/>
        <v>0</v>
      </c>
      <c r="Z497" s="441">
        <v>0</v>
      </c>
      <c r="AA497" s="441">
        <v>0</v>
      </c>
      <c r="AB497" s="441">
        <v>0</v>
      </c>
      <c r="AC497" s="441">
        <v>0</v>
      </c>
      <c r="AD497" s="442">
        <f t="shared" si="108"/>
        <v>0</v>
      </c>
      <c r="AE497" s="443">
        <f t="shared" si="118"/>
        <v>0</v>
      </c>
      <c r="AF497" s="443">
        <f t="shared" si="111"/>
        <v>0</v>
      </c>
      <c r="AG497" s="443">
        <f t="shared" si="119"/>
        <v>0</v>
      </c>
      <c r="AH497" s="444">
        <f t="shared" si="120"/>
        <v>0</v>
      </c>
      <c r="AI497" s="444">
        <f t="shared" si="115"/>
        <v>0</v>
      </c>
      <c r="AJ497" s="444">
        <f t="shared" si="116"/>
        <v>0</v>
      </c>
      <c r="AK497" s="601">
        <f t="shared" si="117"/>
        <v>0</v>
      </c>
    </row>
    <row r="498" spans="1:37" s="445" customFormat="1" ht="13.9" customHeight="1" x14ac:dyDescent="0.2">
      <c r="A498" s="446" t="s">
        <v>106</v>
      </c>
      <c r="B498" s="198"/>
      <c r="C498" s="432" t="s">
        <v>12</v>
      </c>
      <c r="D498" s="432"/>
      <c r="E498" s="432"/>
      <c r="F498" s="434" t="s">
        <v>482</v>
      </c>
      <c r="G498" s="434" t="s">
        <v>490</v>
      </c>
      <c r="H498" s="435" t="str">
        <f t="shared" si="109"/>
        <v>73503022</v>
      </c>
      <c r="I498" s="436" t="str">
        <f>IF(ISNA(VLOOKUP(G498,GAAP02F[[#All],[Column1]:[FundHier1]],5,FALSE)),"Leases",(VLOOKUP(G498,GAAP02F[[#All],[Column1]:[FundHier1]],5,FALSE)))</f>
        <v>200</v>
      </c>
      <c r="J498" s="436" t="str">
        <f>IF(ISNA(VLOOKUP(F498,Table_GAAP02A[[#All],[Agency]:[Hier1]],4,FALSE)),"Abolished Agency",(VLOOKUP(F498,Table_GAAP02A[[#All],[Agency]:[Hier1]],4,FALSE)))</f>
        <v>0815</v>
      </c>
      <c r="K498" s="437" t="str">
        <f>IF(ISNA(VLOOKUP(F498,Table_GAAP02A[[#All],[Agency]:[Hier1]],2,FALSE)),"Abolished Agency",(VLOOKUP(F498,Table_GAAP02A[[#All],[Agency]:[Hier1]],2,FALSE)))</f>
        <v>HEALTH AND HUMAN SERVICES</v>
      </c>
      <c r="L498" s="437" t="str">
        <f>IF(ISNA(VLOOKUP(F498,Table_GAAP02A[[#All],[Agency]:[Hier1]],3,FALSE)),"Abolished Agency",(VLOOKUP(F498,Table_GAAP02A[[#All],[Agency]:[Hier1]],3,FALSE)))</f>
        <v>DEPT-OF-INDUSTRIAL-RELATIONS</v>
      </c>
      <c r="M498" s="437" t="str">
        <f>IF(ISNA(VLOOKUP(G498,GAAP02F[[#All],[Column1]:[FundName]],2,FALSE)),"Leases",(VLOOKUP(G498,GAAP02F[[#All],[Column1]:[FundName]],2,FALSE)))</f>
        <v>APPRENTICESHIP TRAIN CONTR FD</v>
      </c>
      <c r="N498" s="438">
        <v>0</v>
      </c>
      <c r="O498" s="438">
        <v>0</v>
      </c>
      <c r="P498" s="438">
        <v>0</v>
      </c>
      <c r="Q498" s="438">
        <v>0</v>
      </c>
      <c r="R498" s="438">
        <v>0</v>
      </c>
      <c r="S498" s="438">
        <v>0</v>
      </c>
      <c r="T498" s="577">
        <f t="shared" si="114"/>
        <v>0</v>
      </c>
      <c r="U498" s="439">
        <v>0</v>
      </c>
      <c r="V498" s="439">
        <v>0</v>
      </c>
      <c r="W498" s="439">
        <v>0</v>
      </c>
      <c r="X498" s="439">
        <v>0</v>
      </c>
      <c r="Y498" s="440">
        <f t="shared" si="110"/>
        <v>0</v>
      </c>
      <c r="Z498" s="441">
        <v>0</v>
      </c>
      <c r="AA498" s="441">
        <v>0</v>
      </c>
      <c r="AB498" s="441">
        <v>0</v>
      </c>
      <c r="AC498" s="441">
        <v>0</v>
      </c>
      <c r="AD498" s="442">
        <f t="shared" si="108"/>
        <v>0</v>
      </c>
      <c r="AE498" s="443">
        <f t="shared" si="118"/>
        <v>0</v>
      </c>
      <c r="AF498" s="443">
        <f t="shared" si="111"/>
        <v>0</v>
      </c>
      <c r="AG498" s="443">
        <f t="shared" si="119"/>
        <v>0</v>
      </c>
      <c r="AH498" s="444">
        <f t="shared" si="120"/>
        <v>0</v>
      </c>
      <c r="AI498" s="444">
        <f t="shared" si="115"/>
        <v>0</v>
      </c>
      <c r="AJ498" s="444">
        <f t="shared" si="116"/>
        <v>0</v>
      </c>
      <c r="AK498" s="601">
        <f t="shared" si="117"/>
        <v>0</v>
      </c>
    </row>
    <row r="499" spans="1:37" s="445" customFormat="1" ht="13.9" customHeight="1" x14ac:dyDescent="0.2">
      <c r="A499" s="446" t="s">
        <v>106</v>
      </c>
      <c r="B499" s="198"/>
      <c r="C499" s="432" t="s">
        <v>12</v>
      </c>
      <c r="D499" s="432"/>
      <c r="E499" s="432"/>
      <c r="F499" s="434" t="s">
        <v>482</v>
      </c>
      <c r="G499" s="450" t="s">
        <v>491</v>
      </c>
      <c r="H499" s="435" t="str">
        <f t="shared" si="109"/>
        <v>73503078</v>
      </c>
      <c r="I499" s="436" t="str">
        <f>IF(ISNA(VLOOKUP(G499,GAAP02F[[#All],[Column1]:[FundHier1]],5,FALSE)),"Leases",(VLOOKUP(G499,GAAP02F[[#All],[Column1]:[FundHier1]],5,FALSE)))</f>
        <v>200</v>
      </c>
      <c r="J499" s="436" t="str">
        <f>IF(ISNA(VLOOKUP(F499,Table_GAAP02A[[#All],[Agency]:[Hier1]],4,FALSE)),"Abolished Agency",(VLOOKUP(F499,Table_GAAP02A[[#All],[Agency]:[Hier1]],4,FALSE)))</f>
        <v>0815</v>
      </c>
      <c r="K499" s="437" t="str">
        <f>IF(ISNA(VLOOKUP(F499,Table_GAAP02A[[#All],[Agency]:[Hier1]],2,FALSE)),"Abolished Agency",(VLOOKUP(F499,Table_GAAP02A[[#All],[Agency]:[Hier1]],2,FALSE)))</f>
        <v>HEALTH AND HUMAN SERVICES</v>
      </c>
      <c r="L499" s="437" t="str">
        <f>IF(ISNA(VLOOKUP(F499,Table_GAAP02A[[#All],[Agency]:[Hier1]],3,FALSE)),"Abolished Agency",(VLOOKUP(F499,Table_GAAP02A[[#All],[Agency]:[Hier1]],3,FALSE)))</f>
        <v>DEPT-OF-INDUSTRIAL-RELATIONS</v>
      </c>
      <c r="M499" s="437" t="str">
        <f>IF(ISNA(VLOOKUP(G499,GAAP02F[[#All],[Column1]:[FundName]],2,FALSE)),"Leases",(VLOOKUP(G499,GAAP02F[[#All],[Column1]:[FundName]],2,FALSE)))</f>
        <v>LABOR &amp; WORKFORCE DEV FUND</v>
      </c>
      <c r="N499" s="438">
        <v>0</v>
      </c>
      <c r="O499" s="438">
        <v>0</v>
      </c>
      <c r="P499" s="438">
        <v>0</v>
      </c>
      <c r="Q499" s="438">
        <v>0</v>
      </c>
      <c r="R499" s="438">
        <v>0</v>
      </c>
      <c r="S499" s="438">
        <v>0</v>
      </c>
      <c r="T499" s="577">
        <f t="shared" si="114"/>
        <v>0</v>
      </c>
      <c r="U499" s="439">
        <v>0</v>
      </c>
      <c r="V499" s="439">
        <v>0</v>
      </c>
      <c r="W499" s="439">
        <v>0</v>
      </c>
      <c r="X499" s="439">
        <v>0</v>
      </c>
      <c r="Y499" s="440">
        <f t="shared" si="110"/>
        <v>0</v>
      </c>
      <c r="Z499" s="441">
        <v>0</v>
      </c>
      <c r="AA499" s="441">
        <v>0</v>
      </c>
      <c r="AB499" s="441">
        <v>0</v>
      </c>
      <c r="AC499" s="441">
        <v>0</v>
      </c>
      <c r="AD499" s="442">
        <f t="shared" si="108"/>
        <v>0</v>
      </c>
      <c r="AE499" s="443">
        <f t="shared" si="118"/>
        <v>0</v>
      </c>
      <c r="AF499" s="443">
        <f t="shared" si="111"/>
        <v>0</v>
      </c>
      <c r="AG499" s="443">
        <f t="shared" si="119"/>
        <v>0</v>
      </c>
      <c r="AH499" s="444">
        <f t="shared" si="120"/>
        <v>0</v>
      </c>
      <c r="AI499" s="444">
        <f t="shared" si="115"/>
        <v>0</v>
      </c>
      <c r="AJ499" s="444">
        <f t="shared" si="116"/>
        <v>0</v>
      </c>
      <c r="AK499" s="601">
        <f t="shared" si="117"/>
        <v>0</v>
      </c>
    </row>
    <row r="500" spans="1:37" s="445" customFormat="1" ht="13.9" customHeight="1" x14ac:dyDescent="0.2">
      <c r="A500" s="446" t="s">
        <v>106</v>
      </c>
      <c r="B500" s="198"/>
      <c r="C500" s="432" t="s">
        <v>12</v>
      </c>
      <c r="D500" s="432"/>
      <c r="E500" s="432"/>
      <c r="F500" s="434" t="s">
        <v>482</v>
      </c>
      <c r="G500" s="434" t="s">
        <v>492</v>
      </c>
      <c r="H500" s="435" t="str">
        <f t="shared" si="109"/>
        <v>73503121</v>
      </c>
      <c r="I500" s="436" t="str">
        <f>IF(ISNA(VLOOKUP(G500,GAAP02F[[#All],[Column1]:[FundHier1]],5,FALSE)),"Leases",(VLOOKUP(G500,GAAP02F[[#All],[Column1]:[FundHier1]],5,FALSE)))</f>
        <v>200</v>
      </c>
      <c r="J500" s="436" t="str">
        <f>IF(ISNA(VLOOKUP(F500,Table_GAAP02A[[#All],[Agency]:[Hier1]],4,FALSE)),"Abolished Agency",(VLOOKUP(F500,Table_GAAP02A[[#All],[Agency]:[Hier1]],4,FALSE)))</f>
        <v>0815</v>
      </c>
      <c r="K500" s="437" t="str">
        <f>IF(ISNA(VLOOKUP(F500,Table_GAAP02A[[#All],[Agency]:[Hier1]],2,FALSE)),"Abolished Agency",(VLOOKUP(F500,Table_GAAP02A[[#All],[Agency]:[Hier1]],2,FALSE)))</f>
        <v>HEALTH AND HUMAN SERVICES</v>
      </c>
      <c r="L500" s="437" t="str">
        <f>IF(ISNA(VLOOKUP(F500,Table_GAAP02A[[#All],[Agency]:[Hier1]],3,FALSE)),"Abolished Agency",(VLOOKUP(F500,Table_GAAP02A[[#All],[Agency]:[Hier1]],3,FALSE)))</f>
        <v>DEPT-OF-INDUSTRIAL-RELATIONS</v>
      </c>
      <c r="M500" s="437" t="str">
        <f>IF(ISNA(VLOOKUP(G500,GAAP02F[[#All],[Column1]:[FundName]],2,FALSE)),"Leases",(VLOOKUP(G500,GAAP02F[[#All],[Column1]:[FundName]],2,FALSE)))</f>
        <v>OCCUPATIONAL SAFETY &amp; HEALTH</v>
      </c>
      <c r="N500" s="438">
        <v>0</v>
      </c>
      <c r="O500" s="438">
        <v>0</v>
      </c>
      <c r="P500" s="438">
        <v>0</v>
      </c>
      <c r="Q500" s="438">
        <v>0</v>
      </c>
      <c r="R500" s="438">
        <v>0</v>
      </c>
      <c r="S500" s="438">
        <v>0</v>
      </c>
      <c r="T500" s="577">
        <f t="shared" si="114"/>
        <v>0</v>
      </c>
      <c r="U500" s="439">
        <v>0</v>
      </c>
      <c r="V500" s="439">
        <v>0</v>
      </c>
      <c r="W500" s="439">
        <v>0</v>
      </c>
      <c r="X500" s="439">
        <v>0</v>
      </c>
      <c r="Y500" s="440">
        <f t="shared" si="110"/>
        <v>0</v>
      </c>
      <c r="Z500" s="441">
        <v>0</v>
      </c>
      <c r="AA500" s="441">
        <v>0</v>
      </c>
      <c r="AB500" s="441">
        <v>0</v>
      </c>
      <c r="AC500" s="441">
        <v>0</v>
      </c>
      <c r="AD500" s="442">
        <f t="shared" si="108"/>
        <v>0</v>
      </c>
      <c r="AE500" s="443">
        <f t="shared" si="118"/>
        <v>0</v>
      </c>
      <c r="AF500" s="443">
        <f t="shared" si="111"/>
        <v>0</v>
      </c>
      <c r="AG500" s="443">
        <f t="shared" si="119"/>
        <v>0</v>
      </c>
      <c r="AH500" s="444">
        <f t="shared" si="120"/>
        <v>0</v>
      </c>
      <c r="AI500" s="444">
        <f t="shared" si="115"/>
        <v>0</v>
      </c>
      <c r="AJ500" s="444">
        <f t="shared" si="116"/>
        <v>0</v>
      </c>
      <c r="AK500" s="601">
        <f t="shared" si="117"/>
        <v>0</v>
      </c>
    </row>
    <row r="501" spans="1:37" s="445" customFormat="1" ht="13.9" customHeight="1" x14ac:dyDescent="0.2">
      <c r="A501" s="446" t="s">
        <v>106</v>
      </c>
      <c r="B501" s="198"/>
      <c r="C501" s="432" t="s">
        <v>12</v>
      </c>
      <c r="D501" s="432"/>
      <c r="E501" s="432"/>
      <c r="F501" s="434" t="s">
        <v>482</v>
      </c>
      <c r="G501" s="450" t="s">
        <v>493</v>
      </c>
      <c r="H501" s="435" t="str">
        <f t="shared" si="109"/>
        <v>73503150</v>
      </c>
      <c r="I501" s="436" t="str">
        <f>IF(ISNA(VLOOKUP(G501,GAAP02F[[#All],[Column1]:[FundHier1]],5,FALSE)),"Leases",(VLOOKUP(G501,GAAP02F[[#All],[Column1]:[FundHier1]],5,FALSE)))</f>
        <v>200</v>
      </c>
      <c r="J501" s="436" t="str">
        <f>IF(ISNA(VLOOKUP(F501,Table_GAAP02A[[#All],[Agency]:[Hier1]],4,FALSE)),"Abolished Agency",(VLOOKUP(F501,Table_GAAP02A[[#All],[Agency]:[Hier1]],4,FALSE)))</f>
        <v>0815</v>
      </c>
      <c r="K501" s="437" t="str">
        <f>IF(ISNA(VLOOKUP(F501,Table_GAAP02A[[#All],[Agency]:[Hier1]],2,FALSE)),"Abolished Agency",(VLOOKUP(F501,Table_GAAP02A[[#All],[Agency]:[Hier1]],2,FALSE)))</f>
        <v>HEALTH AND HUMAN SERVICES</v>
      </c>
      <c r="L501" s="437" t="str">
        <f>IF(ISNA(VLOOKUP(F501,Table_GAAP02A[[#All],[Agency]:[Hier1]],3,FALSE)),"Abolished Agency",(VLOOKUP(F501,Table_GAAP02A[[#All],[Agency]:[Hier1]],3,FALSE)))</f>
        <v>DEPT-OF-INDUSTRIAL-RELATIONS</v>
      </c>
      <c r="M501" s="437" t="str">
        <f>IF(ISNA(VLOOKUP(G501,GAAP02F[[#All],[Column1]:[FundName]],2,FALSE)),"Leases",(VLOOKUP(G501,GAAP02F[[#All],[Column1]:[FundName]],2,FALSE)))</f>
        <v>PUBLIC WORKS ENFORCEMENT, ST</v>
      </c>
      <c r="N501" s="438">
        <v>0</v>
      </c>
      <c r="O501" s="438">
        <v>0</v>
      </c>
      <c r="P501" s="438">
        <v>0</v>
      </c>
      <c r="Q501" s="438">
        <v>0</v>
      </c>
      <c r="R501" s="438">
        <v>0</v>
      </c>
      <c r="S501" s="438">
        <v>0</v>
      </c>
      <c r="T501" s="577">
        <f t="shared" si="114"/>
        <v>0</v>
      </c>
      <c r="U501" s="439">
        <v>0</v>
      </c>
      <c r="V501" s="439">
        <v>0</v>
      </c>
      <c r="W501" s="439">
        <v>0</v>
      </c>
      <c r="X501" s="439">
        <v>0</v>
      </c>
      <c r="Y501" s="440">
        <f t="shared" si="110"/>
        <v>0</v>
      </c>
      <c r="Z501" s="441">
        <v>0</v>
      </c>
      <c r="AA501" s="441">
        <v>0</v>
      </c>
      <c r="AB501" s="441">
        <v>0</v>
      </c>
      <c r="AC501" s="441">
        <v>0</v>
      </c>
      <c r="AD501" s="442">
        <f t="shared" si="108"/>
        <v>0</v>
      </c>
      <c r="AE501" s="443">
        <f t="shared" si="118"/>
        <v>0</v>
      </c>
      <c r="AF501" s="443">
        <f t="shared" si="111"/>
        <v>0</v>
      </c>
      <c r="AG501" s="443">
        <f t="shared" si="119"/>
        <v>0</v>
      </c>
      <c r="AH501" s="444">
        <f t="shared" si="120"/>
        <v>0</v>
      </c>
      <c r="AI501" s="444">
        <f t="shared" si="115"/>
        <v>0</v>
      </c>
      <c r="AJ501" s="444">
        <f t="shared" si="116"/>
        <v>0</v>
      </c>
      <c r="AK501" s="601">
        <f t="shared" si="117"/>
        <v>0</v>
      </c>
    </row>
    <row r="502" spans="1:37" s="445" customFormat="1" ht="13.9" customHeight="1" x14ac:dyDescent="0.2">
      <c r="A502" s="446" t="s">
        <v>106</v>
      </c>
      <c r="B502" s="198"/>
      <c r="C502" s="432" t="s">
        <v>12</v>
      </c>
      <c r="D502" s="432"/>
      <c r="E502" s="432"/>
      <c r="F502" s="434" t="s">
        <v>482</v>
      </c>
      <c r="G502" s="434" t="s">
        <v>494</v>
      </c>
      <c r="H502" s="435" t="str">
        <f t="shared" si="109"/>
        <v>73503152</v>
      </c>
      <c r="I502" s="436" t="str">
        <f>IF(ISNA(VLOOKUP(G502,GAAP02F[[#All],[Column1]:[FundHier1]],5,FALSE)),"Leases",(VLOOKUP(G502,GAAP02F[[#All],[Column1]:[FundHier1]],5,FALSE)))</f>
        <v>200</v>
      </c>
      <c r="J502" s="436" t="str">
        <f>IF(ISNA(VLOOKUP(F502,Table_GAAP02A[[#All],[Agency]:[Hier1]],4,FALSE)),"Abolished Agency",(VLOOKUP(F502,Table_GAAP02A[[#All],[Agency]:[Hier1]],4,FALSE)))</f>
        <v>0815</v>
      </c>
      <c r="K502" s="437" t="str">
        <f>IF(ISNA(VLOOKUP(F502,Table_GAAP02A[[#All],[Agency]:[Hier1]],2,FALSE)),"Abolished Agency",(VLOOKUP(F502,Table_GAAP02A[[#All],[Agency]:[Hier1]],2,FALSE)))</f>
        <v>HEALTH AND HUMAN SERVICES</v>
      </c>
      <c r="L502" s="437" t="str">
        <f>IF(ISNA(VLOOKUP(F502,Table_GAAP02A[[#All],[Agency]:[Hier1]],3,FALSE)),"Abolished Agency",(VLOOKUP(F502,Table_GAAP02A[[#All],[Agency]:[Hier1]],3,FALSE)))</f>
        <v>DEPT-OF-INDUSTRIAL-RELATIONS</v>
      </c>
      <c r="M502" s="437" t="str">
        <f>IF(ISNA(VLOOKUP(G502,GAAP02F[[#All],[Column1]:[FundName]],2,FALSE)),"Leases",(VLOOKUP(G502,GAAP02F[[#All],[Column1]:[FundName]],2,FALSE)))</f>
        <v>LABOR ENFORCEMENT &amp; COMPLIANCE</v>
      </c>
      <c r="N502" s="438">
        <v>0</v>
      </c>
      <c r="O502" s="438">
        <v>0</v>
      </c>
      <c r="P502" s="438">
        <v>0</v>
      </c>
      <c r="Q502" s="438">
        <v>0</v>
      </c>
      <c r="R502" s="438">
        <v>0</v>
      </c>
      <c r="S502" s="438">
        <v>0</v>
      </c>
      <c r="T502" s="577">
        <f t="shared" si="114"/>
        <v>0</v>
      </c>
      <c r="U502" s="439">
        <v>0</v>
      </c>
      <c r="V502" s="439">
        <v>0</v>
      </c>
      <c r="W502" s="439">
        <v>0</v>
      </c>
      <c r="X502" s="439">
        <v>0</v>
      </c>
      <c r="Y502" s="440">
        <f t="shared" si="110"/>
        <v>0</v>
      </c>
      <c r="Z502" s="441">
        <v>0</v>
      </c>
      <c r="AA502" s="441">
        <v>0</v>
      </c>
      <c r="AB502" s="441">
        <v>0</v>
      </c>
      <c r="AC502" s="441">
        <v>0</v>
      </c>
      <c r="AD502" s="442">
        <f t="shared" si="108"/>
        <v>0</v>
      </c>
      <c r="AE502" s="443">
        <f t="shared" si="118"/>
        <v>0</v>
      </c>
      <c r="AF502" s="443">
        <f t="shared" si="111"/>
        <v>0</v>
      </c>
      <c r="AG502" s="443">
        <f t="shared" si="119"/>
        <v>0</v>
      </c>
      <c r="AH502" s="444">
        <f t="shared" si="120"/>
        <v>0</v>
      </c>
      <c r="AI502" s="444">
        <f t="shared" si="115"/>
        <v>0</v>
      </c>
      <c r="AJ502" s="444">
        <f t="shared" si="116"/>
        <v>0</v>
      </c>
      <c r="AK502" s="601">
        <f t="shared" si="117"/>
        <v>0</v>
      </c>
    </row>
    <row r="503" spans="1:37" s="445" customFormat="1" ht="13.9" customHeight="1" x14ac:dyDescent="0.2">
      <c r="A503" s="446" t="s">
        <v>106</v>
      </c>
      <c r="B503" s="433"/>
      <c r="C503" s="432" t="s">
        <v>12</v>
      </c>
      <c r="D503" s="56"/>
      <c r="E503" s="432"/>
      <c r="F503" s="434" t="s">
        <v>495</v>
      </c>
      <c r="G503" s="450" t="s">
        <v>13</v>
      </c>
      <c r="H503" s="435" t="str">
        <f t="shared" si="109"/>
        <v>75010001</v>
      </c>
      <c r="I503" s="436" t="str">
        <f>IF(ISNA(VLOOKUP(G503,GAAP02F[[#All],[Column1]:[FundHier1]],5,FALSE)),"Leases",(VLOOKUP(G503,GAAP02F[[#All],[Column1]:[FundHier1]],5,FALSE)))</f>
        <v>100</v>
      </c>
      <c r="J503" s="436" t="str">
        <f>IF(ISNA(VLOOKUP(F503,Table_GAAP02A[[#All],[Agency]:[Hier1]],4,FALSE)),"Abolished Agency",(VLOOKUP(F503,Table_GAAP02A[[#All],[Agency]:[Hier1]],4,FALSE)))</f>
        <v>0808</v>
      </c>
      <c r="K503" s="437" t="str">
        <f>IF(ISNA(VLOOKUP(F503,Table_GAAP02A[[#All],[Agency]:[Hier1]],2,FALSE)),"Abolished Agency",(VLOOKUP(F503,Table_GAAP02A[[#All],[Agency]:[Hier1]],2,FALSE)))</f>
        <v>GENERAL GOVERNMENT</v>
      </c>
      <c r="L503" s="437" t="str">
        <f>IF(ISNA(VLOOKUP(F503,Table_GAAP02A[[#All],[Agency]:[Hier1]],3,FALSE)),"Abolished Agency",(VLOOKUP(F503,Table_GAAP02A[[#All],[Agency]:[Hier1]],3,FALSE)))</f>
        <v>DEPT OF HUMAN RESOURCES</v>
      </c>
      <c r="M503" s="437" t="str">
        <f>IF(ISNA(VLOOKUP(G503,GAAP02F[[#All],[Column1]:[FundName]],2,FALSE)),"Leases",(VLOOKUP(G503,GAAP02F[[#All],[Column1]:[FundName]],2,FALSE)))</f>
        <v>GENERAL FUND</v>
      </c>
      <c r="N503" s="438">
        <v>0</v>
      </c>
      <c r="O503" s="438">
        <v>0</v>
      </c>
      <c r="P503" s="438">
        <v>0</v>
      </c>
      <c r="Q503" s="438">
        <v>0</v>
      </c>
      <c r="R503" s="438">
        <v>0</v>
      </c>
      <c r="S503" s="438">
        <v>0</v>
      </c>
      <c r="T503" s="577">
        <f t="shared" si="114"/>
        <v>0</v>
      </c>
      <c r="U503" s="439">
        <v>0</v>
      </c>
      <c r="V503" s="439">
        <v>0</v>
      </c>
      <c r="W503" s="439">
        <v>0</v>
      </c>
      <c r="X503" s="439">
        <v>0</v>
      </c>
      <c r="Y503" s="440">
        <f t="shared" si="110"/>
        <v>0</v>
      </c>
      <c r="Z503" s="441">
        <v>0</v>
      </c>
      <c r="AA503" s="441">
        <v>0</v>
      </c>
      <c r="AB503" s="441">
        <v>0</v>
      </c>
      <c r="AC503" s="441">
        <v>0</v>
      </c>
      <c r="AD503" s="442">
        <f t="shared" si="108"/>
        <v>0</v>
      </c>
      <c r="AE503" s="443">
        <f t="shared" si="118"/>
        <v>0</v>
      </c>
      <c r="AF503" s="443">
        <f t="shared" si="111"/>
        <v>0</v>
      </c>
      <c r="AG503" s="443">
        <f t="shared" si="119"/>
        <v>0</v>
      </c>
      <c r="AH503" s="444">
        <f t="shared" si="120"/>
        <v>0</v>
      </c>
      <c r="AI503" s="444">
        <f t="shared" si="115"/>
        <v>0</v>
      </c>
      <c r="AJ503" s="444">
        <f t="shared" si="116"/>
        <v>0</v>
      </c>
      <c r="AK503" s="601">
        <f t="shared" si="117"/>
        <v>0</v>
      </c>
    </row>
    <row r="504" spans="1:37" s="445" customFormat="1" ht="13.9" customHeight="1" x14ac:dyDescent="0.2">
      <c r="A504" s="446"/>
      <c r="B504" s="433"/>
      <c r="C504" s="432" t="s">
        <v>145</v>
      </c>
      <c r="D504" s="56"/>
      <c r="E504" s="432"/>
      <c r="F504" s="434" t="s">
        <v>496</v>
      </c>
      <c r="G504" s="434" t="s">
        <v>13</v>
      </c>
      <c r="H504" s="435" t="str">
        <f t="shared" si="109"/>
        <v>75020001</v>
      </c>
      <c r="I504" s="436" t="str">
        <f>IF(ISNA(VLOOKUP(G504,GAAP02F[[#All],[Column1]:[FundHier1]],5,FALSE)),"Leases",(VLOOKUP(G504,GAAP02F[[#All],[Column1]:[FundHier1]],5,FALSE)))</f>
        <v>100</v>
      </c>
      <c r="J504" s="436" t="str">
        <f>IF(ISNA(VLOOKUP(F504,Table_GAAP02A[[#All],[Agency]:[Hier1]],4,FALSE)),"Abolished Agency",(VLOOKUP(F504,Table_GAAP02A[[#All],[Agency]:[Hier1]],4,FALSE)))</f>
        <v>0808</v>
      </c>
      <c r="K504" s="437" t="str">
        <f>IF(ISNA(VLOOKUP(F504,Table_GAAP02A[[#All],[Agency]:[Hier1]],2,FALSE)),"Abolished Agency",(VLOOKUP(F504,Table_GAAP02A[[#All],[Agency]:[Hier1]],2,FALSE)))</f>
        <v>GENERAL GOVERNMENT</v>
      </c>
      <c r="L504" s="437" t="str">
        <f>IF(ISNA(VLOOKUP(F504,Table_GAAP02A[[#All],[Agency]:[Hier1]],3,FALSE)),"Abolished Agency",(VLOOKUP(F504,Table_GAAP02A[[#All],[Agency]:[Hier1]],3,FALSE)))</f>
        <v>DEPARTMENT OF TECHNOLOGY</v>
      </c>
      <c r="M504" s="437" t="str">
        <f>IF(ISNA(VLOOKUP(G504,GAAP02F[[#All],[Column1]:[FundName]],2,FALSE)),"Leases",(VLOOKUP(G504,GAAP02F[[#All],[Column1]:[FundName]],2,FALSE)))</f>
        <v>GENERAL FUND</v>
      </c>
      <c r="N504" s="438">
        <v>0</v>
      </c>
      <c r="O504" s="438">
        <v>0</v>
      </c>
      <c r="P504" s="438">
        <v>0</v>
      </c>
      <c r="Q504" s="438">
        <v>0</v>
      </c>
      <c r="R504" s="438">
        <v>0</v>
      </c>
      <c r="S504" s="438">
        <v>0</v>
      </c>
      <c r="T504" s="577">
        <f t="shared" si="114"/>
        <v>0</v>
      </c>
      <c r="U504" s="439">
        <v>0</v>
      </c>
      <c r="V504" s="439">
        <v>0</v>
      </c>
      <c r="W504" s="439">
        <v>0</v>
      </c>
      <c r="X504" s="439">
        <v>0</v>
      </c>
      <c r="Y504" s="440">
        <f t="shared" si="110"/>
        <v>0</v>
      </c>
      <c r="Z504" s="441">
        <v>0</v>
      </c>
      <c r="AA504" s="441">
        <v>0</v>
      </c>
      <c r="AB504" s="441">
        <v>0</v>
      </c>
      <c r="AC504" s="441">
        <v>0</v>
      </c>
      <c r="AD504" s="442">
        <f t="shared" si="108"/>
        <v>0</v>
      </c>
      <c r="AE504" s="443">
        <f t="shared" si="118"/>
        <v>0</v>
      </c>
      <c r="AF504" s="443">
        <f t="shared" si="111"/>
        <v>0</v>
      </c>
      <c r="AG504" s="443">
        <f t="shared" si="119"/>
        <v>0</v>
      </c>
      <c r="AH504" s="444">
        <f t="shared" si="120"/>
        <v>0</v>
      </c>
      <c r="AI504" s="444">
        <f t="shared" si="115"/>
        <v>0</v>
      </c>
      <c r="AJ504" s="444">
        <f t="shared" si="116"/>
        <v>0</v>
      </c>
      <c r="AK504" s="601">
        <f t="shared" si="117"/>
        <v>0</v>
      </c>
    </row>
    <row r="505" spans="1:37" s="445" customFormat="1" ht="13.9" customHeight="1" x14ac:dyDescent="0.2">
      <c r="A505" s="453"/>
      <c r="B505" s="432"/>
      <c r="C505" s="432" t="s">
        <v>145</v>
      </c>
      <c r="D505" s="56"/>
      <c r="E505" s="432"/>
      <c r="F505" s="434" t="s">
        <v>496</v>
      </c>
      <c r="G505" s="186" t="s">
        <v>5510</v>
      </c>
      <c r="H505" s="435" t="str">
        <f t="shared" si="109"/>
        <v>75029730</v>
      </c>
      <c r="I505" s="436" t="str">
        <f>IF(ISNA(VLOOKUP(G505,GAAP02F[[#All],[Column1]:[FundHier1]],5,FALSE)),"Leases",(VLOOKUP(G505,GAAP02F[[#All],[Column1]:[FundHier1]],5,FALSE)))</f>
        <v>500</v>
      </c>
      <c r="J505" s="436" t="str">
        <f>IF(ISNA(VLOOKUP(F505,Table_GAAP02A[[#All],[Agency]:[Hier1]],4,FALSE)),"Abolished Agency",(VLOOKUP(F505,Table_GAAP02A[[#All],[Agency]:[Hier1]],4,FALSE)))</f>
        <v>0808</v>
      </c>
      <c r="K505" s="437" t="str">
        <f>IF(ISNA(VLOOKUP(F505,Table_GAAP02A[[#All],[Agency]:[Hier1]],2,FALSE)),"Abolished Agency",(VLOOKUP(F505,Table_GAAP02A[[#All],[Agency]:[Hier1]],2,FALSE)))</f>
        <v>GENERAL GOVERNMENT</v>
      </c>
      <c r="L505" s="437" t="str">
        <f>IF(ISNA(VLOOKUP(F505,Table_GAAP02A[[#All],[Agency]:[Hier1]],3,FALSE)),"Abolished Agency",(VLOOKUP(F505,Table_GAAP02A[[#All],[Agency]:[Hier1]],3,FALSE)))</f>
        <v>DEPARTMENT OF TECHNOLOGY</v>
      </c>
      <c r="M505" s="437" t="str">
        <f>IF(ISNA(VLOOKUP(G505,GAAP02F[[#All],[Column1]:[FundName]],2,FALSE)),"Leases",(VLOOKUP(G505,GAAP02F[[#All],[Column1]:[FundName]],2,FALSE)))</f>
        <v>TECHNOLOGY SERVICES REVOLVING</v>
      </c>
      <c r="N505" s="438">
        <v>0</v>
      </c>
      <c r="O505" s="438">
        <v>0</v>
      </c>
      <c r="P505" s="438">
        <v>0</v>
      </c>
      <c r="Q505" s="438">
        <v>0</v>
      </c>
      <c r="R505" s="438">
        <v>0</v>
      </c>
      <c r="S505" s="438">
        <v>0</v>
      </c>
      <c r="T505" s="577">
        <f t="shared" si="114"/>
        <v>0</v>
      </c>
      <c r="U505" s="439">
        <v>0</v>
      </c>
      <c r="V505" s="439">
        <v>0</v>
      </c>
      <c r="W505" s="439">
        <v>0</v>
      </c>
      <c r="X505" s="439">
        <v>0</v>
      </c>
      <c r="Y505" s="440">
        <f t="shared" si="110"/>
        <v>0</v>
      </c>
      <c r="Z505" s="441">
        <v>0</v>
      </c>
      <c r="AA505" s="441">
        <v>0</v>
      </c>
      <c r="AB505" s="441">
        <v>0</v>
      </c>
      <c r="AC505" s="441">
        <v>0</v>
      </c>
      <c r="AD505" s="442">
        <f t="shared" si="108"/>
        <v>0</v>
      </c>
      <c r="AE505" s="443">
        <f t="shared" si="118"/>
        <v>0</v>
      </c>
      <c r="AF505" s="443">
        <f t="shared" si="111"/>
        <v>0</v>
      </c>
      <c r="AG505" s="443">
        <f t="shared" si="119"/>
        <v>0</v>
      </c>
      <c r="AH505" s="444">
        <f t="shared" si="120"/>
        <v>0</v>
      </c>
      <c r="AI505" s="444">
        <f t="shared" si="115"/>
        <v>0</v>
      </c>
      <c r="AJ505" s="444">
        <f t="shared" si="116"/>
        <v>0</v>
      </c>
      <c r="AK505" s="601">
        <f t="shared" si="117"/>
        <v>0</v>
      </c>
    </row>
    <row r="506" spans="1:37" s="445" customFormat="1" ht="13.9" customHeight="1" x14ac:dyDescent="0.2">
      <c r="A506" s="453"/>
      <c r="B506" s="432"/>
      <c r="C506" s="432" t="s">
        <v>145</v>
      </c>
      <c r="D506" s="56"/>
      <c r="E506" s="432"/>
      <c r="F506" s="305" t="s">
        <v>496</v>
      </c>
      <c r="G506" s="186" t="s">
        <v>123</v>
      </c>
      <c r="H506" s="435" t="str">
        <f t="shared" ref="H506" si="121">F506&amp;G506</f>
        <v>75029740</v>
      </c>
      <c r="I506" s="436" t="str">
        <f>IF(ISNA(VLOOKUP(G506,GAAP02F[[#All],[Column1]:[FundHier1]],5,FALSE)),"Leases",(VLOOKUP(G506,GAAP02F[[#All],[Column1]:[FundHier1]],5,FALSE)))</f>
        <v>500</v>
      </c>
      <c r="J506" s="436" t="str">
        <f>IF(ISNA(VLOOKUP(F506,Table_GAAP02A[[#All],[Agency]:[Hier1]],4,FALSE)),"Abolished Agency",(VLOOKUP(F506,Table_GAAP02A[[#All],[Agency]:[Hier1]],4,FALSE)))</f>
        <v>0808</v>
      </c>
      <c r="K506" s="437" t="str">
        <f>IF(ISNA(VLOOKUP(F506,Table_GAAP02A[[#All],[Agency]:[Hier1]],2,FALSE)),"Abolished Agency",(VLOOKUP(F506,Table_GAAP02A[[#All],[Agency]:[Hier1]],2,FALSE)))</f>
        <v>GENERAL GOVERNMENT</v>
      </c>
      <c r="L506" s="437" t="str">
        <f>IF(ISNA(VLOOKUP(F506,Table_GAAP02A[[#All],[Agency]:[Hier1]],3,FALSE)),"Abolished Agency",(VLOOKUP(F506,Table_GAAP02A[[#All],[Agency]:[Hier1]],3,FALSE)))</f>
        <v>DEPARTMENT OF TECHNOLOGY</v>
      </c>
      <c r="M506" s="437" t="str">
        <f>IF(ISNA(VLOOKUP(G506,GAAP02F[[#All],[Column1]:[FundName]],2,FALSE)),"Leases",(VLOOKUP(G506,GAAP02F[[#All],[Column1]:[FundName]],2,FALSE)))</f>
        <v>CENTRAL SERVICE COST RECOVERY</v>
      </c>
      <c r="N506" s="438">
        <v>0</v>
      </c>
      <c r="O506" s="438">
        <v>0</v>
      </c>
      <c r="P506" s="438">
        <v>0</v>
      </c>
      <c r="Q506" s="438">
        <v>0</v>
      </c>
      <c r="R506" s="438">
        <v>0</v>
      </c>
      <c r="S506" s="438">
        <v>0</v>
      </c>
      <c r="T506" s="577">
        <f t="shared" si="114"/>
        <v>0</v>
      </c>
      <c r="U506" s="439">
        <v>0</v>
      </c>
      <c r="V506" s="439">
        <v>0</v>
      </c>
      <c r="W506" s="439">
        <v>0</v>
      </c>
      <c r="X506" s="439">
        <v>0</v>
      </c>
      <c r="Y506" s="440">
        <f t="shared" si="110"/>
        <v>0</v>
      </c>
      <c r="Z506" s="441">
        <v>0</v>
      </c>
      <c r="AA506" s="441">
        <v>0</v>
      </c>
      <c r="AB506" s="441">
        <v>0</v>
      </c>
      <c r="AC506" s="441">
        <v>0</v>
      </c>
      <c r="AD506" s="442">
        <f t="shared" si="108"/>
        <v>0</v>
      </c>
      <c r="AE506" s="443">
        <f t="shared" si="118"/>
        <v>0</v>
      </c>
      <c r="AF506" s="443">
        <f t="shared" si="111"/>
        <v>0</v>
      </c>
      <c r="AG506" s="443">
        <f t="shared" si="119"/>
        <v>0</v>
      </c>
      <c r="AH506" s="444">
        <f t="shared" si="120"/>
        <v>0</v>
      </c>
      <c r="AI506" s="444">
        <f t="shared" si="115"/>
        <v>0</v>
      </c>
      <c r="AJ506" s="444">
        <f t="shared" si="116"/>
        <v>0</v>
      </c>
      <c r="AK506" s="601">
        <f t="shared" si="117"/>
        <v>0</v>
      </c>
    </row>
    <row r="507" spans="1:37" s="445" customFormat="1" ht="13.9" customHeight="1" x14ac:dyDescent="0.2">
      <c r="A507" s="446" t="s">
        <v>106</v>
      </c>
      <c r="B507" s="198"/>
      <c r="C507" s="432" t="s">
        <v>12</v>
      </c>
      <c r="D507" s="56"/>
      <c r="E507" s="432"/>
      <c r="F507" s="434" t="s">
        <v>497</v>
      </c>
      <c r="G507" s="450" t="s">
        <v>13</v>
      </c>
      <c r="H507" s="435" t="str">
        <f t="shared" si="109"/>
        <v>75030001</v>
      </c>
      <c r="I507" s="436" t="str">
        <f>IF(ISNA(VLOOKUP(G507,GAAP02F[[#All],[Column1]:[FundHier1]],5,FALSE)),"Leases",(VLOOKUP(G507,GAAP02F[[#All],[Column1]:[FundHier1]],5,FALSE)))</f>
        <v>100</v>
      </c>
      <c r="J507" s="436" t="str">
        <f>IF(ISNA(VLOOKUP(F507,Table_GAAP02A[[#All],[Agency]:[Hier1]],4,FALSE)),"Abolished Agency",(VLOOKUP(F507,Table_GAAP02A[[#All],[Agency]:[Hier1]],4,FALSE)))</f>
        <v>0808</v>
      </c>
      <c r="K507" s="437" t="str">
        <f>IF(ISNA(VLOOKUP(F507,Table_GAAP02A[[#All],[Agency]:[Hier1]],2,FALSE)),"Abolished Agency",(VLOOKUP(F507,Table_GAAP02A[[#All],[Agency]:[Hier1]],2,FALSE)))</f>
        <v>GENERAL GOVERNMENT</v>
      </c>
      <c r="L507" s="437" t="str">
        <f>IF(ISNA(VLOOKUP(F507,Table_GAAP02A[[#All],[Agency]:[Hier1]],3,FALSE)),"Abolished Agency",(VLOOKUP(F507,Table_GAAP02A[[#All],[Agency]:[Hier1]],3,FALSE)))</f>
        <v>STATE PERSONNEL BOARD</v>
      </c>
      <c r="M507" s="437" t="str">
        <f>IF(ISNA(VLOOKUP(G507,GAAP02F[[#All],[Column1]:[FundName]],2,FALSE)),"Leases",(VLOOKUP(G507,GAAP02F[[#All],[Column1]:[FundName]],2,FALSE)))</f>
        <v>GENERAL FUND</v>
      </c>
      <c r="N507" s="438">
        <v>0</v>
      </c>
      <c r="O507" s="438">
        <v>0</v>
      </c>
      <c r="P507" s="438">
        <v>0</v>
      </c>
      <c r="Q507" s="438">
        <v>0</v>
      </c>
      <c r="R507" s="438">
        <v>0</v>
      </c>
      <c r="S507" s="438">
        <v>0</v>
      </c>
      <c r="T507" s="577">
        <f t="shared" si="114"/>
        <v>0</v>
      </c>
      <c r="U507" s="439">
        <v>0</v>
      </c>
      <c r="V507" s="439">
        <v>0</v>
      </c>
      <c r="W507" s="439">
        <v>0</v>
      </c>
      <c r="X507" s="439">
        <v>0</v>
      </c>
      <c r="Y507" s="440">
        <f t="shared" si="110"/>
        <v>0</v>
      </c>
      <c r="Z507" s="441">
        <v>0</v>
      </c>
      <c r="AA507" s="441">
        <v>0</v>
      </c>
      <c r="AB507" s="441">
        <v>0</v>
      </c>
      <c r="AC507" s="441">
        <v>0</v>
      </c>
      <c r="AD507" s="442">
        <f t="shared" si="108"/>
        <v>0</v>
      </c>
      <c r="AE507" s="443">
        <f t="shared" si="118"/>
        <v>0</v>
      </c>
      <c r="AF507" s="443">
        <f t="shared" si="111"/>
        <v>0</v>
      </c>
      <c r="AG507" s="443">
        <f t="shared" si="119"/>
        <v>0</v>
      </c>
      <c r="AH507" s="444">
        <f t="shared" si="120"/>
        <v>0</v>
      </c>
      <c r="AI507" s="444">
        <f t="shared" si="115"/>
        <v>0</v>
      </c>
      <c r="AJ507" s="444">
        <f t="shared" si="116"/>
        <v>0</v>
      </c>
      <c r="AK507" s="601">
        <f t="shared" si="117"/>
        <v>0</v>
      </c>
    </row>
    <row r="508" spans="1:37" s="445" customFormat="1" ht="13.9" customHeight="1" x14ac:dyDescent="0.2">
      <c r="A508" s="446" t="s">
        <v>106</v>
      </c>
      <c r="B508" s="198"/>
      <c r="C508" s="432" t="s">
        <v>12</v>
      </c>
      <c r="D508" s="56"/>
      <c r="E508" s="432"/>
      <c r="F508" s="434" t="s">
        <v>498</v>
      </c>
      <c r="G508" s="450" t="s">
        <v>13</v>
      </c>
      <c r="H508" s="435" t="str">
        <f t="shared" si="109"/>
        <v>76000001</v>
      </c>
      <c r="I508" s="436" t="str">
        <f>IF(ISNA(VLOOKUP(G508,GAAP02F[[#All],[Column1]:[FundHier1]],5,FALSE)),"Leases",(VLOOKUP(G508,GAAP02F[[#All],[Column1]:[FundHier1]],5,FALSE)))</f>
        <v>100</v>
      </c>
      <c r="J508" s="436" t="str">
        <f>IF(ISNA(VLOOKUP(F508,Table_GAAP02A[[#All],[Agency]:[Hier1]],4,FALSE)),"Abolished Agency",(VLOOKUP(F508,Table_GAAP02A[[#All],[Agency]:[Hier1]],4,FALSE)))</f>
        <v>0808</v>
      </c>
      <c r="K508" s="437" t="str">
        <f>IF(ISNA(VLOOKUP(F508,Table_GAAP02A[[#All],[Agency]:[Hier1]],2,FALSE)),"Abolished Agency",(VLOOKUP(F508,Table_GAAP02A[[#All],[Agency]:[Hier1]],2,FALSE)))</f>
        <v>GENERAL GOVERNMENT</v>
      </c>
      <c r="L508" s="437" t="str">
        <f>IF(ISNA(VLOOKUP(F508,Table_GAAP02A[[#All],[Agency]:[Hier1]],3,FALSE)),"Abolished Agency",(VLOOKUP(F508,Table_GAAP02A[[#All],[Agency]:[Hier1]],3,FALSE)))</f>
        <v>DEPT OF TAX &amp; FEE ADMINISTRATN</v>
      </c>
      <c r="M508" s="437" t="str">
        <f>IF(ISNA(VLOOKUP(G508,GAAP02F[[#All],[Column1]:[FundName]],2,FALSE)),"Leases",(VLOOKUP(G508,GAAP02F[[#All],[Column1]:[FundName]],2,FALSE)))</f>
        <v>GENERAL FUND</v>
      </c>
      <c r="N508" s="438">
        <v>0</v>
      </c>
      <c r="O508" s="438">
        <v>0</v>
      </c>
      <c r="P508" s="438">
        <v>0</v>
      </c>
      <c r="Q508" s="438">
        <v>0</v>
      </c>
      <c r="R508" s="438">
        <v>0</v>
      </c>
      <c r="S508" s="438">
        <v>0</v>
      </c>
      <c r="T508" s="577">
        <f t="shared" si="114"/>
        <v>0</v>
      </c>
      <c r="U508" s="439">
        <v>0</v>
      </c>
      <c r="V508" s="439">
        <v>0</v>
      </c>
      <c r="W508" s="439">
        <v>0</v>
      </c>
      <c r="X508" s="439">
        <v>0</v>
      </c>
      <c r="Y508" s="440">
        <f t="shared" si="110"/>
        <v>0</v>
      </c>
      <c r="Z508" s="441">
        <v>0</v>
      </c>
      <c r="AA508" s="441">
        <v>0</v>
      </c>
      <c r="AB508" s="441">
        <v>0</v>
      </c>
      <c r="AC508" s="441">
        <v>0</v>
      </c>
      <c r="AD508" s="442">
        <f t="shared" ref="AD508:AD555" si="122">SUM(Z508:AC508)</f>
        <v>0</v>
      </c>
      <c r="AE508" s="443">
        <f t="shared" si="118"/>
        <v>0</v>
      </c>
      <c r="AF508" s="443">
        <f t="shared" si="111"/>
        <v>0</v>
      </c>
      <c r="AG508" s="443">
        <f t="shared" si="119"/>
        <v>0</v>
      </c>
      <c r="AH508" s="444">
        <f t="shared" si="120"/>
        <v>0</v>
      </c>
      <c r="AI508" s="444">
        <f t="shared" si="115"/>
        <v>0</v>
      </c>
      <c r="AJ508" s="444">
        <f t="shared" si="116"/>
        <v>0</v>
      </c>
      <c r="AK508" s="601">
        <f t="shared" si="117"/>
        <v>0</v>
      </c>
    </row>
    <row r="509" spans="1:37" s="445" customFormat="1" ht="13.9" customHeight="1" x14ac:dyDescent="0.2">
      <c r="A509" s="446" t="s">
        <v>106</v>
      </c>
      <c r="B509" s="433"/>
      <c r="C509" s="432" t="s">
        <v>12</v>
      </c>
      <c r="D509" s="56"/>
      <c r="E509" s="432"/>
      <c r="F509" s="434" t="s">
        <v>499</v>
      </c>
      <c r="G509" s="450" t="s">
        <v>13</v>
      </c>
      <c r="H509" s="435" t="str">
        <f t="shared" ref="H509:H555" si="123">F509&amp;G509</f>
        <v>77300001</v>
      </c>
      <c r="I509" s="436" t="str">
        <f>IF(ISNA(VLOOKUP(G509,GAAP02F[[#All],[Column1]:[FundHier1]],5,FALSE)),"Leases",(VLOOKUP(G509,GAAP02F[[#All],[Column1]:[FundHier1]],5,FALSE)))</f>
        <v>100</v>
      </c>
      <c r="J509" s="436" t="str">
        <f>IF(ISNA(VLOOKUP(F509,Table_GAAP02A[[#All],[Agency]:[Hier1]],4,FALSE)),"Abolished Agency",(VLOOKUP(F509,Table_GAAP02A[[#All],[Agency]:[Hier1]],4,FALSE)))</f>
        <v>0808</v>
      </c>
      <c r="K509" s="437" t="str">
        <f>IF(ISNA(VLOOKUP(F509,Table_GAAP02A[[#All],[Agency]:[Hier1]],2,FALSE)),"Abolished Agency",(VLOOKUP(F509,Table_GAAP02A[[#All],[Agency]:[Hier1]],2,FALSE)))</f>
        <v>GENERAL GOVERNMENT</v>
      </c>
      <c r="L509" s="437" t="str">
        <f>IF(ISNA(VLOOKUP(F509,Table_GAAP02A[[#All],[Agency]:[Hier1]],3,FALSE)),"Abolished Agency",(VLOOKUP(F509,Table_GAAP02A[[#All],[Agency]:[Hier1]],3,FALSE)))</f>
        <v>FRANCHISE TAX BOARD</v>
      </c>
      <c r="M509" s="437" t="str">
        <f>IF(ISNA(VLOOKUP(G509,GAAP02F[[#All],[Column1]:[FundName]],2,FALSE)),"Leases",(VLOOKUP(G509,GAAP02F[[#All],[Column1]:[FundName]],2,FALSE)))</f>
        <v>GENERAL FUND</v>
      </c>
      <c r="N509" s="438">
        <v>0</v>
      </c>
      <c r="O509" s="438">
        <v>0</v>
      </c>
      <c r="P509" s="438">
        <v>0</v>
      </c>
      <c r="Q509" s="438">
        <v>0</v>
      </c>
      <c r="R509" s="438">
        <v>0</v>
      </c>
      <c r="S509" s="438">
        <v>0</v>
      </c>
      <c r="T509" s="577">
        <f t="shared" si="114"/>
        <v>0</v>
      </c>
      <c r="U509" s="439">
        <v>0</v>
      </c>
      <c r="V509" s="439">
        <v>0</v>
      </c>
      <c r="W509" s="439">
        <v>0</v>
      </c>
      <c r="X509" s="439">
        <v>0</v>
      </c>
      <c r="Y509" s="440">
        <f t="shared" ref="Y509:Y555" si="124">SUM(U509:X509)</f>
        <v>0</v>
      </c>
      <c r="Z509" s="441">
        <v>0</v>
      </c>
      <c r="AA509" s="441">
        <v>0</v>
      </c>
      <c r="AB509" s="441">
        <v>0</v>
      </c>
      <c r="AC509" s="441">
        <v>0</v>
      </c>
      <c r="AD509" s="442">
        <f t="shared" si="122"/>
        <v>0</v>
      </c>
      <c r="AE509" s="443">
        <f t="shared" si="118"/>
        <v>0</v>
      </c>
      <c r="AF509" s="443">
        <f t="shared" ref="AF509:AF555" si="125">O509 +V509-AA509</f>
        <v>0</v>
      </c>
      <c r="AG509" s="443">
        <f t="shared" si="119"/>
        <v>0</v>
      </c>
      <c r="AH509" s="444">
        <f t="shared" si="120"/>
        <v>0</v>
      </c>
      <c r="AI509" s="444">
        <f t="shared" si="115"/>
        <v>0</v>
      </c>
      <c r="AJ509" s="444">
        <f t="shared" si="116"/>
        <v>0</v>
      </c>
      <c r="AK509" s="601">
        <f t="shared" si="117"/>
        <v>0</v>
      </c>
    </row>
    <row r="510" spans="1:37" s="445" customFormat="1" ht="13.9" customHeight="1" x14ac:dyDescent="0.2">
      <c r="A510" s="446" t="s">
        <v>106</v>
      </c>
      <c r="B510" s="433"/>
      <c r="C510" s="432" t="s">
        <v>12</v>
      </c>
      <c r="D510" s="56"/>
      <c r="E510" s="432"/>
      <c r="F510" s="434" t="s">
        <v>499</v>
      </c>
      <c r="G510" s="450" t="s">
        <v>129</v>
      </c>
      <c r="H510" s="435" t="str">
        <f t="shared" si="123"/>
        <v>77300044</v>
      </c>
      <c r="I510" s="436" t="str">
        <f>IF(ISNA(VLOOKUP(G510,GAAP02F[[#All],[Column1]:[FundHier1]],5,FALSE)),"Leases",(VLOOKUP(G510,GAAP02F[[#All],[Column1]:[FundHier1]],5,FALSE)))</f>
        <v>200</v>
      </c>
      <c r="J510" s="436" t="str">
        <f>IF(ISNA(VLOOKUP(F510,Table_GAAP02A[[#All],[Agency]:[Hier1]],4,FALSE)),"Abolished Agency",(VLOOKUP(F510,Table_GAAP02A[[#All],[Agency]:[Hier1]],4,FALSE)))</f>
        <v>0808</v>
      </c>
      <c r="K510" s="437" t="str">
        <f>IF(ISNA(VLOOKUP(F510,Table_GAAP02A[[#All],[Agency]:[Hier1]],2,FALSE)),"Abolished Agency",(VLOOKUP(F510,Table_GAAP02A[[#All],[Agency]:[Hier1]],2,FALSE)))</f>
        <v>GENERAL GOVERNMENT</v>
      </c>
      <c r="L510" s="437" t="str">
        <f>IF(ISNA(VLOOKUP(F510,Table_GAAP02A[[#All],[Agency]:[Hier1]],3,FALSE)),"Abolished Agency",(VLOOKUP(F510,Table_GAAP02A[[#All],[Agency]:[Hier1]],3,FALSE)))</f>
        <v>FRANCHISE TAX BOARD</v>
      </c>
      <c r="M510" s="437" t="str">
        <f>IF(ISNA(VLOOKUP(G510,GAAP02F[[#All],[Column1]:[FundName]],2,FALSE)),"Leases",(VLOOKUP(G510,GAAP02F[[#All],[Column1]:[FundName]],2,FALSE)))</f>
        <v>MOTOR VEHICLE ACCOUNT</v>
      </c>
      <c r="N510" s="438">
        <v>0</v>
      </c>
      <c r="O510" s="438">
        <v>0</v>
      </c>
      <c r="P510" s="438">
        <v>0</v>
      </c>
      <c r="Q510" s="438">
        <v>0</v>
      </c>
      <c r="R510" s="438">
        <v>0</v>
      </c>
      <c r="S510" s="438">
        <v>0</v>
      </c>
      <c r="T510" s="577">
        <f t="shared" si="114"/>
        <v>0</v>
      </c>
      <c r="U510" s="439">
        <v>0</v>
      </c>
      <c r="V510" s="439">
        <v>0</v>
      </c>
      <c r="W510" s="439">
        <v>0</v>
      </c>
      <c r="X510" s="439">
        <v>0</v>
      </c>
      <c r="Y510" s="440">
        <f t="shared" si="124"/>
        <v>0</v>
      </c>
      <c r="Z510" s="441">
        <v>0</v>
      </c>
      <c r="AA510" s="441">
        <v>0</v>
      </c>
      <c r="AB510" s="441">
        <v>0</v>
      </c>
      <c r="AC510" s="441">
        <v>0</v>
      </c>
      <c r="AD510" s="442">
        <f t="shared" si="122"/>
        <v>0</v>
      </c>
      <c r="AE510" s="443">
        <f t="shared" si="118"/>
        <v>0</v>
      </c>
      <c r="AF510" s="443">
        <f t="shared" si="125"/>
        <v>0</v>
      </c>
      <c r="AG510" s="443">
        <f t="shared" si="119"/>
        <v>0</v>
      </c>
      <c r="AH510" s="444">
        <f t="shared" si="120"/>
        <v>0</v>
      </c>
      <c r="AI510" s="444">
        <f t="shared" si="115"/>
        <v>0</v>
      </c>
      <c r="AJ510" s="444">
        <f t="shared" si="116"/>
        <v>0</v>
      </c>
      <c r="AK510" s="601">
        <f t="shared" si="117"/>
        <v>0</v>
      </c>
    </row>
    <row r="511" spans="1:37" s="445" customFormat="1" ht="13.9" customHeight="1" x14ac:dyDescent="0.2">
      <c r="A511" s="446" t="s">
        <v>106</v>
      </c>
      <c r="B511" s="433"/>
      <c r="C511" s="432" t="s">
        <v>12</v>
      </c>
      <c r="D511" s="56"/>
      <c r="E511" s="432"/>
      <c r="F511" s="434" t="s">
        <v>499</v>
      </c>
      <c r="G511" s="434" t="s">
        <v>500</v>
      </c>
      <c r="H511" s="435" t="str">
        <f t="shared" si="123"/>
        <v>77300064</v>
      </c>
      <c r="I511" s="436" t="str">
        <f>IF(ISNA(VLOOKUP(G511,GAAP02F[[#All],[Column1]:[FundHier1]],5,FALSE)),"Leases",(VLOOKUP(G511,GAAP02F[[#All],[Column1]:[FundHier1]],5,FALSE)))</f>
        <v>200</v>
      </c>
      <c r="J511" s="436" t="str">
        <f>IF(ISNA(VLOOKUP(F511,Table_GAAP02A[[#All],[Agency]:[Hier1]],4,FALSE)),"Abolished Agency",(VLOOKUP(F511,Table_GAAP02A[[#All],[Agency]:[Hier1]],4,FALSE)))</f>
        <v>0808</v>
      </c>
      <c r="K511" s="437" t="str">
        <f>IF(ISNA(VLOOKUP(F511,Table_GAAP02A[[#All],[Agency]:[Hier1]],2,FALSE)),"Abolished Agency",(VLOOKUP(F511,Table_GAAP02A[[#All],[Agency]:[Hier1]],2,FALSE)))</f>
        <v>GENERAL GOVERNMENT</v>
      </c>
      <c r="L511" s="437" t="str">
        <f>IF(ISNA(VLOOKUP(F511,Table_GAAP02A[[#All],[Agency]:[Hier1]],3,FALSE)),"Abolished Agency",(VLOOKUP(F511,Table_GAAP02A[[#All],[Agency]:[Hier1]],3,FALSE)))</f>
        <v>FRANCHISE TAX BOARD</v>
      </c>
      <c r="M511" s="437" t="str">
        <f>IF(ISNA(VLOOKUP(G511,GAAP02F[[#All],[Column1]:[FundName]],2,FALSE)),"Leases",(VLOOKUP(G511,GAAP02F[[#All],[Column1]:[FundName]],2,FALSE)))</f>
        <v>MOTOR VEHICLE LIC FEE ACCOUNT</v>
      </c>
      <c r="N511" s="438">
        <v>0</v>
      </c>
      <c r="O511" s="438">
        <v>0</v>
      </c>
      <c r="P511" s="438">
        <v>0</v>
      </c>
      <c r="Q511" s="438">
        <v>0</v>
      </c>
      <c r="R511" s="438">
        <v>0</v>
      </c>
      <c r="S511" s="438">
        <v>0</v>
      </c>
      <c r="T511" s="577">
        <f t="shared" si="114"/>
        <v>0</v>
      </c>
      <c r="U511" s="439">
        <v>0</v>
      </c>
      <c r="V511" s="439">
        <v>0</v>
      </c>
      <c r="W511" s="439">
        <v>0</v>
      </c>
      <c r="X511" s="439">
        <v>0</v>
      </c>
      <c r="Y511" s="440">
        <f t="shared" si="124"/>
        <v>0</v>
      </c>
      <c r="Z511" s="441">
        <v>0</v>
      </c>
      <c r="AA511" s="441">
        <v>0</v>
      </c>
      <c r="AB511" s="441">
        <v>0</v>
      </c>
      <c r="AC511" s="441">
        <v>0</v>
      </c>
      <c r="AD511" s="442">
        <f t="shared" si="122"/>
        <v>0</v>
      </c>
      <c r="AE511" s="443">
        <f t="shared" si="118"/>
        <v>0</v>
      </c>
      <c r="AF511" s="443">
        <f t="shared" si="125"/>
        <v>0</v>
      </c>
      <c r="AG511" s="443">
        <f t="shared" si="119"/>
        <v>0</v>
      </c>
      <c r="AH511" s="444">
        <f t="shared" si="120"/>
        <v>0</v>
      </c>
      <c r="AI511" s="444">
        <f t="shared" si="115"/>
        <v>0</v>
      </c>
      <c r="AJ511" s="444">
        <f t="shared" si="116"/>
        <v>0</v>
      </c>
      <c r="AK511" s="601">
        <f t="shared" si="117"/>
        <v>0</v>
      </c>
    </row>
    <row r="512" spans="1:37" s="445" customFormat="1" ht="13.9" customHeight="1" x14ac:dyDescent="0.2">
      <c r="A512" s="446" t="s">
        <v>106</v>
      </c>
      <c r="B512" s="433"/>
      <c r="C512" s="432" t="s">
        <v>12</v>
      </c>
      <c r="D512" s="56"/>
      <c r="E512" s="432"/>
      <c r="F512" s="434" t="s">
        <v>499</v>
      </c>
      <c r="G512" s="450" t="s">
        <v>501</v>
      </c>
      <c r="H512" s="435" t="str">
        <f t="shared" si="123"/>
        <v>77300242</v>
      </c>
      <c r="I512" s="436" t="str">
        <f>IF(ISNA(VLOOKUP(G512,GAAP02F[[#All],[Column1]:[FundHier1]],5,FALSE)),"Leases",(VLOOKUP(G512,GAAP02F[[#All],[Column1]:[FundHier1]],5,FALSE)))</f>
        <v>850</v>
      </c>
      <c r="J512" s="436" t="str">
        <f>IF(ISNA(VLOOKUP(F512,Table_GAAP02A[[#All],[Agency]:[Hier1]],4,FALSE)),"Abolished Agency",(VLOOKUP(F512,Table_GAAP02A[[#All],[Agency]:[Hier1]],4,FALSE)))</f>
        <v>0808</v>
      </c>
      <c r="K512" s="437" t="str">
        <f>IF(ISNA(VLOOKUP(F512,Table_GAAP02A[[#All],[Agency]:[Hier1]],2,FALSE)),"Abolished Agency",(VLOOKUP(F512,Table_GAAP02A[[#All],[Agency]:[Hier1]],2,FALSE)))</f>
        <v>GENERAL GOVERNMENT</v>
      </c>
      <c r="L512" s="437" t="str">
        <f>IF(ISNA(VLOOKUP(F512,Table_GAAP02A[[#All],[Agency]:[Hier1]],3,FALSE)),"Abolished Agency",(VLOOKUP(F512,Table_GAAP02A[[#All],[Agency]:[Hier1]],3,FALSE)))</f>
        <v>FRANCHISE TAX BOARD</v>
      </c>
      <c r="M512" s="437" t="str">
        <f>IF(ISNA(VLOOKUP(G512,GAAP02F[[#All],[Column1]:[FundName]],2,FALSE)),"Leases",(VLOOKUP(G512,GAAP02F[[#All],[Column1]:[FundName]],2,FALSE)))</f>
        <v>COURT COLLECTION ACCOUNT</v>
      </c>
      <c r="N512" s="438">
        <v>0</v>
      </c>
      <c r="O512" s="438">
        <v>0</v>
      </c>
      <c r="P512" s="438">
        <v>0</v>
      </c>
      <c r="Q512" s="438">
        <v>0</v>
      </c>
      <c r="R512" s="438">
        <v>0</v>
      </c>
      <c r="S512" s="438">
        <v>0</v>
      </c>
      <c r="T512" s="577">
        <f t="shared" si="114"/>
        <v>0</v>
      </c>
      <c r="U512" s="439">
        <v>0</v>
      </c>
      <c r="V512" s="439">
        <v>0</v>
      </c>
      <c r="W512" s="439">
        <v>0</v>
      </c>
      <c r="X512" s="439">
        <v>0</v>
      </c>
      <c r="Y512" s="440">
        <f t="shared" si="124"/>
        <v>0</v>
      </c>
      <c r="Z512" s="441">
        <v>0</v>
      </c>
      <c r="AA512" s="441">
        <v>0</v>
      </c>
      <c r="AB512" s="441">
        <v>0</v>
      </c>
      <c r="AC512" s="441">
        <v>0</v>
      </c>
      <c r="AD512" s="442">
        <f t="shared" si="122"/>
        <v>0</v>
      </c>
      <c r="AE512" s="443">
        <f t="shared" ref="AE512:AE542" si="126">N512 +U512-Z512</f>
        <v>0</v>
      </c>
      <c r="AF512" s="443">
        <f t="shared" si="125"/>
        <v>0</v>
      </c>
      <c r="AG512" s="443">
        <f t="shared" ref="AG512:AG542" si="127">P512 +W512-AB512</f>
        <v>0</v>
      </c>
      <c r="AH512" s="444">
        <f t="shared" si="120"/>
        <v>0</v>
      </c>
      <c r="AI512" s="444">
        <f t="shared" si="115"/>
        <v>0</v>
      </c>
      <c r="AJ512" s="444">
        <f t="shared" si="116"/>
        <v>0</v>
      </c>
      <c r="AK512" s="601">
        <f t="shared" si="117"/>
        <v>0</v>
      </c>
    </row>
    <row r="513" spans="1:37" s="445" customFormat="1" ht="13.9" customHeight="1" x14ac:dyDescent="0.2">
      <c r="A513" s="446" t="s">
        <v>106</v>
      </c>
      <c r="B513" s="433"/>
      <c r="C513" s="432" t="s">
        <v>12</v>
      </c>
      <c r="D513" s="56"/>
      <c r="E513" s="432"/>
      <c r="F513" s="434" t="s">
        <v>502</v>
      </c>
      <c r="G513" s="434" t="s">
        <v>13</v>
      </c>
      <c r="H513" s="435" t="str">
        <f t="shared" si="123"/>
        <v>77600001</v>
      </c>
      <c r="I513" s="436" t="str">
        <f>IF(ISNA(VLOOKUP(G513,GAAP02F[[#All],[Column1]:[FundHier1]],5,FALSE)),"Leases",(VLOOKUP(G513,GAAP02F[[#All],[Column1]:[FundHier1]],5,FALSE)))</f>
        <v>100</v>
      </c>
      <c r="J513" s="436" t="str">
        <f>IF(ISNA(VLOOKUP(F513,Table_GAAP02A[[#All],[Agency]:[Hier1]],4,FALSE)),"Abolished Agency",(VLOOKUP(F513,Table_GAAP02A[[#All],[Agency]:[Hier1]],4,FALSE)))</f>
        <v>0808</v>
      </c>
      <c r="K513" s="437" t="str">
        <f>IF(ISNA(VLOOKUP(F513,Table_GAAP02A[[#All],[Agency]:[Hier1]],2,FALSE)),"Abolished Agency",(VLOOKUP(F513,Table_GAAP02A[[#All],[Agency]:[Hier1]],2,FALSE)))</f>
        <v>GENERAL GOVERNMENT</v>
      </c>
      <c r="L513" s="437" t="str">
        <f>IF(ISNA(VLOOKUP(F513,Table_GAAP02A[[#All],[Agency]:[Hier1]],3,FALSE)),"Abolished Agency",(VLOOKUP(F513,Table_GAAP02A[[#All],[Agency]:[Hier1]],3,FALSE)))</f>
        <v>DEPARTMENT OF GENERAL SERVICES</v>
      </c>
      <c r="M513" s="437" t="str">
        <f>IF(ISNA(VLOOKUP(G513,GAAP02F[[#All],[Column1]:[FundName]],2,FALSE)),"Leases",(VLOOKUP(G513,GAAP02F[[#All],[Column1]:[FundName]],2,FALSE)))</f>
        <v>GENERAL FUND</v>
      </c>
      <c r="N513" s="438">
        <v>0</v>
      </c>
      <c r="O513" s="438">
        <v>0</v>
      </c>
      <c r="P513" s="438">
        <v>0</v>
      </c>
      <c r="Q513" s="438">
        <v>0</v>
      </c>
      <c r="R513" s="438">
        <v>0</v>
      </c>
      <c r="S513" s="438">
        <v>0</v>
      </c>
      <c r="T513" s="577">
        <f t="shared" si="114"/>
        <v>0</v>
      </c>
      <c r="U513" s="439">
        <v>0</v>
      </c>
      <c r="V513" s="439">
        <v>0</v>
      </c>
      <c r="W513" s="439">
        <v>0</v>
      </c>
      <c r="X513" s="439">
        <v>0</v>
      </c>
      <c r="Y513" s="440">
        <f t="shared" si="124"/>
        <v>0</v>
      </c>
      <c r="Z513" s="441">
        <v>0</v>
      </c>
      <c r="AA513" s="441">
        <v>0</v>
      </c>
      <c r="AB513" s="441">
        <v>0</v>
      </c>
      <c r="AC513" s="441">
        <v>0</v>
      </c>
      <c r="AD513" s="442">
        <f t="shared" si="122"/>
        <v>0</v>
      </c>
      <c r="AE513" s="443">
        <f t="shared" si="126"/>
        <v>0</v>
      </c>
      <c r="AF513" s="443">
        <f t="shared" si="125"/>
        <v>0</v>
      </c>
      <c r="AG513" s="443">
        <f t="shared" si="127"/>
        <v>0</v>
      </c>
      <c r="AH513" s="444">
        <f t="shared" si="120"/>
        <v>0</v>
      </c>
      <c r="AI513" s="444">
        <f t="shared" si="115"/>
        <v>0</v>
      </c>
      <c r="AJ513" s="444">
        <f t="shared" si="116"/>
        <v>0</v>
      </c>
      <c r="AK513" s="601">
        <f t="shared" si="117"/>
        <v>0</v>
      </c>
    </row>
    <row r="514" spans="1:37" s="445" customFormat="1" ht="13.9" customHeight="1" x14ac:dyDescent="0.2">
      <c r="A514" s="431" t="s">
        <v>113</v>
      </c>
      <c r="B514" s="432"/>
      <c r="C514" s="432" t="s">
        <v>12</v>
      </c>
      <c r="D514" s="56"/>
      <c r="E514" s="432"/>
      <c r="F514" s="434" t="s">
        <v>502</v>
      </c>
      <c r="G514" s="450" t="s">
        <v>503</v>
      </c>
      <c r="H514" s="435" t="str">
        <f t="shared" si="123"/>
        <v>77600001a</v>
      </c>
      <c r="I514" s="436" t="str">
        <f>IF(ISNA(VLOOKUP(G514,GAAP02F[[#All],[Column1]:[FundHier1]],5,FALSE)),"Leases",(VLOOKUP(G514,GAAP02F[[#All],[Column1]:[FundHier1]],5,FALSE)))</f>
        <v>Leases</v>
      </c>
      <c r="J514" s="436" t="str">
        <f>IF(ISNA(VLOOKUP(F514,Table_GAAP02A[[#All],[Agency]:[Hier1]],4,FALSE)),"Abolished Agency",(VLOOKUP(F514,Table_GAAP02A[[#All],[Agency]:[Hier1]],4,FALSE)))</f>
        <v>0808</v>
      </c>
      <c r="K514" s="437" t="str">
        <f>IF(ISNA(VLOOKUP(F514,Table_GAAP02A[[#All],[Agency]:[Hier1]],2,FALSE)),"Abolished Agency",(VLOOKUP(F514,Table_GAAP02A[[#All],[Agency]:[Hier1]],2,FALSE)))</f>
        <v>GENERAL GOVERNMENT</v>
      </c>
      <c r="L514" s="437" t="str">
        <f>IF(ISNA(VLOOKUP(F514,Table_GAAP02A[[#All],[Agency]:[Hier1]],3,FALSE)),"Abolished Agency",(VLOOKUP(F514,Table_GAAP02A[[#All],[Agency]:[Hier1]],3,FALSE)))</f>
        <v>DEPARTMENT OF GENERAL SERVICES</v>
      </c>
      <c r="M514" s="437" t="s">
        <v>504</v>
      </c>
      <c r="N514" s="438">
        <v>0</v>
      </c>
      <c r="O514" s="438">
        <v>0</v>
      </c>
      <c r="P514" s="438">
        <v>0</v>
      </c>
      <c r="Q514" s="438">
        <v>0</v>
      </c>
      <c r="R514" s="438">
        <v>0</v>
      </c>
      <c r="S514" s="438">
        <v>0</v>
      </c>
      <c r="T514" s="577">
        <f t="shared" si="114"/>
        <v>0</v>
      </c>
      <c r="U514" s="439">
        <v>0</v>
      </c>
      <c r="V514" s="439">
        <v>0</v>
      </c>
      <c r="W514" s="439">
        <v>0</v>
      </c>
      <c r="X514" s="439">
        <v>0</v>
      </c>
      <c r="Y514" s="440">
        <f t="shared" si="124"/>
        <v>0</v>
      </c>
      <c r="Z514" s="441">
        <v>0</v>
      </c>
      <c r="AA514" s="441">
        <v>0</v>
      </c>
      <c r="AB514" s="441">
        <v>0</v>
      </c>
      <c r="AC514" s="441">
        <v>0</v>
      </c>
      <c r="AD514" s="442">
        <f t="shared" si="122"/>
        <v>0</v>
      </c>
      <c r="AE514" s="443">
        <f t="shared" si="126"/>
        <v>0</v>
      </c>
      <c r="AF514" s="443">
        <f t="shared" si="125"/>
        <v>0</v>
      </c>
      <c r="AG514" s="443">
        <f t="shared" si="127"/>
        <v>0</v>
      </c>
      <c r="AH514" s="444">
        <f t="shared" si="120"/>
        <v>0</v>
      </c>
      <c r="AI514" s="444">
        <f t="shared" si="115"/>
        <v>0</v>
      </c>
      <c r="AJ514" s="444">
        <f t="shared" si="116"/>
        <v>0</v>
      </c>
      <c r="AK514" s="601">
        <f t="shared" si="117"/>
        <v>0</v>
      </c>
    </row>
    <row r="515" spans="1:37" s="445" customFormat="1" ht="13.9" customHeight="1" x14ac:dyDescent="0.2">
      <c r="A515" s="446" t="s">
        <v>106</v>
      </c>
      <c r="B515" s="433"/>
      <c r="C515" s="432" t="s">
        <v>12</v>
      </c>
      <c r="D515" s="56"/>
      <c r="E515" s="432"/>
      <c r="F515" s="434" t="s">
        <v>502</v>
      </c>
      <c r="G515" s="434" t="s">
        <v>505</v>
      </c>
      <c r="H515" s="435" t="str">
        <f t="shared" si="123"/>
        <v>77600003</v>
      </c>
      <c r="I515" s="436" t="str">
        <f>IF(ISNA(VLOOKUP(G515,GAAP02F[[#All],[Column1]:[FundHier1]],5,FALSE)),"Leases",(VLOOKUP(G515,GAAP02F[[#All],[Column1]:[FundHier1]],5,FALSE)))</f>
        <v>200</v>
      </c>
      <c r="J515" s="436" t="str">
        <f>IF(ISNA(VLOOKUP(F515,Table_GAAP02A[[#All],[Agency]:[Hier1]],4,FALSE)),"Abolished Agency",(VLOOKUP(F515,Table_GAAP02A[[#All],[Agency]:[Hier1]],4,FALSE)))</f>
        <v>0808</v>
      </c>
      <c r="K515" s="437" t="str">
        <f>IF(ISNA(VLOOKUP(F515,Table_GAAP02A[[#All],[Agency]:[Hier1]],2,FALSE)),"Abolished Agency",(VLOOKUP(F515,Table_GAAP02A[[#All],[Agency]:[Hier1]],2,FALSE)))</f>
        <v>GENERAL GOVERNMENT</v>
      </c>
      <c r="L515" s="437" t="str">
        <f>IF(ISNA(VLOOKUP(F515,Table_GAAP02A[[#All],[Agency]:[Hier1]],3,FALSE)),"Abolished Agency",(VLOOKUP(F515,Table_GAAP02A[[#All],[Agency]:[Hier1]],3,FALSE)))</f>
        <v>DEPARTMENT OF GENERAL SERVICES</v>
      </c>
      <c r="M515" s="437" t="str">
        <f>IF(ISNA(VLOOKUP(G515,GAAP02F[[#All],[Column1]:[FundName]],2,FALSE)),"Leases",(VLOOKUP(G515,GAAP02F[[#All],[Column1]:[FundName]],2,FALSE)))</f>
        <v>MOTOR VEHICLE PARKING FAC A/C</v>
      </c>
      <c r="N515" s="438">
        <v>0</v>
      </c>
      <c r="O515" s="438">
        <v>0</v>
      </c>
      <c r="P515" s="438">
        <v>0</v>
      </c>
      <c r="Q515" s="438">
        <v>0</v>
      </c>
      <c r="R515" s="438">
        <v>0</v>
      </c>
      <c r="S515" s="438">
        <v>0</v>
      </c>
      <c r="T515" s="577">
        <f t="shared" si="114"/>
        <v>0</v>
      </c>
      <c r="U515" s="439">
        <v>0</v>
      </c>
      <c r="V515" s="439">
        <v>0</v>
      </c>
      <c r="W515" s="439">
        <v>0</v>
      </c>
      <c r="X515" s="439">
        <v>0</v>
      </c>
      <c r="Y515" s="440">
        <f t="shared" si="124"/>
        <v>0</v>
      </c>
      <c r="Z515" s="441">
        <v>0</v>
      </c>
      <c r="AA515" s="441">
        <v>0</v>
      </c>
      <c r="AB515" s="441">
        <v>0</v>
      </c>
      <c r="AC515" s="441">
        <v>0</v>
      </c>
      <c r="AD515" s="442">
        <f t="shared" si="122"/>
        <v>0</v>
      </c>
      <c r="AE515" s="443">
        <f t="shared" si="126"/>
        <v>0</v>
      </c>
      <c r="AF515" s="443">
        <f t="shared" si="125"/>
        <v>0</v>
      </c>
      <c r="AG515" s="443">
        <f t="shared" si="127"/>
        <v>0</v>
      </c>
      <c r="AH515" s="444">
        <f t="shared" si="120"/>
        <v>0</v>
      </c>
      <c r="AI515" s="444">
        <f t="shared" si="115"/>
        <v>0</v>
      </c>
      <c r="AJ515" s="444">
        <f t="shared" si="116"/>
        <v>0</v>
      </c>
      <c r="AK515" s="601">
        <f t="shared" si="117"/>
        <v>0</v>
      </c>
    </row>
    <row r="516" spans="1:37" s="445" customFormat="1" ht="13.9" customHeight="1" x14ac:dyDescent="0.2">
      <c r="A516" s="446" t="s">
        <v>106</v>
      </c>
      <c r="B516" s="433"/>
      <c r="C516" s="432" t="s">
        <v>12</v>
      </c>
      <c r="D516" s="56"/>
      <c r="E516" s="432"/>
      <c r="F516" s="434" t="s">
        <v>502</v>
      </c>
      <c r="G516" s="450" t="s">
        <v>22</v>
      </c>
      <c r="H516" s="435" t="str">
        <f t="shared" si="123"/>
        <v>77600036</v>
      </c>
      <c r="I516" s="436" t="str">
        <f>IF(ISNA(VLOOKUP(G516,GAAP02F[[#All],[Column1]:[FundHier1]],5,FALSE)),"Leases",(VLOOKUP(G516,GAAP02F[[#All],[Column1]:[FundHier1]],5,FALSE)))</f>
        <v>300</v>
      </c>
      <c r="J516" s="436" t="str">
        <f>IF(ISNA(VLOOKUP(F516,Table_GAAP02A[[#All],[Agency]:[Hier1]],4,FALSE)),"Abolished Agency",(VLOOKUP(F516,Table_GAAP02A[[#All],[Agency]:[Hier1]],4,FALSE)))</f>
        <v>0808</v>
      </c>
      <c r="K516" s="437" t="str">
        <f>IF(ISNA(VLOOKUP(F516,Table_GAAP02A[[#All],[Agency]:[Hier1]],2,FALSE)),"Abolished Agency",(VLOOKUP(F516,Table_GAAP02A[[#All],[Agency]:[Hier1]],2,FALSE)))</f>
        <v>GENERAL GOVERNMENT</v>
      </c>
      <c r="L516" s="437" t="str">
        <f>IF(ISNA(VLOOKUP(F516,Table_GAAP02A[[#All],[Agency]:[Hier1]],3,FALSE)),"Abolished Agency",(VLOOKUP(F516,Table_GAAP02A[[#All],[Agency]:[Hier1]],3,FALSE)))</f>
        <v>DEPARTMENT OF GENERAL SERVICES</v>
      </c>
      <c r="M516" s="437" t="str">
        <f>IF(ISNA(VLOOKUP(G516,GAAP02F[[#All],[Column1]:[FundName]],2,FALSE)),"Leases",(VLOOKUP(G516,GAAP02F[[#All],[Column1]:[FundName]],2,FALSE)))</f>
        <v>SPECIAL ACCOUNT FOR CAP OUTLAY</v>
      </c>
      <c r="N516" s="438">
        <v>0</v>
      </c>
      <c r="O516" s="438">
        <v>0</v>
      </c>
      <c r="P516" s="438">
        <v>0</v>
      </c>
      <c r="Q516" s="438">
        <v>0</v>
      </c>
      <c r="R516" s="438">
        <v>0</v>
      </c>
      <c r="S516" s="438">
        <v>0</v>
      </c>
      <c r="T516" s="577">
        <f t="shared" si="114"/>
        <v>0</v>
      </c>
      <c r="U516" s="439">
        <v>0</v>
      </c>
      <c r="V516" s="439">
        <v>0</v>
      </c>
      <c r="W516" s="439">
        <v>0</v>
      </c>
      <c r="X516" s="439">
        <v>0</v>
      </c>
      <c r="Y516" s="440">
        <f t="shared" si="124"/>
        <v>0</v>
      </c>
      <c r="Z516" s="441">
        <v>0</v>
      </c>
      <c r="AA516" s="441">
        <v>0</v>
      </c>
      <c r="AB516" s="441">
        <v>0</v>
      </c>
      <c r="AC516" s="441">
        <v>0</v>
      </c>
      <c r="AD516" s="442">
        <f t="shared" si="122"/>
        <v>0</v>
      </c>
      <c r="AE516" s="443">
        <f t="shared" si="126"/>
        <v>0</v>
      </c>
      <c r="AF516" s="443">
        <f t="shared" si="125"/>
        <v>0</v>
      </c>
      <c r="AG516" s="443">
        <f t="shared" si="127"/>
        <v>0</v>
      </c>
      <c r="AH516" s="444">
        <f t="shared" si="120"/>
        <v>0</v>
      </c>
      <c r="AI516" s="444">
        <f t="shared" si="115"/>
        <v>0</v>
      </c>
      <c r="AJ516" s="444">
        <f t="shared" si="116"/>
        <v>0</v>
      </c>
      <c r="AK516" s="601">
        <f t="shared" si="117"/>
        <v>0</v>
      </c>
    </row>
    <row r="517" spans="1:37" s="445" customFormat="1" ht="13.9" customHeight="1" x14ac:dyDescent="0.2">
      <c r="A517" s="446" t="s">
        <v>106</v>
      </c>
      <c r="B517" s="433"/>
      <c r="C517" s="432" t="s">
        <v>12</v>
      </c>
      <c r="D517" s="56"/>
      <c r="E517" s="432"/>
      <c r="F517" s="434" t="s">
        <v>502</v>
      </c>
      <c r="G517" s="434" t="s">
        <v>506</v>
      </c>
      <c r="H517" s="435" t="str">
        <f t="shared" si="123"/>
        <v>77600328</v>
      </c>
      <c r="I517" s="436" t="str">
        <f>IF(ISNA(VLOOKUP(G517,GAAP02F[[#All],[Column1]:[FundHier1]],5,FALSE)),"Leases",(VLOOKUP(G517,GAAP02F[[#All],[Column1]:[FundHier1]],5,FALSE)))</f>
        <v>200</v>
      </c>
      <c r="J517" s="436" t="str">
        <f>IF(ISNA(VLOOKUP(F517,Table_GAAP02A[[#All],[Agency]:[Hier1]],4,FALSE)),"Abolished Agency",(VLOOKUP(F517,Table_GAAP02A[[#All],[Agency]:[Hier1]],4,FALSE)))</f>
        <v>0808</v>
      </c>
      <c r="K517" s="437" t="str">
        <f>IF(ISNA(VLOOKUP(F517,Table_GAAP02A[[#All],[Agency]:[Hier1]],2,FALSE)),"Abolished Agency",(VLOOKUP(F517,Table_GAAP02A[[#All],[Agency]:[Hier1]],2,FALSE)))</f>
        <v>GENERAL GOVERNMENT</v>
      </c>
      <c r="L517" s="437" t="str">
        <f>IF(ISNA(VLOOKUP(F517,Table_GAAP02A[[#All],[Agency]:[Hier1]],3,FALSE)),"Abolished Agency",(VLOOKUP(F517,Table_GAAP02A[[#All],[Agency]:[Hier1]],3,FALSE)))</f>
        <v>DEPARTMENT OF GENERAL SERVICES</v>
      </c>
      <c r="M517" s="437" t="str">
        <f>IF(ISNA(VLOOKUP(G517,GAAP02F[[#All],[Column1]:[FundName]],2,FALSE)),"Leases",(VLOOKUP(G517,GAAP02F[[#All],[Column1]:[FundName]],2,FALSE)))</f>
        <v>PUBLC SCHL PLAN,DSGN&amp;CONST REV</v>
      </c>
      <c r="N517" s="438">
        <v>0</v>
      </c>
      <c r="O517" s="438">
        <v>0</v>
      </c>
      <c r="P517" s="438">
        <v>0</v>
      </c>
      <c r="Q517" s="438">
        <v>0</v>
      </c>
      <c r="R517" s="438">
        <v>0</v>
      </c>
      <c r="S517" s="438">
        <v>0</v>
      </c>
      <c r="T517" s="577">
        <f t="shared" si="114"/>
        <v>0</v>
      </c>
      <c r="U517" s="439">
        <v>0</v>
      </c>
      <c r="V517" s="439">
        <v>0</v>
      </c>
      <c r="W517" s="439">
        <v>0</v>
      </c>
      <c r="X517" s="439">
        <v>0</v>
      </c>
      <c r="Y517" s="440">
        <f t="shared" si="124"/>
        <v>0</v>
      </c>
      <c r="Z517" s="441">
        <v>0</v>
      </c>
      <c r="AA517" s="441">
        <v>0</v>
      </c>
      <c r="AB517" s="441">
        <v>0</v>
      </c>
      <c r="AC517" s="441">
        <v>0</v>
      </c>
      <c r="AD517" s="442">
        <f t="shared" si="122"/>
        <v>0</v>
      </c>
      <c r="AE517" s="443">
        <f t="shared" si="126"/>
        <v>0</v>
      </c>
      <c r="AF517" s="443">
        <f t="shared" si="125"/>
        <v>0</v>
      </c>
      <c r="AG517" s="443">
        <f t="shared" si="127"/>
        <v>0</v>
      </c>
      <c r="AH517" s="444">
        <f t="shared" si="120"/>
        <v>0</v>
      </c>
      <c r="AI517" s="444">
        <f t="shared" si="115"/>
        <v>0</v>
      </c>
      <c r="AJ517" s="444">
        <f t="shared" si="116"/>
        <v>0</v>
      </c>
      <c r="AK517" s="601">
        <f t="shared" si="117"/>
        <v>0</v>
      </c>
    </row>
    <row r="518" spans="1:37" s="445" customFormat="1" ht="13.9" customHeight="1" x14ac:dyDescent="0.2">
      <c r="A518" s="431" t="s">
        <v>113</v>
      </c>
      <c r="B518" s="432"/>
      <c r="C518" s="432" t="s">
        <v>12</v>
      </c>
      <c r="D518" s="56"/>
      <c r="E518" s="432"/>
      <c r="F518" s="434" t="s">
        <v>502</v>
      </c>
      <c r="G518" s="450" t="s">
        <v>507</v>
      </c>
      <c r="H518" s="435" t="str">
        <f t="shared" si="123"/>
        <v>77600561</v>
      </c>
      <c r="I518" s="436" t="str">
        <f>IF(ISNA(VLOOKUP(G518,GAAP02F[[#All],[Column1]:[FundHier1]],5,FALSE)),"Leases",(VLOOKUP(G518,GAAP02F[[#All],[Column1]:[FundHier1]],5,FALSE)))</f>
        <v>300</v>
      </c>
      <c r="J518" s="436" t="str">
        <f>IF(ISNA(VLOOKUP(F518,Table_GAAP02A[[#All],[Agency]:[Hier1]],4,FALSE)),"Abolished Agency",(VLOOKUP(F518,Table_GAAP02A[[#All],[Agency]:[Hier1]],4,FALSE)))</f>
        <v>0808</v>
      </c>
      <c r="K518" s="437" t="str">
        <f>IF(ISNA(VLOOKUP(F518,Table_GAAP02A[[#All],[Agency]:[Hier1]],2,FALSE)),"Abolished Agency",(VLOOKUP(F518,Table_GAAP02A[[#All],[Agency]:[Hier1]],2,FALSE)))</f>
        <v>GENERAL GOVERNMENT</v>
      </c>
      <c r="L518" s="437" t="str">
        <f>IF(ISNA(VLOOKUP(F518,Table_GAAP02A[[#All],[Agency]:[Hier1]],3,FALSE)),"Abolished Agency",(VLOOKUP(F518,Table_GAAP02A[[#All],[Agency]:[Hier1]],3,FALSE)))</f>
        <v>DEPARTMENT OF GENERAL SERVICES</v>
      </c>
      <c r="M518" s="437" t="str">
        <f>IF(ISNA(VLOOKUP(G518,GAAP02F[[#All],[Column1]:[FundName]],2,FALSE)),"Leases",(VLOOKUP(G518,GAAP02F[[#All],[Column1]:[FundName]],2,FALSE)))</f>
        <v>RIVERSIDE CO PUBLIC FIN AUTH</v>
      </c>
      <c r="N518" s="438">
        <v>0</v>
      </c>
      <c r="O518" s="438">
        <v>0</v>
      </c>
      <c r="P518" s="438">
        <v>0</v>
      </c>
      <c r="Q518" s="438">
        <v>0</v>
      </c>
      <c r="R518" s="438">
        <v>0</v>
      </c>
      <c r="S518" s="438">
        <v>0</v>
      </c>
      <c r="T518" s="577">
        <f t="shared" si="114"/>
        <v>0</v>
      </c>
      <c r="U518" s="439">
        <v>0</v>
      </c>
      <c r="V518" s="439">
        <v>0</v>
      </c>
      <c r="W518" s="439">
        <v>0</v>
      </c>
      <c r="X518" s="439">
        <v>0</v>
      </c>
      <c r="Y518" s="440">
        <f t="shared" si="124"/>
        <v>0</v>
      </c>
      <c r="Z518" s="441">
        <v>0</v>
      </c>
      <c r="AA518" s="441">
        <v>0</v>
      </c>
      <c r="AB518" s="441">
        <v>0</v>
      </c>
      <c r="AC518" s="441">
        <v>0</v>
      </c>
      <c r="AD518" s="442">
        <f t="shared" si="122"/>
        <v>0</v>
      </c>
      <c r="AE518" s="443">
        <f t="shared" si="126"/>
        <v>0</v>
      </c>
      <c r="AF518" s="443">
        <f t="shared" si="125"/>
        <v>0</v>
      </c>
      <c r="AG518" s="443">
        <f t="shared" si="127"/>
        <v>0</v>
      </c>
      <c r="AH518" s="444">
        <f t="shared" si="120"/>
        <v>0</v>
      </c>
      <c r="AI518" s="444">
        <f t="shared" si="115"/>
        <v>0</v>
      </c>
      <c r="AJ518" s="444">
        <f t="shared" si="116"/>
        <v>0</v>
      </c>
      <c r="AK518" s="601">
        <f t="shared" si="117"/>
        <v>0</v>
      </c>
    </row>
    <row r="519" spans="1:37" s="445" customFormat="1" ht="13.9" customHeight="1" x14ac:dyDescent="0.2">
      <c r="A519" s="431" t="s">
        <v>113</v>
      </c>
      <c r="B519" s="432"/>
      <c r="C519" s="432" t="s">
        <v>12</v>
      </c>
      <c r="D519" s="56"/>
      <c r="E519" s="432"/>
      <c r="F519" s="434" t="s">
        <v>502</v>
      </c>
      <c r="G519" s="434" t="s">
        <v>508</v>
      </c>
      <c r="H519" s="435" t="str">
        <f t="shared" si="123"/>
        <v>77600612</v>
      </c>
      <c r="I519" s="436" t="str">
        <f>IF(ISNA(VLOOKUP(G519,GAAP02F[[#All],[Column1]:[FundHier1]],5,FALSE)),"Leases",(VLOOKUP(G519,GAAP02F[[#All],[Column1]:[FundHier1]],5,FALSE)))</f>
        <v>650</v>
      </c>
      <c r="J519" s="436" t="str">
        <f>IF(ISNA(VLOOKUP(F519,Table_GAAP02A[[#All],[Agency]:[Hier1]],4,FALSE)),"Abolished Agency",(VLOOKUP(F519,Table_GAAP02A[[#All],[Agency]:[Hier1]],4,FALSE)))</f>
        <v>0808</v>
      </c>
      <c r="K519" s="437" t="str">
        <f>IF(ISNA(VLOOKUP(F519,Table_GAAP02A[[#All],[Agency]:[Hier1]],2,FALSE)),"Abolished Agency",(VLOOKUP(F519,Table_GAAP02A[[#All],[Agency]:[Hier1]],2,FALSE)))</f>
        <v>GENERAL GOVERNMENT</v>
      </c>
      <c r="L519" s="437" t="str">
        <f>IF(ISNA(VLOOKUP(F519,Table_GAAP02A[[#All],[Agency]:[Hier1]],3,FALSE)),"Abolished Agency",(VLOOKUP(F519,Table_GAAP02A[[#All],[Agency]:[Hier1]],3,FALSE)))</f>
        <v>DEPARTMENT OF GENERAL SERVICES</v>
      </c>
      <c r="M519" s="437" t="str">
        <f>IF(ISNA(VLOOKUP(G519,GAAP02F[[#All],[Column1]:[FundName]],2,FALSE)),"Leases",(VLOOKUP(G519,GAAP02F[[#All],[Column1]:[FundName]],2,FALSE)))</f>
        <v>SACTO CITY FINANCING AUTH FD</v>
      </c>
      <c r="N519" s="438">
        <v>0</v>
      </c>
      <c r="O519" s="438">
        <v>0</v>
      </c>
      <c r="P519" s="438">
        <v>0</v>
      </c>
      <c r="Q519" s="438">
        <v>0</v>
      </c>
      <c r="R519" s="438">
        <v>0</v>
      </c>
      <c r="S519" s="438">
        <v>0</v>
      </c>
      <c r="T519" s="577">
        <f t="shared" si="114"/>
        <v>0</v>
      </c>
      <c r="U519" s="439">
        <v>0</v>
      </c>
      <c r="V519" s="439">
        <v>0</v>
      </c>
      <c r="W519" s="439">
        <v>0</v>
      </c>
      <c r="X519" s="439">
        <v>0</v>
      </c>
      <c r="Y519" s="440">
        <f t="shared" si="124"/>
        <v>0</v>
      </c>
      <c r="Z519" s="441">
        <v>0</v>
      </c>
      <c r="AA519" s="441">
        <v>0</v>
      </c>
      <c r="AB519" s="441">
        <v>0</v>
      </c>
      <c r="AC519" s="441">
        <v>0</v>
      </c>
      <c r="AD519" s="442">
        <f t="shared" si="122"/>
        <v>0</v>
      </c>
      <c r="AE519" s="443">
        <f t="shared" si="126"/>
        <v>0</v>
      </c>
      <c r="AF519" s="443">
        <f t="shared" si="125"/>
        <v>0</v>
      </c>
      <c r="AG519" s="443">
        <f t="shared" si="127"/>
        <v>0</v>
      </c>
      <c r="AH519" s="444">
        <f t="shared" si="120"/>
        <v>0</v>
      </c>
      <c r="AI519" s="444">
        <f t="shared" si="115"/>
        <v>0</v>
      </c>
      <c r="AJ519" s="444">
        <f t="shared" si="116"/>
        <v>0</v>
      </c>
      <c r="AK519" s="601">
        <f t="shared" si="117"/>
        <v>0</v>
      </c>
    </row>
    <row r="520" spans="1:37" s="445" customFormat="1" ht="13.9" customHeight="1" x14ac:dyDescent="0.2">
      <c r="A520" s="615"/>
      <c r="B520" s="432"/>
      <c r="C520" s="432" t="s">
        <v>12</v>
      </c>
      <c r="D520" s="56"/>
      <c r="E520" s="432"/>
      <c r="F520" s="434" t="s">
        <v>502</v>
      </c>
      <c r="G520" s="186" t="s">
        <v>5586</v>
      </c>
      <c r="H520" s="435" t="str">
        <f t="shared" si="123"/>
        <v>77600666</v>
      </c>
      <c r="I520" s="436" t="str">
        <f>IF(ISNA(VLOOKUP(G520,GAAP02F[[#All],[Column1]:[FundHier1]],5,FALSE)),"Leases",(VLOOKUP(G520,GAAP02F[[#All],[Column1]:[FundHier1]],5,FALSE)))</f>
        <v>500</v>
      </c>
      <c r="J520" s="436" t="str">
        <f>IF(ISNA(VLOOKUP(F520,Table_GAAP02A[[#All],[Agency]:[Hier1]],4,FALSE)),"Abolished Agency",(VLOOKUP(F520,Table_GAAP02A[[#All],[Agency]:[Hier1]],4,FALSE)))</f>
        <v>0808</v>
      </c>
      <c r="K520" s="437" t="str">
        <f>IF(ISNA(VLOOKUP(F520,Table_GAAP02A[[#All],[Agency]:[Hier1]],2,FALSE)),"Abolished Agency",(VLOOKUP(F520,Table_GAAP02A[[#All],[Agency]:[Hier1]],2,FALSE)))</f>
        <v>GENERAL GOVERNMENT</v>
      </c>
      <c r="L520" s="437" t="str">
        <f>IF(ISNA(VLOOKUP(F520,Table_GAAP02A[[#All],[Agency]:[Hier1]],3,FALSE)),"Abolished Agency",(VLOOKUP(F520,Table_GAAP02A[[#All],[Agency]:[Hier1]],3,FALSE)))</f>
        <v>DEPARTMENT OF GENERAL SERVICES</v>
      </c>
      <c r="M520" s="437" t="str">
        <f>IF(ISNA(VLOOKUP(G520,GAAP02F[[#All],[Column1]:[FundName]],2,FALSE)),"Leases",(VLOOKUP(G520,GAAP02F[[#All],[Column1]:[FundName]],2,FALSE)))</f>
        <v>SERVICE REVOLVING FUND</v>
      </c>
      <c r="N520" s="438">
        <v>0</v>
      </c>
      <c r="O520" s="438">
        <v>0</v>
      </c>
      <c r="P520" s="438">
        <v>0</v>
      </c>
      <c r="Q520" s="438">
        <v>0</v>
      </c>
      <c r="R520" s="438">
        <v>0</v>
      </c>
      <c r="S520" s="438">
        <v>0</v>
      </c>
      <c r="T520" s="577">
        <f t="shared" si="114"/>
        <v>0</v>
      </c>
      <c r="U520" s="439">
        <v>0</v>
      </c>
      <c r="V520" s="439">
        <v>0</v>
      </c>
      <c r="W520" s="439">
        <v>0</v>
      </c>
      <c r="X520" s="439">
        <v>0</v>
      </c>
      <c r="Y520" s="440">
        <f t="shared" si="124"/>
        <v>0</v>
      </c>
      <c r="Z520" s="441">
        <v>0</v>
      </c>
      <c r="AA520" s="441">
        <v>0</v>
      </c>
      <c r="AB520" s="441">
        <v>0</v>
      </c>
      <c r="AC520" s="441">
        <v>0</v>
      </c>
      <c r="AD520" s="442">
        <f t="shared" si="122"/>
        <v>0</v>
      </c>
      <c r="AE520" s="443">
        <f t="shared" si="126"/>
        <v>0</v>
      </c>
      <c r="AF520" s="443">
        <f t="shared" si="125"/>
        <v>0</v>
      </c>
      <c r="AG520" s="443">
        <f t="shared" si="127"/>
        <v>0</v>
      </c>
      <c r="AH520" s="444">
        <f t="shared" si="120"/>
        <v>0</v>
      </c>
      <c r="AI520" s="444">
        <f t="shared" si="115"/>
        <v>0</v>
      </c>
      <c r="AJ520" s="444">
        <f t="shared" si="116"/>
        <v>0</v>
      </c>
      <c r="AK520" s="601">
        <f t="shared" si="117"/>
        <v>0</v>
      </c>
    </row>
    <row r="521" spans="1:37" s="445" customFormat="1" ht="13.9" customHeight="1" x14ac:dyDescent="0.2">
      <c r="A521" s="431" t="s">
        <v>106</v>
      </c>
      <c r="B521" s="198"/>
      <c r="C521" s="432" t="s">
        <v>12</v>
      </c>
      <c r="D521" s="56" t="s">
        <v>6263</v>
      </c>
      <c r="E521" s="56" t="s">
        <v>6263</v>
      </c>
      <c r="F521" s="434" t="s">
        <v>509</v>
      </c>
      <c r="G521" s="434" t="s">
        <v>510</v>
      </c>
      <c r="H521" s="435" t="str">
        <f t="shared" si="123"/>
        <v>78700214</v>
      </c>
      <c r="I521" s="436" t="str">
        <f>IF(ISNA(VLOOKUP(G521,GAAP02F[[#All],[Column1]:[FundHier1]],5,FALSE)),"Leases",(VLOOKUP(G521,GAAP02F[[#All],[Column1]:[FundHier1]],5,FALSE)))</f>
        <v>200</v>
      </c>
      <c r="J521" s="436" t="str">
        <f>IF(ISNA(VLOOKUP(F521,Table_GAAP02A[[#All],[Agency]:[Hier1]],4,FALSE)),"Abolished Agency",(VLOOKUP(F521,Table_GAAP02A[[#All],[Agency]:[Hier1]],4,FALSE)))</f>
        <v>0808</v>
      </c>
      <c r="K521" s="437" t="str">
        <f>IF(ISNA(VLOOKUP(F521,Table_GAAP02A[[#All],[Agency]:[Hier1]],2,FALSE)),"Abolished Agency",(VLOOKUP(F521,Table_GAAP02A[[#All],[Agency]:[Hier1]],2,FALSE)))</f>
        <v>GENERAL GOVERNMENT</v>
      </c>
      <c r="L521" s="437" t="str">
        <f>IF(ISNA(VLOOKUP(F521,Table_GAAP02A[[#All],[Agency]:[Hier1]],3,FALSE)),"Abolished Agency",(VLOOKUP(F521,Table_GAAP02A[[#All],[Agency]:[Hier1]],3,FALSE)))</f>
        <v>CA VICTIM COMP/GOVT CLMS BD</v>
      </c>
      <c r="M521" s="437" t="str">
        <f>IF(ISNA(VLOOKUP(G521,GAAP02F[[#All],[Column1]:[FundName]],2,FALSE)),"Leases",(VLOOKUP(G521,GAAP02F[[#All],[Column1]:[FundName]],2,FALSE)))</f>
        <v>RESTITUTION FUND</v>
      </c>
      <c r="N521" s="438">
        <v>0</v>
      </c>
      <c r="O521" s="438">
        <v>12700352</v>
      </c>
      <c r="P521" s="438">
        <v>0</v>
      </c>
      <c r="Q521" s="438">
        <v>326521.7</v>
      </c>
      <c r="R521" s="438">
        <v>0</v>
      </c>
      <c r="S521" s="438">
        <v>0</v>
      </c>
      <c r="T521" s="577">
        <f t="shared" si="114"/>
        <v>13026873.699999999</v>
      </c>
      <c r="U521" s="439">
        <v>0</v>
      </c>
      <c r="V521" s="439">
        <v>0</v>
      </c>
      <c r="W521" s="439">
        <v>0</v>
      </c>
      <c r="X521" s="439">
        <v>0</v>
      </c>
      <c r="Y521" s="440">
        <f t="shared" si="124"/>
        <v>0</v>
      </c>
      <c r="Z521" s="441">
        <v>0</v>
      </c>
      <c r="AA521" s="441">
        <v>0</v>
      </c>
      <c r="AB521" s="441">
        <v>0</v>
      </c>
      <c r="AC521" s="441">
        <v>0</v>
      </c>
      <c r="AD521" s="442">
        <f t="shared" si="122"/>
        <v>0</v>
      </c>
      <c r="AE521" s="443">
        <f t="shared" si="126"/>
        <v>0</v>
      </c>
      <c r="AF521" s="443">
        <f t="shared" si="125"/>
        <v>12700352</v>
      </c>
      <c r="AG521" s="443">
        <f t="shared" si="127"/>
        <v>0</v>
      </c>
      <c r="AH521" s="444">
        <f t="shared" si="120"/>
        <v>326521.7</v>
      </c>
      <c r="AI521" s="444">
        <f t="shared" si="115"/>
        <v>0</v>
      </c>
      <c r="AJ521" s="444">
        <f t="shared" si="116"/>
        <v>0</v>
      </c>
      <c r="AK521" s="601">
        <f t="shared" si="117"/>
        <v>13026873.699999999</v>
      </c>
    </row>
    <row r="522" spans="1:37" s="445" customFormat="1" ht="13.9" customHeight="1" x14ac:dyDescent="0.2">
      <c r="A522" s="431" t="s">
        <v>106</v>
      </c>
      <c r="B522" s="198"/>
      <c r="C522" s="432" t="s">
        <v>12</v>
      </c>
      <c r="D522" s="56"/>
      <c r="E522" s="432"/>
      <c r="F522" s="434" t="s">
        <v>511</v>
      </c>
      <c r="G522" s="434" t="s">
        <v>13</v>
      </c>
      <c r="H522" s="435" t="str">
        <f t="shared" si="123"/>
        <v>79100001</v>
      </c>
      <c r="I522" s="436" t="str">
        <f>IF(ISNA(VLOOKUP(G522,GAAP02F[[#All],[Column1]:[FundHier1]],5,FALSE)),"Leases",(VLOOKUP(G522,GAAP02F[[#All],[Column1]:[FundHier1]],5,FALSE)))</f>
        <v>100</v>
      </c>
      <c r="J522" s="436" t="str">
        <f>IF(ISNA(VLOOKUP(F522,Table_GAAP02A[[#All],[Agency]:[Hier1]],4,FALSE)),"Abolished Agency",(VLOOKUP(F522,Table_GAAP02A[[#All],[Agency]:[Hier1]],4,FALSE)))</f>
        <v>0808</v>
      </c>
      <c r="K522" s="437" t="str">
        <f>IF(ISNA(VLOOKUP(F522,Table_GAAP02A[[#All],[Agency]:[Hier1]],2,FALSE)),"Abolished Agency",(VLOOKUP(F522,Table_GAAP02A[[#All],[Agency]:[Hier1]],2,FALSE)))</f>
        <v>GENERAL GOVERNMENT</v>
      </c>
      <c r="L522" s="437" t="str">
        <f>IF(ISNA(VLOOKUP(F522,Table_GAAP02A[[#All],[Agency]:[Hier1]],3,FALSE)),"Abolished Agency",(VLOOKUP(F522,Table_GAAP02A[[#All],[Agency]:[Hier1]],3,FALSE)))</f>
        <v>OFFICE OF ADMINISTRATIVE LAW</v>
      </c>
      <c r="M522" s="437" t="str">
        <f>IF(ISNA(VLOOKUP(G522,GAAP02F[[#All],[Column1]:[FundName]],2,FALSE)),"Leases",(VLOOKUP(G522,GAAP02F[[#All],[Column1]:[FundName]],2,FALSE)))</f>
        <v>GENERAL FUND</v>
      </c>
      <c r="N522" s="438">
        <v>0</v>
      </c>
      <c r="O522" s="438">
        <v>0</v>
      </c>
      <c r="P522" s="438">
        <v>0</v>
      </c>
      <c r="Q522" s="438">
        <v>0</v>
      </c>
      <c r="R522" s="438">
        <v>0</v>
      </c>
      <c r="S522" s="438">
        <v>0</v>
      </c>
      <c r="T522" s="577">
        <f t="shared" si="114"/>
        <v>0</v>
      </c>
      <c r="U522" s="439">
        <v>0</v>
      </c>
      <c r="V522" s="439">
        <v>0</v>
      </c>
      <c r="W522" s="439">
        <v>0</v>
      </c>
      <c r="X522" s="439">
        <v>0</v>
      </c>
      <c r="Y522" s="440">
        <f t="shared" si="124"/>
        <v>0</v>
      </c>
      <c r="Z522" s="441">
        <v>0</v>
      </c>
      <c r="AA522" s="441">
        <v>0</v>
      </c>
      <c r="AB522" s="441">
        <v>0</v>
      </c>
      <c r="AC522" s="441">
        <v>0</v>
      </c>
      <c r="AD522" s="442">
        <f t="shared" si="122"/>
        <v>0</v>
      </c>
      <c r="AE522" s="443">
        <f t="shared" si="126"/>
        <v>0</v>
      </c>
      <c r="AF522" s="443">
        <f t="shared" si="125"/>
        <v>0</v>
      </c>
      <c r="AG522" s="443">
        <f t="shared" si="127"/>
        <v>0</v>
      </c>
      <c r="AH522" s="444">
        <f t="shared" si="120"/>
        <v>0</v>
      </c>
      <c r="AI522" s="444">
        <f t="shared" si="115"/>
        <v>0</v>
      </c>
      <c r="AJ522" s="444">
        <f t="shared" si="116"/>
        <v>0</v>
      </c>
      <c r="AK522" s="601">
        <f t="shared" si="117"/>
        <v>0</v>
      </c>
    </row>
    <row r="523" spans="1:37" s="445" customFormat="1" ht="13.9" customHeight="1" x14ac:dyDescent="0.2">
      <c r="A523" s="431"/>
      <c r="B523" s="198"/>
      <c r="C523" s="432" t="s">
        <v>12</v>
      </c>
      <c r="D523" s="56"/>
      <c r="E523" s="432"/>
      <c r="F523" s="434" t="s">
        <v>511</v>
      </c>
      <c r="G523" s="305" t="s">
        <v>123</v>
      </c>
      <c r="H523" s="435" t="str">
        <f t="shared" si="123"/>
        <v>79109740</v>
      </c>
      <c r="I523" s="436" t="str">
        <f>IF(ISNA(VLOOKUP(G523,GAAP02F[[#All],[Column1]:[FundHier1]],5,FALSE)),"Leases",(VLOOKUP(G523,GAAP02F[[#All],[Column1]:[FundHier1]],5,FALSE)))</f>
        <v>500</v>
      </c>
      <c r="J523" s="436" t="str">
        <f>IF(ISNA(VLOOKUP(F523,Table_GAAP02A[[#All],[Agency]:[Hier1]],4,FALSE)),"Abolished Agency",(VLOOKUP(F523,Table_GAAP02A[[#All],[Agency]:[Hier1]],4,FALSE)))</f>
        <v>0808</v>
      </c>
      <c r="K523" s="437" t="str">
        <f>IF(ISNA(VLOOKUP(F523,Table_GAAP02A[[#All],[Agency]:[Hier1]],2,FALSE)),"Abolished Agency",(VLOOKUP(F523,Table_GAAP02A[[#All],[Agency]:[Hier1]],2,FALSE)))</f>
        <v>GENERAL GOVERNMENT</v>
      </c>
      <c r="L523" s="437" t="str">
        <f>IF(ISNA(VLOOKUP(F523,Table_GAAP02A[[#All],[Agency]:[Hier1]],3,FALSE)),"Abolished Agency",(VLOOKUP(F523,Table_GAAP02A[[#All],[Agency]:[Hier1]],3,FALSE)))</f>
        <v>OFFICE OF ADMINISTRATIVE LAW</v>
      </c>
      <c r="M523" s="437" t="str">
        <f>IF(ISNA(VLOOKUP(G523,GAAP02F[[#All],[Column1]:[FundName]],2,FALSE)),"Leases",(VLOOKUP(G523,GAAP02F[[#All],[Column1]:[FundName]],2,FALSE)))</f>
        <v>CENTRAL SERVICE COST RECOVERY</v>
      </c>
      <c r="N523" s="438">
        <v>0</v>
      </c>
      <c r="O523" s="438">
        <v>0</v>
      </c>
      <c r="P523" s="438">
        <v>0</v>
      </c>
      <c r="Q523" s="438">
        <v>0</v>
      </c>
      <c r="R523" s="438">
        <v>0</v>
      </c>
      <c r="S523" s="438">
        <v>0</v>
      </c>
      <c r="T523" s="577">
        <f t="shared" si="114"/>
        <v>0</v>
      </c>
      <c r="U523" s="439">
        <v>0</v>
      </c>
      <c r="V523" s="439">
        <v>0</v>
      </c>
      <c r="W523" s="439">
        <v>0</v>
      </c>
      <c r="X523" s="439">
        <v>0</v>
      </c>
      <c r="Y523" s="440">
        <f t="shared" si="124"/>
        <v>0</v>
      </c>
      <c r="Z523" s="441">
        <v>0</v>
      </c>
      <c r="AA523" s="441">
        <v>0</v>
      </c>
      <c r="AB523" s="441">
        <v>0</v>
      </c>
      <c r="AC523" s="441">
        <v>0</v>
      </c>
      <c r="AD523" s="442">
        <f t="shared" si="122"/>
        <v>0</v>
      </c>
      <c r="AE523" s="443">
        <f t="shared" si="126"/>
        <v>0</v>
      </c>
      <c r="AF523" s="443">
        <f t="shared" si="125"/>
        <v>0</v>
      </c>
      <c r="AG523" s="443">
        <f t="shared" si="127"/>
        <v>0</v>
      </c>
      <c r="AH523" s="444">
        <f t="shared" si="120"/>
        <v>0</v>
      </c>
      <c r="AI523" s="444">
        <f t="shared" si="115"/>
        <v>0</v>
      </c>
      <c r="AJ523" s="444">
        <f t="shared" si="116"/>
        <v>0</v>
      </c>
      <c r="AK523" s="601">
        <f t="shared" si="117"/>
        <v>0</v>
      </c>
    </row>
    <row r="524" spans="1:37" s="445" customFormat="1" ht="13.9" customHeight="1" x14ac:dyDescent="0.2">
      <c r="A524" s="446" t="s">
        <v>106</v>
      </c>
      <c r="B524" s="433"/>
      <c r="C524" s="432" t="s">
        <v>12</v>
      </c>
      <c r="D524" s="56" t="s">
        <v>6265</v>
      </c>
      <c r="E524" s="56" t="s">
        <v>6264</v>
      </c>
      <c r="F524" s="434" t="s">
        <v>512</v>
      </c>
      <c r="G524" s="434" t="s">
        <v>13</v>
      </c>
      <c r="H524" s="435" t="str">
        <f t="shared" si="123"/>
        <v>81200001</v>
      </c>
      <c r="I524" s="436" t="str">
        <f>IF(ISNA(VLOOKUP(G524,GAAP02F[[#All],[Column1]:[FundHier1]],5,FALSE)),"Leases",(VLOOKUP(G524,GAAP02F[[#All],[Column1]:[FundHier1]],5,FALSE)))</f>
        <v>100</v>
      </c>
      <c r="J524" s="436" t="str">
        <f>IF(ISNA(VLOOKUP(F524,Table_GAAP02A[[#All],[Agency]:[Hier1]],4,FALSE)),"Abolished Agency",(VLOOKUP(F524,Table_GAAP02A[[#All],[Agency]:[Hier1]],4,FALSE)))</f>
        <v>0808</v>
      </c>
      <c r="K524" s="437" t="str">
        <f>IF(ISNA(VLOOKUP(F524,Table_GAAP02A[[#All],[Agency]:[Hier1]],2,FALSE)),"Abolished Agency",(VLOOKUP(F524,Table_GAAP02A[[#All],[Agency]:[Hier1]],2,FALSE)))</f>
        <v>GENERAL GOVERNMENT</v>
      </c>
      <c r="L524" s="437" t="str">
        <f>IF(ISNA(VLOOKUP(F524,Table_GAAP02A[[#All],[Agency]:[Hier1]],3,FALSE)),"Abolished Agency",(VLOOKUP(F524,Table_GAAP02A[[#All],[Agency]:[Hier1]],3,FALSE)))</f>
        <v>COMM ON PEACE OFF STD &amp; TRNG</v>
      </c>
      <c r="M524" s="437" t="str">
        <f>IF(ISNA(VLOOKUP(G524,GAAP02F[[#All],[Column1]:[FundName]],2,FALSE)),"Leases",(VLOOKUP(G524,GAAP02F[[#All],[Column1]:[FundName]],2,FALSE)))</f>
        <v>GENERAL FUND</v>
      </c>
      <c r="N524" s="438">
        <v>0</v>
      </c>
      <c r="O524" s="438">
        <v>3756156</v>
      </c>
      <c r="P524" s="438">
        <v>0</v>
      </c>
      <c r="Q524" s="438">
        <v>0</v>
      </c>
      <c r="R524" s="438">
        <v>0</v>
      </c>
      <c r="S524" s="438">
        <v>0</v>
      </c>
      <c r="T524" s="577">
        <f t="shared" ref="T524:T555" si="128">SUM(N524:S524)</f>
        <v>3756156</v>
      </c>
      <c r="U524" s="439">
        <v>0</v>
      </c>
      <c r="V524" s="439">
        <v>0</v>
      </c>
      <c r="W524" s="439">
        <v>0</v>
      </c>
      <c r="X524" s="439">
        <v>0</v>
      </c>
      <c r="Y524" s="440">
        <f t="shared" si="124"/>
        <v>0</v>
      </c>
      <c r="Z524" s="441">
        <v>0</v>
      </c>
      <c r="AA524" s="441">
        <v>0</v>
      </c>
      <c r="AB524" s="441">
        <v>0</v>
      </c>
      <c r="AC524" s="441">
        <v>0</v>
      </c>
      <c r="AD524" s="442">
        <f t="shared" si="122"/>
        <v>0</v>
      </c>
      <c r="AE524" s="443">
        <f t="shared" si="126"/>
        <v>0</v>
      </c>
      <c r="AF524" s="443">
        <f t="shared" si="125"/>
        <v>3756156</v>
      </c>
      <c r="AG524" s="443">
        <f t="shared" si="127"/>
        <v>0</v>
      </c>
      <c r="AH524" s="444">
        <f t="shared" si="120"/>
        <v>0</v>
      </c>
      <c r="AI524" s="444">
        <f t="shared" ref="AI524:AI555" si="129">R524</f>
        <v>0</v>
      </c>
      <c r="AJ524" s="444">
        <f t="shared" ref="AJ524:AJ555" si="130">S524</f>
        <v>0</v>
      </c>
      <c r="AK524" s="601">
        <f t="shared" ref="AK524:AK555" si="131">SUM(AE524:AJ524)</f>
        <v>3756156</v>
      </c>
    </row>
    <row r="525" spans="1:37" s="445" customFormat="1" ht="13.9" customHeight="1" x14ac:dyDescent="0.2">
      <c r="A525" s="446" t="s">
        <v>106</v>
      </c>
      <c r="B525" s="433"/>
      <c r="C525" s="432" t="s">
        <v>12</v>
      </c>
      <c r="D525" s="56"/>
      <c r="E525" s="432"/>
      <c r="F525" s="434" t="s">
        <v>512</v>
      </c>
      <c r="G525" s="450" t="s">
        <v>513</v>
      </c>
      <c r="H525" s="435" t="str">
        <f t="shared" si="123"/>
        <v>81200903</v>
      </c>
      <c r="I525" s="436" t="str">
        <f>IF(ISNA(VLOOKUP(G525,GAAP02F[[#All],[Column1]:[FundHier1]],5,FALSE)),"Leases",(VLOOKUP(G525,GAAP02F[[#All],[Column1]:[FundHier1]],5,FALSE)))</f>
        <v>200</v>
      </c>
      <c r="J525" s="436" t="str">
        <f>IF(ISNA(VLOOKUP(F525,Table_GAAP02A[[#All],[Agency]:[Hier1]],4,FALSE)),"Abolished Agency",(VLOOKUP(F525,Table_GAAP02A[[#All],[Agency]:[Hier1]],4,FALSE)))</f>
        <v>0808</v>
      </c>
      <c r="K525" s="437" t="str">
        <f>IF(ISNA(VLOOKUP(F525,Table_GAAP02A[[#All],[Agency]:[Hier1]],2,FALSE)),"Abolished Agency",(VLOOKUP(F525,Table_GAAP02A[[#All],[Agency]:[Hier1]],2,FALSE)))</f>
        <v>GENERAL GOVERNMENT</v>
      </c>
      <c r="L525" s="437" t="str">
        <f>IF(ISNA(VLOOKUP(F525,Table_GAAP02A[[#All],[Agency]:[Hier1]],3,FALSE)),"Abolished Agency",(VLOOKUP(F525,Table_GAAP02A[[#All],[Agency]:[Hier1]],3,FALSE)))</f>
        <v>COMM ON PEACE OFF STD &amp; TRNG</v>
      </c>
      <c r="M525" s="437" t="str">
        <f>IF(ISNA(VLOOKUP(G525,GAAP02F[[#All],[Column1]:[FundName]],2,FALSE)),"Leases",(VLOOKUP(G525,GAAP02F[[#All],[Column1]:[FundName]],2,FALSE)))</f>
        <v>ASSESSMENT FUND</v>
      </c>
      <c r="N525" s="438">
        <v>0</v>
      </c>
      <c r="O525" s="438">
        <v>0</v>
      </c>
      <c r="P525" s="438">
        <v>0</v>
      </c>
      <c r="Q525" s="438">
        <v>0</v>
      </c>
      <c r="R525" s="438">
        <v>0</v>
      </c>
      <c r="S525" s="438">
        <v>0</v>
      </c>
      <c r="T525" s="577">
        <f t="shared" si="128"/>
        <v>0</v>
      </c>
      <c r="U525" s="439">
        <v>0</v>
      </c>
      <c r="V525" s="439">
        <v>0</v>
      </c>
      <c r="W525" s="439">
        <v>0</v>
      </c>
      <c r="X525" s="439">
        <v>0</v>
      </c>
      <c r="Y525" s="440">
        <f t="shared" si="124"/>
        <v>0</v>
      </c>
      <c r="Z525" s="441">
        <v>0</v>
      </c>
      <c r="AA525" s="441">
        <v>0</v>
      </c>
      <c r="AB525" s="441">
        <v>0</v>
      </c>
      <c r="AC525" s="441">
        <v>0</v>
      </c>
      <c r="AD525" s="442">
        <f t="shared" si="122"/>
        <v>0</v>
      </c>
      <c r="AE525" s="443">
        <f t="shared" si="126"/>
        <v>0</v>
      </c>
      <c r="AF525" s="443">
        <f t="shared" si="125"/>
        <v>0</v>
      </c>
      <c r="AG525" s="443">
        <f t="shared" si="127"/>
        <v>0</v>
      </c>
      <c r="AH525" s="444">
        <f t="shared" si="120"/>
        <v>0</v>
      </c>
      <c r="AI525" s="444">
        <f t="shared" si="129"/>
        <v>0</v>
      </c>
      <c r="AJ525" s="444">
        <f t="shared" si="130"/>
        <v>0</v>
      </c>
      <c r="AK525" s="601">
        <f t="shared" si="131"/>
        <v>0</v>
      </c>
    </row>
    <row r="526" spans="1:37" s="445" customFormat="1" ht="13.9" customHeight="1" x14ac:dyDescent="0.2">
      <c r="A526" s="431" t="s">
        <v>106</v>
      </c>
      <c r="B526" s="198"/>
      <c r="C526" s="432" t="s">
        <v>12</v>
      </c>
      <c r="D526" s="56" t="s">
        <v>6263</v>
      </c>
      <c r="E526" s="56" t="s">
        <v>6264</v>
      </c>
      <c r="F526" s="434" t="s">
        <v>514</v>
      </c>
      <c r="G526" s="434" t="s">
        <v>13</v>
      </c>
      <c r="H526" s="435" t="str">
        <f t="shared" si="123"/>
        <v>81400001</v>
      </c>
      <c r="I526" s="436" t="str">
        <f>IF(ISNA(VLOOKUP(G526,GAAP02F[[#All],[Column1]:[FundHier1]],5,FALSE)),"Leases",(VLOOKUP(G526,GAAP02F[[#All],[Column1]:[FundHier1]],5,FALSE)))</f>
        <v>100</v>
      </c>
      <c r="J526" s="436" t="str">
        <f>IF(ISNA(VLOOKUP(F526,Table_GAAP02A[[#All],[Agency]:[Hier1]],4,FALSE)),"Abolished Agency",(VLOOKUP(F526,Table_GAAP02A[[#All],[Agency]:[Hier1]],4,FALSE)))</f>
        <v>0808</v>
      </c>
      <c r="K526" s="437" t="str">
        <f>IF(ISNA(VLOOKUP(F526,Table_GAAP02A[[#All],[Agency]:[Hier1]],2,FALSE)),"Abolished Agency",(VLOOKUP(F526,Table_GAAP02A[[#All],[Agency]:[Hier1]],2,FALSE)))</f>
        <v>GENERAL GOVERNMENT</v>
      </c>
      <c r="L526" s="437" t="str">
        <f>IF(ISNA(VLOOKUP(F526,Table_GAAP02A[[#All],[Agency]:[Hier1]],3,FALSE)),"Abolished Agency",(VLOOKUP(F526,Table_GAAP02A[[#All],[Agency]:[Hier1]],3,FALSE)))</f>
        <v>OFFICE OF STATE PUBLIC DEF</v>
      </c>
      <c r="M526" s="437" t="str">
        <f>IF(ISNA(VLOOKUP(G526,GAAP02F[[#All],[Column1]:[FundName]],2,FALSE)),"Leases",(VLOOKUP(G526,GAAP02F[[#All],[Column1]:[FundName]],2,FALSE)))</f>
        <v>GENERAL FUND</v>
      </c>
      <c r="N526" s="438">
        <v>0</v>
      </c>
      <c r="O526" s="438">
        <v>9791063</v>
      </c>
      <c r="P526" s="438">
        <v>0</v>
      </c>
      <c r="Q526" s="438">
        <v>0</v>
      </c>
      <c r="R526" s="438">
        <v>0</v>
      </c>
      <c r="S526" s="438">
        <v>0</v>
      </c>
      <c r="T526" s="577">
        <f t="shared" si="128"/>
        <v>9791063</v>
      </c>
      <c r="U526" s="439">
        <v>0</v>
      </c>
      <c r="V526" s="439">
        <v>0</v>
      </c>
      <c r="W526" s="439">
        <v>0</v>
      </c>
      <c r="X526" s="439">
        <v>0</v>
      </c>
      <c r="Y526" s="440">
        <f t="shared" si="124"/>
        <v>0</v>
      </c>
      <c r="Z526" s="441">
        <v>0</v>
      </c>
      <c r="AA526" s="441">
        <v>0</v>
      </c>
      <c r="AB526" s="441">
        <v>0</v>
      </c>
      <c r="AC526" s="441">
        <v>0</v>
      </c>
      <c r="AD526" s="442">
        <f t="shared" si="122"/>
        <v>0</v>
      </c>
      <c r="AE526" s="443">
        <f t="shared" si="126"/>
        <v>0</v>
      </c>
      <c r="AF526" s="443">
        <f t="shared" si="125"/>
        <v>9791063</v>
      </c>
      <c r="AG526" s="443">
        <f t="shared" si="127"/>
        <v>0</v>
      </c>
      <c r="AH526" s="444">
        <f t="shared" si="120"/>
        <v>0</v>
      </c>
      <c r="AI526" s="444">
        <f t="shared" si="129"/>
        <v>0</v>
      </c>
      <c r="AJ526" s="444">
        <f t="shared" si="130"/>
        <v>0</v>
      </c>
      <c r="AK526" s="601">
        <f t="shared" si="131"/>
        <v>9791063</v>
      </c>
    </row>
    <row r="527" spans="1:37" s="445" customFormat="1" ht="13.9" customHeight="1" x14ac:dyDescent="0.2">
      <c r="A527" s="431" t="s">
        <v>106</v>
      </c>
      <c r="B527" s="198"/>
      <c r="C527" s="432" t="s">
        <v>12</v>
      </c>
      <c r="D527" s="56" t="s">
        <v>6263</v>
      </c>
      <c r="E527" s="56" t="s">
        <v>6264</v>
      </c>
      <c r="F527" s="434" t="s">
        <v>515</v>
      </c>
      <c r="G527" s="450" t="s">
        <v>13</v>
      </c>
      <c r="H527" s="435" t="str">
        <f t="shared" si="123"/>
        <v>82600001</v>
      </c>
      <c r="I527" s="436" t="str">
        <f>IF(ISNA(VLOOKUP(G527,GAAP02F[[#All],[Column1]:[FundHier1]],5,FALSE)),"Leases",(VLOOKUP(G527,GAAP02F[[#All],[Column1]:[FundHier1]],5,FALSE)))</f>
        <v>100</v>
      </c>
      <c r="J527" s="436" t="str">
        <f>IF(ISNA(VLOOKUP(F527,Table_GAAP02A[[#All],[Agency]:[Hier1]],4,FALSE)),"Abolished Agency",(VLOOKUP(F527,Table_GAAP02A[[#All],[Agency]:[Hier1]],4,FALSE)))</f>
        <v>0808</v>
      </c>
      <c r="K527" s="437" t="str">
        <f>IF(ISNA(VLOOKUP(F527,Table_GAAP02A[[#All],[Agency]:[Hier1]],2,FALSE)),"Abolished Agency",(VLOOKUP(F527,Table_GAAP02A[[#All],[Agency]:[Hier1]],2,FALSE)))</f>
        <v>GENERAL GOVERNMENT</v>
      </c>
      <c r="L527" s="437" t="str">
        <f>IF(ISNA(VLOOKUP(F527,Table_GAAP02A[[#All],[Agency]:[Hier1]],3,FALSE)),"Abolished Agency",(VLOOKUP(F527,Table_GAAP02A[[#All],[Agency]:[Hier1]],3,FALSE)))</f>
        <v>ARTS COUNCIL</v>
      </c>
      <c r="M527" s="437" t="str">
        <f>IF(ISNA(VLOOKUP(G527,GAAP02F[[#All],[Column1]:[FundName]],2,FALSE)),"Leases",(VLOOKUP(G527,GAAP02F[[#All],[Column1]:[FundName]],2,FALSE)))</f>
        <v>GENERAL FUND</v>
      </c>
      <c r="N527" s="438">
        <v>0</v>
      </c>
      <c r="O527" s="438">
        <v>1923037.51</v>
      </c>
      <c r="P527" s="438">
        <v>0</v>
      </c>
      <c r="Q527" s="438">
        <v>0</v>
      </c>
      <c r="R527" s="438">
        <v>0</v>
      </c>
      <c r="S527" s="438">
        <v>0</v>
      </c>
      <c r="T527" s="577">
        <f t="shared" si="128"/>
        <v>1923037.51</v>
      </c>
      <c r="U527" s="439">
        <v>0</v>
      </c>
      <c r="V527" s="439">
        <v>0</v>
      </c>
      <c r="W527" s="439">
        <v>0</v>
      </c>
      <c r="X527" s="439">
        <v>0</v>
      </c>
      <c r="Y527" s="440">
        <f t="shared" si="124"/>
        <v>0</v>
      </c>
      <c r="Z527" s="441">
        <v>0</v>
      </c>
      <c r="AA527" s="441">
        <v>0</v>
      </c>
      <c r="AB527" s="441">
        <v>0</v>
      </c>
      <c r="AC527" s="441">
        <v>0</v>
      </c>
      <c r="AD527" s="442">
        <f t="shared" si="122"/>
        <v>0</v>
      </c>
      <c r="AE527" s="443">
        <f t="shared" si="126"/>
        <v>0</v>
      </c>
      <c r="AF527" s="443">
        <f t="shared" si="125"/>
        <v>1923037.51</v>
      </c>
      <c r="AG527" s="443">
        <f t="shared" si="127"/>
        <v>0</v>
      </c>
      <c r="AH527" s="444">
        <f t="shared" si="120"/>
        <v>0</v>
      </c>
      <c r="AI527" s="444">
        <f t="shared" si="129"/>
        <v>0</v>
      </c>
      <c r="AJ527" s="444">
        <f t="shared" si="130"/>
        <v>0</v>
      </c>
      <c r="AK527" s="601">
        <f t="shared" si="131"/>
        <v>1923037.51</v>
      </c>
    </row>
    <row r="528" spans="1:37" s="445" customFormat="1" ht="13.9" customHeight="1" x14ac:dyDescent="0.2">
      <c r="A528" s="484" t="s">
        <v>229</v>
      </c>
      <c r="B528" s="480"/>
      <c r="C528" s="432" t="s">
        <v>12</v>
      </c>
      <c r="D528" s="56"/>
      <c r="E528" s="432"/>
      <c r="F528" s="434" t="s">
        <v>516</v>
      </c>
      <c r="G528" s="434" t="s">
        <v>193</v>
      </c>
      <c r="H528" s="435" t="str">
        <f t="shared" si="123"/>
        <v>85000152</v>
      </c>
      <c r="I528" s="436" t="str">
        <f>IF(ISNA(VLOOKUP(G528,GAAP02F[[#All],[Column1]:[FundHier1]],5,FALSE)),"Leases",(VLOOKUP(G528,GAAP02F[[#All],[Column1]:[FundHier1]],5,FALSE)))</f>
        <v>200</v>
      </c>
      <c r="J528" s="485" t="s">
        <v>517</v>
      </c>
      <c r="K528" s="437" t="s">
        <v>518</v>
      </c>
      <c r="L528" s="462" t="str">
        <f>IF(ISNA(VLOOKUP(F528,Table_GAAP02A[[#All],[Agency]:[Hier1]],3,FALSE)),"Abolished Agency",(VLOOKUP(F528,Table_GAAP02A[[#All],[Agency]:[Hier1]],3,FALSE)))</f>
        <v>Abolished Agency</v>
      </c>
      <c r="M528" s="437" t="str">
        <f>IF(ISNA(VLOOKUP(G528,GAAP02F[[#All],[Column1]:[FundName]],2,FALSE)),"Leases",(VLOOKUP(G528,GAAP02F[[#All],[Column1]:[FundName]],2,FALSE)))</f>
        <v>CHIROPRACTIC EXAMINERS' FUND</v>
      </c>
      <c r="N528" s="438">
        <v>0</v>
      </c>
      <c r="O528" s="438">
        <v>0</v>
      </c>
      <c r="P528" s="438">
        <v>0</v>
      </c>
      <c r="Q528" s="438">
        <v>0</v>
      </c>
      <c r="R528" s="438">
        <v>0</v>
      </c>
      <c r="S528" s="438">
        <v>0</v>
      </c>
      <c r="T528" s="577">
        <f t="shared" si="128"/>
        <v>0</v>
      </c>
      <c r="U528" s="439">
        <v>0</v>
      </c>
      <c r="V528" s="439">
        <v>0</v>
      </c>
      <c r="W528" s="439">
        <v>0</v>
      </c>
      <c r="X528" s="439">
        <v>0</v>
      </c>
      <c r="Y528" s="440">
        <f t="shared" si="124"/>
        <v>0</v>
      </c>
      <c r="Z528" s="441">
        <v>0</v>
      </c>
      <c r="AA528" s="441">
        <v>0</v>
      </c>
      <c r="AB528" s="441">
        <v>0</v>
      </c>
      <c r="AC528" s="441">
        <v>0</v>
      </c>
      <c r="AD528" s="442">
        <f t="shared" si="122"/>
        <v>0</v>
      </c>
      <c r="AE528" s="443">
        <f t="shared" si="126"/>
        <v>0</v>
      </c>
      <c r="AF528" s="443">
        <f t="shared" si="125"/>
        <v>0</v>
      </c>
      <c r="AG528" s="443">
        <f t="shared" si="127"/>
        <v>0</v>
      </c>
      <c r="AH528" s="444">
        <f t="shared" si="120"/>
        <v>0</v>
      </c>
      <c r="AI528" s="444">
        <f t="shared" si="129"/>
        <v>0</v>
      </c>
      <c r="AJ528" s="444">
        <f t="shared" si="130"/>
        <v>0</v>
      </c>
      <c r="AK528" s="601">
        <f t="shared" si="131"/>
        <v>0</v>
      </c>
    </row>
    <row r="529" spans="1:37" s="445" customFormat="1" ht="13.9" customHeight="1" x14ac:dyDescent="0.2">
      <c r="A529" s="446" t="s">
        <v>106</v>
      </c>
      <c r="B529" s="198"/>
      <c r="C529" s="432" t="s">
        <v>12</v>
      </c>
      <c r="D529" s="56"/>
      <c r="E529" s="606"/>
      <c r="F529" s="434" t="s">
        <v>519</v>
      </c>
      <c r="G529" s="434" t="s">
        <v>13</v>
      </c>
      <c r="H529" s="435" t="str">
        <f t="shared" si="123"/>
        <v>85700001</v>
      </c>
      <c r="I529" s="436" t="str">
        <f>IF(ISNA(VLOOKUP(G529,GAAP02F[[#All],[Column1]:[FundHier1]],5,FALSE)),"Leases",(VLOOKUP(G529,GAAP02F[[#All],[Column1]:[FundHier1]],5,FALSE)))</f>
        <v>100</v>
      </c>
      <c r="J529" s="436" t="str">
        <f>IF(ISNA(VLOOKUP(F529,Table_GAAP02A[[#All],[Agency]:[Hier1]],4,FALSE)),"Abolished Agency",(VLOOKUP(F529,Table_GAAP02A[[#All],[Agency]:[Hier1]],4,FALSE)))</f>
        <v>0808</v>
      </c>
      <c r="K529" s="437" t="str">
        <f>IF(ISNA(VLOOKUP(F529,Table_GAAP02A[[#All],[Agency]:[Hier1]],2,FALSE)),"Abolished Agency",(VLOOKUP(F529,Table_GAAP02A[[#All],[Agency]:[Hier1]],2,FALSE)))</f>
        <v>GENERAL GOVERNMENT</v>
      </c>
      <c r="L529" s="437" t="str">
        <f>IF(ISNA(VLOOKUP(F529,Table_GAAP02A[[#All],[Agency]:[Hier1]],3,FALSE)),"Abolished Agency",(VLOOKUP(F529,Table_GAAP02A[[#All],[Agency]:[Hier1]],3,FALSE)))</f>
        <v>DEPT OF FOOD AND AGRICULTURE</v>
      </c>
      <c r="M529" s="437" t="str">
        <f>IF(ISNA(VLOOKUP(G529,GAAP02F[[#All],[Column1]:[FundName]],2,FALSE)),"Leases",(VLOOKUP(G529,GAAP02F[[#All],[Column1]:[FundName]],2,FALSE)))</f>
        <v>GENERAL FUND</v>
      </c>
      <c r="N529" s="438">
        <v>0</v>
      </c>
      <c r="O529" s="438">
        <v>0</v>
      </c>
      <c r="P529" s="438">
        <v>0</v>
      </c>
      <c r="Q529" s="438">
        <v>0</v>
      </c>
      <c r="R529" s="438">
        <v>0</v>
      </c>
      <c r="S529" s="438">
        <v>0</v>
      </c>
      <c r="T529" s="577">
        <f t="shared" si="128"/>
        <v>0</v>
      </c>
      <c r="U529" s="439">
        <v>0</v>
      </c>
      <c r="V529" s="439">
        <v>0</v>
      </c>
      <c r="W529" s="439">
        <v>0</v>
      </c>
      <c r="X529" s="439">
        <v>0</v>
      </c>
      <c r="Y529" s="440">
        <f t="shared" si="124"/>
        <v>0</v>
      </c>
      <c r="Z529" s="441">
        <v>0</v>
      </c>
      <c r="AA529" s="441">
        <v>0</v>
      </c>
      <c r="AB529" s="441">
        <v>0</v>
      </c>
      <c r="AC529" s="441">
        <v>0</v>
      </c>
      <c r="AD529" s="442">
        <f t="shared" si="122"/>
        <v>0</v>
      </c>
      <c r="AE529" s="443">
        <f t="shared" si="126"/>
        <v>0</v>
      </c>
      <c r="AF529" s="443">
        <f t="shared" si="125"/>
        <v>0</v>
      </c>
      <c r="AG529" s="443">
        <f t="shared" si="127"/>
        <v>0</v>
      </c>
      <c r="AH529" s="444">
        <f t="shared" si="120"/>
        <v>0</v>
      </c>
      <c r="AI529" s="444">
        <f t="shared" si="129"/>
        <v>0</v>
      </c>
      <c r="AJ529" s="444">
        <f t="shared" si="130"/>
        <v>0</v>
      </c>
      <c r="AK529" s="601">
        <f t="shared" si="131"/>
        <v>0</v>
      </c>
    </row>
    <row r="530" spans="1:37" s="445" customFormat="1" ht="13.9" customHeight="1" x14ac:dyDescent="0.2">
      <c r="A530" s="446" t="s">
        <v>106</v>
      </c>
      <c r="B530" s="198"/>
      <c r="C530" s="432" t="s">
        <v>12</v>
      </c>
      <c r="D530" s="56"/>
      <c r="E530" s="432"/>
      <c r="F530" s="434" t="s">
        <v>519</v>
      </c>
      <c r="G530" s="450" t="s">
        <v>520</v>
      </c>
      <c r="H530" s="435" t="str">
        <f t="shared" si="123"/>
        <v>85700111</v>
      </c>
      <c r="I530" s="436" t="str">
        <f>IF(ISNA(VLOOKUP(G530,GAAP02F[[#All],[Column1]:[FundHier1]],5,FALSE)),"Leases",(VLOOKUP(G530,GAAP02F[[#All],[Column1]:[FundHier1]],5,FALSE)))</f>
        <v>200</v>
      </c>
      <c r="J530" s="436" t="str">
        <f>IF(ISNA(VLOOKUP(F530,Table_GAAP02A[[#All],[Agency]:[Hier1]],4,FALSE)),"Abolished Agency",(VLOOKUP(F530,Table_GAAP02A[[#All],[Agency]:[Hier1]],4,FALSE)))</f>
        <v>0808</v>
      </c>
      <c r="K530" s="437" t="str">
        <f>IF(ISNA(VLOOKUP(F530,Table_GAAP02A[[#All],[Agency]:[Hier1]],2,FALSE)),"Abolished Agency",(VLOOKUP(F530,Table_GAAP02A[[#All],[Agency]:[Hier1]],2,FALSE)))</f>
        <v>GENERAL GOVERNMENT</v>
      </c>
      <c r="L530" s="437" t="str">
        <f>IF(ISNA(VLOOKUP(F530,Table_GAAP02A[[#All],[Agency]:[Hier1]],3,FALSE)),"Abolished Agency",(VLOOKUP(F530,Table_GAAP02A[[#All],[Agency]:[Hier1]],3,FALSE)))</f>
        <v>DEPT OF FOOD AND AGRICULTURE</v>
      </c>
      <c r="M530" s="437" t="str">
        <f>IF(ISNA(VLOOKUP(G530,GAAP02F[[#All],[Column1]:[FundName]],2,FALSE)),"Leases",(VLOOKUP(G530,GAAP02F[[#All],[Column1]:[FundName]],2,FALSE)))</f>
        <v>DEPT OF AGRICULTURE ACCOUNT</v>
      </c>
      <c r="N530" s="438">
        <v>0</v>
      </c>
      <c r="O530" s="438">
        <v>0</v>
      </c>
      <c r="P530" s="438">
        <v>0</v>
      </c>
      <c r="Q530" s="438">
        <v>0</v>
      </c>
      <c r="R530" s="438">
        <v>0</v>
      </c>
      <c r="S530" s="438">
        <v>0</v>
      </c>
      <c r="T530" s="577">
        <f t="shared" si="128"/>
        <v>0</v>
      </c>
      <c r="U530" s="439">
        <v>0</v>
      </c>
      <c r="V530" s="439">
        <v>0</v>
      </c>
      <c r="W530" s="439">
        <v>0</v>
      </c>
      <c r="X530" s="439">
        <v>0</v>
      </c>
      <c r="Y530" s="440">
        <f t="shared" si="124"/>
        <v>0</v>
      </c>
      <c r="Z530" s="441">
        <v>0</v>
      </c>
      <c r="AA530" s="441">
        <v>0</v>
      </c>
      <c r="AB530" s="441">
        <v>0</v>
      </c>
      <c r="AC530" s="441">
        <v>0</v>
      </c>
      <c r="AD530" s="442">
        <f t="shared" si="122"/>
        <v>0</v>
      </c>
      <c r="AE530" s="443">
        <f t="shared" si="126"/>
        <v>0</v>
      </c>
      <c r="AF530" s="443">
        <f t="shared" si="125"/>
        <v>0</v>
      </c>
      <c r="AG530" s="443">
        <f t="shared" si="127"/>
        <v>0</v>
      </c>
      <c r="AH530" s="444">
        <f t="shared" si="120"/>
        <v>0</v>
      </c>
      <c r="AI530" s="444">
        <f t="shared" si="129"/>
        <v>0</v>
      </c>
      <c r="AJ530" s="444">
        <f t="shared" si="130"/>
        <v>0</v>
      </c>
      <c r="AK530" s="601">
        <f t="shared" si="131"/>
        <v>0</v>
      </c>
    </row>
    <row r="531" spans="1:37" s="445" customFormat="1" ht="13.9" customHeight="1" x14ac:dyDescent="0.2">
      <c r="A531" s="446" t="s">
        <v>106</v>
      </c>
      <c r="B531" s="198"/>
      <c r="C531" s="432" t="s">
        <v>12</v>
      </c>
      <c r="D531" s="56"/>
      <c r="E531" s="432"/>
      <c r="F531" s="434" t="s">
        <v>519</v>
      </c>
      <c r="G531" s="434" t="s">
        <v>22</v>
      </c>
      <c r="H531" s="435" t="str">
        <f t="shared" si="123"/>
        <v>85700036</v>
      </c>
      <c r="I531" s="436" t="str">
        <f>IF(ISNA(VLOOKUP(G531,GAAP02F[[#All],[Column1]:[FundHier1]],5,FALSE)),"Leases",(VLOOKUP(G531,GAAP02F[[#All],[Column1]:[FundHier1]],5,FALSE)))</f>
        <v>300</v>
      </c>
      <c r="J531" s="436" t="str">
        <f>IF(ISNA(VLOOKUP(F531,Table_GAAP02A[[#All],[Agency]:[Hier1]],4,FALSE)),"Abolished Agency",(VLOOKUP(F531,Table_GAAP02A[[#All],[Agency]:[Hier1]],4,FALSE)))</f>
        <v>0808</v>
      </c>
      <c r="K531" s="437" t="str">
        <f>IF(ISNA(VLOOKUP(F531,Table_GAAP02A[[#All],[Agency]:[Hier1]],2,FALSE)),"Abolished Agency",(VLOOKUP(F531,Table_GAAP02A[[#All],[Agency]:[Hier1]],2,FALSE)))</f>
        <v>GENERAL GOVERNMENT</v>
      </c>
      <c r="L531" s="437" t="str">
        <f>IF(ISNA(VLOOKUP(F531,Table_GAAP02A[[#All],[Agency]:[Hier1]],3,FALSE)),"Abolished Agency",(VLOOKUP(F531,Table_GAAP02A[[#All],[Agency]:[Hier1]],3,FALSE)))</f>
        <v>DEPT OF FOOD AND AGRICULTURE</v>
      </c>
      <c r="M531" s="437" t="str">
        <f>IF(ISNA(VLOOKUP(G531,GAAP02F[[#All],[Column1]:[FundName]],2,FALSE)),"Leases",(VLOOKUP(G531,GAAP02F[[#All],[Column1]:[FundName]],2,FALSE)))</f>
        <v>SPECIAL ACCOUNT FOR CAP OUTLAY</v>
      </c>
      <c r="N531" s="438">
        <v>0</v>
      </c>
      <c r="O531" s="438">
        <v>0</v>
      </c>
      <c r="P531" s="438">
        <v>0</v>
      </c>
      <c r="Q531" s="438">
        <v>0</v>
      </c>
      <c r="R531" s="438">
        <v>0</v>
      </c>
      <c r="S531" s="438">
        <v>0</v>
      </c>
      <c r="T531" s="577">
        <f t="shared" si="128"/>
        <v>0</v>
      </c>
      <c r="U531" s="439">
        <v>0</v>
      </c>
      <c r="V531" s="439">
        <v>0</v>
      </c>
      <c r="W531" s="439">
        <v>0</v>
      </c>
      <c r="X531" s="439">
        <v>0</v>
      </c>
      <c r="Y531" s="440">
        <f t="shared" si="124"/>
        <v>0</v>
      </c>
      <c r="Z531" s="441">
        <v>0</v>
      </c>
      <c r="AA531" s="441">
        <v>0</v>
      </c>
      <c r="AB531" s="441">
        <v>0</v>
      </c>
      <c r="AC531" s="441">
        <v>0</v>
      </c>
      <c r="AD531" s="442">
        <f t="shared" si="122"/>
        <v>0</v>
      </c>
      <c r="AE531" s="443">
        <f t="shared" si="126"/>
        <v>0</v>
      </c>
      <c r="AF531" s="443">
        <f t="shared" si="125"/>
        <v>0</v>
      </c>
      <c r="AG531" s="443">
        <f t="shared" si="127"/>
        <v>0</v>
      </c>
      <c r="AH531" s="444">
        <f t="shared" si="120"/>
        <v>0</v>
      </c>
      <c r="AI531" s="444">
        <f t="shared" si="129"/>
        <v>0</v>
      </c>
      <c r="AJ531" s="444">
        <f t="shared" si="130"/>
        <v>0</v>
      </c>
      <c r="AK531" s="601">
        <f t="shared" si="131"/>
        <v>0</v>
      </c>
    </row>
    <row r="532" spans="1:37" s="445" customFormat="1" ht="13.9" customHeight="1" x14ac:dyDescent="0.2">
      <c r="A532" s="446" t="s">
        <v>106</v>
      </c>
      <c r="B532" s="198"/>
      <c r="C532" s="432" t="s">
        <v>12</v>
      </c>
      <c r="D532" s="56"/>
      <c r="E532" s="432"/>
      <c r="F532" s="434" t="s">
        <v>519</v>
      </c>
      <c r="G532" s="450" t="s">
        <v>521</v>
      </c>
      <c r="H532" s="435" t="str">
        <f t="shared" si="123"/>
        <v>85700191</v>
      </c>
      <c r="I532" s="436" t="str">
        <f>IF(ISNA(VLOOKUP(G532,GAAP02F[[#All],[Column1]:[FundHier1]],5,FALSE)),"Leases",(VLOOKUP(G532,GAAP02F[[#All],[Column1]:[FundHier1]],5,FALSE)))</f>
        <v>100</v>
      </c>
      <c r="J532" s="436" t="str">
        <f>IF(ISNA(VLOOKUP(F532,Table_GAAP02A[[#All],[Agency]:[Hier1]],4,FALSE)),"Abolished Agency",(VLOOKUP(F532,Table_GAAP02A[[#All],[Agency]:[Hier1]],4,FALSE)))</f>
        <v>0808</v>
      </c>
      <c r="K532" s="437" t="str">
        <f>IF(ISNA(VLOOKUP(F532,Table_GAAP02A[[#All],[Agency]:[Hier1]],2,FALSE)),"Abolished Agency",(VLOOKUP(F532,Table_GAAP02A[[#All],[Agency]:[Hier1]],2,FALSE)))</f>
        <v>GENERAL GOVERNMENT</v>
      </c>
      <c r="L532" s="437" t="str">
        <f>IF(ISNA(VLOOKUP(F532,Table_GAAP02A[[#All],[Agency]:[Hier1]],3,FALSE)),"Abolished Agency",(VLOOKUP(F532,Table_GAAP02A[[#All],[Agency]:[Hier1]],3,FALSE)))</f>
        <v>DEPT OF FOOD AND AGRICULTURE</v>
      </c>
      <c r="M532" s="437" t="str">
        <f>IF(ISNA(VLOOKUP(G532,GAAP02F[[#All],[Column1]:[FundName]],2,FALSE)),"Leases",(VLOOKUP(G532,GAAP02F[[#All],[Column1]:[FundName]],2,FALSE)))</f>
        <v>FAIR AND EXPOSITION FUND</v>
      </c>
      <c r="N532" s="438">
        <v>0</v>
      </c>
      <c r="O532" s="438">
        <v>0</v>
      </c>
      <c r="P532" s="438">
        <v>0</v>
      </c>
      <c r="Q532" s="438">
        <v>0</v>
      </c>
      <c r="R532" s="438">
        <v>0</v>
      </c>
      <c r="S532" s="438">
        <v>0</v>
      </c>
      <c r="T532" s="577">
        <f t="shared" si="128"/>
        <v>0</v>
      </c>
      <c r="U532" s="439">
        <v>0</v>
      </c>
      <c r="V532" s="439">
        <v>0</v>
      </c>
      <c r="W532" s="439">
        <v>0</v>
      </c>
      <c r="X532" s="439">
        <v>0</v>
      </c>
      <c r="Y532" s="440">
        <f t="shared" si="124"/>
        <v>0</v>
      </c>
      <c r="Z532" s="441">
        <v>0</v>
      </c>
      <c r="AA532" s="441">
        <v>0</v>
      </c>
      <c r="AB532" s="441">
        <v>0</v>
      </c>
      <c r="AC532" s="441">
        <v>0</v>
      </c>
      <c r="AD532" s="442">
        <f t="shared" si="122"/>
        <v>0</v>
      </c>
      <c r="AE532" s="443">
        <f t="shared" si="126"/>
        <v>0</v>
      </c>
      <c r="AF532" s="443">
        <f t="shared" si="125"/>
        <v>0</v>
      </c>
      <c r="AG532" s="443">
        <f t="shared" si="127"/>
        <v>0</v>
      </c>
      <c r="AH532" s="444">
        <f t="shared" si="120"/>
        <v>0</v>
      </c>
      <c r="AI532" s="444">
        <f t="shared" si="129"/>
        <v>0</v>
      </c>
      <c r="AJ532" s="444">
        <f t="shared" si="130"/>
        <v>0</v>
      </c>
      <c r="AK532" s="601">
        <f t="shared" si="131"/>
        <v>0</v>
      </c>
    </row>
    <row r="533" spans="1:37" s="445" customFormat="1" ht="13.9" customHeight="1" x14ac:dyDescent="0.2">
      <c r="A533" s="446" t="s">
        <v>106</v>
      </c>
      <c r="B533" s="198"/>
      <c r="C533" s="432" t="s">
        <v>12</v>
      </c>
      <c r="D533" s="56"/>
      <c r="E533" s="432"/>
      <c r="F533" s="434" t="s">
        <v>519</v>
      </c>
      <c r="G533" s="434" t="s">
        <v>43</v>
      </c>
      <c r="H533" s="435" t="str">
        <f t="shared" si="123"/>
        <v>85700516</v>
      </c>
      <c r="I533" s="436" t="str">
        <f>IF(ISNA(VLOOKUP(G533,GAAP02F[[#All],[Column1]:[FundHier1]],5,FALSE)),"Leases",(VLOOKUP(G533,GAAP02F[[#All],[Column1]:[FundHier1]],5,FALSE)))</f>
        <v>200</v>
      </c>
      <c r="J533" s="436" t="str">
        <f>IF(ISNA(VLOOKUP(F533,Table_GAAP02A[[#All],[Agency]:[Hier1]],4,FALSE)),"Abolished Agency",(VLOOKUP(F533,Table_GAAP02A[[#All],[Agency]:[Hier1]],4,FALSE)))</f>
        <v>0808</v>
      </c>
      <c r="K533" s="437" t="str">
        <f>IF(ISNA(VLOOKUP(F533,Table_GAAP02A[[#All],[Agency]:[Hier1]],2,FALSE)),"Abolished Agency",(VLOOKUP(F533,Table_GAAP02A[[#All],[Agency]:[Hier1]],2,FALSE)))</f>
        <v>GENERAL GOVERNMENT</v>
      </c>
      <c r="L533" s="437" t="str">
        <f>IF(ISNA(VLOOKUP(F533,Table_GAAP02A[[#All],[Agency]:[Hier1]],3,FALSE)),"Abolished Agency",(VLOOKUP(F533,Table_GAAP02A[[#All],[Agency]:[Hier1]],3,FALSE)))</f>
        <v>DEPT OF FOOD AND AGRICULTURE</v>
      </c>
      <c r="M533" s="437" t="str">
        <f>IF(ISNA(VLOOKUP(G533,GAAP02F[[#All],[Column1]:[FundName]],2,FALSE)),"Leases",(VLOOKUP(G533,GAAP02F[[#All],[Column1]:[FundName]],2,FALSE)))</f>
        <v>HARBORS &amp; WATERCRAFT REVOL FD</v>
      </c>
      <c r="N533" s="438">
        <v>0</v>
      </c>
      <c r="O533" s="438">
        <v>0</v>
      </c>
      <c r="P533" s="438">
        <v>0</v>
      </c>
      <c r="Q533" s="438">
        <v>0</v>
      </c>
      <c r="R533" s="438">
        <v>0</v>
      </c>
      <c r="S533" s="438">
        <v>0</v>
      </c>
      <c r="T533" s="577">
        <f t="shared" si="128"/>
        <v>0</v>
      </c>
      <c r="U533" s="439">
        <v>0</v>
      </c>
      <c r="V533" s="439">
        <v>0</v>
      </c>
      <c r="W533" s="439">
        <v>0</v>
      </c>
      <c r="X533" s="439">
        <v>0</v>
      </c>
      <c r="Y533" s="440">
        <f t="shared" si="124"/>
        <v>0</v>
      </c>
      <c r="Z533" s="441">
        <v>0</v>
      </c>
      <c r="AA533" s="441">
        <v>0</v>
      </c>
      <c r="AB533" s="441">
        <v>0</v>
      </c>
      <c r="AC533" s="441">
        <v>0</v>
      </c>
      <c r="AD533" s="442">
        <f t="shared" si="122"/>
        <v>0</v>
      </c>
      <c r="AE533" s="443">
        <f t="shared" si="126"/>
        <v>0</v>
      </c>
      <c r="AF533" s="443">
        <f t="shared" si="125"/>
        <v>0</v>
      </c>
      <c r="AG533" s="443">
        <f t="shared" si="127"/>
        <v>0</v>
      </c>
      <c r="AH533" s="444">
        <f t="shared" si="120"/>
        <v>0</v>
      </c>
      <c r="AI533" s="444">
        <f t="shared" si="129"/>
        <v>0</v>
      </c>
      <c r="AJ533" s="444">
        <f t="shared" si="130"/>
        <v>0</v>
      </c>
      <c r="AK533" s="601">
        <f t="shared" si="131"/>
        <v>0</v>
      </c>
    </row>
    <row r="534" spans="1:37" s="445" customFormat="1" ht="13.9" customHeight="1" x14ac:dyDescent="0.2">
      <c r="A534" s="446" t="s">
        <v>106</v>
      </c>
      <c r="B534" s="198"/>
      <c r="C534" s="432" t="s">
        <v>12</v>
      </c>
      <c r="D534" s="56"/>
      <c r="E534" s="432"/>
      <c r="F534" s="434" t="s">
        <v>519</v>
      </c>
      <c r="G534" s="450" t="s">
        <v>522</v>
      </c>
      <c r="H534" s="435" t="str">
        <f t="shared" si="123"/>
        <v>85700736</v>
      </c>
      <c r="I534" s="436" t="str">
        <f>IF(ISNA(VLOOKUP(G534,GAAP02F[[#All],[Column1]:[FundHier1]],5,FALSE)),"Leases",(VLOOKUP(G534,GAAP02F[[#All],[Column1]:[FundHier1]],5,FALSE)))</f>
        <v>300</v>
      </c>
      <c r="J534" s="436" t="str">
        <f>IF(ISNA(VLOOKUP(F534,Table_GAAP02A[[#All],[Agency]:[Hier1]],4,FALSE)),"Abolished Agency",(VLOOKUP(F534,Table_GAAP02A[[#All],[Agency]:[Hier1]],4,FALSE)))</f>
        <v>0808</v>
      </c>
      <c r="K534" s="437" t="str">
        <f>IF(ISNA(VLOOKUP(F534,Table_GAAP02A[[#All],[Agency]:[Hier1]],2,FALSE)),"Abolished Agency",(VLOOKUP(F534,Table_GAAP02A[[#All],[Agency]:[Hier1]],2,FALSE)))</f>
        <v>GENERAL GOVERNMENT</v>
      </c>
      <c r="L534" s="437" t="str">
        <f>IF(ISNA(VLOOKUP(F534,Table_GAAP02A[[#All],[Agency]:[Hier1]],3,FALSE)),"Abolished Agency",(VLOOKUP(F534,Table_GAAP02A[[#All],[Agency]:[Hier1]],3,FALSE)))</f>
        <v>DEPT OF FOOD AND AGRICULTURE</v>
      </c>
      <c r="M534" s="437" t="str">
        <f>IF(ISNA(VLOOKUP(G534,GAAP02F[[#All],[Column1]:[FundName]],2,FALSE)),"Leases",(VLOOKUP(G534,GAAP02F[[#All],[Column1]:[FundName]],2,FALSE)))</f>
        <v>STATE CONSTRUCTION PROGRAM</v>
      </c>
      <c r="N534" s="438">
        <v>0</v>
      </c>
      <c r="O534" s="438">
        <v>0</v>
      </c>
      <c r="P534" s="438">
        <v>0</v>
      </c>
      <c r="Q534" s="438">
        <v>0</v>
      </c>
      <c r="R534" s="438">
        <v>0</v>
      </c>
      <c r="S534" s="438">
        <v>0</v>
      </c>
      <c r="T534" s="577">
        <f t="shared" si="128"/>
        <v>0</v>
      </c>
      <c r="U534" s="439">
        <v>0</v>
      </c>
      <c r="V534" s="439">
        <v>0</v>
      </c>
      <c r="W534" s="439">
        <v>0</v>
      </c>
      <c r="X534" s="439">
        <v>0</v>
      </c>
      <c r="Y534" s="440">
        <f t="shared" si="124"/>
        <v>0</v>
      </c>
      <c r="Z534" s="441">
        <v>0</v>
      </c>
      <c r="AA534" s="441">
        <v>0</v>
      </c>
      <c r="AB534" s="441">
        <v>0</v>
      </c>
      <c r="AC534" s="441">
        <v>0</v>
      </c>
      <c r="AD534" s="442">
        <f t="shared" si="122"/>
        <v>0</v>
      </c>
      <c r="AE534" s="443">
        <f t="shared" si="126"/>
        <v>0</v>
      </c>
      <c r="AF534" s="443">
        <f t="shared" si="125"/>
        <v>0</v>
      </c>
      <c r="AG534" s="443">
        <f t="shared" si="127"/>
        <v>0</v>
      </c>
      <c r="AH534" s="444">
        <f t="shared" si="120"/>
        <v>0</v>
      </c>
      <c r="AI534" s="444">
        <f t="shared" si="129"/>
        <v>0</v>
      </c>
      <c r="AJ534" s="444">
        <f t="shared" si="130"/>
        <v>0</v>
      </c>
      <c r="AK534" s="601">
        <f t="shared" si="131"/>
        <v>0</v>
      </c>
    </row>
    <row r="535" spans="1:37" s="445" customFormat="1" ht="13.9" customHeight="1" x14ac:dyDescent="0.2">
      <c r="A535" s="446" t="s">
        <v>106</v>
      </c>
      <c r="B535" s="198"/>
      <c r="C535" s="432" t="s">
        <v>12</v>
      </c>
      <c r="D535" s="56"/>
      <c r="E535" s="432"/>
      <c r="F535" s="434" t="s">
        <v>519</v>
      </c>
      <c r="G535" s="434" t="s">
        <v>63</v>
      </c>
      <c r="H535" s="435" t="str">
        <f t="shared" si="123"/>
        <v>85700890</v>
      </c>
      <c r="I535" s="436" t="str">
        <f>IF(ISNA(VLOOKUP(G535,GAAP02F[[#All],[Column1]:[FundHier1]],5,FALSE)),"Leases",(VLOOKUP(G535,GAAP02F[[#All],[Column1]:[FundHier1]],5,FALSE)))</f>
        <v>200</v>
      </c>
      <c r="J535" s="436" t="str">
        <f>IF(ISNA(VLOOKUP(F535,Table_GAAP02A[[#All],[Agency]:[Hier1]],4,FALSE)),"Abolished Agency",(VLOOKUP(F535,Table_GAAP02A[[#All],[Agency]:[Hier1]],4,FALSE)))</f>
        <v>0808</v>
      </c>
      <c r="K535" s="437" t="str">
        <f>IF(ISNA(VLOOKUP(F535,Table_GAAP02A[[#All],[Agency]:[Hier1]],2,FALSE)),"Abolished Agency",(VLOOKUP(F535,Table_GAAP02A[[#All],[Agency]:[Hier1]],2,FALSE)))</f>
        <v>GENERAL GOVERNMENT</v>
      </c>
      <c r="L535" s="437" t="str">
        <f>IF(ISNA(VLOOKUP(F535,Table_GAAP02A[[#All],[Agency]:[Hier1]],3,FALSE)),"Abolished Agency",(VLOOKUP(F535,Table_GAAP02A[[#All],[Agency]:[Hier1]],3,FALSE)))</f>
        <v>DEPT OF FOOD AND AGRICULTURE</v>
      </c>
      <c r="M535" s="437" t="str">
        <f>IF(ISNA(VLOOKUP(G535,GAAP02F[[#All],[Column1]:[FundName]],2,FALSE)),"Leases",(VLOOKUP(G535,GAAP02F[[#All],[Column1]:[FundName]],2,FALSE)))</f>
        <v>FEDERAL TRUST FUND</v>
      </c>
      <c r="N535" s="438">
        <v>0</v>
      </c>
      <c r="O535" s="438">
        <v>0</v>
      </c>
      <c r="P535" s="438">
        <v>0</v>
      </c>
      <c r="Q535" s="438">
        <v>0</v>
      </c>
      <c r="R535" s="438">
        <v>0</v>
      </c>
      <c r="S535" s="438">
        <v>0</v>
      </c>
      <c r="T535" s="577">
        <f t="shared" si="128"/>
        <v>0</v>
      </c>
      <c r="U535" s="439">
        <v>0</v>
      </c>
      <c r="V535" s="439">
        <v>0</v>
      </c>
      <c r="W535" s="439">
        <v>0</v>
      </c>
      <c r="X535" s="439">
        <v>0</v>
      </c>
      <c r="Y535" s="440">
        <f t="shared" si="124"/>
        <v>0</v>
      </c>
      <c r="Z535" s="441">
        <v>0</v>
      </c>
      <c r="AA535" s="441">
        <v>0</v>
      </c>
      <c r="AB535" s="441">
        <v>0</v>
      </c>
      <c r="AC535" s="441">
        <v>0</v>
      </c>
      <c r="AD535" s="442">
        <f t="shared" si="122"/>
        <v>0</v>
      </c>
      <c r="AE535" s="443">
        <f t="shared" si="126"/>
        <v>0</v>
      </c>
      <c r="AF535" s="443">
        <f t="shared" si="125"/>
        <v>0</v>
      </c>
      <c r="AG535" s="443">
        <f t="shared" si="127"/>
        <v>0</v>
      </c>
      <c r="AH535" s="444">
        <f t="shared" si="120"/>
        <v>0</v>
      </c>
      <c r="AI535" s="444">
        <f t="shared" si="129"/>
        <v>0</v>
      </c>
      <c r="AJ535" s="444">
        <f t="shared" si="130"/>
        <v>0</v>
      </c>
      <c r="AK535" s="601">
        <f t="shared" si="131"/>
        <v>0</v>
      </c>
    </row>
    <row r="536" spans="1:37" s="445" customFormat="1" ht="13.9" customHeight="1" x14ac:dyDescent="0.2">
      <c r="A536" s="446" t="s">
        <v>106</v>
      </c>
      <c r="B536" s="198"/>
      <c r="C536" s="432" t="s">
        <v>12</v>
      </c>
      <c r="D536" s="56"/>
      <c r="E536" s="432"/>
      <c r="F536" s="434" t="s">
        <v>519</v>
      </c>
      <c r="G536" s="450" t="s">
        <v>523</v>
      </c>
      <c r="H536" s="435" t="str">
        <f t="shared" si="123"/>
        <v>85703010</v>
      </c>
      <c r="I536" s="436" t="str">
        <f>IF(ISNA(VLOOKUP(G536,GAAP02F[[#All],[Column1]:[FundHier1]],5,FALSE)),"Leases",(VLOOKUP(G536,GAAP02F[[#All],[Column1]:[FundHier1]],5,FALSE)))</f>
        <v>200</v>
      </c>
      <c r="J536" s="436" t="str">
        <f>IF(ISNA(VLOOKUP(F536,Table_GAAP02A[[#All],[Agency]:[Hier1]],4,FALSE)),"Abolished Agency",(VLOOKUP(F536,Table_GAAP02A[[#All],[Agency]:[Hier1]],4,FALSE)))</f>
        <v>0808</v>
      </c>
      <c r="K536" s="437" t="str">
        <f>IF(ISNA(VLOOKUP(F536,Table_GAAP02A[[#All],[Agency]:[Hier1]],2,FALSE)),"Abolished Agency",(VLOOKUP(F536,Table_GAAP02A[[#All],[Agency]:[Hier1]],2,FALSE)))</f>
        <v>GENERAL GOVERNMENT</v>
      </c>
      <c r="L536" s="437" t="str">
        <f>IF(ISNA(VLOOKUP(F536,Table_GAAP02A[[#All],[Agency]:[Hier1]],3,FALSE)),"Abolished Agency",(VLOOKUP(F536,Table_GAAP02A[[#All],[Agency]:[Hier1]],3,FALSE)))</f>
        <v>DEPT OF FOOD AND AGRICULTURE</v>
      </c>
      <c r="M536" s="437" t="str">
        <f>IF(ISNA(VLOOKUP(G536,GAAP02F[[#All],[Column1]:[FundName]],2,FALSE)),"Leases",(VLOOKUP(G536,GAAP02F[[#All],[Column1]:[FundName]],2,FALSE)))</f>
        <v>PIERCE'S DISEASE MANAGEMT ACT</v>
      </c>
      <c r="N536" s="438">
        <v>0</v>
      </c>
      <c r="O536" s="438">
        <v>0</v>
      </c>
      <c r="P536" s="438">
        <v>0</v>
      </c>
      <c r="Q536" s="438">
        <v>0</v>
      </c>
      <c r="R536" s="438">
        <v>0</v>
      </c>
      <c r="S536" s="438">
        <v>0</v>
      </c>
      <c r="T536" s="577">
        <f t="shared" si="128"/>
        <v>0</v>
      </c>
      <c r="U536" s="439">
        <v>0</v>
      </c>
      <c r="V536" s="439">
        <v>0</v>
      </c>
      <c r="W536" s="439">
        <v>0</v>
      </c>
      <c r="X536" s="439">
        <v>0</v>
      </c>
      <c r="Y536" s="440">
        <f t="shared" si="124"/>
        <v>0</v>
      </c>
      <c r="Z536" s="441">
        <v>0</v>
      </c>
      <c r="AA536" s="441">
        <v>0</v>
      </c>
      <c r="AB536" s="441">
        <v>0</v>
      </c>
      <c r="AC536" s="441">
        <v>0</v>
      </c>
      <c r="AD536" s="442">
        <f t="shared" si="122"/>
        <v>0</v>
      </c>
      <c r="AE536" s="443">
        <f t="shared" si="126"/>
        <v>0</v>
      </c>
      <c r="AF536" s="443">
        <f t="shared" si="125"/>
        <v>0</v>
      </c>
      <c r="AG536" s="443">
        <f t="shared" si="127"/>
        <v>0</v>
      </c>
      <c r="AH536" s="444">
        <f t="shared" si="120"/>
        <v>0</v>
      </c>
      <c r="AI536" s="444">
        <f t="shared" si="129"/>
        <v>0</v>
      </c>
      <c r="AJ536" s="444">
        <f t="shared" si="130"/>
        <v>0</v>
      </c>
      <c r="AK536" s="601">
        <f t="shared" si="131"/>
        <v>0</v>
      </c>
    </row>
    <row r="537" spans="1:37" s="445" customFormat="1" ht="13.9" customHeight="1" x14ac:dyDescent="0.2">
      <c r="A537" s="446" t="s">
        <v>106</v>
      </c>
      <c r="B537" s="433"/>
      <c r="C537" s="432" t="s">
        <v>12</v>
      </c>
      <c r="D537" s="56"/>
      <c r="E537" s="432"/>
      <c r="F537" s="434" t="s">
        <v>519</v>
      </c>
      <c r="G537" s="434" t="s">
        <v>143</v>
      </c>
      <c r="H537" s="435" t="str">
        <f t="shared" si="123"/>
        <v>85703034</v>
      </c>
      <c r="I537" s="436" t="str">
        <f>IF(ISNA(VLOOKUP(G537,GAAP02F[[#All],[Column1]:[FundHier1]],5,FALSE)),"Leases",(VLOOKUP(G537,GAAP02F[[#All],[Column1]:[FundHier1]],5,FALSE)))</f>
        <v>200</v>
      </c>
      <c r="J537" s="436" t="str">
        <f>IF(ISNA(VLOOKUP(F537,Table_GAAP02A[[#All],[Agency]:[Hier1]],4,FALSE)),"Abolished Agency",(VLOOKUP(F537,Table_GAAP02A[[#All],[Agency]:[Hier1]],4,FALSE)))</f>
        <v>0808</v>
      </c>
      <c r="K537" s="437" t="str">
        <f>IF(ISNA(VLOOKUP(F537,Table_GAAP02A[[#All],[Agency]:[Hier1]],2,FALSE)),"Abolished Agency",(VLOOKUP(F537,Table_GAAP02A[[#All],[Agency]:[Hier1]],2,FALSE)))</f>
        <v>GENERAL GOVERNMENT</v>
      </c>
      <c r="L537" s="437" t="str">
        <f>IF(ISNA(VLOOKUP(F537,Table_GAAP02A[[#All],[Agency]:[Hier1]],3,FALSE)),"Abolished Agency",(VLOOKUP(F537,Table_GAAP02A[[#All],[Agency]:[Hier1]],3,FALSE)))</f>
        <v>DEPT OF FOOD AND AGRICULTURE</v>
      </c>
      <c r="M537" s="437" t="str">
        <f>IF(ISNA(VLOOKUP(G537,GAAP02F[[#All],[Column1]:[FundName]],2,FALSE)),"Leases",(VLOOKUP(G537,GAAP02F[[#All],[Column1]:[FundName]],2,FALSE)))</f>
        <v>ANTITERRORISM FUND</v>
      </c>
      <c r="N537" s="438">
        <v>0</v>
      </c>
      <c r="O537" s="438">
        <v>0</v>
      </c>
      <c r="P537" s="438">
        <v>0</v>
      </c>
      <c r="Q537" s="438">
        <v>0</v>
      </c>
      <c r="R537" s="438">
        <v>0</v>
      </c>
      <c r="S537" s="438">
        <v>0</v>
      </c>
      <c r="T537" s="577">
        <f t="shared" si="128"/>
        <v>0</v>
      </c>
      <c r="U537" s="439">
        <v>0</v>
      </c>
      <c r="V537" s="439">
        <v>0</v>
      </c>
      <c r="W537" s="439">
        <v>0</v>
      </c>
      <c r="X537" s="439">
        <v>0</v>
      </c>
      <c r="Y537" s="440">
        <f t="shared" si="124"/>
        <v>0</v>
      </c>
      <c r="Z537" s="441">
        <v>0</v>
      </c>
      <c r="AA537" s="441">
        <v>0</v>
      </c>
      <c r="AB537" s="441">
        <v>0</v>
      </c>
      <c r="AC537" s="441">
        <v>0</v>
      </c>
      <c r="AD537" s="442">
        <f t="shared" si="122"/>
        <v>0</v>
      </c>
      <c r="AE537" s="443">
        <f t="shared" si="126"/>
        <v>0</v>
      </c>
      <c r="AF537" s="443">
        <f t="shared" si="125"/>
        <v>0</v>
      </c>
      <c r="AG537" s="443">
        <f t="shared" si="127"/>
        <v>0</v>
      </c>
      <c r="AH537" s="444">
        <f t="shared" si="120"/>
        <v>0</v>
      </c>
      <c r="AI537" s="444">
        <f t="shared" si="129"/>
        <v>0</v>
      </c>
      <c r="AJ537" s="444">
        <f t="shared" si="130"/>
        <v>0</v>
      </c>
      <c r="AK537" s="601">
        <f t="shared" si="131"/>
        <v>0</v>
      </c>
    </row>
    <row r="538" spans="1:37" s="445" customFormat="1" ht="13.9" customHeight="1" x14ac:dyDescent="0.2">
      <c r="A538" s="446" t="s">
        <v>106</v>
      </c>
      <c r="B538" s="198"/>
      <c r="C538" s="432" t="s">
        <v>12</v>
      </c>
      <c r="D538" s="56"/>
      <c r="E538" s="432"/>
      <c r="F538" s="434" t="s">
        <v>519</v>
      </c>
      <c r="G538" s="450" t="s">
        <v>524</v>
      </c>
      <c r="H538" s="435" t="str">
        <f t="shared" si="123"/>
        <v>85703101</v>
      </c>
      <c r="I538" s="436" t="str">
        <f>IF(ISNA(VLOOKUP(G538,GAAP02F[[#All],[Column1]:[FundHier1]],5,FALSE)),"Leases",(VLOOKUP(G538,GAAP02F[[#All],[Column1]:[FundHier1]],5,FALSE)))</f>
        <v>200</v>
      </c>
      <c r="J538" s="436" t="str">
        <f>IF(ISNA(VLOOKUP(F538,Table_GAAP02A[[#All],[Agency]:[Hier1]],4,FALSE)),"Abolished Agency",(VLOOKUP(F538,Table_GAAP02A[[#All],[Agency]:[Hier1]],4,FALSE)))</f>
        <v>0808</v>
      </c>
      <c r="K538" s="437" t="str">
        <f>IF(ISNA(VLOOKUP(F538,Table_GAAP02A[[#All],[Agency]:[Hier1]],2,FALSE)),"Abolished Agency",(VLOOKUP(F538,Table_GAAP02A[[#All],[Agency]:[Hier1]],2,FALSE)))</f>
        <v>GENERAL GOVERNMENT</v>
      </c>
      <c r="L538" s="437" t="str">
        <f>IF(ISNA(VLOOKUP(F538,Table_GAAP02A[[#All],[Agency]:[Hier1]],3,FALSE)),"Abolished Agency",(VLOOKUP(F538,Table_GAAP02A[[#All],[Agency]:[Hier1]],3,FALSE)))</f>
        <v>DEPT OF FOOD AND AGRICULTURE</v>
      </c>
      <c r="M538" s="437" t="str">
        <f>IF(ISNA(VLOOKUP(G538,GAAP02F[[#All],[Column1]:[FundName]],2,FALSE)),"Leases",(VLOOKUP(G538,GAAP02F[[#All],[Column1]:[FundName]],2,FALSE)))</f>
        <v>ANALYTICAL LABORATORY ACCOUNT</v>
      </c>
      <c r="N538" s="438">
        <v>0</v>
      </c>
      <c r="O538" s="438">
        <v>0</v>
      </c>
      <c r="P538" s="438">
        <v>0</v>
      </c>
      <c r="Q538" s="438">
        <v>0</v>
      </c>
      <c r="R538" s="438">
        <v>0</v>
      </c>
      <c r="S538" s="438">
        <v>0</v>
      </c>
      <c r="T538" s="577">
        <f t="shared" si="128"/>
        <v>0</v>
      </c>
      <c r="U538" s="439">
        <v>0</v>
      </c>
      <c r="V538" s="439">
        <v>0</v>
      </c>
      <c r="W538" s="439">
        <v>0</v>
      </c>
      <c r="X538" s="439">
        <v>0</v>
      </c>
      <c r="Y538" s="440">
        <f t="shared" si="124"/>
        <v>0</v>
      </c>
      <c r="Z538" s="441">
        <v>0</v>
      </c>
      <c r="AA538" s="441">
        <v>0</v>
      </c>
      <c r="AB538" s="441">
        <v>0</v>
      </c>
      <c r="AC538" s="441">
        <v>0</v>
      </c>
      <c r="AD538" s="442">
        <f t="shared" si="122"/>
        <v>0</v>
      </c>
      <c r="AE538" s="443">
        <f t="shared" si="126"/>
        <v>0</v>
      </c>
      <c r="AF538" s="443">
        <f t="shared" si="125"/>
        <v>0</v>
      </c>
      <c r="AG538" s="443">
        <f t="shared" si="127"/>
        <v>0</v>
      </c>
      <c r="AH538" s="444">
        <f t="shared" si="120"/>
        <v>0</v>
      </c>
      <c r="AI538" s="444">
        <f t="shared" si="129"/>
        <v>0</v>
      </c>
      <c r="AJ538" s="444">
        <f t="shared" si="130"/>
        <v>0</v>
      </c>
      <c r="AK538" s="601">
        <f t="shared" si="131"/>
        <v>0</v>
      </c>
    </row>
    <row r="539" spans="1:37" s="445" customFormat="1" ht="13.9" customHeight="1" x14ac:dyDescent="0.2">
      <c r="A539" s="446" t="s">
        <v>106</v>
      </c>
      <c r="B539" s="198"/>
      <c r="C539" s="432" t="s">
        <v>12</v>
      </c>
      <c r="D539" s="56"/>
      <c r="E539" s="432"/>
      <c r="F539" s="434" t="s">
        <v>519</v>
      </c>
      <c r="G539" s="434" t="s">
        <v>139</v>
      </c>
      <c r="H539" s="435" t="str">
        <f t="shared" si="123"/>
        <v>85703228</v>
      </c>
      <c r="I539" s="436" t="str">
        <f>IF(ISNA(VLOOKUP(G539,GAAP02F[[#All],[Column1]:[FundHier1]],5,FALSE)),"Leases",(VLOOKUP(G539,GAAP02F[[#All],[Column1]:[FundHier1]],5,FALSE)))</f>
        <v>200</v>
      </c>
      <c r="J539" s="436" t="str">
        <f>IF(ISNA(VLOOKUP(F539,Table_GAAP02A[[#All],[Agency]:[Hier1]],4,FALSE)),"Abolished Agency",(VLOOKUP(F539,Table_GAAP02A[[#All],[Agency]:[Hier1]],4,FALSE)))</f>
        <v>0808</v>
      </c>
      <c r="K539" s="437" t="str">
        <f>IF(ISNA(VLOOKUP(F539,Table_GAAP02A[[#All],[Agency]:[Hier1]],2,FALSE)),"Abolished Agency",(VLOOKUP(F539,Table_GAAP02A[[#All],[Agency]:[Hier1]],2,FALSE)))</f>
        <v>GENERAL GOVERNMENT</v>
      </c>
      <c r="L539" s="437" t="str">
        <f>IF(ISNA(VLOOKUP(F539,Table_GAAP02A[[#All],[Agency]:[Hier1]],3,FALSE)),"Abolished Agency",(VLOOKUP(F539,Table_GAAP02A[[#All],[Agency]:[Hier1]],3,FALSE)))</f>
        <v>DEPT OF FOOD AND AGRICULTURE</v>
      </c>
      <c r="M539" s="437" t="str">
        <f>IF(ISNA(VLOOKUP(G539,GAAP02F[[#All],[Column1]:[FundName]],2,FALSE)),"Leases",(VLOOKUP(G539,GAAP02F[[#All],[Column1]:[FundName]],2,FALSE)))</f>
        <v>GREENHOUSE GAS REDUCTION FD</v>
      </c>
      <c r="N539" s="438">
        <v>0</v>
      </c>
      <c r="O539" s="438">
        <v>0</v>
      </c>
      <c r="P539" s="438">
        <v>0</v>
      </c>
      <c r="Q539" s="438">
        <v>0</v>
      </c>
      <c r="R539" s="438">
        <v>0</v>
      </c>
      <c r="S539" s="438">
        <v>0</v>
      </c>
      <c r="T539" s="577">
        <f t="shared" si="128"/>
        <v>0</v>
      </c>
      <c r="U539" s="439">
        <v>0</v>
      </c>
      <c r="V539" s="439">
        <v>0</v>
      </c>
      <c r="W539" s="439">
        <v>0</v>
      </c>
      <c r="X539" s="439">
        <v>0</v>
      </c>
      <c r="Y539" s="440">
        <f t="shared" si="124"/>
        <v>0</v>
      </c>
      <c r="Z539" s="441">
        <v>0</v>
      </c>
      <c r="AA539" s="441">
        <v>0</v>
      </c>
      <c r="AB539" s="441">
        <v>0</v>
      </c>
      <c r="AC539" s="441">
        <v>0</v>
      </c>
      <c r="AD539" s="442">
        <f t="shared" si="122"/>
        <v>0</v>
      </c>
      <c r="AE539" s="443">
        <f t="shared" si="126"/>
        <v>0</v>
      </c>
      <c r="AF539" s="443">
        <f t="shared" si="125"/>
        <v>0</v>
      </c>
      <c r="AG539" s="443">
        <f t="shared" si="127"/>
        <v>0</v>
      </c>
      <c r="AH539" s="444">
        <f t="shared" si="120"/>
        <v>0</v>
      </c>
      <c r="AI539" s="444">
        <f t="shared" si="129"/>
        <v>0</v>
      </c>
      <c r="AJ539" s="444">
        <f t="shared" si="130"/>
        <v>0</v>
      </c>
      <c r="AK539" s="601">
        <f t="shared" si="131"/>
        <v>0</v>
      </c>
    </row>
    <row r="540" spans="1:37" s="445" customFormat="1" ht="13.9" customHeight="1" x14ac:dyDescent="0.2">
      <c r="A540" s="446" t="s">
        <v>106</v>
      </c>
      <c r="B540" s="198"/>
      <c r="C540" s="432" t="s">
        <v>12</v>
      </c>
      <c r="D540" s="56"/>
      <c r="E540" s="432"/>
      <c r="F540" s="434" t="s">
        <v>519</v>
      </c>
      <c r="G540" s="450" t="s">
        <v>258</v>
      </c>
      <c r="H540" s="435" t="str">
        <f t="shared" si="123"/>
        <v>85703237</v>
      </c>
      <c r="I540" s="436" t="str">
        <f>IF(ISNA(VLOOKUP(G540,GAAP02F[[#All],[Column1]:[FundHier1]],5,FALSE)),"Leases",(VLOOKUP(G540,GAAP02F[[#All],[Column1]:[FundHier1]],5,FALSE)))</f>
        <v>200</v>
      </c>
      <c r="J540" s="436" t="str">
        <f>IF(ISNA(VLOOKUP(F540,Table_GAAP02A[[#All],[Agency]:[Hier1]],4,FALSE)),"Abolished Agency",(VLOOKUP(F540,Table_GAAP02A[[#All],[Agency]:[Hier1]],4,FALSE)))</f>
        <v>0808</v>
      </c>
      <c r="K540" s="437" t="str">
        <f>IF(ISNA(VLOOKUP(F540,Table_GAAP02A[[#All],[Agency]:[Hier1]],2,FALSE)),"Abolished Agency",(VLOOKUP(F540,Table_GAAP02A[[#All],[Agency]:[Hier1]],2,FALSE)))</f>
        <v>GENERAL GOVERNMENT</v>
      </c>
      <c r="L540" s="437" t="str">
        <f>IF(ISNA(VLOOKUP(F540,Table_GAAP02A[[#All],[Agency]:[Hier1]],3,FALSE)),"Abolished Agency",(VLOOKUP(F540,Table_GAAP02A[[#All],[Agency]:[Hier1]],3,FALSE)))</f>
        <v>DEPT OF FOOD AND AGRICULTURE</v>
      </c>
      <c r="M540" s="437" t="str">
        <f>IF(ISNA(VLOOKUP(G540,GAAP02F[[#All],[Column1]:[FundName]],2,FALSE)),"Leases",(VLOOKUP(G540,GAAP02F[[#All],[Column1]:[FundName]],2,FALSE)))</f>
        <v>COST OF IMPLEMENTATION ACCT</v>
      </c>
      <c r="N540" s="438">
        <v>0</v>
      </c>
      <c r="O540" s="438">
        <v>0</v>
      </c>
      <c r="P540" s="438">
        <v>0</v>
      </c>
      <c r="Q540" s="438">
        <v>0</v>
      </c>
      <c r="R540" s="438">
        <v>0</v>
      </c>
      <c r="S540" s="438">
        <v>0</v>
      </c>
      <c r="T540" s="577">
        <f t="shared" si="128"/>
        <v>0</v>
      </c>
      <c r="U540" s="439">
        <v>0</v>
      </c>
      <c r="V540" s="439">
        <v>0</v>
      </c>
      <c r="W540" s="439">
        <v>0</v>
      </c>
      <c r="X540" s="439">
        <v>0</v>
      </c>
      <c r="Y540" s="440">
        <f t="shared" si="124"/>
        <v>0</v>
      </c>
      <c r="Z540" s="441">
        <v>0</v>
      </c>
      <c r="AA540" s="441">
        <v>0</v>
      </c>
      <c r="AB540" s="441">
        <v>0</v>
      </c>
      <c r="AC540" s="441">
        <v>0</v>
      </c>
      <c r="AD540" s="442">
        <f t="shared" si="122"/>
        <v>0</v>
      </c>
      <c r="AE540" s="443">
        <f t="shared" si="126"/>
        <v>0</v>
      </c>
      <c r="AF540" s="443">
        <f t="shared" si="125"/>
        <v>0</v>
      </c>
      <c r="AG540" s="443">
        <f t="shared" si="127"/>
        <v>0</v>
      </c>
      <c r="AH540" s="444">
        <f t="shared" si="120"/>
        <v>0</v>
      </c>
      <c r="AI540" s="444">
        <f t="shared" si="129"/>
        <v>0</v>
      </c>
      <c r="AJ540" s="444">
        <f t="shared" si="130"/>
        <v>0</v>
      </c>
      <c r="AK540" s="601">
        <f t="shared" si="131"/>
        <v>0</v>
      </c>
    </row>
    <row r="541" spans="1:37" s="445" customFormat="1" ht="13.9" customHeight="1" x14ac:dyDescent="0.2">
      <c r="A541" s="446" t="s">
        <v>106</v>
      </c>
      <c r="B541" s="433"/>
      <c r="C541" s="432" t="s">
        <v>12</v>
      </c>
      <c r="D541" s="56"/>
      <c r="E541" s="432"/>
      <c r="F541" s="434" t="s">
        <v>519</v>
      </c>
      <c r="G541" s="434" t="s">
        <v>189</v>
      </c>
      <c r="H541" s="435" t="str">
        <f t="shared" si="123"/>
        <v>85703288</v>
      </c>
      <c r="I541" s="436" t="str">
        <f>IF(ISNA(VLOOKUP(G541,GAAP02F[[#All],[Column1]:[FundHier1]],5,FALSE)),"Leases",(VLOOKUP(G541,GAAP02F[[#All],[Column1]:[FundHier1]],5,FALSE)))</f>
        <v>200</v>
      </c>
      <c r="J541" s="436" t="str">
        <f>IF(ISNA(VLOOKUP(F541,Table_GAAP02A[[#All],[Agency]:[Hier1]],4,FALSE)),"Abolished Agency",(VLOOKUP(F541,Table_GAAP02A[[#All],[Agency]:[Hier1]],4,FALSE)))</f>
        <v>0808</v>
      </c>
      <c r="K541" s="437" t="str">
        <f>IF(ISNA(VLOOKUP(F541,Table_GAAP02A[[#All],[Agency]:[Hier1]],2,FALSE)),"Abolished Agency",(VLOOKUP(F541,Table_GAAP02A[[#All],[Agency]:[Hier1]],2,FALSE)))</f>
        <v>GENERAL GOVERNMENT</v>
      </c>
      <c r="L541" s="437" t="str">
        <f>IF(ISNA(VLOOKUP(F541,Table_GAAP02A[[#All],[Agency]:[Hier1]],3,FALSE)),"Abolished Agency",(VLOOKUP(F541,Table_GAAP02A[[#All],[Agency]:[Hier1]],3,FALSE)))</f>
        <v>DEPT OF FOOD AND AGRICULTURE</v>
      </c>
      <c r="M541" s="437" t="str">
        <f>IF(ISNA(VLOOKUP(G541,GAAP02F[[#All],[Column1]:[FundName]],2,FALSE)),"Leases",(VLOOKUP(G541,GAAP02F[[#All],[Column1]:[FundName]],2,FALSE)))</f>
        <v>MEDICAL MARIJUANA REG &amp; SAFETY</v>
      </c>
      <c r="N541" s="438">
        <v>0</v>
      </c>
      <c r="O541" s="438">
        <v>0</v>
      </c>
      <c r="P541" s="438">
        <v>0</v>
      </c>
      <c r="Q541" s="438">
        <v>0</v>
      </c>
      <c r="R541" s="438">
        <v>0</v>
      </c>
      <c r="S541" s="438">
        <v>0</v>
      </c>
      <c r="T541" s="577">
        <f t="shared" si="128"/>
        <v>0</v>
      </c>
      <c r="U541" s="439">
        <v>0</v>
      </c>
      <c r="V541" s="439">
        <v>0</v>
      </c>
      <c r="W541" s="439">
        <v>0</v>
      </c>
      <c r="X541" s="439">
        <v>0</v>
      </c>
      <c r="Y541" s="440">
        <f t="shared" si="124"/>
        <v>0</v>
      </c>
      <c r="Z541" s="441">
        <v>0</v>
      </c>
      <c r="AA541" s="441">
        <v>0</v>
      </c>
      <c r="AB541" s="441">
        <v>0</v>
      </c>
      <c r="AC541" s="441">
        <v>0</v>
      </c>
      <c r="AD541" s="442">
        <f t="shared" si="122"/>
        <v>0</v>
      </c>
      <c r="AE541" s="443">
        <f t="shared" si="126"/>
        <v>0</v>
      </c>
      <c r="AF541" s="443">
        <f t="shared" si="125"/>
        <v>0</v>
      </c>
      <c r="AG541" s="443">
        <f t="shared" si="127"/>
        <v>0</v>
      </c>
      <c r="AH541" s="444">
        <f t="shared" si="120"/>
        <v>0</v>
      </c>
      <c r="AI541" s="444">
        <f t="shared" si="129"/>
        <v>0</v>
      </c>
      <c r="AJ541" s="444">
        <f t="shared" si="130"/>
        <v>0</v>
      </c>
      <c r="AK541" s="601">
        <f t="shared" si="131"/>
        <v>0</v>
      </c>
    </row>
    <row r="542" spans="1:37" s="445" customFormat="1" ht="13.9" customHeight="1" x14ac:dyDescent="0.2">
      <c r="A542" s="431" t="s">
        <v>106</v>
      </c>
      <c r="B542" s="198"/>
      <c r="C542" s="432" t="s">
        <v>12</v>
      </c>
      <c r="D542" s="56" t="s">
        <v>6263</v>
      </c>
      <c r="E542" s="681" t="s">
        <v>6263</v>
      </c>
      <c r="F542" s="434" t="s">
        <v>525</v>
      </c>
      <c r="G542" s="434" t="s">
        <v>13</v>
      </c>
      <c r="H542" s="435" t="str">
        <f t="shared" si="123"/>
        <v>86200001</v>
      </c>
      <c r="I542" s="436" t="str">
        <f>IF(ISNA(VLOOKUP(G542,GAAP02F[[#All],[Column1]:[FundHier1]],5,FALSE)),"Leases",(VLOOKUP(G542,GAAP02F[[#All],[Column1]:[FundHier1]],5,FALSE)))</f>
        <v>100</v>
      </c>
      <c r="J542" s="436" t="str">
        <f>IF(ISNA(VLOOKUP(F542,Table_GAAP02A[[#All],[Agency]:[Hier1]],4,FALSE)),"Abolished Agency",(VLOOKUP(F542,Table_GAAP02A[[#All],[Agency]:[Hier1]],4,FALSE)))</f>
        <v>0808</v>
      </c>
      <c r="K542" s="437" t="str">
        <f>IF(ISNA(VLOOKUP(F542,Table_GAAP02A[[#All],[Agency]:[Hier1]],2,FALSE)),"Abolished Agency",(VLOOKUP(F542,Table_GAAP02A[[#All],[Agency]:[Hier1]],2,FALSE)))</f>
        <v>GENERAL GOVERNMENT</v>
      </c>
      <c r="L542" s="437" t="str">
        <f>IF(ISNA(VLOOKUP(F542,Table_GAAP02A[[#All],[Agency]:[Hier1]],3,FALSE)),"Abolished Agency",(VLOOKUP(F542,Table_GAAP02A[[#All],[Agency]:[Hier1]],3,FALSE)))</f>
        <v>FAIR POLITICAL PRACTICES COMM</v>
      </c>
      <c r="M542" s="437" t="str">
        <f>IF(ISNA(VLOOKUP(G542,GAAP02F[[#All],[Column1]:[FundName]],2,FALSE)),"Leases",(VLOOKUP(G542,GAAP02F[[#All],[Column1]:[FundName]],2,FALSE)))</f>
        <v>GENERAL FUND</v>
      </c>
      <c r="N542" s="438">
        <v>1953492.65</v>
      </c>
      <c r="O542" s="438">
        <v>0</v>
      </c>
      <c r="P542" s="438">
        <v>0</v>
      </c>
      <c r="Q542" s="438">
        <v>748161.72</v>
      </c>
      <c r="R542" s="438">
        <v>0</v>
      </c>
      <c r="S542" s="438">
        <v>0</v>
      </c>
      <c r="T542" s="577">
        <f t="shared" si="128"/>
        <v>2701654.37</v>
      </c>
      <c r="U542" s="439">
        <v>0</v>
      </c>
      <c r="V542" s="439">
        <v>0</v>
      </c>
      <c r="W542" s="439">
        <v>0</v>
      </c>
      <c r="X542" s="439">
        <v>0</v>
      </c>
      <c r="Y542" s="440">
        <f t="shared" si="124"/>
        <v>0</v>
      </c>
      <c r="Z542" s="441">
        <v>0</v>
      </c>
      <c r="AA542" s="441">
        <v>0</v>
      </c>
      <c r="AB542" s="441">
        <v>0</v>
      </c>
      <c r="AC542" s="441">
        <v>349968.38</v>
      </c>
      <c r="AD542" s="442">
        <f t="shared" si="122"/>
        <v>349968.38</v>
      </c>
      <c r="AE542" s="443">
        <f t="shared" si="126"/>
        <v>1953492.65</v>
      </c>
      <c r="AF542" s="443">
        <f t="shared" si="125"/>
        <v>0</v>
      </c>
      <c r="AG542" s="443">
        <f t="shared" si="127"/>
        <v>0</v>
      </c>
      <c r="AH542" s="444">
        <f t="shared" si="120"/>
        <v>398193.34</v>
      </c>
      <c r="AI542" s="444">
        <f t="shared" si="129"/>
        <v>0</v>
      </c>
      <c r="AJ542" s="444">
        <f t="shared" si="130"/>
        <v>0</v>
      </c>
      <c r="AK542" s="601">
        <f t="shared" si="131"/>
        <v>2351685.9900000002</v>
      </c>
    </row>
    <row r="543" spans="1:37" s="445" customFormat="1" ht="13.9" customHeight="1" x14ac:dyDescent="0.2">
      <c r="A543" s="446"/>
      <c r="B543" s="198"/>
      <c r="C543" s="432" t="s">
        <v>12</v>
      </c>
      <c r="D543" s="56"/>
      <c r="E543" s="432"/>
      <c r="F543" s="434" t="s">
        <v>526</v>
      </c>
      <c r="G543" s="450" t="s">
        <v>527</v>
      </c>
      <c r="H543" s="435" t="str">
        <f t="shared" si="123"/>
        <v>86600462</v>
      </c>
      <c r="I543" s="436" t="str">
        <f>IF(ISNA(VLOOKUP(G543,GAAP02F[[#All],[Column1]:[FundHier1]],5,FALSE)),"Leases",(VLOOKUP(G543,GAAP02F[[#All],[Column1]:[FundHier1]],5,FALSE)))</f>
        <v>200</v>
      </c>
      <c r="J543" s="436" t="str">
        <f>IF(ISNA(VLOOKUP(F543,Table_GAAP02A[[#All],[Agency]:[Hier1]],4,FALSE)),"Abolished Agency",(VLOOKUP(F543,Table_GAAP02A[[#All],[Agency]:[Hier1]],4,FALSE)))</f>
        <v>0808</v>
      </c>
      <c r="K543" s="437" t="str">
        <f>IF(ISNA(VLOOKUP(F543,Table_GAAP02A[[#All],[Agency]:[Hier1]],2,FALSE)),"Abolished Agency",(VLOOKUP(F543,Table_GAAP02A[[#All],[Agency]:[Hier1]],2,FALSE)))</f>
        <v>GENERAL GOVERNMENT</v>
      </c>
      <c r="L543" s="437" t="str">
        <f>IF(ISNA(VLOOKUP(F543,Table_GAAP02A[[#All],[Agency]:[Hier1]],3,FALSE)),"Abolished Agency",(VLOOKUP(F543,Table_GAAP02A[[#All],[Agency]:[Hier1]],3,FALSE)))</f>
        <v>PUBLIC UTILITIES COMMISSION</v>
      </c>
      <c r="M543" s="437" t="str">
        <f>IF(ISNA(VLOOKUP(G543,GAAP02F[[#All],[Column1]:[FundName]],2,FALSE)),"Leases",(VLOOKUP(G543,GAAP02F[[#All],[Column1]:[FundName]],2,FALSE)))</f>
        <v>PUC UTILITIES REIMBMENT ACCT</v>
      </c>
      <c r="N543" s="438">
        <v>0</v>
      </c>
      <c r="O543" s="438">
        <v>0</v>
      </c>
      <c r="P543" s="438">
        <v>0</v>
      </c>
      <c r="Q543" s="438">
        <v>0</v>
      </c>
      <c r="R543" s="438">
        <v>0</v>
      </c>
      <c r="S543" s="438">
        <v>0</v>
      </c>
      <c r="T543" s="577">
        <f t="shared" si="128"/>
        <v>0</v>
      </c>
      <c r="U543" s="439">
        <v>0</v>
      </c>
      <c r="V543" s="439">
        <v>0</v>
      </c>
      <c r="W543" s="439">
        <v>0</v>
      </c>
      <c r="X543" s="439">
        <v>0</v>
      </c>
      <c r="Y543" s="440">
        <f t="shared" si="124"/>
        <v>0</v>
      </c>
      <c r="Z543" s="441">
        <v>0</v>
      </c>
      <c r="AA543" s="441">
        <v>0</v>
      </c>
      <c r="AB543" s="441">
        <v>0</v>
      </c>
      <c r="AC543" s="441">
        <v>0</v>
      </c>
      <c r="AD543" s="442">
        <f t="shared" si="122"/>
        <v>0</v>
      </c>
      <c r="AE543" s="443">
        <f t="shared" ref="AE543:AE555" si="132">N543 +U543-Z543</f>
        <v>0</v>
      </c>
      <c r="AF543" s="443">
        <f t="shared" si="125"/>
        <v>0</v>
      </c>
      <c r="AG543" s="443">
        <f t="shared" ref="AG543:AG555" si="133">P543 +W543-AB543</f>
        <v>0</v>
      </c>
      <c r="AH543" s="444">
        <f t="shared" si="120"/>
        <v>0</v>
      </c>
      <c r="AI543" s="444">
        <f t="shared" si="129"/>
        <v>0</v>
      </c>
      <c r="AJ543" s="444">
        <f t="shared" si="130"/>
        <v>0</v>
      </c>
      <c r="AK543" s="601">
        <f t="shared" si="131"/>
        <v>0</v>
      </c>
    </row>
    <row r="544" spans="1:37" s="445" customFormat="1" ht="13.9" customHeight="1" x14ac:dyDescent="0.2">
      <c r="A544" s="446" t="s">
        <v>106</v>
      </c>
      <c r="B544" s="198"/>
      <c r="C544" s="432" t="s">
        <v>12</v>
      </c>
      <c r="D544" s="604"/>
      <c r="E544" s="432"/>
      <c r="F544" s="434" t="s">
        <v>528</v>
      </c>
      <c r="G544" s="450" t="s">
        <v>13</v>
      </c>
      <c r="H544" s="435" t="str">
        <f t="shared" si="123"/>
        <v>87800001</v>
      </c>
      <c r="I544" s="436" t="str">
        <f>IF(ISNA(VLOOKUP(G544,GAAP02F[[#All],[Column1]:[FundHier1]],5,FALSE)),"Leases",(VLOOKUP(G544,GAAP02F[[#All],[Column1]:[FundHier1]],5,FALSE)))</f>
        <v>100</v>
      </c>
      <c r="J544" s="436" t="str">
        <f>IF(ISNA(VLOOKUP(F544,Table_GAAP02A[[#All],[Agency]:[Hier1]],4,FALSE)),"Abolished Agency",(VLOOKUP(F544,Table_GAAP02A[[#All],[Agency]:[Hier1]],4,FALSE)))</f>
        <v>0808</v>
      </c>
      <c r="K544" s="437" t="str">
        <f>IF(ISNA(VLOOKUP(F544,Table_GAAP02A[[#All],[Agency]:[Hier1]],2,FALSE)),"Abolished Agency",(VLOOKUP(F544,Table_GAAP02A[[#All],[Agency]:[Hier1]],2,FALSE)))</f>
        <v>GENERAL GOVERNMENT</v>
      </c>
      <c r="L544" s="437" t="str">
        <f>IF(ISNA(VLOOKUP(F544,Table_GAAP02A[[#All],[Agency]:[Hier1]],3,FALSE)),"Abolished Agency",(VLOOKUP(F544,Table_GAAP02A[[#All],[Agency]:[Hier1]],3,FALSE)))</f>
        <v>COMM ON CAL GOVT ORG &amp; ECONOMY</v>
      </c>
      <c r="M544" s="437" t="str">
        <f>IF(ISNA(VLOOKUP(G544,GAAP02F[[#All],[Column1]:[FundName]],2,FALSE)),"Leases",(VLOOKUP(G544,GAAP02F[[#All],[Column1]:[FundName]],2,FALSE)))</f>
        <v>GENERAL FUND</v>
      </c>
      <c r="N544" s="438">
        <v>0</v>
      </c>
      <c r="O544" s="438">
        <v>0</v>
      </c>
      <c r="P544" s="438">
        <v>0</v>
      </c>
      <c r="Q544" s="438">
        <v>0</v>
      </c>
      <c r="R544" s="438">
        <v>0</v>
      </c>
      <c r="S544" s="438">
        <v>0</v>
      </c>
      <c r="T544" s="577">
        <f t="shared" si="128"/>
        <v>0</v>
      </c>
      <c r="U544" s="439">
        <v>0</v>
      </c>
      <c r="V544" s="439">
        <v>0</v>
      </c>
      <c r="W544" s="439">
        <v>0</v>
      </c>
      <c r="X544" s="439">
        <v>0</v>
      </c>
      <c r="Y544" s="440">
        <f t="shared" si="124"/>
        <v>0</v>
      </c>
      <c r="Z544" s="441">
        <v>0</v>
      </c>
      <c r="AA544" s="441">
        <v>0</v>
      </c>
      <c r="AB544" s="441">
        <v>0</v>
      </c>
      <c r="AC544" s="441">
        <v>0</v>
      </c>
      <c r="AD544" s="442">
        <f t="shared" si="122"/>
        <v>0</v>
      </c>
      <c r="AE544" s="443">
        <f t="shared" si="132"/>
        <v>0</v>
      </c>
      <c r="AF544" s="443">
        <f t="shared" si="125"/>
        <v>0</v>
      </c>
      <c r="AG544" s="443">
        <f t="shared" si="133"/>
        <v>0</v>
      </c>
      <c r="AH544" s="444">
        <f t="shared" si="120"/>
        <v>0</v>
      </c>
      <c r="AI544" s="444">
        <f t="shared" si="129"/>
        <v>0</v>
      </c>
      <c r="AJ544" s="444">
        <f t="shared" si="130"/>
        <v>0</v>
      </c>
      <c r="AK544" s="601">
        <f t="shared" si="131"/>
        <v>0</v>
      </c>
    </row>
    <row r="545" spans="1:37" s="445" customFormat="1" ht="13.9" customHeight="1" x14ac:dyDescent="0.2">
      <c r="A545" s="446" t="s">
        <v>106</v>
      </c>
      <c r="B545" s="198"/>
      <c r="C545" s="432" t="s">
        <v>12</v>
      </c>
      <c r="D545" s="56"/>
      <c r="E545" s="432"/>
      <c r="F545" s="434" t="s">
        <v>529</v>
      </c>
      <c r="G545" s="434" t="s">
        <v>13</v>
      </c>
      <c r="H545" s="435" t="str">
        <f t="shared" si="123"/>
        <v>88200001</v>
      </c>
      <c r="I545" s="436" t="str">
        <f>IF(ISNA(VLOOKUP(G545,GAAP02F[[#All],[Column1]:[FundHier1]],5,FALSE)),"Leases",(VLOOKUP(G545,GAAP02F[[#All],[Column1]:[FundHier1]],5,FALSE)))</f>
        <v>100</v>
      </c>
      <c r="J545" s="436" t="str">
        <f>IF(ISNA(VLOOKUP(F545,Table_GAAP02A[[#All],[Agency]:[Hier1]],4,FALSE)),"Abolished Agency",(VLOOKUP(F545,Table_GAAP02A[[#All],[Agency]:[Hier1]],4,FALSE)))</f>
        <v>0808</v>
      </c>
      <c r="K545" s="437" t="str">
        <f>IF(ISNA(VLOOKUP(F545,Table_GAAP02A[[#All],[Agency]:[Hier1]],2,FALSE)),"Abolished Agency",(VLOOKUP(F545,Table_GAAP02A[[#All],[Agency]:[Hier1]],2,FALSE)))</f>
        <v>GENERAL GOVERNMENT</v>
      </c>
      <c r="L545" s="437" t="str">
        <f>IF(ISNA(VLOOKUP(F545,Table_GAAP02A[[#All],[Agency]:[Hier1]],3,FALSE)),"Abolished Agency",(VLOOKUP(F545,Table_GAAP02A[[#All],[Agency]:[Hier1]],3,FALSE)))</f>
        <v>COMMISSION ON STATUS OF WOMEN</v>
      </c>
      <c r="M545" s="437" t="str">
        <f>IF(ISNA(VLOOKUP(G545,GAAP02F[[#All],[Column1]:[FundName]],2,FALSE)),"Leases",(VLOOKUP(G545,GAAP02F[[#All],[Column1]:[FundName]],2,FALSE)))</f>
        <v>GENERAL FUND</v>
      </c>
      <c r="N545" s="438">
        <v>0</v>
      </c>
      <c r="O545" s="438">
        <v>0</v>
      </c>
      <c r="P545" s="438">
        <v>0</v>
      </c>
      <c r="Q545" s="438">
        <v>0</v>
      </c>
      <c r="R545" s="438">
        <v>0</v>
      </c>
      <c r="S545" s="438">
        <v>0</v>
      </c>
      <c r="T545" s="577">
        <f t="shared" si="128"/>
        <v>0</v>
      </c>
      <c r="U545" s="439">
        <v>0</v>
      </c>
      <c r="V545" s="439">
        <v>0</v>
      </c>
      <c r="W545" s="439">
        <v>0</v>
      </c>
      <c r="X545" s="439">
        <v>0</v>
      </c>
      <c r="Y545" s="440">
        <f t="shared" si="124"/>
        <v>0</v>
      </c>
      <c r="Z545" s="441">
        <v>0</v>
      </c>
      <c r="AA545" s="441">
        <v>0</v>
      </c>
      <c r="AB545" s="441">
        <v>0</v>
      </c>
      <c r="AC545" s="441">
        <v>0</v>
      </c>
      <c r="AD545" s="442">
        <f t="shared" si="122"/>
        <v>0</v>
      </c>
      <c r="AE545" s="443">
        <f t="shared" si="132"/>
        <v>0</v>
      </c>
      <c r="AF545" s="443">
        <f t="shared" si="125"/>
        <v>0</v>
      </c>
      <c r="AG545" s="443">
        <f t="shared" si="133"/>
        <v>0</v>
      </c>
      <c r="AH545" s="444">
        <f t="shared" si="120"/>
        <v>0</v>
      </c>
      <c r="AI545" s="444">
        <f t="shared" si="129"/>
        <v>0</v>
      </c>
      <c r="AJ545" s="444">
        <f t="shared" si="130"/>
        <v>0</v>
      </c>
      <c r="AK545" s="601">
        <f t="shared" si="131"/>
        <v>0</v>
      </c>
    </row>
    <row r="546" spans="1:37" s="445" customFormat="1" ht="13.9" customHeight="1" x14ac:dyDescent="0.2">
      <c r="A546" s="446" t="s">
        <v>106</v>
      </c>
      <c r="B546" s="198"/>
      <c r="C546" s="432" t="s">
        <v>107</v>
      </c>
      <c r="D546" s="56"/>
      <c r="E546" s="432"/>
      <c r="F546" s="434" t="s">
        <v>530</v>
      </c>
      <c r="G546" s="450" t="s">
        <v>531</v>
      </c>
      <c r="H546" s="435" t="str">
        <f t="shared" si="123"/>
        <v>88550126</v>
      </c>
      <c r="I546" s="436" t="str">
        <f>IF(ISNA(VLOOKUP(G546,GAAP02F[[#All],[Column1]:[FundHier1]],5,FALSE)),"Leases",(VLOOKUP(G546,GAAP02F[[#All],[Column1]:[FundHier1]],5,FALSE)))</f>
        <v>100</v>
      </c>
      <c r="J546" s="436" t="str">
        <f>IF(ISNA(VLOOKUP(F546,Table_GAAP02A[[#All],[Agency]:[Hier1]],4,FALSE)),"Abolished Agency",(VLOOKUP(F546,Table_GAAP02A[[#All],[Agency]:[Hier1]],4,FALSE)))</f>
        <v>0808</v>
      </c>
      <c r="K546" s="437" t="str">
        <f>IF(ISNA(VLOOKUP(F546,Table_GAAP02A[[#All],[Agency]:[Hier1]],2,FALSE)),"Abolished Agency",(VLOOKUP(F546,Table_GAAP02A[[#All],[Agency]:[Hier1]],2,FALSE)))</f>
        <v>GENERAL GOVERNMENT</v>
      </c>
      <c r="L546" s="437" t="str">
        <f>IF(ISNA(VLOOKUP(F546,Table_GAAP02A[[#All],[Agency]:[Hier1]],3,FALSE)),"Abolished Agency",(VLOOKUP(F546,Table_GAAP02A[[#All],[Agency]:[Hier1]],3,FALSE)))</f>
        <v>BUREAU OF STATE AUDITS</v>
      </c>
      <c r="M546" s="437" t="str">
        <f>IF(ISNA(VLOOKUP(G546,GAAP02F[[#All],[Column1]:[FundName]],2,FALSE)),"Leases",(VLOOKUP(G546,GAAP02F[[#All],[Column1]:[FundName]],2,FALSE)))</f>
        <v>AUDIT FUND STATE</v>
      </c>
      <c r="N546" s="438">
        <v>0</v>
      </c>
      <c r="O546" s="438">
        <v>0</v>
      </c>
      <c r="P546" s="438">
        <v>0</v>
      </c>
      <c r="Q546" s="438">
        <v>0</v>
      </c>
      <c r="R546" s="438">
        <v>0</v>
      </c>
      <c r="S546" s="438">
        <v>0</v>
      </c>
      <c r="T546" s="577">
        <f t="shared" si="128"/>
        <v>0</v>
      </c>
      <c r="U546" s="439">
        <v>0</v>
      </c>
      <c r="V546" s="439">
        <v>0</v>
      </c>
      <c r="W546" s="439">
        <v>0</v>
      </c>
      <c r="X546" s="439">
        <v>0</v>
      </c>
      <c r="Y546" s="440">
        <f t="shared" si="124"/>
        <v>0</v>
      </c>
      <c r="Z546" s="441">
        <v>0</v>
      </c>
      <c r="AA546" s="441">
        <v>0</v>
      </c>
      <c r="AB546" s="441">
        <v>0</v>
      </c>
      <c r="AC546" s="441">
        <v>0</v>
      </c>
      <c r="AD546" s="442">
        <f t="shared" si="122"/>
        <v>0</v>
      </c>
      <c r="AE546" s="443">
        <f t="shared" si="132"/>
        <v>0</v>
      </c>
      <c r="AF546" s="443">
        <f t="shared" si="125"/>
        <v>0</v>
      </c>
      <c r="AG546" s="443">
        <f t="shared" si="133"/>
        <v>0</v>
      </c>
      <c r="AH546" s="444">
        <f t="shared" si="120"/>
        <v>0</v>
      </c>
      <c r="AI546" s="444">
        <f t="shared" si="129"/>
        <v>0</v>
      </c>
      <c r="AJ546" s="444">
        <f t="shared" si="130"/>
        <v>0</v>
      </c>
      <c r="AK546" s="601">
        <f t="shared" si="131"/>
        <v>0</v>
      </c>
    </row>
    <row r="547" spans="1:37" s="445" customFormat="1" ht="13.9" customHeight="1" x14ac:dyDescent="0.2">
      <c r="A547" s="446" t="s">
        <v>106</v>
      </c>
      <c r="B547" s="198"/>
      <c r="C547" s="432" t="s">
        <v>12</v>
      </c>
      <c r="D547" s="56"/>
      <c r="E547" s="432"/>
      <c r="F547" s="434" t="s">
        <v>532</v>
      </c>
      <c r="G547" s="434" t="s">
        <v>13</v>
      </c>
      <c r="H547" s="435" t="str">
        <f t="shared" si="123"/>
        <v>88600001</v>
      </c>
      <c r="I547" s="436" t="str">
        <f>IF(ISNA(VLOOKUP(G547,GAAP02F[[#All],[Column1]:[FundHier1]],5,FALSE)),"Leases",(VLOOKUP(G547,GAAP02F[[#All],[Column1]:[FundHier1]],5,FALSE)))</f>
        <v>100</v>
      </c>
      <c r="J547" s="436" t="str">
        <f>IF(ISNA(VLOOKUP(F547,Table_GAAP02A[[#All],[Agency]:[Hier1]],4,FALSE)),"Abolished Agency",(VLOOKUP(F547,Table_GAAP02A[[#All],[Agency]:[Hier1]],4,FALSE)))</f>
        <v>0808</v>
      </c>
      <c r="K547" s="437" t="str">
        <f>IF(ISNA(VLOOKUP(F547,Table_GAAP02A[[#All],[Agency]:[Hier1]],2,FALSE)),"Abolished Agency",(VLOOKUP(F547,Table_GAAP02A[[#All],[Agency]:[Hier1]],2,FALSE)))</f>
        <v>GENERAL GOVERNMENT</v>
      </c>
      <c r="L547" s="437" t="str">
        <f>IF(ISNA(VLOOKUP(F547,Table_GAAP02A[[#All],[Agency]:[Hier1]],3,FALSE)),"Abolished Agency",(VLOOKUP(F547,Table_GAAP02A[[#All],[Agency]:[Hier1]],3,FALSE)))</f>
        <v>DEPT OF FINANCE</v>
      </c>
      <c r="M547" s="437" t="str">
        <f>IF(ISNA(VLOOKUP(G547,GAAP02F[[#All],[Column1]:[FundName]],2,FALSE)),"Leases",(VLOOKUP(G547,GAAP02F[[#All],[Column1]:[FundName]],2,FALSE)))</f>
        <v>GENERAL FUND</v>
      </c>
      <c r="N547" s="438">
        <v>0</v>
      </c>
      <c r="O547" s="438">
        <v>0</v>
      </c>
      <c r="P547" s="438">
        <v>0</v>
      </c>
      <c r="Q547" s="438">
        <v>0</v>
      </c>
      <c r="R547" s="438">
        <v>0</v>
      </c>
      <c r="S547" s="438">
        <v>0</v>
      </c>
      <c r="T547" s="577">
        <f t="shared" si="128"/>
        <v>0</v>
      </c>
      <c r="U547" s="439">
        <v>0</v>
      </c>
      <c r="V547" s="439">
        <v>0</v>
      </c>
      <c r="W547" s="439">
        <v>0</v>
      </c>
      <c r="X547" s="439">
        <v>0</v>
      </c>
      <c r="Y547" s="440">
        <f t="shared" si="124"/>
        <v>0</v>
      </c>
      <c r="Z547" s="441">
        <v>0</v>
      </c>
      <c r="AA547" s="441">
        <v>0</v>
      </c>
      <c r="AB547" s="441">
        <v>0</v>
      </c>
      <c r="AC547" s="441">
        <v>0</v>
      </c>
      <c r="AD547" s="442">
        <f t="shared" si="122"/>
        <v>0</v>
      </c>
      <c r="AE547" s="443">
        <f t="shared" si="132"/>
        <v>0</v>
      </c>
      <c r="AF547" s="443">
        <f t="shared" si="125"/>
        <v>0</v>
      </c>
      <c r="AG547" s="443">
        <f t="shared" si="133"/>
        <v>0</v>
      </c>
      <c r="AH547" s="444">
        <f t="shared" si="120"/>
        <v>0</v>
      </c>
      <c r="AI547" s="444">
        <f t="shared" si="129"/>
        <v>0</v>
      </c>
      <c r="AJ547" s="444">
        <f t="shared" si="130"/>
        <v>0</v>
      </c>
      <c r="AK547" s="601">
        <f t="shared" si="131"/>
        <v>0</v>
      </c>
    </row>
    <row r="548" spans="1:37" s="445" customFormat="1" ht="13.9" customHeight="1" x14ac:dyDescent="0.2">
      <c r="A548" s="431" t="s">
        <v>106</v>
      </c>
      <c r="B548" s="433"/>
      <c r="C548" s="432" t="s">
        <v>12</v>
      </c>
      <c r="D548" s="56"/>
      <c r="E548" s="606"/>
      <c r="F548" s="434" t="s">
        <v>533</v>
      </c>
      <c r="G548" s="450" t="s">
        <v>13</v>
      </c>
      <c r="H548" s="435" t="str">
        <f t="shared" si="123"/>
        <v>88800001</v>
      </c>
      <c r="I548" s="436" t="str">
        <f>IF(ISNA(VLOOKUP(G548,GAAP02F[[#All],[Column1]:[FundHier1]],5,FALSE)),"Leases",(VLOOKUP(G548,GAAP02F[[#All],[Column1]:[FundHier1]],5,FALSE)))</f>
        <v>100</v>
      </c>
      <c r="J548" s="436" t="str">
        <f>IF(ISNA(VLOOKUP(F548,Table_GAAP02A[[#All],[Agency]:[Hier1]],4,FALSE)),"Abolished Agency",(VLOOKUP(F548,Table_GAAP02A[[#All],[Agency]:[Hier1]],4,FALSE)))</f>
        <v>0808</v>
      </c>
      <c r="K548" s="437" t="str">
        <f>IF(ISNA(VLOOKUP(F548,Table_GAAP02A[[#All],[Agency]:[Hier1]],2,FALSE)),"Abolished Agency",(VLOOKUP(F548,Table_GAAP02A[[#All],[Agency]:[Hier1]],2,FALSE)))</f>
        <v>GENERAL GOVERNMENT</v>
      </c>
      <c r="L548" s="437" t="str">
        <f>IF(ISNA(VLOOKUP(F548,Table_GAAP02A[[#All],[Agency]:[Hier1]],3,FALSE)),"Abolished Agency",(VLOOKUP(F548,Table_GAAP02A[[#All],[Agency]:[Hier1]],3,FALSE)))</f>
        <v>FINANCIAL INFO SYSTEM FOR CA</v>
      </c>
      <c r="M548" s="437" t="str">
        <f>IF(ISNA(VLOOKUP(G548,GAAP02F[[#All],[Column1]:[FundName]],2,FALSE)),"Leases",(VLOOKUP(G548,GAAP02F[[#All],[Column1]:[FundName]],2,FALSE)))</f>
        <v>GENERAL FUND</v>
      </c>
      <c r="N548" s="438">
        <v>0</v>
      </c>
      <c r="O548" s="438">
        <v>0</v>
      </c>
      <c r="P548" s="438">
        <v>0</v>
      </c>
      <c r="Q548" s="438">
        <v>0</v>
      </c>
      <c r="R548" s="438">
        <v>0</v>
      </c>
      <c r="S548" s="438">
        <v>0</v>
      </c>
      <c r="T548" s="577">
        <f t="shared" si="128"/>
        <v>0</v>
      </c>
      <c r="U548" s="439">
        <v>0</v>
      </c>
      <c r="V548" s="439">
        <v>0</v>
      </c>
      <c r="W548" s="439">
        <v>0</v>
      </c>
      <c r="X548" s="439">
        <v>0</v>
      </c>
      <c r="Y548" s="440">
        <f t="shared" si="124"/>
        <v>0</v>
      </c>
      <c r="Z548" s="441">
        <v>0</v>
      </c>
      <c r="AA548" s="441">
        <v>0</v>
      </c>
      <c r="AB548" s="441">
        <v>0</v>
      </c>
      <c r="AC548" s="441">
        <v>0</v>
      </c>
      <c r="AD548" s="442">
        <f t="shared" si="122"/>
        <v>0</v>
      </c>
      <c r="AE548" s="443">
        <f t="shared" si="132"/>
        <v>0</v>
      </c>
      <c r="AF548" s="443">
        <f t="shared" si="125"/>
        <v>0</v>
      </c>
      <c r="AG548" s="443">
        <f t="shared" si="133"/>
        <v>0</v>
      </c>
      <c r="AH548" s="444">
        <f t="shared" si="120"/>
        <v>0</v>
      </c>
      <c r="AI548" s="444">
        <f t="shared" si="129"/>
        <v>0</v>
      </c>
      <c r="AJ548" s="444">
        <f t="shared" si="130"/>
        <v>0</v>
      </c>
      <c r="AK548" s="601">
        <f t="shared" si="131"/>
        <v>0</v>
      </c>
    </row>
    <row r="549" spans="1:37" s="445" customFormat="1" ht="13.9" customHeight="1" x14ac:dyDescent="0.2">
      <c r="A549" s="431" t="s">
        <v>106</v>
      </c>
      <c r="B549" s="198"/>
      <c r="C549" s="432" t="s">
        <v>12</v>
      </c>
      <c r="D549" s="432"/>
      <c r="E549" s="432"/>
      <c r="F549" s="434" t="s">
        <v>534</v>
      </c>
      <c r="G549" s="434" t="s">
        <v>13</v>
      </c>
      <c r="H549" s="435" t="str">
        <f t="shared" si="123"/>
        <v>88850001</v>
      </c>
      <c r="I549" s="436" t="str">
        <f>IF(ISNA(VLOOKUP(G549,GAAP02F[[#All],[Column1]:[FundHier1]],5,FALSE)),"Leases",(VLOOKUP(G549,GAAP02F[[#All],[Column1]:[FundHier1]],5,FALSE)))</f>
        <v>100</v>
      </c>
      <c r="J549" s="436" t="str">
        <f>IF(ISNA(VLOOKUP(F549,Table_GAAP02A[[#All],[Agency]:[Hier1]],4,FALSE)),"Abolished Agency",(VLOOKUP(F549,Table_GAAP02A[[#All],[Agency]:[Hier1]],4,FALSE)))</f>
        <v>0808</v>
      </c>
      <c r="K549" s="437" t="str">
        <f>IF(ISNA(VLOOKUP(F549,Table_GAAP02A[[#All],[Agency]:[Hier1]],2,FALSE)),"Abolished Agency",(VLOOKUP(F549,Table_GAAP02A[[#All],[Agency]:[Hier1]],2,FALSE)))</f>
        <v>GENERAL GOVERNMENT</v>
      </c>
      <c r="L549" s="437" t="str">
        <f>IF(ISNA(VLOOKUP(F549,Table_GAAP02A[[#All],[Agency]:[Hier1]],3,FALSE)),"Abolished Agency",(VLOOKUP(F549,Table_GAAP02A[[#All],[Agency]:[Hier1]],3,FALSE)))</f>
        <v>COMM ON STATE MANDATES</v>
      </c>
      <c r="M549" s="437" t="str">
        <f>IF(ISNA(VLOOKUP(G549,GAAP02F[[#All],[Column1]:[FundName]],2,FALSE)),"Leases",(VLOOKUP(G549,GAAP02F[[#All],[Column1]:[FundName]],2,FALSE)))</f>
        <v>GENERAL FUND</v>
      </c>
      <c r="N549" s="438">
        <v>0</v>
      </c>
      <c r="O549" s="438">
        <v>0</v>
      </c>
      <c r="P549" s="438">
        <v>0</v>
      </c>
      <c r="Q549" s="438">
        <v>0</v>
      </c>
      <c r="R549" s="438">
        <v>0</v>
      </c>
      <c r="S549" s="438">
        <v>0</v>
      </c>
      <c r="T549" s="577">
        <f t="shared" si="128"/>
        <v>0</v>
      </c>
      <c r="U549" s="439">
        <v>0</v>
      </c>
      <c r="V549" s="439">
        <v>0</v>
      </c>
      <c r="W549" s="439">
        <v>0</v>
      </c>
      <c r="X549" s="439">
        <v>0</v>
      </c>
      <c r="Y549" s="440">
        <f t="shared" si="124"/>
        <v>0</v>
      </c>
      <c r="Z549" s="441">
        <v>0</v>
      </c>
      <c r="AA549" s="441">
        <v>0</v>
      </c>
      <c r="AB549" s="441">
        <v>0</v>
      </c>
      <c r="AC549" s="441">
        <v>0</v>
      </c>
      <c r="AD549" s="442">
        <f t="shared" si="122"/>
        <v>0</v>
      </c>
      <c r="AE549" s="443">
        <f t="shared" si="132"/>
        <v>0</v>
      </c>
      <c r="AF549" s="443">
        <f t="shared" si="125"/>
        <v>0</v>
      </c>
      <c r="AG549" s="443">
        <f t="shared" si="133"/>
        <v>0</v>
      </c>
      <c r="AH549" s="444">
        <f t="shared" si="120"/>
        <v>0</v>
      </c>
      <c r="AI549" s="444">
        <f t="shared" si="129"/>
        <v>0</v>
      </c>
      <c r="AJ549" s="444">
        <f t="shared" si="130"/>
        <v>0</v>
      </c>
      <c r="AK549" s="601">
        <f t="shared" si="131"/>
        <v>0</v>
      </c>
    </row>
    <row r="550" spans="1:37" s="445" customFormat="1" ht="13.9" customHeight="1" x14ac:dyDescent="0.2">
      <c r="A550" s="446" t="s">
        <v>106</v>
      </c>
      <c r="B550" s="198"/>
      <c r="C550" s="432" t="s">
        <v>12</v>
      </c>
      <c r="D550" s="56"/>
      <c r="E550" s="606"/>
      <c r="F550" s="434" t="s">
        <v>535</v>
      </c>
      <c r="G550" s="450" t="s">
        <v>13</v>
      </c>
      <c r="H550" s="435" t="str">
        <f t="shared" si="123"/>
        <v>89400001</v>
      </c>
      <c r="I550" s="436" t="str">
        <f>IF(ISNA(VLOOKUP(G550,GAAP02F[[#All],[Column1]:[FundHier1]],5,FALSE)),"Leases",(VLOOKUP(G550,GAAP02F[[#All],[Column1]:[FundHier1]],5,FALSE)))</f>
        <v>100</v>
      </c>
      <c r="J550" s="436" t="str">
        <f>IF(ISNA(VLOOKUP(F550,Table_GAAP02A[[#All],[Agency]:[Hier1]],4,FALSE)),"Abolished Agency",(VLOOKUP(F550,Table_GAAP02A[[#All],[Agency]:[Hier1]],4,FALSE)))</f>
        <v>0808</v>
      </c>
      <c r="K550" s="437" t="str">
        <f>IF(ISNA(VLOOKUP(F550,Table_GAAP02A[[#All],[Agency]:[Hier1]],2,FALSE)),"Abolished Agency",(VLOOKUP(F550,Table_GAAP02A[[#All],[Agency]:[Hier1]],2,FALSE)))</f>
        <v>GENERAL GOVERNMENT</v>
      </c>
      <c r="L550" s="437" t="str">
        <f>IF(ISNA(VLOOKUP(F550,Table_GAAP02A[[#All],[Agency]:[Hier1]],3,FALSE)),"Abolished Agency",(VLOOKUP(F550,Table_GAAP02A[[#All],[Agency]:[Hier1]],3,FALSE)))</f>
        <v>MILITARY DEPARTMENT</v>
      </c>
      <c r="M550" s="437" t="str">
        <f>IF(ISNA(VLOOKUP(G550,GAAP02F[[#All],[Column1]:[FundName]],2,FALSE)),"Leases",(VLOOKUP(G550,GAAP02F[[#All],[Column1]:[FundName]],2,FALSE)))</f>
        <v>GENERAL FUND</v>
      </c>
      <c r="N550" s="438">
        <v>0</v>
      </c>
      <c r="O550" s="438">
        <v>0</v>
      </c>
      <c r="P550" s="438">
        <v>0</v>
      </c>
      <c r="Q550" s="438">
        <v>0</v>
      </c>
      <c r="R550" s="438">
        <v>0</v>
      </c>
      <c r="S550" s="438">
        <v>0</v>
      </c>
      <c r="T550" s="577">
        <f t="shared" si="128"/>
        <v>0</v>
      </c>
      <c r="U550" s="439">
        <v>0</v>
      </c>
      <c r="V550" s="439">
        <v>0</v>
      </c>
      <c r="W550" s="439">
        <v>0</v>
      </c>
      <c r="X550" s="439">
        <v>0</v>
      </c>
      <c r="Y550" s="440">
        <f t="shared" si="124"/>
        <v>0</v>
      </c>
      <c r="Z550" s="441">
        <v>0</v>
      </c>
      <c r="AA550" s="441">
        <v>0</v>
      </c>
      <c r="AB550" s="441">
        <v>0</v>
      </c>
      <c r="AC550" s="441">
        <v>0</v>
      </c>
      <c r="AD550" s="442">
        <f t="shared" si="122"/>
        <v>0</v>
      </c>
      <c r="AE550" s="443">
        <f t="shared" si="132"/>
        <v>0</v>
      </c>
      <c r="AF550" s="443">
        <f t="shared" si="125"/>
        <v>0</v>
      </c>
      <c r="AG550" s="443">
        <f t="shared" si="133"/>
        <v>0</v>
      </c>
      <c r="AH550" s="444">
        <f t="shared" si="120"/>
        <v>0</v>
      </c>
      <c r="AI550" s="444">
        <f t="shared" si="129"/>
        <v>0</v>
      </c>
      <c r="AJ550" s="444">
        <f t="shared" si="130"/>
        <v>0</v>
      </c>
      <c r="AK550" s="601">
        <f t="shared" si="131"/>
        <v>0</v>
      </c>
    </row>
    <row r="551" spans="1:37" s="445" customFormat="1" ht="13.9" customHeight="1" x14ac:dyDescent="0.2">
      <c r="A551" s="478">
        <v>19</v>
      </c>
      <c r="B551" s="432"/>
      <c r="C551" s="432" t="s">
        <v>12</v>
      </c>
      <c r="D551" s="56"/>
      <c r="E551" s="607"/>
      <c r="F551" s="434" t="s">
        <v>537</v>
      </c>
      <c r="G551" s="434" t="s">
        <v>13</v>
      </c>
      <c r="H551" s="435" t="str">
        <f t="shared" si="123"/>
        <v>89550001</v>
      </c>
      <c r="I551" s="436" t="str">
        <f>IF(ISNA(VLOOKUP(G551,GAAP02F[[#All],[Column1]:[FundHier1]],5,FALSE)),"Leases",(VLOOKUP(G551,GAAP02F[[#All],[Column1]:[FundHier1]],5,FALSE)))</f>
        <v>100</v>
      </c>
      <c r="J551" s="436" t="str">
        <f>IF(ISNA(VLOOKUP(F551,Table_GAAP02A[[#All],[Agency]:[Hier1]],4,FALSE)),"Abolished Agency",(VLOOKUP(F551,Table_GAAP02A[[#All],[Agency]:[Hier1]],4,FALSE)))</f>
        <v>0808</v>
      </c>
      <c r="K551" s="437" t="str">
        <f>IF(ISNA(VLOOKUP(F551,Table_GAAP02A[[#All],[Agency]:[Hier1]],2,FALSE)),"Abolished Agency",(VLOOKUP(F551,Table_GAAP02A[[#All],[Agency]:[Hier1]],2,FALSE)))</f>
        <v>GENERAL GOVERNMENT</v>
      </c>
      <c r="L551" s="437" t="str">
        <f>IF(ISNA(VLOOKUP(F551,Table_GAAP02A[[#All],[Agency]:[Hier1]],3,FALSE)),"Abolished Agency",(VLOOKUP(F551,Table_GAAP02A[[#All],[Agency]:[Hier1]],3,FALSE)))</f>
        <v>DEPT OF VETERANS AFFAIRS</v>
      </c>
      <c r="M551" s="437" t="str">
        <f>IF(ISNA(VLOOKUP(G551,GAAP02F[[#All],[Column1]:[FundName]],2,FALSE)),"Leases",(VLOOKUP(G551,GAAP02F[[#All],[Column1]:[FundName]],2,FALSE)))</f>
        <v>GENERAL FUND</v>
      </c>
      <c r="N551" s="438">
        <v>0</v>
      </c>
      <c r="O551" s="438">
        <v>0</v>
      </c>
      <c r="P551" s="438">
        <v>0</v>
      </c>
      <c r="Q551" s="438">
        <v>0</v>
      </c>
      <c r="R551" s="438">
        <v>0</v>
      </c>
      <c r="S551" s="438">
        <v>0</v>
      </c>
      <c r="T551" s="577">
        <f t="shared" si="128"/>
        <v>0</v>
      </c>
      <c r="U551" s="439">
        <v>0</v>
      </c>
      <c r="V551" s="439">
        <v>0</v>
      </c>
      <c r="W551" s="439">
        <v>0</v>
      </c>
      <c r="X551" s="439">
        <v>0</v>
      </c>
      <c r="Y551" s="440">
        <f t="shared" si="124"/>
        <v>0</v>
      </c>
      <c r="Z551" s="441">
        <v>0</v>
      </c>
      <c r="AA551" s="441">
        <v>0</v>
      </c>
      <c r="AB551" s="441">
        <v>0</v>
      </c>
      <c r="AC551" s="441">
        <v>0</v>
      </c>
      <c r="AD551" s="442">
        <f t="shared" si="122"/>
        <v>0</v>
      </c>
      <c r="AE551" s="443">
        <f t="shared" si="132"/>
        <v>0</v>
      </c>
      <c r="AF551" s="443">
        <f t="shared" si="125"/>
        <v>0</v>
      </c>
      <c r="AG551" s="443">
        <f t="shared" si="133"/>
        <v>0</v>
      </c>
      <c r="AH551" s="444">
        <f t="shared" ref="AH551:AH555" si="134">Q551 +X551-AC551</f>
        <v>0</v>
      </c>
      <c r="AI551" s="444">
        <f t="shared" si="129"/>
        <v>0</v>
      </c>
      <c r="AJ551" s="444">
        <f t="shared" si="130"/>
        <v>0</v>
      </c>
      <c r="AK551" s="601">
        <f t="shared" si="131"/>
        <v>0</v>
      </c>
    </row>
    <row r="552" spans="1:37" s="445" customFormat="1" ht="13.9" customHeight="1" x14ac:dyDescent="0.2">
      <c r="A552" s="478">
        <v>19</v>
      </c>
      <c r="B552" s="432"/>
      <c r="C552" s="432" t="s">
        <v>12</v>
      </c>
      <c r="D552" s="56"/>
      <c r="E552" s="607"/>
      <c r="F552" s="434" t="s">
        <v>537</v>
      </c>
      <c r="G552" s="450" t="s">
        <v>538</v>
      </c>
      <c r="H552" s="435" t="str">
        <f t="shared" si="123"/>
        <v>89550238</v>
      </c>
      <c r="I552" s="436" t="str">
        <f>IF(ISNA(VLOOKUP(G552,GAAP02F[[#All],[Column1]:[FundHier1]],5,FALSE)),"Leases",(VLOOKUP(G552,GAAP02F[[#All],[Column1]:[FundHier1]],5,FALSE)))</f>
        <v>200</v>
      </c>
      <c r="J552" s="436" t="str">
        <f>IF(ISNA(VLOOKUP(F552,Table_GAAP02A[[#All],[Agency]:[Hier1]],4,FALSE)),"Abolished Agency",(VLOOKUP(F552,Table_GAAP02A[[#All],[Agency]:[Hier1]],4,FALSE)))</f>
        <v>0808</v>
      </c>
      <c r="K552" s="437" t="str">
        <f>IF(ISNA(VLOOKUP(F552,Table_GAAP02A[[#All],[Agency]:[Hier1]],2,FALSE)),"Abolished Agency",(VLOOKUP(F552,Table_GAAP02A[[#All],[Agency]:[Hier1]],2,FALSE)))</f>
        <v>GENERAL GOVERNMENT</v>
      </c>
      <c r="L552" s="437" t="str">
        <f>IF(ISNA(VLOOKUP(F552,Table_GAAP02A[[#All],[Agency]:[Hier1]],3,FALSE)),"Abolished Agency",(VLOOKUP(F552,Table_GAAP02A[[#All],[Agency]:[Hier1]],3,FALSE)))</f>
        <v>DEPT OF VETERANS AFFAIRS</v>
      </c>
      <c r="M552" s="437" t="str">
        <f>IF(ISNA(VLOOKUP(G552,GAAP02F[[#All],[Column1]:[FundName]],2,FALSE)),"Leases",(VLOOKUP(G552,GAAP02F[[#All],[Column1]:[FundName]],2,FALSE)))</f>
        <v>VET CEMETERY PERPET MAINTAN FD</v>
      </c>
      <c r="N552" s="438">
        <v>0</v>
      </c>
      <c r="O552" s="438">
        <v>0</v>
      </c>
      <c r="P552" s="438">
        <v>0</v>
      </c>
      <c r="Q552" s="438">
        <v>0</v>
      </c>
      <c r="R552" s="438">
        <v>0</v>
      </c>
      <c r="S552" s="438">
        <v>0</v>
      </c>
      <c r="T552" s="577">
        <f t="shared" si="128"/>
        <v>0</v>
      </c>
      <c r="U552" s="439">
        <v>0</v>
      </c>
      <c r="V552" s="439">
        <v>0</v>
      </c>
      <c r="W552" s="439">
        <v>0</v>
      </c>
      <c r="X552" s="439">
        <v>0</v>
      </c>
      <c r="Y552" s="440">
        <f t="shared" si="124"/>
        <v>0</v>
      </c>
      <c r="Z552" s="441">
        <v>0</v>
      </c>
      <c r="AA552" s="441">
        <v>0</v>
      </c>
      <c r="AB552" s="441">
        <v>0</v>
      </c>
      <c r="AC552" s="441">
        <v>0</v>
      </c>
      <c r="AD552" s="442">
        <f t="shared" si="122"/>
        <v>0</v>
      </c>
      <c r="AE552" s="443">
        <f t="shared" si="132"/>
        <v>0</v>
      </c>
      <c r="AF552" s="443">
        <f t="shared" si="125"/>
        <v>0</v>
      </c>
      <c r="AG552" s="443">
        <f t="shared" si="133"/>
        <v>0</v>
      </c>
      <c r="AH552" s="444">
        <f t="shared" si="134"/>
        <v>0</v>
      </c>
      <c r="AI552" s="444">
        <f t="shared" si="129"/>
        <v>0</v>
      </c>
      <c r="AJ552" s="444">
        <f t="shared" si="130"/>
        <v>0</v>
      </c>
      <c r="AK552" s="601">
        <f t="shared" si="131"/>
        <v>0</v>
      </c>
    </row>
    <row r="553" spans="1:37" s="445" customFormat="1" ht="13.9" customHeight="1" x14ac:dyDescent="0.2">
      <c r="A553" s="478">
        <v>19</v>
      </c>
      <c r="B553" s="432"/>
      <c r="C553" s="432" t="s">
        <v>12</v>
      </c>
      <c r="D553" s="56"/>
      <c r="E553" s="607"/>
      <c r="F553" s="434" t="s">
        <v>537</v>
      </c>
      <c r="G553" s="450" t="s">
        <v>539</v>
      </c>
      <c r="H553" s="435" t="str">
        <f t="shared" si="123"/>
        <v>89550621</v>
      </c>
      <c r="I553" s="436" t="str">
        <f>IF(ISNA(VLOOKUP(G553,GAAP02F[[#All],[Column1]:[FundHier1]],5,FALSE)),"Leases",(VLOOKUP(G553,GAAP02F[[#All],[Column1]:[FundHier1]],5,FALSE)))</f>
        <v>200</v>
      </c>
      <c r="J553" s="436" t="str">
        <f>IF(ISNA(VLOOKUP(F553,Table_GAAP02A[[#All],[Agency]:[Hier1]],4,FALSE)),"Abolished Agency",(VLOOKUP(F553,Table_GAAP02A[[#All],[Agency]:[Hier1]],4,FALSE)))</f>
        <v>0808</v>
      </c>
      <c r="K553" s="437" t="str">
        <f>IF(ISNA(VLOOKUP(F553,Table_GAAP02A[[#All],[Agency]:[Hier1]],2,FALSE)),"Abolished Agency",(VLOOKUP(F553,Table_GAAP02A[[#All],[Agency]:[Hier1]],2,FALSE)))</f>
        <v>GENERAL GOVERNMENT</v>
      </c>
      <c r="L553" s="437" t="str">
        <f>IF(ISNA(VLOOKUP(F553,Table_GAAP02A[[#All],[Agency]:[Hier1]],3,FALSE)),"Abolished Agency",(VLOOKUP(F553,Table_GAAP02A[[#All],[Agency]:[Hier1]],3,FALSE)))</f>
        <v>DEPT OF VETERANS AFFAIRS</v>
      </c>
      <c r="M553" s="437" t="str">
        <f>IF(ISNA(VLOOKUP(G553,GAAP02F[[#All],[Column1]:[FundName]],2,FALSE)),"Leases",(VLOOKUP(G553,GAAP02F[[#All],[Column1]:[FundName]],2,FALSE)))</f>
        <v>VETERANS MEMORIAL REGISTRY FD</v>
      </c>
      <c r="N553" s="438">
        <v>0</v>
      </c>
      <c r="O553" s="438">
        <v>0</v>
      </c>
      <c r="P553" s="438">
        <v>0</v>
      </c>
      <c r="Q553" s="438">
        <v>0</v>
      </c>
      <c r="R553" s="438">
        <v>0</v>
      </c>
      <c r="S553" s="438">
        <v>0</v>
      </c>
      <c r="T553" s="577">
        <f t="shared" si="128"/>
        <v>0</v>
      </c>
      <c r="U553" s="439">
        <v>0</v>
      </c>
      <c r="V553" s="439">
        <v>0</v>
      </c>
      <c r="W553" s="439">
        <v>0</v>
      </c>
      <c r="X553" s="439">
        <v>0</v>
      </c>
      <c r="Y553" s="440">
        <f t="shared" si="124"/>
        <v>0</v>
      </c>
      <c r="Z553" s="441">
        <v>0</v>
      </c>
      <c r="AA553" s="441">
        <v>0</v>
      </c>
      <c r="AB553" s="441">
        <v>0</v>
      </c>
      <c r="AC553" s="441">
        <v>0</v>
      </c>
      <c r="AD553" s="442">
        <f t="shared" si="122"/>
        <v>0</v>
      </c>
      <c r="AE553" s="443">
        <f t="shared" si="132"/>
        <v>0</v>
      </c>
      <c r="AF553" s="443">
        <f t="shared" si="125"/>
        <v>0</v>
      </c>
      <c r="AG553" s="443">
        <f t="shared" si="133"/>
        <v>0</v>
      </c>
      <c r="AH553" s="444">
        <f t="shared" si="134"/>
        <v>0</v>
      </c>
      <c r="AI553" s="444">
        <f t="shared" si="129"/>
        <v>0</v>
      </c>
      <c r="AJ553" s="444">
        <f t="shared" si="130"/>
        <v>0</v>
      </c>
      <c r="AK553" s="601">
        <f t="shared" si="131"/>
        <v>0</v>
      </c>
    </row>
    <row r="554" spans="1:37" s="445" customFormat="1" ht="13.9" customHeight="1" x14ac:dyDescent="0.2">
      <c r="A554" s="478">
        <v>19</v>
      </c>
      <c r="B554" s="432"/>
      <c r="C554" s="432" t="s">
        <v>12</v>
      </c>
      <c r="D554" s="56"/>
      <c r="E554" s="607"/>
      <c r="F554" s="434" t="s">
        <v>537</v>
      </c>
      <c r="G554" s="434" t="s">
        <v>63</v>
      </c>
      <c r="H554" s="435" t="str">
        <f t="shared" si="123"/>
        <v>89550890</v>
      </c>
      <c r="I554" s="436" t="str">
        <f>IF(ISNA(VLOOKUP(G554,GAAP02F[[#All],[Column1]:[FundHier1]],5,FALSE)),"Leases",(VLOOKUP(G554,GAAP02F[[#All],[Column1]:[FundHier1]],5,FALSE)))</f>
        <v>200</v>
      </c>
      <c r="J554" s="436" t="str">
        <f>IF(ISNA(VLOOKUP(F554,Table_GAAP02A[[#All],[Agency]:[Hier1]],4,FALSE)),"Abolished Agency",(VLOOKUP(F554,Table_GAAP02A[[#All],[Agency]:[Hier1]],4,FALSE)))</f>
        <v>0808</v>
      </c>
      <c r="K554" s="437" t="str">
        <f>IF(ISNA(VLOOKUP(F554,Table_GAAP02A[[#All],[Agency]:[Hier1]],2,FALSE)),"Abolished Agency",(VLOOKUP(F554,Table_GAAP02A[[#All],[Agency]:[Hier1]],2,FALSE)))</f>
        <v>GENERAL GOVERNMENT</v>
      </c>
      <c r="L554" s="437" t="str">
        <f>IF(ISNA(VLOOKUP(F554,Table_GAAP02A[[#All],[Agency]:[Hier1]],3,FALSE)),"Abolished Agency",(VLOOKUP(F554,Table_GAAP02A[[#All],[Agency]:[Hier1]],3,FALSE)))</f>
        <v>DEPT OF VETERANS AFFAIRS</v>
      </c>
      <c r="M554" s="437" t="str">
        <f>IF(ISNA(VLOOKUP(G554,GAAP02F[[#All],[Column1]:[FundName]],2,FALSE)),"Leases",(VLOOKUP(G554,GAAP02F[[#All],[Column1]:[FundName]],2,FALSE)))</f>
        <v>FEDERAL TRUST FUND</v>
      </c>
      <c r="N554" s="438">
        <v>0</v>
      </c>
      <c r="O554" s="438">
        <v>0</v>
      </c>
      <c r="P554" s="438">
        <v>0</v>
      </c>
      <c r="Q554" s="438">
        <v>0</v>
      </c>
      <c r="R554" s="438">
        <v>0</v>
      </c>
      <c r="S554" s="438">
        <v>0</v>
      </c>
      <c r="T554" s="577">
        <f t="shared" si="128"/>
        <v>0</v>
      </c>
      <c r="U554" s="439">
        <v>0</v>
      </c>
      <c r="V554" s="439">
        <v>0</v>
      </c>
      <c r="W554" s="439">
        <v>0</v>
      </c>
      <c r="X554" s="439">
        <v>0</v>
      </c>
      <c r="Y554" s="440">
        <f t="shared" si="124"/>
        <v>0</v>
      </c>
      <c r="Z554" s="441">
        <v>0</v>
      </c>
      <c r="AA554" s="441">
        <v>0</v>
      </c>
      <c r="AB554" s="441">
        <v>0</v>
      </c>
      <c r="AC554" s="441">
        <v>0</v>
      </c>
      <c r="AD554" s="442">
        <f t="shared" si="122"/>
        <v>0</v>
      </c>
      <c r="AE554" s="443">
        <f t="shared" si="132"/>
        <v>0</v>
      </c>
      <c r="AF554" s="443">
        <f t="shared" si="125"/>
        <v>0</v>
      </c>
      <c r="AG554" s="443">
        <f t="shared" si="133"/>
        <v>0</v>
      </c>
      <c r="AH554" s="444">
        <f t="shared" si="134"/>
        <v>0</v>
      </c>
      <c r="AI554" s="444">
        <f t="shared" si="129"/>
        <v>0</v>
      </c>
      <c r="AJ554" s="444">
        <f t="shared" si="130"/>
        <v>0</v>
      </c>
      <c r="AK554" s="601">
        <f t="shared" si="131"/>
        <v>0</v>
      </c>
    </row>
    <row r="555" spans="1:37" s="445" customFormat="1" ht="13.9" customHeight="1" x14ac:dyDescent="0.2">
      <c r="A555" s="478">
        <v>19</v>
      </c>
      <c r="B555" s="198"/>
      <c r="C555" s="432" t="s">
        <v>12</v>
      </c>
      <c r="D555" s="56"/>
      <c r="E555" s="607"/>
      <c r="F555" s="434" t="s">
        <v>537</v>
      </c>
      <c r="G555" s="450" t="s">
        <v>540</v>
      </c>
      <c r="H555" s="435" t="str">
        <f t="shared" si="123"/>
        <v>89553013</v>
      </c>
      <c r="I555" s="436" t="str">
        <f>IF(ISNA(VLOOKUP(G555,GAAP02F[[#All],[Column1]:[FundHier1]],5,FALSE)),"Leases",(VLOOKUP(G555,GAAP02F[[#All],[Column1]:[FundHier1]],5,FALSE)))</f>
        <v>300</v>
      </c>
      <c r="J555" s="436" t="str">
        <f>IF(ISNA(VLOOKUP(F555,Table_GAAP02A[[#All],[Agency]:[Hier1]],4,FALSE)),"Abolished Agency",(VLOOKUP(F555,Table_GAAP02A[[#All],[Agency]:[Hier1]],4,FALSE)))</f>
        <v>0808</v>
      </c>
      <c r="K555" s="437" t="str">
        <f>IF(ISNA(VLOOKUP(F555,Table_GAAP02A[[#All],[Agency]:[Hier1]],2,FALSE)),"Abolished Agency",(VLOOKUP(F555,Table_GAAP02A[[#All],[Agency]:[Hier1]],2,FALSE)))</f>
        <v>GENERAL GOVERNMENT</v>
      </c>
      <c r="L555" s="437" t="str">
        <f>IF(ISNA(VLOOKUP(F555,Table_GAAP02A[[#All],[Agency]:[Hier1]],3,FALSE)),"Abolished Agency",(VLOOKUP(F555,Table_GAAP02A[[#All],[Agency]:[Hier1]],3,FALSE)))</f>
        <v>DEPT OF VETERANS AFFAIRS</v>
      </c>
      <c r="M555" s="437" t="str">
        <f>IF(ISNA(VLOOKUP(G555,GAAP02F[[#All],[Column1]:[FundName]],2,FALSE)),"Leases",(VLOOKUP(G555,GAAP02F[[#All],[Column1]:[FundName]],2,FALSE)))</f>
        <v>CENT COAST VETS CEMETERY DEV</v>
      </c>
      <c r="N555" s="438">
        <v>0</v>
      </c>
      <c r="O555" s="438">
        <v>0</v>
      </c>
      <c r="P555" s="438">
        <v>0</v>
      </c>
      <c r="Q555" s="438">
        <v>0</v>
      </c>
      <c r="R555" s="438">
        <v>0</v>
      </c>
      <c r="S555" s="438">
        <v>0</v>
      </c>
      <c r="T555" s="577">
        <f t="shared" si="128"/>
        <v>0</v>
      </c>
      <c r="U555" s="439">
        <v>0</v>
      </c>
      <c r="V555" s="439">
        <v>0</v>
      </c>
      <c r="W555" s="439">
        <v>0</v>
      </c>
      <c r="X555" s="439">
        <v>0</v>
      </c>
      <c r="Y555" s="440">
        <f t="shared" si="124"/>
        <v>0</v>
      </c>
      <c r="Z555" s="441">
        <v>0</v>
      </c>
      <c r="AA555" s="441">
        <v>0</v>
      </c>
      <c r="AB555" s="441">
        <v>0</v>
      </c>
      <c r="AC555" s="441">
        <v>0</v>
      </c>
      <c r="AD555" s="442">
        <f t="shared" si="122"/>
        <v>0</v>
      </c>
      <c r="AE555" s="443">
        <f t="shared" si="132"/>
        <v>0</v>
      </c>
      <c r="AF555" s="443">
        <f t="shared" si="125"/>
        <v>0</v>
      </c>
      <c r="AG555" s="443">
        <f t="shared" si="133"/>
        <v>0</v>
      </c>
      <c r="AH555" s="444">
        <f t="shared" si="134"/>
        <v>0</v>
      </c>
      <c r="AI555" s="444">
        <f t="shared" si="129"/>
        <v>0</v>
      </c>
      <c r="AJ555" s="444">
        <f t="shared" si="130"/>
        <v>0</v>
      </c>
      <c r="AK555" s="601">
        <f t="shared" si="131"/>
        <v>0</v>
      </c>
    </row>
    <row r="556" spans="1:37" s="445" customFormat="1" ht="13.9" customHeight="1" x14ac:dyDescent="0.2">
      <c r="A556" s="433"/>
      <c r="B556" s="198"/>
      <c r="C556" s="198"/>
      <c r="D556" s="56"/>
      <c r="E556" s="198"/>
      <c r="F556" s="198"/>
      <c r="G556" s="198"/>
      <c r="H556" s="435"/>
      <c r="I556" s="486"/>
      <c r="J556" s="486"/>
      <c r="K556" s="487"/>
      <c r="M556" s="488" t="s">
        <v>543</v>
      </c>
      <c r="N556" s="489">
        <f t="shared" ref="N556:AK556" si="135">SUM(N9:N555)</f>
        <v>1953492.65</v>
      </c>
      <c r="O556" s="489">
        <f t="shared" si="135"/>
        <v>159391445.81</v>
      </c>
      <c r="P556" s="489">
        <f t="shared" si="135"/>
        <v>0</v>
      </c>
      <c r="Q556" s="489">
        <f t="shared" si="135"/>
        <v>33619428.149999999</v>
      </c>
      <c r="R556" s="489">
        <f t="shared" si="135"/>
        <v>0</v>
      </c>
      <c r="S556" s="489">
        <f t="shared" si="135"/>
        <v>0</v>
      </c>
      <c r="T556" s="489">
        <f t="shared" si="135"/>
        <v>194964366.61000001</v>
      </c>
      <c r="U556" s="490">
        <f t="shared" si="135"/>
        <v>0</v>
      </c>
      <c r="V556" s="490">
        <f t="shared" si="135"/>
        <v>35901874.469999999</v>
      </c>
      <c r="W556" s="490">
        <f t="shared" si="135"/>
        <v>0</v>
      </c>
      <c r="X556" s="490">
        <f t="shared" si="135"/>
        <v>5281366.46</v>
      </c>
      <c r="Y556" s="490">
        <f t="shared" si="135"/>
        <v>41183240.93</v>
      </c>
      <c r="Z556" s="491">
        <f t="shared" si="135"/>
        <v>0</v>
      </c>
      <c r="AA556" s="491">
        <f t="shared" si="135"/>
        <v>25847856.920000002</v>
      </c>
      <c r="AB556" s="491">
        <f t="shared" si="135"/>
        <v>0</v>
      </c>
      <c r="AC556" s="491">
        <f t="shared" si="135"/>
        <v>4413531.5</v>
      </c>
      <c r="AD556" s="491">
        <f t="shared" si="135"/>
        <v>30261388.420000002</v>
      </c>
      <c r="AE556" s="492">
        <f t="shared" si="135"/>
        <v>1953492.65</v>
      </c>
      <c r="AF556" s="492">
        <f t="shared" si="135"/>
        <v>169445463.36000001</v>
      </c>
      <c r="AG556" s="492">
        <f t="shared" si="135"/>
        <v>0</v>
      </c>
      <c r="AH556" s="492">
        <f t="shared" si="135"/>
        <v>34487263.109999999</v>
      </c>
      <c r="AI556" s="492">
        <f t="shared" si="135"/>
        <v>0</v>
      </c>
      <c r="AJ556" s="492">
        <f t="shared" si="135"/>
        <v>0</v>
      </c>
      <c r="AK556" s="492">
        <f t="shared" si="135"/>
        <v>205886219.12</v>
      </c>
    </row>
    <row r="557" spans="1:37" s="445" customFormat="1" ht="13.9" customHeight="1" x14ac:dyDescent="0.2">
      <c r="A557" s="493"/>
      <c r="B557" s="494"/>
      <c r="C557" s="198"/>
      <c r="D557" s="198"/>
      <c r="E557" s="198"/>
      <c r="F557" s="198"/>
      <c r="G557" s="435"/>
      <c r="H557" s="450"/>
      <c r="I557" s="450"/>
      <c r="J557" s="450"/>
      <c r="K557" s="495"/>
      <c r="L557" s="496"/>
      <c r="M557" s="497" t="s">
        <v>544</v>
      </c>
      <c r="N557" s="498">
        <v>0</v>
      </c>
      <c r="O557" s="498">
        <v>0</v>
      </c>
      <c r="P557" s="498">
        <v>0</v>
      </c>
      <c r="Q557" s="498">
        <v>0</v>
      </c>
      <c r="R557" s="498">
        <v>0</v>
      </c>
      <c r="S557" s="498">
        <v>0</v>
      </c>
      <c r="T557" s="498">
        <f>SUM(N557:S557)</f>
        <v>0</v>
      </c>
      <c r="U557" s="499"/>
      <c r="V557" s="499"/>
      <c r="W557" s="499"/>
      <c r="X557" s="500"/>
      <c r="Y557" s="499"/>
      <c r="Z557" s="499"/>
      <c r="AA557" s="499"/>
      <c r="AB557" s="499"/>
      <c r="AC557" s="500"/>
      <c r="AD557" s="499"/>
      <c r="AE557" s="501"/>
      <c r="AF557" s="501"/>
      <c r="AG557" s="499"/>
      <c r="AH557" s="499"/>
      <c r="AI557" s="499"/>
      <c r="AJ557" s="499"/>
      <c r="AK557" s="502" t="str">
        <f>IF(AND(SUM(AE9:AJ555)=AK556,SUM(AK9:AK555)=AK556,SUM(AE556:AJ556)=AK556),"OK","Formula Error")</f>
        <v>OK</v>
      </c>
    </row>
    <row r="558" spans="1:37" s="445" customFormat="1" ht="12.75" customHeight="1" x14ac:dyDescent="0.2">
      <c r="A558" s="395"/>
      <c r="B558" s="494"/>
      <c r="C558" s="503"/>
      <c r="D558" s="503"/>
      <c r="E558" s="503"/>
      <c r="F558" s="503"/>
      <c r="G558" s="435"/>
      <c r="H558" s="450"/>
      <c r="I558" s="450"/>
      <c r="J558" s="450"/>
      <c r="K558" s="495"/>
      <c r="L558" s="496"/>
      <c r="M558" s="504" t="s">
        <v>545</v>
      </c>
      <c r="N558" s="505">
        <f>N556-N557</f>
        <v>1953492.65</v>
      </c>
      <c r="O558" s="505">
        <f t="shared" ref="O558:T558" si="136">O556-O557</f>
        <v>159391445.81</v>
      </c>
      <c r="P558" s="505">
        <f t="shared" si="136"/>
        <v>0</v>
      </c>
      <c r="Q558" s="505">
        <f t="shared" si="136"/>
        <v>33619428.149999999</v>
      </c>
      <c r="R558" s="505">
        <f t="shared" si="136"/>
        <v>0</v>
      </c>
      <c r="S558" s="505">
        <f t="shared" si="136"/>
        <v>0</v>
      </c>
      <c r="T558" s="505">
        <f t="shared" si="136"/>
        <v>194964366.61000001</v>
      </c>
      <c r="U558" s="499"/>
      <c r="V558" s="499"/>
      <c r="W558" s="499"/>
      <c r="X558" s="499"/>
      <c r="Y558" s="499"/>
      <c r="Z558" s="499"/>
      <c r="AA558" s="499"/>
      <c r="AB558" s="499"/>
      <c r="AC558" s="499"/>
      <c r="AD558" s="499"/>
      <c r="AE558" s="501"/>
      <c r="AF558" s="501"/>
      <c r="AG558" s="499"/>
      <c r="AH558" s="499"/>
      <c r="AI558" s="499"/>
      <c r="AJ558" s="499"/>
      <c r="AK558" s="499"/>
    </row>
    <row r="559" spans="1:37" s="445" customFormat="1" ht="13.9" customHeight="1" x14ac:dyDescent="0.2">
      <c r="A559" s="395"/>
      <c r="B559" s="494"/>
      <c r="C559" s="198"/>
      <c r="D559" s="198"/>
      <c r="E559" s="198"/>
      <c r="F559" s="506"/>
      <c r="G559" s="346"/>
      <c r="H559" s="507"/>
      <c r="I559" s="495"/>
      <c r="J559" s="504"/>
      <c r="K559" s="497"/>
      <c r="L559" s="473"/>
      <c r="M559" s="473"/>
      <c r="N559" s="473"/>
      <c r="O559" s="473"/>
      <c r="P559" s="473"/>
      <c r="Q559" s="473"/>
      <c r="R559" s="473"/>
      <c r="S559" s="473"/>
      <c r="T559" s="502" t="str">
        <f>IF(AND(SUM(N9:S555)=T556,SUM(T9:T555)=T556,SUM(N556:S556)=T556),"OK","Formula Error")</f>
        <v>OK</v>
      </c>
      <c r="AE559" s="508"/>
      <c r="AK559" s="198"/>
    </row>
    <row r="560" spans="1:37" s="473" customFormat="1" ht="13.5" customHeight="1" x14ac:dyDescent="0.2">
      <c r="A560" s="509"/>
      <c r="B560" s="494"/>
      <c r="C560" s="511"/>
      <c r="D560" s="511"/>
      <c r="E560" s="511"/>
      <c r="F560" s="433"/>
      <c r="I560" s="512"/>
      <c r="K560" s="513" t="s">
        <v>546</v>
      </c>
      <c r="L560" s="513"/>
      <c r="M560" s="513"/>
      <c r="N560" s="514">
        <f t="shared" ref="N560:AK560" si="137">SUBTOTAL(9,N9:N555)</f>
        <v>1953492.65</v>
      </c>
      <c r="O560" s="514">
        <f t="shared" si="137"/>
        <v>159391445.81</v>
      </c>
      <c r="P560" s="514">
        <f t="shared" si="137"/>
        <v>0</v>
      </c>
      <c r="Q560" s="514">
        <f t="shared" si="137"/>
        <v>33619428.149999999</v>
      </c>
      <c r="R560" s="514">
        <f t="shared" si="137"/>
        <v>0</v>
      </c>
      <c r="S560" s="514">
        <f t="shared" si="137"/>
        <v>0</v>
      </c>
      <c r="T560" s="514">
        <f t="shared" si="137"/>
        <v>194964366.61000001</v>
      </c>
      <c r="U560" s="514">
        <f t="shared" si="137"/>
        <v>0</v>
      </c>
      <c r="V560" s="514">
        <f t="shared" si="137"/>
        <v>35901874.469999999</v>
      </c>
      <c r="W560" s="514">
        <f t="shared" si="137"/>
        <v>0</v>
      </c>
      <c r="X560" s="514">
        <f t="shared" si="137"/>
        <v>5281366.46</v>
      </c>
      <c r="Y560" s="514">
        <f t="shared" si="137"/>
        <v>41183240.93</v>
      </c>
      <c r="Z560" s="514">
        <f t="shared" si="137"/>
        <v>0</v>
      </c>
      <c r="AA560" s="514">
        <f t="shared" si="137"/>
        <v>25847856.920000002</v>
      </c>
      <c r="AB560" s="514">
        <f t="shared" si="137"/>
        <v>0</v>
      </c>
      <c r="AC560" s="514">
        <f t="shared" si="137"/>
        <v>4413531.5</v>
      </c>
      <c r="AD560" s="514">
        <f t="shared" si="137"/>
        <v>30261388.420000002</v>
      </c>
      <c r="AE560" s="514">
        <f>SUBTOTAL(9,AE9:AE555)</f>
        <v>1953492.65</v>
      </c>
      <c r="AF560" s="514">
        <f t="shared" si="137"/>
        <v>169445463.36000001</v>
      </c>
      <c r="AG560" s="514">
        <f t="shared" si="137"/>
        <v>0</v>
      </c>
      <c r="AH560" s="514">
        <f t="shared" si="137"/>
        <v>34487263.109999999</v>
      </c>
      <c r="AI560" s="514">
        <f t="shared" si="137"/>
        <v>0</v>
      </c>
      <c r="AJ560" s="514">
        <f t="shared" si="137"/>
        <v>0</v>
      </c>
      <c r="AK560" s="514">
        <f t="shared" si="137"/>
        <v>205886219.12</v>
      </c>
    </row>
    <row r="561" spans="1:37" s="515" customFormat="1" ht="15" customHeight="1" x14ac:dyDescent="0.2">
      <c r="C561" s="361"/>
      <c r="D561" s="511"/>
      <c r="E561" s="361"/>
      <c r="F561" s="510"/>
      <c r="G561" s="361"/>
      <c r="H561" s="516"/>
      <c r="I561" s="517"/>
      <c r="K561" s="518"/>
      <c r="N561" s="610" t="s">
        <v>5587</v>
      </c>
      <c r="O561" s="610" t="s">
        <v>5587</v>
      </c>
      <c r="P561" s="610" t="s">
        <v>5587</v>
      </c>
      <c r="Q561" s="610" t="s">
        <v>5587</v>
      </c>
      <c r="R561" s="610" t="s">
        <v>5587</v>
      </c>
      <c r="S561" s="610" t="s">
        <v>5587</v>
      </c>
      <c r="U561" s="610" t="s">
        <v>5587</v>
      </c>
      <c r="V561" s="610" t="s">
        <v>5587</v>
      </c>
      <c r="W561" s="610" t="s">
        <v>5587</v>
      </c>
      <c r="X561" s="610" t="s">
        <v>5587</v>
      </c>
      <c r="Z561" s="610" t="s">
        <v>5587</v>
      </c>
      <c r="AA561" s="610" t="s">
        <v>5587</v>
      </c>
      <c r="AB561" s="610" t="s">
        <v>5587</v>
      </c>
      <c r="AE561" s="611" t="s">
        <v>5587</v>
      </c>
      <c r="AF561" s="610" t="s">
        <v>5587</v>
      </c>
      <c r="AG561" s="610" t="s">
        <v>5587</v>
      </c>
      <c r="AH561" s="610" t="s">
        <v>5587</v>
      </c>
      <c r="AI561" s="610" t="s">
        <v>5587</v>
      </c>
      <c r="AJ561" s="610" t="s">
        <v>5587</v>
      </c>
      <c r="AK561" s="361"/>
    </row>
    <row r="562" spans="1:37" s="515" customFormat="1" ht="12.75" customHeight="1" x14ac:dyDescent="0.2">
      <c r="A562" s="509" t="s">
        <v>547</v>
      </c>
      <c r="B562" s="520"/>
      <c r="C562" s="520"/>
      <c r="D562" s="520"/>
      <c r="E562" s="520"/>
      <c r="F562" s="521"/>
      <c r="G562" s="522"/>
      <c r="H562" s="522"/>
      <c r="I562" s="523"/>
      <c r="J562" s="524"/>
      <c r="K562" s="525"/>
      <c r="L562" s="344"/>
      <c r="M562" s="344" t="s">
        <v>548</v>
      </c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  <c r="AA562" s="344"/>
      <c r="AB562" s="344"/>
      <c r="AC562" s="344"/>
      <c r="AD562" s="344"/>
      <c r="AE562" s="519"/>
      <c r="AF562" s="344"/>
      <c r="AK562" s="344"/>
    </row>
    <row r="563" spans="1:37" s="344" customFormat="1" ht="12.75" customHeight="1" x14ac:dyDescent="0.2">
      <c r="A563" s="526" t="s">
        <v>229</v>
      </c>
      <c r="B563" s="527" t="s">
        <v>549</v>
      </c>
      <c r="C563" s="528"/>
      <c r="D563" s="528"/>
      <c r="E563" s="528"/>
      <c r="F563" s="529"/>
      <c r="G563" s="530"/>
      <c r="H563" s="531"/>
      <c r="I563" s="531"/>
      <c r="J563" s="530"/>
      <c r="K563" s="532"/>
      <c r="L563" s="353"/>
      <c r="O563" s="533"/>
      <c r="Q563"/>
      <c r="R563"/>
      <c r="S563"/>
      <c r="AE563" s="519"/>
      <c r="AH563" s="515"/>
      <c r="AI563" s="515"/>
      <c r="AJ563" s="515"/>
      <c r="AK563" s="361"/>
    </row>
    <row r="564" spans="1:37" s="537" customFormat="1" ht="12.75" customHeight="1" x14ac:dyDescent="0.2">
      <c r="A564" s="526" t="s">
        <v>113</v>
      </c>
      <c r="B564" s="534" t="s">
        <v>550</v>
      </c>
      <c r="C564" s="535"/>
      <c r="D564" s="535"/>
      <c r="E564" s="535"/>
      <c r="F564" s="529"/>
      <c r="G564" s="530"/>
      <c r="H564" s="530"/>
      <c r="I564" s="536"/>
      <c r="J564" s="530"/>
      <c r="K564" s="530"/>
      <c r="O564" s="533"/>
      <c r="AE564" s="519"/>
      <c r="AH564" s="515"/>
      <c r="AI564" s="515"/>
      <c r="AJ564" s="515"/>
      <c r="AK564" s="361"/>
    </row>
    <row r="565" spans="1:37" s="537" customFormat="1" ht="12.75" customHeight="1" x14ac:dyDescent="0.2">
      <c r="A565" s="526" t="s">
        <v>106</v>
      </c>
      <c r="B565" s="534" t="s">
        <v>551</v>
      </c>
      <c r="C565" s="538"/>
      <c r="D565" s="538"/>
      <c r="E565" s="538"/>
      <c r="F565" s="539"/>
      <c r="G565" s="540"/>
      <c r="H565" s="541"/>
      <c r="I565" s="541"/>
      <c r="J565" s="530"/>
      <c r="K565" s="530"/>
      <c r="AE565" s="519"/>
      <c r="AH565" s="2"/>
      <c r="AI565" s="2"/>
      <c r="AJ565" s="2"/>
      <c r="AK565" s="361"/>
    </row>
    <row r="566" spans="1:37" s="537" customFormat="1" ht="12.75" customHeight="1" x14ac:dyDescent="0.2">
      <c r="A566" s="542"/>
      <c r="B566" s="534" t="s">
        <v>552</v>
      </c>
      <c r="C566" s="538"/>
      <c r="D566" s="538"/>
      <c r="E566" s="538"/>
      <c r="F566" s="539"/>
      <c r="G566" s="540"/>
      <c r="H566" s="541"/>
      <c r="I566" s="541"/>
      <c r="J566" s="530"/>
      <c r="K566" s="543"/>
      <c r="O566" s="544"/>
      <c r="AE566" s="519"/>
      <c r="AF566" s="545"/>
      <c r="AG566" s="546"/>
      <c r="AH566" s="515"/>
      <c r="AI566" s="515"/>
      <c r="AJ566" s="515"/>
      <c r="AK566" s="361"/>
    </row>
    <row r="567" spans="1:37" s="537" customFormat="1" ht="12.75" customHeight="1" x14ac:dyDescent="0.2">
      <c r="A567" s="547"/>
      <c r="B567" s="534" t="s">
        <v>553</v>
      </c>
      <c r="C567" s="538"/>
      <c r="D567" s="538"/>
      <c r="E567" s="538"/>
      <c r="F567" s="539"/>
      <c r="G567" s="540"/>
      <c r="H567" s="541"/>
      <c r="I567" s="541"/>
      <c r="J567" s="530"/>
      <c r="K567" s="543"/>
      <c r="O567" s="544"/>
      <c r="AE567" s="519"/>
      <c r="AF567" s="545"/>
      <c r="AG567" s="546"/>
      <c r="AH567" s="515"/>
      <c r="AI567" s="515"/>
      <c r="AJ567" s="515"/>
      <c r="AK567" s="361"/>
    </row>
    <row r="568" spans="1:37" s="537" customFormat="1" ht="12.75" customHeight="1" x14ac:dyDescent="0.2">
      <c r="A568" s="548"/>
      <c r="B568" s="534" t="s">
        <v>554</v>
      </c>
      <c r="C568" s="538"/>
      <c r="D568" s="538"/>
      <c r="E568" s="538"/>
      <c r="F568" s="539"/>
      <c r="G568" s="540"/>
      <c r="H568" s="536"/>
      <c r="I568" s="536"/>
      <c r="J568" s="536"/>
      <c r="K568" s="536"/>
      <c r="AE568" s="519"/>
      <c r="AF568" s="545"/>
      <c r="AG568" s="546"/>
      <c r="AH568" s="515"/>
      <c r="AI568" s="515"/>
      <c r="AJ568" s="515"/>
      <c r="AK568" s="361"/>
    </row>
    <row r="569" spans="1:37" s="537" customFormat="1" ht="12.75" customHeight="1" x14ac:dyDescent="0.2">
      <c r="A569" s="679"/>
      <c r="B569" s="536"/>
      <c r="C569" s="550"/>
      <c r="D569" s="550"/>
      <c r="E569" s="550"/>
      <c r="F569" s="549"/>
      <c r="G569" s="551"/>
      <c r="H569" s="551"/>
      <c r="I569" s="551"/>
      <c r="J569" s="552"/>
      <c r="K569" s="552"/>
      <c r="AE569" s="519"/>
      <c r="AF569" s="545"/>
      <c r="AH569" s="515"/>
      <c r="AI569" s="515"/>
      <c r="AJ569" s="515"/>
      <c r="AK569" s="361"/>
    </row>
    <row r="570" spans="1:37" s="537" customFormat="1" ht="24" customHeight="1" x14ac:dyDescent="0.2">
      <c r="A570" s="553"/>
      <c r="B570" s="554"/>
      <c r="C570" s="550"/>
      <c r="D570" s="550"/>
      <c r="E570" s="550"/>
      <c r="F570" s="549"/>
      <c r="G570" s="551"/>
      <c r="H570" s="551"/>
      <c r="I570" s="551"/>
      <c r="J570" s="555"/>
      <c r="K570" s="555"/>
      <c r="AE570" s="519"/>
      <c r="AF570" s="545"/>
      <c r="AH570" s="556"/>
      <c r="AI570" s="556"/>
      <c r="AJ570" s="556"/>
      <c r="AK570" s="557"/>
    </row>
    <row r="571" spans="1:37" s="537" customFormat="1" ht="12.75" customHeight="1" x14ac:dyDescent="0.2">
      <c r="A571" s="553"/>
      <c r="B571" s="552"/>
      <c r="C571" s="550"/>
      <c r="D571" s="550"/>
      <c r="E571" s="550"/>
      <c r="F571" s="549"/>
      <c r="G571" s="551"/>
      <c r="H571" s="551"/>
      <c r="I571" s="551"/>
      <c r="J571" s="555"/>
      <c r="K571" s="552"/>
      <c r="AE571" s="519"/>
      <c r="AF571" s="545"/>
      <c r="AH571" s="556"/>
      <c r="AI571" s="556"/>
      <c r="AJ571" s="556"/>
      <c r="AK571" s="557"/>
    </row>
    <row r="572" spans="1:37" s="537" customFormat="1" ht="12.75" customHeight="1" x14ac:dyDescent="0.2">
      <c r="A572" s="537" t="s">
        <v>93</v>
      </c>
      <c r="B572" s="558"/>
      <c r="C572" s="560"/>
      <c r="D572" s="560"/>
      <c r="E572" s="560"/>
      <c r="F572" s="559"/>
      <c r="G572" s="561"/>
      <c r="H572" s="561"/>
      <c r="I572" s="561"/>
      <c r="J572" s="558"/>
      <c r="K572" s="558"/>
      <c r="AE572" s="519"/>
      <c r="AF572" s="545"/>
      <c r="AH572" s="556"/>
      <c r="AI572" s="556"/>
      <c r="AJ572" s="556"/>
      <c r="AK572" s="557"/>
    </row>
    <row r="573" spans="1:37" s="537" customFormat="1" ht="12.75" customHeight="1" x14ac:dyDescent="0.2">
      <c r="A573" s="353" t="s">
        <v>555</v>
      </c>
      <c r="B573" s="353" t="s">
        <v>556</v>
      </c>
      <c r="C573" s="560"/>
      <c r="D573" s="560"/>
      <c r="E573" s="560"/>
      <c r="F573" s="559"/>
      <c r="G573" s="561"/>
      <c r="H573" s="561"/>
      <c r="I573" s="561"/>
      <c r="J573" s="558"/>
      <c r="K573" s="558"/>
      <c r="AE573" s="519"/>
      <c r="AF573" s="545"/>
      <c r="AH573" s="556"/>
      <c r="AI573" s="556"/>
      <c r="AJ573" s="556"/>
      <c r="AK573" s="557"/>
    </row>
    <row r="574" spans="1:37" s="537" customFormat="1" ht="15.75" customHeight="1" x14ac:dyDescent="0.2">
      <c r="A574" s="353" t="s">
        <v>107</v>
      </c>
      <c r="B574" s="353" t="s">
        <v>557</v>
      </c>
      <c r="C574" s="564"/>
      <c r="D574" s="564"/>
      <c r="E574" s="564"/>
      <c r="F574" s="563"/>
      <c r="G574" s="565"/>
      <c r="H574" s="565"/>
      <c r="I574" s="565"/>
      <c r="J574" s="562"/>
      <c r="K574" s="562"/>
      <c r="AE574" s="519"/>
      <c r="AF574" s="545"/>
      <c r="AH574" s="556"/>
      <c r="AI574" s="556"/>
      <c r="AJ574" s="556"/>
      <c r="AK574" s="557"/>
    </row>
    <row r="575" spans="1:37" s="537" customFormat="1" ht="12.75" customHeight="1" x14ac:dyDescent="0.2">
      <c r="A575" s="353" t="s">
        <v>12</v>
      </c>
      <c r="B575" s="353" t="s">
        <v>558</v>
      </c>
      <c r="C575" s="568"/>
      <c r="D575" s="568"/>
      <c r="E575" s="568"/>
      <c r="F575" s="567"/>
      <c r="K575" s="545"/>
      <c r="AE575" s="519"/>
      <c r="AF575" s="545"/>
      <c r="AH575" s="556"/>
      <c r="AI575" s="556"/>
      <c r="AJ575" s="556"/>
      <c r="AK575" s="557"/>
    </row>
    <row r="576" spans="1:37" s="537" customFormat="1" ht="12.75" customHeight="1" x14ac:dyDescent="0.2">
      <c r="C576" s="568"/>
      <c r="D576" s="568"/>
      <c r="E576" s="568"/>
      <c r="F576" s="567"/>
      <c r="K576" s="545"/>
      <c r="AE576" s="519"/>
      <c r="AF576" s="545"/>
      <c r="AH576" s="556"/>
      <c r="AI576" s="556"/>
      <c r="AJ576" s="556"/>
      <c r="AK576" s="557"/>
    </row>
    <row r="577" spans="1:37" s="537" customFormat="1" ht="13.5" customHeight="1" x14ac:dyDescent="0.2">
      <c r="C577" s="568"/>
      <c r="D577" s="568"/>
      <c r="E577" s="568"/>
      <c r="F577" s="567"/>
      <c r="K577" s="545"/>
      <c r="AE577" s="519"/>
      <c r="AF577" s="545"/>
      <c r="AH577" s="556"/>
      <c r="AI577" s="556"/>
      <c r="AJ577" s="556"/>
      <c r="AK577" s="557"/>
    </row>
    <row r="578" spans="1:37" s="537" customFormat="1" ht="12.75" customHeight="1" x14ac:dyDescent="0.2">
      <c r="C578" s="566"/>
      <c r="D578" s="566"/>
      <c r="E578" s="566"/>
      <c r="F578" s="569"/>
      <c r="G578" s="344"/>
      <c r="H578" s="344"/>
      <c r="I578" s="344"/>
      <c r="J578" s="344"/>
      <c r="K578" s="545"/>
      <c r="L578" s="545"/>
      <c r="M578" s="545"/>
      <c r="AC578" s="545"/>
      <c r="AD578" s="545"/>
      <c r="AE578" s="519"/>
      <c r="AK578" s="568"/>
    </row>
    <row r="579" spans="1:37" s="537" customFormat="1" ht="12.75" customHeight="1" x14ac:dyDescent="0.2">
      <c r="C579" s="566"/>
      <c r="D579" s="566"/>
      <c r="E579" s="566"/>
      <c r="F579" s="569"/>
      <c r="G579" s="344"/>
      <c r="H579" s="344"/>
      <c r="I579" s="344"/>
      <c r="J579" s="344"/>
      <c r="K579" s="344"/>
      <c r="M579" s="570"/>
      <c r="N579" s="571"/>
      <c r="O579" s="571"/>
      <c r="P579" s="571"/>
      <c r="Q579" s="571"/>
      <c r="R579" s="571"/>
      <c r="S579" s="571"/>
      <c r="T579" s="571"/>
      <c r="U579" s="571"/>
      <c r="V579" s="571"/>
      <c r="W579" s="571"/>
      <c r="X579" s="571"/>
      <c r="Z579" s="571"/>
      <c r="AA579" s="571"/>
      <c r="AB579" s="571"/>
      <c r="AD579" s="571"/>
      <c r="AE579" s="519"/>
      <c r="AK579" s="568"/>
    </row>
    <row r="580" spans="1:37" s="537" customFormat="1" ht="13.5" customHeight="1" x14ac:dyDescent="0.2">
      <c r="A580" s="572"/>
      <c r="C580" s="566"/>
      <c r="D580" s="566"/>
      <c r="E580" s="566"/>
      <c r="F580" s="569"/>
      <c r="G580" s="344"/>
      <c r="H580" s="344"/>
      <c r="I580" s="344"/>
      <c r="J580" s="344"/>
      <c r="K580" s="344"/>
      <c r="L580" s="570"/>
      <c r="M580" s="570"/>
      <c r="N580" s="571"/>
      <c r="O580" s="571"/>
      <c r="P580" s="571"/>
      <c r="Q580" s="571"/>
      <c r="R580" s="571"/>
      <c r="S580" s="571"/>
      <c r="T580" s="571"/>
      <c r="U580" s="571"/>
      <c r="V580" s="571"/>
      <c r="W580" s="571"/>
      <c r="X580" s="571"/>
      <c r="Z580" s="571"/>
      <c r="AA580" s="571"/>
      <c r="AB580" s="571"/>
      <c r="AD580" s="571"/>
      <c r="AE580" s="519"/>
      <c r="AK580" s="568"/>
    </row>
    <row r="581" spans="1:37" s="344" customFormat="1" ht="12.75" customHeight="1" x14ac:dyDescent="0.2">
      <c r="A581" s="572"/>
      <c r="B581" s="566"/>
      <c r="C581" s="566"/>
      <c r="D581" s="566"/>
      <c r="E581" s="566"/>
      <c r="F581" s="569"/>
      <c r="L581" s="570"/>
      <c r="M581" s="570"/>
      <c r="N581" s="348"/>
      <c r="O581" s="348"/>
      <c r="P581" s="348"/>
      <c r="Q581" s="348"/>
      <c r="R581" s="348"/>
      <c r="S581" s="348"/>
      <c r="T581" s="348"/>
      <c r="U581" s="573"/>
      <c r="V581" s="348"/>
      <c r="W581" s="348"/>
      <c r="X581" s="348"/>
      <c r="Y581" s="348"/>
      <c r="Z581" s="348"/>
      <c r="AA581" s="348"/>
      <c r="AB581" s="348"/>
      <c r="AD581" s="348"/>
      <c r="AE581" s="519"/>
      <c r="AK581" s="566"/>
    </row>
  </sheetData>
  <sheetProtection autoFilter="0"/>
  <autoFilter ref="A8:AK559" xr:uid="{00000000-0001-0000-0100-000000000000}"/>
  <sortState xmlns:xlrd2="http://schemas.microsoft.com/office/spreadsheetml/2017/richdata2" ref="A9:AL568">
    <sortCondition ref="C9:C568"/>
  </sortState>
  <customSheetViews>
    <customSheetView guid="{B68DC41B-F7BD-4FA4-A60A-25210A6904DD}" showAutoFilter="1">
      <pane xSplit="9" ySplit="10" topLeftCell="CY11" activePane="bottomRight" state="frozen"/>
      <selection pane="bottomRight" activeCell="G6" sqref="G6"/>
      <colBreaks count="9" manualBreakCount="9">
        <brk id="19" max="578" man="1"/>
        <brk id="29" max="1048575" man="1"/>
        <brk id="39" max="578" man="1"/>
        <brk id="49" max="1048575" man="1"/>
        <brk id="59" max="578" man="1"/>
        <brk id="69" max="1048575" man="1"/>
        <brk id="79" max="578" man="1"/>
        <brk id="89" max="1048575" man="1"/>
        <brk id="99" max="578" man="1"/>
      </colBreaks>
      <pageMargins left="0" right="0" top="0" bottom="0" header="0" footer="0"/>
      <pageSetup scale="70" orientation="landscape" r:id="rId1"/>
      <headerFooter alignWithMargins="0">
        <oddFooter>&amp;L&amp;F/&amp;A&amp;CPage &amp;P of &amp;N&amp;R&amp;D</oddFooter>
      </headerFooter>
      <autoFilter ref="A10:DH10" xr:uid="{33F3A64B-0F14-4C31-B4FB-43FFA6892EE2}"/>
    </customSheetView>
    <customSheetView guid="{54615FB3-67A6-4E4F-8F77-A3832A552327}" showAutoFilter="1">
      <pane xSplit="9" ySplit="10" topLeftCell="CY11" activePane="bottomRight" state="frozen"/>
      <selection pane="bottomRight" activeCell="D6" sqref="D6"/>
      <colBreaks count="9" manualBreakCount="9">
        <brk id="19" max="578" man="1"/>
        <brk id="29" max="1048575" man="1"/>
        <brk id="39" max="578" man="1"/>
        <brk id="49" max="1048575" man="1"/>
        <brk id="59" max="578" man="1"/>
        <brk id="69" max="1048575" man="1"/>
        <brk id="79" max="578" man="1"/>
        <brk id="89" max="1048575" man="1"/>
        <brk id="99" max="578" man="1"/>
      </colBreaks>
      <pageMargins left="0" right="0" top="0" bottom="0" header="0" footer="0"/>
      <pageSetup scale="70" orientation="landscape" r:id="rId2"/>
      <headerFooter alignWithMargins="0">
        <oddFooter>&amp;L&amp;F/&amp;A&amp;CPage &amp;P of &amp;N&amp;R&amp;D</oddFooter>
      </headerFooter>
      <autoFilter ref="A10:DH10" xr:uid="{9B29C366-6DB7-4440-85F7-FF3AA5616200}"/>
    </customSheetView>
  </customSheetViews>
  <mergeCells count="1">
    <mergeCell ref="A1:F2"/>
  </mergeCells>
  <phoneticPr fontId="0" type="noConversion"/>
  <conditionalFormatting sqref="B46">
    <cfRule type="duplicateValues" dxfId="61" priority="82"/>
  </conditionalFormatting>
  <conditionalFormatting sqref="B47">
    <cfRule type="duplicateValues" dxfId="60" priority="80"/>
  </conditionalFormatting>
  <conditionalFormatting sqref="B49">
    <cfRule type="duplicateValues" dxfId="59" priority="78"/>
  </conditionalFormatting>
  <conditionalFormatting sqref="B50">
    <cfRule type="duplicateValues" dxfId="58" priority="76"/>
  </conditionalFormatting>
  <conditionalFormatting sqref="B284">
    <cfRule type="duplicateValues" dxfId="57" priority="74"/>
  </conditionalFormatting>
  <conditionalFormatting sqref="B285">
    <cfRule type="duplicateValues" dxfId="56" priority="72"/>
  </conditionalFormatting>
  <conditionalFormatting sqref="B286">
    <cfRule type="duplicateValues" dxfId="55" priority="71"/>
  </conditionalFormatting>
  <conditionalFormatting sqref="B287">
    <cfRule type="duplicateValues" dxfId="54" priority="68"/>
  </conditionalFormatting>
  <conditionalFormatting sqref="B290">
    <cfRule type="duplicateValues" dxfId="53" priority="67"/>
  </conditionalFormatting>
  <conditionalFormatting sqref="B291">
    <cfRule type="duplicateValues" dxfId="52" priority="64"/>
  </conditionalFormatting>
  <conditionalFormatting sqref="B296">
    <cfRule type="duplicateValues" dxfId="51" priority="63"/>
  </conditionalFormatting>
  <conditionalFormatting sqref="B298">
    <cfRule type="duplicateValues" dxfId="50" priority="60"/>
  </conditionalFormatting>
  <conditionalFormatting sqref="B299">
    <cfRule type="duplicateValues" dxfId="49" priority="59"/>
  </conditionalFormatting>
  <conditionalFormatting sqref="B300">
    <cfRule type="duplicateValues" dxfId="48" priority="739"/>
  </conditionalFormatting>
  <conditionalFormatting sqref="B301">
    <cfRule type="duplicateValues" dxfId="47" priority="55"/>
  </conditionalFormatting>
  <conditionalFormatting sqref="B302">
    <cfRule type="duplicateValues" dxfId="46" priority="52"/>
  </conditionalFormatting>
  <conditionalFormatting sqref="B303">
    <cfRule type="duplicateValues" dxfId="45" priority="50"/>
  </conditionalFormatting>
  <conditionalFormatting sqref="B304">
    <cfRule type="duplicateValues" dxfId="44" priority="48"/>
  </conditionalFormatting>
  <conditionalFormatting sqref="B305">
    <cfRule type="duplicateValues" dxfId="43" priority="47"/>
  </conditionalFormatting>
  <conditionalFormatting sqref="B308">
    <cfRule type="duplicateValues" dxfId="42" priority="44"/>
  </conditionalFormatting>
  <conditionalFormatting sqref="B396">
    <cfRule type="duplicateValues" dxfId="41" priority="42"/>
  </conditionalFormatting>
  <conditionalFormatting sqref="B397">
    <cfRule type="duplicateValues" dxfId="40" priority="40"/>
  </conditionalFormatting>
  <conditionalFormatting sqref="B408">
    <cfRule type="duplicateValues" dxfId="39" priority="38"/>
  </conditionalFormatting>
  <conditionalFormatting sqref="B417">
    <cfRule type="duplicateValues" dxfId="38" priority="36"/>
  </conditionalFormatting>
  <conditionalFormatting sqref="B420">
    <cfRule type="duplicateValues" dxfId="37" priority="34"/>
  </conditionalFormatting>
  <conditionalFormatting sqref="B451">
    <cfRule type="duplicateValues" dxfId="36" priority="32"/>
  </conditionalFormatting>
  <conditionalFormatting sqref="B452">
    <cfRule type="duplicateValues" dxfId="35" priority="30"/>
  </conditionalFormatting>
  <conditionalFormatting sqref="B453">
    <cfRule type="duplicateValues" dxfId="34" priority="29"/>
  </conditionalFormatting>
  <conditionalFormatting sqref="B459">
    <cfRule type="duplicateValues" dxfId="33" priority="25"/>
  </conditionalFormatting>
  <conditionalFormatting sqref="F562">
    <cfRule type="duplicateValues" dxfId="32" priority="272"/>
  </conditionalFormatting>
  <conditionalFormatting sqref="G563 I4 H7:H8 G565:G568 H556 F559 G557:G558 F561">
    <cfRule type="duplicateValues" dxfId="31" priority="211"/>
  </conditionalFormatting>
  <conditionalFormatting sqref="G564">
    <cfRule type="duplicateValues" dxfId="30" priority="167"/>
  </conditionalFormatting>
  <conditionalFormatting sqref="H1:H3 I4:I5 I7:I556 H557:H558 G559:G581">
    <cfRule type="cellIs" dxfId="29" priority="87" operator="equal">
      <formula>800</formula>
    </cfRule>
  </conditionalFormatting>
  <conditionalFormatting sqref="H38">
    <cfRule type="duplicateValues" dxfId="28" priority="105"/>
  </conditionalFormatting>
  <conditionalFormatting sqref="H209">
    <cfRule type="duplicateValues" dxfId="27" priority="101"/>
  </conditionalFormatting>
  <conditionalFormatting sqref="H552:H553">
    <cfRule type="duplicateValues" dxfId="26" priority="91"/>
  </conditionalFormatting>
  <conditionalFormatting sqref="H554:H555 H39 H41:H208 H210:H551 H9:H28 H35:H37">
    <cfRule type="duplicateValues" dxfId="25" priority="749"/>
  </conditionalFormatting>
  <conditionalFormatting sqref="M1">
    <cfRule type="duplicateValues" dxfId="24" priority="9"/>
  </conditionalFormatting>
  <conditionalFormatting sqref="N558:T558 L559:S559">
    <cfRule type="cellIs" dxfId="23" priority="214" operator="notEqual">
      <formula>0</formula>
    </cfRule>
  </conditionalFormatting>
  <conditionalFormatting sqref="U9:X555">
    <cfRule type="cellIs" dxfId="22" priority="1" operator="lessThan">
      <formula>0</formula>
    </cfRule>
    <cfRule type="cellIs" dxfId="21" priority="2" operator="between">
      <formula>0.01</formula>
      <formula>4999.99</formula>
    </cfRule>
  </conditionalFormatting>
  <conditionalFormatting sqref="Z9:AC555">
    <cfRule type="cellIs" dxfId="20" priority="156" operator="greaterThan">
      <formula>1000000</formula>
    </cfRule>
  </conditionalFormatting>
  <pageMargins left="0.25" right="0.25" top="0.75" bottom="0.75" header="0.3" footer="0.3"/>
  <pageSetup paperSize="17" scale="30" fitToHeight="0" orientation="landscape" r:id="rId3"/>
  <headerFooter alignWithMargins="0">
    <oddFooter>&amp;L&amp;F/&amp;A&amp;CPage &amp;P of &amp;N&amp;R&amp;D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WVI370"/>
  <sheetViews>
    <sheetView workbookViewId="0">
      <selection activeCell="B23" sqref="B23"/>
    </sheetView>
  </sheetViews>
  <sheetFormatPr defaultRowHeight="12.75" x14ac:dyDescent="0.2"/>
  <cols>
    <col min="1" max="1" width="10" style="76" customWidth="1"/>
    <col min="2" max="2" width="38.7109375" style="76" customWidth="1"/>
    <col min="3" max="5" width="23.7109375" style="76" customWidth="1"/>
    <col min="6" max="6" width="27" style="76" bestFit="1" customWidth="1"/>
    <col min="8" max="8" width="13.42578125" bestFit="1" customWidth="1"/>
    <col min="9" max="9" width="15" style="75" bestFit="1" customWidth="1"/>
    <col min="10" max="10" width="13.85546875" style="75" bestFit="1" customWidth="1"/>
    <col min="11" max="11" width="13.42578125" style="76" bestFit="1" customWidth="1"/>
    <col min="12" max="250" width="9.140625" style="76"/>
    <col min="251" max="251" width="10" style="76" customWidth="1"/>
    <col min="252" max="252" width="26.42578125" style="76" customWidth="1"/>
    <col min="253" max="257" width="23.7109375" style="76" customWidth="1"/>
    <col min="258" max="506" width="9.140625" style="76"/>
    <col min="507" max="507" width="10" style="76" customWidth="1"/>
    <col min="508" max="508" width="26.42578125" style="76" customWidth="1"/>
    <col min="509" max="513" width="23.7109375" style="76" customWidth="1"/>
    <col min="514" max="762" width="9.140625" style="76"/>
    <col min="763" max="763" width="10" style="76" customWidth="1"/>
    <col min="764" max="764" width="26.42578125" style="76" customWidth="1"/>
    <col min="765" max="769" width="23.7109375" style="76" customWidth="1"/>
    <col min="770" max="1018" width="9.140625" style="76"/>
    <col min="1019" max="1019" width="10" style="76" customWidth="1"/>
    <col min="1020" max="1020" width="26.42578125" style="76" customWidth="1"/>
    <col min="1021" max="1025" width="23.7109375" style="76" customWidth="1"/>
    <col min="1026" max="1274" width="9.140625" style="76"/>
    <col min="1275" max="1275" width="10" style="76" customWidth="1"/>
    <col min="1276" max="1276" width="26.42578125" style="76" customWidth="1"/>
    <col min="1277" max="1281" width="23.7109375" style="76" customWidth="1"/>
    <col min="1282" max="1530" width="9.140625" style="76"/>
    <col min="1531" max="1531" width="10" style="76" customWidth="1"/>
    <col min="1532" max="1532" width="26.42578125" style="76" customWidth="1"/>
    <col min="1533" max="1537" width="23.7109375" style="76" customWidth="1"/>
    <col min="1538" max="1786" width="9.140625" style="76"/>
    <col min="1787" max="1787" width="10" style="76" customWidth="1"/>
    <col min="1788" max="1788" width="26.42578125" style="76" customWidth="1"/>
    <col min="1789" max="1793" width="23.7109375" style="76" customWidth="1"/>
    <col min="1794" max="2042" width="9.140625" style="76"/>
    <col min="2043" max="2043" width="10" style="76" customWidth="1"/>
    <col min="2044" max="2044" width="26.42578125" style="76" customWidth="1"/>
    <col min="2045" max="2049" width="23.7109375" style="76" customWidth="1"/>
    <col min="2050" max="2298" width="9.140625" style="76"/>
    <col min="2299" max="2299" width="10" style="76" customWidth="1"/>
    <col min="2300" max="2300" width="26.42578125" style="76" customWidth="1"/>
    <col min="2301" max="2305" width="23.7109375" style="76" customWidth="1"/>
    <col min="2306" max="2554" width="9.140625" style="76"/>
    <col min="2555" max="2555" width="10" style="76" customWidth="1"/>
    <col min="2556" max="2556" width="26.42578125" style="76" customWidth="1"/>
    <col min="2557" max="2561" width="23.7109375" style="76" customWidth="1"/>
    <col min="2562" max="2810" width="9.140625" style="76"/>
    <col min="2811" max="2811" width="10" style="76" customWidth="1"/>
    <col min="2812" max="2812" width="26.42578125" style="76" customWidth="1"/>
    <col min="2813" max="2817" width="23.7109375" style="76" customWidth="1"/>
    <col min="2818" max="3066" width="9.140625" style="76"/>
    <col min="3067" max="3067" width="10" style="76" customWidth="1"/>
    <col min="3068" max="3068" width="26.42578125" style="76" customWidth="1"/>
    <col min="3069" max="3073" width="23.7109375" style="76" customWidth="1"/>
    <col min="3074" max="3322" width="9.140625" style="76"/>
    <col min="3323" max="3323" width="10" style="76" customWidth="1"/>
    <col min="3324" max="3324" width="26.42578125" style="76" customWidth="1"/>
    <col min="3325" max="3329" width="23.7109375" style="76" customWidth="1"/>
    <col min="3330" max="3578" width="9.140625" style="76"/>
    <col min="3579" max="3579" width="10" style="76" customWidth="1"/>
    <col min="3580" max="3580" width="26.42578125" style="76" customWidth="1"/>
    <col min="3581" max="3585" width="23.7109375" style="76" customWidth="1"/>
    <col min="3586" max="3834" width="9.140625" style="76"/>
    <col min="3835" max="3835" width="10" style="76" customWidth="1"/>
    <col min="3836" max="3836" width="26.42578125" style="76" customWidth="1"/>
    <col min="3837" max="3841" width="23.7109375" style="76" customWidth="1"/>
    <col min="3842" max="4090" width="9.140625" style="76"/>
    <col min="4091" max="4091" width="10" style="76" customWidth="1"/>
    <col min="4092" max="4092" width="26.42578125" style="76" customWidth="1"/>
    <col min="4093" max="4097" width="23.7109375" style="76" customWidth="1"/>
    <col min="4098" max="4346" width="9.140625" style="76"/>
    <col min="4347" max="4347" width="10" style="76" customWidth="1"/>
    <col min="4348" max="4348" width="26.42578125" style="76" customWidth="1"/>
    <col min="4349" max="4353" width="23.7109375" style="76" customWidth="1"/>
    <col min="4354" max="4602" width="9.140625" style="76"/>
    <col min="4603" max="4603" width="10" style="76" customWidth="1"/>
    <col min="4604" max="4604" width="26.42578125" style="76" customWidth="1"/>
    <col min="4605" max="4609" width="23.7109375" style="76" customWidth="1"/>
    <col min="4610" max="4858" width="9.140625" style="76"/>
    <col min="4859" max="4859" width="10" style="76" customWidth="1"/>
    <col min="4860" max="4860" width="26.42578125" style="76" customWidth="1"/>
    <col min="4861" max="4865" width="23.7109375" style="76" customWidth="1"/>
    <col min="4866" max="5114" width="9.140625" style="76"/>
    <col min="5115" max="5115" width="10" style="76" customWidth="1"/>
    <col min="5116" max="5116" width="26.42578125" style="76" customWidth="1"/>
    <col min="5117" max="5121" width="23.7109375" style="76" customWidth="1"/>
    <col min="5122" max="5370" width="9.140625" style="76"/>
    <col min="5371" max="5371" width="10" style="76" customWidth="1"/>
    <col min="5372" max="5372" width="26.42578125" style="76" customWidth="1"/>
    <col min="5373" max="5377" width="23.7109375" style="76" customWidth="1"/>
    <col min="5378" max="5626" width="9.140625" style="76"/>
    <col min="5627" max="5627" width="10" style="76" customWidth="1"/>
    <col min="5628" max="5628" width="26.42578125" style="76" customWidth="1"/>
    <col min="5629" max="5633" width="23.7109375" style="76" customWidth="1"/>
    <col min="5634" max="5882" width="9.140625" style="76"/>
    <col min="5883" max="5883" width="10" style="76" customWidth="1"/>
    <col min="5884" max="5884" width="26.42578125" style="76" customWidth="1"/>
    <col min="5885" max="5889" width="23.7109375" style="76" customWidth="1"/>
    <col min="5890" max="6138" width="9.140625" style="76"/>
    <col min="6139" max="6139" width="10" style="76" customWidth="1"/>
    <col min="6140" max="6140" width="26.42578125" style="76" customWidth="1"/>
    <col min="6141" max="6145" width="23.7109375" style="76" customWidth="1"/>
    <col min="6146" max="6394" width="9.140625" style="76"/>
    <col min="6395" max="6395" width="10" style="76" customWidth="1"/>
    <col min="6396" max="6396" width="26.42578125" style="76" customWidth="1"/>
    <col min="6397" max="6401" width="23.7109375" style="76" customWidth="1"/>
    <col min="6402" max="6650" width="9.140625" style="76"/>
    <col min="6651" max="6651" width="10" style="76" customWidth="1"/>
    <col min="6652" max="6652" width="26.42578125" style="76" customWidth="1"/>
    <col min="6653" max="6657" width="23.7109375" style="76" customWidth="1"/>
    <col min="6658" max="6906" width="9.140625" style="76"/>
    <col min="6907" max="6907" width="10" style="76" customWidth="1"/>
    <col min="6908" max="6908" width="26.42578125" style="76" customWidth="1"/>
    <col min="6909" max="6913" width="23.7109375" style="76" customWidth="1"/>
    <col min="6914" max="7162" width="9.140625" style="76"/>
    <col min="7163" max="7163" width="10" style="76" customWidth="1"/>
    <col min="7164" max="7164" width="26.42578125" style="76" customWidth="1"/>
    <col min="7165" max="7169" width="23.7109375" style="76" customWidth="1"/>
    <col min="7170" max="7418" width="9.140625" style="76"/>
    <col min="7419" max="7419" width="10" style="76" customWidth="1"/>
    <col min="7420" max="7420" width="26.42578125" style="76" customWidth="1"/>
    <col min="7421" max="7425" width="23.7109375" style="76" customWidth="1"/>
    <col min="7426" max="7674" width="9.140625" style="76"/>
    <col min="7675" max="7675" width="10" style="76" customWidth="1"/>
    <col min="7676" max="7676" width="26.42578125" style="76" customWidth="1"/>
    <col min="7677" max="7681" width="23.7109375" style="76" customWidth="1"/>
    <col min="7682" max="7930" width="9.140625" style="76"/>
    <col min="7931" max="7931" width="10" style="76" customWidth="1"/>
    <col min="7932" max="7932" width="26.42578125" style="76" customWidth="1"/>
    <col min="7933" max="7937" width="23.7109375" style="76" customWidth="1"/>
    <col min="7938" max="8186" width="9.140625" style="76"/>
    <col min="8187" max="8187" width="10" style="76" customWidth="1"/>
    <col min="8188" max="8188" width="26.42578125" style="76" customWidth="1"/>
    <col min="8189" max="8193" width="23.7109375" style="76" customWidth="1"/>
    <col min="8194" max="8442" width="9.140625" style="76"/>
    <col min="8443" max="8443" width="10" style="76" customWidth="1"/>
    <col min="8444" max="8444" width="26.42578125" style="76" customWidth="1"/>
    <col min="8445" max="8449" width="23.7109375" style="76" customWidth="1"/>
    <col min="8450" max="8698" width="9.140625" style="76"/>
    <col min="8699" max="8699" width="10" style="76" customWidth="1"/>
    <col min="8700" max="8700" width="26.42578125" style="76" customWidth="1"/>
    <col min="8701" max="8705" width="23.7109375" style="76" customWidth="1"/>
    <col min="8706" max="8954" width="9.140625" style="76"/>
    <col min="8955" max="8955" width="10" style="76" customWidth="1"/>
    <col min="8956" max="8956" width="26.42578125" style="76" customWidth="1"/>
    <col min="8957" max="8961" width="23.7109375" style="76" customWidth="1"/>
    <col min="8962" max="9210" width="9.140625" style="76"/>
    <col min="9211" max="9211" width="10" style="76" customWidth="1"/>
    <col min="9212" max="9212" width="26.42578125" style="76" customWidth="1"/>
    <col min="9213" max="9217" width="23.7109375" style="76" customWidth="1"/>
    <col min="9218" max="9466" width="9.140625" style="76"/>
    <col min="9467" max="9467" width="10" style="76" customWidth="1"/>
    <col min="9468" max="9468" width="26.42578125" style="76" customWidth="1"/>
    <col min="9469" max="9473" width="23.7109375" style="76" customWidth="1"/>
    <col min="9474" max="9722" width="9.140625" style="76"/>
    <col min="9723" max="9723" width="10" style="76" customWidth="1"/>
    <col min="9724" max="9724" width="26.42578125" style="76" customWidth="1"/>
    <col min="9725" max="9729" width="23.7109375" style="76" customWidth="1"/>
    <col min="9730" max="9978" width="9.140625" style="76"/>
    <col min="9979" max="9979" width="10" style="76" customWidth="1"/>
    <col min="9980" max="9980" width="26.42578125" style="76" customWidth="1"/>
    <col min="9981" max="9985" width="23.7109375" style="76" customWidth="1"/>
    <col min="9986" max="10234" width="9.140625" style="76"/>
    <col min="10235" max="10235" width="10" style="76" customWidth="1"/>
    <col min="10236" max="10236" width="26.42578125" style="76" customWidth="1"/>
    <col min="10237" max="10241" width="23.7109375" style="76" customWidth="1"/>
    <col min="10242" max="10490" width="9.140625" style="76"/>
    <col min="10491" max="10491" width="10" style="76" customWidth="1"/>
    <col min="10492" max="10492" width="26.42578125" style="76" customWidth="1"/>
    <col min="10493" max="10497" width="23.7109375" style="76" customWidth="1"/>
    <col min="10498" max="10746" width="9.140625" style="76"/>
    <col min="10747" max="10747" width="10" style="76" customWidth="1"/>
    <col min="10748" max="10748" width="26.42578125" style="76" customWidth="1"/>
    <col min="10749" max="10753" width="23.7109375" style="76" customWidth="1"/>
    <col min="10754" max="11002" width="9.140625" style="76"/>
    <col min="11003" max="11003" width="10" style="76" customWidth="1"/>
    <col min="11004" max="11004" width="26.42578125" style="76" customWidth="1"/>
    <col min="11005" max="11009" width="23.7109375" style="76" customWidth="1"/>
    <col min="11010" max="11258" width="9.140625" style="76"/>
    <col min="11259" max="11259" width="10" style="76" customWidth="1"/>
    <col min="11260" max="11260" width="26.42578125" style="76" customWidth="1"/>
    <col min="11261" max="11265" width="23.7109375" style="76" customWidth="1"/>
    <col min="11266" max="11514" width="9.140625" style="76"/>
    <col min="11515" max="11515" width="10" style="76" customWidth="1"/>
    <col min="11516" max="11516" width="26.42578125" style="76" customWidth="1"/>
    <col min="11517" max="11521" width="23.7109375" style="76" customWidth="1"/>
    <col min="11522" max="11770" width="9.140625" style="76"/>
    <col min="11771" max="11771" width="10" style="76" customWidth="1"/>
    <col min="11772" max="11772" width="26.42578125" style="76" customWidth="1"/>
    <col min="11773" max="11777" width="23.7109375" style="76" customWidth="1"/>
    <col min="11778" max="12026" width="9.140625" style="76"/>
    <col min="12027" max="12027" width="10" style="76" customWidth="1"/>
    <col min="12028" max="12028" width="26.42578125" style="76" customWidth="1"/>
    <col min="12029" max="12033" width="23.7109375" style="76" customWidth="1"/>
    <col min="12034" max="12282" width="9.140625" style="76"/>
    <col min="12283" max="12283" width="10" style="76" customWidth="1"/>
    <col min="12284" max="12284" width="26.42578125" style="76" customWidth="1"/>
    <col min="12285" max="12289" width="23.7109375" style="76" customWidth="1"/>
    <col min="12290" max="12538" width="9.140625" style="76"/>
    <col min="12539" max="12539" width="10" style="76" customWidth="1"/>
    <col min="12540" max="12540" width="26.42578125" style="76" customWidth="1"/>
    <col min="12541" max="12545" width="23.7109375" style="76" customWidth="1"/>
    <col min="12546" max="12794" width="9.140625" style="76"/>
    <col min="12795" max="12795" width="10" style="76" customWidth="1"/>
    <col min="12796" max="12796" width="26.42578125" style="76" customWidth="1"/>
    <col min="12797" max="12801" width="23.7109375" style="76" customWidth="1"/>
    <col min="12802" max="13050" width="9.140625" style="76"/>
    <col min="13051" max="13051" width="10" style="76" customWidth="1"/>
    <col min="13052" max="13052" width="26.42578125" style="76" customWidth="1"/>
    <col min="13053" max="13057" width="23.7109375" style="76" customWidth="1"/>
    <col min="13058" max="13306" width="9.140625" style="76"/>
    <col min="13307" max="13307" width="10" style="76" customWidth="1"/>
    <col min="13308" max="13308" width="26.42578125" style="76" customWidth="1"/>
    <col min="13309" max="13313" width="23.7109375" style="76" customWidth="1"/>
    <col min="13314" max="13562" width="9.140625" style="76"/>
    <col min="13563" max="13563" width="10" style="76" customWidth="1"/>
    <col min="13564" max="13564" width="26.42578125" style="76" customWidth="1"/>
    <col min="13565" max="13569" width="23.7109375" style="76" customWidth="1"/>
    <col min="13570" max="13818" width="9.140625" style="76"/>
    <col min="13819" max="13819" width="10" style="76" customWidth="1"/>
    <col min="13820" max="13820" width="26.42578125" style="76" customWidth="1"/>
    <col min="13821" max="13825" width="23.7109375" style="76" customWidth="1"/>
    <col min="13826" max="14074" width="9.140625" style="76"/>
    <col min="14075" max="14075" width="10" style="76" customWidth="1"/>
    <col min="14076" max="14076" width="26.42578125" style="76" customWidth="1"/>
    <col min="14077" max="14081" width="23.7109375" style="76" customWidth="1"/>
    <col min="14082" max="14330" width="9.140625" style="76"/>
    <col min="14331" max="14331" width="10" style="76" customWidth="1"/>
    <col min="14332" max="14332" width="26.42578125" style="76" customWidth="1"/>
    <col min="14333" max="14337" width="23.7109375" style="76" customWidth="1"/>
    <col min="14338" max="14586" width="9.140625" style="76"/>
    <col min="14587" max="14587" width="10" style="76" customWidth="1"/>
    <col min="14588" max="14588" width="26.42578125" style="76" customWidth="1"/>
    <col min="14589" max="14593" width="23.7109375" style="76" customWidth="1"/>
    <col min="14594" max="14842" width="9.140625" style="76"/>
    <col min="14843" max="14843" width="10" style="76" customWidth="1"/>
    <col min="14844" max="14844" width="26.42578125" style="76" customWidth="1"/>
    <col min="14845" max="14849" width="23.7109375" style="76" customWidth="1"/>
    <col min="14850" max="15098" width="9.140625" style="76"/>
    <col min="15099" max="15099" width="10" style="76" customWidth="1"/>
    <col min="15100" max="15100" width="26.42578125" style="76" customWidth="1"/>
    <col min="15101" max="15105" width="23.7109375" style="76" customWidth="1"/>
    <col min="15106" max="15354" width="9.140625" style="76"/>
    <col min="15355" max="15355" width="10" style="76" customWidth="1"/>
    <col min="15356" max="15356" width="26.42578125" style="76" customWidth="1"/>
    <col min="15357" max="15361" width="23.7109375" style="76" customWidth="1"/>
    <col min="15362" max="15610" width="9.140625" style="76"/>
    <col min="15611" max="15611" width="10" style="76" customWidth="1"/>
    <col min="15612" max="15612" width="26.42578125" style="76" customWidth="1"/>
    <col min="15613" max="15617" width="23.7109375" style="76" customWidth="1"/>
    <col min="15618" max="15866" width="9.140625" style="76"/>
    <col min="15867" max="15867" width="10" style="76" customWidth="1"/>
    <col min="15868" max="15868" width="26.42578125" style="76" customWidth="1"/>
    <col min="15869" max="15873" width="23.7109375" style="76" customWidth="1"/>
    <col min="15874" max="16122" width="9.140625" style="76"/>
    <col min="16123" max="16123" width="10" style="76" customWidth="1"/>
    <col min="16124" max="16124" width="26.42578125" style="76" customWidth="1"/>
    <col min="16125" max="16129" width="23.7109375" style="76" customWidth="1"/>
    <col min="16130" max="16384" width="9.140625" style="76"/>
  </cols>
  <sheetData>
    <row r="1" spans="1:11" s="60" customFormat="1" ht="17.25" x14ac:dyDescent="0.25">
      <c r="A1" s="60" t="s">
        <v>72</v>
      </c>
      <c r="D1" s="603" t="s">
        <v>73</v>
      </c>
      <c r="E1" s="76" t="s">
        <v>559</v>
      </c>
      <c r="I1" s="61"/>
      <c r="J1" s="61"/>
    </row>
    <row r="2" spans="1:11" s="60" customFormat="1" ht="17.25" x14ac:dyDescent="0.25">
      <c r="A2" s="60" t="s">
        <v>560</v>
      </c>
      <c r="D2" s="603" t="s">
        <v>74</v>
      </c>
      <c r="E2" s="76" t="s">
        <v>561</v>
      </c>
      <c r="I2" s="61"/>
      <c r="J2" s="61"/>
    </row>
    <row r="3" spans="1:11" s="60" customFormat="1" ht="17.25" x14ac:dyDescent="0.25">
      <c r="A3" s="60" t="str">
        <f>'1. Rpt 18s (non-CSU)'!$A$3</f>
        <v>as of June 30, 2024</v>
      </c>
      <c r="D3" s="603" t="s">
        <v>75</v>
      </c>
      <c r="E3" s="193" t="s">
        <v>562</v>
      </c>
      <c r="I3" s="61"/>
      <c r="J3" s="61"/>
    </row>
    <row r="4" spans="1:11" s="60" customFormat="1" ht="17.25" x14ac:dyDescent="0.25">
      <c r="C4" s="62"/>
      <c r="D4" s="194"/>
      <c r="E4" s="104"/>
      <c r="I4" s="61"/>
      <c r="J4" s="61"/>
    </row>
    <row r="5" spans="1:11" s="65" customFormat="1" ht="15.75" x14ac:dyDescent="0.25">
      <c r="A5" s="63" t="s">
        <v>563</v>
      </c>
      <c r="B5" s="64"/>
      <c r="C5" s="104"/>
      <c r="H5" s="66" t="s">
        <v>564</v>
      </c>
      <c r="J5" s="66"/>
    </row>
    <row r="6" spans="1:11" s="65" customFormat="1" ht="16.5" thickBot="1" x14ac:dyDescent="0.3">
      <c r="A6" s="63"/>
      <c r="B6" s="64"/>
      <c r="C6" s="67" t="s">
        <v>565</v>
      </c>
      <c r="H6" s="68" t="s">
        <v>566</v>
      </c>
      <c r="J6" s="68"/>
    </row>
    <row r="7" spans="1:11" ht="26.25" thickBot="1" x14ac:dyDescent="0.25">
      <c r="A7" s="69" t="s">
        <v>567</v>
      </c>
      <c r="B7" s="70" t="s">
        <v>100</v>
      </c>
      <c r="C7" s="71" t="s">
        <v>568</v>
      </c>
      <c r="D7" s="72" t="s">
        <v>78</v>
      </c>
      <c r="E7" s="72" t="s">
        <v>79</v>
      </c>
      <c r="F7" s="73" t="s">
        <v>569</v>
      </c>
      <c r="H7" s="71" t="s">
        <v>568</v>
      </c>
      <c r="I7" s="72" t="s">
        <v>78</v>
      </c>
      <c r="J7" s="72" t="s">
        <v>79</v>
      </c>
      <c r="K7" s="71" t="s">
        <v>569</v>
      </c>
    </row>
    <row r="8" spans="1:11" x14ac:dyDescent="0.2">
      <c r="A8" s="77" t="s">
        <v>570</v>
      </c>
      <c r="B8" s="78" t="s">
        <v>571</v>
      </c>
      <c r="C8" s="79">
        <f>SUM(SUMIFS('1. Rpt 18s (non-CSU)'!R$9:R$555,'1. Rpt 18s (non-CSU)'!$J$9:$J$555,A8,'1. Rpt 18s (non-CSU)'!$I$9:$I$555,100),SUMIFS('1. Rpt 18s (non-CSU)'!R$9:R$555,'1. Rpt 18s (non-CSU)'!$J$9:$J$555,A8,'1. Rpt 18s (non-CSU)'!$I$9:$I$555,200),SUMIFS('1. Rpt 18s (non-CSU)'!R$9:R$555,'1. Rpt 18s (non-CSU)'!$J$9:$J$555,A8,'1. Rpt 18s (non-CSU)'!$I$9:$I$555,300))</f>
        <v>0</v>
      </c>
      <c r="D8" s="79">
        <v>0</v>
      </c>
      <c r="E8" s="79">
        <v>0</v>
      </c>
      <c r="F8" s="80">
        <f t="shared" ref="F8:F14" si="0">+C8 +D8-E8</f>
        <v>0</v>
      </c>
      <c r="H8" s="50"/>
    </row>
    <row r="9" spans="1:11" x14ac:dyDescent="0.2">
      <c r="A9" s="268" t="s">
        <v>572</v>
      </c>
      <c r="B9" s="269" t="s">
        <v>573</v>
      </c>
      <c r="C9" s="79">
        <f>SUM(SUMIFS('1. Rpt 18s (non-CSU)'!R$9:R$555,'1. Rpt 18s (non-CSU)'!$J$9:$J$555,A9,'1. Rpt 18s (non-CSU)'!$I$9:$I$555,100),SUMIFS('1. Rpt 18s (non-CSU)'!R$9:R$555,'1. Rpt 18s (non-CSU)'!$J$9:$J$555,A9,'1. Rpt 18s (non-CSU)'!$I$9:$I$555,200),SUMIFS('1. Rpt 18s (non-CSU)'!R$9:R$555,'1. Rpt 18s (non-CSU)'!$J$9:$J$555,A9,'1. Rpt 18s (non-CSU)'!$I$9:$I$555,300))</f>
        <v>0</v>
      </c>
      <c r="D9" s="79">
        <v>0</v>
      </c>
      <c r="E9" s="79">
        <v>0</v>
      </c>
      <c r="F9" s="270">
        <f t="shared" si="0"/>
        <v>0</v>
      </c>
      <c r="H9" s="50"/>
    </row>
    <row r="10" spans="1:11" x14ac:dyDescent="0.2">
      <c r="A10" s="268" t="s">
        <v>574</v>
      </c>
      <c r="B10" s="269" t="s">
        <v>575</v>
      </c>
      <c r="C10" s="79">
        <f>SUM(SUMIFS('1. Rpt 18s (non-CSU)'!R$9:R$555,'1. Rpt 18s (non-CSU)'!$J$9:$J$555,A10,'1. Rpt 18s (non-CSU)'!$I$9:$I$555,100),SUMIFS('1. Rpt 18s (non-CSU)'!R$9:R$555,'1. Rpt 18s (non-CSU)'!$J$9:$J$555,A10,'1. Rpt 18s (non-CSU)'!$I$9:$I$555,200),SUMIFS('1. Rpt 18s (non-CSU)'!R$9:R$555,'1. Rpt 18s (non-CSU)'!$J$9:$J$555,A10,'1. Rpt 18s (non-CSU)'!$I$9:$I$555,300))</f>
        <v>0</v>
      </c>
      <c r="D10" s="79">
        <v>0</v>
      </c>
      <c r="E10" s="79">
        <v>0</v>
      </c>
      <c r="F10" s="270">
        <f t="shared" si="0"/>
        <v>0</v>
      </c>
      <c r="H10" s="50"/>
    </row>
    <row r="11" spans="1:11" x14ac:dyDescent="0.2">
      <c r="A11" s="268" t="s">
        <v>576</v>
      </c>
      <c r="B11" s="269" t="s">
        <v>577</v>
      </c>
      <c r="C11" s="79">
        <f>SUM(SUMIFS('1. Rpt 18s (non-CSU)'!R$9:R$555,'1. Rpt 18s (non-CSU)'!$J$9:$J$555,A11,'1. Rpt 18s (non-CSU)'!$I$9:$I$555,100),SUMIFS('1. Rpt 18s (non-CSU)'!R$9:R$555,'1. Rpt 18s (non-CSU)'!$J$9:$J$555,A11,'1. Rpt 18s (non-CSU)'!$I$9:$I$555,200),SUMIFS('1. Rpt 18s (non-CSU)'!R$9:R$555,'1. Rpt 18s (non-CSU)'!$J$9:$J$555,A11,'1. Rpt 18s (non-CSU)'!$I$9:$I$555,300))</f>
        <v>0</v>
      </c>
      <c r="D11" s="79">
        <v>0</v>
      </c>
      <c r="E11" s="79">
        <v>0</v>
      </c>
      <c r="F11" s="270">
        <f t="shared" si="0"/>
        <v>0</v>
      </c>
      <c r="H11" s="50"/>
    </row>
    <row r="12" spans="1:11" x14ac:dyDescent="0.2">
      <c r="A12" s="268" t="s">
        <v>578</v>
      </c>
      <c r="B12" s="269" t="s">
        <v>579</v>
      </c>
      <c r="C12" s="79">
        <f>SUM(SUMIFS('1. Rpt 18s (non-CSU)'!R$9:R$555,'1. Rpt 18s (non-CSU)'!$J$9:$J$555,A12,'1. Rpt 18s (non-CSU)'!$I$9:$I$555,100),SUMIFS('1. Rpt 18s (non-CSU)'!R$9:R$555,'1. Rpt 18s (non-CSU)'!$J$9:$J$555,A12,'1. Rpt 18s (non-CSU)'!$I$9:$I$555,200),SUMIFS('1. Rpt 18s (non-CSU)'!R$9:R$555,'1. Rpt 18s (non-CSU)'!$J$9:$J$555,A12,'1. Rpt 18s (non-CSU)'!$I$9:$I$555,300))</f>
        <v>0</v>
      </c>
      <c r="D12" s="79">
        <v>0</v>
      </c>
      <c r="E12" s="79">
        <v>0</v>
      </c>
      <c r="F12" s="270">
        <f t="shared" si="0"/>
        <v>0</v>
      </c>
      <c r="H12" s="50"/>
    </row>
    <row r="13" spans="1:11" x14ac:dyDescent="0.2">
      <c r="A13" s="268" t="s">
        <v>580</v>
      </c>
      <c r="B13" s="271" t="s">
        <v>581</v>
      </c>
      <c r="C13" s="79">
        <f>SUM(SUMIFS('1. Rpt 18s (non-CSU)'!R$9:R$555,'1. Rpt 18s (non-CSU)'!$J$9:$J$555,A13,'1. Rpt 18s (non-CSU)'!$I$9:$I$555,100),SUMIFS('1. Rpt 18s (non-CSU)'!R$9:R$555,'1. Rpt 18s (non-CSU)'!$J$9:$J$555,A13,'1. Rpt 18s (non-CSU)'!$I$9:$I$555,200),SUMIFS('1. Rpt 18s (non-CSU)'!R$9:R$555,'1. Rpt 18s (non-CSU)'!$J$9:$J$555,A13,'1. Rpt 18s (non-CSU)'!$I$9:$I$555,300))</f>
        <v>0</v>
      </c>
      <c r="D13" s="79">
        <v>0</v>
      </c>
      <c r="E13" s="79">
        <v>0</v>
      </c>
      <c r="F13" s="80">
        <f t="shared" si="0"/>
        <v>0</v>
      </c>
      <c r="H13" s="50"/>
    </row>
    <row r="14" spans="1:11" ht="13.5" thickBot="1" x14ac:dyDescent="0.25">
      <c r="A14" s="268" t="s">
        <v>582</v>
      </c>
      <c r="B14" s="272" t="s">
        <v>583</v>
      </c>
      <c r="C14" s="79">
        <f>SUM(SUMIFS('1. Rpt 18s (non-CSU)'!R$9:R$555,'1. Rpt 18s (non-CSU)'!$J$9:$J$555,A14,'1. Rpt 18s (non-CSU)'!$I$9:$I$555,100),SUMIFS('1. Rpt 18s (non-CSU)'!R$9:R$555,'1. Rpt 18s (non-CSU)'!$J$9:$J$555,A14,'1. Rpt 18s (non-CSU)'!$I$9:$I$555,200),SUMIFS('1. Rpt 18s (non-CSU)'!R$9:R$555,'1. Rpt 18s (non-CSU)'!$J$9:$J$555,A14,'1. Rpt 18s (non-CSU)'!$I$9:$I$555,300))</f>
        <v>0</v>
      </c>
      <c r="D14" s="79">
        <v>0</v>
      </c>
      <c r="E14" s="79">
        <v>0</v>
      </c>
      <c r="F14" s="81">
        <f t="shared" si="0"/>
        <v>0</v>
      </c>
      <c r="H14" s="50"/>
    </row>
    <row r="15" spans="1:11" ht="13.5" thickBot="1" x14ac:dyDescent="0.25">
      <c r="A15" s="82"/>
      <c r="B15" s="83" t="s">
        <v>85</v>
      </c>
      <c r="C15" s="84">
        <f>SUM(C8:C14)</f>
        <v>0</v>
      </c>
      <c r="D15" s="84">
        <f>SUM(D8:D14)</f>
        <v>0</v>
      </c>
      <c r="E15" s="84">
        <f>SUM(E8:E14)</f>
        <v>0</v>
      </c>
      <c r="F15" s="97">
        <f>SUM(F8:F14)</f>
        <v>0</v>
      </c>
      <c r="H15" s="667">
        <f>ROUND(C15,0)/1000</f>
        <v>0</v>
      </c>
      <c r="I15" s="667">
        <f>ROUND(D15,0)/1000</f>
        <v>0</v>
      </c>
      <c r="J15" s="667">
        <f>ROUND(E15,0)/1000</f>
        <v>0</v>
      </c>
      <c r="K15" s="667">
        <f>ROUND(F15,0)/1000</f>
        <v>0</v>
      </c>
    </row>
    <row r="16" spans="1:11" s="85" customFormat="1" ht="11.25" x14ac:dyDescent="0.2">
      <c r="C16" s="47"/>
      <c r="D16" s="47"/>
      <c r="E16" s="47"/>
      <c r="F16" s="47"/>
      <c r="I16" s="86"/>
      <c r="J16" s="86"/>
    </row>
    <row r="18" spans="1:11" s="65" customFormat="1" ht="15.75" x14ac:dyDescent="0.25">
      <c r="A18" s="63" t="s">
        <v>584</v>
      </c>
      <c r="B18" s="64"/>
      <c r="I18" s="68"/>
      <c r="J18" s="68"/>
    </row>
    <row r="19" spans="1:11" s="65" customFormat="1" ht="16.5" thickBot="1" x14ac:dyDescent="0.3">
      <c r="A19" s="87" t="s">
        <v>585</v>
      </c>
      <c r="C19" s="67" t="s">
        <v>565</v>
      </c>
      <c r="I19" s="68"/>
      <c r="J19" s="68"/>
    </row>
    <row r="20" spans="1:11" ht="26.25" thickBot="1" x14ac:dyDescent="0.25">
      <c r="A20" s="69" t="s">
        <v>567</v>
      </c>
      <c r="B20" s="70" t="s">
        <v>100</v>
      </c>
      <c r="C20" s="71" t="s">
        <v>568</v>
      </c>
      <c r="D20" s="72" t="s">
        <v>78</v>
      </c>
      <c r="E20" s="72" t="s">
        <v>79</v>
      </c>
      <c r="F20" s="73" t="s">
        <v>569</v>
      </c>
    </row>
    <row r="21" spans="1:11" x14ac:dyDescent="0.2">
      <c r="A21" s="77" t="s">
        <v>570</v>
      </c>
      <c r="B21" s="78" t="s">
        <v>571</v>
      </c>
      <c r="C21" s="80">
        <f>SUM(SUMIFS('1. Rpt 18s (non-CSU)'!S$9:S$555,'1. Rpt 18s (non-CSU)'!$J$9:$J$555,A21,'1. Rpt 18s (non-CSU)'!$I$9:$I$555,100),SUMIFS('1. Rpt 18s (non-CSU)'!S$9:S$555,'1. Rpt 18s (non-CSU)'!$J$9:$J$555,A21,'1. Rpt 18s (non-CSU)'!$I$9:$I$555,200),SUMIFS('1. Rpt 18s (non-CSU)'!S$9:S$555,'1. Rpt 18s (non-CSU)'!$J$9:$J$555,A21,'1. Rpt 18s (non-CSU)'!$I$9:$I$555,300))</f>
        <v>0</v>
      </c>
      <c r="D21" s="79">
        <v>0</v>
      </c>
      <c r="E21" s="79">
        <v>0</v>
      </c>
      <c r="F21" s="80">
        <f t="shared" ref="F21:F27" si="1">+C21+D21-E21</f>
        <v>0</v>
      </c>
    </row>
    <row r="22" spans="1:11" x14ac:dyDescent="0.2">
      <c r="A22" s="268" t="s">
        <v>572</v>
      </c>
      <c r="B22" s="269" t="s">
        <v>573</v>
      </c>
      <c r="C22" s="80">
        <f>SUM(SUMIFS('1. Rpt 18s (non-CSU)'!S$9:S$555,'1. Rpt 18s (non-CSU)'!$J$9:$J$555,A22,'1. Rpt 18s (non-CSU)'!$I$9:$I$555,100),SUMIFS('1. Rpt 18s (non-CSU)'!S$9:S$555,'1. Rpt 18s (non-CSU)'!$J$9:$J$555,A22,'1. Rpt 18s (non-CSU)'!$I$9:$I$555,200),SUMIFS('1. Rpt 18s (non-CSU)'!S$9:S$555,'1. Rpt 18s (non-CSU)'!$J$9:$J$555,A22,'1. Rpt 18s (non-CSU)'!$I$9:$I$555,300))</f>
        <v>0</v>
      </c>
      <c r="D22" s="79">
        <v>0</v>
      </c>
      <c r="E22" s="79">
        <v>0</v>
      </c>
      <c r="F22" s="80">
        <f t="shared" si="1"/>
        <v>0</v>
      </c>
    </row>
    <row r="23" spans="1:11" x14ac:dyDescent="0.2">
      <c r="A23" s="268" t="s">
        <v>574</v>
      </c>
      <c r="B23" s="269" t="s">
        <v>575</v>
      </c>
      <c r="C23" s="80">
        <f>SUM(SUMIFS('1. Rpt 18s (non-CSU)'!S$9:S$555,'1. Rpt 18s (non-CSU)'!$J$9:$J$555,A23,'1. Rpt 18s (non-CSU)'!$I$9:$I$555,100),SUMIFS('1. Rpt 18s (non-CSU)'!S$9:S$555,'1. Rpt 18s (non-CSU)'!$J$9:$J$555,A23,'1. Rpt 18s (non-CSU)'!$I$9:$I$555,200),SUMIFS('1. Rpt 18s (non-CSU)'!S$9:S$555,'1. Rpt 18s (non-CSU)'!$J$9:$J$555,A23,'1. Rpt 18s (non-CSU)'!$I$9:$I$555,300))</f>
        <v>0</v>
      </c>
      <c r="D23" s="79">
        <v>0</v>
      </c>
      <c r="E23" s="79">
        <v>0</v>
      </c>
      <c r="F23" s="80">
        <f t="shared" si="1"/>
        <v>0</v>
      </c>
    </row>
    <row r="24" spans="1:11" x14ac:dyDescent="0.2">
      <c r="A24" s="268" t="s">
        <v>576</v>
      </c>
      <c r="B24" s="269" t="s">
        <v>577</v>
      </c>
      <c r="C24" s="80">
        <f>SUM(SUMIFS('1. Rpt 18s (non-CSU)'!S$9:S$555,'1. Rpt 18s (non-CSU)'!$J$9:$J$555,A24,'1. Rpt 18s (non-CSU)'!$I$9:$I$555,100),SUMIFS('1. Rpt 18s (non-CSU)'!S$9:S$555,'1. Rpt 18s (non-CSU)'!$J$9:$J$555,A24,'1. Rpt 18s (non-CSU)'!$I$9:$I$555,200),SUMIFS('1. Rpt 18s (non-CSU)'!S$9:S$555,'1. Rpt 18s (non-CSU)'!$J$9:$J$555,A24,'1. Rpt 18s (non-CSU)'!$I$9:$I$555,300))</f>
        <v>0</v>
      </c>
      <c r="D24" s="79">
        <v>0</v>
      </c>
      <c r="E24" s="79">
        <v>0</v>
      </c>
      <c r="F24" s="80">
        <f t="shared" si="1"/>
        <v>0</v>
      </c>
    </row>
    <row r="25" spans="1:11" x14ac:dyDescent="0.2">
      <c r="A25" s="268" t="s">
        <v>578</v>
      </c>
      <c r="B25" s="269" t="s">
        <v>579</v>
      </c>
      <c r="C25" s="80">
        <f>SUM(SUMIFS('1. Rpt 18s (non-CSU)'!S$9:S$555,'1. Rpt 18s (non-CSU)'!$J$9:$J$555,A25,'1. Rpt 18s (non-CSU)'!$I$9:$I$555,100),SUMIFS('1. Rpt 18s (non-CSU)'!S$9:S$555,'1. Rpt 18s (non-CSU)'!$J$9:$J$555,A25,'1. Rpt 18s (non-CSU)'!$I$9:$I$555,200),SUMIFS('1. Rpt 18s (non-CSU)'!S$9:S$555,'1. Rpt 18s (non-CSU)'!$J$9:$J$555,A25,'1. Rpt 18s (non-CSU)'!$I$9:$I$555,300))</f>
        <v>0</v>
      </c>
      <c r="D25" s="79">
        <v>0</v>
      </c>
      <c r="E25" s="79">
        <v>0</v>
      </c>
      <c r="F25" s="80">
        <f t="shared" si="1"/>
        <v>0</v>
      </c>
    </row>
    <row r="26" spans="1:11" x14ac:dyDescent="0.2">
      <c r="A26" s="268" t="s">
        <v>580</v>
      </c>
      <c r="B26" s="271" t="s">
        <v>581</v>
      </c>
      <c r="C26" s="80">
        <f>SUM(SUMIFS('1. Rpt 18s (non-CSU)'!S$9:S$555,'1. Rpt 18s (non-CSU)'!$J$9:$J$555,A26,'1. Rpt 18s (non-CSU)'!$I$9:$I$555,100),SUMIFS('1. Rpt 18s (non-CSU)'!S$9:S$555,'1. Rpt 18s (non-CSU)'!$J$9:$J$555,A26,'1. Rpt 18s (non-CSU)'!$I$9:$I$555,200),SUMIFS('1. Rpt 18s (non-CSU)'!S$9:S$555,'1. Rpt 18s (non-CSU)'!$J$9:$J$555,A26,'1. Rpt 18s (non-CSU)'!$I$9:$I$555,300))</f>
        <v>0</v>
      </c>
      <c r="D26" s="79">
        <v>0</v>
      </c>
      <c r="E26" s="79">
        <v>0</v>
      </c>
      <c r="F26" s="80">
        <f t="shared" si="1"/>
        <v>0</v>
      </c>
    </row>
    <row r="27" spans="1:11" ht="13.5" thickBot="1" x14ac:dyDescent="0.25">
      <c r="A27" s="268" t="s">
        <v>582</v>
      </c>
      <c r="B27" s="272" t="s">
        <v>583</v>
      </c>
      <c r="C27" s="80">
        <f>SUM(SUMIFS('1. Rpt 18s (non-CSU)'!S$9:S$555,'1. Rpt 18s (non-CSU)'!$J$9:$J$555,A27,'1. Rpt 18s (non-CSU)'!$I$9:$I$555,100),SUMIFS('1. Rpt 18s (non-CSU)'!S$9:S$555,'1. Rpt 18s (non-CSU)'!$J$9:$J$555,A27,'1. Rpt 18s (non-CSU)'!$I$9:$I$555,200),SUMIFS('1. Rpt 18s (non-CSU)'!S$9:S$555,'1. Rpt 18s (non-CSU)'!$J$9:$J$555,A27,'1. Rpt 18s (non-CSU)'!$I$9:$I$555,300))</f>
        <v>0</v>
      </c>
      <c r="D27" s="79">
        <v>0</v>
      </c>
      <c r="E27" s="79">
        <v>0</v>
      </c>
      <c r="F27" s="80">
        <f t="shared" si="1"/>
        <v>0</v>
      </c>
    </row>
    <row r="28" spans="1:11" ht="13.5" thickBot="1" x14ac:dyDescent="0.25">
      <c r="A28" s="82"/>
      <c r="B28" s="83" t="s">
        <v>85</v>
      </c>
      <c r="C28" s="84">
        <f>SUM(C21:C27)</f>
        <v>0</v>
      </c>
      <c r="D28" s="84">
        <f>SUM(D21:D27)</f>
        <v>0</v>
      </c>
      <c r="E28" s="84">
        <f>SUM(E21:E27)</f>
        <v>0</v>
      </c>
      <c r="F28" s="97">
        <f>SUM(F21:F27)</f>
        <v>0</v>
      </c>
      <c r="H28" s="667">
        <f>ROUND(C28,0)/1000</f>
        <v>0</v>
      </c>
      <c r="I28" s="667">
        <f t="shared" ref="I28:K28" si="2">ROUND(D28,0)/1000</f>
        <v>0</v>
      </c>
      <c r="J28" s="667">
        <f t="shared" si="2"/>
        <v>0</v>
      </c>
      <c r="K28" s="667">
        <f t="shared" si="2"/>
        <v>0</v>
      </c>
    </row>
    <row r="29" spans="1:11" s="85" customFormat="1" ht="11.25" x14ac:dyDescent="0.2">
      <c r="C29" s="47"/>
      <c r="D29" s="47"/>
      <c r="E29" s="47"/>
      <c r="F29" s="47"/>
      <c r="I29" s="86"/>
      <c r="J29" s="86"/>
    </row>
    <row r="30" spans="1:11" ht="15" hidden="1" x14ac:dyDescent="0.2">
      <c r="D30" s="96"/>
      <c r="E30" s="65"/>
    </row>
    <row r="31" spans="1:11" s="65" customFormat="1" ht="15.75" hidden="1" x14ac:dyDescent="0.25">
      <c r="A31" s="63" t="s">
        <v>586</v>
      </c>
      <c r="B31" s="64"/>
      <c r="I31" s="68"/>
      <c r="J31" s="68"/>
    </row>
    <row r="32" spans="1:11" s="65" customFormat="1" ht="16.5" hidden="1" thickBot="1" x14ac:dyDescent="0.3">
      <c r="A32" s="63"/>
      <c r="B32" s="64"/>
      <c r="I32" s="68"/>
      <c r="J32" s="68"/>
    </row>
    <row r="33" spans="1:11" ht="26.25" hidden="1" thickBot="1" x14ac:dyDescent="0.25">
      <c r="A33" s="69" t="s">
        <v>567</v>
      </c>
      <c r="B33" s="70" t="s">
        <v>100</v>
      </c>
      <c r="C33" s="71" t="s">
        <v>568</v>
      </c>
      <c r="D33" s="72" t="s">
        <v>78</v>
      </c>
      <c r="E33" s="72" t="s">
        <v>79</v>
      </c>
      <c r="F33" s="73" t="s">
        <v>569</v>
      </c>
    </row>
    <row r="34" spans="1:11" hidden="1" x14ac:dyDescent="0.2">
      <c r="A34" s="77" t="s">
        <v>570</v>
      </c>
      <c r="B34" s="78" t="s">
        <v>571</v>
      </c>
      <c r="C34" s="80" t="e">
        <f>SUMIF('1. Rpt 18s (non-CSU)'!$J$9:$J$555,A34,'1. Rpt 18s (non-CSU)'!#REF!)</f>
        <v>#REF!</v>
      </c>
      <c r="D34" s="80" t="e">
        <f>SUMIF('1. Rpt 18s (non-CSU)'!$J$9:$J$555,A34,'1. Rpt 18s (non-CSU)'!#REF!)</f>
        <v>#REF!</v>
      </c>
      <c r="E34" s="80" t="e">
        <f>SUMIF('1. Rpt 18s (non-CSU)'!$J$9:$J$555,A34,'1. Rpt 18s (non-CSU)'!#REF!)</f>
        <v>#REF!</v>
      </c>
      <c r="F34" s="80" t="e">
        <f t="shared" ref="F34:F40" si="3">+C34 +D34-E34</f>
        <v>#REF!</v>
      </c>
    </row>
    <row r="35" spans="1:11" hidden="1" x14ac:dyDescent="0.2">
      <c r="A35" s="268" t="s">
        <v>572</v>
      </c>
      <c r="B35" s="269" t="s">
        <v>573</v>
      </c>
      <c r="C35" s="80" t="e">
        <f>SUMIF('1. Rpt 18s (non-CSU)'!$J$9:$J$555,A35,'1. Rpt 18s (non-CSU)'!#REF!)</f>
        <v>#REF!</v>
      </c>
      <c r="D35" s="80" t="e">
        <f>SUMIF('1. Rpt 18s (non-CSU)'!$J$9:$J$555,A35,'1. Rpt 18s (non-CSU)'!#REF!)</f>
        <v>#REF!</v>
      </c>
      <c r="E35" s="80" t="e">
        <f>SUMIF('1. Rpt 18s (non-CSU)'!$J$9:$J$555,A35,'1. Rpt 18s (non-CSU)'!#REF!)</f>
        <v>#REF!</v>
      </c>
      <c r="F35" s="270" t="e">
        <f t="shared" si="3"/>
        <v>#REF!</v>
      </c>
    </row>
    <row r="36" spans="1:11" hidden="1" x14ac:dyDescent="0.2">
      <c r="A36" s="268" t="s">
        <v>574</v>
      </c>
      <c r="B36" s="269" t="s">
        <v>575</v>
      </c>
      <c r="C36" s="80" t="e">
        <f>SUMIF('1. Rpt 18s (non-CSU)'!$J$9:$J$555,A36,'1. Rpt 18s (non-CSU)'!#REF!)</f>
        <v>#REF!</v>
      </c>
      <c r="D36" s="80" t="e">
        <f>SUMIF('1. Rpt 18s (non-CSU)'!$J$9:$J$555,A36,'1. Rpt 18s (non-CSU)'!#REF!)</f>
        <v>#REF!</v>
      </c>
      <c r="E36" s="80" t="e">
        <f>SUMIF('1. Rpt 18s (non-CSU)'!$J$9:$J$555,A36,'1. Rpt 18s (non-CSU)'!#REF!)</f>
        <v>#REF!</v>
      </c>
      <c r="F36" s="270" t="e">
        <f t="shared" si="3"/>
        <v>#REF!</v>
      </c>
    </row>
    <row r="37" spans="1:11" hidden="1" x14ac:dyDescent="0.2">
      <c r="A37" s="268" t="s">
        <v>576</v>
      </c>
      <c r="B37" s="269" t="s">
        <v>577</v>
      </c>
      <c r="C37" s="80" t="e">
        <f>SUMIF('1. Rpt 18s (non-CSU)'!$J$9:$J$555,A37,'1. Rpt 18s (non-CSU)'!#REF!)</f>
        <v>#REF!</v>
      </c>
      <c r="D37" s="80" t="e">
        <f>SUMIF('1. Rpt 18s (non-CSU)'!$J$9:$J$555,A37,'1. Rpt 18s (non-CSU)'!#REF!)</f>
        <v>#REF!</v>
      </c>
      <c r="E37" s="80" t="e">
        <f>SUMIF('1. Rpt 18s (non-CSU)'!$J$9:$J$555,A37,'1. Rpt 18s (non-CSU)'!#REF!)</f>
        <v>#REF!</v>
      </c>
      <c r="F37" s="270" t="e">
        <f t="shared" si="3"/>
        <v>#REF!</v>
      </c>
    </row>
    <row r="38" spans="1:11" hidden="1" x14ac:dyDescent="0.2">
      <c r="A38" s="268" t="s">
        <v>578</v>
      </c>
      <c r="B38" s="269" t="s">
        <v>579</v>
      </c>
      <c r="C38" s="80" t="e">
        <f>SUMIF('1. Rpt 18s (non-CSU)'!$J$9:$J$555,A38,'1. Rpt 18s (non-CSU)'!#REF!)</f>
        <v>#REF!</v>
      </c>
      <c r="D38" s="80" t="e">
        <f>SUMIF('1. Rpt 18s (non-CSU)'!$J$9:$J$555,A38,'1. Rpt 18s (non-CSU)'!#REF!)</f>
        <v>#REF!</v>
      </c>
      <c r="E38" s="80" t="e">
        <f>SUMIF('1. Rpt 18s (non-CSU)'!$J$9:$J$555,A38,'1. Rpt 18s (non-CSU)'!#REF!)</f>
        <v>#REF!</v>
      </c>
      <c r="F38" s="270" t="e">
        <f t="shared" si="3"/>
        <v>#REF!</v>
      </c>
    </row>
    <row r="39" spans="1:11" hidden="1" x14ac:dyDescent="0.2">
      <c r="A39" s="268" t="s">
        <v>580</v>
      </c>
      <c r="B39" s="271" t="s">
        <v>581</v>
      </c>
      <c r="C39" s="80" t="e">
        <f>SUMIF('1. Rpt 18s (non-CSU)'!$J$9:$J$555,A39,'1. Rpt 18s (non-CSU)'!#REF!)</f>
        <v>#REF!</v>
      </c>
      <c r="D39" s="80" t="e">
        <f>SUMIF('1. Rpt 18s (non-CSU)'!$J$9:$J$555,A39,'1. Rpt 18s (non-CSU)'!#REF!)</f>
        <v>#REF!</v>
      </c>
      <c r="E39" s="80" t="e">
        <f>SUMIF('1. Rpt 18s (non-CSU)'!$J$9:$J$555,A39,'1. Rpt 18s (non-CSU)'!#REF!)</f>
        <v>#REF!</v>
      </c>
      <c r="F39" s="270" t="e">
        <f t="shared" si="3"/>
        <v>#REF!</v>
      </c>
    </row>
    <row r="40" spans="1:11" ht="13.5" hidden="1" thickBot="1" x14ac:dyDescent="0.25">
      <c r="A40" s="268" t="s">
        <v>582</v>
      </c>
      <c r="B40" s="272" t="s">
        <v>583</v>
      </c>
      <c r="C40" s="80" t="e">
        <f>SUMIF('1. Rpt 18s (non-CSU)'!$J$9:$J$555,A40,'1. Rpt 18s (non-CSU)'!#REF!)</f>
        <v>#REF!</v>
      </c>
      <c r="D40" s="80" t="e">
        <f>SUMIF('1. Rpt 18s (non-CSU)'!$J$9:$J$555,A40,'1. Rpt 18s (non-CSU)'!#REF!)</f>
        <v>#REF!</v>
      </c>
      <c r="E40" s="80" t="e">
        <f>SUMIF('1. Rpt 18s (non-CSU)'!$J$9:$J$555,A40,'1. Rpt 18s (non-CSU)'!#REF!)</f>
        <v>#REF!</v>
      </c>
      <c r="F40" s="273" t="e">
        <f t="shared" si="3"/>
        <v>#REF!</v>
      </c>
    </row>
    <row r="41" spans="1:11" ht="13.5" hidden="1" thickBot="1" x14ac:dyDescent="0.25">
      <c r="A41" s="82"/>
      <c r="B41" s="83" t="s">
        <v>85</v>
      </c>
      <c r="C41" s="84" t="e">
        <f>SUM(C34:C40)</f>
        <v>#REF!</v>
      </c>
      <c r="D41" s="84" t="e">
        <f>SUM(D34:D40)</f>
        <v>#REF!</v>
      </c>
      <c r="E41" s="84" t="e">
        <f>SUM(E34:E40)</f>
        <v>#REF!</v>
      </c>
      <c r="F41" s="97" t="e">
        <f>SUM(F34:F40)</f>
        <v>#REF!</v>
      </c>
      <c r="H41" s="50" t="e">
        <f>ROUND(C41,0)/1000</f>
        <v>#REF!</v>
      </c>
      <c r="I41" s="50" t="e">
        <f>ROUND(D41,0)/1000</f>
        <v>#REF!</v>
      </c>
      <c r="J41" s="50" t="e">
        <f>ROUND(E41,0)/1000</f>
        <v>#REF!</v>
      </c>
      <c r="K41" s="50" t="e">
        <f>ROUND(F41,0)/1000</f>
        <v>#REF!</v>
      </c>
    </row>
    <row r="42" spans="1:11" hidden="1" x14ac:dyDescent="0.2">
      <c r="C42" s="47" t="e">
        <f>IF(C41='1. Rpt 18s (non-CSU)'!#REF!,"OK","Formula Error")</f>
        <v>#REF!</v>
      </c>
      <c r="D42" s="47" t="e">
        <f>IF(D41='1. Rpt 18s (non-CSU)'!#REF!,"OK","Formula Error")</f>
        <v>#REF!</v>
      </c>
      <c r="E42" s="47" t="e">
        <f>IF(E41='1. Rpt 18s (non-CSU)'!#REF!,"OK","Formula Error")</f>
        <v>#REF!</v>
      </c>
      <c r="F42" s="47" t="e">
        <f>IF(F41='1. Rpt 18s (non-CSU)'!#REF!,"OK","Formula Error")</f>
        <v>#REF!</v>
      </c>
    </row>
    <row r="43" spans="1:11" hidden="1" x14ac:dyDescent="0.2"/>
    <row r="44" spans="1:11" s="65" customFormat="1" ht="15.75" hidden="1" x14ac:dyDescent="0.25">
      <c r="A44" s="63" t="s">
        <v>587</v>
      </c>
      <c r="B44" s="64"/>
      <c r="I44" s="68"/>
      <c r="J44" s="68"/>
    </row>
    <row r="45" spans="1:11" s="65" customFormat="1" ht="16.5" hidden="1" thickBot="1" x14ac:dyDescent="0.3">
      <c r="A45" s="87" t="s">
        <v>585</v>
      </c>
      <c r="B45" s="98"/>
      <c r="C45" s="67" t="s">
        <v>565</v>
      </c>
      <c r="I45" s="68"/>
      <c r="J45" s="68"/>
    </row>
    <row r="46" spans="1:11" ht="26.25" hidden="1" thickBot="1" x14ac:dyDescent="0.25">
      <c r="A46" s="89" t="s">
        <v>567</v>
      </c>
      <c r="B46" s="90" t="s">
        <v>100</v>
      </c>
      <c r="C46" s="91" t="s">
        <v>568</v>
      </c>
      <c r="D46" s="74" t="s">
        <v>78</v>
      </c>
      <c r="E46" s="74" t="s">
        <v>79</v>
      </c>
      <c r="F46" s="92" t="s">
        <v>569</v>
      </c>
    </row>
    <row r="47" spans="1:11" hidden="1" x14ac:dyDescent="0.2">
      <c r="A47" s="77" t="s">
        <v>570</v>
      </c>
      <c r="B47" s="78" t="s">
        <v>571</v>
      </c>
      <c r="C47" s="80" t="e">
        <f>SUMIF('1. Rpt 18s (non-CSU)'!$J$9:$J$555,A47,'1. Rpt 18s (non-CSU)'!#REF!)</f>
        <v>#REF!</v>
      </c>
      <c r="D47" s="80" t="e">
        <f>SUMIF('1. Rpt 18s (non-CSU)'!$J$9:$J$555,A47,'1. Rpt 18s (non-CSU)'!#REF!)</f>
        <v>#REF!</v>
      </c>
      <c r="E47" s="80" t="e">
        <f>SUMIF('1. Rpt 18s (non-CSU)'!$J$9:$J$555,A47,'1. Rpt 18s (non-CSU)'!#REF!)</f>
        <v>#REF!</v>
      </c>
      <c r="F47" s="80" t="e">
        <f t="shared" ref="F47:F53" si="4">+C47 +D47-E47</f>
        <v>#REF!</v>
      </c>
    </row>
    <row r="48" spans="1:11" hidden="1" x14ac:dyDescent="0.2">
      <c r="A48" s="268" t="s">
        <v>572</v>
      </c>
      <c r="B48" s="269" t="s">
        <v>573</v>
      </c>
      <c r="C48" s="80" t="e">
        <f>SUMIF('1. Rpt 18s (non-CSU)'!$J$9:$J$555,A48,'1. Rpt 18s (non-CSU)'!#REF!)</f>
        <v>#REF!</v>
      </c>
      <c r="D48" s="80" t="e">
        <f>SUMIF('1. Rpt 18s (non-CSU)'!$J$9:$J$555,A48,'1. Rpt 18s (non-CSU)'!#REF!)</f>
        <v>#REF!</v>
      </c>
      <c r="E48" s="80" t="e">
        <f>SUMIF('1. Rpt 18s (non-CSU)'!$J$9:$J$555,A48,'1. Rpt 18s (non-CSU)'!#REF!)</f>
        <v>#REF!</v>
      </c>
      <c r="F48" s="270" t="e">
        <f t="shared" si="4"/>
        <v>#REF!</v>
      </c>
    </row>
    <row r="49" spans="1:11" hidden="1" x14ac:dyDescent="0.2">
      <c r="A49" s="268" t="s">
        <v>574</v>
      </c>
      <c r="B49" s="269" t="s">
        <v>575</v>
      </c>
      <c r="C49" s="80" t="e">
        <f>SUMIF('1. Rpt 18s (non-CSU)'!$J$9:$J$555,A49,'1. Rpt 18s (non-CSU)'!#REF!)</f>
        <v>#REF!</v>
      </c>
      <c r="D49" s="80" t="e">
        <f>SUMIF('1. Rpt 18s (non-CSU)'!$J$9:$J$555,A49,'1. Rpt 18s (non-CSU)'!#REF!)</f>
        <v>#REF!</v>
      </c>
      <c r="E49" s="80" t="e">
        <f>SUMIF('1. Rpt 18s (non-CSU)'!$J$9:$J$555,A49,'1. Rpt 18s (non-CSU)'!#REF!)</f>
        <v>#REF!</v>
      </c>
      <c r="F49" s="270" t="e">
        <f t="shared" si="4"/>
        <v>#REF!</v>
      </c>
    </row>
    <row r="50" spans="1:11" hidden="1" x14ac:dyDescent="0.2">
      <c r="A50" s="268" t="s">
        <v>576</v>
      </c>
      <c r="B50" s="269" t="s">
        <v>577</v>
      </c>
      <c r="C50" s="80" t="e">
        <f>SUMIF('1. Rpt 18s (non-CSU)'!$J$9:$J$555,A50,'1. Rpt 18s (non-CSU)'!#REF!)</f>
        <v>#REF!</v>
      </c>
      <c r="D50" s="80" t="e">
        <f>SUMIF('1. Rpt 18s (non-CSU)'!$J$9:$J$555,A50,'1. Rpt 18s (non-CSU)'!#REF!)</f>
        <v>#REF!</v>
      </c>
      <c r="E50" s="80" t="e">
        <f>SUMIF('1. Rpt 18s (non-CSU)'!$J$9:$J$555,A50,'1. Rpt 18s (non-CSU)'!#REF!)</f>
        <v>#REF!</v>
      </c>
      <c r="F50" s="270" t="e">
        <f t="shared" si="4"/>
        <v>#REF!</v>
      </c>
    </row>
    <row r="51" spans="1:11" hidden="1" x14ac:dyDescent="0.2">
      <c r="A51" s="268" t="s">
        <v>578</v>
      </c>
      <c r="B51" s="269" t="s">
        <v>579</v>
      </c>
      <c r="C51" s="80" t="e">
        <f>SUMIF('1. Rpt 18s (non-CSU)'!$J$9:$J$555,A51,'1. Rpt 18s (non-CSU)'!#REF!)</f>
        <v>#REF!</v>
      </c>
      <c r="D51" s="80" t="e">
        <f>SUMIF('1. Rpt 18s (non-CSU)'!$J$9:$J$555,A51,'1. Rpt 18s (non-CSU)'!#REF!)</f>
        <v>#REF!</v>
      </c>
      <c r="E51" s="80" t="e">
        <f>SUMIF('1. Rpt 18s (non-CSU)'!$J$9:$J$555,A51,'1. Rpt 18s (non-CSU)'!#REF!)</f>
        <v>#REF!</v>
      </c>
      <c r="F51" s="270" t="e">
        <f t="shared" si="4"/>
        <v>#REF!</v>
      </c>
    </row>
    <row r="52" spans="1:11" hidden="1" x14ac:dyDescent="0.2">
      <c r="A52" s="268" t="s">
        <v>580</v>
      </c>
      <c r="B52" s="271" t="s">
        <v>581</v>
      </c>
      <c r="C52" s="80" t="e">
        <f>SUMIF('1. Rpt 18s (non-CSU)'!$J$9:$J$555,A52,'1. Rpt 18s (non-CSU)'!#REF!)</f>
        <v>#REF!</v>
      </c>
      <c r="D52" s="80" t="e">
        <f>SUMIF('1. Rpt 18s (non-CSU)'!$J$9:$J$555,A52,'1. Rpt 18s (non-CSU)'!#REF!)</f>
        <v>#REF!</v>
      </c>
      <c r="E52" s="80" t="e">
        <f>SUMIF('1. Rpt 18s (non-CSU)'!$J$9:$J$555,A52,'1. Rpt 18s (non-CSU)'!#REF!)</f>
        <v>#REF!</v>
      </c>
      <c r="F52" s="270" t="e">
        <f t="shared" si="4"/>
        <v>#REF!</v>
      </c>
    </row>
    <row r="53" spans="1:11" ht="13.5" hidden="1" thickBot="1" x14ac:dyDescent="0.25">
      <c r="A53" s="268" t="s">
        <v>582</v>
      </c>
      <c r="B53" s="272" t="s">
        <v>583</v>
      </c>
      <c r="C53" s="80" t="e">
        <f>SUMIF('1. Rpt 18s (non-CSU)'!$J$9:$J$555,A53,'1. Rpt 18s (non-CSU)'!#REF!)</f>
        <v>#REF!</v>
      </c>
      <c r="D53" s="80" t="e">
        <f>SUMIF('1. Rpt 18s (non-CSU)'!$J$9:$J$555,A53,'1. Rpt 18s (non-CSU)'!#REF!)</f>
        <v>#REF!</v>
      </c>
      <c r="E53" s="80" t="e">
        <f>SUMIF('1. Rpt 18s (non-CSU)'!$J$9:$J$555,A53,'1. Rpt 18s (non-CSU)'!#REF!)</f>
        <v>#REF!</v>
      </c>
      <c r="F53" s="273" t="e">
        <f t="shared" si="4"/>
        <v>#REF!</v>
      </c>
    </row>
    <row r="54" spans="1:11" ht="13.5" hidden="1" thickBot="1" x14ac:dyDescent="0.25">
      <c r="A54" s="82"/>
      <c r="B54" s="93" t="s">
        <v>85</v>
      </c>
      <c r="C54" s="94" t="e">
        <f>SUM(C47:C53)</f>
        <v>#REF!</v>
      </c>
      <c r="D54" s="94" t="e">
        <f>SUM(D47:D53)</f>
        <v>#REF!</v>
      </c>
      <c r="E54" s="94" t="e">
        <f>SUM(E47:E53)</f>
        <v>#REF!</v>
      </c>
      <c r="F54" s="95" t="e">
        <f>SUM(F47:F53)</f>
        <v>#REF!</v>
      </c>
      <c r="H54" s="50" t="e">
        <f>ROUND(C54,0)/1000</f>
        <v>#REF!</v>
      </c>
      <c r="I54" s="50" t="e">
        <f>ROUND(D54,0)/1000</f>
        <v>#REF!</v>
      </c>
      <c r="J54" s="50" t="e">
        <f>ROUND(E54,0)/1000</f>
        <v>#REF!</v>
      </c>
      <c r="K54" s="50" t="e">
        <f>ROUND(F54,0)/1000</f>
        <v>#REF!</v>
      </c>
    </row>
    <row r="55" spans="1:11" hidden="1" x14ac:dyDescent="0.2">
      <c r="C55" s="47" t="e">
        <f>IF(C54='1. Rpt 18s (non-CSU)'!#REF!,"OK","Formula Error")</f>
        <v>#REF!</v>
      </c>
      <c r="D55" s="47" t="e">
        <f>IF(D54='1. Rpt 18s (non-CSU)'!#REF!,"OK","Formula Error")</f>
        <v>#REF!</v>
      </c>
      <c r="E55" s="47" t="e">
        <f>IF(E54='1. Rpt 18s (non-CSU)'!#REF!,"OK","Formula Error")</f>
        <v>#REF!</v>
      </c>
      <c r="F55" s="47" t="e">
        <f>IF(F54='1. Rpt 18s (non-CSU)'!#REF!,"OK","Formula Error")</f>
        <v>#REF!</v>
      </c>
    </row>
    <row r="56" spans="1:11" hidden="1" x14ac:dyDescent="0.2"/>
    <row r="57" spans="1:11" s="65" customFormat="1" ht="15.75" hidden="1" x14ac:dyDescent="0.25">
      <c r="A57" s="63" t="s">
        <v>588</v>
      </c>
      <c r="B57" s="64"/>
      <c r="I57" s="68"/>
      <c r="J57" s="68"/>
    </row>
    <row r="58" spans="1:11" s="65" customFormat="1" ht="16.5" hidden="1" thickBot="1" x14ac:dyDescent="0.3">
      <c r="A58" s="63"/>
      <c r="B58" s="64"/>
      <c r="C58" s="67" t="s">
        <v>565</v>
      </c>
      <c r="I58" s="68"/>
      <c r="J58" s="68"/>
    </row>
    <row r="59" spans="1:11" ht="26.25" hidden="1" thickBot="1" x14ac:dyDescent="0.25">
      <c r="A59" s="69" t="s">
        <v>567</v>
      </c>
      <c r="B59" s="70" t="s">
        <v>100</v>
      </c>
      <c r="C59" s="71" t="s">
        <v>568</v>
      </c>
      <c r="D59" s="72" t="s">
        <v>78</v>
      </c>
      <c r="E59" s="72" t="s">
        <v>79</v>
      </c>
      <c r="F59" s="73" t="s">
        <v>569</v>
      </c>
    </row>
    <row r="60" spans="1:11" hidden="1" x14ac:dyDescent="0.2">
      <c r="A60" s="77" t="s">
        <v>570</v>
      </c>
      <c r="B60" s="78" t="s">
        <v>571</v>
      </c>
      <c r="C60" s="80" t="e">
        <f>SUMIF('1. Rpt 18s (non-CSU)'!$J$9:$J$555,A60,'1. Rpt 18s (non-CSU)'!#REF!)</f>
        <v>#REF!</v>
      </c>
      <c r="D60" s="79" t="e">
        <f>SUMIF('1. Rpt 18s (non-CSU)'!$J$9:$J$555,A60,'1. Rpt 18s (non-CSU)'!#REF!)</f>
        <v>#REF!</v>
      </c>
      <c r="E60" s="79" t="e">
        <f>SUMIF('1. Rpt 18s (non-CSU)'!$J$9:$J$555,A60,'1. Rpt 18s (non-CSU)'!#REF!)</f>
        <v>#REF!</v>
      </c>
      <c r="F60" s="80" t="e">
        <f t="shared" ref="F60:F66" si="5">+C60 +D60-E60</f>
        <v>#REF!</v>
      </c>
    </row>
    <row r="61" spans="1:11" hidden="1" x14ac:dyDescent="0.2">
      <c r="A61" s="268" t="s">
        <v>572</v>
      </c>
      <c r="B61" s="269" t="s">
        <v>573</v>
      </c>
      <c r="C61" s="80" t="e">
        <f>SUMIF('1. Rpt 18s (non-CSU)'!$J$9:$J$555,A61,'1. Rpt 18s (non-CSU)'!#REF!)</f>
        <v>#REF!</v>
      </c>
      <c r="D61" s="79" t="e">
        <f>SUMIF('1. Rpt 18s (non-CSU)'!$J$9:$J$555,A61,'1. Rpt 18s (non-CSU)'!#REF!)</f>
        <v>#REF!</v>
      </c>
      <c r="E61" s="79" t="e">
        <f>SUMIF('1. Rpt 18s (non-CSU)'!$J$9:$J$555,A61,'1. Rpt 18s (non-CSU)'!#REF!)</f>
        <v>#REF!</v>
      </c>
      <c r="F61" s="270" t="e">
        <f t="shared" si="5"/>
        <v>#REF!</v>
      </c>
    </row>
    <row r="62" spans="1:11" hidden="1" x14ac:dyDescent="0.2">
      <c r="A62" s="268" t="s">
        <v>574</v>
      </c>
      <c r="B62" s="269" t="s">
        <v>575</v>
      </c>
      <c r="C62" s="80" t="e">
        <f>SUMIF('1. Rpt 18s (non-CSU)'!$J$9:$J$555,A62,'1. Rpt 18s (non-CSU)'!#REF!)</f>
        <v>#REF!</v>
      </c>
      <c r="D62" s="79" t="e">
        <f>SUMIF('1. Rpt 18s (non-CSU)'!$J$9:$J$555,A62,'1. Rpt 18s (non-CSU)'!#REF!)</f>
        <v>#REF!</v>
      </c>
      <c r="E62" s="79" t="e">
        <f>SUMIF('1. Rpt 18s (non-CSU)'!$J$9:$J$555,A62,'1. Rpt 18s (non-CSU)'!#REF!)</f>
        <v>#REF!</v>
      </c>
      <c r="F62" s="270" t="e">
        <f t="shared" si="5"/>
        <v>#REF!</v>
      </c>
    </row>
    <row r="63" spans="1:11" hidden="1" x14ac:dyDescent="0.2">
      <c r="A63" s="268" t="s">
        <v>576</v>
      </c>
      <c r="B63" s="269" t="s">
        <v>577</v>
      </c>
      <c r="C63" s="80" t="e">
        <f>SUMIF('1. Rpt 18s (non-CSU)'!$J$9:$J$555,A63,'1. Rpt 18s (non-CSU)'!#REF!)</f>
        <v>#REF!</v>
      </c>
      <c r="D63" s="79" t="e">
        <f>SUMIF('1. Rpt 18s (non-CSU)'!$J$9:$J$555,A63,'1. Rpt 18s (non-CSU)'!#REF!)</f>
        <v>#REF!</v>
      </c>
      <c r="E63" s="79" t="e">
        <f>SUMIF('1. Rpt 18s (non-CSU)'!$J$9:$J$555,A63,'1. Rpt 18s (non-CSU)'!#REF!)</f>
        <v>#REF!</v>
      </c>
      <c r="F63" s="270" t="e">
        <f t="shared" si="5"/>
        <v>#REF!</v>
      </c>
    </row>
    <row r="64" spans="1:11" hidden="1" x14ac:dyDescent="0.2">
      <c r="A64" s="268" t="s">
        <v>578</v>
      </c>
      <c r="B64" s="269" t="s">
        <v>579</v>
      </c>
      <c r="C64" s="80" t="e">
        <f>SUMIF('1. Rpt 18s (non-CSU)'!$J$9:$J$555,A64,'1. Rpt 18s (non-CSU)'!#REF!)</f>
        <v>#REF!</v>
      </c>
      <c r="D64" s="79" t="e">
        <f>SUMIF('1. Rpt 18s (non-CSU)'!$J$9:$J$555,A64,'1. Rpt 18s (non-CSU)'!#REF!)</f>
        <v>#REF!</v>
      </c>
      <c r="E64" s="79" t="e">
        <f>SUMIF('1. Rpt 18s (non-CSU)'!$J$9:$J$555,A64,'1. Rpt 18s (non-CSU)'!#REF!)</f>
        <v>#REF!</v>
      </c>
      <c r="F64" s="270" t="e">
        <f t="shared" si="5"/>
        <v>#REF!</v>
      </c>
    </row>
    <row r="65" spans="1:11" hidden="1" x14ac:dyDescent="0.2">
      <c r="A65" s="268" t="s">
        <v>580</v>
      </c>
      <c r="B65" s="271" t="s">
        <v>581</v>
      </c>
      <c r="C65" s="80" t="e">
        <f>SUMIF('1. Rpt 18s (non-CSU)'!$J$9:$J$555,A65,'1. Rpt 18s (non-CSU)'!#REF!)</f>
        <v>#REF!</v>
      </c>
      <c r="D65" s="79" t="e">
        <f>SUMIF('1. Rpt 18s (non-CSU)'!$J$9:$J$555,A65,'1. Rpt 18s (non-CSU)'!#REF!)</f>
        <v>#REF!</v>
      </c>
      <c r="E65" s="79" t="e">
        <f>SUMIF('1. Rpt 18s (non-CSU)'!$J$9:$J$555,A65,'1. Rpt 18s (non-CSU)'!#REF!)</f>
        <v>#REF!</v>
      </c>
      <c r="F65" s="270" t="e">
        <f t="shared" si="5"/>
        <v>#REF!</v>
      </c>
    </row>
    <row r="66" spans="1:11" ht="13.5" hidden="1" thickBot="1" x14ac:dyDescent="0.25">
      <c r="A66" s="268" t="s">
        <v>582</v>
      </c>
      <c r="B66" s="272" t="s">
        <v>583</v>
      </c>
      <c r="C66" s="80" t="e">
        <f>SUMIF('1. Rpt 18s (non-CSU)'!$J$9:$J$555,A66,'1. Rpt 18s (non-CSU)'!#REF!)</f>
        <v>#REF!</v>
      </c>
      <c r="D66" s="79" t="e">
        <f>SUMIF('1. Rpt 18s (non-CSU)'!$J$9:$J$555,A66,'1. Rpt 18s (non-CSU)'!#REF!)</f>
        <v>#REF!</v>
      </c>
      <c r="E66" s="79" t="e">
        <f>SUMIF('1. Rpt 18s (non-CSU)'!$J$9:$J$555,A66,'1. Rpt 18s (non-CSU)'!#REF!)</f>
        <v>#REF!</v>
      </c>
      <c r="F66" s="273" t="e">
        <f t="shared" si="5"/>
        <v>#REF!</v>
      </c>
    </row>
    <row r="67" spans="1:11" ht="13.5" hidden="1" thickBot="1" x14ac:dyDescent="0.25">
      <c r="A67" s="82"/>
      <c r="B67" s="83" t="s">
        <v>85</v>
      </c>
      <c r="C67" s="84" t="e">
        <f>SUM(C60:C66)</f>
        <v>#REF!</v>
      </c>
      <c r="D67" s="84" t="e">
        <f>SUM(D60:D66)</f>
        <v>#REF!</v>
      </c>
      <c r="E67" s="84" t="e">
        <f>SUM(E60:E66)</f>
        <v>#REF!</v>
      </c>
      <c r="F67" s="97" t="e">
        <f>SUM(F60:F66)</f>
        <v>#REF!</v>
      </c>
      <c r="H67" s="50" t="e">
        <f>ROUND(C67,0)/1000</f>
        <v>#REF!</v>
      </c>
      <c r="I67" s="50" t="e">
        <f>ROUND(D67,0)/1000</f>
        <v>#REF!</v>
      </c>
      <c r="J67" s="50" t="e">
        <f>ROUND(E67,0)/1000</f>
        <v>#REF!</v>
      </c>
      <c r="K67" s="50" t="e">
        <f>ROUND(F67,0)/1000</f>
        <v>#REF!</v>
      </c>
    </row>
    <row r="68" spans="1:11" hidden="1" x14ac:dyDescent="0.2">
      <c r="C68" s="47" t="e">
        <f>IF(C67='1. Rpt 18s (non-CSU)'!#REF!,"OK","Formula Error")</f>
        <v>#REF!</v>
      </c>
      <c r="D68" s="47" t="e">
        <f>IF(D67='1. Rpt 18s (non-CSU)'!#REF!,"OK","Formula Error")</f>
        <v>#REF!</v>
      </c>
      <c r="E68" s="47" t="e">
        <f>IF(E67='1. Rpt 18s (non-CSU)'!#REF!,"OK","Formula Error")</f>
        <v>#REF!</v>
      </c>
      <c r="F68" s="47" t="e">
        <f>IF(F67='1. Rpt 18s (non-CSU)'!#REF!,"OK","Formula Error")</f>
        <v>#REF!</v>
      </c>
    </row>
    <row r="69" spans="1:11" hidden="1" x14ac:dyDescent="0.2">
      <c r="D69" s="101"/>
    </row>
    <row r="70" spans="1:11" s="65" customFormat="1" ht="15.75" hidden="1" x14ac:dyDescent="0.25">
      <c r="A70" s="63" t="s">
        <v>589</v>
      </c>
      <c r="B70" s="64"/>
      <c r="D70" s="99"/>
      <c r="I70" s="68"/>
      <c r="J70" s="68"/>
    </row>
    <row r="71" spans="1:11" s="65" customFormat="1" ht="16.5" hidden="1" thickBot="1" x14ac:dyDescent="0.3">
      <c r="A71" s="63"/>
      <c r="B71" s="64"/>
      <c r="C71" s="67" t="s">
        <v>565</v>
      </c>
      <c r="D71" s="99"/>
      <c r="I71" s="68"/>
      <c r="J71" s="68"/>
    </row>
    <row r="72" spans="1:11" ht="26.25" hidden="1" thickBot="1" x14ac:dyDescent="0.25">
      <c r="A72" s="69" t="s">
        <v>567</v>
      </c>
      <c r="B72" s="70" t="s">
        <v>100</v>
      </c>
      <c r="C72" s="71" t="s">
        <v>568</v>
      </c>
      <c r="D72" s="72" t="s">
        <v>78</v>
      </c>
      <c r="E72" s="72" t="s">
        <v>79</v>
      </c>
      <c r="F72" s="73" t="s">
        <v>569</v>
      </c>
    </row>
    <row r="73" spans="1:11" hidden="1" x14ac:dyDescent="0.2">
      <c r="A73" s="77" t="s">
        <v>570</v>
      </c>
      <c r="B73" s="78" t="s">
        <v>571</v>
      </c>
      <c r="C73" s="80" t="e">
        <f>SUMIF('1. Rpt 18s (non-CSU)'!$J$9:$J$555,A73,'1. Rpt 18s (non-CSU)'!#REF!)</f>
        <v>#REF!</v>
      </c>
      <c r="D73" s="79" t="e">
        <f>SUMIF('1. Rpt 18s (non-CSU)'!$J$9:$J$555,A73,'1. Rpt 18s (non-CSU)'!#REF!)</f>
        <v>#REF!</v>
      </c>
      <c r="E73" s="79" t="e">
        <f>SUMIF('1. Rpt 18s (non-CSU)'!$J$9:$J$555,A73,'1. Rpt 18s (non-CSU)'!#REF!)</f>
        <v>#REF!</v>
      </c>
      <c r="F73" s="80" t="e">
        <f t="shared" ref="F73:F79" si="6">+C73 +D73-E73</f>
        <v>#REF!</v>
      </c>
    </row>
    <row r="74" spans="1:11" hidden="1" x14ac:dyDescent="0.2">
      <c r="A74" s="268" t="s">
        <v>572</v>
      </c>
      <c r="B74" s="269" t="s">
        <v>573</v>
      </c>
      <c r="C74" s="80" t="e">
        <f>SUMIF('1. Rpt 18s (non-CSU)'!$J$9:$J$555,A74,'1. Rpt 18s (non-CSU)'!#REF!)</f>
        <v>#REF!</v>
      </c>
      <c r="D74" s="79" t="e">
        <f>SUMIF('1. Rpt 18s (non-CSU)'!$J$9:$J$555,A74,'1. Rpt 18s (non-CSU)'!#REF!)</f>
        <v>#REF!</v>
      </c>
      <c r="E74" s="79" t="e">
        <f>SUMIF('1. Rpt 18s (non-CSU)'!$J$9:$J$555,A74,'1. Rpt 18s (non-CSU)'!#REF!)</f>
        <v>#REF!</v>
      </c>
      <c r="F74" s="270" t="e">
        <f t="shared" si="6"/>
        <v>#REF!</v>
      </c>
    </row>
    <row r="75" spans="1:11" hidden="1" x14ac:dyDescent="0.2">
      <c r="A75" s="268" t="s">
        <v>574</v>
      </c>
      <c r="B75" s="269" t="s">
        <v>575</v>
      </c>
      <c r="C75" s="80" t="e">
        <f>SUMIF('1. Rpt 18s (non-CSU)'!$J$9:$J$555,A75,'1. Rpt 18s (non-CSU)'!#REF!)</f>
        <v>#REF!</v>
      </c>
      <c r="D75" s="79" t="e">
        <f>SUMIF('1. Rpt 18s (non-CSU)'!$J$9:$J$555,A75,'1. Rpt 18s (non-CSU)'!#REF!)</f>
        <v>#REF!</v>
      </c>
      <c r="E75" s="79" t="e">
        <f>SUMIF('1. Rpt 18s (non-CSU)'!$J$9:$J$555,A75,'1. Rpt 18s (non-CSU)'!#REF!)</f>
        <v>#REF!</v>
      </c>
      <c r="F75" s="270" t="e">
        <f t="shared" si="6"/>
        <v>#REF!</v>
      </c>
    </row>
    <row r="76" spans="1:11" hidden="1" x14ac:dyDescent="0.2">
      <c r="A76" s="268" t="s">
        <v>576</v>
      </c>
      <c r="B76" s="269" t="s">
        <v>577</v>
      </c>
      <c r="C76" s="80" t="e">
        <f>SUMIF('1. Rpt 18s (non-CSU)'!$J$9:$J$555,A76,'1. Rpt 18s (non-CSU)'!#REF!)</f>
        <v>#REF!</v>
      </c>
      <c r="D76" s="79" t="e">
        <f>SUMIF('1. Rpt 18s (non-CSU)'!$J$9:$J$555,A76,'1. Rpt 18s (non-CSU)'!#REF!)</f>
        <v>#REF!</v>
      </c>
      <c r="E76" s="79" t="e">
        <f>SUMIF('1. Rpt 18s (non-CSU)'!$J$9:$J$555,A76,'1. Rpt 18s (non-CSU)'!#REF!)</f>
        <v>#REF!</v>
      </c>
      <c r="F76" s="270" t="e">
        <f t="shared" si="6"/>
        <v>#REF!</v>
      </c>
    </row>
    <row r="77" spans="1:11" hidden="1" x14ac:dyDescent="0.2">
      <c r="A77" s="268" t="s">
        <v>578</v>
      </c>
      <c r="B77" s="269" t="s">
        <v>579</v>
      </c>
      <c r="C77" s="80" t="e">
        <f>SUMIF('1. Rpt 18s (non-CSU)'!$J$9:$J$555,A77,'1. Rpt 18s (non-CSU)'!#REF!)</f>
        <v>#REF!</v>
      </c>
      <c r="D77" s="79" t="e">
        <f>SUMIF('1. Rpt 18s (non-CSU)'!$J$9:$J$555,A77,'1. Rpt 18s (non-CSU)'!#REF!)</f>
        <v>#REF!</v>
      </c>
      <c r="E77" s="79" t="e">
        <f>SUMIF('1. Rpt 18s (non-CSU)'!$J$9:$J$555,A77,'1. Rpt 18s (non-CSU)'!#REF!)</f>
        <v>#REF!</v>
      </c>
      <c r="F77" s="273" t="e">
        <f t="shared" si="6"/>
        <v>#REF!</v>
      </c>
    </row>
    <row r="78" spans="1:11" hidden="1" x14ac:dyDescent="0.2">
      <c r="A78" s="268" t="s">
        <v>580</v>
      </c>
      <c r="B78" s="271" t="s">
        <v>581</v>
      </c>
      <c r="C78" s="80" t="e">
        <f>SUMIF('1. Rpt 18s (non-CSU)'!$J$9:$J$555,A78,'1. Rpt 18s (non-CSU)'!#REF!)</f>
        <v>#REF!</v>
      </c>
      <c r="D78" s="79" t="e">
        <f>SUMIF('1. Rpt 18s (non-CSU)'!$J$9:$J$555,A78,'1. Rpt 18s (non-CSU)'!#REF!)</f>
        <v>#REF!</v>
      </c>
      <c r="E78" s="79" t="e">
        <f>SUMIF('1. Rpt 18s (non-CSU)'!$J$9:$J$555,A78,'1. Rpt 18s (non-CSU)'!#REF!)</f>
        <v>#REF!</v>
      </c>
      <c r="F78" s="270" t="e">
        <f t="shared" si="6"/>
        <v>#REF!</v>
      </c>
    </row>
    <row r="79" spans="1:11" ht="13.5" hidden="1" thickBot="1" x14ac:dyDescent="0.25">
      <c r="A79" s="268" t="s">
        <v>582</v>
      </c>
      <c r="B79" s="272" t="s">
        <v>583</v>
      </c>
      <c r="C79" s="80" t="e">
        <f>SUMIF('1. Rpt 18s (non-CSU)'!$J$9:$J$555,A79,'1. Rpt 18s (non-CSU)'!#REF!)</f>
        <v>#REF!</v>
      </c>
      <c r="D79" s="79" t="e">
        <f>SUMIF('1. Rpt 18s (non-CSU)'!$J$9:$J$555,A79,'1. Rpt 18s (non-CSU)'!#REF!)</f>
        <v>#REF!</v>
      </c>
      <c r="E79" s="79" t="e">
        <f>SUMIF('1. Rpt 18s (non-CSU)'!$J$9:$J$555,A79,'1. Rpt 18s (non-CSU)'!#REF!)</f>
        <v>#REF!</v>
      </c>
      <c r="F79" s="81" t="e">
        <f t="shared" si="6"/>
        <v>#REF!</v>
      </c>
    </row>
    <row r="80" spans="1:11" ht="13.5" hidden="1" thickBot="1" x14ac:dyDescent="0.25">
      <c r="A80" s="82"/>
      <c r="B80" s="83" t="s">
        <v>85</v>
      </c>
      <c r="C80" s="84" t="e">
        <f>SUM(C73:C79)</f>
        <v>#REF!</v>
      </c>
      <c r="D80" s="84" t="e">
        <f>SUM(D73:D79)</f>
        <v>#REF!</v>
      </c>
      <c r="E80" s="84" t="e">
        <f>SUM(E73:E79)</f>
        <v>#REF!</v>
      </c>
      <c r="F80" s="84" t="e">
        <f>SUM(F73:F79)</f>
        <v>#REF!</v>
      </c>
      <c r="H80" s="50" t="e">
        <f>ROUND(C80,0)/1000</f>
        <v>#REF!</v>
      </c>
      <c r="I80" s="50" t="e">
        <f>ROUND(D80,0)/1000</f>
        <v>#REF!</v>
      </c>
      <c r="J80" s="50" t="e">
        <f>ROUND(E80,0)/1000</f>
        <v>#REF!</v>
      </c>
      <c r="K80" s="50" t="e">
        <f>ROUND(F80,0)/1000</f>
        <v>#REF!</v>
      </c>
    </row>
    <row r="81" spans="1:11" hidden="1" x14ac:dyDescent="0.2">
      <c r="C81" s="47" t="e">
        <f>IF(C80='1. Rpt 18s (non-CSU)'!#REF!,"OK","Formula Error")</f>
        <v>#REF!</v>
      </c>
      <c r="D81" s="47" t="e">
        <f>IF(D80='1. Rpt 18s (non-CSU)'!#REF!,"OK","Formula Error")</f>
        <v>#REF!</v>
      </c>
      <c r="E81" s="47" t="e">
        <f>IF(E80='1. Rpt 18s (non-CSU)'!#REF!,"OK","Formula Error")</f>
        <v>#REF!</v>
      </c>
      <c r="F81" s="47" t="e">
        <f>IF(F80='1. Rpt 18s (non-CSU)'!#REF!,"OK","Formula Error")</f>
        <v>#REF!</v>
      </c>
    </row>
    <row r="82" spans="1:11" hidden="1" x14ac:dyDescent="0.2"/>
    <row r="83" spans="1:11" s="65" customFormat="1" ht="15.75" hidden="1" x14ac:dyDescent="0.25">
      <c r="A83" s="63" t="s">
        <v>590</v>
      </c>
      <c r="B83" s="64"/>
      <c r="I83" s="68"/>
      <c r="J83" s="68"/>
    </row>
    <row r="84" spans="1:11" s="65" customFormat="1" ht="16.5" hidden="1" thickBot="1" x14ac:dyDescent="0.3">
      <c r="A84" s="63"/>
      <c r="B84" s="64"/>
      <c r="C84" s="88"/>
      <c r="D84" s="99"/>
      <c r="I84" s="68"/>
      <c r="J84" s="68"/>
    </row>
    <row r="85" spans="1:11" ht="26.25" hidden="1" thickBot="1" x14ac:dyDescent="0.25">
      <c r="A85" s="69" t="s">
        <v>567</v>
      </c>
      <c r="B85" s="70" t="s">
        <v>100</v>
      </c>
      <c r="C85" s="71" t="s">
        <v>568</v>
      </c>
      <c r="D85" s="72" t="s">
        <v>78</v>
      </c>
      <c r="E85" s="72" t="s">
        <v>79</v>
      </c>
      <c r="F85" s="73" t="s">
        <v>569</v>
      </c>
    </row>
    <row r="86" spans="1:11" hidden="1" x14ac:dyDescent="0.2">
      <c r="A86" s="77" t="s">
        <v>570</v>
      </c>
      <c r="B86" s="78" t="s">
        <v>571</v>
      </c>
      <c r="C86" s="80" t="e">
        <f>SUMIF('1. Rpt 18s (non-CSU)'!$J$9:$J$555,A86,'1. Rpt 18s (non-CSU)'!#REF!)</f>
        <v>#REF!</v>
      </c>
      <c r="D86" s="79" t="e">
        <f>SUMIF('1. Rpt 18s (non-CSU)'!$J$9:$J$555,A86,'1. Rpt 18s (non-CSU)'!#REF!)</f>
        <v>#REF!</v>
      </c>
      <c r="E86" s="79" t="e">
        <f>SUMIF('1. Rpt 18s (non-CSU)'!$J$9:$J$555,A86,'1. Rpt 18s (non-CSU)'!#REF!)</f>
        <v>#REF!</v>
      </c>
      <c r="F86" s="80" t="e">
        <f t="shared" ref="F86:F92" si="7">+C86 +D86-E86</f>
        <v>#REF!</v>
      </c>
    </row>
    <row r="87" spans="1:11" hidden="1" x14ac:dyDescent="0.2">
      <c r="A87" s="268" t="s">
        <v>572</v>
      </c>
      <c r="B87" s="269" t="s">
        <v>573</v>
      </c>
      <c r="C87" s="80" t="e">
        <f>SUMIF('1. Rpt 18s (non-CSU)'!$J$9:$J$555,A87,'1. Rpt 18s (non-CSU)'!#REF!)</f>
        <v>#REF!</v>
      </c>
      <c r="D87" s="79" t="e">
        <f>SUMIF('1. Rpt 18s (non-CSU)'!$J$9:$J$555,A87,'1. Rpt 18s (non-CSU)'!#REF!)</f>
        <v>#REF!</v>
      </c>
      <c r="E87" s="79" t="e">
        <f>SUMIF('1. Rpt 18s (non-CSU)'!$J$9:$J$555,A87,'1. Rpt 18s (non-CSU)'!#REF!)</f>
        <v>#REF!</v>
      </c>
      <c r="F87" s="270" t="e">
        <f t="shared" si="7"/>
        <v>#REF!</v>
      </c>
    </row>
    <row r="88" spans="1:11" hidden="1" x14ac:dyDescent="0.2">
      <c r="A88" s="268" t="s">
        <v>574</v>
      </c>
      <c r="B88" s="269" t="s">
        <v>575</v>
      </c>
      <c r="C88" s="80" t="e">
        <f>SUMIF('1. Rpt 18s (non-CSU)'!$J$9:$J$555,A88,'1. Rpt 18s (non-CSU)'!#REF!)</f>
        <v>#REF!</v>
      </c>
      <c r="D88" s="79" t="e">
        <f>SUMIF('1. Rpt 18s (non-CSU)'!$J$9:$J$555,A88,'1. Rpt 18s (non-CSU)'!#REF!)</f>
        <v>#REF!</v>
      </c>
      <c r="E88" s="79" t="e">
        <f>SUMIF('1. Rpt 18s (non-CSU)'!$J$9:$J$555,A88,'1. Rpt 18s (non-CSU)'!#REF!)</f>
        <v>#REF!</v>
      </c>
      <c r="F88" s="270" t="e">
        <f t="shared" si="7"/>
        <v>#REF!</v>
      </c>
    </row>
    <row r="89" spans="1:11" hidden="1" x14ac:dyDescent="0.2">
      <c r="A89" s="268" t="s">
        <v>576</v>
      </c>
      <c r="B89" s="269" t="s">
        <v>577</v>
      </c>
      <c r="C89" s="80" t="e">
        <f>SUMIF('1. Rpt 18s (non-CSU)'!$J$9:$J$555,A89,'1. Rpt 18s (non-CSU)'!#REF!)</f>
        <v>#REF!</v>
      </c>
      <c r="D89" s="79" t="e">
        <f>SUMIF('1. Rpt 18s (non-CSU)'!$J$9:$J$555,A89,'1. Rpt 18s (non-CSU)'!#REF!)</f>
        <v>#REF!</v>
      </c>
      <c r="E89" s="79" t="e">
        <f>SUMIF('1. Rpt 18s (non-CSU)'!$J$9:$J$555,A89,'1. Rpt 18s (non-CSU)'!#REF!)</f>
        <v>#REF!</v>
      </c>
      <c r="F89" s="270" t="e">
        <f t="shared" si="7"/>
        <v>#REF!</v>
      </c>
    </row>
    <row r="90" spans="1:11" hidden="1" x14ac:dyDescent="0.2">
      <c r="A90" s="268" t="s">
        <v>578</v>
      </c>
      <c r="B90" s="269" t="s">
        <v>579</v>
      </c>
      <c r="C90" s="80" t="e">
        <f>SUMIF('1. Rpt 18s (non-CSU)'!$J$9:$J$555,A90,'1. Rpt 18s (non-CSU)'!#REF!)</f>
        <v>#REF!</v>
      </c>
      <c r="D90" s="79" t="e">
        <f>SUMIF('1. Rpt 18s (non-CSU)'!$J$9:$J$555,A90,'1. Rpt 18s (non-CSU)'!#REF!)</f>
        <v>#REF!</v>
      </c>
      <c r="E90" s="79" t="e">
        <f>SUMIF('1. Rpt 18s (non-CSU)'!$J$9:$J$555,A90,'1. Rpt 18s (non-CSU)'!#REF!)</f>
        <v>#REF!</v>
      </c>
      <c r="F90" s="273" t="e">
        <f t="shared" si="7"/>
        <v>#REF!</v>
      </c>
    </row>
    <row r="91" spans="1:11" hidden="1" x14ac:dyDescent="0.2">
      <c r="A91" s="268" t="s">
        <v>580</v>
      </c>
      <c r="B91" s="271" t="s">
        <v>581</v>
      </c>
      <c r="C91" s="80" t="e">
        <f>SUMIF('1. Rpt 18s (non-CSU)'!$J$9:$J$555,A91,'1. Rpt 18s (non-CSU)'!#REF!)</f>
        <v>#REF!</v>
      </c>
      <c r="D91" s="79" t="e">
        <f>SUMIF('1. Rpt 18s (non-CSU)'!$J$9:$J$555,A91,'1. Rpt 18s (non-CSU)'!#REF!)</f>
        <v>#REF!</v>
      </c>
      <c r="E91" s="79" t="e">
        <f>SUMIF('1. Rpt 18s (non-CSU)'!$J$9:$J$555,A91,'1. Rpt 18s (non-CSU)'!#REF!)</f>
        <v>#REF!</v>
      </c>
      <c r="F91" s="270" t="e">
        <f t="shared" si="7"/>
        <v>#REF!</v>
      </c>
    </row>
    <row r="92" spans="1:11" ht="13.5" hidden="1" thickBot="1" x14ac:dyDescent="0.25">
      <c r="A92" s="268" t="s">
        <v>582</v>
      </c>
      <c r="B92" s="272" t="s">
        <v>583</v>
      </c>
      <c r="C92" s="80" t="e">
        <f>SUMIF('1. Rpt 18s (non-CSU)'!$J$9:$J$555,A92,'1. Rpt 18s (non-CSU)'!#REF!)</f>
        <v>#REF!</v>
      </c>
      <c r="D92" s="79" t="e">
        <f>SUMIF('1. Rpt 18s (non-CSU)'!$J$9:$J$555,A92,'1. Rpt 18s (non-CSU)'!#REF!)</f>
        <v>#REF!</v>
      </c>
      <c r="E92" s="79" t="e">
        <f>SUMIF('1. Rpt 18s (non-CSU)'!$J$9:$J$555,A92,'1. Rpt 18s (non-CSU)'!#REF!)</f>
        <v>#REF!</v>
      </c>
      <c r="F92" s="273" t="e">
        <f t="shared" si="7"/>
        <v>#REF!</v>
      </c>
    </row>
    <row r="93" spans="1:11" ht="13.5" hidden="1" thickBot="1" x14ac:dyDescent="0.25">
      <c r="A93" s="82"/>
      <c r="B93" s="83" t="s">
        <v>85</v>
      </c>
      <c r="C93" s="84" t="e">
        <f>SUM(C86:C92)</f>
        <v>#REF!</v>
      </c>
      <c r="D93" s="84" t="e">
        <f>SUM(D86:D92)</f>
        <v>#REF!</v>
      </c>
      <c r="E93" s="84" t="e">
        <f>SUM(E86:E92)</f>
        <v>#REF!</v>
      </c>
      <c r="F93" s="84" t="e">
        <f>SUM(F86:F92)</f>
        <v>#REF!</v>
      </c>
      <c r="H93" s="50" t="e">
        <f>ROUND(C93,0)/1000</f>
        <v>#REF!</v>
      </c>
      <c r="I93" s="50" t="e">
        <f>ROUND(D93,0)/1000</f>
        <v>#REF!</v>
      </c>
      <c r="J93" s="50" t="e">
        <f>ROUND(E93,0)/1000</f>
        <v>#REF!</v>
      </c>
      <c r="K93" s="50" t="e">
        <f>ROUND(F93,0)/1000</f>
        <v>#REF!</v>
      </c>
    </row>
    <row r="94" spans="1:11" hidden="1" x14ac:dyDescent="0.2">
      <c r="C94" s="47" t="e">
        <f>IF(C93='1. Rpt 18s (non-CSU)'!#REF!,"OK","Formula Error")</f>
        <v>#REF!</v>
      </c>
      <c r="D94" s="47" t="e">
        <f>IF(D93='1. Rpt 18s (non-CSU)'!#REF!,"OK","Formula Error")</f>
        <v>#REF!</v>
      </c>
      <c r="E94" s="47" t="e">
        <f>IF(E93='1. Rpt 18s (non-CSU)'!#REF!,"OK","Formula Error")</f>
        <v>#REF!</v>
      </c>
      <c r="F94" s="47" t="e">
        <f>IF(F93='1. Rpt 18s (non-CSU)'!#REF!,"OK","Formula Error")</f>
        <v>#REF!</v>
      </c>
    </row>
    <row r="95" spans="1:11" hidden="1" x14ac:dyDescent="0.2"/>
    <row r="96" spans="1:11" s="65" customFormat="1" ht="15.75" hidden="1" x14ac:dyDescent="0.25">
      <c r="A96" s="63" t="s">
        <v>591</v>
      </c>
      <c r="B96" s="64"/>
      <c r="I96" s="68"/>
      <c r="J96" s="68"/>
    </row>
    <row r="97" spans="1:11" s="65" customFormat="1" ht="16.5" hidden="1" thickBot="1" x14ac:dyDescent="0.3">
      <c r="A97" s="63"/>
      <c r="B97" s="64"/>
      <c r="I97" s="68"/>
      <c r="J97" s="68"/>
    </row>
    <row r="98" spans="1:11" ht="26.25" hidden="1" thickBot="1" x14ac:dyDescent="0.25">
      <c r="A98" s="69" t="s">
        <v>567</v>
      </c>
      <c r="B98" s="70" t="s">
        <v>100</v>
      </c>
      <c r="C98" s="71" t="s">
        <v>568</v>
      </c>
      <c r="D98" s="72" t="s">
        <v>78</v>
      </c>
      <c r="E98" s="72" t="s">
        <v>79</v>
      </c>
      <c r="F98" s="73" t="s">
        <v>569</v>
      </c>
    </row>
    <row r="99" spans="1:11" hidden="1" x14ac:dyDescent="0.2">
      <c r="A99" s="77" t="s">
        <v>570</v>
      </c>
      <c r="B99" s="78" t="s">
        <v>571</v>
      </c>
      <c r="C99" s="80" t="e">
        <f>SUMIF('1. Rpt 18s (non-CSU)'!$J$9:$J$555,808,'1. Rpt 18s (non-CSU)'!#REF!)</f>
        <v>#REF!</v>
      </c>
      <c r="D99" s="80" t="e">
        <f>SUMIF('1. Rpt 18s (non-CSU)'!$J$9:$J$555,808,'1. Rpt 18s (non-CSU)'!#REF!)</f>
        <v>#REF!</v>
      </c>
      <c r="E99" s="80" t="e">
        <f>SUMIF('1. Rpt 18s (non-CSU)'!$J$9:$J$555,808,'1. Rpt 18s (non-CSU)'!#REF!)</f>
        <v>#REF!</v>
      </c>
      <c r="F99" s="80" t="e">
        <f t="shared" ref="F99:F105" si="8">+C99 +D99-E99</f>
        <v>#REF!</v>
      </c>
    </row>
    <row r="100" spans="1:11" hidden="1" x14ac:dyDescent="0.2">
      <c r="A100" s="268" t="s">
        <v>572</v>
      </c>
      <c r="B100" s="269" t="s">
        <v>573</v>
      </c>
      <c r="C100" s="270" t="e">
        <f>SUMIF('1. Rpt 18s (non-CSU)'!$J$9:$J$555,810,'1. Rpt 18s (non-CSU)'!#REF!)</f>
        <v>#REF!</v>
      </c>
      <c r="D100" s="270" t="e">
        <f>SUMIF('1. Rpt 18s (non-CSU)'!$J$9:$J$555,810,'1. Rpt 18s (non-CSU)'!#REF!)</f>
        <v>#REF!</v>
      </c>
      <c r="E100" s="270" t="e">
        <f>SUMIF('1. Rpt 18s (non-CSU)'!$J$9:$J$555,810,'1. Rpt 18s (non-CSU)'!#REF!)</f>
        <v>#REF!</v>
      </c>
      <c r="F100" s="270" t="e">
        <f t="shared" si="8"/>
        <v>#REF!</v>
      </c>
    </row>
    <row r="101" spans="1:11" hidden="1" x14ac:dyDescent="0.2">
      <c r="A101" s="268" t="s">
        <v>574</v>
      </c>
      <c r="B101" s="269" t="s">
        <v>575</v>
      </c>
      <c r="C101" s="270" t="e">
        <f>SUMIF('1. Rpt 18s (non-CSU)'!$J$9:$J$555,815,'1. Rpt 18s (non-CSU)'!#REF!)</f>
        <v>#REF!</v>
      </c>
      <c r="D101" s="270" t="e">
        <f>SUMIF('1. Rpt 18s (non-CSU)'!$J$9:$J$555,815,'1. Rpt 18s (non-CSU)'!#REF!)</f>
        <v>#REF!</v>
      </c>
      <c r="E101" s="270" t="e">
        <f>SUMIF('1. Rpt 18s (non-CSU)'!$J$9:$J$555,815,'1. Rpt 18s (non-CSU)'!#REF!)</f>
        <v>#REF!</v>
      </c>
      <c r="F101" s="270" t="e">
        <f t="shared" si="8"/>
        <v>#REF!</v>
      </c>
    </row>
    <row r="102" spans="1:11" hidden="1" x14ac:dyDescent="0.2">
      <c r="A102" s="268" t="s">
        <v>576</v>
      </c>
      <c r="B102" s="269" t="s">
        <v>577</v>
      </c>
      <c r="C102" s="270" t="e">
        <f>SUMIF('1. Rpt 18s (non-CSU)'!$J$9:$J$555,820,'1. Rpt 18s (non-CSU)'!#REF!)</f>
        <v>#REF!</v>
      </c>
      <c r="D102" s="270" t="e">
        <f>SUMIF('1. Rpt 18s (non-CSU)'!$J$9:$J$555,820,'1. Rpt 18s (non-CSU)'!#REF!)</f>
        <v>#REF!</v>
      </c>
      <c r="E102" s="270" t="e">
        <f>SUMIF('1. Rpt 18s (non-CSU)'!$J$9:$J$555,820,'1. Rpt 18s (non-CSU)'!#REF!)</f>
        <v>#REF!</v>
      </c>
      <c r="F102" s="270" t="e">
        <f t="shared" si="8"/>
        <v>#REF!</v>
      </c>
    </row>
    <row r="103" spans="1:11" hidden="1" x14ac:dyDescent="0.2">
      <c r="A103" s="268" t="s">
        <v>578</v>
      </c>
      <c r="B103" s="269" t="s">
        <v>579</v>
      </c>
      <c r="C103" s="270" t="e">
        <f>SUMIF('1. Rpt 18s (non-CSU)'!$J$9:$J$555,825,'1. Rpt 18s (non-CSU)'!#REF!)</f>
        <v>#REF!</v>
      </c>
      <c r="D103" s="270" t="e">
        <f>SUMIF('1. Rpt 18s (non-CSU)'!$J$9:$J$555,825,'1. Rpt 18s (non-CSU)'!#REF!)</f>
        <v>#REF!</v>
      </c>
      <c r="E103" s="270" t="e">
        <f>SUMIF('1. Rpt 18s (non-CSU)'!$J$9:$J$555,825,'1. Rpt 18s (non-CSU)'!#REF!)</f>
        <v>#REF!</v>
      </c>
      <c r="F103" s="270" t="e">
        <f t="shared" si="8"/>
        <v>#REF!</v>
      </c>
    </row>
    <row r="104" spans="1:11" hidden="1" x14ac:dyDescent="0.2">
      <c r="A104" s="268" t="s">
        <v>580</v>
      </c>
      <c r="B104" s="271" t="s">
        <v>581</v>
      </c>
      <c r="C104" s="270" t="e">
        <f>SUMIF('1. Rpt 18s (non-CSU)'!$J$9:$J$555,830,'1. Rpt 18s (non-CSU)'!#REF!)</f>
        <v>#REF!</v>
      </c>
      <c r="D104" s="270" t="e">
        <f>SUMIF('1. Rpt 18s (non-CSU)'!$J$9:$J$555,830,'1. Rpt 18s (non-CSU)'!#REF!)</f>
        <v>#REF!</v>
      </c>
      <c r="E104" s="270" t="e">
        <f>SUMIF('1. Rpt 18s (non-CSU)'!$J$9:$J$555,830,'1. Rpt 18s (non-CSU)'!#REF!)</f>
        <v>#REF!</v>
      </c>
      <c r="F104" s="270" t="e">
        <f t="shared" si="8"/>
        <v>#REF!</v>
      </c>
    </row>
    <row r="105" spans="1:11" ht="13.5" hidden="1" thickBot="1" x14ac:dyDescent="0.25">
      <c r="A105" s="268" t="s">
        <v>582</v>
      </c>
      <c r="B105" s="272" t="s">
        <v>583</v>
      </c>
      <c r="C105" s="273" t="e">
        <f>SUMIF('1. Rpt 18s (non-CSU)'!$J$9:$J$555,835,'1. Rpt 18s (non-CSU)'!#REF!)</f>
        <v>#REF!</v>
      </c>
      <c r="D105" s="273" t="e">
        <f>SUMIF('1. Rpt 18s (non-CSU)'!$J$9:$J$555,835,'1. Rpt 18s (non-CSU)'!#REF!)</f>
        <v>#REF!</v>
      </c>
      <c r="E105" s="273" t="e">
        <f>SUMIF('1. Rpt 18s (non-CSU)'!$J$9:$J$555,835,'1. Rpt 18s (non-CSU)'!#REF!)</f>
        <v>#REF!</v>
      </c>
      <c r="F105" s="273" t="e">
        <f t="shared" si="8"/>
        <v>#REF!</v>
      </c>
    </row>
    <row r="106" spans="1:11" ht="13.5" hidden="1" thickBot="1" x14ac:dyDescent="0.25">
      <c r="A106" s="82"/>
      <c r="B106" s="83" t="s">
        <v>85</v>
      </c>
      <c r="C106" s="84" t="e">
        <f>SUM(C99:C105)</f>
        <v>#REF!</v>
      </c>
      <c r="D106" s="84" t="e">
        <f>SUM(D99:D105)</f>
        <v>#REF!</v>
      </c>
      <c r="E106" s="84" t="e">
        <f>SUM(E99:E105)</f>
        <v>#REF!</v>
      </c>
      <c r="F106" s="97" t="e">
        <f>SUM(F99:F105)</f>
        <v>#REF!</v>
      </c>
      <c r="H106" s="50" t="e">
        <f>ROUND(C106,0)/1000</f>
        <v>#REF!</v>
      </c>
      <c r="I106" s="50" t="e">
        <f>ROUND(D106,0)/1000</f>
        <v>#REF!</v>
      </c>
      <c r="J106" s="50" t="e">
        <f>ROUND(E106,0)/1000</f>
        <v>#REF!</v>
      </c>
      <c r="K106" s="50" t="e">
        <f>ROUND(F106,0)/1000</f>
        <v>#REF!</v>
      </c>
    </row>
    <row r="107" spans="1:11" hidden="1" x14ac:dyDescent="0.2">
      <c r="C107" s="47" t="e">
        <f>IF(C106='1. Rpt 18s (non-CSU)'!#REF!,"OK","Formula Error")</f>
        <v>#REF!</v>
      </c>
      <c r="D107" s="47" t="e">
        <f>IF(D106='1. Rpt 18s (non-CSU)'!#REF!,"OK","Formula Error")</f>
        <v>#REF!</v>
      </c>
      <c r="E107" s="47" t="e">
        <f>IF(E106='1. Rpt 18s (non-CSU)'!#REF!,"OK","Formula Error")</f>
        <v>#REF!</v>
      </c>
      <c r="F107" s="47" t="e">
        <f>IF(F106='1. Rpt 18s (non-CSU)'!#REF!,"OK","Formula Error")</f>
        <v>#REF!</v>
      </c>
    </row>
    <row r="108" spans="1:11" hidden="1" x14ac:dyDescent="0.2"/>
    <row r="109" spans="1:11" s="65" customFormat="1" ht="15.75" hidden="1" x14ac:dyDescent="0.25">
      <c r="A109" s="63" t="s">
        <v>592</v>
      </c>
      <c r="B109" s="64"/>
      <c r="I109" s="68"/>
      <c r="J109" s="68"/>
    </row>
    <row r="110" spans="1:11" s="65" customFormat="1" ht="16.5" hidden="1" thickBot="1" x14ac:dyDescent="0.3">
      <c r="A110" s="63"/>
      <c r="B110" s="64"/>
      <c r="I110" s="68"/>
      <c r="J110" s="68"/>
    </row>
    <row r="111" spans="1:11" ht="26.25" hidden="1" thickBot="1" x14ac:dyDescent="0.25">
      <c r="A111" s="69" t="s">
        <v>567</v>
      </c>
      <c r="B111" s="70" t="s">
        <v>100</v>
      </c>
      <c r="C111" s="71" t="s">
        <v>568</v>
      </c>
      <c r="D111" s="72" t="s">
        <v>78</v>
      </c>
      <c r="E111" s="72" t="s">
        <v>79</v>
      </c>
      <c r="F111" s="73" t="s">
        <v>569</v>
      </c>
    </row>
    <row r="112" spans="1:11" hidden="1" x14ac:dyDescent="0.2">
      <c r="A112" s="77" t="s">
        <v>570</v>
      </c>
      <c r="B112" s="78" t="s">
        <v>571</v>
      </c>
      <c r="C112" s="80" t="e">
        <f>SUMIF('1. Rpt 18s (non-CSU)'!$J$9:$J$555,808,'1. Rpt 18s (non-CSU)'!#REF!)</f>
        <v>#REF!</v>
      </c>
      <c r="D112" s="80" t="e">
        <f>SUMIF('1. Rpt 18s (non-CSU)'!$J$9:$J$555,808,'1. Rpt 18s (non-CSU)'!#REF!)</f>
        <v>#REF!</v>
      </c>
      <c r="E112" s="80" t="e">
        <f>SUMIF('1. Rpt 18s (non-CSU)'!$J$9:$J$555,808,'1. Rpt 18s (non-CSU)'!#REF!)</f>
        <v>#REF!</v>
      </c>
      <c r="F112" s="80" t="e">
        <f t="shared" ref="F112:F118" si="9">+C112 +D112-E112</f>
        <v>#REF!</v>
      </c>
    </row>
    <row r="113" spans="1:11" hidden="1" x14ac:dyDescent="0.2">
      <c r="A113" s="268" t="s">
        <v>572</v>
      </c>
      <c r="B113" s="269" t="s">
        <v>573</v>
      </c>
      <c r="C113" s="270" t="e">
        <f>SUMIF('1. Rpt 18s (non-CSU)'!$J$9:$J$555,810,'1. Rpt 18s (non-CSU)'!#REF!)</f>
        <v>#REF!</v>
      </c>
      <c r="D113" s="270" t="e">
        <f>SUMIF('1. Rpt 18s (non-CSU)'!$J$9:$J$555,810,'1. Rpt 18s (non-CSU)'!#REF!)</f>
        <v>#REF!</v>
      </c>
      <c r="E113" s="270" t="e">
        <f>SUMIF('1. Rpt 18s (non-CSU)'!$J$9:$J$555,810,'1. Rpt 18s (non-CSU)'!#REF!)</f>
        <v>#REF!</v>
      </c>
      <c r="F113" s="270" t="e">
        <f t="shared" si="9"/>
        <v>#REF!</v>
      </c>
    </row>
    <row r="114" spans="1:11" hidden="1" x14ac:dyDescent="0.2">
      <c r="A114" s="268" t="s">
        <v>574</v>
      </c>
      <c r="B114" s="269" t="s">
        <v>575</v>
      </c>
      <c r="C114" s="270" t="e">
        <f>SUMIF('1. Rpt 18s (non-CSU)'!$J$9:$J$555,815,'1. Rpt 18s (non-CSU)'!#REF!)</f>
        <v>#REF!</v>
      </c>
      <c r="D114" s="270" t="e">
        <f>SUMIF('1. Rpt 18s (non-CSU)'!$J$9:$J$555,815,'1. Rpt 18s (non-CSU)'!#REF!)</f>
        <v>#REF!</v>
      </c>
      <c r="E114" s="270" t="e">
        <f>SUMIF('1. Rpt 18s (non-CSU)'!$J$9:$J$555,815,'1. Rpt 18s (non-CSU)'!#REF!)</f>
        <v>#REF!</v>
      </c>
      <c r="F114" s="270" t="e">
        <f t="shared" si="9"/>
        <v>#REF!</v>
      </c>
    </row>
    <row r="115" spans="1:11" hidden="1" x14ac:dyDescent="0.2">
      <c r="A115" s="268" t="s">
        <v>576</v>
      </c>
      <c r="B115" s="269" t="s">
        <v>577</v>
      </c>
      <c r="C115" s="270" t="e">
        <f>SUMIF('1. Rpt 18s (non-CSU)'!$J$9:$J$555,820,'1. Rpt 18s (non-CSU)'!#REF!)</f>
        <v>#REF!</v>
      </c>
      <c r="D115" s="270" t="e">
        <f>SUMIF('1. Rpt 18s (non-CSU)'!$J$9:$J$555,820,'1. Rpt 18s (non-CSU)'!#REF!)</f>
        <v>#REF!</v>
      </c>
      <c r="E115" s="270" t="e">
        <f>SUMIF('1. Rpt 18s (non-CSU)'!$J$9:$J$555,820,'1. Rpt 18s (non-CSU)'!#REF!)</f>
        <v>#REF!</v>
      </c>
      <c r="F115" s="270" t="e">
        <f t="shared" si="9"/>
        <v>#REF!</v>
      </c>
    </row>
    <row r="116" spans="1:11" hidden="1" x14ac:dyDescent="0.2">
      <c r="A116" s="268" t="s">
        <v>578</v>
      </c>
      <c r="B116" s="269" t="s">
        <v>579</v>
      </c>
      <c r="C116" s="270" t="e">
        <f>SUMIF('1. Rpt 18s (non-CSU)'!$J$9:$J$555,825,'1. Rpt 18s (non-CSU)'!#REF!)</f>
        <v>#REF!</v>
      </c>
      <c r="D116" s="270" t="e">
        <f>SUMIF('1. Rpt 18s (non-CSU)'!$J$9:$J$555,825,'1. Rpt 18s (non-CSU)'!#REF!)</f>
        <v>#REF!</v>
      </c>
      <c r="E116" s="270" t="e">
        <f>SUMIF('1. Rpt 18s (non-CSU)'!$J$9:$J$555,825,'1. Rpt 18s (non-CSU)'!#REF!)</f>
        <v>#REF!</v>
      </c>
      <c r="F116" s="270" t="e">
        <f t="shared" si="9"/>
        <v>#REF!</v>
      </c>
    </row>
    <row r="117" spans="1:11" hidden="1" x14ac:dyDescent="0.2">
      <c r="A117" s="268" t="s">
        <v>580</v>
      </c>
      <c r="B117" s="271" t="s">
        <v>581</v>
      </c>
      <c r="C117" s="270" t="e">
        <f>SUMIF('1. Rpt 18s (non-CSU)'!$J$9:$J$555,830,'1. Rpt 18s (non-CSU)'!#REF!)</f>
        <v>#REF!</v>
      </c>
      <c r="D117" s="270" t="e">
        <f>SUMIF('1. Rpt 18s (non-CSU)'!$J$9:$J$555,830,'1. Rpt 18s (non-CSU)'!#REF!)</f>
        <v>#REF!</v>
      </c>
      <c r="E117" s="270" t="e">
        <f>SUMIF('1. Rpt 18s (non-CSU)'!$J$9:$J$555,830,'1. Rpt 18s (non-CSU)'!#REF!)</f>
        <v>#REF!</v>
      </c>
      <c r="F117" s="270" t="e">
        <f t="shared" si="9"/>
        <v>#REF!</v>
      </c>
    </row>
    <row r="118" spans="1:11" ht="13.5" hidden="1" thickBot="1" x14ac:dyDescent="0.25">
      <c r="A118" s="268" t="s">
        <v>582</v>
      </c>
      <c r="B118" s="272" t="s">
        <v>583</v>
      </c>
      <c r="C118" s="273" t="e">
        <f>SUMIF('1. Rpt 18s (non-CSU)'!$J$9:$J$555,835,'1. Rpt 18s (non-CSU)'!#REF!)</f>
        <v>#REF!</v>
      </c>
      <c r="D118" s="273" t="e">
        <f>SUMIF('1. Rpt 18s (non-CSU)'!$J$9:$J$555,835,'1. Rpt 18s (non-CSU)'!#REF!)</f>
        <v>#REF!</v>
      </c>
      <c r="E118" s="273" t="e">
        <f>SUMIF('1. Rpt 18s (non-CSU)'!$J$9:$J$555,835,'1. Rpt 18s (non-CSU)'!#REF!)</f>
        <v>#REF!</v>
      </c>
      <c r="F118" s="273" t="e">
        <f t="shared" si="9"/>
        <v>#REF!</v>
      </c>
    </row>
    <row r="119" spans="1:11" ht="13.5" hidden="1" thickBot="1" x14ac:dyDescent="0.25">
      <c r="A119" s="82"/>
      <c r="B119" s="83" t="s">
        <v>85</v>
      </c>
      <c r="C119" s="84" t="e">
        <f>SUM(C112:C118)</f>
        <v>#REF!</v>
      </c>
      <c r="D119" s="84" t="e">
        <f>SUM(D112:D118)</f>
        <v>#REF!</v>
      </c>
      <c r="E119" s="84" t="e">
        <f>SUM(E112:E118)</f>
        <v>#REF!</v>
      </c>
      <c r="F119" s="97" t="e">
        <f>SUM(F112:F118)</f>
        <v>#REF!</v>
      </c>
      <c r="H119" s="50" t="e">
        <f>ROUND(C119,0)/1000</f>
        <v>#REF!</v>
      </c>
      <c r="I119" s="50" t="e">
        <f>ROUND(D119,0)/1000</f>
        <v>#REF!</v>
      </c>
      <c r="J119" s="50" t="e">
        <f>ROUND(E119,0)/1000</f>
        <v>#REF!</v>
      </c>
      <c r="K119" s="50" t="e">
        <f>ROUND(F119,0)/1000</f>
        <v>#REF!</v>
      </c>
    </row>
    <row r="120" spans="1:11" hidden="1" x14ac:dyDescent="0.2">
      <c r="C120" s="47" t="e">
        <f>IF(C119='1. Rpt 18s (non-CSU)'!#REF!,"OK","Formula Error")</f>
        <v>#REF!</v>
      </c>
      <c r="D120" s="47" t="e">
        <f>IF(D119='1. Rpt 18s (non-CSU)'!#REF!,"OK","Formula Error")</f>
        <v>#REF!</v>
      </c>
      <c r="E120" s="47" t="e">
        <f>IF(E119='1. Rpt 18s (non-CSU)'!#REF!,"OK","Formula Error")</f>
        <v>#REF!</v>
      </c>
      <c r="F120" s="47" t="e">
        <f>IF(F119='1. Rpt 18s (non-CSU)'!#REF!,"OK","Formula Error")</f>
        <v>#REF!</v>
      </c>
    </row>
    <row r="121" spans="1:11" hidden="1" x14ac:dyDescent="0.2"/>
    <row r="122" spans="1:11" s="65" customFormat="1" ht="15.75" hidden="1" x14ac:dyDescent="0.25">
      <c r="A122" s="63" t="s">
        <v>593</v>
      </c>
      <c r="B122" s="64"/>
      <c r="I122" s="68"/>
      <c r="J122" s="68"/>
    </row>
    <row r="123" spans="1:11" s="65" customFormat="1" ht="16.5" hidden="1" thickBot="1" x14ac:dyDescent="0.3">
      <c r="A123" s="63"/>
      <c r="B123" s="64"/>
      <c r="C123" s="88"/>
      <c r="I123" s="68"/>
      <c r="J123" s="68"/>
    </row>
    <row r="124" spans="1:11" ht="26.25" hidden="1" thickBot="1" x14ac:dyDescent="0.25">
      <c r="A124" s="69" t="s">
        <v>567</v>
      </c>
      <c r="B124" s="70" t="s">
        <v>100</v>
      </c>
      <c r="C124" s="71" t="s">
        <v>568</v>
      </c>
      <c r="D124" s="72" t="s">
        <v>78</v>
      </c>
      <c r="E124" s="72" t="s">
        <v>79</v>
      </c>
      <c r="F124" s="73" t="s">
        <v>569</v>
      </c>
    </row>
    <row r="125" spans="1:11" hidden="1" x14ac:dyDescent="0.2">
      <c r="A125" s="77" t="s">
        <v>570</v>
      </c>
      <c r="B125" s="78" t="s">
        <v>571</v>
      </c>
      <c r="C125" s="80" t="e">
        <f>SUMIF('1. Rpt 18s (non-CSU)'!$J$9:$J$555,808,'1. Rpt 18s (non-CSU)'!#REF!)</f>
        <v>#REF!</v>
      </c>
      <c r="D125" s="80" t="e">
        <f>SUMIF('1. Rpt 18s (non-CSU)'!$J$9:$J$555,808,'1. Rpt 18s (non-CSU)'!#REF!)</f>
        <v>#REF!</v>
      </c>
      <c r="E125" s="80" t="e">
        <f>SUMIF('1. Rpt 18s (non-CSU)'!$J$9:$J$555,808,'1. Rpt 18s (non-CSU)'!#REF!)</f>
        <v>#REF!</v>
      </c>
      <c r="F125" s="80" t="e">
        <f t="shared" ref="F125:F131" si="10">+C125 +D125-E125</f>
        <v>#REF!</v>
      </c>
    </row>
    <row r="126" spans="1:11" hidden="1" x14ac:dyDescent="0.2">
      <c r="A126" s="268" t="s">
        <v>572</v>
      </c>
      <c r="B126" s="269" t="s">
        <v>573</v>
      </c>
      <c r="C126" s="270" t="e">
        <f>SUMIF('1. Rpt 18s (non-CSU)'!$J$9:$J$555,810,'1. Rpt 18s (non-CSU)'!#REF!)</f>
        <v>#REF!</v>
      </c>
      <c r="D126" s="270" t="e">
        <f>SUMIF('1. Rpt 18s (non-CSU)'!$J$9:$J$555,810,'1. Rpt 18s (non-CSU)'!#REF!)</f>
        <v>#REF!</v>
      </c>
      <c r="E126" s="270" t="e">
        <f>SUMIF('1. Rpt 18s (non-CSU)'!$J$9:$J$555,810,'1. Rpt 18s (non-CSU)'!#REF!)</f>
        <v>#REF!</v>
      </c>
      <c r="F126" s="270" t="e">
        <f t="shared" si="10"/>
        <v>#REF!</v>
      </c>
    </row>
    <row r="127" spans="1:11" hidden="1" x14ac:dyDescent="0.2">
      <c r="A127" s="268" t="s">
        <v>574</v>
      </c>
      <c r="B127" s="269" t="s">
        <v>575</v>
      </c>
      <c r="C127" s="270" t="e">
        <f>SUMIF('1. Rpt 18s (non-CSU)'!$J$9:$J$555,815,'1. Rpt 18s (non-CSU)'!#REF!)</f>
        <v>#REF!</v>
      </c>
      <c r="D127" s="270" t="e">
        <f>SUMIF('1. Rpt 18s (non-CSU)'!$J$9:$J$555,815,'1. Rpt 18s (non-CSU)'!#REF!)</f>
        <v>#REF!</v>
      </c>
      <c r="E127" s="270" t="e">
        <f>SUMIF('1. Rpt 18s (non-CSU)'!$J$9:$J$555,815,'1. Rpt 18s (non-CSU)'!#REF!)</f>
        <v>#REF!</v>
      </c>
      <c r="F127" s="270" t="e">
        <f t="shared" si="10"/>
        <v>#REF!</v>
      </c>
    </row>
    <row r="128" spans="1:11" hidden="1" x14ac:dyDescent="0.2">
      <c r="A128" s="268" t="s">
        <v>576</v>
      </c>
      <c r="B128" s="269" t="s">
        <v>577</v>
      </c>
      <c r="C128" s="270" t="e">
        <f>SUMIF('1. Rpt 18s (non-CSU)'!$J$9:$J$555,820,'1. Rpt 18s (non-CSU)'!#REF!)</f>
        <v>#REF!</v>
      </c>
      <c r="D128" s="270" t="e">
        <f>SUMIF('1. Rpt 18s (non-CSU)'!$J$9:$J$555,820,'1. Rpt 18s (non-CSU)'!#REF!)</f>
        <v>#REF!</v>
      </c>
      <c r="E128" s="270" t="e">
        <f>SUMIF('1. Rpt 18s (non-CSU)'!$J$9:$J$555,820,'1. Rpt 18s (non-CSU)'!#REF!)</f>
        <v>#REF!</v>
      </c>
      <c r="F128" s="270" t="e">
        <f t="shared" si="10"/>
        <v>#REF!</v>
      </c>
    </row>
    <row r="129" spans="1:11" hidden="1" x14ac:dyDescent="0.2">
      <c r="A129" s="268" t="s">
        <v>578</v>
      </c>
      <c r="B129" s="269" t="s">
        <v>579</v>
      </c>
      <c r="C129" s="270" t="e">
        <f>SUMIF('1. Rpt 18s (non-CSU)'!$J$9:$J$555,825,'1. Rpt 18s (non-CSU)'!#REF!)</f>
        <v>#REF!</v>
      </c>
      <c r="D129" s="270" t="e">
        <f>SUMIF('1. Rpt 18s (non-CSU)'!$J$9:$J$555,825,'1. Rpt 18s (non-CSU)'!#REF!)</f>
        <v>#REF!</v>
      </c>
      <c r="E129" s="270" t="e">
        <f>SUMIF('1. Rpt 18s (non-CSU)'!$J$9:$J$555,825,'1. Rpt 18s (non-CSU)'!#REF!)</f>
        <v>#REF!</v>
      </c>
      <c r="F129" s="270" t="e">
        <f t="shared" si="10"/>
        <v>#REF!</v>
      </c>
    </row>
    <row r="130" spans="1:11" hidden="1" x14ac:dyDescent="0.2">
      <c r="A130" s="268" t="s">
        <v>580</v>
      </c>
      <c r="B130" s="271" t="s">
        <v>581</v>
      </c>
      <c r="C130" s="270" t="e">
        <f>SUMIF('1. Rpt 18s (non-CSU)'!$J$9:$J$555,830,'1. Rpt 18s (non-CSU)'!#REF!)</f>
        <v>#REF!</v>
      </c>
      <c r="D130" s="270" t="e">
        <f>SUMIF('1. Rpt 18s (non-CSU)'!$J$9:$J$555,830,'1. Rpt 18s (non-CSU)'!#REF!)</f>
        <v>#REF!</v>
      </c>
      <c r="E130" s="270" t="e">
        <f>SUMIF('1. Rpt 18s (non-CSU)'!$J$9:$J$555,830,'1. Rpt 18s (non-CSU)'!#REF!)</f>
        <v>#REF!</v>
      </c>
      <c r="F130" s="270" t="e">
        <f t="shared" si="10"/>
        <v>#REF!</v>
      </c>
    </row>
    <row r="131" spans="1:11" ht="13.5" hidden="1" thickBot="1" x14ac:dyDescent="0.25">
      <c r="A131" s="268" t="s">
        <v>582</v>
      </c>
      <c r="B131" s="272" t="s">
        <v>583</v>
      </c>
      <c r="C131" s="273" t="e">
        <f>SUMIF('1. Rpt 18s (non-CSU)'!$J$9:$J$555,835,'1. Rpt 18s (non-CSU)'!#REF!)</f>
        <v>#REF!</v>
      </c>
      <c r="D131" s="273" t="e">
        <f>SUMIF('1. Rpt 18s (non-CSU)'!$J$9:$J$555,835,'1. Rpt 18s (non-CSU)'!#REF!)</f>
        <v>#REF!</v>
      </c>
      <c r="E131" s="273" t="e">
        <f>SUMIF('1. Rpt 18s (non-CSU)'!$J$9:$J$555,835,'1. Rpt 18s (non-CSU)'!#REF!)</f>
        <v>#REF!</v>
      </c>
      <c r="F131" s="273" t="e">
        <f t="shared" si="10"/>
        <v>#REF!</v>
      </c>
    </row>
    <row r="132" spans="1:11" ht="13.5" hidden="1" thickBot="1" x14ac:dyDescent="0.25">
      <c r="A132" s="82"/>
      <c r="B132" s="83" t="s">
        <v>85</v>
      </c>
      <c r="C132" s="84" t="e">
        <f>SUM(C125:C131)</f>
        <v>#REF!</v>
      </c>
      <c r="D132" s="84" t="e">
        <f>SUM(D125:D131)</f>
        <v>#REF!</v>
      </c>
      <c r="E132" s="84" t="e">
        <f>SUM(E125:E131)</f>
        <v>#REF!</v>
      </c>
      <c r="F132" s="97" t="e">
        <f>SUM(F125:F131)</f>
        <v>#REF!</v>
      </c>
      <c r="H132" s="50" t="e">
        <f>ROUND(C132,0)/1000</f>
        <v>#REF!</v>
      </c>
      <c r="I132" s="50" t="e">
        <f>ROUND(D132,0)/1000</f>
        <v>#REF!</v>
      </c>
      <c r="J132" s="50" t="e">
        <f>ROUND(E132,0)/1000</f>
        <v>#REF!</v>
      </c>
      <c r="K132" s="50" t="e">
        <f>ROUND(F132,0)/1000</f>
        <v>#REF!</v>
      </c>
    </row>
    <row r="133" spans="1:11" hidden="1" x14ac:dyDescent="0.2">
      <c r="C133" s="47" t="e">
        <f>IF(C132='1. Rpt 18s (non-CSU)'!#REF!,"OK","Formula Error")</f>
        <v>#REF!</v>
      </c>
      <c r="D133" s="47" t="e">
        <f>IF(D132='1. Rpt 18s (non-CSU)'!#REF!,"OK","Formula Error")</f>
        <v>#REF!</v>
      </c>
      <c r="E133" s="47" t="e">
        <f>IF(E132='1. Rpt 18s (non-CSU)'!#REF!,"OK","Formula Error")</f>
        <v>#REF!</v>
      </c>
      <c r="F133" s="47" t="e">
        <f>IF(F132='1. Rpt 18s (non-CSU)'!#REF!,"OK","Formula Error")</f>
        <v>#REF!</v>
      </c>
    </row>
    <row r="134" spans="1:11" hidden="1" x14ac:dyDescent="0.2"/>
    <row r="135" spans="1:11" s="65" customFormat="1" ht="15.75" hidden="1" x14ac:dyDescent="0.25">
      <c r="A135" s="63" t="s">
        <v>594</v>
      </c>
      <c r="B135" s="64"/>
      <c r="I135" s="68"/>
      <c r="J135" s="68"/>
    </row>
    <row r="136" spans="1:11" s="65" customFormat="1" ht="16.5" hidden="1" thickBot="1" x14ac:dyDescent="0.3">
      <c r="A136" s="63"/>
      <c r="B136" s="64"/>
      <c r="C136" s="67" t="s">
        <v>565</v>
      </c>
      <c r="I136" s="68"/>
      <c r="J136" s="68"/>
    </row>
    <row r="137" spans="1:11" ht="26.25" hidden="1" thickBot="1" x14ac:dyDescent="0.25">
      <c r="A137" s="69" t="s">
        <v>567</v>
      </c>
      <c r="B137" s="70" t="s">
        <v>100</v>
      </c>
      <c r="C137" s="71" t="s">
        <v>568</v>
      </c>
      <c r="D137" s="72" t="s">
        <v>78</v>
      </c>
      <c r="E137" s="72" t="s">
        <v>79</v>
      </c>
      <c r="F137" s="73" t="s">
        <v>569</v>
      </c>
    </row>
    <row r="138" spans="1:11" hidden="1" x14ac:dyDescent="0.2">
      <c r="A138" s="77" t="s">
        <v>570</v>
      </c>
      <c r="B138" s="78" t="s">
        <v>571</v>
      </c>
      <c r="C138" s="80" t="e">
        <f>SUMIF('1. Rpt 18s (non-CSU)'!$J$9:$J$555,808,'1. Rpt 18s (non-CSU)'!#REF!)</f>
        <v>#REF!</v>
      </c>
      <c r="D138" s="79" t="e">
        <f>SUMIF('1. Rpt 18s (non-CSU)'!$J$9:$J$555,808,'1. Rpt 18s (non-CSU)'!#REF!)</f>
        <v>#REF!</v>
      </c>
      <c r="E138" s="79" t="e">
        <f>SUMIF('1. Rpt 18s (non-CSU)'!$J$9:$J$555,808,'1. Rpt 18s (non-CSU)'!#REF!)</f>
        <v>#REF!</v>
      </c>
      <c r="F138" s="80" t="e">
        <f t="shared" ref="F138:F144" si="11">+C138 +D138-E138</f>
        <v>#REF!</v>
      </c>
    </row>
    <row r="139" spans="1:11" hidden="1" x14ac:dyDescent="0.2">
      <c r="A139" s="268" t="s">
        <v>572</v>
      </c>
      <c r="B139" s="269" t="s">
        <v>573</v>
      </c>
      <c r="C139" s="270" t="e">
        <f>SUMIF('1. Rpt 18s (non-CSU)'!$J$9:$J$555,810,'1. Rpt 18s (non-CSU)'!#REF!)</f>
        <v>#REF!</v>
      </c>
      <c r="D139" s="79" t="e">
        <f>SUMIF('1. Rpt 18s (non-CSU)'!$J$9:$J$555,810,'1. Rpt 18s (non-CSU)'!#REF!)</f>
        <v>#REF!</v>
      </c>
      <c r="E139" s="79" t="e">
        <f>SUMIF('1. Rpt 18s (non-CSU)'!$J$9:$J$555,810,'1. Rpt 18s (non-CSU)'!#REF!)</f>
        <v>#REF!</v>
      </c>
      <c r="F139" s="270" t="e">
        <f t="shared" si="11"/>
        <v>#REF!</v>
      </c>
    </row>
    <row r="140" spans="1:11" hidden="1" x14ac:dyDescent="0.2">
      <c r="A140" s="268" t="s">
        <v>574</v>
      </c>
      <c r="B140" s="269" t="s">
        <v>575</v>
      </c>
      <c r="C140" s="270" t="e">
        <f>SUMIF('1. Rpt 18s (non-CSU)'!$J$9:$J$555,815,'1. Rpt 18s (non-CSU)'!#REF!)</f>
        <v>#REF!</v>
      </c>
      <c r="D140" s="79" t="e">
        <f>SUMIF('1. Rpt 18s (non-CSU)'!$J$9:$J$555,815,'1. Rpt 18s (non-CSU)'!#REF!)</f>
        <v>#REF!</v>
      </c>
      <c r="E140" s="79" t="e">
        <f>SUMIF('1. Rpt 18s (non-CSU)'!$J$9:$J$555,815,'1. Rpt 18s (non-CSU)'!#REF!)</f>
        <v>#REF!</v>
      </c>
      <c r="F140" s="270" t="e">
        <f t="shared" si="11"/>
        <v>#REF!</v>
      </c>
    </row>
    <row r="141" spans="1:11" hidden="1" x14ac:dyDescent="0.2">
      <c r="A141" s="268" t="s">
        <v>576</v>
      </c>
      <c r="B141" s="269" t="s">
        <v>577</v>
      </c>
      <c r="C141" s="270" t="e">
        <f>SUMIF('1. Rpt 18s (non-CSU)'!$J$9:$J$555,820,'1. Rpt 18s (non-CSU)'!#REF!)</f>
        <v>#REF!</v>
      </c>
      <c r="D141" s="79" t="e">
        <f>SUMIF('1. Rpt 18s (non-CSU)'!$J$9:$J$555,820,'1. Rpt 18s (non-CSU)'!#REF!)</f>
        <v>#REF!</v>
      </c>
      <c r="E141" s="79" t="e">
        <f>SUMIF('1. Rpt 18s (non-CSU)'!$J$9:$J$555,820,'1. Rpt 18s (non-CSU)'!#REF!)</f>
        <v>#REF!</v>
      </c>
      <c r="F141" s="270" t="e">
        <f t="shared" si="11"/>
        <v>#REF!</v>
      </c>
    </row>
    <row r="142" spans="1:11" hidden="1" x14ac:dyDescent="0.2">
      <c r="A142" s="268" t="s">
        <v>578</v>
      </c>
      <c r="B142" s="269" t="s">
        <v>579</v>
      </c>
      <c r="C142" s="270" t="e">
        <f>SUMIF('1. Rpt 18s (non-CSU)'!$J$9:$J$555,825,'1. Rpt 18s (non-CSU)'!#REF!)</f>
        <v>#REF!</v>
      </c>
      <c r="D142" s="79" t="e">
        <f>SUMIF('1. Rpt 18s (non-CSU)'!$J$9:$J$555,825,'1. Rpt 18s (non-CSU)'!#REF!)</f>
        <v>#REF!</v>
      </c>
      <c r="E142" s="79" t="e">
        <f>SUMIF('1. Rpt 18s (non-CSU)'!$J$9:$J$555,825,'1. Rpt 18s (non-CSU)'!#REF!)</f>
        <v>#REF!</v>
      </c>
      <c r="F142" s="270" t="e">
        <f t="shared" si="11"/>
        <v>#REF!</v>
      </c>
    </row>
    <row r="143" spans="1:11" hidden="1" x14ac:dyDescent="0.2">
      <c r="A143" s="268" t="s">
        <v>580</v>
      </c>
      <c r="B143" s="271" t="s">
        <v>581</v>
      </c>
      <c r="C143" s="270" t="e">
        <f>SUMIF('1. Rpt 18s (non-CSU)'!$J$9:$J$555,830,'1. Rpt 18s (non-CSU)'!#REF!)</f>
        <v>#REF!</v>
      </c>
      <c r="D143" s="79" t="e">
        <f>SUMIF('1. Rpt 18s (non-CSU)'!$J$9:$J$555,830,'1. Rpt 18s (non-CSU)'!#REF!)</f>
        <v>#REF!</v>
      </c>
      <c r="E143" s="79" t="e">
        <f>SUMIF('1. Rpt 18s (non-CSU)'!$J$9:$J$555,830,'1. Rpt 18s (non-CSU)'!#REF!)</f>
        <v>#REF!</v>
      </c>
      <c r="F143" s="270" t="e">
        <f t="shared" si="11"/>
        <v>#REF!</v>
      </c>
    </row>
    <row r="144" spans="1:11" ht="13.5" hidden="1" thickBot="1" x14ac:dyDescent="0.25">
      <c r="A144" s="268" t="s">
        <v>582</v>
      </c>
      <c r="B144" s="272" t="s">
        <v>583</v>
      </c>
      <c r="C144" s="273" t="e">
        <f>SUMIF('1. Rpt 18s (non-CSU)'!$J$9:$J$555,835,'1. Rpt 18s (non-CSU)'!#REF!)</f>
        <v>#REF!</v>
      </c>
      <c r="D144" s="79" t="e">
        <f>SUMIF('1. Rpt 18s (non-CSU)'!$J$9:$J$555,835,'1. Rpt 18s (non-CSU)'!#REF!)</f>
        <v>#REF!</v>
      </c>
      <c r="E144" s="79" t="e">
        <f>SUMIF('1. Rpt 18s (non-CSU)'!$J$9:$J$555,835,'1. Rpt 18s (non-CSU)'!#REF!)</f>
        <v>#REF!</v>
      </c>
      <c r="F144" s="273" t="e">
        <f t="shared" si="11"/>
        <v>#REF!</v>
      </c>
    </row>
    <row r="145" spans="1:11" ht="13.5" hidden="1" thickBot="1" x14ac:dyDescent="0.25">
      <c r="A145" s="82"/>
      <c r="B145" s="83" t="s">
        <v>85</v>
      </c>
      <c r="C145" s="84" t="e">
        <f>SUM(C138:C144)</f>
        <v>#REF!</v>
      </c>
      <c r="D145" s="84" t="e">
        <f>SUM(D138:D144)</f>
        <v>#REF!</v>
      </c>
      <c r="E145" s="84" t="e">
        <f>SUM(E138:E144)</f>
        <v>#REF!</v>
      </c>
      <c r="F145" s="97" t="e">
        <f>SUM(F138:F144)</f>
        <v>#REF!</v>
      </c>
      <c r="H145" s="50" t="e">
        <f>ROUND(C145,0)/1000</f>
        <v>#REF!</v>
      </c>
      <c r="I145" s="50" t="e">
        <f>ROUND(D145,0)/1000</f>
        <v>#REF!</v>
      </c>
      <c r="J145" s="50" t="e">
        <f>ROUND(E145,0)/1000</f>
        <v>#REF!</v>
      </c>
      <c r="K145" s="50" t="e">
        <f>ROUND(F145,0)/1000</f>
        <v>#REF!</v>
      </c>
    </row>
    <row r="146" spans="1:11" ht="12.6" hidden="1" customHeight="1" x14ac:dyDescent="0.2">
      <c r="C146" s="47" t="e">
        <f>IF(C145='1. Rpt 18s (non-CSU)'!#REF!,"OK","Formula Error")</f>
        <v>#REF!</v>
      </c>
      <c r="D146" s="47" t="e">
        <f>IF(D145='1. Rpt 18s (non-CSU)'!#REF!,"OK","Formula Error")</f>
        <v>#REF!</v>
      </c>
      <c r="E146" s="47" t="e">
        <f>IF(E145='1. Rpt 18s (non-CSU)'!#REF!,"OK","Formula Error")</f>
        <v>#REF!</v>
      </c>
      <c r="F146" s="47" t="e">
        <f>IF(F145='1. Rpt 18s (non-CSU)'!#REF!,"OK","Formula Error")</f>
        <v>#REF!</v>
      </c>
    </row>
    <row r="147" spans="1:11" hidden="1" x14ac:dyDescent="0.2">
      <c r="C147" s="96"/>
      <c r="D147" s="101"/>
    </row>
    <row r="148" spans="1:11" hidden="1" x14ac:dyDescent="0.2">
      <c r="D148" s="101"/>
    </row>
    <row r="149" spans="1:11" s="65" customFormat="1" ht="15.75" hidden="1" x14ac:dyDescent="0.25">
      <c r="A149" s="63" t="s">
        <v>595</v>
      </c>
      <c r="B149" s="64"/>
      <c r="I149" s="68"/>
      <c r="J149" s="68"/>
    </row>
    <row r="150" spans="1:11" s="65" customFormat="1" ht="16.5" hidden="1" thickBot="1" x14ac:dyDescent="0.3">
      <c r="A150" s="63"/>
      <c r="B150" s="64"/>
      <c r="C150" s="67" t="s">
        <v>565</v>
      </c>
      <c r="I150" s="68"/>
      <c r="J150" s="68"/>
    </row>
    <row r="151" spans="1:11" ht="26.25" hidden="1" thickBot="1" x14ac:dyDescent="0.25">
      <c r="A151" s="69" t="s">
        <v>567</v>
      </c>
      <c r="B151" s="70" t="s">
        <v>100</v>
      </c>
      <c r="C151" s="71" t="s">
        <v>568</v>
      </c>
      <c r="D151" s="72" t="s">
        <v>78</v>
      </c>
      <c r="E151" s="72" t="s">
        <v>79</v>
      </c>
      <c r="F151" s="73" t="s">
        <v>569</v>
      </c>
    </row>
    <row r="152" spans="1:11" hidden="1" x14ac:dyDescent="0.2">
      <c r="A152" s="77" t="s">
        <v>570</v>
      </c>
      <c r="B152" s="78" t="s">
        <v>571</v>
      </c>
      <c r="C152" s="80" t="e">
        <f>SUMIF('1. Rpt 18s (non-CSU)'!$J$9:$J$555,808,'1. Rpt 18s (non-CSU)'!#REF!)</f>
        <v>#REF!</v>
      </c>
      <c r="D152" s="79" t="e">
        <f>SUMIF('1. Rpt 18s (non-CSU)'!$J$9:$J$555,808,'1. Rpt 18s (non-CSU)'!#REF!)</f>
        <v>#REF!</v>
      </c>
      <c r="E152" s="79" t="e">
        <f>SUMIF('1. Rpt 18s (non-CSU)'!$J$9:$J$555,808,'1. Rpt 18s (non-CSU)'!#REF!)</f>
        <v>#REF!</v>
      </c>
      <c r="F152" s="80" t="e">
        <f t="shared" ref="F152:F158" si="12">+C152 +D152-E152</f>
        <v>#REF!</v>
      </c>
    </row>
    <row r="153" spans="1:11" hidden="1" x14ac:dyDescent="0.2">
      <c r="A153" s="268" t="s">
        <v>572</v>
      </c>
      <c r="B153" s="269" t="s">
        <v>573</v>
      </c>
      <c r="C153" s="270" t="e">
        <f>SUMIF('1. Rpt 18s (non-CSU)'!$J$9:$J$555,810,'1. Rpt 18s (non-CSU)'!#REF!)</f>
        <v>#REF!</v>
      </c>
      <c r="D153" s="79" t="e">
        <f>SUMIF('1. Rpt 18s (non-CSU)'!$J$9:$J$555,810,'1. Rpt 18s (non-CSU)'!#REF!)</f>
        <v>#REF!</v>
      </c>
      <c r="E153" s="79" t="e">
        <f>SUMIF('1. Rpt 18s (non-CSU)'!$J$9:$J$555,810,'1. Rpt 18s (non-CSU)'!#REF!)</f>
        <v>#REF!</v>
      </c>
      <c r="F153" s="270" t="e">
        <f t="shared" si="12"/>
        <v>#REF!</v>
      </c>
    </row>
    <row r="154" spans="1:11" hidden="1" x14ac:dyDescent="0.2">
      <c r="A154" s="268" t="s">
        <v>574</v>
      </c>
      <c r="B154" s="269" t="s">
        <v>575</v>
      </c>
      <c r="C154" s="270" t="e">
        <f>SUMIF('1. Rpt 18s (non-CSU)'!$J$9:$J$555,815,'1. Rpt 18s (non-CSU)'!#REF!)</f>
        <v>#REF!</v>
      </c>
      <c r="D154" s="79" t="e">
        <f>SUMIF('1. Rpt 18s (non-CSU)'!$J$9:$J$555,815,'1. Rpt 18s (non-CSU)'!#REF!)</f>
        <v>#REF!</v>
      </c>
      <c r="E154" s="79" t="e">
        <f>SUMIF('1. Rpt 18s (non-CSU)'!$J$9:$J$555,815,'1. Rpt 18s (non-CSU)'!#REF!)</f>
        <v>#REF!</v>
      </c>
      <c r="F154" s="270" t="e">
        <f t="shared" si="12"/>
        <v>#REF!</v>
      </c>
    </row>
    <row r="155" spans="1:11" hidden="1" x14ac:dyDescent="0.2">
      <c r="A155" s="268" t="s">
        <v>576</v>
      </c>
      <c r="B155" s="269" t="s">
        <v>577</v>
      </c>
      <c r="C155" s="270" t="e">
        <f>SUMIF('1. Rpt 18s (non-CSU)'!$J$9:$J$555,820,'1. Rpt 18s (non-CSU)'!#REF!)</f>
        <v>#REF!</v>
      </c>
      <c r="D155" s="79" t="e">
        <f>SUMIF('1. Rpt 18s (non-CSU)'!$J$9:$J$555,820,'1. Rpt 18s (non-CSU)'!#REF!)</f>
        <v>#REF!</v>
      </c>
      <c r="E155" s="79" t="e">
        <f>SUMIF('1. Rpt 18s (non-CSU)'!$J$9:$J$555,820,'1. Rpt 18s (non-CSU)'!#REF!)</f>
        <v>#REF!</v>
      </c>
      <c r="F155" s="270" t="e">
        <f t="shared" si="12"/>
        <v>#REF!</v>
      </c>
    </row>
    <row r="156" spans="1:11" hidden="1" x14ac:dyDescent="0.2">
      <c r="A156" s="268" t="s">
        <v>578</v>
      </c>
      <c r="B156" s="269" t="s">
        <v>579</v>
      </c>
      <c r="C156" s="270" t="e">
        <f>SUMIF('1. Rpt 18s (non-CSU)'!$J$9:$J$555,825,'1. Rpt 18s (non-CSU)'!#REF!)</f>
        <v>#REF!</v>
      </c>
      <c r="D156" s="79" t="e">
        <f>SUMIF('1. Rpt 18s (non-CSU)'!$J$9:$J$555,825,'1. Rpt 18s (non-CSU)'!#REF!)</f>
        <v>#REF!</v>
      </c>
      <c r="E156" s="79" t="e">
        <f>SUMIF('1. Rpt 18s (non-CSU)'!$J$9:$J$555,825,'1. Rpt 18s (non-CSU)'!#REF!)</f>
        <v>#REF!</v>
      </c>
      <c r="F156" s="270" t="e">
        <f t="shared" si="12"/>
        <v>#REF!</v>
      </c>
    </row>
    <row r="157" spans="1:11" hidden="1" x14ac:dyDescent="0.2">
      <c r="A157" s="268" t="s">
        <v>580</v>
      </c>
      <c r="B157" s="271" t="s">
        <v>581</v>
      </c>
      <c r="C157" s="270" t="e">
        <f>SUMIF('1. Rpt 18s (non-CSU)'!$J$9:$J$555,830,'1. Rpt 18s (non-CSU)'!#REF!)</f>
        <v>#REF!</v>
      </c>
      <c r="D157" s="79" t="e">
        <f>SUMIF('1. Rpt 18s (non-CSU)'!$J$9:$J$555,830,'1. Rpt 18s (non-CSU)'!#REF!)</f>
        <v>#REF!</v>
      </c>
      <c r="E157" s="79" t="e">
        <f>SUMIF('1. Rpt 18s (non-CSU)'!$J$9:$J$555,830,'1. Rpt 18s (non-CSU)'!#REF!)</f>
        <v>#REF!</v>
      </c>
      <c r="F157" s="270" t="e">
        <f t="shared" si="12"/>
        <v>#REF!</v>
      </c>
    </row>
    <row r="158" spans="1:11" ht="13.5" hidden="1" thickBot="1" x14ac:dyDescent="0.25">
      <c r="A158" s="268" t="s">
        <v>582</v>
      </c>
      <c r="B158" s="272" t="s">
        <v>583</v>
      </c>
      <c r="C158" s="273" t="e">
        <f>SUMIF('1. Rpt 18s (non-CSU)'!$J$9:$J$555,835,'1. Rpt 18s (non-CSU)'!#REF!)</f>
        <v>#REF!</v>
      </c>
      <c r="D158" s="79" t="e">
        <f>SUMIF('1. Rpt 18s (non-CSU)'!$J$9:$J$555,835,'1. Rpt 18s (non-CSU)'!#REF!)</f>
        <v>#REF!</v>
      </c>
      <c r="E158" s="79" t="e">
        <f>SUMIF('1. Rpt 18s (non-CSU)'!$J$9:$J$555,835,'1. Rpt 18s (non-CSU)'!#REF!)</f>
        <v>#REF!</v>
      </c>
      <c r="F158" s="273" t="e">
        <f t="shared" si="12"/>
        <v>#REF!</v>
      </c>
    </row>
    <row r="159" spans="1:11" ht="13.5" hidden="1" thickBot="1" x14ac:dyDescent="0.25">
      <c r="A159" s="82"/>
      <c r="B159" s="83" t="s">
        <v>85</v>
      </c>
      <c r="C159" s="84" t="e">
        <f>SUM(C152:C158)</f>
        <v>#REF!</v>
      </c>
      <c r="D159" s="84" t="e">
        <f>SUM(D152:D158)</f>
        <v>#REF!</v>
      </c>
      <c r="E159" s="84" t="e">
        <f>SUM(E152:E158)</f>
        <v>#REF!</v>
      </c>
      <c r="F159" s="97" t="e">
        <f>SUM(F152:F158)</f>
        <v>#REF!</v>
      </c>
      <c r="H159" s="50" t="e">
        <f>ROUND(C159,0)/1000</f>
        <v>#REF!</v>
      </c>
      <c r="I159" s="50" t="e">
        <f>ROUND(D159,0)/1000</f>
        <v>#REF!</v>
      </c>
      <c r="J159" s="50" t="e">
        <f>ROUND(E159,0)/1000</f>
        <v>#REF!</v>
      </c>
      <c r="K159" s="50" t="e">
        <f>ROUND(F159,0)/1000</f>
        <v>#REF!</v>
      </c>
    </row>
    <row r="160" spans="1:11" hidden="1" x14ac:dyDescent="0.2">
      <c r="C160" s="47" t="e">
        <f>IF(C159='1. Rpt 18s (non-CSU)'!#REF!,"OK","Formula Error")</f>
        <v>#REF!</v>
      </c>
      <c r="D160" s="47" t="e">
        <f>IF(D159='1. Rpt 18s (non-CSU)'!#REF!,"OK","Formula Error")</f>
        <v>#REF!</v>
      </c>
      <c r="E160" s="47" t="e">
        <f>IF(E159='1. Rpt 18s (non-CSU)'!#REF!,"OK","Formula Error")</f>
        <v>#REF!</v>
      </c>
      <c r="F160" s="47" t="e">
        <f>IF(F159='1. Rpt 18s (non-CSU)'!#REF!,"OK","Formula Error")</f>
        <v>#REF!</v>
      </c>
    </row>
    <row r="161" spans="1:11" hidden="1" x14ac:dyDescent="0.2"/>
    <row r="162" spans="1:11" s="65" customFormat="1" ht="15.75" hidden="1" x14ac:dyDescent="0.25">
      <c r="A162" s="63" t="s">
        <v>596</v>
      </c>
      <c r="B162" s="64"/>
      <c r="I162" s="68"/>
      <c r="J162" s="68"/>
    </row>
    <row r="163" spans="1:11" s="65" customFormat="1" ht="16.5" hidden="1" thickBot="1" x14ac:dyDescent="0.3">
      <c r="A163" s="63"/>
      <c r="B163" s="64"/>
      <c r="I163" s="68"/>
      <c r="J163" s="68"/>
    </row>
    <row r="164" spans="1:11" ht="26.25" hidden="1" thickBot="1" x14ac:dyDescent="0.25">
      <c r="A164" s="69" t="s">
        <v>567</v>
      </c>
      <c r="B164" s="70" t="s">
        <v>100</v>
      </c>
      <c r="C164" s="71" t="s">
        <v>568</v>
      </c>
      <c r="D164" s="72" t="s">
        <v>78</v>
      </c>
      <c r="E164" s="72" t="s">
        <v>79</v>
      </c>
      <c r="F164" s="73" t="s">
        <v>569</v>
      </c>
    </row>
    <row r="165" spans="1:11" hidden="1" x14ac:dyDescent="0.2">
      <c r="A165" s="77" t="s">
        <v>570</v>
      </c>
      <c r="B165" s="78" t="s">
        <v>571</v>
      </c>
      <c r="C165" s="80" t="e">
        <f>SUMIF('1. Rpt 18s (non-CSU)'!$J$9:$J$555,808,'1. Rpt 18s (non-CSU)'!#REF!)</f>
        <v>#REF!</v>
      </c>
      <c r="D165" s="79" t="e">
        <f>SUMIF('1. Rpt 18s (non-CSU)'!$J$9:$J$555,808,'1. Rpt 18s (non-CSU)'!#REF!)</f>
        <v>#REF!</v>
      </c>
      <c r="E165" s="79" t="e">
        <f>SUMIF('1. Rpt 18s (non-CSU)'!$J$9:$J$555,808,'1. Rpt 18s (non-CSU)'!#REF!)</f>
        <v>#REF!</v>
      </c>
      <c r="F165" s="80" t="e">
        <f t="shared" ref="F165:F171" si="13">+C165 +D165-E165</f>
        <v>#REF!</v>
      </c>
    </row>
    <row r="166" spans="1:11" hidden="1" x14ac:dyDescent="0.2">
      <c r="A166" s="268" t="s">
        <v>572</v>
      </c>
      <c r="B166" s="269" t="s">
        <v>573</v>
      </c>
      <c r="C166" s="270" t="e">
        <f>SUMIF('1. Rpt 18s (non-CSU)'!$J$9:$J$555,810,'1. Rpt 18s (non-CSU)'!#REF!)</f>
        <v>#REF!</v>
      </c>
      <c r="D166" s="79" t="e">
        <f>SUMIF('1. Rpt 18s (non-CSU)'!$J$9:$J$555,810,'1. Rpt 18s (non-CSU)'!#REF!)</f>
        <v>#REF!</v>
      </c>
      <c r="E166" s="79" t="e">
        <f>SUMIF('1. Rpt 18s (non-CSU)'!$J$9:$J$555,810,'1. Rpt 18s (non-CSU)'!#REF!)</f>
        <v>#REF!</v>
      </c>
      <c r="F166" s="270" t="e">
        <f t="shared" si="13"/>
        <v>#REF!</v>
      </c>
    </row>
    <row r="167" spans="1:11" hidden="1" x14ac:dyDescent="0.2">
      <c r="A167" s="268" t="s">
        <v>574</v>
      </c>
      <c r="B167" s="269" t="s">
        <v>575</v>
      </c>
      <c r="C167" s="270" t="e">
        <f>SUMIF('1. Rpt 18s (non-CSU)'!$J$9:$J$555,815,'1. Rpt 18s (non-CSU)'!#REF!)</f>
        <v>#REF!</v>
      </c>
      <c r="D167" s="79" t="e">
        <f>SUMIF('1. Rpt 18s (non-CSU)'!$J$9:$J$555,815,'1. Rpt 18s (non-CSU)'!#REF!)</f>
        <v>#REF!</v>
      </c>
      <c r="E167" s="79" t="e">
        <f>SUMIF('1. Rpt 18s (non-CSU)'!$J$9:$J$555,815,'1. Rpt 18s (non-CSU)'!#REF!)</f>
        <v>#REF!</v>
      </c>
      <c r="F167" s="270" t="e">
        <f t="shared" si="13"/>
        <v>#REF!</v>
      </c>
    </row>
    <row r="168" spans="1:11" hidden="1" x14ac:dyDescent="0.2">
      <c r="A168" s="268" t="s">
        <v>576</v>
      </c>
      <c r="B168" s="269" t="s">
        <v>577</v>
      </c>
      <c r="C168" s="270" t="e">
        <f>SUMIF('1. Rpt 18s (non-CSU)'!$J$9:$J$555,820,'1. Rpt 18s (non-CSU)'!#REF!)</f>
        <v>#REF!</v>
      </c>
      <c r="D168" s="79" t="e">
        <f>SUMIF('1. Rpt 18s (non-CSU)'!$J$9:$J$555,820,'1. Rpt 18s (non-CSU)'!#REF!)</f>
        <v>#REF!</v>
      </c>
      <c r="E168" s="79" t="e">
        <f>SUMIF('1. Rpt 18s (non-CSU)'!$J$9:$J$555,820,'1. Rpt 18s (non-CSU)'!#REF!)</f>
        <v>#REF!</v>
      </c>
      <c r="F168" s="270" t="e">
        <f t="shared" si="13"/>
        <v>#REF!</v>
      </c>
    </row>
    <row r="169" spans="1:11" hidden="1" x14ac:dyDescent="0.2">
      <c r="A169" s="268" t="s">
        <v>578</v>
      </c>
      <c r="B169" s="269" t="s">
        <v>579</v>
      </c>
      <c r="C169" s="270" t="e">
        <f>SUMIF('1. Rpt 18s (non-CSU)'!$J$9:$J$555,825,'1. Rpt 18s (non-CSU)'!#REF!)</f>
        <v>#REF!</v>
      </c>
      <c r="D169" s="79" t="e">
        <f>SUMIF('1. Rpt 18s (non-CSU)'!$J$9:$J$555,825,'1. Rpt 18s (non-CSU)'!#REF!)</f>
        <v>#REF!</v>
      </c>
      <c r="E169" s="79" t="e">
        <f>SUMIF('1. Rpt 18s (non-CSU)'!$J$9:$J$555,825,'1. Rpt 18s (non-CSU)'!#REF!)</f>
        <v>#REF!</v>
      </c>
      <c r="F169" s="270" t="e">
        <f t="shared" si="13"/>
        <v>#REF!</v>
      </c>
    </row>
    <row r="170" spans="1:11" hidden="1" x14ac:dyDescent="0.2">
      <c r="A170" s="268" t="s">
        <v>580</v>
      </c>
      <c r="B170" s="271" t="s">
        <v>581</v>
      </c>
      <c r="C170" s="270" t="e">
        <f>SUMIF('1. Rpt 18s (non-CSU)'!$J$9:$J$555,830,'1. Rpt 18s (non-CSU)'!#REF!)</f>
        <v>#REF!</v>
      </c>
      <c r="D170" s="79" t="e">
        <f>SUMIF('1. Rpt 18s (non-CSU)'!$J$9:$J$555,830,'1. Rpt 18s (non-CSU)'!#REF!)</f>
        <v>#REF!</v>
      </c>
      <c r="E170" s="79" t="e">
        <f>SUMIF('1. Rpt 18s (non-CSU)'!$J$9:$J$555,830,'1. Rpt 18s (non-CSU)'!#REF!)</f>
        <v>#REF!</v>
      </c>
      <c r="F170" s="270" t="e">
        <f t="shared" si="13"/>
        <v>#REF!</v>
      </c>
    </row>
    <row r="171" spans="1:11" ht="13.5" hidden="1" thickBot="1" x14ac:dyDescent="0.25">
      <c r="A171" s="268" t="s">
        <v>582</v>
      </c>
      <c r="B171" s="272" t="s">
        <v>583</v>
      </c>
      <c r="C171" s="273" t="e">
        <f>SUMIF('1. Rpt 18s (non-CSU)'!$J$9:$J$555,835,'1. Rpt 18s (non-CSU)'!#REF!)</f>
        <v>#REF!</v>
      </c>
      <c r="D171" s="79" t="e">
        <f>SUMIF('1. Rpt 18s (non-CSU)'!$J$9:$J$555,835,'1. Rpt 18s (non-CSU)'!#REF!)</f>
        <v>#REF!</v>
      </c>
      <c r="E171" s="79" t="e">
        <f>SUMIF('1. Rpt 18s (non-CSU)'!$J$9:$J$555,835,'1. Rpt 18s (non-CSU)'!#REF!)</f>
        <v>#REF!</v>
      </c>
      <c r="F171" s="273" t="e">
        <f t="shared" si="13"/>
        <v>#REF!</v>
      </c>
    </row>
    <row r="172" spans="1:11" ht="13.5" hidden="1" thickBot="1" x14ac:dyDescent="0.25">
      <c r="A172" s="82"/>
      <c r="B172" s="83" t="s">
        <v>85</v>
      </c>
      <c r="C172" s="84" t="e">
        <f>SUM(C165:C171)</f>
        <v>#REF!</v>
      </c>
      <c r="D172" s="84" t="e">
        <f>SUM(D165:D171)</f>
        <v>#REF!</v>
      </c>
      <c r="E172" s="84" t="e">
        <f>SUM(E165:E171)</f>
        <v>#REF!</v>
      </c>
      <c r="F172" s="97" t="e">
        <f>SUM(F165:F171)</f>
        <v>#REF!</v>
      </c>
      <c r="H172" s="50" t="e">
        <f>ROUND(C172,0)/1000</f>
        <v>#REF!</v>
      </c>
      <c r="I172" s="50" t="e">
        <f>ROUND(D172,0)/1000</f>
        <v>#REF!</v>
      </c>
      <c r="J172" s="50" t="e">
        <f>ROUND(E172,0)/1000</f>
        <v>#REF!</v>
      </c>
      <c r="K172" s="50" t="e">
        <f>ROUND(F172,0)/1000</f>
        <v>#REF!</v>
      </c>
    </row>
    <row r="173" spans="1:11" hidden="1" x14ac:dyDescent="0.2">
      <c r="C173" s="47" t="e">
        <f>IF(C172='1. Rpt 18s (non-CSU)'!#REF!,"OK","Formula Error")</f>
        <v>#REF!</v>
      </c>
      <c r="D173" s="47" t="e">
        <f>IF(D172='1. Rpt 18s (non-CSU)'!#REF!,"OK","Formula Error")</f>
        <v>#REF!</v>
      </c>
      <c r="E173" s="47" t="e">
        <f>IF(E172='1. Rpt 18s (non-CSU)'!#REF!,"OK","Formula Error")</f>
        <v>#REF!</v>
      </c>
      <c r="F173" s="47" t="e">
        <f>IF(F172='1. Rpt 18s (non-CSU)'!#REF!,"OK","Formula Error")</f>
        <v>#REF!</v>
      </c>
    </row>
    <row r="174" spans="1:11" hidden="1" x14ac:dyDescent="0.2"/>
    <row r="175" spans="1:11" s="65" customFormat="1" ht="15.75" hidden="1" x14ac:dyDescent="0.25">
      <c r="A175" s="63" t="s">
        <v>597</v>
      </c>
      <c r="B175" s="64"/>
      <c r="I175" s="68"/>
      <c r="J175" s="68"/>
    </row>
    <row r="176" spans="1:11" s="65" customFormat="1" ht="16.5" hidden="1" thickBot="1" x14ac:dyDescent="0.3">
      <c r="A176" s="63"/>
      <c r="B176" s="64"/>
      <c r="C176" s="67" t="s">
        <v>565</v>
      </c>
      <c r="I176" s="68"/>
      <c r="J176" s="68"/>
    </row>
    <row r="177" spans="1:11" ht="26.25" hidden="1" thickBot="1" x14ac:dyDescent="0.25">
      <c r="A177" s="69" t="s">
        <v>567</v>
      </c>
      <c r="B177" s="70" t="s">
        <v>100</v>
      </c>
      <c r="C177" s="71" t="s">
        <v>568</v>
      </c>
      <c r="D177" s="72" t="s">
        <v>78</v>
      </c>
      <c r="E177" s="72" t="s">
        <v>79</v>
      </c>
      <c r="F177" s="73" t="s">
        <v>569</v>
      </c>
    </row>
    <row r="178" spans="1:11" hidden="1" x14ac:dyDescent="0.2">
      <c r="A178" s="77" t="s">
        <v>570</v>
      </c>
      <c r="B178" s="78" t="s">
        <v>571</v>
      </c>
      <c r="C178" s="80" t="e">
        <f>SUMIF('1. Rpt 18s (non-CSU)'!$J$9:$J$555,808,'1. Rpt 18s (non-CSU)'!#REF!)</f>
        <v>#REF!</v>
      </c>
      <c r="D178" s="79" t="e">
        <f>SUMIF('1. Rpt 18s (non-CSU)'!$J$9:$J$555,808,'1. Rpt 18s (non-CSU)'!#REF!)</f>
        <v>#REF!</v>
      </c>
      <c r="E178" s="79" t="e">
        <f>SUMIF('1. Rpt 18s (non-CSU)'!$J$9:$J$555,808,'1. Rpt 18s (non-CSU)'!#REF!)</f>
        <v>#REF!</v>
      </c>
      <c r="F178" s="80" t="e">
        <f t="shared" ref="F178:F184" si="14">+C178 +D178-E178</f>
        <v>#REF!</v>
      </c>
    </row>
    <row r="179" spans="1:11" hidden="1" x14ac:dyDescent="0.2">
      <c r="A179" s="268" t="s">
        <v>572</v>
      </c>
      <c r="B179" s="269" t="s">
        <v>573</v>
      </c>
      <c r="C179" s="270" t="e">
        <f>SUMIF('1. Rpt 18s (non-CSU)'!$J$9:$J$555,810,'1. Rpt 18s (non-CSU)'!#REF!)</f>
        <v>#REF!</v>
      </c>
      <c r="D179" s="79" t="e">
        <f>SUMIF('1. Rpt 18s (non-CSU)'!$J$9:$J$555,810,'1. Rpt 18s (non-CSU)'!#REF!)</f>
        <v>#REF!</v>
      </c>
      <c r="E179" s="79" t="e">
        <f>SUMIF('1. Rpt 18s (non-CSU)'!$J$9:$J$555,810,'1. Rpt 18s (non-CSU)'!#REF!)</f>
        <v>#REF!</v>
      </c>
      <c r="F179" s="270" t="e">
        <f t="shared" si="14"/>
        <v>#REF!</v>
      </c>
    </row>
    <row r="180" spans="1:11" hidden="1" x14ac:dyDescent="0.2">
      <c r="A180" s="268" t="s">
        <v>574</v>
      </c>
      <c r="B180" s="269" t="s">
        <v>575</v>
      </c>
      <c r="C180" s="270" t="e">
        <f>SUMIF('1. Rpt 18s (non-CSU)'!$J$9:$J$555,815,'1. Rpt 18s (non-CSU)'!#REF!)</f>
        <v>#REF!</v>
      </c>
      <c r="D180" s="79" t="e">
        <f>SUMIF('1. Rpt 18s (non-CSU)'!$J$9:$J$555,815,'1. Rpt 18s (non-CSU)'!#REF!)</f>
        <v>#REF!</v>
      </c>
      <c r="E180" s="79" t="e">
        <f>SUMIF('1. Rpt 18s (non-CSU)'!$J$9:$J$555,815,'1. Rpt 18s (non-CSU)'!#REF!)</f>
        <v>#REF!</v>
      </c>
      <c r="F180" s="270" t="e">
        <f t="shared" si="14"/>
        <v>#REF!</v>
      </c>
    </row>
    <row r="181" spans="1:11" hidden="1" x14ac:dyDescent="0.2">
      <c r="A181" s="268" t="s">
        <v>576</v>
      </c>
      <c r="B181" s="269" t="s">
        <v>577</v>
      </c>
      <c r="C181" s="270" t="e">
        <f>SUMIF('1. Rpt 18s (non-CSU)'!$J$9:$J$555,820,'1. Rpt 18s (non-CSU)'!#REF!)</f>
        <v>#REF!</v>
      </c>
      <c r="D181" s="79" t="e">
        <f>SUMIF('1. Rpt 18s (non-CSU)'!$J$9:$J$555,820,'1. Rpt 18s (non-CSU)'!#REF!)</f>
        <v>#REF!</v>
      </c>
      <c r="E181" s="79" t="e">
        <f>SUMIF('1. Rpt 18s (non-CSU)'!$J$9:$J$555,820,'1. Rpt 18s (non-CSU)'!#REF!)</f>
        <v>#REF!</v>
      </c>
      <c r="F181" s="270" t="e">
        <f t="shared" si="14"/>
        <v>#REF!</v>
      </c>
    </row>
    <row r="182" spans="1:11" hidden="1" x14ac:dyDescent="0.2">
      <c r="A182" s="268" t="s">
        <v>578</v>
      </c>
      <c r="B182" s="269" t="s">
        <v>579</v>
      </c>
      <c r="C182" s="270" t="e">
        <f>SUMIF('1. Rpt 18s (non-CSU)'!$J$9:$J$555,825,'1. Rpt 18s (non-CSU)'!#REF!)</f>
        <v>#REF!</v>
      </c>
      <c r="D182" s="79" t="e">
        <f>SUMIF('1. Rpt 18s (non-CSU)'!$J$9:$J$555,825,'1. Rpt 18s (non-CSU)'!#REF!)</f>
        <v>#REF!</v>
      </c>
      <c r="E182" s="79" t="e">
        <f>SUMIF('1. Rpt 18s (non-CSU)'!$J$9:$J$555,825,'1. Rpt 18s (non-CSU)'!#REF!)</f>
        <v>#REF!</v>
      </c>
      <c r="F182" s="270" t="e">
        <f t="shared" si="14"/>
        <v>#REF!</v>
      </c>
    </row>
    <row r="183" spans="1:11" hidden="1" x14ac:dyDescent="0.2">
      <c r="A183" s="268" t="s">
        <v>580</v>
      </c>
      <c r="B183" s="271" t="s">
        <v>581</v>
      </c>
      <c r="C183" s="270" t="e">
        <f>SUMIF('1. Rpt 18s (non-CSU)'!$J$9:$J$555,830,'1. Rpt 18s (non-CSU)'!#REF!)</f>
        <v>#REF!</v>
      </c>
      <c r="D183" s="79" t="e">
        <f>SUMIF('1. Rpt 18s (non-CSU)'!$J$9:$J$555,830,'1. Rpt 18s (non-CSU)'!#REF!)</f>
        <v>#REF!</v>
      </c>
      <c r="E183" s="79" t="e">
        <f>SUMIF('1. Rpt 18s (non-CSU)'!$J$9:$J$555,830,'1. Rpt 18s (non-CSU)'!#REF!)</f>
        <v>#REF!</v>
      </c>
      <c r="F183" s="270" t="e">
        <f t="shared" si="14"/>
        <v>#REF!</v>
      </c>
    </row>
    <row r="184" spans="1:11" ht="13.5" hidden="1" thickBot="1" x14ac:dyDescent="0.25">
      <c r="A184" s="268" t="s">
        <v>582</v>
      </c>
      <c r="B184" s="272" t="s">
        <v>583</v>
      </c>
      <c r="C184" s="273" t="e">
        <f>SUMIF('1. Rpt 18s (non-CSU)'!$J$9:$J$555,835,'1. Rpt 18s (non-CSU)'!#REF!)</f>
        <v>#REF!</v>
      </c>
      <c r="D184" s="79" t="e">
        <f>SUMIF('1. Rpt 18s (non-CSU)'!$J$9:$J$555,835,'1. Rpt 18s (non-CSU)'!#REF!)</f>
        <v>#REF!</v>
      </c>
      <c r="E184" s="79" t="e">
        <f>SUMIF('1. Rpt 18s (non-CSU)'!$J$9:$J$555,835,'1. Rpt 18s (non-CSU)'!#REF!)</f>
        <v>#REF!</v>
      </c>
      <c r="F184" s="273" t="e">
        <f t="shared" si="14"/>
        <v>#REF!</v>
      </c>
    </row>
    <row r="185" spans="1:11" ht="13.5" hidden="1" thickBot="1" x14ac:dyDescent="0.25">
      <c r="A185" s="82"/>
      <c r="B185" s="83" t="s">
        <v>85</v>
      </c>
      <c r="C185" s="84" t="e">
        <f>SUM(C178:C184)</f>
        <v>#REF!</v>
      </c>
      <c r="D185" s="84" t="e">
        <f>SUM(D178:D184)</f>
        <v>#REF!</v>
      </c>
      <c r="E185" s="84" t="e">
        <f>SUM(E178:E184)</f>
        <v>#REF!</v>
      </c>
      <c r="F185" s="97" t="e">
        <f>SUM(F178:F184)</f>
        <v>#REF!</v>
      </c>
      <c r="H185" s="50" t="e">
        <f>ROUND(C185,0)/1000</f>
        <v>#REF!</v>
      </c>
      <c r="I185" s="50" t="e">
        <f>ROUND(D185,0)/1000</f>
        <v>#REF!</v>
      </c>
      <c r="J185" s="50" t="e">
        <f>ROUND(E185,0)/1000</f>
        <v>#REF!</v>
      </c>
      <c r="K185" s="50" t="e">
        <f>ROUND(F185,0)/1000</f>
        <v>#REF!</v>
      </c>
    </row>
    <row r="186" spans="1:11" hidden="1" x14ac:dyDescent="0.2">
      <c r="C186" s="47" t="e">
        <f>IF(C185='1. Rpt 18s (non-CSU)'!#REF!,"OK","Formula Error")</f>
        <v>#REF!</v>
      </c>
      <c r="D186" s="47" t="e">
        <f>IF(D185='1. Rpt 18s (non-CSU)'!#REF!,"OK","Formula Error")</f>
        <v>#REF!</v>
      </c>
      <c r="E186" s="47" t="e">
        <f>IF(E185='1. Rpt 18s (non-CSU)'!#REF!,"OK","Formula Error")</f>
        <v>#REF!</v>
      </c>
      <c r="F186" s="47" t="e">
        <f>IF(F185='1. Rpt 18s (non-CSU)'!#REF!,"OK","Formula Error")</f>
        <v>#REF!</v>
      </c>
    </row>
    <row r="187" spans="1:11" hidden="1" x14ac:dyDescent="0.2"/>
    <row r="188" spans="1:11" s="65" customFormat="1" ht="15.75" hidden="1" x14ac:dyDescent="0.25">
      <c r="A188" s="63" t="s">
        <v>598</v>
      </c>
      <c r="B188" s="64"/>
      <c r="I188" s="68"/>
      <c r="J188" s="68"/>
    </row>
    <row r="189" spans="1:11" s="65" customFormat="1" ht="16.5" hidden="1" thickBot="1" x14ac:dyDescent="0.3">
      <c r="A189" s="63"/>
      <c r="B189" s="64"/>
      <c r="C189" s="67" t="s">
        <v>565</v>
      </c>
      <c r="E189" s="99"/>
      <c r="I189" s="68"/>
      <c r="J189" s="68"/>
    </row>
    <row r="190" spans="1:11" ht="26.25" hidden="1" thickBot="1" x14ac:dyDescent="0.25">
      <c r="A190" s="69" t="s">
        <v>567</v>
      </c>
      <c r="B190" s="70" t="s">
        <v>100</v>
      </c>
      <c r="C190" s="71" t="s">
        <v>568</v>
      </c>
      <c r="D190" s="72" t="s">
        <v>78</v>
      </c>
      <c r="E190" s="72" t="s">
        <v>79</v>
      </c>
      <c r="F190" s="73" t="s">
        <v>569</v>
      </c>
    </row>
    <row r="191" spans="1:11" hidden="1" x14ac:dyDescent="0.2">
      <c r="A191" s="77" t="s">
        <v>570</v>
      </c>
      <c r="B191" s="78" t="s">
        <v>571</v>
      </c>
      <c r="C191" s="80" t="e">
        <f>SUMIF('1. Rpt 18s (non-CSU)'!$J$9:$J$555,808,'1. Rpt 18s (non-CSU)'!#REF!)</f>
        <v>#REF!</v>
      </c>
      <c r="D191" s="79" t="e">
        <f>SUMIF('1. Rpt 18s (non-CSU)'!$J$9:$J$555,808,'1. Rpt 18s (non-CSU)'!#REF!)</f>
        <v>#REF!</v>
      </c>
      <c r="E191" s="79" t="e">
        <f>SUMIF('1. Rpt 18s (non-CSU)'!$J$9:$J$555,808,'1. Rpt 18s (non-CSU)'!#REF!)</f>
        <v>#REF!</v>
      </c>
      <c r="F191" s="80" t="e">
        <f t="shared" ref="F191:F197" si="15">+C191 +D191-E191</f>
        <v>#REF!</v>
      </c>
    </row>
    <row r="192" spans="1:11" hidden="1" x14ac:dyDescent="0.2">
      <c r="A192" s="268" t="s">
        <v>572</v>
      </c>
      <c r="B192" s="269" t="s">
        <v>573</v>
      </c>
      <c r="C192" s="270" t="e">
        <f>SUMIF('1. Rpt 18s (non-CSU)'!$J$9:$J$555,810,'1. Rpt 18s (non-CSU)'!#REF!)</f>
        <v>#REF!</v>
      </c>
      <c r="D192" s="79" t="e">
        <f>SUMIF('1. Rpt 18s (non-CSU)'!$J$9:$J$555,810,'1. Rpt 18s (non-CSU)'!#REF!)</f>
        <v>#REF!</v>
      </c>
      <c r="E192" s="79" t="e">
        <f>SUMIF('1. Rpt 18s (non-CSU)'!$J$9:$J$555,810,'1. Rpt 18s (non-CSU)'!#REF!)</f>
        <v>#REF!</v>
      </c>
      <c r="F192" s="270" t="e">
        <f t="shared" si="15"/>
        <v>#REF!</v>
      </c>
    </row>
    <row r="193" spans="1:11" hidden="1" x14ac:dyDescent="0.2">
      <c r="A193" s="268" t="s">
        <v>574</v>
      </c>
      <c r="B193" s="269" t="s">
        <v>575</v>
      </c>
      <c r="C193" s="270" t="e">
        <f>SUMIF('1. Rpt 18s (non-CSU)'!$J$9:$J$555,815,'1. Rpt 18s (non-CSU)'!#REF!)</f>
        <v>#REF!</v>
      </c>
      <c r="D193" s="79" t="e">
        <f>SUMIF('1. Rpt 18s (non-CSU)'!$J$9:$J$555,815,'1. Rpt 18s (non-CSU)'!#REF!)</f>
        <v>#REF!</v>
      </c>
      <c r="E193" s="79" t="e">
        <f>SUMIF('1. Rpt 18s (non-CSU)'!$J$9:$J$555,815,'1. Rpt 18s (non-CSU)'!#REF!)</f>
        <v>#REF!</v>
      </c>
      <c r="F193" s="270" t="e">
        <f t="shared" si="15"/>
        <v>#REF!</v>
      </c>
    </row>
    <row r="194" spans="1:11" hidden="1" x14ac:dyDescent="0.2">
      <c r="A194" s="268" t="s">
        <v>576</v>
      </c>
      <c r="B194" s="269" t="s">
        <v>577</v>
      </c>
      <c r="C194" s="270" t="e">
        <f>SUMIF('1. Rpt 18s (non-CSU)'!$J$9:$J$555,820,'1. Rpt 18s (non-CSU)'!#REF!)</f>
        <v>#REF!</v>
      </c>
      <c r="D194" s="79" t="e">
        <f>SUMIF('1. Rpt 18s (non-CSU)'!$J$9:$J$555,820,'1. Rpt 18s (non-CSU)'!#REF!)</f>
        <v>#REF!</v>
      </c>
      <c r="E194" s="79" t="e">
        <f>SUMIF('1. Rpt 18s (non-CSU)'!$J$9:$J$555,820,'1. Rpt 18s (non-CSU)'!#REF!)</f>
        <v>#REF!</v>
      </c>
      <c r="F194" s="270" t="e">
        <f t="shared" si="15"/>
        <v>#REF!</v>
      </c>
    </row>
    <row r="195" spans="1:11" hidden="1" x14ac:dyDescent="0.2">
      <c r="A195" s="268" t="s">
        <v>578</v>
      </c>
      <c r="B195" s="269" t="s">
        <v>579</v>
      </c>
      <c r="C195" s="270" t="e">
        <f>SUMIF('1. Rpt 18s (non-CSU)'!$J$9:$J$555,825,'1. Rpt 18s (non-CSU)'!#REF!)</f>
        <v>#REF!</v>
      </c>
      <c r="D195" s="79" t="e">
        <f>SUMIF('1. Rpt 18s (non-CSU)'!$J$9:$J$555,825,'1. Rpt 18s (non-CSU)'!#REF!)</f>
        <v>#REF!</v>
      </c>
      <c r="E195" s="79" t="e">
        <f>SUMIF('1. Rpt 18s (non-CSU)'!$J$9:$J$555,825,'1. Rpt 18s (non-CSU)'!#REF!)</f>
        <v>#REF!</v>
      </c>
      <c r="F195" s="270" t="e">
        <f t="shared" si="15"/>
        <v>#REF!</v>
      </c>
    </row>
    <row r="196" spans="1:11" hidden="1" x14ac:dyDescent="0.2">
      <c r="A196" s="268" t="s">
        <v>580</v>
      </c>
      <c r="B196" s="271" t="s">
        <v>581</v>
      </c>
      <c r="C196" s="270" t="e">
        <f>SUMIF('1. Rpt 18s (non-CSU)'!$J$9:$J$555,830,'1. Rpt 18s (non-CSU)'!#REF!)</f>
        <v>#REF!</v>
      </c>
      <c r="D196" s="79" t="e">
        <f>SUMIF('1. Rpt 18s (non-CSU)'!$J$9:$J$555,830,'1. Rpt 18s (non-CSU)'!#REF!)</f>
        <v>#REF!</v>
      </c>
      <c r="E196" s="79" t="e">
        <f>SUMIF('1. Rpt 18s (non-CSU)'!$J$9:$J$555,830,'1. Rpt 18s (non-CSU)'!#REF!)</f>
        <v>#REF!</v>
      </c>
      <c r="F196" s="270" t="e">
        <f t="shared" si="15"/>
        <v>#REF!</v>
      </c>
    </row>
    <row r="197" spans="1:11" ht="13.5" hidden="1" thickBot="1" x14ac:dyDescent="0.25">
      <c r="A197" s="268" t="s">
        <v>582</v>
      </c>
      <c r="B197" s="272" t="s">
        <v>583</v>
      </c>
      <c r="C197" s="273" t="e">
        <f>SUMIF('1. Rpt 18s (non-CSU)'!$J$9:$J$555,835,'1. Rpt 18s (non-CSU)'!#REF!)</f>
        <v>#REF!</v>
      </c>
      <c r="D197" s="79" t="e">
        <f>SUMIF('1. Rpt 18s (non-CSU)'!$J$9:$J$555,835,'1. Rpt 18s (non-CSU)'!#REF!)</f>
        <v>#REF!</v>
      </c>
      <c r="E197" s="79" t="e">
        <f>SUMIF('1. Rpt 18s (non-CSU)'!$J$9:$J$555,835,'1. Rpt 18s (non-CSU)'!#REF!)</f>
        <v>#REF!</v>
      </c>
      <c r="F197" s="273" t="e">
        <f t="shared" si="15"/>
        <v>#REF!</v>
      </c>
    </row>
    <row r="198" spans="1:11" ht="13.5" hidden="1" thickBot="1" x14ac:dyDescent="0.25">
      <c r="A198" s="82"/>
      <c r="B198" s="83" t="s">
        <v>85</v>
      </c>
      <c r="C198" s="84" t="e">
        <f>SUM(C191:C197)</f>
        <v>#REF!</v>
      </c>
      <c r="D198" s="84" t="e">
        <f>SUM(D191:D197)</f>
        <v>#REF!</v>
      </c>
      <c r="E198" s="84" t="e">
        <f>SUM(E191:E197)</f>
        <v>#REF!</v>
      </c>
      <c r="F198" s="97" t="e">
        <f>SUM(F191:F197)</f>
        <v>#REF!</v>
      </c>
      <c r="H198" s="50" t="e">
        <f>ROUND(C198,0)/1000</f>
        <v>#REF!</v>
      </c>
      <c r="I198" s="50" t="e">
        <f>ROUND(D198,0)/1000</f>
        <v>#REF!</v>
      </c>
      <c r="J198" s="50" t="e">
        <f>ROUND(E198,0)/1000</f>
        <v>#REF!</v>
      </c>
      <c r="K198" s="50" t="e">
        <f>ROUND(F198,0)/1000</f>
        <v>#REF!</v>
      </c>
    </row>
    <row r="199" spans="1:11" hidden="1" x14ac:dyDescent="0.2">
      <c r="C199" s="47" t="e">
        <f>IF(C198='1. Rpt 18s (non-CSU)'!#REF!,"OK","Formula Error")</f>
        <v>#REF!</v>
      </c>
      <c r="D199" s="47" t="e">
        <f>IF(D198='1. Rpt 18s (non-CSU)'!#REF!,"OK","Formula Error")</f>
        <v>#REF!</v>
      </c>
      <c r="E199" s="47" t="e">
        <f>IF(E198='1. Rpt 18s (non-CSU)'!#REF!,"OK","Formula Error")</f>
        <v>#REF!</v>
      </c>
      <c r="F199" s="47" t="e">
        <f>IF(F198='1. Rpt 18s (non-CSU)'!#REF!,"OK","Formula Error")</f>
        <v>#REF!</v>
      </c>
    </row>
    <row r="200" spans="1:11" hidden="1" x14ac:dyDescent="0.2"/>
    <row r="201" spans="1:11" s="65" customFormat="1" ht="15.75" hidden="1" x14ac:dyDescent="0.25">
      <c r="A201" s="63" t="s">
        <v>599</v>
      </c>
      <c r="B201" s="64"/>
      <c r="I201" s="68"/>
      <c r="J201" s="68"/>
    </row>
    <row r="202" spans="1:11" s="65" customFormat="1" ht="16.5" hidden="1" thickBot="1" x14ac:dyDescent="0.3">
      <c r="A202" s="63"/>
      <c r="B202" s="64"/>
      <c r="I202" s="68"/>
      <c r="J202" s="68"/>
    </row>
    <row r="203" spans="1:11" ht="26.25" hidden="1" thickBot="1" x14ac:dyDescent="0.25">
      <c r="A203" s="69" t="s">
        <v>567</v>
      </c>
      <c r="B203" s="70" t="s">
        <v>100</v>
      </c>
      <c r="C203" s="71" t="s">
        <v>568</v>
      </c>
      <c r="D203" s="72" t="s">
        <v>78</v>
      </c>
      <c r="E203" s="72" t="s">
        <v>79</v>
      </c>
      <c r="F203" s="73" t="s">
        <v>569</v>
      </c>
    </row>
    <row r="204" spans="1:11" hidden="1" x14ac:dyDescent="0.2">
      <c r="A204" s="77" t="s">
        <v>570</v>
      </c>
      <c r="B204" s="78" t="s">
        <v>571</v>
      </c>
      <c r="C204" s="80" t="e">
        <f>SUMIF('1. Rpt 18s (non-CSU)'!$J$9:$J$555,808,'1. Rpt 18s (non-CSU)'!#REF!)</f>
        <v>#REF!</v>
      </c>
      <c r="D204" s="80" t="e">
        <f>SUMIF('1. Rpt 18s (non-CSU)'!$J$9:$J$555,808,'1. Rpt 18s (non-CSU)'!#REF!)</f>
        <v>#REF!</v>
      </c>
      <c r="E204" s="80" t="e">
        <f>SUMIF('1. Rpt 18s (non-CSU)'!$J$9:$J$555,808,'1. Rpt 18s (non-CSU)'!#REF!)</f>
        <v>#REF!</v>
      </c>
      <c r="F204" s="80" t="e">
        <f t="shared" ref="F204:F210" si="16">+C204 +D204-E204</f>
        <v>#REF!</v>
      </c>
    </row>
    <row r="205" spans="1:11" hidden="1" x14ac:dyDescent="0.2">
      <c r="A205" s="268" t="s">
        <v>572</v>
      </c>
      <c r="B205" s="269" t="s">
        <v>573</v>
      </c>
      <c r="C205" s="270" t="e">
        <f>SUMIF('1. Rpt 18s (non-CSU)'!$J$9:$J$555,810,'1. Rpt 18s (non-CSU)'!#REF!)</f>
        <v>#REF!</v>
      </c>
      <c r="D205" s="270" t="e">
        <f>SUMIF('1. Rpt 18s (non-CSU)'!$J$9:$J$555,810,'1. Rpt 18s (non-CSU)'!#REF!)</f>
        <v>#REF!</v>
      </c>
      <c r="E205" s="270" t="e">
        <f>SUMIF('1. Rpt 18s (non-CSU)'!$J$9:$J$555,810,'1. Rpt 18s (non-CSU)'!#REF!)</f>
        <v>#REF!</v>
      </c>
      <c r="F205" s="270" t="e">
        <f t="shared" si="16"/>
        <v>#REF!</v>
      </c>
    </row>
    <row r="206" spans="1:11" hidden="1" x14ac:dyDescent="0.2">
      <c r="A206" s="268" t="s">
        <v>574</v>
      </c>
      <c r="B206" s="269" t="s">
        <v>575</v>
      </c>
      <c r="C206" s="270" t="e">
        <f>SUMIF('1. Rpt 18s (non-CSU)'!$J$9:$J$555,815,'1. Rpt 18s (non-CSU)'!#REF!)</f>
        <v>#REF!</v>
      </c>
      <c r="D206" s="270" t="e">
        <f>SUMIF('1. Rpt 18s (non-CSU)'!$J$9:$J$555,815,'1. Rpt 18s (non-CSU)'!#REF!)</f>
        <v>#REF!</v>
      </c>
      <c r="E206" s="270" t="e">
        <f>SUMIF('1. Rpt 18s (non-CSU)'!$J$9:$J$555,815,'1. Rpt 18s (non-CSU)'!#REF!)</f>
        <v>#REF!</v>
      </c>
      <c r="F206" s="270" t="e">
        <f t="shared" si="16"/>
        <v>#REF!</v>
      </c>
    </row>
    <row r="207" spans="1:11" hidden="1" x14ac:dyDescent="0.2">
      <c r="A207" s="268" t="s">
        <v>576</v>
      </c>
      <c r="B207" s="269" t="s">
        <v>577</v>
      </c>
      <c r="C207" s="270" t="e">
        <f>SUMIF('1. Rpt 18s (non-CSU)'!$J$9:$J$555,820,'1. Rpt 18s (non-CSU)'!#REF!)</f>
        <v>#REF!</v>
      </c>
      <c r="D207" s="270" t="e">
        <f>SUMIF('1. Rpt 18s (non-CSU)'!$J$9:$J$555,820,'1. Rpt 18s (non-CSU)'!#REF!)</f>
        <v>#REF!</v>
      </c>
      <c r="E207" s="270" t="e">
        <f>SUMIF('1. Rpt 18s (non-CSU)'!$J$9:$J$555,820,'1. Rpt 18s (non-CSU)'!#REF!)</f>
        <v>#REF!</v>
      </c>
      <c r="F207" s="270" t="e">
        <f t="shared" si="16"/>
        <v>#REF!</v>
      </c>
    </row>
    <row r="208" spans="1:11" hidden="1" x14ac:dyDescent="0.2">
      <c r="A208" s="268" t="s">
        <v>578</v>
      </c>
      <c r="B208" s="269" t="s">
        <v>579</v>
      </c>
      <c r="C208" s="270" t="e">
        <f>SUMIF('1. Rpt 18s (non-CSU)'!$J$9:$J$555,825,'1. Rpt 18s (non-CSU)'!#REF!)</f>
        <v>#REF!</v>
      </c>
      <c r="D208" s="270" t="e">
        <f>SUMIF('1. Rpt 18s (non-CSU)'!$J$9:$J$555,825,'1. Rpt 18s (non-CSU)'!#REF!)</f>
        <v>#REF!</v>
      </c>
      <c r="E208" s="270" t="e">
        <f>SUMIF('1. Rpt 18s (non-CSU)'!$J$9:$J$555,825,'1. Rpt 18s (non-CSU)'!#REF!)</f>
        <v>#REF!</v>
      </c>
      <c r="F208" s="270" t="e">
        <f t="shared" si="16"/>
        <v>#REF!</v>
      </c>
    </row>
    <row r="209" spans="1:11" hidden="1" x14ac:dyDescent="0.2">
      <c r="A209" s="268" t="s">
        <v>580</v>
      </c>
      <c r="B209" s="271" t="s">
        <v>581</v>
      </c>
      <c r="C209" s="270" t="e">
        <f>SUMIF('1. Rpt 18s (non-CSU)'!$J$9:$J$555,830,'1. Rpt 18s (non-CSU)'!#REF!)</f>
        <v>#REF!</v>
      </c>
      <c r="D209" s="270" t="e">
        <f>SUMIF('1. Rpt 18s (non-CSU)'!$J$9:$J$555,830,'1. Rpt 18s (non-CSU)'!#REF!)</f>
        <v>#REF!</v>
      </c>
      <c r="E209" s="270" t="e">
        <f>SUMIF('1. Rpt 18s (non-CSU)'!$J$9:$J$555,830,'1. Rpt 18s (non-CSU)'!#REF!)</f>
        <v>#REF!</v>
      </c>
      <c r="F209" s="270" t="e">
        <f t="shared" si="16"/>
        <v>#REF!</v>
      </c>
    </row>
    <row r="210" spans="1:11" ht="13.5" hidden="1" thickBot="1" x14ac:dyDescent="0.25">
      <c r="A210" s="268" t="s">
        <v>582</v>
      </c>
      <c r="B210" s="272" t="s">
        <v>583</v>
      </c>
      <c r="C210" s="273" t="e">
        <f>SUMIF('1. Rpt 18s (non-CSU)'!$J$9:$J$555,835,'1. Rpt 18s (non-CSU)'!#REF!)</f>
        <v>#REF!</v>
      </c>
      <c r="D210" s="273" t="e">
        <f>SUMIF('1. Rpt 18s (non-CSU)'!$J$9:$J$555,835,'1. Rpt 18s (non-CSU)'!#REF!)</f>
        <v>#REF!</v>
      </c>
      <c r="E210" s="273" t="e">
        <f>SUMIF('1. Rpt 18s (non-CSU)'!$J$9:$J$555,835,'1. Rpt 18s (non-CSU)'!#REF!)</f>
        <v>#REF!</v>
      </c>
      <c r="F210" s="273" t="e">
        <f t="shared" si="16"/>
        <v>#REF!</v>
      </c>
    </row>
    <row r="211" spans="1:11" ht="13.5" hidden="1" thickBot="1" x14ac:dyDescent="0.25">
      <c r="A211" s="82"/>
      <c r="B211" s="83" t="s">
        <v>85</v>
      </c>
      <c r="C211" s="84" t="e">
        <f>SUM(C204:C210)</f>
        <v>#REF!</v>
      </c>
      <c r="D211" s="84" t="e">
        <f>SUM(D204:D210)</f>
        <v>#REF!</v>
      </c>
      <c r="E211" s="84" t="e">
        <f>SUM(E204:E210)</f>
        <v>#REF!</v>
      </c>
      <c r="F211" s="97" t="e">
        <f>SUM(F204:F210)</f>
        <v>#REF!</v>
      </c>
      <c r="H211" s="50" t="e">
        <f>ROUND(C211,0)/1000</f>
        <v>#REF!</v>
      </c>
      <c r="I211" s="50" t="e">
        <f>ROUND(D211,0)/1000</f>
        <v>#REF!</v>
      </c>
      <c r="J211" s="50" t="e">
        <f>ROUND(E211,0)/1000</f>
        <v>#REF!</v>
      </c>
      <c r="K211" s="50" t="e">
        <f>ROUND(F211,0)/1000</f>
        <v>#REF!</v>
      </c>
    </row>
    <row r="212" spans="1:11" hidden="1" x14ac:dyDescent="0.2">
      <c r="C212" s="47" t="e">
        <f>IF(C211='1. Rpt 18s (non-CSU)'!#REF!,"OK","Formula Error")</f>
        <v>#REF!</v>
      </c>
      <c r="D212" s="47" t="e">
        <f>IF(D211='1. Rpt 18s (non-CSU)'!#REF!,"OK","Formula Error")</f>
        <v>#REF!</v>
      </c>
      <c r="E212" s="47" t="e">
        <f>IF(E211='1. Rpt 18s (non-CSU)'!#REF!,"OK","Formula Error")</f>
        <v>#REF!</v>
      </c>
      <c r="F212" s="47" t="e">
        <f>IF(F211='1. Rpt 18s (non-CSU)'!#REF!,"OK","Formula Error")</f>
        <v>#REF!</v>
      </c>
    </row>
    <row r="213" spans="1:11" hidden="1" x14ac:dyDescent="0.2"/>
    <row r="214" spans="1:11" s="65" customFormat="1" ht="15.75" hidden="1" x14ac:dyDescent="0.25">
      <c r="A214" s="63" t="s">
        <v>600</v>
      </c>
      <c r="B214" s="64"/>
      <c r="I214" s="68"/>
      <c r="J214" s="68"/>
    </row>
    <row r="215" spans="1:11" s="65" customFormat="1" ht="16.5" hidden="1" thickBot="1" x14ac:dyDescent="0.3">
      <c r="A215" s="63"/>
      <c r="B215" s="64"/>
      <c r="C215" s="88"/>
      <c r="I215" s="68"/>
      <c r="J215" s="68"/>
    </row>
    <row r="216" spans="1:11" ht="26.25" hidden="1" thickBot="1" x14ac:dyDescent="0.25">
      <c r="A216" s="69" t="s">
        <v>567</v>
      </c>
      <c r="B216" s="70" t="s">
        <v>100</v>
      </c>
      <c r="C216" s="71" t="s">
        <v>568</v>
      </c>
      <c r="D216" s="72" t="s">
        <v>78</v>
      </c>
      <c r="E216" s="72" t="s">
        <v>79</v>
      </c>
      <c r="F216" s="73" t="s">
        <v>569</v>
      </c>
    </row>
    <row r="217" spans="1:11" hidden="1" x14ac:dyDescent="0.2">
      <c r="A217" s="77" t="s">
        <v>570</v>
      </c>
      <c r="B217" s="78" t="s">
        <v>571</v>
      </c>
      <c r="C217" s="80" t="e">
        <f>SUMIF('1. Rpt 18s (non-CSU)'!$J$9:$J$555,808,'1. Rpt 18s (non-CSU)'!#REF!)</f>
        <v>#REF!</v>
      </c>
      <c r="D217" s="270" t="e">
        <f>SUMIF('1. Rpt 18s (non-CSU)'!$J$9:$J$555,808,'1. Rpt 18s (non-CSU)'!#REF!)</f>
        <v>#REF!</v>
      </c>
      <c r="E217" s="270" t="e">
        <f>SUMIF('1. Rpt 18s (non-CSU)'!$J$9:$J$555,808,'1. Rpt 18s (non-CSU)'!#REF!)</f>
        <v>#REF!</v>
      </c>
      <c r="F217" s="80" t="e">
        <f t="shared" ref="F217:F223" si="17">+C217 +D217-E217</f>
        <v>#REF!</v>
      </c>
    </row>
    <row r="218" spans="1:11" hidden="1" x14ac:dyDescent="0.2">
      <c r="A218" s="268" t="s">
        <v>572</v>
      </c>
      <c r="B218" s="269" t="s">
        <v>573</v>
      </c>
      <c r="C218" s="270" t="e">
        <f>SUMIF('1. Rpt 18s (non-CSU)'!$J$9:$J$555,810,'1. Rpt 18s (non-CSU)'!#REF!)</f>
        <v>#REF!</v>
      </c>
      <c r="D218" s="270" t="e">
        <f>SUMIF('1. Rpt 18s (non-CSU)'!$J$9:$J$555,810,'1. Rpt 18s (non-CSU)'!#REF!)</f>
        <v>#REF!</v>
      </c>
      <c r="E218" s="270" t="e">
        <f>SUMIF('1. Rpt 18s (non-CSU)'!$J$9:$J$555,810,'1. Rpt 18s (non-CSU)'!#REF!)</f>
        <v>#REF!</v>
      </c>
      <c r="F218" s="270" t="e">
        <f t="shared" si="17"/>
        <v>#REF!</v>
      </c>
    </row>
    <row r="219" spans="1:11" hidden="1" x14ac:dyDescent="0.2">
      <c r="A219" s="268" t="s">
        <v>574</v>
      </c>
      <c r="B219" s="269" t="s">
        <v>575</v>
      </c>
      <c r="C219" s="270" t="e">
        <f>SUMIF('1. Rpt 18s (non-CSU)'!$J$9:$J$555,815,'1. Rpt 18s (non-CSU)'!#REF!)</f>
        <v>#REF!</v>
      </c>
      <c r="D219" s="270" t="e">
        <f>SUMIF('1. Rpt 18s (non-CSU)'!$J$9:$J$555,815,'1. Rpt 18s (non-CSU)'!#REF!)</f>
        <v>#REF!</v>
      </c>
      <c r="E219" s="270" t="e">
        <f>SUMIF('1. Rpt 18s (non-CSU)'!$J$9:$J$555,815,'1. Rpt 18s (non-CSU)'!#REF!)</f>
        <v>#REF!</v>
      </c>
      <c r="F219" s="270" t="e">
        <f t="shared" si="17"/>
        <v>#REF!</v>
      </c>
    </row>
    <row r="220" spans="1:11" hidden="1" x14ac:dyDescent="0.2">
      <c r="A220" s="268" t="s">
        <v>576</v>
      </c>
      <c r="B220" s="269" t="s">
        <v>577</v>
      </c>
      <c r="C220" s="270" t="e">
        <f>SUMIF('1. Rpt 18s (non-CSU)'!$J$9:$J$555,820,'1. Rpt 18s (non-CSU)'!#REF!)</f>
        <v>#REF!</v>
      </c>
      <c r="D220" s="270" t="e">
        <f>SUMIF('1. Rpt 18s (non-CSU)'!$J$9:$J$555,820,'1. Rpt 18s (non-CSU)'!#REF!)</f>
        <v>#REF!</v>
      </c>
      <c r="E220" s="270" t="e">
        <f>SUMIF('1. Rpt 18s (non-CSU)'!$J$9:$J$555,820,'1. Rpt 18s (non-CSU)'!#REF!)</f>
        <v>#REF!</v>
      </c>
      <c r="F220" s="270" t="e">
        <f t="shared" si="17"/>
        <v>#REF!</v>
      </c>
    </row>
    <row r="221" spans="1:11" hidden="1" x14ac:dyDescent="0.2">
      <c r="A221" s="268" t="s">
        <v>578</v>
      </c>
      <c r="B221" s="269" t="s">
        <v>579</v>
      </c>
      <c r="C221" s="270" t="e">
        <f>SUMIF('1. Rpt 18s (non-CSU)'!$J$9:$J$555,825,'1. Rpt 18s (non-CSU)'!#REF!)</f>
        <v>#REF!</v>
      </c>
      <c r="D221" s="270" t="e">
        <f>SUMIF('1. Rpt 18s (non-CSU)'!$J$9:$J$555,825,'1. Rpt 18s (non-CSU)'!#REF!)</f>
        <v>#REF!</v>
      </c>
      <c r="E221" s="270" t="e">
        <f>SUMIF('1. Rpt 18s (non-CSU)'!$J$9:$J$555,825,'1. Rpt 18s (non-CSU)'!#REF!)</f>
        <v>#REF!</v>
      </c>
      <c r="F221" s="270" t="e">
        <f t="shared" si="17"/>
        <v>#REF!</v>
      </c>
    </row>
    <row r="222" spans="1:11" hidden="1" x14ac:dyDescent="0.2">
      <c r="A222" s="268" t="s">
        <v>580</v>
      </c>
      <c r="B222" s="271" t="s">
        <v>581</v>
      </c>
      <c r="C222" s="270" t="e">
        <f>SUMIF('1. Rpt 18s (non-CSU)'!$J$9:$J$555,830,'1. Rpt 18s (non-CSU)'!#REF!)</f>
        <v>#REF!</v>
      </c>
      <c r="D222" s="270" t="e">
        <f>SUMIF('1. Rpt 18s (non-CSU)'!$J$9:$J$555,830,'1. Rpt 18s (non-CSU)'!#REF!)</f>
        <v>#REF!</v>
      </c>
      <c r="E222" s="270" t="e">
        <f>SUMIF('1. Rpt 18s (non-CSU)'!$J$9:$J$555,830,'1. Rpt 18s (non-CSU)'!#REF!)</f>
        <v>#REF!</v>
      </c>
      <c r="F222" s="270" t="e">
        <f t="shared" si="17"/>
        <v>#REF!</v>
      </c>
    </row>
    <row r="223" spans="1:11" ht="13.5" hidden="1" thickBot="1" x14ac:dyDescent="0.25">
      <c r="A223" s="268" t="s">
        <v>582</v>
      </c>
      <c r="B223" s="272" t="s">
        <v>583</v>
      </c>
      <c r="C223" s="273" t="e">
        <f>SUMIF('1. Rpt 18s (non-CSU)'!$J$9:$J$555,835,'1. Rpt 18s (non-CSU)'!#REF!)</f>
        <v>#REF!</v>
      </c>
      <c r="D223" s="270" t="e">
        <f>SUMIF('1. Rpt 18s (non-CSU)'!$J$9:$J$555,835,'1. Rpt 18s (non-CSU)'!#REF!)</f>
        <v>#REF!</v>
      </c>
      <c r="E223" s="270" t="e">
        <f>SUMIF('1. Rpt 18s (non-CSU)'!$J$9:$J$555,835,'1. Rpt 18s (non-CSU)'!#REF!)</f>
        <v>#REF!</v>
      </c>
      <c r="F223" s="273" t="e">
        <f t="shared" si="17"/>
        <v>#REF!</v>
      </c>
    </row>
    <row r="224" spans="1:11" ht="13.5" hidden="1" thickBot="1" x14ac:dyDescent="0.25">
      <c r="A224" s="82"/>
      <c r="B224" s="83" t="s">
        <v>85</v>
      </c>
      <c r="C224" s="84" t="e">
        <f>SUM(C217:C223)</f>
        <v>#REF!</v>
      </c>
      <c r="D224" s="84" t="e">
        <f>SUM(D217:D223)</f>
        <v>#REF!</v>
      </c>
      <c r="E224" s="84" t="e">
        <f>SUM(E217:E223)</f>
        <v>#REF!</v>
      </c>
      <c r="F224" s="97" t="e">
        <f>SUM(F217:F223)</f>
        <v>#REF!</v>
      </c>
      <c r="H224" s="50" t="e">
        <f>ROUND(C224,0)/1000</f>
        <v>#REF!</v>
      </c>
      <c r="I224" s="50" t="e">
        <f>ROUND(D224,0)/1000</f>
        <v>#REF!</v>
      </c>
      <c r="J224" s="50" t="e">
        <f>ROUND(E224,0)/1000</f>
        <v>#REF!</v>
      </c>
      <c r="K224" s="50" t="e">
        <f>ROUND(F224,0)/1000</f>
        <v>#REF!</v>
      </c>
    </row>
    <row r="225" spans="1:11" hidden="1" x14ac:dyDescent="0.2">
      <c r="C225" s="47" t="e">
        <f>IF(C224='1. Rpt 18s (non-CSU)'!#REF!,"OK","Formula Error")</f>
        <v>#REF!</v>
      </c>
      <c r="D225" s="47" t="e">
        <f>IF(D224='1. Rpt 18s (non-CSU)'!#REF!,"OK","Formula Error")</f>
        <v>#REF!</v>
      </c>
      <c r="E225" s="47" t="e">
        <f>IF(E224='1. Rpt 18s (non-CSU)'!#REF!,"OK","Formula Error")</f>
        <v>#REF!</v>
      </c>
      <c r="F225" s="47" t="e">
        <f>IF(F224='1. Rpt 18s (non-CSU)'!#REF!,"OK","Formula Error")</f>
        <v>#REF!</v>
      </c>
    </row>
    <row r="226" spans="1:11" hidden="1" x14ac:dyDescent="0.2"/>
    <row r="227" spans="1:11" s="65" customFormat="1" ht="15.75" hidden="1" x14ac:dyDescent="0.25">
      <c r="A227" s="63" t="s">
        <v>601</v>
      </c>
      <c r="B227" s="64"/>
      <c r="I227" s="68"/>
      <c r="J227" s="68"/>
    </row>
    <row r="228" spans="1:11" s="65" customFormat="1" ht="16.5" hidden="1" thickBot="1" x14ac:dyDescent="0.3">
      <c r="A228" s="63"/>
      <c r="B228" s="64"/>
      <c r="C228" s="67" t="s">
        <v>565</v>
      </c>
      <c r="I228" s="68"/>
      <c r="J228" s="68"/>
    </row>
    <row r="229" spans="1:11" ht="26.25" hidden="1" thickBot="1" x14ac:dyDescent="0.25">
      <c r="A229" s="69" t="s">
        <v>567</v>
      </c>
      <c r="B229" s="70" t="s">
        <v>100</v>
      </c>
      <c r="C229" s="71" t="s">
        <v>568</v>
      </c>
      <c r="D229" s="72" t="s">
        <v>78</v>
      </c>
      <c r="E229" s="72" t="s">
        <v>79</v>
      </c>
      <c r="F229" s="73" t="s">
        <v>569</v>
      </c>
    </row>
    <row r="230" spans="1:11" hidden="1" x14ac:dyDescent="0.2">
      <c r="A230" s="77" t="s">
        <v>570</v>
      </c>
      <c r="B230" s="78" t="s">
        <v>571</v>
      </c>
      <c r="C230" s="80" t="e">
        <f>SUMIF('1. Rpt 18s (non-CSU)'!$J$9:$J$555,808,'1. Rpt 18s (non-CSU)'!#REF!)</f>
        <v>#REF!</v>
      </c>
      <c r="D230" s="270" t="e">
        <f>SUMIF('1. Rpt 18s (non-CSU)'!$J$9:$J$555,808,'1. Rpt 18s (non-CSU)'!#REF!)</f>
        <v>#REF!</v>
      </c>
      <c r="E230" s="270" t="e">
        <f>SUMIF('1. Rpt 18s (non-CSU)'!$J$9:$J$555,808,'1. Rpt 18s (non-CSU)'!#REF!)</f>
        <v>#REF!</v>
      </c>
      <c r="F230" s="80" t="e">
        <f t="shared" ref="F230:F236" si="18">+C230 +D230-E230</f>
        <v>#REF!</v>
      </c>
    </row>
    <row r="231" spans="1:11" hidden="1" x14ac:dyDescent="0.2">
      <c r="A231" s="268" t="s">
        <v>572</v>
      </c>
      <c r="B231" s="269" t="s">
        <v>573</v>
      </c>
      <c r="C231" s="270" t="e">
        <f>SUMIF('1. Rpt 18s (non-CSU)'!$J$9:$J$555,810,'1. Rpt 18s (non-CSU)'!#REF!)</f>
        <v>#REF!</v>
      </c>
      <c r="D231" s="270" t="e">
        <f>SUMIF('1. Rpt 18s (non-CSU)'!$J$9:$J$555,810,'1. Rpt 18s (non-CSU)'!#REF!)</f>
        <v>#REF!</v>
      </c>
      <c r="E231" s="270" t="e">
        <f>SUMIF('1. Rpt 18s (non-CSU)'!$J$9:$J$555,810,'1. Rpt 18s (non-CSU)'!#REF!)</f>
        <v>#REF!</v>
      </c>
      <c r="F231" s="270" t="e">
        <f t="shared" si="18"/>
        <v>#REF!</v>
      </c>
    </row>
    <row r="232" spans="1:11" hidden="1" x14ac:dyDescent="0.2">
      <c r="A232" s="268" t="s">
        <v>574</v>
      </c>
      <c r="B232" s="269" t="s">
        <v>575</v>
      </c>
      <c r="C232" s="270" t="e">
        <f>SUMIF('1. Rpt 18s (non-CSU)'!$J$9:$J$555,815,'1. Rpt 18s (non-CSU)'!#REF!)</f>
        <v>#REF!</v>
      </c>
      <c r="D232" s="270" t="e">
        <f>SUMIF('1. Rpt 18s (non-CSU)'!$J$9:$J$555,815,'1. Rpt 18s (non-CSU)'!#REF!)</f>
        <v>#REF!</v>
      </c>
      <c r="E232" s="270" t="e">
        <f>SUMIF('1. Rpt 18s (non-CSU)'!$J$9:$J$555,815,'1. Rpt 18s (non-CSU)'!#REF!)</f>
        <v>#REF!</v>
      </c>
      <c r="F232" s="270" t="e">
        <f t="shared" si="18"/>
        <v>#REF!</v>
      </c>
    </row>
    <row r="233" spans="1:11" hidden="1" x14ac:dyDescent="0.2">
      <c r="A233" s="268" t="s">
        <v>576</v>
      </c>
      <c r="B233" s="269" t="s">
        <v>577</v>
      </c>
      <c r="C233" s="270" t="e">
        <f>SUMIF('1. Rpt 18s (non-CSU)'!$J$9:$J$555,820,'1. Rpt 18s (non-CSU)'!#REF!)</f>
        <v>#REF!</v>
      </c>
      <c r="D233" s="270" t="e">
        <f>SUMIF('1. Rpt 18s (non-CSU)'!$J$9:$J$555,820,'1. Rpt 18s (non-CSU)'!#REF!)</f>
        <v>#REF!</v>
      </c>
      <c r="E233" s="270" t="e">
        <f>SUMIF('1. Rpt 18s (non-CSU)'!$J$9:$J$555,820,'1. Rpt 18s (non-CSU)'!#REF!)</f>
        <v>#REF!</v>
      </c>
      <c r="F233" s="270" t="e">
        <f t="shared" si="18"/>
        <v>#REF!</v>
      </c>
    </row>
    <row r="234" spans="1:11" hidden="1" x14ac:dyDescent="0.2">
      <c r="A234" s="268" t="s">
        <v>578</v>
      </c>
      <c r="B234" s="269" t="s">
        <v>579</v>
      </c>
      <c r="C234" s="270" t="e">
        <f>SUMIF('1. Rpt 18s (non-CSU)'!$J$9:$J$555,825,'1. Rpt 18s (non-CSU)'!#REF!)</f>
        <v>#REF!</v>
      </c>
      <c r="D234" s="270" t="e">
        <f>SUMIF('1. Rpt 18s (non-CSU)'!$J$9:$J$555,825,'1. Rpt 18s (non-CSU)'!#REF!)</f>
        <v>#REF!</v>
      </c>
      <c r="E234" s="270" t="e">
        <f>SUMIF('1. Rpt 18s (non-CSU)'!$J$9:$J$555,825,'1. Rpt 18s (non-CSU)'!#REF!)</f>
        <v>#REF!</v>
      </c>
      <c r="F234" s="270" t="e">
        <f t="shared" si="18"/>
        <v>#REF!</v>
      </c>
    </row>
    <row r="235" spans="1:11" hidden="1" x14ac:dyDescent="0.2">
      <c r="A235" s="268" t="s">
        <v>580</v>
      </c>
      <c r="B235" s="271" t="s">
        <v>581</v>
      </c>
      <c r="C235" s="270" t="e">
        <f>SUMIF('1. Rpt 18s (non-CSU)'!$J$9:$J$555,830,'1. Rpt 18s (non-CSU)'!#REF!)</f>
        <v>#REF!</v>
      </c>
      <c r="D235" s="270" t="e">
        <f>SUMIF('1. Rpt 18s (non-CSU)'!$J$9:$J$555,830,'1. Rpt 18s (non-CSU)'!#REF!)</f>
        <v>#REF!</v>
      </c>
      <c r="E235" s="270" t="e">
        <f>SUMIF('1. Rpt 18s (non-CSU)'!$J$9:$J$555,830,'1. Rpt 18s (non-CSU)'!#REF!)</f>
        <v>#REF!</v>
      </c>
      <c r="F235" s="270" t="e">
        <f t="shared" si="18"/>
        <v>#REF!</v>
      </c>
    </row>
    <row r="236" spans="1:11" ht="13.5" hidden="1" thickBot="1" x14ac:dyDescent="0.25">
      <c r="A236" s="268" t="s">
        <v>582</v>
      </c>
      <c r="B236" s="272" t="s">
        <v>583</v>
      </c>
      <c r="C236" s="273" t="e">
        <f>SUMIF('1. Rpt 18s (non-CSU)'!$J$9:$J$555,835,'1. Rpt 18s (non-CSU)'!#REF!)</f>
        <v>#REF!</v>
      </c>
      <c r="D236" s="270" t="e">
        <f>SUMIF('1. Rpt 18s (non-CSU)'!$J$9:$J$555,835,'1. Rpt 18s (non-CSU)'!#REF!)</f>
        <v>#REF!</v>
      </c>
      <c r="E236" s="270" t="e">
        <f>SUMIF('1. Rpt 18s (non-CSU)'!$J$9:$J$555,835,'1. Rpt 18s (non-CSU)'!#REF!)</f>
        <v>#REF!</v>
      </c>
      <c r="F236" s="273" t="e">
        <f t="shared" si="18"/>
        <v>#REF!</v>
      </c>
    </row>
    <row r="237" spans="1:11" ht="13.5" hidden="1" thickBot="1" x14ac:dyDescent="0.25">
      <c r="A237" s="82"/>
      <c r="B237" s="83" t="s">
        <v>85</v>
      </c>
      <c r="C237" s="84" t="e">
        <f>SUM(C230:C236)</f>
        <v>#REF!</v>
      </c>
      <c r="D237" s="84" t="e">
        <f>SUM(D230:D236)</f>
        <v>#REF!</v>
      </c>
      <c r="E237" s="84" t="e">
        <f>SUM(E230:E236)</f>
        <v>#REF!</v>
      </c>
      <c r="F237" s="97" t="e">
        <f>SUM(F230:F236)</f>
        <v>#REF!</v>
      </c>
      <c r="H237" s="50" t="e">
        <f>ROUND(C237,0)/1000</f>
        <v>#REF!</v>
      </c>
      <c r="I237" s="50" t="e">
        <f>ROUND(D237,0)/1000</f>
        <v>#REF!</v>
      </c>
      <c r="J237" s="50" t="e">
        <f>ROUND(E237,0)/1000</f>
        <v>#REF!</v>
      </c>
      <c r="K237" s="50" t="e">
        <f>ROUND(F237,0)/1000</f>
        <v>#REF!</v>
      </c>
    </row>
    <row r="238" spans="1:11" hidden="1" x14ac:dyDescent="0.2">
      <c r="C238" s="47" t="e">
        <f>IF(C237='1. Rpt 18s (non-CSU)'!#REF!,"OK","Formula Error")</f>
        <v>#REF!</v>
      </c>
      <c r="D238" s="47" t="e">
        <f>IF(D237='1. Rpt 18s (non-CSU)'!#REF!,"OK","Formula Error")</f>
        <v>#REF!</v>
      </c>
      <c r="E238" s="47" t="e">
        <f>IF(E237='1. Rpt 18s (non-CSU)'!#REF!,"OK","Formula Error")</f>
        <v>#REF!</v>
      </c>
      <c r="F238" s="47" t="e">
        <f>IF(F237='1. Rpt 18s (non-CSU)'!#REF!,"OK","Formula Error")</f>
        <v>#REF!</v>
      </c>
    </row>
    <row r="239" spans="1:11" hidden="1" x14ac:dyDescent="0.2"/>
    <row r="240" spans="1:11" s="65" customFormat="1" ht="15.75" hidden="1" x14ac:dyDescent="0.25">
      <c r="A240" s="63" t="s">
        <v>120</v>
      </c>
      <c r="B240" s="64"/>
      <c r="I240" s="68"/>
      <c r="J240" s="68"/>
    </row>
    <row r="241" spans="1:11" s="65" customFormat="1" ht="16.5" hidden="1" thickBot="1" x14ac:dyDescent="0.3">
      <c r="A241" s="87" t="s">
        <v>585</v>
      </c>
      <c r="C241" s="88"/>
      <c r="I241" s="68"/>
      <c r="J241" s="68"/>
    </row>
    <row r="242" spans="1:11" ht="26.25" hidden="1" thickBot="1" x14ac:dyDescent="0.25">
      <c r="A242" s="89" t="s">
        <v>567</v>
      </c>
      <c r="B242" s="90" t="s">
        <v>100</v>
      </c>
      <c r="C242" s="91" t="s">
        <v>568</v>
      </c>
      <c r="D242" s="74" t="s">
        <v>78</v>
      </c>
      <c r="E242" s="74" t="s">
        <v>79</v>
      </c>
      <c r="F242" s="92" t="s">
        <v>569</v>
      </c>
    </row>
    <row r="243" spans="1:11" hidden="1" x14ac:dyDescent="0.2">
      <c r="A243" s="77" t="s">
        <v>570</v>
      </c>
      <c r="B243" s="78" t="s">
        <v>571</v>
      </c>
      <c r="C243" s="80">
        <f>SUMIF('1. Rpt 18s (non-CSU)'!$J$9:$J$555,A243,'1. Rpt 18s (non-CSU)'!Q$9:Q$555)</f>
        <v>1599546.95</v>
      </c>
      <c r="D243" s="80">
        <f>SUMIF('1. Rpt 18s (non-CSU)'!$J$9:$J$555,A243,'1. Rpt 18s (non-CSU)'!X$9:X$555)</f>
        <v>0</v>
      </c>
      <c r="E243" s="80">
        <f>SUMIF('1. Rpt 18s (non-CSU)'!$J$9:$J$555,A243,'1. Rpt 18s (non-CSU)'!AC$9:AC$555)</f>
        <v>349968.38</v>
      </c>
      <c r="F243" s="80">
        <f t="shared" ref="F243" si="19">+C243 +D243-E243</f>
        <v>1249578.57</v>
      </c>
    </row>
    <row r="244" spans="1:11" hidden="1" x14ac:dyDescent="0.2">
      <c r="A244" s="268" t="s">
        <v>572</v>
      </c>
      <c r="B244" s="269" t="s">
        <v>573</v>
      </c>
      <c r="C244" s="80">
        <f>SUMIF('1. Rpt 18s (non-CSU)'!$J$9:$J$555,A244,'1. Rpt 18s (non-CSU)'!Q$9:Q$555)</f>
        <v>0</v>
      </c>
      <c r="D244" s="80">
        <f>SUMIF('1. Rpt 18s (non-CSU)'!$J$9:$J$555,A244,'1. Rpt 18s (non-CSU)'!X$9:X$555)</f>
        <v>0</v>
      </c>
      <c r="E244" s="80">
        <f>SUMIF('1. Rpt 18s (non-CSU)'!$J$9:$J$555,A244,'1. Rpt 18s (non-CSU)'!AC$9:AC$555)</f>
        <v>0</v>
      </c>
      <c r="F244" s="80">
        <f t="shared" ref="F244:F249" si="20">+C244 +D244-E244</f>
        <v>0</v>
      </c>
    </row>
    <row r="245" spans="1:11" hidden="1" x14ac:dyDescent="0.2">
      <c r="A245" s="268" t="s">
        <v>574</v>
      </c>
      <c r="B245" s="269" t="s">
        <v>575</v>
      </c>
      <c r="C245" s="80">
        <f>SUMIF('1. Rpt 18s (non-CSU)'!$J$9:$J$555,A245,'1. Rpt 18s (non-CSU)'!Q$9:Q$555)</f>
        <v>199130</v>
      </c>
      <c r="D245" s="80">
        <f>SUMIF('1. Rpt 18s (non-CSU)'!$J$9:$J$555,A245,'1. Rpt 18s (non-CSU)'!X$9:X$555)</f>
        <v>0</v>
      </c>
      <c r="E245" s="80">
        <f>SUMIF('1. Rpt 18s (non-CSU)'!$J$9:$J$555,A245,'1. Rpt 18s (non-CSU)'!AC$9:AC$555)</f>
        <v>0</v>
      </c>
      <c r="F245" s="80">
        <f t="shared" si="20"/>
        <v>199130</v>
      </c>
    </row>
    <row r="246" spans="1:11" hidden="1" x14ac:dyDescent="0.2">
      <c r="A246" s="268" t="s">
        <v>576</v>
      </c>
      <c r="B246" s="269" t="s">
        <v>577</v>
      </c>
      <c r="C246" s="80">
        <f>SUMIF('1. Rpt 18s (non-CSU)'!$J$9:$J$555,A246,'1. Rpt 18s (non-CSU)'!Q$9:Q$555)</f>
        <v>0</v>
      </c>
      <c r="D246" s="80">
        <f>SUMIF('1. Rpt 18s (non-CSU)'!$J$9:$J$555,A246,'1. Rpt 18s (non-CSU)'!X$9:X$555)</f>
        <v>0</v>
      </c>
      <c r="E246" s="80">
        <f>SUMIF('1. Rpt 18s (non-CSU)'!$J$9:$J$555,A246,'1. Rpt 18s (non-CSU)'!AC$9:AC$555)</f>
        <v>0</v>
      </c>
      <c r="F246" s="80">
        <f t="shared" si="20"/>
        <v>0</v>
      </c>
    </row>
    <row r="247" spans="1:11" hidden="1" x14ac:dyDescent="0.2">
      <c r="A247" s="268" t="s">
        <v>578</v>
      </c>
      <c r="B247" s="269" t="s">
        <v>579</v>
      </c>
      <c r="C247" s="80">
        <f>SUMIF('1. Rpt 18s (non-CSU)'!$J$9:$J$555,A247,'1. Rpt 18s (non-CSU)'!Q$9:Q$555)</f>
        <v>4722742.2</v>
      </c>
      <c r="D247" s="80">
        <f>SUMIF('1. Rpt 18s (non-CSU)'!$J$9:$J$555,A247,'1. Rpt 18s (non-CSU)'!X$9:X$555)</f>
        <v>1361819.46</v>
      </c>
      <c r="E247" s="80">
        <f>SUMIF('1. Rpt 18s (non-CSU)'!$J$9:$J$555,A247,'1. Rpt 18s (non-CSU)'!AC$9:AC$555)</f>
        <v>2577262.12</v>
      </c>
      <c r="F247" s="80">
        <f t="shared" si="20"/>
        <v>3507299.54</v>
      </c>
    </row>
    <row r="248" spans="1:11" hidden="1" x14ac:dyDescent="0.2">
      <c r="A248" s="268" t="s">
        <v>580</v>
      </c>
      <c r="B248" s="271" t="s">
        <v>581</v>
      </c>
      <c r="C248" s="80">
        <f>SUMIF('1. Rpt 18s (non-CSU)'!$J$9:$J$555,A248,'1. Rpt 18s (non-CSU)'!Q$9:Q$555)</f>
        <v>27098009</v>
      </c>
      <c r="D248" s="80">
        <f>SUMIF('1. Rpt 18s (non-CSU)'!$J$9:$J$555,A248,'1. Rpt 18s (non-CSU)'!X$9:X$555)</f>
        <v>3919547</v>
      </c>
      <c r="E248" s="80">
        <f>SUMIF('1. Rpt 18s (non-CSU)'!$J$9:$J$555,A248,'1. Rpt 18s (non-CSU)'!AC$9:AC$555)</f>
        <v>1486301</v>
      </c>
      <c r="F248" s="80">
        <f t="shared" si="20"/>
        <v>29531255</v>
      </c>
    </row>
    <row r="249" spans="1:11" ht="13.5" hidden="1" thickBot="1" x14ac:dyDescent="0.25">
      <c r="A249" s="268" t="s">
        <v>582</v>
      </c>
      <c r="B249" s="272" t="s">
        <v>583</v>
      </c>
      <c r="C249" s="80">
        <f>SUMIF('1. Rpt 18s (non-CSU)'!$J$9:$J$555,A249,'1. Rpt 18s (non-CSU)'!Q$9:Q$555)</f>
        <v>0</v>
      </c>
      <c r="D249" s="80">
        <f>SUMIF('1. Rpt 18s (non-CSU)'!$J$9:$J$555,A249,'1. Rpt 18s (non-CSU)'!X$9:X$555)</f>
        <v>0</v>
      </c>
      <c r="E249" s="80">
        <f>SUMIF('1. Rpt 18s (non-CSU)'!$J$9:$J$555,A249,'1. Rpt 18s (non-CSU)'!AC$9:AC$555)</f>
        <v>0</v>
      </c>
      <c r="F249" s="80">
        <f t="shared" si="20"/>
        <v>0</v>
      </c>
    </row>
    <row r="250" spans="1:11" ht="13.5" hidden="1" thickBot="1" x14ac:dyDescent="0.25">
      <c r="A250" s="82"/>
      <c r="B250" s="93" t="s">
        <v>85</v>
      </c>
      <c r="C250" s="94">
        <f>SUM(C243:C249)</f>
        <v>33619428.149999999</v>
      </c>
      <c r="D250" s="94">
        <f>SUM(D243:D249)</f>
        <v>5281366.46</v>
      </c>
      <c r="E250" s="94">
        <f>SUM(E243:E249)</f>
        <v>4413531.5</v>
      </c>
      <c r="F250" s="95">
        <f>SUM(F243:F249)</f>
        <v>34487263.109999999</v>
      </c>
      <c r="H250" s="50">
        <f>ROUND(C250,0)/1000</f>
        <v>33619</v>
      </c>
      <c r="I250" s="50">
        <f>ROUND(D250,0)/1000</f>
        <v>5281</v>
      </c>
      <c r="J250" s="50">
        <f>ROUND(E250,0)/1000</f>
        <v>4414</v>
      </c>
      <c r="K250" s="50">
        <f>ROUND(F250,0)/1000</f>
        <v>34487</v>
      </c>
    </row>
    <row r="251" spans="1:11" hidden="1" x14ac:dyDescent="0.2">
      <c r="C251" s="47" t="str">
        <f>IF(C250='1. Rpt 18s (non-CSU)'!Q$556,"OK","Formula Error")</f>
        <v>OK</v>
      </c>
      <c r="D251" s="47" t="str">
        <f>IF(D250='1. Rpt 18s (non-CSU)'!X$556,"OK","Formula Error")</f>
        <v>OK</v>
      </c>
      <c r="E251" s="47" t="str">
        <f>IF(E250='1. Rpt 18s (non-CSU)'!AC$556,"OK","Formula Error")</f>
        <v>OK</v>
      </c>
      <c r="F251" s="47" t="str">
        <f>IF(F250='1. Rpt 18s (non-CSU)'!AH$556,"OK","Formula Error")</f>
        <v>OK</v>
      </c>
    </row>
    <row r="252" spans="1:11" hidden="1" x14ac:dyDescent="0.2">
      <c r="C252" s="47"/>
      <c r="D252" s="47"/>
      <c r="E252" s="47"/>
      <c r="F252" s="47"/>
    </row>
    <row r="253" spans="1:11" hidden="1" x14ac:dyDescent="0.2">
      <c r="C253" s="47"/>
      <c r="D253" s="47"/>
      <c r="E253" s="47"/>
      <c r="F253" s="47"/>
    </row>
    <row r="254" spans="1:11" s="65" customFormat="1" ht="15.75" hidden="1" x14ac:dyDescent="0.25">
      <c r="A254" s="63" t="s">
        <v>602</v>
      </c>
      <c r="B254" s="64"/>
      <c r="I254" s="68"/>
      <c r="J254" s="68"/>
    </row>
    <row r="255" spans="1:11" s="65" customFormat="1" ht="16.5" hidden="1" thickBot="1" x14ac:dyDescent="0.3">
      <c r="A255" s="63"/>
      <c r="B255" s="64"/>
      <c r="C255" s="67" t="s">
        <v>565</v>
      </c>
      <c r="I255" s="68"/>
      <c r="J255" s="68"/>
    </row>
    <row r="256" spans="1:11" ht="26.25" hidden="1" thickBot="1" x14ac:dyDescent="0.25">
      <c r="A256" s="69" t="s">
        <v>567</v>
      </c>
      <c r="B256" s="70" t="s">
        <v>100</v>
      </c>
      <c r="C256" s="71" t="s">
        <v>568</v>
      </c>
      <c r="D256" s="72" t="s">
        <v>78</v>
      </c>
      <c r="E256" s="72" t="s">
        <v>79</v>
      </c>
      <c r="F256" s="73" t="s">
        <v>569</v>
      </c>
    </row>
    <row r="257" spans="1:11" hidden="1" x14ac:dyDescent="0.2">
      <c r="A257" s="77" t="s">
        <v>570</v>
      </c>
      <c r="B257" s="78" t="s">
        <v>571</v>
      </c>
      <c r="C257" s="79" t="e">
        <f t="shared" ref="C257:E263" si="21">+C243+C47+C34+C21</f>
        <v>#REF!</v>
      </c>
      <c r="D257" s="270" t="e">
        <f t="shared" si="21"/>
        <v>#REF!</v>
      </c>
      <c r="E257" s="270" t="e">
        <f t="shared" si="21"/>
        <v>#REF!</v>
      </c>
      <c r="F257" s="80" t="e">
        <f t="shared" ref="F257:F263" si="22">+C257+D257-E257</f>
        <v>#REF!</v>
      </c>
    </row>
    <row r="258" spans="1:11" hidden="1" x14ac:dyDescent="0.2">
      <c r="A258" s="268" t="s">
        <v>572</v>
      </c>
      <c r="B258" s="269" t="s">
        <v>573</v>
      </c>
      <c r="C258" s="79" t="e">
        <f t="shared" si="21"/>
        <v>#REF!</v>
      </c>
      <c r="D258" s="270" t="e">
        <f t="shared" si="21"/>
        <v>#REF!</v>
      </c>
      <c r="E258" s="270" t="e">
        <f t="shared" si="21"/>
        <v>#REF!</v>
      </c>
      <c r="F258" s="80" t="e">
        <f t="shared" si="22"/>
        <v>#REF!</v>
      </c>
    </row>
    <row r="259" spans="1:11" hidden="1" x14ac:dyDescent="0.2">
      <c r="A259" s="268" t="s">
        <v>574</v>
      </c>
      <c r="B259" s="269" t="s">
        <v>575</v>
      </c>
      <c r="C259" s="79" t="e">
        <f t="shared" si="21"/>
        <v>#REF!</v>
      </c>
      <c r="D259" s="270" t="e">
        <f t="shared" si="21"/>
        <v>#REF!</v>
      </c>
      <c r="E259" s="270" t="e">
        <f t="shared" si="21"/>
        <v>#REF!</v>
      </c>
      <c r="F259" s="80" t="e">
        <f t="shared" si="22"/>
        <v>#REF!</v>
      </c>
    </row>
    <row r="260" spans="1:11" hidden="1" x14ac:dyDescent="0.2">
      <c r="A260" s="268" t="s">
        <v>576</v>
      </c>
      <c r="B260" s="269" t="s">
        <v>577</v>
      </c>
      <c r="C260" s="79" t="e">
        <f t="shared" si="21"/>
        <v>#REF!</v>
      </c>
      <c r="D260" s="270" t="e">
        <f t="shared" si="21"/>
        <v>#REF!</v>
      </c>
      <c r="E260" s="270" t="e">
        <f t="shared" si="21"/>
        <v>#REF!</v>
      </c>
      <c r="F260" s="80" t="e">
        <f t="shared" si="22"/>
        <v>#REF!</v>
      </c>
    </row>
    <row r="261" spans="1:11" hidden="1" x14ac:dyDescent="0.2">
      <c r="A261" s="268" t="s">
        <v>578</v>
      </c>
      <c r="B261" s="269" t="s">
        <v>579</v>
      </c>
      <c r="C261" s="79" t="e">
        <f t="shared" si="21"/>
        <v>#REF!</v>
      </c>
      <c r="D261" s="270" t="e">
        <f t="shared" si="21"/>
        <v>#REF!</v>
      </c>
      <c r="E261" s="270" t="e">
        <f t="shared" si="21"/>
        <v>#REF!</v>
      </c>
      <c r="F261" s="80" t="e">
        <f t="shared" si="22"/>
        <v>#REF!</v>
      </c>
    </row>
    <row r="262" spans="1:11" hidden="1" x14ac:dyDescent="0.2">
      <c r="A262" s="268" t="s">
        <v>580</v>
      </c>
      <c r="B262" s="271" t="s">
        <v>581</v>
      </c>
      <c r="C262" s="79" t="e">
        <f t="shared" si="21"/>
        <v>#REF!</v>
      </c>
      <c r="D262" s="270" t="e">
        <f t="shared" si="21"/>
        <v>#REF!</v>
      </c>
      <c r="E262" s="270" t="e">
        <f t="shared" si="21"/>
        <v>#REF!</v>
      </c>
      <c r="F262" s="80" t="e">
        <f t="shared" si="22"/>
        <v>#REF!</v>
      </c>
    </row>
    <row r="263" spans="1:11" ht="13.5" hidden="1" thickBot="1" x14ac:dyDescent="0.25">
      <c r="A263" s="268" t="s">
        <v>582</v>
      </c>
      <c r="B263" s="272" t="s">
        <v>583</v>
      </c>
      <c r="C263" s="79" t="e">
        <f t="shared" si="21"/>
        <v>#REF!</v>
      </c>
      <c r="D263" s="270" t="e">
        <f t="shared" si="21"/>
        <v>#REF!</v>
      </c>
      <c r="E263" s="270" t="e">
        <f t="shared" si="21"/>
        <v>#REF!</v>
      </c>
      <c r="F263" s="80" t="e">
        <f t="shared" si="22"/>
        <v>#REF!</v>
      </c>
    </row>
    <row r="264" spans="1:11" ht="13.5" hidden="1" thickBot="1" x14ac:dyDescent="0.25">
      <c r="A264" s="82"/>
      <c r="B264" s="83" t="s">
        <v>85</v>
      </c>
      <c r="C264" s="84" t="e">
        <f>SUM(C257:C263)</f>
        <v>#REF!</v>
      </c>
      <c r="D264" s="84" t="e">
        <f>SUM(D257:D263)</f>
        <v>#REF!</v>
      </c>
      <c r="E264" s="84" t="e">
        <f>SUM(E257:E263)</f>
        <v>#REF!</v>
      </c>
      <c r="F264" s="97" t="e">
        <f>SUM(F257:F263)</f>
        <v>#REF!</v>
      </c>
      <c r="G264" s="231" t="e">
        <f>F250/F264</f>
        <v>#REF!</v>
      </c>
      <c r="H264" s="50" t="e">
        <f>ROUND(C264,0)/1000</f>
        <v>#REF!</v>
      </c>
      <c r="I264" s="50" t="e">
        <f>ROUND(D264,0)/1000</f>
        <v>#REF!</v>
      </c>
      <c r="J264" s="50" t="e">
        <f>ROUND(E264,0)/1000</f>
        <v>#REF!</v>
      </c>
      <c r="K264" s="50" t="e">
        <f>ROUND(F264,0)/1000</f>
        <v>#REF!</v>
      </c>
    </row>
    <row r="265" spans="1:11" x14ac:dyDescent="0.2">
      <c r="A265" s="82"/>
      <c r="B265" s="100"/>
      <c r="C265" s="47"/>
      <c r="D265" s="47"/>
      <c r="E265" s="47"/>
      <c r="F265" s="47"/>
    </row>
    <row r="266" spans="1:11" ht="15" x14ac:dyDescent="0.2">
      <c r="D266" s="96"/>
      <c r="E266" s="65"/>
    </row>
    <row r="267" spans="1:11" ht="15" x14ac:dyDescent="0.2">
      <c r="D267" s="96"/>
      <c r="E267" s="65"/>
    </row>
    <row r="268" spans="1:11" s="65" customFormat="1" ht="15.75" x14ac:dyDescent="0.25">
      <c r="A268" s="63" t="s">
        <v>603</v>
      </c>
      <c r="B268" s="64"/>
      <c r="I268" s="68"/>
      <c r="J268" s="68"/>
    </row>
    <row r="269" spans="1:11" s="65" customFormat="1" ht="15.75" x14ac:dyDescent="0.25">
      <c r="A269" s="63"/>
      <c r="B269" s="64"/>
      <c r="C269" s="67" t="s">
        <v>565</v>
      </c>
      <c r="I269" s="68"/>
      <c r="J269" s="68"/>
    </row>
    <row r="270" spans="1:11" ht="25.5" x14ac:dyDescent="0.2">
      <c r="A270" s="69" t="s">
        <v>567</v>
      </c>
      <c r="B270" s="70" t="s">
        <v>100</v>
      </c>
      <c r="C270" s="71" t="s">
        <v>568</v>
      </c>
      <c r="D270" s="72" t="s">
        <v>78</v>
      </c>
      <c r="E270" s="72" t="s">
        <v>79</v>
      </c>
      <c r="F270" s="73" t="s">
        <v>569</v>
      </c>
    </row>
    <row r="271" spans="1:11" x14ac:dyDescent="0.2">
      <c r="A271" s="77" t="s">
        <v>570</v>
      </c>
      <c r="B271" s="78" t="s">
        <v>571</v>
      </c>
      <c r="C271" s="80">
        <f>SUM(SUMIFS('1. Rpt 18s (non-CSU)'!N$9:N$555,'1. Rpt 18s (non-CSU)'!$J$9:$J$555,A271,'1. Rpt 18s (non-CSU)'!$I$9:$I$555,100),SUMIFS('1. Rpt 18s (non-CSU)'!N$9:N$555,'1. Rpt 18s (non-CSU)'!$J$9:$J$555,A271,'1. Rpt 18s (non-CSU)'!$I$9:$I$555,200),SUMIFS('1. Rpt 18s (non-CSU)'!N$9:N$555,'1. Rpt 18s (non-CSU)'!$J$9:$J$555,A271,'1. Rpt 18s (non-CSU)'!$I$9:$I$555,300))</f>
        <v>1953492.65</v>
      </c>
      <c r="D271" s="80">
        <f>SUM(SUMIFS('1. Rpt 18s (non-CSU)'!U$9:U$555,'1. Rpt 18s (non-CSU)'!$J$9:$J$555,A271,'1. Rpt 18s (non-CSU)'!$I$9:$I$555,100),SUMIFS('1. Rpt 18s (non-CSU)'!U$9:U$555,'1. Rpt 18s (non-CSU)'!$J$9:$J$555,A271,'1. Rpt 18s (non-CSU)'!$I$9:$I$555,200),SUMIFS('1. Rpt 18s (non-CSU)'!U$9:U$555,'1. Rpt 18s (non-CSU)'!$J$9:$J$555,A271,'1. Rpt 18s (non-CSU)'!$I$9:$I$555,300))</f>
        <v>0</v>
      </c>
      <c r="E271" s="80">
        <f>SUM(SUMIFS('1. Rpt 18s (non-CSU)'!Z$9:Z$555,'1. Rpt 18s (non-CSU)'!$J$9:$J$555,A271,'1. Rpt 18s (non-CSU)'!$I$9:$I$555,100),SUMIFS('1. Rpt 18s (non-CSU)'!Z$9:Z$555,'1. Rpt 18s (non-CSU)'!$J$9:$J$555,A271,'1. Rpt 18s (non-CSU)'!$I$9:$I$555,200),SUMIFS('1. Rpt 18s (non-CSU)'!Z$9:Z$555,'1. Rpt 18s (non-CSU)'!$J$9:$J$555,A271,'1. Rpt 18s (non-CSU)'!$I$9:$I$555,300))</f>
        <v>0</v>
      </c>
      <c r="F271" s="80">
        <f>+C271+D271-E271</f>
        <v>1953492.65</v>
      </c>
    </row>
    <row r="272" spans="1:11" x14ac:dyDescent="0.2">
      <c r="A272" s="268" t="s">
        <v>572</v>
      </c>
      <c r="B272" s="269" t="s">
        <v>573</v>
      </c>
      <c r="C272" s="80">
        <f>SUM(SUMIFS('1. Rpt 18s (non-CSU)'!N$9:N$555,'1. Rpt 18s (non-CSU)'!$J$9:$J$555,A272,'1. Rpt 18s (non-CSU)'!$I$9:$I$555,100),SUMIFS('1. Rpt 18s (non-CSU)'!N$9:N$555,'1. Rpt 18s (non-CSU)'!$J$9:$J$555,A272,'1. Rpt 18s (non-CSU)'!$I$9:$I$555,200),SUMIFS('1. Rpt 18s (non-CSU)'!N$9:N$555,'1. Rpt 18s (non-CSU)'!$J$9:$J$555,A272,'1. Rpt 18s (non-CSU)'!$I$9:$I$555,300))</f>
        <v>0</v>
      </c>
      <c r="D272" s="80">
        <f>SUM(SUMIFS('1. Rpt 18s (non-CSU)'!U$9:U$555,'1. Rpt 18s (non-CSU)'!$J$9:$J$555,A272,'1. Rpt 18s (non-CSU)'!$I$9:$I$555,100),SUMIFS('1. Rpt 18s (non-CSU)'!U$9:U$555,'1. Rpt 18s (non-CSU)'!$J$9:$J$555,A272,'1. Rpt 18s (non-CSU)'!$I$9:$I$555,200),SUMIFS('1. Rpt 18s (non-CSU)'!U$9:U$555,'1. Rpt 18s (non-CSU)'!$J$9:$J$555,A272,'1. Rpt 18s (non-CSU)'!$I$9:$I$555,300))</f>
        <v>0</v>
      </c>
      <c r="E272" s="80">
        <f>SUM(SUMIFS('1. Rpt 18s (non-CSU)'!Z$9:Z$555,'1. Rpt 18s (non-CSU)'!$J$9:$J$555,A272,'1. Rpt 18s (non-CSU)'!$I$9:$I$555,100),SUMIFS('1. Rpt 18s (non-CSU)'!Z$9:Z$555,'1. Rpt 18s (non-CSU)'!$J$9:$J$555,A272,'1. Rpt 18s (non-CSU)'!$I$9:$I$555,200),SUMIFS('1. Rpt 18s (non-CSU)'!Z$9:Z$555,'1. Rpt 18s (non-CSU)'!$J$9:$J$555,A272,'1. Rpt 18s (non-CSU)'!$I$9:$I$555,300))</f>
        <v>0</v>
      </c>
      <c r="F272" s="80">
        <f t="shared" ref="F272:F277" si="23">+C272+D272-E272</f>
        <v>0</v>
      </c>
    </row>
    <row r="273" spans="1:11" x14ac:dyDescent="0.2">
      <c r="A273" s="268" t="s">
        <v>574</v>
      </c>
      <c r="B273" s="269" t="s">
        <v>575</v>
      </c>
      <c r="C273" s="80">
        <f>SUM(SUMIFS('1. Rpt 18s (non-CSU)'!N$9:N$555,'1. Rpt 18s (non-CSU)'!$J$9:$J$555,A273,'1. Rpt 18s (non-CSU)'!$I$9:$I$555,100),SUMIFS('1. Rpt 18s (non-CSU)'!N$9:N$555,'1. Rpt 18s (non-CSU)'!$J$9:$J$555,A273,'1. Rpt 18s (non-CSU)'!$I$9:$I$555,200),SUMIFS('1. Rpt 18s (non-CSU)'!N$9:N$555,'1. Rpt 18s (non-CSU)'!$J$9:$J$555,A273,'1. Rpt 18s (non-CSU)'!$I$9:$I$555,300))</f>
        <v>0</v>
      </c>
      <c r="D273" s="80">
        <f>SUM(SUMIFS('1. Rpt 18s (non-CSU)'!U$9:U$555,'1. Rpt 18s (non-CSU)'!$J$9:$J$555,A273,'1. Rpt 18s (non-CSU)'!$I$9:$I$555,100),SUMIFS('1. Rpt 18s (non-CSU)'!U$9:U$555,'1. Rpt 18s (non-CSU)'!$J$9:$J$555,A273,'1. Rpt 18s (non-CSU)'!$I$9:$I$555,200),SUMIFS('1. Rpt 18s (non-CSU)'!U$9:U$555,'1. Rpt 18s (non-CSU)'!$J$9:$J$555,A273,'1. Rpt 18s (non-CSU)'!$I$9:$I$555,300))</f>
        <v>0</v>
      </c>
      <c r="E273" s="80">
        <f>SUM(SUMIFS('1. Rpt 18s (non-CSU)'!Z$9:Z$555,'1. Rpt 18s (non-CSU)'!$J$9:$J$555,A273,'1. Rpt 18s (non-CSU)'!$I$9:$I$555,100),SUMIFS('1. Rpt 18s (non-CSU)'!Z$9:Z$555,'1. Rpt 18s (non-CSU)'!$J$9:$J$555,A273,'1. Rpt 18s (non-CSU)'!$I$9:$I$555,200),SUMIFS('1. Rpt 18s (non-CSU)'!Z$9:Z$555,'1. Rpt 18s (non-CSU)'!$J$9:$J$555,A273,'1. Rpt 18s (non-CSU)'!$I$9:$I$555,300))</f>
        <v>0</v>
      </c>
      <c r="F273" s="80">
        <f t="shared" si="23"/>
        <v>0</v>
      </c>
    </row>
    <row r="274" spans="1:11" x14ac:dyDescent="0.2">
      <c r="A274" s="268" t="s">
        <v>576</v>
      </c>
      <c r="B274" s="269" t="s">
        <v>577</v>
      </c>
      <c r="C274" s="80">
        <f>SUM(SUMIFS('1. Rpt 18s (non-CSU)'!N$9:N$555,'1. Rpt 18s (non-CSU)'!$J$9:$J$555,A274,'1. Rpt 18s (non-CSU)'!$I$9:$I$555,100),SUMIFS('1. Rpt 18s (non-CSU)'!N$9:N$555,'1. Rpt 18s (non-CSU)'!$J$9:$J$555,A274,'1. Rpt 18s (non-CSU)'!$I$9:$I$555,200),SUMIFS('1. Rpt 18s (non-CSU)'!N$9:N$555,'1. Rpt 18s (non-CSU)'!$J$9:$J$555,A274,'1. Rpt 18s (non-CSU)'!$I$9:$I$555,300))</f>
        <v>0</v>
      </c>
      <c r="D274" s="80">
        <f>SUM(SUMIFS('1. Rpt 18s (non-CSU)'!U$9:U$555,'1. Rpt 18s (non-CSU)'!$J$9:$J$555,A274,'1. Rpt 18s (non-CSU)'!$I$9:$I$555,100),SUMIFS('1. Rpt 18s (non-CSU)'!U$9:U$555,'1. Rpt 18s (non-CSU)'!$J$9:$J$555,A274,'1. Rpt 18s (non-CSU)'!$I$9:$I$555,200),SUMIFS('1. Rpt 18s (non-CSU)'!U$9:U$555,'1. Rpt 18s (non-CSU)'!$J$9:$J$555,A274,'1. Rpt 18s (non-CSU)'!$I$9:$I$555,300))</f>
        <v>0</v>
      </c>
      <c r="E274" s="80">
        <f>SUM(SUMIFS('1. Rpt 18s (non-CSU)'!Z$9:Z$555,'1. Rpt 18s (non-CSU)'!$J$9:$J$555,A274,'1. Rpt 18s (non-CSU)'!$I$9:$I$555,100),SUMIFS('1. Rpt 18s (non-CSU)'!Z$9:Z$555,'1. Rpt 18s (non-CSU)'!$J$9:$J$555,A274,'1. Rpt 18s (non-CSU)'!$I$9:$I$555,200),SUMIFS('1. Rpt 18s (non-CSU)'!Z$9:Z$555,'1. Rpt 18s (non-CSU)'!$J$9:$J$555,A274,'1. Rpt 18s (non-CSU)'!$I$9:$I$555,300))</f>
        <v>0</v>
      </c>
      <c r="F274" s="80">
        <f t="shared" si="23"/>
        <v>0</v>
      </c>
    </row>
    <row r="275" spans="1:11" x14ac:dyDescent="0.2">
      <c r="A275" s="268" t="s">
        <v>578</v>
      </c>
      <c r="B275" s="269" t="s">
        <v>579</v>
      </c>
      <c r="C275" s="80">
        <f>SUM(SUMIFS('1. Rpt 18s (non-CSU)'!N$9:N$555,'1. Rpt 18s (non-CSU)'!$J$9:$J$555,A275,'1. Rpt 18s (non-CSU)'!$I$9:$I$555,100),SUMIFS('1. Rpt 18s (non-CSU)'!N$9:N$555,'1. Rpt 18s (non-CSU)'!$J$9:$J$555,A275,'1. Rpt 18s (non-CSU)'!$I$9:$I$555,200),SUMIFS('1. Rpt 18s (non-CSU)'!N$9:N$555,'1. Rpt 18s (non-CSU)'!$J$9:$J$555,A275,'1. Rpt 18s (non-CSU)'!$I$9:$I$555,300))</f>
        <v>0</v>
      </c>
      <c r="D275" s="80">
        <f>SUM(SUMIFS('1. Rpt 18s (non-CSU)'!U$9:U$555,'1. Rpt 18s (non-CSU)'!$J$9:$J$555,A275,'1. Rpt 18s (non-CSU)'!$I$9:$I$555,100),SUMIFS('1. Rpt 18s (non-CSU)'!U$9:U$555,'1. Rpt 18s (non-CSU)'!$J$9:$J$555,A275,'1. Rpt 18s (non-CSU)'!$I$9:$I$555,200),SUMIFS('1. Rpt 18s (non-CSU)'!U$9:U$555,'1. Rpt 18s (non-CSU)'!$J$9:$J$555,A275,'1. Rpt 18s (non-CSU)'!$I$9:$I$555,300))</f>
        <v>0</v>
      </c>
      <c r="E275" s="80">
        <f>SUM(SUMIFS('1. Rpt 18s (non-CSU)'!Z$9:Z$555,'1. Rpt 18s (non-CSU)'!$J$9:$J$555,A275,'1. Rpt 18s (non-CSU)'!$I$9:$I$555,100),SUMIFS('1. Rpt 18s (non-CSU)'!Z$9:Z$555,'1. Rpt 18s (non-CSU)'!$J$9:$J$555,A275,'1. Rpt 18s (non-CSU)'!$I$9:$I$555,200),SUMIFS('1. Rpt 18s (non-CSU)'!Z$9:Z$555,'1. Rpt 18s (non-CSU)'!$J$9:$J$555,A275,'1. Rpt 18s (non-CSU)'!$I$9:$I$555,300))</f>
        <v>0</v>
      </c>
      <c r="F275" s="80">
        <f t="shared" si="23"/>
        <v>0</v>
      </c>
    </row>
    <row r="276" spans="1:11" x14ac:dyDescent="0.2">
      <c r="A276" s="268" t="s">
        <v>580</v>
      </c>
      <c r="B276" s="271" t="s">
        <v>581</v>
      </c>
      <c r="C276" s="80">
        <f>SUM(SUMIFS('1. Rpt 18s (non-CSU)'!N$9:N$555,'1. Rpt 18s (non-CSU)'!$J$9:$J$555,A276,'1. Rpt 18s (non-CSU)'!$I$9:$I$555,100),SUMIFS('1. Rpt 18s (non-CSU)'!N$9:N$555,'1. Rpt 18s (non-CSU)'!$J$9:$J$555,A276,'1. Rpt 18s (non-CSU)'!$I$9:$I$555,200),SUMIFS('1. Rpt 18s (non-CSU)'!N$9:N$555,'1. Rpt 18s (non-CSU)'!$J$9:$J$555,A276,'1. Rpt 18s (non-CSU)'!$I$9:$I$555,300))</f>
        <v>0</v>
      </c>
      <c r="D276" s="80">
        <f>SUM(SUMIFS('1. Rpt 18s (non-CSU)'!U$9:U$555,'1. Rpt 18s (non-CSU)'!$J$9:$J$555,A276,'1. Rpt 18s (non-CSU)'!$I$9:$I$555,100),SUMIFS('1. Rpt 18s (non-CSU)'!U$9:U$555,'1. Rpt 18s (non-CSU)'!$J$9:$J$555,A276,'1. Rpt 18s (non-CSU)'!$I$9:$I$555,200),SUMIFS('1. Rpt 18s (non-CSU)'!U$9:U$555,'1. Rpt 18s (non-CSU)'!$J$9:$J$555,A276,'1. Rpt 18s (non-CSU)'!$I$9:$I$555,300))</f>
        <v>0</v>
      </c>
      <c r="E276" s="80">
        <f>SUM(SUMIFS('1. Rpt 18s (non-CSU)'!Z$9:Z$555,'1. Rpt 18s (non-CSU)'!$J$9:$J$555,A276,'1. Rpt 18s (non-CSU)'!$I$9:$I$555,100),SUMIFS('1. Rpt 18s (non-CSU)'!Z$9:Z$555,'1. Rpt 18s (non-CSU)'!$J$9:$J$555,A276,'1. Rpt 18s (non-CSU)'!$I$9:$I$555,200),SUMIFS('1. Rpt 18s (non-CSU)'!Z$9:Z$555,'1. Rpt 18s (non-CSU)'!$J$9:$J$555,A276,'1. Rpt 18s (non-CSU)'!$I$9:$I$555,300))</f>
        <v>0</v>
      </c>
      <c r="F276" s="80">
        <f t="shared" si="23"/>
        <v>0</v>
      </c>
    </row>
    <row r="277" spans="1:11" x14ac:dyDescent="0.2">
      <c r="A277" s="268" t="s">
        <v>582</v>
      </c>
      <c r="B277" s="272" t="s">
        <v>583</v>
      </c>
      <c r="C277" s="80">
        <f>SUM(SUMIFS('1. Rpt 18s (non-CSU)'!N$9:N$555,'1. Rpt 18s (non-CSU)'!$J$9:$J$555,A277,'1. Rpt 18s (non-CSU)'!$I$9:$I$555,100),SUMIFS('1. Rpt 18s (non-CSU)'!N$9:N$555,'1. Rpt 18s (non-CSU)'!$J$9:$J$555,A277,'1. Rpt 18s (non-CSU)'!$I$9:$I$555,200),SUMIFS('1. Rpt 18s (non-CSU)'!N$9:N$555,'1. Rpt 18s (non-CSU)'!$J$9:$J$555,A277,'1. Rpt 18s (non-CSU)'!$I$9:$I$555,300))</f>
        <v>0</v>
      </c>
      <c r="D277" s="80">
        <f>SUM(SUMIFS('1. Rpt 18s (non-CSU)'!U$9:U$555,'1. Rpt 18s (non-CSU)'!$J$9:$J$555,A277,'1. Rpt 18s (non-CSU)'!$I$9:$I$555,100),SUMIFS('1. Rpt 18s (non-CSU)'!U$9:U$555,'1. Rpt 18s (non-CSU)'!$J$9:$J$555,A277,'1. Rpt 18s (non-CSU)'!$I$9:$I$555,200),SUMIFS('1. Rpt 18s (non-CSU)'!U$9:U$555,'1. Rpt 18s (non-CSU)'!$J$9:$J$555,A277,'1. Rpt 18s (non-CSU)'!$I$9:$I$555,300))</f>
        <v>0</v>
      </c>
      <c r="E277" s="80">
        <f>SUM(SUMIFS('1. Rpt 18s (non-CSU)'!Z$9:Z$555,'1. Rpt 18s (non-CSU)'!$J$9:$J$555,A277,'1. Rpt 18s (non-CSU)'!$I$9:$I$555,100),SUMIFS('1. Rpt 18s (non-CSU)'!Z$9:Z$555,'1. Rpt 18s (non-CSU)'!$J$9:$J$555,A277,'1. Rpt 18s (non-CSU)'!$I$9:$I$555,200),SUMIFS('1. Rpt 18s (non-CSU)'!Z$9:Z$555,'1. Rpt 18s (non-CSU)'!$J$9:$J$555,A277,'1. Rpt 18s (non-CSU)'!$I$9:$I$555,300))</f>
        <v>0</v>
      </c>
      <c r="F277" s="80">
        <f t="shared" si="23"/>
        <v>0</v>
      </c>
    </row>
    <row r="278" spans="1:11" x14ac:dyDescent="0.2">
      <c r="A278" s="82"/>
      <c r="B278" s="83" t="s">
        <v>85</v>
      </c>
      <c r="C278" s="84">
        <f>SUM(C271:C277)</f>
        <v>1953492.65</v>
      </c>
      <c r="D278" s="84">
        <f>SUM(D271:D277)</f>
        <v>0</v>
      </c>
      <c r="E278" s="84">
        <f>SUM(E271:E277)</f>
        <v>0</v>
      </c>
      <c r="F278" s="97">
        <f>SUM(F271:F277)</f>
        <v>1953492.65</v>
      </c>
      <c r="G278" s="231"/>
      <c r="H278" s="667">
        <f>ROUND(C278,0)/1000</f>
        <v>1953</v>
      </c>
      <c r="I278" s="667">
        <f>ROUND(D278,0)/1000</f>
        <v>0</v>
      </c>
      <c r="J278" s="667">
        <f>ROUND(E278,0)/1000</f>
        <v>0</v>
      </c>
      <c r="K278" s="667">
        <f>ROUND(F278,0)/1000</f>
        <v>1953</v>
      </c>
    </row>
    <row r="279" spans="1:11" x14ac:dyDescent="0.2">
      <c r="C279" s="47"/>
      <c r="D279" s="47"/>
      <c r="E279" s="47"/>
      <c r="F279" s="47"/>
    </row>
    <row r="280" spans="1:11" ht="15" x14ac:dyDescent="0.2">
      <c r="D280" s="96"/>
      <c r="E280" s="65"/>
    </row>
    <row r="281" spans="1:11" ht="15" x14ac:dyDescent="0.2">
      <c r="D281" s="96"/>
      <c r="E281" s="65"/>
    </row>
    <row r="282" spans="1:11" s="65" customFormat="1" ht="15.75" x14ac:dyDescent="0.25">
      <c r="A282" s="63" t="s">
        <v>604</v>
      </c>
      <c r="B282" s="64"/>
      <c r="I282" s="68"/>
      <c r="J282" s="68"/>
    </row>
    <row r="283" spans="1:11" s="65" customFormat="1" ht="15.75" x14ac:dyDescent="0.25">
      <c r="A283" s="63"/>
      <c r="B283" s="64"/>
      <c r="C283" s="67" t="s">
        <v>565</v>
      </c>
      <c r="I283" s="68"/>
      <c r="J283" s="68"/>
    </row>
    <row r="284" spans="1:11" ht="25.5" x14ac:dyDescent="0.2">
      <c r="A284" s="69" t="s">
        <v>567</v>
      </c>
      <c r="B284" s="70" t="s">
        <v>100</v>
      </c>
      <c r="C284" s="71" t="s">
        <v>568</v>
      </c>
      <c r="D284" s="72" t="s">
        <v>78</v>
      </c>
      <c r="E284" s="72" t="s">
        <v>79</v>
      </c>
      <c r="F284" s="73" t="s">
        <v>569</v>
      </c>
    </row>
    <row r="285" spans="1:11" x14ac:dyDescent="0.2">
      <c r="A285" s="77" t="s">
        <v>570</v>
      </c>
      <c r="B285" s="78" t="s">
        <v>571</v>
      </c>
      <c r="C285" s="80">
        <f>SUM(SUMIFS('1. Rpt 18s (non-CSU)'!O$9:O$555,'1. Rpt 18s (non-CSU)'!$J$9:$J$555,A271,'1. Rpt 18s (non-CSU)'!$I$9:$I$555,100),SUMIFS('1. Rpt 18s (non-CSU)'!O$9:O$555,'1. Rpt 18s (non-CSU)'!$J$9:$J$555,A271,'1. Rpt 18s (non-CSU)'!$I$9:$I$555,200),SUMIFS('1. Rpt 18s (non-CSU)'!O$9:O$555,'1. Rpt 18s (non-CSU)'!$J$9:$J$555,A271,'1. Rpt 18s (non-CSU)'!$I$9:$I$555,300))</f>
        <v>43241474.770000003</v>
      </c>
      <c r="D285" s="80">
        <f>SUM(SUMIFS('1. Rpt 18s (non-CSU)'!V$9:V$555,'1. Rpt 18s (non-CSU)'!$J$9:$J$555,A271,'1. Rpt 18s (non-CSU)'!$I$9:$I$555,100),SUMIFS('1. Rpt 18s (non-CSU)'!V$9:V$555,'1. Rpt 18s (non-CSU)'!$J$9:$J$555,A271,'1. Rpt 18s (non-CSU)'!$I$9:$I$555,200),SUMIFS('1. Rpt 18s (non-CSU)'!V$9:V$555,'1. Rpt 18s (non-CSU)'!$J$9:$J$555,A271,'1. Rpt 18s (non-CSU)'!$I$9:$I$555,300))</f>
        <v>68866.850000000006</v>
      </c>
      <c r="E285" s="80">
        <f>SUM(SUMIFS('1. Rpt 18s (non-CSU)'!AA$9:AA$555,'1. Rpt 18s (non-CSU)'!$J$9:$J$555,A271,'1. Rpt 18s (non-CSU)'!$I$9:$I$555,100),SUMIFS('1. Rpt 18s (non-CSU)'!AA$9:AA$555,'1. Rpt 18s (non-CSU)'!$J$9:$J$555,A271,'1. Rpt 18s (non-CSU)'!$I$9:$I$555,200),SUMIFS('1. Rpt 18s (non-CSU)'!AA$9:AA$555,'1. Rpt 18s (non-CSU)'!$J$9:$J$555,A271,'1. Rpt 18s (non-CSU)'!$I$9:$I$555,300))</f>
        <v>0</v>
      </c>
      <c r="F285" s="80">
        <f t="shared" ref="F285:F291" si="24">+C285 +D285-E285</f>
        <v>43310341.619999997</v>
      </c>
    </row>
    <row r="286" spans="1:11" x14ac:dyDescent="0.2">
      <c r="A286" s="268" t="s">
        <v>572</v>
      </c>
      <c r="B286" s="269" t="s">
        <v>573</v>
      </c>
      <c r="C286" s="80">
        <f>SUM(SUMIFS('1. Rpt 18s (non-CSU)'!O$9:O$555,'1. Rpt 18s (non-CSU)'!$J$9:$J$555,A272,'1. Rpt 18s (non-CSU)'!$I$9:$I$555,100),SUMIFS('1. Rpt 18s (non-CSU)'!O$9:O$555,'1. Rpt 18s (non-CSU)'!$J$9:$J$555,A272,'1. Rpt 18s (non-CSU)'!$I$9:$I$555,200),SUMIFS('1. Rpt 18s (non-CSU)'!O$9:O$555,'1. Rpt 18s (non-CSU)'!$J$9:$J$555,A272,'1. Rpt 18s (non-CSU)'!$I$9:$I$555,300))</f>
        <v>0</v>
      </c>
      <c r="D286" s="80">
        <f>SUM(SUMIFS('1. Rpt 18s (non-CSU)'!V$9:V$555,'1. Rpt 18s (non-CSU)'!$J$9:$J$555,A272,'1. Rpt 18s (non-CSU)'!$I$9:$I$555,100),SUMIFS('1. Rpt 18s (non-CSU)'!V$9:V$555,'1. Rpt 18s (non-CSU)'!$J$9:$J$555,A272,'1. Rpt 18s (non-CSU)'!$I$9:$I$555,200),SUMIFS('1. Rpt 18s (non-CSU)'!V$9:V$555,'1. Rpt 18s (non-CSU)'!$J$9:$J$555,A272,'1. Rpt 18s (non-CSU)'!$I$9:$I$555,300))</f>
        <v>0</v>
      </c>
      <c r="E286" s="80">
        <f>SUM(SUMIFS('1. Rpt 18s (non-CSU)'!AA$9:AA$555,'1. Rpt 18s (non-CSU)'!$J$9:$J$555,A272,'1. Rpt 18s (non-CSU)'!$I$9:$I$555,100),SUMIFS('1. Rpt 18s (non-CSU)'!AA$9:AA$555,'1. Rpt 18s (non-CSU)'!$J$9:$J$555,A272,'1. Rpt 18s (non-CSU)'!$I$9:$I$555,200),SUMIFS('1. Rpt 18s (non-CSU)'!AA$9:AA$555,'1. Rpt 18s (non-CSU)'!$J$9:$J$555,A272,'1. Rpt 18s (non-CSU)'!$I$9:$I$555,300))</f>
        <v>0</v>
      </c>
      <c r="F286" s="270">
        <f t="shared" si="24"/>
        <v>0</v>
      </c>
    </row>
    <row r="287" spans="1:11" x14ac:dyDescent="0.2">
      <c r="A287" s="268" t="s">
        <v>574</v>
      </c>
      <c r="B287" s="269" t="s">
        <v>575</v>
      </c>
      <c r="C287" s="80">
        <f>SUM(SUMIFS('1. Rpt 18s (non-CSU)'!O$9:O$555,'1. Rpt 18s (non-CSU)'!$J$9:$J$555,A273,'1. Rpt 18s (non-CSU)'!$I$9:$I$555,100),SUMIFS('1. Rpt 18s (non-CSU)'!O$9:O$555,'1. Rpt 18s (non-CSU)'!$J$9:$J$555,A273,'1. Rpt 18s (non-CSU)'!$I$9:$I$555,200),SUMIFS('1. Rpt 18s (non-CSU)'!O$9:O$555,'1. Rpt 18s (non-CSU)'!$J$9:$J$555,A273,'1. Rpt 18s (non-CSU)'!$I$9:$I$555,300))</f>
        <v>2897596.92</v>
      </c>
      <c r="D287" s="80">
        <f>SUM(SUMIFS('1. Rpt 18s (non-CSU)'!V$9:V$555,'1. Rpt 18s (non-CSU)'!$J$9:$J$555,A273,'1. Rpt 18s (non-CSU)'!$I$9:$I$555,100),SUMIFS('1. Rpt 18s (non-CSU)'!V$9:V$555,'1. Rpt 18s (non-CSU)'!$J$9:$J$555,A273,'1. Rpt 18s (non-CSU)'!$I$9:$I$555,200),SUMIFS('1. Rpt 18s (non-CSU)'!V$9:V$555,'1. Rpt 18s (non-CSU)'!$J$9:$J$555,A273,'1. Rpt 18s (non-CSU)'!$I$9:$I$555,300))</f>
        <v>0</v>
      </c>
      <c r="E287" s="80">
        <f>SUM(SUMIFS('1. Rpt 18s (non-CSU)'!AA$9:AA$555,'1. Rpt 18s (non-CSU)'!$J$9:$J$555,A273,'1. Rpt 18s (non-CSU)'!$I$9:$I$555,100),SUMIFS('1. Rpt 18s (non-CSU)'!AA$9:AA$555,'1. Rpt 18s (non-CSU)'!$J$9:$J$555,A273,'1. Rpt 18s (non-CSU)'!$I$9:$I$555,200),SUMIFS('1. Rpt 18s (non-CSU)'!AA$9:AA$555,'1. Rpt 18s (non-CSU)'!$J$9:$J$555,A273,'1. Rpt 18s (non-CSU)'!$I$9:$I$555,300))</f>
        <v>718374.03</v>
      </c>
      <c r="F287" s="270">
        <f t="shared" si="24"/>
        <v>2179222.89</v>
      </c>
    </row>
    <row r="288" spans="1:11" x14ac:dyDescent="0.2">
      <c r="A288" s="268" t="s">
        <v>576</v>
      </c>
      <c r="B288" s="269" t="s">
        <v>577</v>
      </c>
      <c r="C288" s="80">
        <f>SUM(SUMIFS('1. Rpt 18s (non-CSU)'!O$9:O$555,'1. Rpt 18s (non-CSU)'!$J$9:$J$555,A274,'1. Rpt 18s (non-CSU)'!$I$9:$I$555,100),SUMIFS('1. Rpt 18s (non-CSU)'!O$9:O$555,'1. Rpt 18s (non-CSU)'!$J$9:$J$555,A274,'1. Rpt 18s (non-CSU)'!$I$9:$I$555,200),SUMIFS('1. Rpt 18s (non-CSU)'!O$9:O$555,'1. Rpt 18s (non-CSU)'!$J$9:$J$555,A274,'1. Rpt 18s (non-CSU)'!$I$9:$I$555,300))</f>
        <v>3371397.87</v>
      </c>
      <c r="D288" s="80">
        <f>SUM(SUMIFS('1. Rpt 18s (non-CSU)'!V$9:V$555,'1. Rpt 18s (non-CSU)'!$J$9:$J$555,A274,'1. Rpt 18s (non-CSU)'!$I$9:$I$555,100),SUMIFS('1. Rpt 18s (non-CSU)'!V$9:V$555,'1. Rpt 18s (non-CSU)'!$J$9:$J$555,A274,'1. Rpt 18s (non-CSU)'!$I$9:$I$555,200),SUMIFS('1. Rpt 18s (non-CSU)'!V$9:V$555,'1. Rpt 18s (non-CSU)'!$J$9:$J$555,A274,'1. Rpt 18s (non-CSU)'!$I$9:$I$555,300))</f>
        <v>0</v>
      </c>
      <c r="E288" s="80">
        <f>SUM(SUMIFS('1. Rpt 18s (non-CSU)'!AA$9:AA$555,'1. Rpt 18s (non-CSU)'!$J$9:$J$555,A274,'1. Rpt 18s (non-CSU)'!$I$9:$I$555,100),SUMIFS('1. Rpt 18s (non-CSU)'!AA$9:AA$555,'1. Rpt 18s (non-CSU)'!$J$9:$J$555,A274,'1. Rpt 18s (non-CSU)'!$I$9:$I$555,200),SUMIFS('1. Rpt 18s (non-CSU)'!AA$9:AA$555,'1. Rpt 18s (non-CSU)'!$J$9:$J$555,A274,'1. Rpt 18s (non-CSU)'!$I$9:$I$555,300))</f>
        <v>245587.74</v>
      </c>
      <c r="F288" s="270">
        <f t="shared" si="24"/>
        <v>3125810.13</v>
      </c>
    </row>
    <row r="289" spans="1:11" x14ac:dyDescent="0.2">
      <c r="A289" s="268" t="s">
        <v>578</v>
      </c>
      <c r="B289" s="269" t="s">
        <v>579</v>
      </c>
      <c r="C289" s="80">
        <f>SUM(SUMIFS('1. Rpt 18s (non-CSU)'!O$9:O$555,'1. Rpt 18s (non-CSU)'!$J$9:$J$555,A275,'1. Rpt 18s (non-CSU)'!$I$9:$I$555,100),SUMIFS('1. Rpt 18s (non-CSU)'!O$9:O$555,'1. Rpt 18s (non-CSU)'!$J$9:$J$555,A275,'1. Rpt 18s (non-CSU)'!$I$9:$I$555,200),SUMIFS('1. Rpt 18s (non-CSU)'!O$9:O$555,'1. Rpt 18s (non-CSU)'!$J$9:$J$555,A275,'1. Rpt 18s (non-CSU)'!$I$9:$I$555,300))</f>
        <v>108107359.81999999</v>
      </c>
      <c r="D289" s="80">
        <f>SUM(SUMIFS('1. Rpt 18s (non-CSU)'!V$9:V$555,'1. Rpt 18s (non-CSU)'!$J$9:$J$555,A275,'1. Rpt 18s (non-CSU)'!$I$9:$I$555,100),SUMIFS('1. Rpt 18s (non-CSU)'!V$9:V$555,'1. Rpt 18s (non-CSU)'!$J$9:$J$555,A275,'1. Rpt 18s (non-CSU)'!$I$9:$I$555,200),SUMIFS('1. Rpt 18s (non-CSU)'!V$9:V$555,'1. Rpt 18s (non-CSU)'!$J$9:$J$555,A275,'1. Rpt 18s (non-CSU)'!$I$9:$I$555,300))</f>
        <v>35833007.619999997</v>
      </c>
      <c r="E289" s="80">
        <f>SUM(SUMIFS('1. Rpt 18s (non-CSU)'!AA$9:AA$555,'1. Rpt 18s (non-CSU)'!$J$9:$J$555,A275,'1. Rpt 18s (non-CSU)'!$I$9:$I$555,100),SUMIFS('1. Rpt 18s (non-CSU)'!AA$9:AA$555,'1. Rpt 18s (non-CSU)'!$J$9:$J$555,A275,'1. Rpt 18s (non-CSU)'!$I$9:$I$555,200),SUMIFS('1. Rpt 18s (non-CSU)'!AA$9:AA$555,'1. Rpt 18s (non-CSU)'!$J$9:$J$555,A275,'1. Rpt 18s (non-CSU)'!$I$9:$I$555,300))</f>
        <v>24883895.149999999</v>
      </c>
      <c r="F289" s="270">
        <f t="shared" si="24"/>
        <v>119056472.29000001</v>
      </c>
    </row>
    <row r="290" spans="1:11" x14ac:dyDescent="0.2">
      <c r="A290" s="268" t="s">
        <v>580</v>
      </c>
      <c r="B290" s="271" t="s">
        <v>581</v>
      </c>
      <c r="C290" s="80">
        <f>SUM(SUMIFS('1. Rpt 18s (non-CSU)'!O$9:O$555,'1. Rpt 18s (non-CSU)'!$J$9:$J$555,A276,'1. Rpt 18s (non-CSU)'!$I$9:$I$555,100),SUMIFS('1. Rpt 18s (non-CSU)'!O$9:O$555,'1. Rpt 18s (non-CSU)'!$J$9:$J$555,A276,'1. Rpt 18s (non-CSU)'!$I$9:$I$555,200),SUMIFS('1. Rpt 18s (non-CSU)'!O$9:O$555,'1. Rpt 18s (non-CSU)'!$J$9:$J$555,A276,'1. Rpt 18s (non-CSU)'!$I$9:$I$555,300))</f>
        <v>1773616.43</v>
      </c>
      <c r="D290" s="80">
        <f>SUM(SUMIFS('1. Rpt 18s (non-CSU)'!V$9:V$555,'1. Rpt 18s (non-CSU)'!$J$9:$J$555,A276,'1. Rpt 18s (non-CSU)'!$I$9:$I$555,100),SUMIFS('1. Rpt 18s (non-CSU)'!V$9:V$555,'1. Rpt 18s (non-CSU)'!$J$9:$J$555,A276,'1. Rpt 18s (non-CSU)'!$I$9:$I$555,200),SUMIFS('1. Rpt 18s (non-CSU)'!V$9:V$555,'1. Rpt 18s (non-CSU)'!$J$9:$J$555,A276,'1. Rpt 18s (non-CSU)'!$I$9:$I$555,300))</f>
        <v>0</v>
      </c>
      <c r="E290" s="80">
        <f>SUM(SUMIFS('1. Rpt 18s (non-CSU)'!AA$9:AA$555,'1. Rpt 18s (non-CSU)'!$J$9:$J$555,A276,'1. Rpt 18s (non-CSU)'!$I$9:$I$555,100),SUMIFS('1. Rpt 18s (non-CSU)'!AA$9:AA$555,'1. Rpt 18s (non-CSU)'!$J$9:$J$555,A276,'1. Rpt 18s (non-CSU)'!$I$9:$I$555,200),SUMIFS('1. Rpt 18s (non-CSU)'!AA$9:AA$555,'1. Rpt 18s (non-CSU)'!$J$9:$J$555,A276,'1. Rpt 18s (non-CSU)'!$I$9:$I$555,300))</f>
        <v>0</v>
      </c>
      <c r="F290" s="270">
        <f t="shared" si="24"/>
        <v>1773616.43</v>
      </c>
    </row>
    <row r="291" spans="1:11" x14ac:dyDescent="0.2">
      <c r="A291" s="268" t="s">
        <v>582</v>
      </c>
      <c r="B291" s="272" t="s">
        <v>583</v>
      </c>
      <c r="C291" s="80">
        <f>SUM(SUMIFS('1. Rpt 18s (non-CSU)'!O$9:O$555,'1. Rpt 18s (non-CSU)'!$J$9:$J$555,A277,'1. Rpt 18s (non-CSU)'!$I$9:$I$555,100),SUMIFS('1. Rpt 18s (non-CSU)'!O$9:O$555,'1. Rpt 18s (non-CSU)'!$J$9:$J$555,A277,'1. Rpt 18s (non-CSU)'!$I$9:$I$555,200),SUMIFS('1. Rpt 18s (non-CSU)'!O$9:O$555,'1. Rpt 18s (non-CSU)'!$J$9:$J$555,A277,'1. Rpt 18s (non-CSU)'!$I$9:$I$555,300))</f>
        <v>0</v>
      </c>
      <c r="D291" s="80">
        <f>SUM(SUMIFS('1. Rpt 18s (non-CSU)'!V$9:V$555,'1. Rpt 18s (non-CSU)'!$J$9:$J$555,A277,'1. Rpt 18s (non-CSU)'!$I$9:$I$555,100),SUMIFS('1. Rpt 18s (non-CSU)'!V$9:V$555,'1. Rpt 18s (non-CSU)'!$J$9:$J$555,A277,'1. Rpt 18s (non-CSU)'!$I$9:$I$555,200),SUMIFS('1. Rpt 18s (non-CSU)'!V$9:V$555,'1. Rpt 18s (non-CSU)'!$J$9:$J$555,A277,'1. Rpt 18s (non-CSU)'!$I$9:$I$555,300))</f>
        <v>0</v>
      </c>
      <c r="E291" s="80">
        <f>SUM(SUMIFS('1. Rpt 18s (non-CSU)'!AA$9:AA$555,'1. Rpt 18s (non-CSU)'!$J$9:$J$555,A277,'1. Rpt 18s (non-CSU)'!$I$9:$I$555,100),SUMIFS('1. Rpt 18s (non-CSU)'!AA$9:AA$555,'1. Rpt 18s (non-CSU)'!$J$9:$J$555,A277,'1. Rpt 18s (non-CSU)'!$I$9:$I$555,200),SUMIFS('1. Rpt 18s (non-CSU)'!AA$9:AA$555,'1. Rpt 18s (non-CSU)'!$J$9:$J$555,A277,'1. Rpt 18s (non-CSU)'!$I$9:$I$555,300))</f>
        <v>0</v>
      </c>
      <c r="F291" s="273">
        <f t="shared" si="24"/>
        <v>0</v>
      </c>
    </row>
    <row r="292" spans="1:11" x14ac:dyDescent="0.2">
      <c r="A292" s="82"/>
      <c r="B292" s="83" t="s">
        <v>85</v>
      </c>
      <c r="C292" s="84">
        <f>SUM(C285:C291)</f>
        <v>159391445.81</v>
      </c>
      <c r="D292" s="84">
        <f>SUM(D285:D291)</f>
        <v>35901874.469999999</v>
      </c>
      <c r="E292" s="84">
        <f>SUM(E285:E291)</f>
        <v>25847856.920000002</v>
      </c>
      <c r="F292" s="97">
        <f>SUM(F285:F291)</f>
        <v>169445463.36000001</v>
      </c>
      <c r="H292" s="667">
        <f>ROUND(C292,0)/1000</f>
        <v>159391</v>
      </c>
      <c r="I292" s="667">
        <f>ROUND(D292,0)/1000</f>
        <v>35902</v>
      </c>
      <c r="J292" s="667">
        <f>ROUND(E292,0)/1000</f>
        <v>25848</v>
      </c>
      <c r="K292" s="667">
        <f>ROUND(F292,0)/1000</f>
        <v>169445</v>
      </c>
    </row>
    <row r="293" spans="1:11" x14ac:dyDescent="0.2">
      <c r="C293" s="47"/>
      <c r="D293" s="47"/>
      <c r="E293" s="47"/>
      <c r="F293" s="47"/>
    </row>
    <row r="294" spans="1:11" ht="15" x14ac:dyDescent="0.2">
      <c r="C294" s="101"/>
      <c r="D294" s="96"/>
      <c r="E294" s="65"/>
    </row>
    <row r="295" spans="1:11" ht="15" x14ac:dyDescent="0.2">
      <c r="D295" s="96"/>
      <c r="E295" s="65"/>
    </row>
    <row r="296" spans="1:11" ht="15" x14ac:dyDescent="0.2">
      <c r="D296" s="96"/>
      <c r="E296" s="65"/>
    </row>
    <row r="297" spans="1:11" s="65" customFormat="1" ht="15.75" x14ac:dyDescent="0.25">
      <c r="A297" s="63" t="s">
        <v>605</v>
      </c>
      <c r="B297" s="64"/>
      <c r="I297" s="68"/>
      <c r="J297" s="68"/>
    </row>
    <row r="298" spans="1:11" s="65" customFormat="1" ht="15.75" x14ac:dyDescent="0.25">
      <c r="A298" s="63"/>
      <c r="B298" s="64"/>
      <c r="C298" s="67" t="s">
        <v>565</v>
      </c>
      <c r="I298" s="68"/>
      <c r="J298" s="68"/>
    </row>
    <row r="299" spans="1:11" ht="25.5" x14ac:dyDescent="0.2">
      <c r="A299" s="69" t="s">
        <v>567</v>
      </c>
      <c r="B299" s="70" t="s">
        <v>100</v>
      </c>
      <c r="C299" s="71" t="s">
        <v>568</v>
      </c>
      <c r="D299" s="72" t="s">
        <v>78</v>
      </c>
      <c r="E299" s="72" t="s">
        <v>79</v>
      </c>
      <c r="F299" s="73" t="s">
        <v>569</v>
      </c>
    </row>
    <row r="300" spans="1:11" x14ac:dyDescent="0.2">
      <c r="A300" s="77" t="s">
        <v>570</v>
      </c>
      <c r="B300" s="78" t="s">
        <v>571</v>
      </c>
      <c r="C300" s="80">
        <f>SUM(SUMIFS('1. Rpt 18s (non-CSU)'!P$9:P$555,'1. Rpt 18s (non-CSU)'!$J$9:$J$555,A271,'1. Rpt 18s (non-CSU)'!$I$9:$I$555,100),SUMIFS('1. Rpt 18s (non-CSU)'!P$9:P$555,'1. Rpt 18s (non-CSU)'!$J$9:$J$555,A271,'1. Rpt 18s (non-CSU)'!$I$9:$I$555,200),SUMIFS('1. Rpt 18s (non-CSU)'!P$9:P$555,'1. Rpt 18s (non-CSU)'!$J$9:$J$555,A271,'1. Rpt 18s (non-CSU)'!$I$9:$I$555,300))</f>
        <v>0</v>
      </c>
      <c r="D300" s="80">
        <f>SUM(SUMIFS('1. Rpt 18s (non-CSU)'!W$9:W$555,'1. Rpt 18s (non-CSU)'!$J$9:$J$555,A271,'1. Rpt 18s (non-CSU)'!$I$9:$I$555,100),SUMIFS('1. Rpt 18s (non-CSU)'!W$9:W$555,'1. Rpt 18s (non-CSU)'!$J$9:$J$555,A271,'1. Rpt 18s (non-CSU)'!$I$9:$I$555,200),SUMIFS('1. Rpt 18s (non-CSU)'!W$9:W$555,'1. Rpt 18s (non-CSU)'!$J$9:$J$555,A271,'1. Rpt 18s (non-CSU)'!$I$9:$I$555,300))</f>
        <v>0</v>
      </c>
      <c r="E300" s="80">
        <f>SUM(SUMIFS('1. Rpt 18s (non-CSU)'!AB$9:AB$555,'1. Rpt 18s (non-CSU)'!$J$9:$J$555,A271,'1. Rpt 18s (non-CSU)'!$I$9:$I$555,100),SUMIFS('1. Rpt 18s (non-CSU)'!AB$9:AB$555,'1. Rpt 18s (non-CSU)'!$J$9:$J$555,A271,'1. Rpt 18s (non-CSU)'!$I$9:$I$555,200),SUMIFS('1. Rpt 18s (non-CSU)'!AB$9:AB$555,'1. Rpt 18s (non-CSU)'!$J$9:$J$555,A271,'1. Rpt 18s (non-CSU)'!$I$9:$I$555,300))</f>
        <v>0</v>
      </c>
      <c r="F300" s="80">
        <f t="shared" ref="F300:F306" si="25">+C300 +D300-E300</f>
        <v>0</v>
      </c>
    </row>
    <row r="301" spans="1:11" x14ac:dyDescent="0.2">
      <c r="A301" s="268" t="s">
        <v>572</v>
      </c>
      <c r="B301" s="269" t="s">
        <v>573</v>
      </c>
      <c r="C301" s="80">
        <f>SUM(SUMIFS('1. Rpt 18s (non-CSU)'!P$9:P$555,'1. Rpt 18s (non-CSU)'!$J$9:$J$555,A272,'1. Rpt 18s (non-CSU)'!$I$9:$I$555,100),SUMIFS('1. Rpt 18s (non-CSU)'!P$9:P$555,'1. Rpt 18s (non-CSU)'!$J$9:$J$555,A272,'1. Rpt 18s (non-CSU)'!$I$9:$I$555,200),SUMIFS('1. Rpt 18s (non-CSU)'!P$9:P$555,'1. Rpt 18s (non-CSU)'!$J$9:$J$555,A272,'1. Rpt 18s (non-CSU)'!$I$9:$I$555,300))</f>
        <v>0</v>
      </c>
      <c r="D301" s="80">
        <f>SUM(SUMIFS('1. Rpt 18s (non-CSU)'!W$9:W$555,'1. Rpt 18s (non-CSU)'!$J$9:$J$555,A272,'1. Rpt 18s (non-CSU)'!$I$9:$I$555,100),SUMIFS('1. Rpt 18s (non-CSU)'!W$9:W$555,'1. Rpt 18s (non-CSU)'!$J$9:$J$555,A272,'1. Rpt 18s (non-CSU)'!$I$9:$I$555,200),SUMIFS('1. Rpt 18s (non-CSU)'!W$9:W$555,'1. Rpt 18s (non-CSU)'!$J$9:$J$555,A272,'1. Rpt 18s (non-CSU)'!$I$9:$I$555,300))</f>
        <v>0</v>
      </c>
      <c r="E301" s="80">
        <f>SUM(SUMIFS('1. Rpt 18s (non-CSU)'!AB$9:AB$555,'1. Rpt 18s (non-CSU)'!$J$9:$J$555,A272,'1. Rpt 18s (non-CSU)'!$I$9:$I$555,100),SUMIFS('1. Rpt 18s (non-CSU)'!AB$9:AB$555,'1. Rpt 18s (non-CSU)'!$J$9:$J$555,A272,'1. Rpt 18s (non-CSU)'!$I$9:$I$555,200),SUMIFS('1. Rpt 18s (non-CSU)'!AB$9:AB$555,'1. Rpt 18s (non-CSU)'!$J$9:$J$555,A272,'1. Rpt 18s (non-CSU)'!$I$9:$I$555,300))</f>
        <v>0</v>
      </c>
      <c r="F301" s="270">
        <f t="shared" si="25"/>
        <v>0</v>
      </c>
    </row>
    <row r="302" spans="1:11" x14ac:dyDescent="0.2">
      <c r="A302" s="268" t="s">
        <v>574</v>
      </c>
      <c r="B302" s="269" t="s">
        <v>575</v>
      </c>
      <c r="C302" s="80">
        <f>SUM(SUMIFS('1. Rpt 18s (non-CSU)'!P$9:P$555,'1. Rpt 18s (non-CSU)'!$J$9:$J$555,A273,'1. Rpt 18s (non-CSU)'!$I$9:$I$555,100),SUMIFS('1. Rpt 18s (non-CSU)'!P$9:P$555,'1. Rpt 18s (non-CSU)'!$J$9:$J$555,A273,'1. Rpt 18s (non-CSU)'!$I$9:$I$555,200),SUMIFS('1. Rpt 18s (non-CSU)'!P$9:P$555,'1. Rpt 18s (non-CSU)'!$J$9:$J$555,A273,'1. Rpt 18s (non-CSU)'!$I$9:$I$555,300))</f>
        <v>0</v>
      </c>
      <c r="D302" s="80">
        <f>SUM(SUMIFS('1. Rpt 18s (non-CSU)'!W$9:W$555,'1. Rpt 18s (non-CSU)'!$J$9:$J$555,A273,'1. Rpt 18s (non-CSU)'!$I$9:$I$555,100),SUMIFS('1. Rpt 18s (non-CSU)'!W$9:W$555,'1. Rpt 18s (non-CSU)'!$J$9:$J$555,A273,'1. Rpt 18s (non-CSU)'!$I$9:$I$555,200),SUMIFS('1. Rpt 18s (non-CSU)'!W$9:W$555,'1. Rpt 18s (non-CSU)'!$J$9:$J$555,A273,'1. Rpt 18s (non-CSU)'!$I$9:$I$555,300))</f>
        <v>0</v>
      </c>
      <c r="E302" s="80">
        <f>SUM(SUMIFS('1. Rpt 18s (non-CSU)'!AB$9:AB$555,'1. Rpt 18s (non-CSU)'!$J$9:$J$555,A273,'1. Rpt 18s (non-CSU)'!$I$9:$I$555,100),SUMIFS('1. Rpt 18s (non-CSU)'!AB$9:AB$555,'1. Rpt 18s (non-CSU)'!$J$9:$J$555,A273,'1. Rpt 18s (non-CSU)'!$I$9:$I$555,200),SUMIFS('1. Rpt 18s (non-CSU)'!AB$9:AB$555,'1. Rpt 18s (non-CSU)'!$J$9:$J$555,A273,'1. Rpt 18s (non-CSU)'!$I$9:$I$555,300))</f>
        <v>0</v>
      </c>
      <c r="F302" s="270">
        <f t="shared" si="25"/>
        <v>0</v>
      </c>
    </row>
    <row r="303" spans="1:11" x14ac:dyDescent="0.2">
      <c r="A303" s="268" t="s">
        <v>576</v>
      </c>
      <c r="B303" s="269" t="s">
        <v>577</v>
      </c>
      <c r="C303" s="80">
        <f>SUM(SUMIFS('1. Rpt 18s (non-CSU)'!P$9:P$555,'1. Rpt 18s (non-CSU)'!$J$9:$J$555,A274,'1. Rpt 18s (non-CSU)'!$I$9:$I$555,100),SUMIFS('1. Rpt 18s (non-CSU)'!P$9:P$555,'1. Rpt 18s (non-CSU)'!$J$9:$J$555,A274,'1. Rpt 18s (non-CSU)'!$I$9:$I$555,200),SUMIFS('1. Rpt 18s (non-CSU)'!P$9:P$555,'1. Rpt 18s (non-CSU)'!$J$9:$J$555,A274,'1. Rpt 18s (non-CSU)'!$I$9:$I$555,300))</f>
        <v>0</v>
      </c>
      <c r="D303" s="80">
        <f>SUM(SUMIFS('1. Rpt 18s (non-CSU)'!W$9:W$555,'1. Rpt 18s (non-CSU)'!$J$9:$J$555,A274,'1. Rpt 18s (non-CSU)'!$I$9:$I$555,100),SUMIFS('1. Rpt 18s (non-CSU)'!W$9:W$555,'1. Rpt 18s (non-CSU)'!$J$9:$J$555,A274,'1. Rpt 18s (non-CSU)'!$I$9:$I$555,200),SUMIFS('1. Rpt 18s (non-CSU)'!W$9:W$555,'1. Rpt 18s (non-CSU)'!$J$9:$J$555,A274,'1. Rpt 18s (non-CSU)'!$I$9:$I$555,300))</f>
        <v>0</v>
      </c>
      <c r="E303" s="80">
        <f>SUM(SUMIFS('1. Rpt 18s (non-CSU)'!AB$9:AB$555,'1. Rpt 18s (non-CSU)'!$J$9:$J$555,A274,'1. Rpt 18s (non-CSU)'!$I$9:$I$555,100),SUMIFS('1. Rpt 18s (non-CSU)'!AB$9:AB$555,'1. Rpt 18s (non-CSU)'!$J$9:$J$555,A274,'1. Rpt 18s (non-CSU)'!$I$9:$I$555,200),SUMIFS('1. Rpt 18s (non-CSU)'!AB$9:AB$555,'1. Rpt 18s (non-CSU)'!$J$9:$J$555,A274,'1. Rpt 18s (non-CSU)'!$I$9:$I$555,300))</f>
        <v>0</v>
      </c>
      <c r="F303" s="270">
        <f t="shared" si="25"/>
        <v>0</v>
      </c>
    </row>
    <row r="304" spans="1:11" x14ac:dyDescent="0.2">
      <c r="A304" s="268" t="s">
        <v>578</v>
      </c>
      <c r="B304" s="269" t="s">
        <v>579</v>
      </c>
      <c r="C304" s="80">
        <f>SUM(SUMIFS('1. Rpt 18s (non-CSU)'!P$9:P$555,'1. Rpt 18s (non-CSU)'!$J$9:$J$555,A275,'1. Rpt 18s (non-CSU)'!$I$9:$I$555,100),SUMIFS('1. Rpt 18s (non-CSU)'!P$9:P$555,'1. Rpt 18s (non-CSU)'!$J$9:$J$555,A275,'1. Rpt 18s (non-CSU)'!$I$9:$I$555,200),SUMIFS('1. Rpt 18s (non-CSU)'!P$9:P$555,'1. Rpt 18s (non-CSU)'!$J$9:$J$555,A275,'1. Rpt 18s (non-CSU)'!$I$9:$I$555,300))</f>
        <v>0</v>
      </c>
      <c r="D304" s="80">
        <f>SUM(SUMIFS('1. Rpt 18s (non-CSU)'!W$9:W$555,'1. Rpt 18s (non-CSU)'!$J$9:$J$555,A275,'1. Rpt 18s (non-CSU)'!$I$9:$I$555,100),SUMIFS('1. Rpt 18s (non-CSU)'!W$9:W$555,'1. Rpt 18s (non-CSU)'!$J$9:$J$555,A275,'1. Rpt 18s (non-CSU)'!$I$9:$I$555,200),SUMIFS('1. Rpt 18s (non-CSU)'!W$9:W$555,'1. Rpt 18s (non-CSU)'!$J$9:$J$555,A275,'1. Rpt 18s (non-CSU)'!$I$9:$I$555,300))</f>
        <v>0</v>
      </c>
      <c r="E304" s="80">
        <f>SUM(SUMIFS('1. Rpt 18s (non-CSU)'!AB$9:AB$555,'1. Rpt 18s (non-CSU)'!$J$9:$J$555,A275,'1. Rpt 18s (non-CSU)'!$I$9:$I$555,100),SUMIFS('1. Rpt 18s (non-CSU)'!AB$9:AB$555,'1. Rpt 18s (non-CSU)'!$J$9:$J$555,A275,'1. Rpt 18s (non-CSU)'!$I$9:$I$555,200),SUMIFS('1. Rpt 18s (non-CSU)'!AB$9:AB$555,'1. Rpt 18s (non-CSU)'!$J$9:$J$555,A275,'1. Rpt 18s (non-CSU)'!$I$9:$I$555,300))</f>
        <v>0</v>
      </c>
      <c r="F304" s="270">
        <f t="shared" si="25"/>
        <v>0</v>
      </c>
    </row>
    <row r="305" spans="1:16129" x14ac:dyDescent="0.2">
      <c r="A305" s="268" t="s">
        <v>580</v>
      </c>
      <c r="B305" s="271" t="s">
        <v>581</v>
      </c>
      <c r="C305" s="80">
        <f>SUM(SUMIFS('1. Rpt 18s (non-CSU)'!P$9:P$555,'1. Rpt 18s (non-CSU)'!$J$9:$J$555,A276,'1. Rpt 18s (non-CSU)'!$I$9:$I$555,100),SUMIFS('1. Rpt 18s (non-CSU)'!P$9:P$555,'1. Rpt 18s (non-CSU)'!$J$9:$J$555,A276,'1. Rpt 18s (non-CSU)'!$I$9:$I$555,200),SUMIFS('1. Rpt 18s (non-CSU)'!P$9:P$555,'1. Rpt 18s (non-CSU)'!$J$9:$J$555,A276,'1. Rpt 18s (non-CSU)'!$I$9:$I$555,300))</f>
        <v>0</v>
      </c>
      <c r="D305" s="80">
        <f>SUM(SUMIFS('1. Rpt 18s (non-CSU)'!W$9:W$555,'1. Rpt 18s (non-CSU)'!$J$9:$J$555,A276,'1. Rpt 18s (non-CSU)'!$I$9:$I$555,100),SUMIFS('1. Rpt 18s (non-CSU)'!W$9:W$555,'1. Rpt 18s (non-CSU)'!$J$9:$J$555,A276,'1. Rpt 18s (non-CSU)'!$I$9:$I$555,200),SUMIFS('1. Rpt 18s (non-CSU)'!W$9:W$555,'1. Rpt 18s (non-CSU)'!$J$9:$J$555,A276,'1. Rpt 18s (non-CSU)'!$I$9:$I$555,300))</f>
        <v>0</v>
      </c>
      <c r="E305" s="80">
        <f>SUM(SUMIFS('1. Rpt 18s (non-CSU)'!AB$9:AB$555,'1. Rpt 18s (non-CSU)'!$J$9:$J$555,A276,'1. Rpt 18s (non-CSU)'!$I$9:$I$555,100),SUMIFS('1. Rpt 18s (non-CSU)'!AB$9:AB$555,'1. Rpt 18s (non-CSU)'!$J$9:$J$555,A276,'1. Rpt 18s (non-CSU)'!$I$9:$I$555,200),SUMIFS('1. Rpt 18s (non-CSU)'!AB$9:AB$555,'1. Rpt 18s (non-CSU)'!$J$9:$J$555,A276,'1. Rpt 18s (non-CSU)'!$I$9:$I$555,300))</f>
        <v>0</v>
      </c>
      <c r="F305" s="270">
        <f t="shared" si="25"/>
        <v>0</v>
      </c>
    </row>
    <row r="306" spans="1:16129" x14ac:dyDescent="0.2">
      <c r="A306" s="268" t="s">
        <v>582</v>
      </c>
      <c r="B306" s="272" t="s">
        <v>583</v>
      </c>
      <c r="C306" s="80">
        <f>SUM(SUMIFS('1. Rpt 18s (non-CSU)'!P$9:P$555,'1. Rpt 18s (non-CSU)'!$J$9:$J$555,A277,'1. Rpt 18s (non-CSU)'!$I$9:$I$555,100),SUMIFS('1. Rpt 18s (non-CSU)'!P$9:P$555,'1. Rpt 18s (non-CSU)'!$J$9:$J$555,A277,'1. Rpt 18s (non-CSU)'!$I$9:$I$555,200),SUMIFS('1. Rpt 18s (non-CSU)'!P$9:P$555,'1. Rpt 18s (non-CSU)'!$J$9:$J$555,A277,'1. Rpt 18s (non-CSU)'!$I$9:$I$555,300))</f>
        <v>0</v>
      </c>
      <c r="D306" s="80">
        <f>SUM(SUMIFS('1. Rpt 18s (non-CSU)'!W$9:W$555,'1. Rpt 18s (non-CSU)'!$J$9:$J$555,A277,'1. Rpt 18s (non-CSU)'!$I$9:$I$555,100),SUMIFS('1. Rpt 18s (non-CSU)'!W$9:W$555,'1. Rpt 18s (non-CSU)'!$J$9:$J$555,A277,'1. Rpt 18s (non-CSU)'!$I$9:$I$555,200),SUMIFS('1. Rpt 18s (non-CSU)'!W$9:W$555,'1. Rpt 18s (non-CSU)'!$J$9:$J$555,A277,'1. Rpt 18s (non-CSU)'!$I$9:$I$555,300))</f>
        <v>0</v>
      </c>
      <c r="E306" s="80">
        <f>SUM(SUMIFS('1. Rpt 18s (non-CSU)'!AB$9:AB$555,'1. Rpt 18s (non-CSU)'!$J$9:$J$555,A277,'1. Rpt 18s (non-CSU)'!$I$9:$I$555,100),SUMIFS('1. Rpt 18s (non-CSU)'!AB$9:AB$555,'1. Rpt 18s (non-CSU)'!$J$9:$J$555,A277,'1. Rpt 18s (non-CSU)'!$I$9:$I$555,200),SUMIFS('1. Rpt 18s (non-CSU)'!AB$9:AB$555,'1. Rpt 18s (non-CSU)'!$J$9:$J$555,A277,'1. Rpt 18s (non-CSU)'!$I$9:$I$555,300))</f>
        <v>0</v>
      </c>
      <c r="F306" s="273">
        <f t="shared" si="25"/>
        <v>0</v>
      </c>
    </row>
    <row r="307" spans="1:16129" x14ac:dyDescent="0.2">
      <c r="A307" s="82"/>
      <c r="B307" s="83" t="s">
        <v>85</v>
      </c>
      <c r="C307" s="84">
        <f>SUM(C300:C306)</f>
        <v>0</v>
      </c>
      <c r="D307" s="84">
        <f>SUM(D300:D306)</f>
        <v>0</v>
      </c>
      <c r="E307" s="84">
        <f>SUM(E300:E306)</f>
        <v>0</v>
      </c>
      <c r="F307" s="97">
        <f>SUM(F300:F306)</f>
        <v>0</v>
      </c>
      <c r="H307" s="667">
        <f>ROUND(C307,0)/1000</f>
        <v>0</v>
      </c>
      <c r="I307" s="667">
        <f>ROUND(D307,0)/1000</f>
        <v>0</v>
      </c>
      <c r="J307" s="667">
        <f>ROUND(E307,0)/1000</f>
        <v>0</v>
      </c>
      <c r="K307" s="667">
        <f>ROUND(F307,0)/1000</f>
        <v>0</v>
      </c>
    </row>
    <row r="308" spans="1:16129" x14ac:dyDescent="0.2">
      <c r="C308" s="47"/>
      <c r="D308" s="47"/>
      <c r="E308" s="47"/>
      <c r="F308" s="47"/>
    </row>
    <row r="309" spans="1:16129" ht="15" x14ac:dyDescent="0.2">
      <c r="D309" s="96"/>
      <c r="E309" s="65"/>
    </row>
    <row r="310" spans="1:16129" ht="15" x14ac:dyDescent="0.2">
      <c r="D310" s="96"/>
      <c r="E310" s="65"/>
    </row>
    <row r="311" spans="1:16129" ht="15" x14ac:dyDescent="0.2">
      <c r="D311" s="96"/>
      <c r="E311" s="65"/>
    </row>
    <row r="312" spans="1:16129" ht="15.75" x14ac:dyDescent="0.25">
      <c r="A312" s="313" t="s">
        <v>606</v>
      </c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  <c r="AA312" s="314"/>
      <c r="AB312" s="314"/>
      <c r="AC312" s="314"/>
      <c r="AD312" s="314"/>
      <c r="AE312" s="314"/>
      <c r="AF312" s="314"/>
      <c r="AG312" s="314"/>
      <c r="AH312" s="314"/>
      <c r="AI312" s="314"/>
      <c r="AJ312" s="314"/>
      <c r="AK312" s="314"/>
      <c r="AL312" s="314"/>
      <c r="AM312" s="314"/>
      <c r="AN312" s="314"/>
      <c r="AO312" s="314"/>
      <c r="AP312" s="314"/>
      <c r="AQ312" s="314"/>
      <c r="AR312" s="314"/>
      <c r="AS312" s="314"/>
      <c r="AT312" s="314"/>
      <c r="AU312" s="314"/>
      <c r="AV312" s="314"/>
      <c r="AW312" s="314"/>
      <c r="AX312" s="314"/>
      <c r="AY312" s="314"/>
      <c r="AZ312" s="314"/>
      <c r="BA312" s="314"/>
      <c r="BB312" s="314"/>
      <c r="BC312" s="314"/>
      <c r="BD312" s="314"/>
      <c r="BE312" s="314"/>
      <c r="BF312" s="314"/>
      <c r="BG312" s="314"/>
      <c r="BH312" s="314"/>
      <c r="BI312" s="314"/>
      <c r="BJ312" s="314"/>
      <c r="BK312" s="314"/>
      <c r="BL312" s="314"/>
      <c r="BM312" s="314"/>
      <c r="BN312" s="314"/>
      <c r="BO312" s="314"/>
      <c r="BP312" s="314"/>
      <c r="BQ312" s="314"/>
      <c r="BR312" s="314"/>
      <c r="BS312" s="314"/>
      <c r="BT312" s="314"/>
      <c r="BU312" s="314"/>
      <c r="BV312" s="314"/>
      <c r="BW312" s="314"/>
      <c r="BX312" s="314"/>
      <c r="BY312" s="314"/>
      <c r="BZ312" s="314"/>
      <c r="CA312" s="314"/>
      <c r="CB312" s="314"/>
      <c r="CC312" s="314"/>
      <c r="CD312" s="314"/>
      <c r="CE312" s="314"/>
      <c r="CF312" s="314"/>
      <c r="CG312" s="314"/>
      <c r="CH312" s="314"/>
      <c r="CI312" s="314"/>
      <c r="CJ312" s="314"/>
      <c r="CK312" s="314"/>
      <c r="CL312" s="314"/>
      <c r="CM312" s="314"/>
      <c r="CN312" s="314"/>
      <c r="CO312" s="314"/>
      <c r="CP312" s="314"/>
      <c r="CQ312" s="314"/>
      <c r="CR312" s="314"/>
      <c r="CS312" s="314"/>
      <c r="CT312" s="314"/>
      <c r="CU312" s="314"/>
      <c r="CV312" s="314"/>
      <c r="CW312" s="314"/>
      <c r="CX312" s="314"/>
      <c r="CY312" s="314"/>
      <c r="CZ312" s="314"/>
      <c r="DA312" s="314"/>
      <c r="DB312" s="314"/>
      <c r="DC312" s="314"/>
      <c r="DD312" s="314"/>
      <c r="DE312" s="314"/>
      <c r="DF312" s="314"/>
      <c r="DG312" s="314"/>
      <c r="DH312" s="314"/>
      <c r="DI312" s="314"/>
      <c r="DJ312" s="314"/>
      <c r="DK312" s="314"/>
      <c r="DL312" s="314"/>
      <c r="DM312" s="314"/>
      <c r="DN312" s="314"/>
      <c r="DO312" s="314"/>
      <c r="DP312" s="314"/>
      <c r="DQ312" s="314"/>
      <c r="DR312" s="314"/>
      <c r="DS312" s="314"/>
      <c r="DT312" s="314"/>
      <c r="DU312" s="314"/>
      <c r="DV312" s="314"/>
      <c r="DW312" s="314"/>
      <c r="DX312" s="314"/>
      <c r="DY312" s="314"/>
      <c r="DZ312" s="314"/>
      <c r="EA312" s="314"/>
      <c r="EB312" s="314"/>
      <c r="EC312" s="314"/>
      <c r="ED312" s="314"/>
      <c r="EE312" s="314"/>
      <c r="EF312" s="314"/>
      <c r="EG312" s="314"/>
      <c r="EH312" s="314"/>
      <c r="EI312" s="314"/>
      <c r="EJ312" s="314"/>
      <c r="EK312" s="314"/>
      <c r="EL312" s="314"/>
      <c r="EM312" s="314"/>
      <c r="EN312" s="314"/>
      <c r="EO312" s="314"/>
      <c r="EP312" s="314"/>
      <c r="EQ312" s="314"/>
      <c r="ER312" s="314"/>
      <c r="ES312" s="314"/>
      <c r="ET312" s="314"/>
      <c r="EU312" s="314"/>
      <c r="EV312" s="314"/>
      <c r="EW312" s="314"/>
      <c r="EX312" s="314"/>
      <c r="EY312" s="314"/>
      <c r="EZ312" s="314"/>
      <c r="FA312" s="314"/>
      <c r="FB312" s="314"/>
      <c r="FC312" s="314"/>
      <c r="FD312" s="314"/>
      <c r="FE312" s="314"/>
      <c r="FF312" s="314"/>
      <c r="FG312" s="314"/>
      <c r="FH312" s="314"/>
      <c r="FI312" s="314"/>
      <c r="FJ312" s="314"/>
      <c r="FK312" s="314"/>
      <c r="FL312" s="314"/>
      <c r="FM312" s="314"/>
      <c r="FN312" s="314"/>
      <c r="FO312" s="314"/>
      <c r="FP312" s="314"/>
      <c r="FQ312" s="314"/>
      <c r="FR312" s="314"/>
      <c r="FS312" s="314"/>
      <c r="FT312" s="314"/>
      <c r="FU312" s="314"/>
      <c r="FV312" s="314"/>
      <c r="FW312" s="314"/>
      <c r="FX312" s="314"/>
      <c r="FY312" s="314"/>
      <c r="FZ312" s="314"/>
      <c r="GA312" s="314"/>
      <c r="GB312" s="314"/>
      <c r="GC312" s="314"/>
      <c r="GD312" s="314"/>
      <c r="GE312" s="314"/>
      <c r="GF312" s="314"/>
      <c r="GG312" s="314"/>
      <c r="GH312" s="314"/>
      <c r="GI312" s="314"/>
      <c r="GJ312" s="314"/>
      <c r="GK312" s="314"/>
      <c r="GL312" s="314"/>
      <c r="GM312" s="314"/>
      <c r="GN312" s="314"/>
      <c r="GO312" s="314"/>
      <c r="GP312" s="314"/>
      <c r="GQ312" s="314"/>
      <c r="GR312" s="314"/>
      <c r="GS312" s="314"/>
      <c r="GT312" s="314"/>
      <c r="GU312" s="314"/>
      <c r="GV312" s="314"/>
      <c r="GW312" s="314"/>
      <c r="GX312" s="314"/>
      <c r="GY312" s="314"/>
      <c r="GZ312" s="314"/>
      <c r="HA312" s="314"/>
      <c r="HB312" s="314"/>
      <c r="HC312" s="314"/>
      <c r="HD312" s="314"/>
      <c r="HE312" s="314"/>
      <c r="HF312" s="314"/>
      <c r="HG312" s="314"/>
      <c r="HH312" s="314"/>
      <c r="HI312" s="314"/>
      <c r="HJ312" s="314"/>
      <c r="HK312" s="314"/>
      <c r="HL312" s="314"/>
      <c r="HM312" s="314"/>
      <c r="HN312" s="314"/>
      <c r="HO312" s="314"/>
      <c r="HP312" s="314"/>
      <c r="HQ312" s="314"/>
      <c r="HR312" s="314"/>
      <c r="HS312" s="314"/>
      <c r="HT312" s="314"/>
      <c r="HU312" s="314"/>
      <c r="HV312" s="314"/>
      <c r="HW312" s="314"/>
      <c r="HX312" s="314"/>
      <c r="HY312" s="314"/>
      <c r="HZ312" s="314"/>
      <c r="IA312" s="314"/>
      <c r="IB312" s="314"/>
      <c r="IC312" s="314"/>
      <c r="ID312" s="314"/>
      <c r="IE312" s="314"/>
      <c r="IF312" s="314"/>
      <c r="IG312" s="314"/>
      <c r="IH312" s="314"/>
      <c r="II312" s="314"/>
      <c r="IJ312" s="314"/>
      <c r="IK312" s="314"/>
      <c r="IL312" s="314"/>
      <c r="IM312" s="314"/>
      <c r="IN312" s="314"/>
      <c r="IO312" s="314"/>
      <c r="IP312" s="314"/>
      <c r="IQ312" s="314"/>
      <c r="IR312" s="314"/>
      <c r="IS312" s="314"/>
      <c r="IT312" s="314"/>
      <c r="IU312" s="314"/>
      <c r="IV312" s="314"/>
      <c r="IW312" s="314"/>
      <c r="IX312" s="314"/>
      <c r="IY312" s="314"/>
      <c r="IZ312" s="314"/>
      <c r="JA312" s="314"/>
      <c r="JB312" s="314"/>
      <c r="JC312" s="314"/>
      <c r="JD312" s="314"/>
      <c r="JE312" s="314"/>
      <c r="JF312" s="314"/>
      <c r="JG312" s="314"/>
      <c r="JH312" s="314"/>
      <c r="JI312" s="314"/>
      <c r="JJ312" s="314"/>
      <c r="JK312" s="314"/>
      <c r="JL312" s="314"/>
      <c r="JM312" s="314"/>
      <c r="JN312" s="314"/>
      <c r="JO312" s="314"/>
      <c r="JP312" s="314"/>
      <c r="JQ312" s="314"/>
      <c r="JR312" s="314"/>
      <c r="JS312" s="314"/>
      <c r="JT312" s="314"/>
      <c r="JU312" s="314"/>
      <c r="JV312" s="314"/>
      <c r="JW312" s="314"/>
      <c r="JX312" s="314"/>
      <c r="JY312" s="314"/>
      <c r="JZ312" s="314"/>
      <c r="KA312" s="314"/>
      <c r="KB312" s="314"/>
      <c r="KC312" s="314"/>
      <c r="KD312" s="314"/>
      <c r="KE312" s="314"/>
      <c r="KF312" s="314"/>
      <c r="KG312" s="314"/>
      <c r="KH312" s="314"/>
      <c r="KI312" s="314"/>
      <c r="KJ312" s="314"/>
      <c r="KK312" s="314"/>
      <c r="KL312" s="314"/>
      <c r="KM312" s="314"/>
      <c r="KN312" s="314"/>
      <c r="KO312" s="314"/>
      <c r="KP312" s="314"/>
      <c r="KQ312" s="314"/>
      <c r="KR312" s="314"/>
      <c r="KS312" s="314"/>
      <c r="KT312" s="314"/>
      <c r="KU312" s="314"/>
      <c r="KV312" s="314"/>
      <c r="KW312" s="314"/>
      <c r="KX312" s="314"/>
      <c r="KY312" s="314"/>
      <c r="KZ312" s="314"/>
      <c r="LA312" s="314"/>
      <c r="LB312" s="314"/>
      <c r="LC312" s="314"/>
      <c r="LD312" s="314"/>
      <c r="LE312" s="314"/>
      <c r="LF312" s="314"/>
      <c r="LG312" s="314"/>
      <c r="LH312" s="314"/>
      <c r="LI312" s="314"/>
      <c r="LJ312" s="314"/>
      <c r="LK312" s="314"/>
      <c r="LL312" s="314"/>
      <c r="LM312" s="314"/>
      <c r="LN312" s="314"/>
      <c r="LO312" s="314"/>
      <c r="LP312" s="314"/>
      <c r="LQ312" s="314"/>
      <c r="LR312" s="314"/>
      <c r="LS312" s="314"/>
      <c r="LT312" s="314"/>
      <c r="LU312" s="314"/>
      <c r="LV312" s="314"/>
      <c r="LW312" s="314"/>
      <c r="LX312" s="314"/>
      <c r="LY312" s="314"/>
      <c r="LZ312" s="314"/>
      <c r="MA312" s="314"/>
      <c r="MB312" s="314"/>
      <c r="MC312" s="314"/>
      <c r="MD312" s="314"/>
      <c r="ME312" s="314"/>
      <c r="MF312" s="314"/>
      <c r="MG312" s="314"/>
      <c r="MH312" s="314"/>
      <c r="MI312" s="314"/>
      <c r="MJ312" s="314"/>
      <c r="MK312" s="314"/>
      <c r="ML312" s="314"/>
      <c r="MM312" s="314"/>
      <c r="MN312" s="314"/>
      <c r="MO312" s="314"/>
      <c r="MP312" s="314"/>
      <c r="MQ312" s="314"/>
      <c r="MR312" s="314"/>
      <c r="MS312" s="314"/>
      <c r="MT312" s="314"/>
      <c r="MU312" s="314"/>
      <c r="MV312" s="314"/>
      <c r="MW312" s="314"/>
      <c r="MX312" s="314"/>
      <c r="MY312" s="314"/>
      <c r="MZ312" s="314"/>
      <c r="NA312" s="314"/>
      <c r="NB312" s="314"/>
      <c r="NC312" s="314"/>
      <c r="ND312" s="314"/>
      <c r="NE312" s="314"/>
      <c r="NF312" s="314"/>
      <c r="NG312" s="314"/>
      <c r="NH312" s="314"/>
      <c r="NI312" s="314"/>
      <c r="NJ312" s="314"/>
      <c r="NK312" s="314"/>
      <c r="NL312" s="314"/>
      <c r="NM312" s="314"/>
      <c r="NN312" s="314"/>
      <c r="NO312" s="314"/>
      <c r="NP312" s="314"/>
      <c r="NQ312" s="314"/>
      <c r="NR312" s="314"/>
      <c r="NS312" s="314"/>
      <c r="NT312" s="314"/>
      <c r="NU312" s="314"/>
      <c r="NV312" s="314"/>
      <c r="NW312" s="314"/>
      <c r="NX312" s="314"/>
      <c r="NY312" s="314"/>
      <c r="NZ312" s="314"/>
      <c r="OA312" s="314"/>
      <c r="OB312" s="314"/>
      <c r="OC312" s="314"/>
      <c r="OD312" s="314"/>
      <c r="OE312" s="314"/>
      <c r="OF312" s="314"/>
      <c r="OG312" s="314"/>
      <c r="OH312" s="314"/>
      <c r="OI312" s="314"/>
      <c r="OJ312" s="314"/>
      <c r="OK312" s="314"/>
      <c r="OL312" s="314"/>
      <c r="OM312" s="314"/>
      <c r="ON312" s="314"/>
      <c r="OO312" s="314"/>
      <c r="OP312" s="314"/>
      <c r="OQ312" s="314"/>
      <c r="OR312" s="314"/>
      <c r="OS312" s="314"/>
      <c r="OT312" s="314"/>
      <c r="OU312" s="314"/>
      <c r="OV312" s="314"/>
      <c r="OW312" s="314"/>
      <c r="OX312" s="314"/>
      <c r="OY312" s="314"/>
      <c r="OZ312" s="314"/>
      <c r="PA312" s="314"/>
      <c r="PB312" s="314"/>
      <c r="PC312" s="314"/>
      <c r="PD312" s="314"/>
      <c r="PE312" s="314"/>
      <c r="PF312" s="314"/>
      <c r="PG312" s="314"/>
      <c r="PH312" s="314"/>
      <c r="PI312" s="314"/>
      <c r="PJ312" s="314"/>
      <c r="PK312" s="314"/>
      <c r="PL312" s="314"/>
      <c r="PM312" s="314"/>
      <c r="PN312" s="314"/>
      <c r="PO312" s="314"/>
      <c r="PP312" s="314"/>
      <c r="PQ312" s="314"/>
      <c r="PR312" s="314"/>
      <c r="PS312" s="314"/>
      <c r="PT312" s="314"/>
      <c r="PU312" s="314"/>
      <c r="PV312" s="314"/>
      <c r="PW312" s="314"/>
      <c r="PX312" s="314"/>
      <c r="PY312" s="314"/>
      <c r="PZ312" s="314"/>
      <c r="QA312" s="314"/>
      <c r="QB312" s="314"/>
      <c r="QC312" s="314"/>
      <c r="QD312" s="314"/>
      <c r="QE312" s="314"/>
      <c r="QF312" s="314"/>
      <c r="QG312" s="314"/>
      <c r="QH312" s="314"/>
      <c r="QI312" s="314"/>
      <c r="QJ312" s="314"/>
      <c r="QK312" s="314"/>
      <c r="QL312" s="314"/>
      <c r="QM312" s="314"/>
      <c r="QN312" s="314"/>
      <c r="QO312" s="314"/>
      <c r="QP312" s="314"/>
      <c r="QQ312" s="314"/>
      <c r="QR312" s="314"/>
      <c r="QS312" s="314"/>
      <c r="QT312" s="314"/>
      <c r="QU312" s="314"/>
      <c r="QV312" s="314"/>
      <c r="QW312" s="314"/>
      <c r="QX312" s="314"/>
      <c r="QY312" s="314"/>
      <c r="QZ312" s="314"/>
      <c r="RA312" s="314"/>
      <c r="RB312" s="314"/>
      <c r="RC312" s="314"/>
      <c r="RD312" s="314"/>
      <c r="RE312" s="314"/>
      <c r="RF312" s="314"/>
      <c r="RG312" s="314"/>
      <c r="RH312" s="314"/>
      <c r="RI312" s="314"/>
      <c r="RJ312" s="314"/>
      <c r="RK312" s="314"/>
      <c r="RL312" s="314"/>
      <c r="RM312" s="314"/>
      <c r="RN312" s="314"/>
      <c r="RO312" s="314"/>
      <c r="RP312" s="314"/>
      <c r="RQ312" s="314"/>
      <c r="RR312" s="314"/>
      <c r="RS312" s="314"/>
      <c r="RT312" s="314"/>
      <c r="RU312" s="314"/>
      <c r="RV312" s="314"/>
      <c r="RW312" s="314"/>
      <c r="RX312" s="314"/>
      <c r="RY312" s="314"/>
      <c r="RZ312" s="314"/>
      <c r="SA312" s="314"/>
      <c r="SB312" s="314"/>
      <c r="SC312" s="314"/>
      <c r="SD312" s="314"/>
      <c r="SE312" s="314"/>
      <c r="SF312" s="314"/>
      <c r="SG312" s="314"/>
      <c r="SH312" s="314"/>
      <c r="SI312" s="314"/>
      <c r="SJ312" s="314"/>
      <c r="SK312" s="314"/>
      <c r="SL312" s="314"/>
      <c r="SM312" s="314"/>
      <c r="SN312" s="314"/>
      <c r="SO312" s="314"/>
      <c r="SP312" s="314"/>
      <c r="SQ312" s="314"/>
      <c r="SR312" s="314"/>
      <c r="SS312" s="314"/>
      <c r="ST312" s="314"/>
      <c r="SU312" s="314"/>
      <c r="SV312" s="314"/>
      <c r="SW312" s="314"/>
      <c r="SX312" s="314"/>
      <c r="SY312" s="314"/>
      <c r="SZ312" s="314"/>
      <c r="TA312" s="314"/>
      <c r="TB312" s="314"/>
      <c r="TC312" s="314"/>
      <c r="TD312" s="314"/>
      <c r="TE312" s="314"/>
      <c r="TF312" s="314"/>
      <c r="TG312" s="314"/>
      <c r="TH312" s="314"/>
      <c r="TI312" s="314"/>
      <c r="TJ312" s="314"/>
      <c r="TK312" s="314"/>
      <c r="TL312" s="314"/>
      <c r="TM312" s="314"/>
      <c r="TN312" s="314"/>
      <c r="TO312" s="314"/>
      <c r="TP312" s="314"/>
      <c r="TQ312" s="314"/>
      <c r="TR312" s="314"/>
      <c r="TS312" s="314"/>
      <c r="TT312" s="314"/>
      <c r="TU312" s="314"/>
      <c r="TV312" s="314"/>
      <c r="TW312" s="314"/>
      <c r="TX312" s="314"/>
      <c r="TY312" s="314"/>
      <c r="TZ312" s="314"/>
      <c r="UA312" s="314"/>
      <c r="UB312" s="314"/>
      <c r="UC312" s="314"/>
      <c r="UD312" s="314"/>
      <c r="UE312" s="314"/>
      <c r="UF312" s="314"/>
      <c r="UG312" s="314"/>
      <c r="UH312" s="314"/>
      <c r="UI312" s="314"/>
      <c r="UJ312" s="314"/>
      <c r="UK312" s="314"/>
      <c r="UL312" s="314"/>
      <c r="UM312" s="314"/>
      <c r="UN312" s="314"/>
      <c r="UO312" s="314"/>
      <c r="UP312" s="314"/>
      <c r="UQ312" s="314"/>
      <c r="UR312" s="314"/>
      <c r="US312" s="314"/>
      <c r="UT312" s="314"/>
      <c r="UU312" s="314"/>
      <c r="UV312" s="314"/>
      <c r="UW312" s="314"/>
      <c r="UX312" s="314"/>
      <c r="UY312" s="314"/>
      <c r="UZ312" s="314"/>
      <c r="VA312" s="314"/>
      <c r="VB312" s="314"/>
      <c r="VC312" s="314"/>
      <c r="VD312" s="314"/>
      <c r="VE312" s="314"/>
      <c r="VF312" s="314"/>
      <c r="VG312" s="314"/>
      <c r="VH312" s="314"/>
      <c r="VI312" s="314"/>
      <c r="VJ312" s="314"/>
      <c r="VK312" s="314"/>
      <c r="VL312" s="314"/>
      <c r="VM312" s="314"/>
      <c r="VN312" s="314"/>
      <c r="VO312" s="314"/>
      <c r="VP312" s="314"/>
      <c r="VQ312" s="314"/>
      <c r="VR312" s="314"/>
      <c r="VS312" s="314"/>
      <c r="VT312" s="314"/>
      <c r="VU312" s="314"/>
      <c r="VV312" s="314"/>
      <c r="VW312" s="314"/>
      <c r="VX312" s="314"/>
      <c r="VY312" s="314"/>
      <c r="VZ312" s="314"/>
      <c r="WA312" s="314"/>
      <c r="WB312" s="314"/>
      <c r="WC312" s="314"/>
      <c r="WD312" s="314"/>
      <c r="WE312" s="314"/>
      <c r="WF312" s="314"/>
      <c r="WG312" s="314"/>
      <c r="WH312" s="314"/>
      <c r="WI312" s="314"/>
      <c r="WJ312" s="314"/>
      <c r="WK312" s="314"/>
      <c r="WL312" s="314"/>
      <c r="WM312" s="314"/>
      <c r="WN312" s="314"/>
      <c r="WO312" s="314"/>
      <c r="WP312" s="314"/>
      <c r="WQ312" s="314"/>
      <c r="WR312" s="314"/>
      <c r="WS312" s="314"/>
      <c r="WT312" s="314"/>
      <c r="WU312" s="314"/>
      <c r="WV312" s="314"/>
      <c r="WW312" s="314"/>
      <c r="WX312" s="314"/>
      <c r="WY312" s="314"/>
      <c r="WZ312" s="314"/>
      <c r="XA312" s="314"/>
      <c r="XB312" s="314"/>
      <c r="XC312" s="314"/>
      <c r="XD312" s="314"/>
      <c r="XE312" s="314"/>
      <c r="XF312" s="314"/>
      <c r="XG312" s="314"/>
      <c r="XH312" s="314"/>
      <c r="XI312" s="314"/>
      <c r="XJ312" s="314"/>
      <c r="XK312" s="314"/>
      <c r="XL312" s="314"/>
      <c r="XM312" s="314"/>
      <c r="XN312" s="314"/>
      <c r="XO312" s="314"/>
      <c r="XP312" s="314"/>
      <c r="XQ312" s="314"/>
      <c r="XR312" s="314"/>
      <c r="XS312" s="314"/>
      <c r="XT312" s="314"/>
      <c r="XU312" s="314"/>
      <c r="XV312" s="314"/>
      <c r="XW312" s="314"/>
      <c r="XX312" s="314"/>
      <c r="XY312" s="314"/>
      <c r="XZ312" s="314"/>
      <c r="YA312" s="314"/>
      <c r="YB312" s="314"/>
      <c r="YC312" s="314"/>
      <c r="YD312" s="314"/>
      <c r="YE312" s="314"/>
      <c r="YF312" s="314"/>
      <c r="YG312" s="314"/>
      <c r="YH312" s="314"/>
      <c r="YI312" s="314"/>
      <c r="YJ312" s="314"/>
      <c r="YK312" s="314"/>
      <c r="YL312" s="314"/>
      <c r="YM312" s="314"/>
      <c r="YN312" s="314"/>
      <c r="YO312" s="314"/>
      <c r="YP312" s="314"/>
      <c r="YQ312" s="314"/>
      <c r="YR312" s="314"/>
      <c r="YS312" s="314"/>
      <c r="YT312" s="314"/>
      <c r="YU312" s="314"/>
      <c r="YV312" s="314"/>
      <c r="YW312" s="314"/>
      <c r="YX312" s="314"/>
      <c r="YY312" s="314"/>
      <c r="YZ312" s="314"/>
      <c r="ZA312" s="314"/>
      <c r="ZB312" s="314"/>
      <c r="ZC312" s="314"/>
      <c r="ZD312" s="314"/>
      <c r="ZE312" s="314"/>
      <c r="ZF312" s="314"/>
      <c r="ZG312" s="314"/>
      <c r="ZH312" s="314"/>
      <c r="ZI312" s="314"/>
      <c r="ZJ312" s="314"/>
      <c r="ZK312" s="314"/>
      <c r="ZL312" s="314"/>
      <c r="ZM312" s="314"/>
      <c r="ZN312" s="314"/>
      <c r="ZO312" s="314"/>
      <c r="ZP312" s="314"/>
      <c r="ZQ312" s="314"/>
      <c r="ZR312" s="314"/>
      <c r="ZS312" s="314"/>
      <c r="ZT312" s="314"/>
      <c r="ZU312" s="314"/>
      <c r="ZV312" s="314"/>
      <c r="ZW312" s="314"/>
      <c r="ZX312" s="314"/>
      <c r="ZY312" s="314"/>
      <c r="ZZ312" s="314"/>
      <c r="AAA312" s="314"/>
      <c r="AAB312" s="314"/>
      <c r="AAC312" s="314"/>
      <c r="AAD312" s="314"/>
      <c r="AAE312" s="314"/>
      <c r="AAF312" s="314"/>
      <c r="AAG312" s="314"/>
      <c r="AAH312" s="314"/>
      <c r="AAI312" s="314"/>
      <c r="AAJ312" s="314"/>
      <c r="AAK312" s="314"/>
      <c r="AAL312" s="314"/>
      <c r="AAM312" s="314"/>
      <c r="AAN312" s="314"/>
      <c r="AAO312" s="314"/>
      <c r="AAP312" s="314"/>
      <c r="AAQ312" s="314"/>
      <c r="AAR312" s="314"/>
      <c r="AAS312" s="314"/>
      <c r="AAT312" s="314"/>
      <c r="AAU312" s="314"/>
      <c r="AAV312" s="314"/>
      <c r="AAW312" s="314"/>
      <c r="AAX312" s="314"/>
      <c r="AAY312" s="314"/>
      <c r="AAZ312" s="314"/>
      <c r="ABA312" s="314"/>
      <c r="ABB312" s="314"/>
      <c r="ABC312" s="314"/>
      <c r="ABD312" s="314"/>
      <c r="ABE312" s="314"/>
      <c r="ABF312" s="314"/>
      <c r="ABG312" s="314"/>
      <c r="ABH312" s="314"/>
      <c r="ABI312" s="314"/>
      <c r="ABJ312" s="314"/>
      <c r="ABK312" s="314"/>
      <c r="ABL312" s="314"/>
      <c r="ABM312" s="314"/>
      <c r="ABN312" s="314"/>
      <c r="ABO312" s="314"/>
      <c r="ABP312" s="314"/>
      <c r="ABQ312" s="314"/>
      <c r="ABR312" s="314"/>
      <c r="ABS312" s="314"/>
      <c r="ABT312" s="314"/>
      <c r="ABU312" s="314"/>
      <c r="ABV312" s="314"/>
      <c r="ABW312" s="314"/>
      <c r="ABX312" s="314"/>
      <c r="ABY312" s="314"/>
      <c r="ABZ312" s="314"/>
      <c r="ACA312" s="314"/>
      <c r="ACB312" s="314"/>
      <c r="ACC312" s="314"/>
      <c r="ACD312" s="314"/>
      <c r="ACE312" s="314"/>
      <c r="ACF312" s="314"/>
      <c r="ACG312" s="314"/>
      <c r="ACH312" s="314"/>
      <c r="ACI312" s="314"/>
      <c r="ACJ312" s="314"/>
      <c r="ACK312" s="314"/>
      <c r="ACL312" s="314"/>
      <c r="ACM312" s="314"/>
      <c r="ACN312" s="314"/>
      <c r="ACO312" s="314"/>
      <c r="ACP312" s="314"/>
      <c r="ACQ312" s="314"/>
      <c r="ACR312" s="314"/>
      <c r="ACS312" s="314"/>
      <c r="ACT312" s="314"/>
      <c r="ACU312" s="314"/>
      <c r="ACV312" s="314"/>
      <c r="ACW312" s="314"/>
      <c r="ACX312" s="314"/>
      <c r="ACY312" s="314"/>
      <c r="ACZ312" s="314"/>
      <c r="ADA312" s="314"/>
      <c r="ADB312" s="314"/>
      <c r="ADC312" s="314"/>
      <c r="ADD312" s="314"/>
      <c r="ADE312" s="314"/>
      <c r="ADF312" s="314"/>
      <c r="ADG312" s="314"/>
      <c r="ADH312" s="314"/>
      <c r="ADI312" s="314"/>
      <c r="ADJ312" s="314"/>
      <c r="ADK312" s="314"/>
      <c r="ADL312" s="314"/>
      <c r="ADM312" s="314"/>
      <c r="ADN312" s="314"/>
      <c r="ADO312" s="314"/>
      <c r="ADP312" s="314"/>
      <c r="ADQ312" s="314"/>
      <c r="ADR312" s="314"/>
      <c r="ADS312" s="314"/>
      <c r="ADT312" s="314"/>
      <c r="ADU312" s="314"/>
      <c r="ADV312" s="314"/>
      <c r="ADW312" s="314"/>
      <c r="ADX312" s="314"/>
      <c r="ADY312" s="314"/>
      <c r="ADZ312" s="314"/>
      <c r="AEA312" s="314"/>
      <c r="AEB312" s="314"/>
      <c r="AEC312" s="314"/>
      <c r="AED312" s="314"/>
      <c r="AEE312" s="314"/>
      <c r="AEF312" s="314"/>
      <c r="AEG312" s="314"/>
      <c r="AEH312" s="314"/>
      <c r="AEI312" s="314"/>
      <c r="AEJ312" s="314"/>
      <c r="AEK312" s="314"/>
      <c r="AEL312" s="314"/>
      <c r="AEM312" s="314"/>
      <c r="AEN312" s="314"/>
      <c r="AEO312" s="314"/>
      <c r="AEP312" s="314"/>
      <c r="AEQ312" s="314"/>
      <c r="AER312" s="314"/>
      <c r="AES312" s="314"/>
      <c r="AET312" s="314"/>
      <c r="AEU312" s="314"/>
      <c r="AEV312" s="314"/>
      <c r="AEW312" s="314"/>
      <c r="AEX312" s="314"/>
      <c r="AEY312" s="314"/>
      <c r="AEZ312" s="314"/>
      <c r="AFA312" s="314"/>
      <c r="AFB312" s="314"/>
      <c r="AFC312" s="314"/>
      <c r="AFD312" s="314"/>
      <c r="AFE312" s="314"/>
      <c r="AFF312" s="314"/>
      <c r="AFG312" s="314"/>
      <c r="AFH312" s="314"/>
      <c r="AFI312" s="314"/>
      <c r="AFJ312" s="314"/>
      <c r="AFK312" s="314"/>
      <c r="AFL312" s="314"/>
      <c r="AFM312" s="314"/>
      <c r="AFN312" s="314"/>
      <c r="AFO312" s="314"/>
      <c r="AFP312" s="314"/>
      <c r="AFQ312" s="314"/>
      <c r="AFR312" s="314"/>
      <c r="AFS312" s="314"/>
      <c r="AFT312" s="314"/>
      <c r="AFU312" s="314"/>
      <c r="AFV312" s="314"/>
      <c r="AFW312" s="314"/>
      <c r="AFX312" s="314"/>
      <c r="AFY312" s="314"/>
      <c r="AFZ312" s="314"/>
      <c r="AGA312" s="314"/>
      <c r="AGB312" s="314"/>
      <c r="AGC312" s="314"/>
      <c r="AGD312" s="314"/>
      <c r="AGE312" s="314"/>
      <c r="AGF312" s="314"/>
      <c r="AGG312" s="314"/>
      <c r="AGH312" s="314"/>
      <c r="AGI312" s="314"/>
      <c r="AGJ312" s="314"/>
      <c r="AGK312" s="314"/>
      <c r="AGL312" s="314"/>
      <c r="AGM312" s="314"/>
      <c r="AGN312" s="314"/>
      <c r="AGO312" s="314"/>
      <c r="AGP312" s="314"/>
      <c r="AGQ312" s="314"/>
      <c r="AGR312" s="314"/>
      <c r="AGS312" s="314"/>
      <c r="AGT312" s="314"/>
      <c r="AGU312" s="314"/>
      <c r="AGV312" s="314"/>
      <c r="AGW312" s="314"/>
      <c r="AGX312" s="314"/>
      <c r="AGY312" s="314"/>
      <c r="AGZ312" s="314"/>
      <c r="AHA312" s="314"/>
      <c r="AHB312" s="314"/>
      <c r="AHC312" s="314"/>
      <c r="AHD312" s="314"/>
      <c r="AHE312" s="314"/>
      <c r="AHF312" s="314"/>
      <c r="AHG312" s="314"/>
      <c r="AHH312" s="314"/>
      <c r="AHI312" s="314"/>
      <c r="AHJ312" s="314"/>
      <c r="AHK312" s="314"/>
      <c r="AHL312" s="314"/>
      <c r="AHM312" s="314"/>
      <c r="AHN312" s="314"/>
      <c r="AHO312" s="314"/>
      <c r="AHP312" s="314"/>
      <c r="AHQ312" s="314"/>
      <c r="AHR312" s="314"/>
      <c r="AHS312" s="314"/>
      <c r="AHT312" s="314"/>
      <c r="AHU312" s="314"/>
      <c r="AHV312" s="314"/>
      <c r="AHW312" s="314"/>
      <c r="AHX312" s="314"/>
      <c r="AHY312" s="314"/>
      <c r="AHZ312" s="314"/>
      <c r="AIA312" s="314"/>
      <c r="AIB312" s="314"/>
      <c r="AIC312" s="314"/>
      <c r="AID312" s="314"/>
      <c r="AIE312" s="314"/>
      <c r="AIF312" s="314"/>
      <c r="AIG312" s="314"/>
      <c r="AIH312" s="314"/>
      <c r="AII312" s="314"/>
      <c r="AIJ312" s="314"/>
      <c r="AIK312" s="314"/>
      <c r="AIL312" s="314"/>
      <c r="AIM312" s="314"/>
      <c r="AIN312" s="314"/>
      <c r="AIO312" s="314"/>
      <c r="AIP312" s="314"/>
      <c r="AIQ312" s="314"/>
      <c r="AIR312" s="314"/>
      <c r="AIS312" s="314"/>
      <c r="AIT312" s="314"/>
      <c r="AIU312" s="314"/>
      <c r="AIV312" s="314"/>
      <c r="AIW312" s="314"/>
      <c r="AIX312" s="314"/>
      <c r="AIY312" s="314"/>
      <c r="AIZ312" s="314"/>
      <c r="AJA312" s="314"/>
      <c r="AJB312" s="314"/>
      <c r="AJC312" s="314"/>
      <c r="AJD312" s="314"/>
      <c r="AJE312" s="314"/>
      <c r="AJF312" s="314"/>
      <c r="AJG312" s="314"/>
      <c r="AJH312" s="314"/>
      <c r="AJI312" s="314"/>
      <c r="AJJ312" s="314"/>
      <c r="AJK312" s="314"/>
      <c r="AJL312" s="314"/>
      <c r="AJM312" s="314"/>
      <c r="AJN312" s="314"/>
      <c r="AJO312" s="314"/>
      <c r="AJP312" s="314"/>
      <c r="AJQ312" s="314"/>
      <c r="AJR312" s="314"/>
      <c r="AJS312" s="314"/>
      <c r="AJT312" s="314"/>
      <c r="AJU312" s="314"/>
      <c r="AJV312" s="314"/>
      <c r="AJW312" s="314"/>
      <c r="AJX312" s="314"/>
      <c r="AJY312" s="314"/>
      <c r="AJZ312" s="314"/>
      <c r="AKA312" s="314"/>
      <c r="AKB312" s="314"/>
      <c r="AKC312" s="314"/>
      <c r="AKD312" s="314"/>
      <c r="AKE312" s="314"/>
      <c r="AKF312" s="314"/>
      <c r="AKG312" s="314"/>
      <c r="AKH312" s="314"/>
      <c r="AKI312" s="314"/>
      <c r="AKJ312" s="314"/>
      <c r="AKK312" s="314"/>
      <c r="AKL312" s="314"/>
      <c r="AKM312" s="314"/>
      <c r="AKN312" s="314"/>
      <c r="AKO312" s="314"/>
      <c r="AKP312" s="314"/>
      <c r="AKQ312" s="314"/>
      <c r="AKR312" s="314"/>
      <c r="AKS312" s="314"/>
      <c r="AKT312" s="314"/>
      <c r="AKU312" s="314"/>
      <c r="AKV312" s="314"/>
      <c r="AKW312" s="314"/>
      <c r="AKX312" s="314"/>
      <c r="AKY312" s="314"/>
      <c r="AKZ312" s="314"/>
      <c r="ALA312" s="314"/>
      <c r="ALB312" s="314"/>
      <c r="ALC312" s="314"/>
      <c r="ALD312" s="314"/>
      <c r="ALE312" s="314"/>
      <c r="ALF312" s="314"/>
      <c r="ALG312" s="314"/>
      <c r="ALH312" s="314"/>
      <c r="ALI312" s="314"/>
      <c r="ALJ312" s="314"/>
      <c r="ALK312" s="314"/>
      <c r="ALL312" s="314"/>
      <c r="ALM312" s="314"/>
      <c r="ALN312" s="314"/>
      <c r="ALO312" s="314"/>
      <c r="ALP312" s="314"/>
      <c r="ALQ312" s="314"/>
      <c r="ALR312" s="314"/>
      <c r="ALS312" s="314"/>
      <c r="ALT312" s="314"/>
      <c r="ALU312" s="314"/>
      <c r="ALV312" s="314"/>
      <c r="ALW312" s="314"/>
      <c r="ALX312" s="314"/>
      <c r="ALY312" s="314"/>
      <c r="ALZ312" s="314"/>
      <c r="AMA312" s="314"/>
      <c r="AMB312" s="314"/>
      <c r="AMC312" s="314"/>
      <c r="AMD312" s="314"/>
      <c r="AME312" s="314"/>
      <c r="AMF312" s="314"/>
      <c r="AMG312" s="314"/>
      <c r="AMH312" s="314"/>
      <c r="AMI312" s="314"/>
      <c r="AMJ312" s="314"/>
      <c r="AMK312" s="314"/>
      <c r="AML312" s="314"/>
      <c r="AMM312" s="314"/>
      <c r="AMN312" s="314"/>
      <c r="AMO312" s="314"/>
      <c r="AMP312" s="314"/>
      <c r="AMQ312" s="314"/>
      <c r="AMR312" s="314"/>
      <c r="AMS312" s="314"/>
      <c r="AMT312" s="314"/>
      <c r="AMU312" s="314"/>
      <c r="AMV312" s="314"/>
      <c r="AMW312" s="314"/>
      <c r="AMX312" s="314"/>
      <c r="AMY312" s="314"/>
      <c r="AMZ312" s="314"/>
      <c r="ANA312" s="314"/>
      <c r="ANB312" s="314"/>
      <c r="ANC312" s="314"/>
      <c r="AND312" s="314"/>
      <c r="ANE312" s="314"/>
      <c r="ANF312" s="314"/>
      <c r="ANG312" s="314"/>
      <c r="ANH312" s="314"/>
      <c r="ANI312" s="314"/>
      <c r="ANJ312" s="314"/>
      <c r="ANK312" s="314"/>
      <c r="ANL312" s="314"/>
      <c r="ANM312" s="314"/>
      <c r="ANN312" s="314"/>
      <c r="ANO312" s="314"/>
      <c r="ANP312" s="314"/>
      <c r="ANQ312" s="314"/>
      <c r="ANR312" s="314"/>
      <c r="ANS312" s="314"/>
      <c r="ANT312" s="314"/>
      <c r="ANU312" s="314"/>
      <c r="ANV312" s="314"/>
      <c r="ANW312" s="314"/>
      <c r="ANX312" s="314"/>
      <c r="ANY312" s="314"/>
      <c r="ANZ312" s="314"/>
      <c r="AOA312" s="314"/>
      <c r="AOB312" s="314"/>
      <c r="AOC312" s="314"/>
      <c r="AOD312" s="314"/>
      <c r="AOE312" s="314"/>
      <c r="AOF312" s="314"/>
      <c r="AOG312" s="314"/>
      <c r="AOH312" s="314"/>
      <c r="AOI312" s="314"/>
      <c r="AOJ312" s="314"/>
      <c r="AOK312" s="314"/>
      <c r="AOL312" s="314"/>
      <c r="AOM312" s="314"/>
      <c r="AON312" s="314"/>
      <c r="AOO312" s="314"/>
      <c r="AOP312" s="314"/>
      <c r="AOQ312" s="314"/>
      <c r="AOR312" s="314"/>
      <c r="AOS312" s="314"/>
      <c r="AOT312" s="314"/>
      <c r="AOU312" s="314"/>
      <c r="AOV312" s="314"/>
      <c r="AOW312" s="314"/>
      <c r="AOX312" s="314"/>
      <c r="AOY312" s="314"/>
      <c r="AOZ312" s="314"/>
      <c r="APA312" s="314"/>
      <c r="APB312" s="314"/>
      <c r="APC312" s="314"/>
      <c r="APD312" s="314"/>
      <c r="APE312" s="314"/>
      <c r="APF312" s="314"/>
      <c r="APG312" s="314"/>
      <c r="APH312" s="314"/>
      <c r="API312" s="314"/>
      <c r="APJ312" s="314"/>
      <c r="APK312" s="314"/>
      <c r="APL312" s="314"/>
      <c r="APM312" s="314"/>
      <c r="APN312" s="314"/>
      <c r="APO312" s="314"/>
      <c r="APP312" s="314"/>
      <c r="APQ312" s="314"/>
      <c r="APR312" s="314"/>
      <c r="APS312" s="314"/>
      <c r="APT312" s="314"/>
      <c r="APU312" s="314"/>
      <c r="APV312" s="314"/>
      <c r="APW312" s="314"/>
      <c r="APX312" s="314"/>
      <c r="APY312" s="314"/>
      <c r="APZ312" s="314"/>
      <c r="AQA312" s="314"/>
      <c r="AQB312" s="314"/>
      <c r="AQC312" s="314"/>
      <c r="AQD312" s="314"/>
      <c r="AQE312" s="314"/>
      <c r="AQF312" s="314"/>
      <c r="AQG312" s="314"/>
      <c r="AQH312" s="314"/>
      <c r="AQI312" s="314"/>
      <c r="AQJ312" s="314"/>
      <c r="AQK312" s="314"/>
      <c r="AQL312" s="314"/>
      <c r="AQM312" s="314"/>
      <c r="AQN312" s="314"/>
      <c r="AQO312" s="314"/>
      <c r="AQP312" s="314"/>
      <c r="AQQ312" s="314"/>
      <c r="AQR312" s="314"/>
      <c r="AQS312" s="314"/>
      <c r="AQT312" s="314"/>
      <c r="AQU312" s="314"/>
      <c r="AQV312" s="314"/>
      <c r="AQW312" s="314"/>
      <c r="AQX312" s="314"/>
      <c r="AQY312" s="314"/>
      <c r="AQZ312" s="314"/>
      <c r="ARA312" s="314"/>
      <c r="ARB312" s="314"/>
      <c r="ARC312" s="314"/>
      <c r="ARD312" s="314"/>
      <c r="ARE312" s="314"/>
      <c r="ARF312" s="314"/>
      <c r="ARG312" s="314"/>
      <c r="ARH312" s="314"/>
      <c r="ARI312" s="314"/>
      <c r="ARJ312" s="314"/>
      <c r="ARK312" s="314"/>
      <c r="ARL312" s="314"/>
      <c r="ARM312" s="314"/>
      <c r="ARN312" s="314"/>
      <c r="ARO312" s="314"/>
      <c r="ARP312" s="314"/>
      <c r="ARQ312" s="314"/>
      <c r="ARR312" s="314"/>
      <c r="ARS312" s="314"/>
      <c r="ART312" s="314"/>
      <c r="ARU312" s="314"/>
      <c r="ARV312" s="314"/>
      <c r="ARW312" s="314"/>
      <c r="ARX312" s="314"/>
      <c r="ARY312" s="314"/>
      <c r="ARZ312" s="314"/>
      <c r="ASA312" s="314"/>
      <c r="ASB312" s="314"/>
      <c r="ASC312" s="314"/>
      <c r="ASD312" s="314"/>
      <c r="ASE312" s="314"/>
      <c r="ASF312" s="314"/>
      <c r="ASG312" s="314"/>
      <c r="ASH312" s="314"/>
      <c r="ASI312" s="314"/>
      <c r="ASJ312" s="314"/>
      <c r="ASK312" s="314"/>
      <c r="ASL312" s="314"/>
      <c r="ASM312" s="314"/>
      <c r="ASN312" s="314"/>
      <c r="ASO312" s="314"/>
      <c r="ASP312" s="314"/>
      <c r="ASQ312" s="314"/>
      <c r="ASR312" s="314"/>
      <c r="ASS312" s="314"/>
      <c r="AST312" s="314"/>
      <c r="ASU312" s="314"/>
      <c r="ASV312" s="314"/>
      <c r="ASW312" s="314"/>
      <c r="ASX312" s="314"/>
      <c r="ASY312" s="314"/>
      <c r="ASZ312" s="314"/>
      <c r="ATA312" s="314"/>
      <c r="ATB312" s="314"/>
      <c r="ATC312" s="314"/>
      <c r="ATD312" s="314"/>
      <c r="ATE312" s="314"/>
      <c r="ATF312" s="314"/>
      <c r="ATG312" s="314"/>
      <c r="ATH312" s="314"/>
      <c r="ATI312" s="314"/>
      <c r="ATJ312" s="314"/>
      <c r="ATK312" s="314"/>
      <c r="ATL312" s="314"/>
      <c r="ATM312" s="314"/>
      <c r="ATN312" s="314"/>
      <c r="ATO312" s="314"/>
      <c r="ATP312" s="314"/>
      <c r="ATQ312" s="314"/>
      <c r="ATR312" s="314"/>
      <c r="ATS312" s="314"/>
      <c r="ATT312" s="314"/>
      <c r="ATU312" s="314"/>
      <c r="ATV312" s="314"/>
      <c r="ATW312" s="314"/>
      <c r="ATX312" s="314"/>
      <c r="ATY312" s="314"/>
      <c r="ATZ312" s="314"/>
      <c r="AUA312" s="314"/>
      <c r="AUB312" s="314"/>
      <c r="AUC312" s="314"/>
      <c r="AUD312" s="314"/>
      <c r="AUE312" s="314"/>
      <c r="AUF312" s="314"/>
      <c r="AUG312" s="314"/>
      <c r="AUH312" s="314"/>
      <c r="AUI312" s="314"/>
      <c r="AUJ312" s="314"/>
      <c r="AUK312" s="314"/>
      <c r="AUL312" s="314"/>
      <c r="AUM312" s="314"/>
      <c r="AUN312" s="314"/>
      <c r="AUO312" s="314"/>
      <c r="AUP312" s="314"/>
      <c r="AUQ312" s="314"/>
      <c r="AUR312" s="314"/>
      <c r="AUS312" s="314"/>
      <c r="AUT312" s="314"/>
      <c r="AUU312" s="314"/>
      <c r="AUV312" s="314"/>
      <c r="AUW312" s="314"/>
      <c r="AUX312" s="314"/>
      <c r="AUY312" s="314"/>
      <c r="AUZ312" s="314"/>
      <c r="AVA312" s="314"/>
      <c r="AVB312" s="314"/>
      <c r="AVC312" s="314"/>
      <c r="AVD312" s="314"/>
      <c r="AVE312" s="314"/>
      <c r="AVF312" s="314"/>
      <c r="AVG312" s="314"/>
      <c r="AVH312" s="314"/>
      <c r="AVI312" s="314"/>
      <c r="AVJ312" s="314"/>
      <c r="AVK312" s="314"/>
      <c r="AVL312" s="314"/>
      <c r="AVM312" s="314"/>
      <c r="AVN312" s="314"/>
      <c r="AVO312" s="314"/>
      <c r="AVP312" s="314"/>
      <c r="AVQ312" s="314"/>
      <c r="AVR312" s="314"/>
      <c r="AVS312" s="314"/>
      <c r="AVT312" s="314"/>
      <c r="AVU312" s="314"/>
      <c r="AVV312" s="314"/>
      <c r="AVW312" s="314"/>
      <c r="AVX312" s="314"/>
      <c r="AVY312" s="314"/>
      <c r="AVZ312" s="314"/>
      <c r="AWA312" s="314"/>
      <c r="AWB312" s="314"/>
      <c r="AWC312" s="314"/>
      <c r="AWD312" s="314"/>
      <c r="AWE312" s="314"/>
      <c r="AWF312" s="314"/>
      <c r="AWG312" s="314"/>
      <c r="AWH312" s="314"/>
      <c r="AWI312" s="314"/>
      <c r="AWJ312" s="314"/>
      <c r="AWK312" s="314"/>
      <c r="AWL312" s="314"/>
      <c r="AWM312" s="314"/>
      <c r="AWN312" s="314"/>
      <c r="AWO312" s="314"/>
      <c r="AWP312" s="314"/>
      <c r="AWQ312" s="314"/>
      <c r="AWR312" s="314"/>
      <c r="AWS312" s="314"/>
      <c r="AWT312" s="314"/>
      <c r="AWU312" s="314"/>
      <c r="AWV312" s="314"/>
      <c r="AWW312" s="314"/>
      <c r="AWX312" s="314"/>
      <c r="AWY312" s="314"/>
      <c r="AWZ312" s="314"/>
      <c r="AXA312" s="314"/>
      <c r="AXB312" s="314"/>
      <c r="AXC312" s="314"/>
      <c r="AXD312" s="314"/>
      <c r="AXE312" s="314"/>
      <c r="AXF312" s="314"/>
      <c r="AXG312" s="314"/>
      <c r="AXH312" s="314"/>
      <c r="AXI312" s="314"/>
      <c r="AXJ312" s="314"/>
      <c r="AXK312" s="314"/>
      <c r="AXL312" s="314"/>
      <c r="AXM312" s="314"/>
      <c r="AXN312" s="314"/>
      <c r="AXO312" s="314"/>
      <c r="AXP312" s="314"/>
      <c r="AXQ312" s="314"/>
      <c r="AXR312" s="314"/>
      <c r="AXS312" s="314"/>
      <c r="AXT312" s="314"/>
      <c r="AXU312" s="314"/>
      <c r="AXV312" s="314"/>
      <c r="AXW312" s="314"/>
      <c r="AXX312" s="314"/>
      <c r="AXY312" s="314"/>
      <c r="AXZ312" s="314"/>
      <c r="AYA312" s="314"/>
      <c r="AYB312" s="314"/>
      <c r="AYC312" s="314"/>
      <c r="AYD312" s="314"/>
      <c r="AYE312" s="314"/>
      <c r="AYF312" s="314"/>
      <c r="AYG312" s="314"/>
      <c r="AYH312" s="314"/>
      <c r="AYI312" s="314"/>
      <c r="AYJ312" s="314"/>
      <c r="AYK312" s="314"/>
      <c r="AYL312" s="314"/>
      <c r="AYM312" s="314"/>
      <c r="AYN312" s="314"/>
      <c r="AYO312" s="314"/>
      <c r="AYP312" s="314"/>
      <c r="AYQ312" s="314"/>
      <c r="AYR312" s="314"/>
      <c r="AYS312" s="314"/>
      <c r="AYT312" s="314"/>
      <c r="AYU312" s="314"/>
      <c r="AYV312" s="314"/>
      <c r="AYW312" s="314"/>
      <c r="AYX312" s="314"/>
      <c r="AYY312" s="314"/>
      <c r="AYZ312" s="314"/>
      <c r="AZA312" s="314"/>
      <c r="AZB312" s="314"/>
      <c r="AZC312" s="314"/>
      <c r="AZD312" s="314"/>
      <c r="AZE312" s="314"/>
      <c r="AZF312" s="314"/>
      <c r="AZG312" s="314"/>
      <c r="AZH312" s="314"/>
      <c r="AZI312" s="314"/>
      <c r="AZJ312" s="314"/>
      <c r="AZK312" s="314"/>
      <c r="AZL312" s="314"/>
      <c r="AZM312" s="314"/>
      <c r="AZN312" s="314"/>
      <c r="AZO312" s="314"/>
      <c r="AZP312" s="314"/>
      <c r="AZQ312" s="314"/>
      <c r="AZR312" s="314"/>
      <c r="AZS312" s="314"/>
      <c r="AZT312" s="314"/>
      <c r="AZU312" s="314"/>
      <c r="AZV312" s="314"/>
      <c r="AZW312" s="314"/>
      <c r="AZX312" s="314"/>
      <c r="AZY312" s="314"/>
      <c r="AZZ312" s="314"/>
      <c r="BAA312" s="314"/>
      <c r="BAB312" s="314"/>
      <c r="BAC312" s="314"/>
      <c r="BAD312" s="314"/>
      <c r="BAE312" s="314"/>
      <c r="BAF312" s="314"/>
      <c r="BAG312" s="314"/>
      <c r="BAH312" s="314"/>
      <c r="BAI312" s="314"/>
      <c r="BAJ312" s="314"/>
      <c r="BAK312" s="314"/>
      <c r="BAL312" s="314"/>
      <c r="BAM312" s="314"/>
      <c r="BAN312" s="314"/>
      <c r="BAO312" s="314"/>
      <c r="BAP312" s="314"/>
      <c r="BAQ312" s="314"/>
      <c r="BAR312" s="314"/>
      <c r="BAS312" s="314"/>
      <c r="BAT312" s="314"/>
      <c r="BAU312" s="314"/>
      <c r="BAV312" s="314"/>
      <c r="BAW312" s="314"/>
      <c r="BAX312" s="314"/>
      <c r="BAY312" s="314"/>
      <c r="BAZ312" s="314"/>
      <c r="BBA312" s="314"/>
      <c r="BBB312" s="314"/>
      <c r="BBC312" s="314"/>
      <c r="BBD312" s="314"/>
      <c r="BBE312" s="314"/>
      <c r="BBF312" s="314"/>
      <c r="BBG312" s="314"/>
      <c r="BBH312" s="314"/>
      <c r="BBI312" s="314"/>
      <c r="BBJ312" s="314"/>
      <c r="BBK312" s="314"/>
      <c r="BBL312" s="314"/>
      <c r="BBM312" s="314"/>
      <c r="BBN312" s="314"/>
      <c r="BBO312" s="314"/>
      <c r="BBP312" s="314"/>
      <c r="BBQ312" s="314"/>
      <c r="BBR312" s="314"/>
      <c r="BBS312" s="314"/>
      <c r="BBT312" s="314"/>
      <c r="BBU312" s="314"/>
      <c r="BBV312" s="314"/>
      <c r="BBW312" s="314"/>
      <c r="BBX312" s="314"/>
      <c r="BBY312" s="314"/>
      <c r="BBZ312" s="314"/>
      <c r="BCA312" s="314"/>
      <c r="BCB312" s="314"/>
      <c r="BCC312" s="314"/>
      <c r="BCD312" s="314"/>
      <c r="BCE312" s="314"/>
      <c r="BCF312" s="314"/>
      <c r="BCG312" s="314"/>
      <c r="BCH312" s="314"/>
      <c r="BCI312" s="314"/>
      <c r="BCJ312" s="314"/>
      <c r="BCK312" s="314"/>
      <c r="BCL312" s="314"/>
      <c r="BCM312" s="314"/>
      <c r="BCN312" s="314"/>
      <c r="BCO312" s="314"/>
      <c r="BCP312" s="314"/>
      <c r="BCQ312" s="314"/>
      <c r="BCR312" s="314"/>
      <c r="BCS312" s="314"/>
      <c r="BCT312" s="314"/>
      <c r="BCU312" s="314"/>
      <c r="BCV312" s="314"/>
      <c r="BCW312" s="314"/>
      <c r="BCX312" s="314"/>
      <c r="BCY312" s="314"/>
      <c r="BCZ312" s="314"/>
      <c r="BDA312" s="314"/>
      <c r="BDB312" s="314"/>
      <c r="BDC312" s="314"/>
      <c r="BDD312" s="314"/>
      <c r="BDE312" s="314"/>
      <c r="BDF312" s="314"/>
      <c r="BDG312" s="314"/>
      <c r="BDH312" s="314"/>
      <c r="BDI312" s="314"/>
      <c r="BDJ312" s="314"/>
      <c r="BDK312" s="314"/>
      <c r="BDL312" s="314"/>
      <c r="BDM312" s="314"/>
      <c r="BDN312" s="314"/>
      <c r="BDO312" s="314"/>
      <c r="BDP312" s="314"/>
      <c r="BDQ312" s="314"/>
      <c r="BDR312" s="314"/>
      <c r="BDS312" s="314"/>
      <c r="BDT312" s="314"/>
      <c r="BDU312" s="314"/>
      <c r="BDV312" s="314"/>
      <c r="BDW312" s="314"/>
      <c r="BDX312" s="314"/>
      <c r="BDY312" s="314"/>
      <c r="BDZ312" s="314"/>
      <c r="BEA312" s="314"/>
      <c r="BEB312" s="314"/>
      <c r="BEC312" s="314"/>
      <c r="BED312" s="314"/>
      <c r="BEE312" s="314"/>
      <c r="BEF312" s="314"/>
      <c r="BEG312" s="314"/>
      <c r="BEH312" s="314"/>
      <c r="BEI312" s="314"/>
      <c r="BEJ312" s="314"/>
      <c r="BEK312" s="314"/>
      <c r="BEL312" s="314"/>
      <c r="BEM312" s="314"/>
      <c r="BEN312" s="314"/>
      <c r="BEO312" s="314"/>
      <c r="BEP312" s="314"/>
      <c r="BEQ312" s="314"/>
      <c r="BER312" s="314"/>
      <c r="BES312" s="314"/>
      <c r="BET312" s="314"/>
      <c r="BEU312" s="314"/>
      <c r="BEV312" s="314"/>
      <c r="BEW312" s="314"/>
      <c r="BEX312" s="314"/>
      <c r="BEY312" s="314"/>
      <c r="BEZ312" s="314"/>
      <c r="BFA312" s="314"/>
      <c r="BFB312" s="314"/>
      <c r="BFC312" s="314"/>
      <c r="BFD312" s="314"/>
      <c r="BFE312" s="314"/>
      <c r="BFF312" s="314"/>
      <c r="BFG312" s="314"/>
      <c r="BFH312" s="314"/>
      <c r="BFI312" s="314"/>
      <c r="BFJ312" s="314"/>
      <c r="BFK312" s="314"/>
      <c r="BFL312" s="314"/>
      <c r="BFM312" s="314"/>
      <c r="BFN312" s="314"/>
      <c r="BFO312" s="314"/>
      <c r="BFP312" s="314"/>
      <c r="BFQ312" s="314"/>
      <c r="BFR312" s="314"/>
      <c r="BFS312" s="314"/>
      <c r="BFT312" s="314"/>
      <c r="BFU312" s="314"/>
      <c r="BFV312" s="314"/>
      <c r="BFW312" s="314"/>
      <c r="BFX312" s="314"/>
      <c r="BFY312" s="314"/>
      <c r="BFZ312" s="314"/>
      <c r="BGA312" s="314"/>
      <c r="BGB312" s="314"/>
      <c r="BGC312" s="314"/>
      <c r="BGD312" s="314"/>
      <c r="BGE312" s="314"/>
      <c r="BGF312" s="314"/>
      <c r="BGG312" s="314"/>
      <c r="BGH312" s="314"/>
      <c r="BGI312" s="314"/>
      <c r="BGJ312" s="314"/>
      <c r="BGK312" s="314"/>
      <c r="BGL312" s="314"/>
      <c r="BGM312" s="314"/>
      <c r="BGN312" s="314"/>
      <c r="BGO312" s="314"/>
      <c r="BGP312" s="314"/>
      <c r="BGQ312" s="314"/>
      <c r="BGR312" s="314"/>
      <c r="BGS312" s="314"/>
      <c r="BGT312" s="314"/>
      <c r="BGU312" s="314"/>
      <c r="BGV312" s="314"/>
      <c r="BGW312" s="314"/>
      <c r="BGX312" s="314"/>
      <c r="BGY312" s="314"/>
      <c r="BGZ312" s="314"/>
      <c r="BHA312" s="314"/>
      <c r="BHB312" s="314"/>
      <c r="BHC312" s="314"/>
      <c r="BHD312" s="314"/>
      <c r="BHE312" s="314"/>
      <c r="BHF312" s="314"/>
      <c r="BHG312" s="314"/>
      <c r="BHH312" s="314"/>
      <c r="BHI312" s="314"/>
      <c r="BHJ312" s="314"/>
      <c r="BHK312" s="314"/>
      <c r="BHL312" s="314"/>
      <c r="BHM312" s="314"/>
      <c r="BHN312" s="314"/>
      <c r="BHO312" s="314"/>
      <c r="BHP312" s="314"/>
      <c r="BHQ312" s="314"/>
      <c r="BHR312" s="314"/>
      <c r="BHS312" s="314"/>
      <c r="BHT312" s="314"/>
      <c r="BHU312" s="314"/>
      <c r="BHV312" s="314"/>
      <c r="BHW312" s="314"/>
      <c r="BHX312" s="314"/>
      <c r="BHY312" s="314"/>
      <c r="BHZ312" s="314"/>
      <c r="BIA312" s="314"/>
      <c r="BIB312" s="314"/>
      <c r="BIC312" s="314"/>
      <c r="BID312" s="314"/>
      <c r="BIE312" s="314"/>
      <c r="BIF312" s="314"/>
      <c r="BIG312" s="314"/>
      <c r="BIH312" s="314"/>
      <c r="BII312" s="314"/>
      <c r="BIJ312" s="314"/>
      <c r="BIK312" s="314"/>
      <c r="BIL312" s="314"/>
      <c r="BIM312" s="314"/>
      <c r="BIN312" s="314"/>
      <c r="BIO312" s="314"/>
      <c r="BIP312" s="314"/>
      <c r="BIQ312" s="314"/>
      <c r="BIR312" s="314"/>
      <c r="BIS312" s="314"/>
      <c r="BIT312" s="314"/>
      <c r="BIU312" s="314"/>
      <c r="BIV312" s="314"/>
      <c r="BIW312" s="314"/>
      <c r="BIX312" s="314"/>
      <c r="BIY312" s="314"/>
      <c r="BIZ312" s="314"/>
      <c r="BJA312" s="314"/>
      <c r="BJB312" s="314"/>
      <c r="BJC312" s="314"/>
      <c r="BJD312" s="314"/>
      <c r="BJE312" s="314"/>
      <c r="BJF312" s="314"/>
      <c r="BJG312" s="314"/>
      <c r="BJH312" s="314"/>
      <c r="BJI312" s="314"/>
      <c r="BJJ312" s="314"/>
      <c r="BJK312" s="314"/>
      <c r="BJL312" s="314"/>
      <c r="BJM312" s="314"/>
      <c r="BJN312" s="314"/>
      <c r="BJO312" s="314"/>
      <c r="BJP312" s="314"/>
      <c r="BJQ312" s="314"/>
      <c r="BJR312" s="314"/>
      <c r="BJS312" s="314"/>
      <c r="BJT312" s="314"/>
      <c r="BJU312" s="314"/>
      <c r="BJV312" s="314"/>
      <c r="BJW312" s="314"/>
      <c r="BJX312" s="314"/>
      <c r="BJY312" s="314"/>
      <c r="BJZ312" s="314"/>
      <c r="BKA312" s="314"/>
      <c r="BKB312" s="314"/>
      <c r="BKC312" s="314"/>
      <c r="BKD312" s="314"/>
      <c r="BKE312" s="314"/>
      <c r="BKF312" s="314"/>
      <c r="BKG312" s="314"/>
      <c r="BKH312" s="314"/>
      <c r="BKI312" s="314"/>
      <c r="BKJ312" s="314"/>
      <c r="BKK312" s="314"/>
      <c r="BKL312" s="314"/>
      <c r="BKM312" s="314"/>
      <c r="BKN312" s="314"/>
      <c r="BKO312" s="314"/>
      <c r="BKP312" s="314"/>
      <c r="BKQ312" s="314"/>
      <c r="BKR312" s="314"/>
      <c r="BKS312" s="314"/>
      <c r="BKT312" s="314"/>
      <c r="BKU312" s="314"/>
      <c r="BKV312" s="314"/>
      <c r="BKW312" s="314"/>
      <c r="BKX312" s="314"/>
      <c r="BKY312" s="314"/>
      <c r="BKZ312" s="314"/>
      <c r="BLA312" s="314"/>
      <c r="BLB312" s="314"/>
      <c r="BLC312" s="314"/>
      <c r="BLD312" s="314"/>
      <c r="BLE312" s="314"/>
      <c r="BLF312" s="314"/>
      <c r="BLG312" s="314"/>
      <c r="BLH312" s="314"/>
      <c r="BLI312" s="314"/>
      <c r="BLJ312" s="314"/>
      <c r="BLK312" s="314"/>
      <c r="BLL312" s="314"/>
      <c r="BLM312" s="314"/>
      <c r="BLN312" s="314"/>
      <c r="BLO312" s="314"/>
      <c r="BLP312" s="314"/>
      <c r="BLQ312" s="314"/>
      <c r="BLR312" s="314"/>
      <c r="BLS312" s="314"/>
      <c r="BLT312" s="314"/>
      <c r="BLU312" s="314"/>
      <c r="BLV312" s="314"/>
      <c r="BLW312" s="314"/>
      <c r="BLX312" s="314"/>
      <c r="BLY312" s="314"/>
      <c r="BLZ312" s="314"/>
      <c r="BMA312" s="314"/>
      <c r="BMB312" s="314"/>
      <c r="BMC312" s="314"/>
      <c r="BMD312" s="314"/>
      <c r="BME312" s="314"/>
      <c r="BMF312" s="314"/>
      <c r="BMG312" s="314"/>
      <c r="BMH312" s="314"/>
      <c r="BMI312" s="314"/>
      <c r="BMJ312" s="314"/>
      <c r="BMK312" s="314"/>
      <c r="BML312" s="314"/>
      <c r="BMM312" s="314"/>
      <c r="BMN312" s="314"/>
      <c r="BMO312" s="314"/>
      <c r="BMP312" s="314"/>
      <c r="BMQ312" s="314"/>
      <c r="BMR312" s="314"/>
      <c r="BMS312" s="314"/>
      <c r="BMT312" s="314"/>
      <c r="BMU312" s="314"/>
      <c r="BMV312" s="314"/>
      <c r="BMW312" s="314"/>
      <c r="BMX312" s="314"/>
      <c r="BMY312" s="314"/>
      <c r="BMZ312" s="314"/>
      <c r="BNA312" s="314"/>
      <c r="BNB312" s="314"/>
      <c r="BNC312" s="314"/>
      <c r="BND312" s="314"/>
      <c r="BNE312" s="314"/>
      <c r="BNF312" s="314"/>
      <c r="BNG312" s="314"/>
      <c r="BNH312" s="314"/>
      <c r="BNI312" s="314"/>
      <c r="BNJ312" s="314"/>
      <c r="BNK312" s="314"/>
      <c r="BNL312" s="314"/>
      <c r="BNM312" s="314"/>
      <c r="BNN312" s="314"/>
      <c r="BNO312" s="314"/>
      <c r="BNP312" s="314"/>
      <c r="BNQ312" s="314"/>
      <c r="BNR312" s="314"/>
      <c r="BNS312" s="314"/>
      <c r="BNT312" s="314"/>
      <c r="BNU312" s="314"/>
      <c r="BNV312" s="314"/>
      <c r="BNW312" s="314"/>
      <c r="BNX312" s="314"/>
      <c r="BNY312" s="314"/>
      <c r="BNZ312" s="314"/>
      <c r="BOA312" s="314"/>
      <c r="BOB312" s="314"/>
      <c r="BOC312" s="314"/>
      <c r="BOD312" s="314"/>
      <c r="BOE312" s="314"/>
      <c r="BOF312" s="314"/>
      <c r="BOG312" s="314"/>
      <c r="BOH312" s="314"/>
      <c r="BOI312" s="314"/>
      <c r="BOJ312" s="314"/>
      <c r="BOK312" s="314"/>
      <c r="BOL312" s="314"/>
      <c r="BOM312" s="314"/>
      <c r="BON312" s="314"/>
      <c r="BOO312" s="314"/>
      <c r="BOP312" s="314"/>
      <c r="BOQ312" s="314"/>
      <c r="BOR312" s="314"/>
      <c r="BOS312" s="314"/>
      <c r="BOT312" s="314"/>
      <c r="BOU312" s="314"/>
      <c r="BOV312" s="314"/>
      <c r="BOW312" s="314"/>
      <c r="BOX312" s="314"/>
      <c r="BOY312" s="314"/>
      <c r="BOZ312" s="314"/>
      <c r="BPA312" s="314"/>
      <c r="BPB312" s="314"/>
      <c r="BPC312" s="314"/>
      <c r="BPD312" s="314"/>
      <c r="BPE312" s="314"/>
      <c r="BPF312" s="314"/>
      <c r="BPG312" s="314"/>
      <c r="BPH312" s="314"/>
      <c r="BPI312" s="314"/>
      <c r="BPJ312" s="314"/>
      <c r="BPK312" s="314"/>
      <c r="BPL312" s="314"/>
      <c r="BPM312" s="314"/>
      <c r="BPN312" s="314"/>
      <c r="BPO312" s="314"/>
      <c r="BPP312" s="314"/>
      <c r="BPQ312" s="314"/>
      <c r="BPR312" s="314"/>
      <c r="BPS312" s="314"/>
      <c r="BPT312" s="314"/>
      <c r="BPU312" s="314"/>
      <c r="BPV312" s="314"/>
      <c r="BPW312" s="314"/>
      <c r="BPX312" s="314"/>
      <c r="BPY312" s="314"/>
      <c r="BPZ312" s="314"/>
      <c r="BQA312" s="314"/>
      <c r="BQB312" s="314"/>
      <c r="BQC312" s="314"/>
      <c r="BQD312" s="314"/>
      <c r="BQE312" s="314"/>
      <c r="BQF312" s="314"/>
      <c r="BQG312" s="314"/>
      <c r="BQH312" s="314"/>
      <c r="BQI312" s="314"/>
      <c r="BQJ312" s="314"/>
      <c r="BQK312" s="314"/>
      <c r="BQL312" s="314"/>
      <c r="BQM312" s="314"/>
      <c r="BQN312" s="314"/>
      <c r="BQO312" s="314"/>
      <c r="BQP312" s="314"/>
      <c r="BQQ312" s="314"/>
      <c r="BQR312" s="314"/>
      <c r="BQS312" s="314"/>
      <c r="BQT312" s="314"/>
      <c r="BQU312" s="314"/>
      <c r="BQV312" s="314"/>
      <c r="BQW312" s="314"/>
      <c r="BQX312" s="314"/>
      <c r="BQY312" s="314"/>
      <c r="BQZ312" s="314"/>
      <c r="BRA312" s="314"/>
      <c r="BRB312" s="314"/>
      <c r="BRC312" s="314"/>
      <c r="BRD312" s="314"/>
      <c r="BRE312" s="314"/>
      <c r="BRF312" s="314"/>
      <c r="BRG312" s="314"/>
      <c r="BRH312" s="314"/>
      <c r="BRI312" s="314"/>
      <c r="BRJ312" s="314"/>
      <c r="BRK312" s="314"/>
      <c r="BRL312" s="314"/>
      <c r="BRM312" s="314"/>
      <c r="BRN312" s="314"/>
      <c r="BRO312" s="314"/>
      <c r="BRP312" s="314"/>
      <c r="BRQ312" s="314"/>
      <c r="BRR312" s="314"/>
      <c r="BRS312" s="314"/>
      <c r="BRT312" s="314"/>
      <c r="BRU312" s="314"/>
      <c r="BRV312" s="314"/>
      <c r="BRW312" s="314"/>
      <c r="BRX312" s="314"/>
      <c r="BRY312" s="314"/>
      <c r="BRZ312" s="314"/>
      <c r="BSA312" s="314"/>
      <c r="BSB312" s="314"/>
      <c r="BSC312" s="314"/>
      <c r="BSD312" s="314"/>
      <c r="BSE312" s="314"/>
      <c r="BSF312" s="314"/>
      <c r="BSG312" s="314"/>
      <c r="BSH312" s="314"/>
      <c r="BSI312" s="314"/>
      <c r="BSJ312" s="314"/>
      <c r="BSK312" s="314"/>
      <c r="BSL312" s="314"/>
      <c r="BSM312" s="314"/>
      <c r="BSN312" s="314"/>
      <c r="BSO312" s="314"/>
      <c r="BSP312" s="314"/>
      <c r="BSQ312" s="314"/>
      <c r="BSR312" s="314"/>
      <c r="BSS312" s="314"/>
      <c r="BST312" s="314"/>
      <c r="BSU312" s="314"/>
      <c r="BSV312" s="314"/>
      <c r="BSW312" s="314"/>
      <c r="BSX312" s="314"/>
      <c r="BSY312" s="314"/>
      <c r="BSZ312" s="314"/>
      <c r="BTA312" s="314"/>
      <c r="BTB312" s="314"/>
      <c r="BTC312" s="314"/>
      <c r="BTD312" s="314"/>
      <c r="BTE312" s="314"/>
      <c r="BTF312" s="314"/>
      <c r="BTG312" s="314"/>
      <c r="BTH312" s="314"/>
      <c r="BTI312" s="314"/>
      <c r="BTJ312" s="314"/>
      <c r="BTK312" s="314"/>
      <c r="BTL312" s="314"/>
      <c r="BTM312" s="314"/>
      <c r="BTN312" s="314"/>
      <c r="BTO312" s="314"/>
      <c r="BTP312" s="314"/>
      <c r="BTQ312" s="314"/>
      <c r="BTR312" s="314"/>
      <c r="BTS312" s="314"/>
      <c r="BTT312" s="314"/>
      <c r="BTU312" s="314"/>
      <c r="BTV312" s="314"/>
      <c r="BTW312" s="314"/>
      <c r="BTX312" s="314"/>
      <c r="BTY312" s="314"/>
      <c r="BTZ312" s="314"/>
      <c r="BUA312" s="314"/>
      <c r="BUB312" s="314"/>
      <c r="BUC312" s="314"/>
      <c r="BUD312" s="314"/>
      <c r="BUE312" s="314"/>
      <c r="BUF312" s="314"/>
      <c r="BUG312" s="314"/>
      <c r="BUH312" s="314"/>
      <c r="BUI312" s="314"/>
      <c r="BUJ312" s="314"/>
      <c r="BUK312" s="314"/>
      <c r="BUL312" s="314"/>
      <c r="BUM312" s="314"/>
      <c r="BUN312" s="314"/>
      <c r="BUO312" s="314"/>
      <c r="BUP312" s="314"/>
      <c r="BUQ312" s="314"/>
      <c r="BUR312" s="314"/>
      <c r="BUS312" s="314"/>
      <c r="BUT312" s="314"/>
      <c r="BUU312" s="314"/>
      <c r="BUV312" s="314"/>
      <c r="BUW312" s="314"/>
      <c r="BUX312" s="314"/>
      <c r="BUY312" s="314"/>
      <c r="BUZ312" s="314"/>
      <c r="BVA312" s="314"/>
      <c r="BVB312" s="314"/>
      <c r="BVC312" s="314"/>
      <c r="BVD312" s="314"/>
      <c r="BVE312" s="314"/>
      <c r="BVF312" s="314"/>
      <c r="BVG312" s="314"/>
      <c r="BVH312" s="314"/>
      <c r="BVI312" s="314"/>
      <c r="BVJ312" s="314"/>
      <c r="BVK312" s="314"/>
      <c r="BVL312" s="314"/>
      <c r="BVM312" s="314"/>
      <c r="BVN312" s="314"/>
      <c r="BVO312" s="314"/>
      <c r="BVP312" s="314"/>
      <c r="BVQ312" s="314"/>
      <c r="BVR312" s="314"/>
      <c r="BVS312" s="314"/>
      <c r="BVT312" s="314"/>
      <c r="BVU312" s="314"/>
      <c r="BVV312" s="314"/>
      <c r="BVW312" s="314"/>
      <c r="BVX312" s="314"/>
      <c r="BVY312" s="314"/>
      <c r="BVZ312" s="314"/>
      <c r="BWA312" s="314"/>
      <c r="BWB312" s="314"/>
      <c r="BWC312" s="314"/>
      <c r="BWD312" s="314"/>
      <c r="BWE312" s="314"/>
      <c r="BWF312" s="314"/>
      <c r="BWG312" s="314"/>
      <c r="BWH312" s="314"/>
      <c r="BWI312" s="314"/>
      <c r="BWJ312" s="314"/>
      <c r="BWK312" s="314"/>
      <c r="BWL312" s="314"/>
      <c r="BWM312" s="314"/>
      <c r="BWN312" s="314"/>
      <c r="BWO312" s="314"/>
      <c r="BWP312" s="314"/>
      <c r="BWQ312" s="314"/>
      <c r="BWR312" s="314"/>
      <c r="BWS312" s="314"/>
      <c r="BWT312" s="314"/>
      <c r="BWU312" s="314"/>
      <c r="BWV312" s="314"/>
      <c r="BWW312" s="314"/>
      <c r="BWX312" s="314"/>
      <c r="BWY312" s="314"/>
      <c r="BWZ312" s="314"/>
      <c r="BXA312" s="314"/>
      <c r="BXB312" s="314"/>
      <c r="BXC312" s="314"/>
      <c r="BXD312" s="314"/>
      <c r="BXE312" s="314"/>
      <c r="BXF312" s="314"/>
      <c r="BXG312" s="314"/>
      <c r="BXH312" s="314"/>
      <c r="BXI312" s="314"/>
      <c r="BXJ312" s="314"/>
      <c r="BXK312" s="314"/>
      <c r="BXL312" s="314"/>
      <c r="BXM312" s="314"/>
      <c r="BXN312" s="314"/>
      <c r="BXO312" s="314"/>
      <c r="BXP312" s="314"/>
      <c r="BXQ312" s="314"/>
      <c r="BXR312" s="314"/>
      <c r="BXS312" s="314"/>
      <c r="BXT312" s="314"/>
      <c r="BXU312" s="314"/>
      <c r="BXV312" s="314"/>
      <c r="BXW312" s="314"/>
      <c r="BXX312" s="314"/>
      <c r="BXY312" s="314"/>
      <c r="BXZ312" s="314"/>
      <c r="BYA312" s="314"/>
      <c r="BYB312" s="314"/>
      <c r="BYC312" s="314"/>
      <c r="BYD312" s="314"/>
      <c r="BYE312" s="314"/>
      <c r="BYF312" s="314"/>
      <c r="BYG312" s="314"/>
      <c r="BYH312" s="314"/>
      <c r="BYI312" s="314"/>
      <c r="BYJ312" s="314"/>
      <c r="BYK312" s="314"/>
      <c r="BYL312" s="314"/>
      <c r="BYM312" s="314"/>
      <c r="BYN312" s="314"/>
      <c r="BYO312" s="314"/>
      <c r="BYP312" s="314"/>
      <c r="BYQ312" s="314"/>
      <c r="BYR312" s="314"/>
      <c r="BYS312" s="314"/>
      <c r="BYT312" s="314"/>
      <c r="BYU312" s="314"/>
      <c r="BYV312" s="314"/>
      <c r="BYW312" s="314"/>
      <c r="BYX312" s="314"/>
      <c r="BYY312" s="314"/>
      <c r="BYZ312" s="314"/>
      <c r="BZA312" s="314"/>
      <c r="BZB312" s="314"/>
      <c r="BZC312" s="314"/>
      <c r="BZD312" s="314"/>
      <c r="BZE312" s="314"/>
      <c r="BZF312" s="314"/>
      <c r="BZG312" s="314"/>
      <c r="BZH312" s="314"/>
      <c r="BZI312" s="314"/>
      <c r="BZJ312" s="314"/>
      <c r="BZK312" s="314"/>
      <c r="BZL312" s="314"/>
      <c r="BZM312" s="314"/>
      <c r="BZN312" s="314"/>
      <c r="BZO312" s="314"/>
      <c r="BZP312" s="314"/>
      <c r="BZQ312" s="314"/>
      <c r="BZR312" s="314"/>
      <c r="BZS312" s="314"/>
      <c r="BZT312" s="314"/>
      <c r="BZU312" s="314"/>
      <c r="BZV312" s="314"/>
      <c r="BZW312" s="314"/>
      <c r="BZX312" s="314"/>
      <c r="BZY312" s="314"/>
      <c r="BZZ312" s="314"/>
      <c r="CAA312" s="314"/>
      <c r="CAB312" s="314"/>
      <c r="CAC312" s="314"/>
      <c r="CAD312" s="314"/>
      <c r="CAE312" s="314"/>
      <c r="CAF312" s="314"/>
      <c r="CAG312" s="314"/>
      <c r="CAH312" s="314"/>
      <c r="CAI312" s="314"/>
      <c r="CAJ312" s="314"/>
      <c r="CAK312" s="314"/>
      <c r="CAL312" s="314"/>
      <c r="CAM312" s="314"/>
      <c r="CAN312" s="314"/>
      <c r="CAO312" s="314"/>
      <c r="CAP312" s="314"/>
      <c r="CAQ312" s="314"/>
      <c r="CAR312" s="314"/>
      <c r="CAS312" s="314"/>
      <c r="CAT312" s="314"/>
      <c r="CAU312" s="314"/>
      <c r="CAV312" s="314"/>
      <c r="CAW312" s="314"/>
      <c r="CAX312" s="314"/>
      <c r="CAY312" s="314"/>
      <c r="CAZ312" s="314"/>
      <c r="CBA312" s="314"/>
      <c r="CBB312" s="314"/>
      <c r="CBC312" s="314"/>
      <c r="CBD312" s="314"/>
      <c r="CBE312" s="314"/>
      <c r="CBF312" s="314"/>
      <c r="CBG312" s="314"/>
      <c r="CBH312" s="314"/>
      <c r="CBI312" s="314"/>
      <c r="CBJ312" s="314"/>
      <c r="CBK312" s="314"/>
      <c r="CBL312" s="314"/>
      <c r="CBM312" s="314"/>
      <c r="CBN312" s="314"/>
      <c r="CBO312" s="314"/>
      <c r="CBP312" s="314"/>
      <c r="CBQ312" s="314"/>
      <c r="CBR312" s="314"/>
      <c r="CBS312" s="314"/>
      <c r="CBT312" s="314"/>
      <c r="CBU312" s="314"/>
      <c r="CBV312" s="314"/>
      <c r="CBW312" s="314"/>
      <c r="CBX312" s="314"/>
      <c r="CBY312" s="314"/>
      <c r="CBZ312" s="314"/>
      <c r="CCA312" s="314"/>
      <c r="CCB312" s="314"/>
      <c r="CCC312" s="314"/>
      <c r="CCD312" s="314"/>
      <c r="CCE312" s="314"/>
      <c r="CCF312" s="314"/>
      <c r="CCG312" s="314"/>
      <c r="CCH312" s="314"/>
      <c r="CCI312" s="314"/>
      <c r="CCJ312" s="314"/>
      <c r="CCK312" s="314"/>
      <c r="CCL312" s="314"/>
      <c r="CCM312" s="314"/>
      <c r="CCN312" s="314"/>
      <c r="CCO312" s="314"/>
      <c r="CCP312" s="314"/>
      <c r="CCQ312" s="314"/>
      <c r="CCR312" s="314"/>
      <c r="CCS312" s="314"/>
      <c r="CCT312" s="314"/>
      <c r="CCU312" s="314"/>
      <c r="CCV312" s="314"/>
      <c r="CCW312" s="314"/>
      <c r="CCX312" s="314"/>
      <c r="CCY312" s="314"/>
      <c r="CCZ312" s="314"/>
      <c r="CDA312" s="314"/>
      <c r="CDB312" s="314"/>
      <c r="CDC312" s="314"/>
      <c r="CDD312" s="314"/>
      <c r="CDE312" s="314"/>
      <c r="CDF312" s="314"/>
      <c r="CDG312" s="314"/>
      <c r="CDH312" s="314"/>
      <c r="CDI312" s="314"/>
      <c r="CDJ312" s="314"/>
      <c r="CDK312" s="314"/>
      <c r="CDL312" s="314"/>
      <c r="CDM312" s="314"/>
      <c r="CDN312" s="314"/>
      <c r="CDO312" s="314"/>
      <c r="CDP312" s="314"/>
      <c r="CDQ312" s="314"/>
      <c r="CDR312" s="314"/>
      <c r="CDS312" s="314"/>
      <c r="CDT312" s="314"/>
      <c r="CDU312" s="314"/>
      <c r="CDV312" s="314"/>
      <c r="CDW312" s="314"/>
      <c r="CDX312" s="314"/>
      <c r="CDY312" s="314"/>
      <c r="CDZ312" s="314"/>
      <c r="CEA312" s="314"/>
      <c r="CEB312" s="314"/>
      <c r="CEC312" s="314"/>
      <c r="CED312" s="314"/>
      <c r="CEE312" s="314"/>
      <c r="CEF312" s="314"/>
      <c r="CEG312" s="314"/>
      <c r="CEH312" s="314"/>
      <c r="CEI312" s="314"/>
      <c r="CEJ312" s="314"/>
      <c r="CEK312" s="314"/>
      <c r="CEL312" s="314"/>
      <c r="CEM312" s="314"/>
      <c r="CEN312" s="314"/>
      <c r="CEO312" s="314"/>
      <c r="CEP312" s="314"/>
      <c r="CEQ312" s="314"/>
      <c r="CER312" s="314"/>
      <c r="CES312" s="314"/>
      <c r="CET312" s="314"/>
      <c r="CEU312" s="314"/>
      <c r="CEV312" s="314"/>
      <c r="CEW312" s="314"/>
      <c r="CEX312" s="314"/>
      <c r="CEY312" s="314"/>
      <c r="CEZ312" s="314"/>
      <c r="CFA312" s="314"/>
      <c r="CFB312" s="314"/>
      <c r="CFC312" s="314"/>
      <c r="CFD312" s="314"/>
      <c r="CFE312" s="314"/>
      <c r="CFF312" s="314"/>
      <c r="CFG312" s="314"/>
      <c r="CFH312" s="314"/>
      <c r="CFI312" s="314"/>
      <c r="CFJ312" s="314"/>
      <c r="CFK312" s="314"/>
      <c r="CFL312" s="314"/>
      <c r="CFM312" s="314"/>
      <c r="CFN312" s="314"/>
      <c r="CFO312" s="314"/>
      <c r="CFP312" s="314"/>
      <c r="CFQ312" s="314"/>
      <c r="CFR312" s="314"/>
      <c r="CFS312" s="314"/>
      <c r="CFT312" s="314"/>
      <c r="CFU312" s="314"/>
      <c r="CFV312" s="314"/>
      <c r="CFW312" s="314"/>
      <c r="CFX312" s="314"/>
      <c r="CFY312" s="314"/>
      <c r="CFZ312" s="314"/>
      <c r="CGA312" s="314"/>
      <c r="CGB312" s="314"/>
      <c r="CGC312" s="314"/>
      <c r="CGD312" s="314"/>
      <c r="CGE312" s="314"/>
      <c r="CGF312" s="314"/>
      <c r="CGG312" s="314"/>
      <c r="CGH312" s="314"/>
      <c r="CGI312" s="314"/>
      <c r="CGJ312" s="314"/>
      <c r="CGK312" s="314"/>
      <c r="CGL312" s="314"/>
      <c r="CGM312" s="314"/>
      <c r="CGN312" s="314"/>
      <c r="CGO312" s="314"/>
      <c r="CGP312" s="314"/>
      <c r="CGQ312" s="314"/>
      <c r="CGR312" s="314"/>
      <c r="CGS312" s="314"/>
      <c r="CGT312" s="314"/>
      <c r="CGU312" s="314"/>
      <c r="CGV312" s="314"/>
      <c r="CGW312" s="314"/>
      <c r="CGX312" s="314"/>
      <c r="CGY312" s="314"/>
      <c r="CGZ312" s="314"/>
      <c r="CHA312" s="314"/>
      <c r="CHB312" s="314"/>
      <c r="CHC312" s="314"/>
      <c r="CHD312" s="314"/>
      <c r="CHE312" s="314"/>
      <c r="CHF312" s="314"/>
      <c r="CHG312" s="314"/>
      <c r="CHH312" s="314"/>
      <c r="CHI312" s="314"/>
      <c r="CHJ312" s="314"/>
      <c r="CHK312" s="314"/>
      <c r="CHL312" s="314"/>
      <c r="CHM312" s="314"/>
      <c r="CHN312" s="314"/>
      <c r="CHO312" s="314"/>
      <c r="CHP312" s="314"/>
      <c r="CHQ312" s="314"/>
      <c r="CHR312" s="314"/>
      <c r="CHS312" s="314"/>
      <c r="CHT312" s="314"/>
      <c r="CHU312" s="314"/>
      <c r="CHV312" s="314"/>
      <c r="CHW312" s="314"/>
      <c r="CHX312" s="314"/>
      <c r="CHY312" s="314"/>
      <c r="CHZ312" s="314"/>
      <c r="CIA312" s="314"/>
      <c r="CIB312" s="314"/>
      <c r="CIC312" s="314"/>
      <c r="CID312" s="314"/>
      <c r="CIE312" s="314"/>
      <c r="CIF312" s="314"/>
      <c r="CIG312" s="314"/>
      <c r="CIH312" s="314"/>
      <c r="CII312" s="314"/>
      <c r="CIJ312" s="314"/>
      <c r="CIK312" s="314"/>
      <c r="CIL312" s="314"/>
      <c r="CIM312" s="314"/>
      <c r="CIN312" s="314"/>
      <c r="CIO312" s="314"/>
      <c r="CIP312" s="314"/>
      <c r="CIQ312" s="314"/>
      <c r="CIR312" s="314"/>
      <c r="CIS312" s="314"/>
      <c r="CIT312" s="314"/>
      <c r="CIU312" s="314"/>
      <c r="CIV312" s="314"/>
      <c r="CIW312" s="314"/>
      <c r="CIX312" s="314"/>
      <c r="CIY312" s="314"/>
      <c r="CIZ312" s="314"/>
      <c r="CJA312" s="314"/>
      <c r="CJB312" s="314"/>
      <c r="CJC312" s="314"/>
      <c r="CJD312" s="314"/>
      <c r="CJE312" s="314"/>
      <c r="CJF312" s="314"/>
      <c r="CJG312" s="314"/>
      <c r="CJH312" s="314"/>
      <c r="CJI312" s="314"/>
      <c r="CJJ312" s="314"/>
      <c r="CJK312" s="314"/>
      <c r="CJL312" s="314"/>
      <c r="CJM312" s="314"/>
      <c r="CJN312" s="314"/>
      <c r="CJO312" s="314"/>
      <c r="CJP312" s="314"/>
      <c r="CJQ312" s="314"/>
      <c r="CJR312" s="314"/>
      <c r="CJS312" s="314"/>
      <c r="CJT312" s="314"/>
      <c r="CJU312" s="314"/>
      <c r="CJV312" s="314"/>
      <c r="CJW312" s="314"/>
      <c r="CJX312" s="314"/>
      <c r="CJY312" s="314"/>
      <c r="CJZ312" s="314"/>
      <c r="CKA312" s="314"/>
      <c r="CKB312" s="314"/>
      <c r="CKC312" s="314"/>
      <c r="CKD312" s="314"/>
      <c r="CKE312" s="314"/>
      <c r="CKF312" s="314"/>
      <c r="CKG312" s="314"/>
      <c r="CKH312" s="314"/>
      <c r="CKI312" s="314"/>
      <c r="CKJ312" s="314"/>
      <c r="CKK312" s="314"/>
      <c r="CKL312" s="314"/>
      <c r="CKM312" s="314"/>
      <c r="CKN312" s="314"/>
      <c r="CKO312" s="314"/>
      <c r="CKP312" s="314"/>
      <c r="CKQ312" s="314"/>
      <c r="CKR312" s="314"/>
      <c r="CKS312" s="314"/>
      <c r="CKT312" s="314"/>
      <c r="CKU312" s="314"/>
      <c r="CKV312" s="314"/>
      <c r="CKW312" s="314"/>
      <c r="CKX312" s="314"/>
      <c r="CKY312" s="314"/>
      <c r="CKZ312" s="314"/>
      <c r="CLA312" s="314"/>
      <c r="CLB312" s="314"/>
      <c r="CLC312" s="314"/>
      <c r="CLD312" s="314"/>
      <c r="CLE312" s="314"/>
      <c r="CLF312" s="314"/>
      <c r="CLG312" s="314"/>
      <c r="CLH312" s="314"/>
      <c r="CLI312" s="314"/>
      <c r="CLJ312" s="314"/>
      <c r="CLK312" s="314"/>
      <c r="CLL312" s="314"/>
      <c r="CLM312" s="314"/>
      <c r="CLN312" s="314"/>
      <c r="CLO312" s="314"/>
      <c r="CLP312" s="314"/>
      <c r="CLQ312" s="314"/>
      <c r="CLR312" s="314"/>
      <c r="CLS312" s="314"/>
      <c r="CLT312" s="314"/>
      <c r="CLU312" s="314"/>
      <c r="CLV312" s="314"/>
      <c r="CLW312" s="314"/>
      <c r="CLX312" s="314"/>
      <c r="CLY312" s="314"/>
      <c r="CLZ312" s="314"/>
      <c r="CMA312" s="314"/>
      <c r="CMB312" s="314"/>
      <c r="CMC312" s="314"/>
      <c r="CMD312" s="314"/>
      <c r="CME312" s="314"/>
      <c r="CMF312" s="314"/>
      <c r="CMG312" s="314"/>
      <c r="CMH312" s="314"/>
      <c r="CMI312" s="314"/>
      <c r="CMJ312" s="314"/>
      <c r="CMK312" s="314"/>
      <c r="CML312" s="314"/>
      <c r="CMM312" s="314"/>
      <c r="CMN312" s="314"/>
      <c r="CMO312" s="314"/>
      <c r="CMP312" s="314"/>
      <c r="CMQ312" s="314"/>
      <c r="CMR312" s="314"/>
      <c r="CMS312" s="314"/>
      <c r="CMT312" s="314"/>
      <c r="CMU312" s="314"/>
      <c r="CMV312" s="314"/>
      <c r="CMW312" s="314"/>
      <c r="CMX312" s="314"/>
      <c r="CMY312" s="314"/>
      <c r="CMZ312" s="314"/>
      <c r="CNA312" s="314"/>
      <c r="CNB312" s="314"/>
      <c r="CNC312" s="314"/>
      <c r="CND312" s="314"/>
      <c r="CNE312" s="314"/>
      <c r="CNF312" s="314"/>
      <c r="CNG312" s="314"/>
      <c r="CNH312" s="314"/>
      <c r="CNI312" s="314"/>
      <c r="CNJ312" s="314"/>
      <c r="CNK312" s="314"/>
      <c r="CNL312" s="314"/>
      <c r="CNM312" s="314"/>
      <c r="CNN312" s="314"/>
      <c r="CNO312" s="314"/>
      <c r="CNP312" s="314"/>
      <c r="CNQ312" s="314"/>
      <c r="CNR312" s="314"/>
      <c r="CNS312" s="314"/>
      <c r="CNT312" s="314"/>
      <c r="CNU312" s="314"/>
      <c r="CNV312" s="314"/>
      <c r="CNW312" s="314"/>
      <c r="CNX312" s="314"/>
      <c r="CNY312" s="314"/>
      <c r="CNZ312" s="314"/>
      <c r="COA312" s="314"/>
      <c r="COB312" s="314"/>
      <c r="COC312" s="314"/>
      <c r="COD312" s="314"/>
      <c r="COE312" s="314"/>
      <c r="COF312" s="314"/>
      <c r="COG312" s="314"/>
      <c r="COH312" s="314"/>
      <c r="COI312" s="314"/>
      <c r="COJ312" s="314"/>
      <c r="COK312" s="314"/>
      <c r="COL312" s="314"/>
      <c r="COM312" s="314"/>
      <c r="CON312" s="314"/>
      <c r="COO312" s="314"/>
      <c r="COP312" s="314"/>
      <c r="COQ312" s="314"/>
      <c r="COR312" s="314"/>
      <c r="COS312" s="314"/>
      <c r="COT312" s="314"/>
      <c r="COU312" s="314"/>
      <c r="COV312" s="314"/>
      <c r="COW312" s="314"/>
      <c r="COX312" s="314"/>
      <c r="COY312" s="314"/>
      <c r="COZ312" s="314"/>
      <c r="CPA312" s="314"/>
      <c r="CPB312" s="314"/>
      <c r="CPC312" s="314"/>
      <c r="CPD312" s="314"/>
      <c r="CPE312" s="314"/>
      <c r="CPF312" s="314"/>
      <c r="CPG312" s="314"/>
      <c r="CPH312" s="314"/>
      <c r="CPI312" s="314"/>
      <c r="CPJ312" s="314"/>
      <c r="CPK312" s="314"/>
      <c r="CPL312" s="314"/>
      <c r="CPM312" s="314"/>
      <c r="CPN312" s="314"/>
      <c r="CPO312" s="314"/>
      <c r="CPP312" s="314"/>
      <c r="CPQ312" s="314"/>
      <c r="CPR312" s="314"/>
      <c r="CPS312" s="314"/>
      <c r="CPT312" s="314"/>
      <c r="CPU312" s="314"/>
      <c r="CPV312" s="314"/>
      <c r="CPW312" s="314"/>
      <c r="CPX312" s="314"/>
      <c r="CPY312" s="314"/>
      <c r="CPZ312" s="314"/>
      <c r="CQA312" s="314"/>
      <c r="CQB312" s="314"/>
      <c r="CQC312" s="314"/>
      <c r="CQD312" s="314"/>
      <c r="CQE312" s="314"/>
      <c r="CQF312" s="314"/>
      <c r="CQG312" s="314"/>
      <c r="CQH312" s="314"/>
      <c r="CQI312" s="314"/>
      <c r="CQJ312" s="314"/>
      <c r="CQK312" s="314"/>
      <c r="CQL312" s="314"/>
      <c r="CQM312" s="314"/>
      <c r="CQN312" s="314"/>
      <c r="CQO312" s="314"/>
      <c r="CQP312" s="314"/>
      <c r="CQQ312" s="314"/>
      <c r="CQR312" s="314"/>
      <c r="CQS312" s="314"/>
      <c r="CQT312" s="314"/>
      <c r="CQU312" s="314"/>
      <c r="CQV312" s="314"/>
      <c r="CQW312" s="314"/>
      <c r="CQX312" s="314"/>
      <c r="CQY312" s="314"/>
      <c r="CQZ312" s="314"/>
      <c r="CRA312" s="314"/>
      <c r="CRB312" s="314"/>
      <c r="CRC312" s="314"/>
      <c r="CRD312" s="314"/>
      <c r="CRE312" s="314"/>
      <c r="CRF312" s="314"/>
      <c r="CRG312" s="314"/>
      <c r="CRH312" s="314"/>
      <c r="CRI312" s="314"/>
      <c r="CRJ312" s="314"/>
      <c r="CRK312" s="314"/>
      <c r="CRL312" s="314"/>
      <c r="CRM312" s="314"/>
      <c r="CRN312" s="314"/>
      <c r="CRO312" s="314"/>
      <c r="CRP312" s="314"/>
      <c r="CRQ312" s="314"/>
      <c r="CRR312" s="314"/>
      <c r="CRS312" s="314"/>
      <c r="CRT312" s="314"/>
      <c r="CRU312" s="314"/>
      <c r="CRV312" s="314"/>
      <c r="CRW312" s="314"/>
      <c r="CRX312" s="314"/>
      <c r="CRY312" s="314"/>
      <c r="CRZ312" s="314"/>
      <c r="CSA312" s="314"/>
      <c r="CSB312" s="314"/>
      <c r="CSC312" s="314"/>
      <c r="CSD312" s="314"/>
      <c r="CSE312" s="314"/>
      <c r="CSF312" s="314"/>
      <c r="CSG312" s="314"/>
      <c r="CSH312" s="314"/>
      <c r="CSI312" s="314"/>
      <c r="CSJ312" s="314"/>
      <c r="CSK312" s="314"/>
      <c r="CSL312" s="314"/>
      <c r="CSM312" s="314"/>
      <c r="CSN312" s="314"/>
      <c r="CSO312" s="314"/>
      <c r="CSP312" s="314"/>
      <c r="CSQ312" s="314"/>
      <c r="CSR312" s="314"/>
      <c r="CSS312" s="314"/>
      <c r="CST312" s="314"/>
      <c r="CSU312" s="314"/>
      <c r="CSV312" s="314"/>
      <c r="CSW312" s="314"/>
      <c r="CSX312" s="314"/>
      <c r="CSY312" s="314"/>
      <c r="CSZ312" s="314"/>
      <c r="CTA312" s="314"/>
      <c r="CTB312" s="314"/>
      <c r="CTC312" s="314"/>
      <c r="CTD312" s="314"/>
      <c r="CTE312" s="314"/>
      <c r="CTF312" s="314"/>
      <c r="CTG312" s="314"/>
      <c r="CTH312" s="314"/>
      <c r="CTI312" s="314"/>
      <c r="CTJ312" s="314"/>
      <c r="CTK312" s="314"/>
      <c r="CTL312" s="314"/>
      <c r="CTM312" s="314"/>
      <c r="CTN312" s="314"/>
      <c r="CTO312" s="314"/>
      <c r="CTP312" s="314"/>
      <c r="CTQ312" s="314"/>
      <c r="CTR312" s="314"/>
      <c r="CTS312" s="314"/>
      <c r="CTT312" s="314"/>
      <c r="CTU312" s="314"/>
      <c r="CTV312" s="314"/>
      <c r="CTW312" s="314"/>
      <c r="CTX312" s="314"/>
      <c r="CTY312" s="314"/>
      <c r="CTZ312" s="314"/>
      <c r="CUA312" s="314"/>
      <c r="CUB312" s="314"/>
      <c r="CUC312" s="314"/>
      <c r="CUD312" s="314"/>
      <c r="CUE312" s="314"/>
      <c r="CUF312" s="314"/>
      <c r="CUG312" s="314"/>
      <c r="CUH312" s="314"/>
      <c r="CUI312" s="314"/>
      <c r="CUJ312" s="314"/>
      <c r="CUK312" s="314"/>
      <c r="CUL312" s="314"/>
      <c r="CUM312" s="314"/>
      <c r="CUN312" s="314"/>
      <c r="CUO312" s="314"/>
      <c r="CUP312" s="314"/>
      <c r="CUQ312" s="314"/>
      <c r="CUR312" s="314"/>
      <c r="CUS312" s="314"/>
      <c r="CUT312" s="314"/>
      <c r="CUU312" s="314"/>
      <c r="CUV312" s="314"/>
      <c r="CUW312" s="314"/>
      <c r="CUX312" s="314"/>
      <c r="CUY312" s="314"/>
      <c r="CUZ312" s="314"/>
      <c r="CVA312" s="314"/>
      <c r="CVB312" s="314"/>
      <c r="CVC312" s="314"/>
      <c r="CVD312" s="314"/>
      <c r="CVE312" s="314"/>
      <c r="CVF312" s="314"/>
      <c r="CVG312" s="314"/>
      <c r="CVH312" s="314"/>
      <c r="CVI312" s="314"/>
      <c r="CVJ312" s="314"/>
      <c r="CVK312" s="314"/>
      <c r="CVL312" s="314"/>
      <c r="CVM312" s="314"/>
      <c r="CVN312" s="314"/>
      <c r="CVO312" s="314"/>
      <c r="CVP312" s="314"/>
      <c r="CVQ312" s="314"/>
      <c r="CVR312" s="314"/>
      <c r="CVS312" s="314"/>
      <c r="CVT312" s="314"/>
      <c r="CVU312" s="314"/>
      <c r="CVV312" s="314"/>
      <c r="CVW312" s="314"/>
      <c r="CVX312" s="314"/>
      <c r="CVY312" s="314"/>
      <c r="CVZ312" s="314"/>
      <c r="CWA312" s="314"/>
      <c r="CWB312" s="314"/>
      <c r="CWC312" s="314"/>
      <c r="CWD312" s="314"/>
      <c r="CWE312" s="314"/>
      <c r="CWF312" s="314"/>
      <c r="CWG312" s="314"/>
      <c r="CWH312" s="314"/>
      <c r="CWI312" s="314"/>
      <c r="CWJ312" s="314"/>
      <c r="CWK312" s="314"/>
      <c r="CWL312" s="314"/>
      <c r="CWM312" s="314"/>
      <c r="CWN312" s="314"/>
      <c r="CWO312" s="314"/>
      <c r="CWP312" s="314"/>
      <c r="CWQ312" s="314"/>
      <c r="CWR312" s="314"/>
      <c r="CWS312" s="314"/>
      <c r="CWT312" s="314"/>
      <c r="CWU312" s="314"/>
      <c r="CWV312" s="314"/>
      <c r="CWW312" s="314"/>
      <c r="CWX312" s="314"/>
      <c r="CWY312" s="314"/>
      <c r="CWZ312" s="314"/>
      <c r="CXA312" s="314"/>
      <c r="CXB312" s="314"/>
      <c r="CXC312" s="314"/>
      <c r="CXD312" s="314"/>
      <c r="CXE312" s="314"/>
      <c r="CXF312" s="314"/>
      <c r="CXG312" s="314"/>
      <c r="CXH312" s="314"/>
      <c r="CXI312" s="314"/>
      <c r="CXJ312" s="314"/>
      <c r="CXK312" s="314"/>
      <c r="CXL312" s="314"/>
      <c r="CXM312" s="314"/>
      <c r="CXN312" s="314"/>
      <c r="CXO312" s="314"/>
      <c r="CXP312" s="314"/>
      <c r="CXQ312" s="314"/>
      <c r="CXR312" s="314"/>
      <c r="CXS312" s="314"/>
      <c r="CXT312" s="314"/>
      <c r="CXU312" s="314"/>
      <c r="CXV312" s="314"/>
      <c r="CXW312" s="314"/>
      <c r="CXX312" s="314"/>
      <c r="CXY312" s="314"/>
      <c r="CXZ312" s="314"/>
      <c r="CYA312" s="314"/>
      <c r="CYB312" s="314"/>
      <c r="CYC312" s="314"/>
      <c r="CYD312" s="314"/>
      <c r="CYE312" s="314"/>
      <c r="CYF312" s="314"/>
      <c r="CYG312" s="314"/>
      <c r="CYH312" s="314"/>
      <c r="CYI312" s="314"/>
      <c r="CYJ312" s="314"/>
      <c r="CYK312" s="314"/>
      <c r="CYL312" s="314"/>
      <c r="CYM312" s="314"/>
      <c r="CYN312" s="314"/>
      <c r="CYO312" s="314"/>
      <c r="CYP312" s="314"/>
      <c r="CYQ312" s="314"/>
      <c r="CYR312" s="314"/>
      <c r="CYS312" s="314"/>
      <c r="CYT312" s="314"/>
      <c r="CYU312" s="314"/>
      <c r="CYV312" s="314"/>
      <c r="CYW312" s="314"/>
      <c r="CYX312" s="314"/>
      <c r="CYY312" s="314"/>
      <c r="CYZ312" s="314"/>
      <c r="CZA312" s="314"/>
      <c r="CZB312" s="314"/>
      <c r="CZC312" s="314"/>
      <c r="CZD312" s="314"/>
      <c r="CZE312" s="314"/>
      <c r="CZF312" s="314"/>
      <c r="CZG312" s="314"/>
      <c r="CZH312" s="314"/>
      <c r="CZI312" s="314"/>
      <c r="CZJ312" s="314"/>
      <c r="CZK312" s="314"/>
      <c r="CZL312" s="314"/>
      <c r="CZM312" s="314"/>
      <c r="CZN312" s="314"/>
      <c r="CZO312" s="314"/>
      <c r="CZP312" s="314"/>
      <c r="CZQ312" s="314"/>
      <c r="CZR312" s="314"/>
      <c r="CZS312" s="314"/>
      <c r="CZT312" s="314"/>
      <c r="CZU312" s="314"/>
      <c r="CZV312" s="314"/>
      <c r="CZW312" s="314"/>
      <c r="CZX312" s="314"/>
      <c r="CZY312" s="314"/>
      <c r="CZZ312" s="314"/>
      <c r="DAA312" s="314"/>
      <c r="DAB312" s="314"/>
      <c r="DAC312" s="314"/>
      <c r="DAD312" s="314"/>
      <c r="DAE312" s="314"/>
      <c r="DAF312" s="314"/>
      <c r="DAG312" s="314"/>
      <c r="DAH312" s="314"/>
      <c r="DAI312" s="314"/>
      <c r="DAJ312" s="314"/>
      <c r="DAK312" s="314"/>
      <c r="DAL312" s="314"/>
      <c r="DAM312" s="314"/>
      <c r="DAN312" s="314"/>
      <c r="DAO312" s="314"/>
      <c r="DAP312" s="314"/>
      <c r="DAQ312" s="314"/>
      <c r="DAR312" s="314"/>
      <c r="DAS312" s="314"/>
      <c r="DAT312" s="314"/>
      <c r="DAU312" s="314"/>
      <c r="DAV312" s="314"/>
      <c r="DAW312" s="314"/>
      <c r="DAX312" s="314"/>
      <c r="DAY312" s="314"/>
      <c r="DAZ312" s="314"/>
      <c r="DBA312" s="314"/>
      <c r="DBB312" s="314"/>
      <c r="DBC312" s="314"/>
      <c r="DBD312" s="314"/>
      <c r="DBE312" s="314"/>
      <c r="DBF312" s="314"/>
      <c r="DBG312" s="314"/>
      <c r="DBH312" s="314"/>
      <c r="DBI312" s="314"/>
      <c r="DBJ312" s="314"/>
      <c r="DBK312" s="314"/>
      <c r="DBL312" s="314"/>
      <c r="DBM312" s="314"/>
      <c r="DBN312" s="314"/>
      <c r="DBO312" s="314"/>
      <c r="DBP312" s="314"/>
      <c r="DBQ312" s="314"/>
      <c r="DBR312" s="314"/>
      <c r="DBS312" s="314"/>
      <c r="DBT312" s="314"/>
      <c r="DBU312" s="314"/>
      <c r="DBV312" s="314"/>
      <c r="DBW312" s="314"/>
      <c r="DBX312" s="314"/>
      <c r="DBY312" s="314"/>
      <c r="DBZ312" s="314"/>
      <c r="DCA312" s="314"/>
      <c r="DCB312" s="314"/>
      <c r="DCC312" s="314"/>
      <c r="DCD312" s="314"/>
      <c r="DCE312" s="314"/>
      <c r="DCF312" s="314"/>
      <c r="DCG312" s="314"/>
      <c r="DCH312" s="314"/>
      <c r="DCI312" s="314"/>
      <c r="DCJ312" s="314"/>
      <c r="DCK312" s="314"/>
      <c r="DCL312" s="314"/>
      <c r="DCM312" s="314"/>
      <c r="DCN312" s="314"/>
      <c r="DCO312" s="314"/>
      <c r="DCP312" s="314"/>
      <c r="DCQ312" s="314"/>
      <c r="DCR312" s="314"/>
      <c r="DCS312" s="314"/>
      <c r="DCT312" s="314"/>
      <c r="DCU312" s="314"/>
      <c r="DCV312" s="314"/>
      <c r="DCW312" s="314"/>
      <c r="DCX312" s="314"/>
      <c r="DCY312" s="314"/>
      <c r="DCZ312" s="314"/>
      <c r="DDA312" s="314"/>
      <c r="DDB312" s="314"/>
      <c r="DDC312" s="314"/>
      <c r="DDD312" s="314"/>
      <c r="DDE312" s="314"/>
      <c r="DDF312" s="314"/>
      <c r="DDG312" s="314"/>
      <c r="DDH312" s="314"/>
      <c r="DDI312" s="314"/>
      <c r="DDJ312" s="314"/>
      <c r="DDK312" s="314"/>
      <c r="DDL312" s="314"/>
      <c r="DDM312" s="314"/>
      <c r="DDN312" s="314"/>
      <c r="DDO312" s="314"/>
      <c r="DDP312" s="314"/>
      <c r="DDQ312" s="314"/>
      <c r="DDR312" s="314"/>
      <c r="DDS312" s="314"/>
      <c r="DDT312" s="314"/>
      <c r="DDU312" s="314"/>
      <c r="DDV312" s="314"/>
      <c r="DDW312" s="314"/>
      <c r="DDX312" s="314"/>
      <c r="DDY312" s="314"/>
      <c r="DDZ312" s="314"/>
      <c r="DEA312" s="314"/>
      <c r="DEB312" s="314"/>
      <c r="DEC312" s="314"/>
      <c r="DED312" s="314"/>
      <c r="DEE312" s="314"/>
      <c r="DEF312" s="314"/>
      <c r="DEG312" s="314"/>
      <c r="DEH312" s="314"/>
      <c r="DEI312" s="314"/>
      <c r="DEJ312" s="314"/>
      <c r="DEK312" s="314"/>
      <c r="DEL312" s="314"/>
      <c r="DEM312" s="314"/>
      <c r="DEN312" s="314"/>
      <c r="DEO312" s="314"/>
      <c r="DEP312" s="314"/>
      <c r="DEQ312" s="314"/>
      <c r="DER312" s="314"/>
      <c r="DES312" s="314"/>
      <c r="DET312" s="314"/>
      <c r="DEU312" s="314"/>
      <c r="DEV312" s="314"/>
      <c r="DEW312" s="314"/>
      <c r="DEX312" s="314"/>
      <c r="DEY312" s="314"/>
      <c r="DEZ312" s="314"/>
      <c r="DFA312" s="314"/>
      <c r="DFB312" s="314"/>
      <c r="DFC312" s="314"/>
      <c r="DFD312" s="314"/>
      <c r="DFE312" s="314"/>
      <c r="DFF312" s="314"/>
      <c r="DFG312" s="314"/>
      <c r="DFH312" s="314"/>
      <c r="DFI312" s="314"/>
      <c r="DFJ312" s="314"/>
      <c r="DFK312" s="314"/>
      <c r="DFL312" s="314"/>
      <c r="DFM312" s="314"/>
      <c r="DFN312" s="314"/>
      <c r="DFO312" s="314"/>
      <c r="DFP312" s="314"/>
      <c r="DFQ312" s="314"/>
      <c r="DFR312" s="314"/>
      <c r="DFS312" s="314"/>
      <c r="DFT312" s="314"/>
      <c r="DFU312" s="314"/>
      <c r="DFV312" s="314"/>
      <c r="DFW312" s="314"/>
      <c r="DFX312" s="314"/>
      <c r="DFY312" s="314"/>
      <c r="DFZ312" s="314"/>
      <c r="DGA312" s="314"/>
      <c r="DGB312" s="314"/>
      <c r="DGC312" s="314"/>
      <c r="DGD312" s="314"/>
      <c r="DGE312" s="314"/>
      <c r="DGF312" s="314"/>
      <c r="DGG312" s="314"/>
      <c r="DGH312" s="314"/>
      <c r="DGI312" s="314"/>
      <c r="DGJ312" s="314"/>
      <c r="DGK312" s="314"/>
      <c r="DGL312" s="314"/>
      <c r="DGM312" s="314"/>
      <c r="DGN312" s="314"/>
      <c r="DGO312" s="314"/>
      <c r="DGP312" s="314"/>
      <c r="DGQ312" s="314"/>
      <c r="DGR312" s="314"/>
      <c r="DGS312" s="314"/>
      <c r="DGT312" s="314"/>
      <c r="DGU312" s="314"/>
      <c r="DGV312" s="314"/>
      <c r="DGW312" s="314"/>
      <c r="DGX312" s="314"/>
      <c r="DGY312" s="314"/>
      <c r="DGZ312" s="314"/>
      <c r="DHA312" s="314"/>
      <c r="DHB312" s="314"/>
      <c r="DHC312" s="314"/>
      <c r="DHD312" s="314"/>
      <c r="DHE312" s="314"/>
      <c r="DHF312" s="314"/>
      <c r="DHG312" s="314"/>
      <c r="DHH312" s="314"/>
      <c r="DHI312" s="314"/>
      <c r="DHJ312" s="314"/>
      <c r="DHK312" s="314"/>
      <c r="DHL312" s="314"/>
      <c r="DHM312" s="314"/>
      <c r="DHN312" s="314"/>
      <c r="DHO312" s="314"/>
      <c r="DHP312" s="314"/>
      <c r="DHQ312" s="314"/>
      <c r="DHR312" s="314"/>
      <c r="DHS312" s="314"/>
      <c r="DHT312" s="314"/>
      <c r="DHU312" s="314"/>
      <c r="DHV312" s="314"/>
      <c r="DHW312" s="314"/>
      <c r="DHX312" s="314"/>
      <c r="DHY312" s="314"/>
      <c r="DHZ312" s="314"/>
      <c r="DIA312" s="314"/>
      <c r="DIB312" s="314"/>
      <c r="DIC312" s="314"/>
      <c r="DID312" s="314"/>
      <c r="DIE312" s="314"/>
      <c r="DIF312" s="314"/>
      <c r="DIG312" s="314"/>
      <c r="DIH312" s="314"/>
      <c r="DII312" s="314"/>
      <c r="DIJ312" s="314"/>
      <c r="DIK312" s="314"/>
      <c r="DIL312" s="314"/>
      <c r="DIM312" s="314"/>
      <c r="DIN312" s="314"/>
      <c r="DIO312" s="314"/>
      <c r="DIP312" s="314"/>
      <c r="DIQ312" s="314"/>
      <c r="DIR312" s="314"/>
      <c r="DIS312" s="314"/>
      <c r="DIT312" s="314"/>
      <c r="DIU312" s="314"/>
      <c r="DIV312" s="314"/>
      <c r="DIW312" s="314"/>
      <c r="DIX312" s="314"/>
      <c r="DIY312" s="314"/>
      <c r="DIZ312" s="314"/>
      <c r="DJA312" s="314"/>
      <c r="DJB312" s="314"/>
      <c r="DJC312" s="314"/>
      <c r="DJD312" s="314"/>
      <c r="DJE312" s="314"/>
      <c r="DJF312" s="314"/>
      <c r="DJG312" s="314"/>
      <c r="DJH312" s="314"/>
      <c r="DJI312" s="314"/>
      <c r="DJJ312" s="314"/>
      <c r="DJK312" s="314"/>
      <c r="DJL312" s="314"/>
      <c r="DJM312" s="314"/>
      <c r="DJN312" s="314"/>
      <c r="DJO312" s="314"/>
      <c r="DJP312" s="314"/>
      <c r="DJQ312" s="314"/>
      <c r="DJR312" s="314"/>
      <c r="DJS312" s="314"/>
      <c r="DJT312" s="314"/>
      <c r="DJU312" s="314"/>
      <c r="DJV312" s="314"/>
      <c r="DJW312" s="314"/>
      <c r="DJX312" s="314"/>
      <c r="DJY312" s="314"/>
      <c r="DJZ312" s="314"/>
      <c r="DKA312" s="314"/>
      <c r="DKB312" s="314"/>
      <c r="DKC312" s="314"/>
      <c r="DKD312" s="314"/>
      <c r="DKE312" s="314"/>
      <c r="DKF312" s="314"/>
      <c r="DKG312" s="314"/>
      <c r="DKH312" s="314"/>
      <c r="DKI312" s="314"/>
      <c r="DKJ312" s="314"/>
      <c r="DKK312" s="314"/>
      <c r="DKL312" s="314"/>
      <c r="DKM312" s="314"/>
      <c r="DKN312" s="314"/>
      <c r="DKO312" s="314"/>
      <c r="DKP312" s="314"/>
      <c r="DKQ312" s="314"/>
      <c r="DKR312" s="314"/>
      <c r="DKS312" s="314"/>
      <c r="DKT312" s="314"/>
      <c r="DKU312" s="314"/>
      <c r="DKV312" s="314"/>
      <c r="DKW312" s="314"/>
      <c r="DKX312" s="314"/>
      <c r="DKY312" s="314"/>
      <c r="DKZ312" s="314"/>
      <c r="DLA312" s="314"/>
      <c r="DLB312" s="314"/>
      <c r="DLC312" s="314"/>
      <c r="DLD312" s="314"/>
      <c r="DLE312" s="314"/>
      <c r="DLF312" s="314"/>
      <c r="DLG312" s="314"/>
      <c r="DLH312" s="314"/>
      <c r="DLI312" s="314"/>
      <c r="DLJ312" s="314"/>
      <c r="DLK312" s="314"/>
      <c r="DLL312" s="314"/>
      <c r="DLM312" s="314"/>
      <c r="DLN312" s="314"/>
      <c r="DLO312" s="314"/>
      <c r="DLP312" s="314"/>
      <c r="DLQ312" s="314"/>
      <c r="DLR312" s="314"/>
      <c r="DLS312" s="314"/>
      <c r="DLT312" s="314"/>
      <c r="DLU312" s="314"/>
      <c r="DLV312" s="314"/>
      <c r="DLW312" s="314"/>
      <c r="DLX312" s="314"/>
      <c r="DLY312" s="314"/>
      <c r="DLZ312" s="314"/>
      <c r="DMA312" s="314"/>
      <c r="DMB312" s="314"/>
      <c r="DMC312" s="314"/>
      <c r="DMD312" s="314"/>
      <c r="DME312" s="314"/>
      <c r="DMF312" s="314"/>
      <c r="DMG312" s="314"/>
      <c r="DMH312" s="314"/>
      <c r="DMI312" s="314"/>
      <c r="DMJ312" s="314"/>
      <c r="DMK312" s="314"/>
      <c r="DML312" s="314"/>
      <c r="DMM312" s="314"/>
      <c r="DMN312" s="314"/>
      <c r="DMO312" s="314"/>
      <c r="DMP312" s="314"/>
      <c r="DMQ312" s="314"/>
      <c r="DMR312" s="314"/>
      <c r="DMS312" s="314"/>
      <c r="DMT312" s="314"/>
      <c r="DMU312" s="314"/>
      <c r="DMV312" s="314"/>
      <c r="DMW312" s="314"/>
      <c r="DMX312" s="314"/>
      <c r="DMY312" s="314"/>
      <c r="DMZ312" s="314"/>
      <c r="DNA312" s="314"/>
      <c r="DNB312" s="314"/>
      <c r="DNC312" s="314"/>
      <c r="DND312" s="314"/>
      <c r="DNE312" s="314"/>
      <c r="DNF312" s="314"/>
      <c r="DNG312" s="314"/>
      <c r="DNH312" s="314"/>
      <c r="DNI312" s="314"/>
      <c r="DNJ312" s="314"/>
      <c r="DNK312" s="314"/>
      <c r="DNL312" s="314"/>
      <c r="DNM312" s="314"/>
      <c r="DNN312" s="314"/>
      <c r="DNO312" s="314"/>
      <c r="DNP312" s="314"/>
      <c r="DNQ312" s="314"/>
      <c r="DNR312" s="314"/>
      <c r="DNS312" s="314"/>
      <c r="DNT312" s="314"/>
      <c r="DNU312" s="314"/>
      <c r="DNV312" s="314"/>
      <c r="DNW312" s="314"/>
      <c r="DNX312" s="314"/>
      <c r="DNY312" s="314"/>
      <c r="DNZ312" s="314"/>
      <c r="DOA312" s="314"/>
      <c r="DOB312" s="314"/>
      <c r="DOC312" s="314"/>
      <c r="DOD312" s="314"/>
      <c r="DOE312" s="314"/>
      <c r="DOF312" s="314"/>
      <c r="DOG312" s="314"/>
      <c r="DOH312" s="314"/>
      <c r="DOI312" s="314"/>
      <c r="DOJ312" s="314"/>
      <c r="DOK312" s="314"/>
      <c r="DOL312" s="314"/>
      <c r="DOM312" s="314"/>
      <c r="DON312" s="314"/>
      <c r="DOO312" s="314"/>
      <c r="DOP312" s="314"/>
      <c r="DOQ312" s="314"/>
      <c r="DOR312" s="314"/>
      <c r="DOS312" s="314"/>
      <c r="DOT312" s="314"/>
      <c r="DOU312" s="314"/>
      <c r="DOV312" s="314"/>
      <c r="DOW312" s="314"/>
      <c r="DOX312" s="314"/>
      <c r="DOY312" s="314"/>
      <c r="DOZ312" s="314"/>
      <c r="DPA312" s="314"/>
      <c r="DPB312" s="314"/>
      <c r="DPC312" s="314"/>
      <c r="DPD312" s="314"/>
      <c r="DPE312" s="314"/>
      <c r="DPF312" s="314"/>
      <c r="DPG312" s="314"/>
      <c r="DPH312" s="314"/>
      <c r="DPI312" s="314"/>
      <c r="DPJ312" s="314"/>
      <c r="DPK312" s="314"/>
      <c r="DPL312" s="314"/>
      <c r="DPM312" s="314"/>
      <c r="DPN312" s="314"/>
      <c r="DPO312" s="314"/>
      <c r="DPP312" s="314"/>
      <c r="DPQ312" s="314"/>
      <c r="DPR312" s="314"/>
      <c r="DPS312" s="314"/>
      <c r="DPT312" s="314"/>
      <c r="DPU312" s="314"/>
      <c r="DPV312" s="314"/>
      <c r="DPW312" s="314"/>
      <c r="DPX312" s="314"/>
      <c r="DPY312" s="314"/>
      <c r="DPZ312" s="314"/>
      <c r="DQA312" s="314"/>
      <c r="DQB312" s="314"/>
      <c r="DQC312" s="314"/>
      <c r="DQD312" s="314"/>
      <c r="DQE312" s="314"/>
      <c r="DQF312" s="314"/>
      <c r="DQG312" s="314"/>
      <c r="DQH312" s="314"/>
      <c r="DQI312" s="314"/>
      <c r="DQJ312" s="314"/>
      <c r="DQK312" s="314"/>
      <c r="DQL312" s="314"/>
      <c r="DQM312" s="314"/>
      <c r="DQN312" s="314"/>
      <c r="DQO312" s="314"/>
      <c r="DQP312" s="314"/>
      <c r="DQQ312" s="314"/>
      <c r="DQR312" s="314"/>
      <c r="DQS312" s="314"/>
      <c r="DQT312" s="314"/>
      <c r="DQU312" s="314"/>
      <c r="DQV312" s="314"/>
      <c r="DQW312" s="314"/>
      <c r="DQX312" s="314"/>
      <c r="DQY312" s="314"/>
      <c r="DQZ312" s="314"/>
      <c r="DRA312" s="314"/>
      <c r="DRB312" s="314"/>
      <c r="DRC312" s="314"/>
      <c r="DRD312" s="314"/>
      <c r="DRE312" s="314"/>
      <c r="DRF312" s="314"/>
      <c r="DRG312" s="314"/>
      <c r="DRH312" s="314"/>
      <c r="DRI312" s="314"/>
      <c r="DRJ312" s="314"/>
      <c r="DRK312" s="314"/>
      <c r="DRL312" s="314"/>
      <c r="DRM312" s="314"/>
      <c r="DRN312" s="314"/>
      <c r="DRO312" s="314"/>
      <c r="DRP312" s="314"/>
      <c r="DRQ312" s="314"/>
      <c r="DRR312" s="314"/>
      <c r="DRS312" s="314"/>
      <c r="DRT312" s="314"/>
      <c r="DRU312" s="314"/>
      <c r="DRV312" s="314"/>
      <c r="DRW312" s="314"/>
      <c r="DRX312" s="314"/>
      <c r="DRY312" s="314"/>
      <c r="DRZ312" s="314"/>
      <c r="DSA312" s="314"/>
      <c r="DSB312" s="314"/>
      <c r="DSC312" s="314"/>
      <c r="DSD312" s="314"/>
      <c r="DSE312" s="314"/>
      <c r="DSF312" s="314"/>
      <c r="DSG312" s="314"/>
      <c r="DSH312" s="314"/>
      <c r="DSI312" s="314"/>
      <c r="DSJ312" s="314"/>
      <c r="DSK312" s="314"/>
      <c r="DSL312" s="314"/>
      <c r="DSM312" s="314"/>
      <c r="DSN312" s="314"/>
      <c r="DSO312" s="314"/>
      <c r="DSP312" s="314"/>
      <c r="DSQ312" s="314"/>
      <c r="DSR312" s="314"/>
      <c r="DSS312" s="314"/>
      <c r="DST312" s="314"/>
      <c r="DSU312" s="314"/>
      <c r="DSV312" s="314"/>
      <c r="DSW312" s="314"/>
      <c r="DSX312" s="314"/>
      <c r="DSY312" s="314"/>
      <c r="DSZ312" s="314"/>
      <c r="DTA312" s="314"/>
      <c r="DTB312" s="314"/>
      <c r="DTC312" s="314"/>
      <c r="DTD312" s="314"/>
      <c r="DTE312" s="314"/>
      <c r="DTF312" s="314"/>
      <c r="DTG312" s="314"/>
      <c r="DTH312" s="314"/>
      <c r="DTI312" s="314"/>
      <c r="DTJ312" s="314"/>
      <c r="DTK312" s="314"/>
      <c r="DTL312" s="314"/>
      <c r="DTM312" s="314"/>
      <c r="DTN312" s="314"/>
      <c r="DTO312" s="314"/>
      <c r="DTP312" s="314"/>
      <c r="DTQ312" s="314"/>
      <c r="DTR312" s="314"/>
      <c r="DTS312" s="314"/>
      <c r="DTT312" s="314"/>
      <c r="DTU312" s="314"/>
      <c r="DTV312" s="314"/>
      <c r="DTW312" s="314"/>
      <c r="DTX312" s="314"/>
      <c r="DTY312" s="314"/>
      <c r="DTZ312" s="314"/>
      <c r="DUA312" s="314"/>
      <c r="DUB312" s="314"/>
      <c r="DUC312" s="314"/>
      <c r="DUD312" s="314"/>
      <c r="DUE312" s="314"/>
      <c r="DUF312" s="314"/>
      <c r="DUG312" s="314"/>
      <c r="DUH312" s="314"/>
      <c r="DUI312" s="314"/>
      <c r="DUJ312" s="314"/>
      <c r="DUK312" s="314"/>
      <c r="DUL312" s="314"/>
      <c r="DUM312" s="314"/>
      <c r="DUN312" s="314"/>
      <c r="DUO312" s="314"/>
      <c r="DUP312" s="314"/>
      <c r="DUQ312" s="314"/>
      <c r="DUR312" s="314"/>
      <c r="DUS312" s="314"/>
      <c r="DUT312" s="314"/>
      <c r="DUU312" s="314"/>
      <c r="DUV312" s="314"/>
      <c r="DUW312" s="314"/>
      <c r="DUX312" s="314"/>
      <c r="DUY312" s="314"/>
      <c r="DUZ312" s="314"/>
      <c r="DVA312" s="314"/>
      <c r="DVB312" s="314"/>
      <c r="DVC312" s="314"/>
      <c r="DVD312" s="314"/>
      <c r="DVE312" s="314"/>
      <c r="DVF312" s="314"/>
      <c r="DVG312" s="314"/>
      <c r="DVH312" s="314"/>
      <c r="DVI312" s="314"/>
      <c r="DVJ312" s="314"/>
      <c r="DVK312" s="314"/>
      <c r="DVL312" s="314"/>
      <c r="DVM312" s="314"/>
      <c r="DVN312" s="314"/>
      <c r="DVO312" s="314"/>
      <c r="DVP312" s="314"/>
      <c r="DVQ312" s="314"/>
      <c r="DVR312" s="314"/>
      <c r="DVS312" s="314"/>
      <c r="DVT312" s="314"/>
      <c r="DVU312" s="314"/>
      <c r="DVV312" s="314"/>
      <c r="DVW312" s="314"/>
      <c r="DVX312" s="314"/>
      <c r="DVY312" s="314"/>
      <c r="DVZ312" s="314"/>
      <c r="DWA312" s="314"/>
      <c r="DWB312" s="314"/>
      <c r="DWC312" s="314"/>
      <c r="DWD312" s="314"/>
      <c r="DWE312" s="314"/>
      <c r="DWF312" s="314"/>
      <c r="DWG312" s="314"/>
      <c r="DWH312" s="314"/>
      <c r="DWI312" s="314"/>
      <c r="DWJ312" s="314"/>
      <c r="DWK312" s="314"/>
      <c r="DWL312" s="314"/>
      <c r="DWM312" s="314"/>
      <c r="DWN312" s="314"/>
      <c r="DWO312" s="314"/>
      <c r="DWP312" s="314"/>
      <c r="DWQ312" s="314"/>
      <c r="DWR312" s="314"/>
      <c r="DWS312" s="314"/>
      <c r="DWT312" s="314"/>
      <c r="DWU312" s="314"/>
      <c r="DWV312" s="314"/>
      <c r="DWW312" s="314"/>
      <c r="DWX312" s="314"/>
      <c r="DWY312" s="314"/>
      <c r="DWZ312" s="314"/>
      <c r="DXA312" s="314"/>
      <c r="DXB312" s="314"/>
      <c r="DXC312" s="314"/>
      <c r="DXD312" s="314"/>
      <c r="DXE312" s="314"/>
      <c r="DXF312" s="314"/>
      <c r="DXG312" s="314"/>
      <c r="DXH312" s="314"/>
      <c r="DXI312" s="314"/>
      <c r="DXJ312" s="314"/>
      <c r="DXK312" s="314"/>
      <c r="DXL312" s="314"/>
      <c r="DXM312" s="314"/>
      <c r="DXN312" s="314"/>
      <c r="DXO312" s="314"/>
      <c r="DXP312" s="314"/>
      <c r="DXQ312" s="314"/>
      <c r="DXR312" s="314"/>
      <c r="DXS312" s="314"/>
      <c r="DXT312" s="314"/>
      <c r="DXU312" s="314"/>
      <c r="DXV312" s="314"/>
      <c r="DXW312" s="314"/>
      <c r="DXX312" s="314"/>
      <c r="DXY312" s="314"/>
      <c r="DXZ312" s="314"/>
      <c r="DYA312" s="314"/>
      <c r="DYB312" s="314"/>
      <c r="DYC312" s="314"/>
      <c r="DYD312" s="314"/>
      <c r="DYE312" s="314"/>
      <c r="DYF312" s="314"/>
      <c r="DYG312" s="314"/>
      <c r="DYH312" s="314"/>
      <c r="DYI312" s="314"/>
      <c r="DYJ312" s="314"/>
      <c r="DYK312" s="314"/>
      <c r="DYL312" s="314"/>
      <c r="DYM312" s="314"/>
      <c r="DYN312" s="314"/>
      <c r="DYO312" s="314"/>
      <c r="DYP312" s="314"/>
      <c r="DYQ312" s="314"/>
      <c r="DYR312" s="314"/>
      <c r="DYS312" s="314"/>
      <c r="DYT312" s="314"/>
      <c r="DYU312" s="314"/>
      <c r="DYV312" s="314"/>
      <c r="DYW312" s="314"/>
      <c r="DYX312" s="314"/>
      <c r="DYY312" s="314"/>
      <c r="DYZ312" s="314"/>
      <c r="DZA312" s="314"/>
      <c r="DZB312" s="314"/>
      <c r="DZC312" s="314"/>
      <c r="DZD312" s="314"/>
      <c r="DZE312" s="314"/>
      <c r="DZF312" s="314"/>
      <c r="DZG312" s="314"/>
      <c r="DZH312" s="314"/>
      <c r="DZI312" s="314"/>
      <c r="DZJ312" s="314"/>
      <c r="DZK312" s="314"/>
      <c r="DZL312" s="314"/>
      <c r="DZM312" s="314"/>
      <c r="DZN312" s="314"/>
      <c r="DZO312" s="314"/>
      <c r="DZP312" s="314"/>
      <c r="DZQ312" s="314"/>
      <c r="DZR312" s="314"/>
      <c r="DZS312" s="314"/>
      <c r="DZT312" s="314"/>
      <c r="DZU312" s="314"/>
      <c r="DZV312" s="314"/>
      <c r="DZW312" s="314"/>
      <c r="DZX312" s="314"/>
      <c r="DZY312" s="314"/>
      <c r="DZZ312" s="314"/>
      <c r="EAA312" s="314"/>
      <c r="EAB312" s="314"/>
      <c r="EAC312" s="314"/>
      <c r="EAD312" s="314"/>
      <c r="EAE312" s="314"/>
      <c r="EAF312" s="314"/>
      <c r="EAG312" s="314"/>
      <c r="EAH312" s="314"/>
      <c r="EAI312" s="314"/>
      <c r="EAJ312" s="314"/>
      <c r="EAK312" s="314"/>
      <c r="EAL312" s="314"/>
      <c r="EAM312" s="314"/>
      <c r="EAN312" s="314"/>
      <c r="EAO312" s="314"/>
      <c r="EAP312" s="314"/>
      <c r="EAQ312" s="314"/>
      <c r="EAR312" s="314"/>
      <c r="EAS312" s="314"/>
      <c r="EAT312" s="314"/>
      <c r="EAU312" s="314"/>
      <c r="EAV312" s="314"/>
      <c r="EAW312" s="314"/>
      <c r="EAX312" s="314"/>
      <c r="EAY312" s="314"/>
      <c r="EAZ312" s="314"/>
      <c r="EBA312" s="314"/>
      <c r="EBB312" s="314"/>
      <c r="EBC312" s="314"/>
      <c r="EBD312" s="314"/>
      <c r="EBE312" s="314"/>
      <c r="EBF312" s="314"/>
      <c r="EBG312" s="314"/>
      <c r="EBH312" s="314"/>
      <c r="EBI312" s="314"/>
      <c r="EBJ312" s="314"/>
      <c r="EBK312" s="314"/>
      <c r="EBL312" s="314"/>
      <c r="EBM312" s="314"/>
      <c r="EBN312" s="314"/>
      <c r="EBO312" s="314"/>
      <c r="EBP312" s="314"/>
      <c r="EBQ312" s="314"/>
      <c r="EBR312" s="314"/>
      <c r="EBS312" s="314"/>
      <c r="EBT312" s="314"/>
      <c r="EBU312" s="314"/>
      <c r="EBV312" s="314"/>
      <c r="EBW312" s="314"/>
      <c r="EBX312" s="314"/>
      <c r="EBY312" s="314"/>
      <c r="EBZ312" s="314"/>
      <c r="ECA312" s="314"/>
      <c r="ECB312" s="314"/>
      <c r="ECC312" s="314"/>
      <c r="ECD312" s="314"/>
      <c r="ECE312" s="314"/>
      <c r="ECF312" s="314"/>
      <c r="ECG312" s="314"/>
      <c r="ECH312" s="314"/>
      <c r="ECI312" s="314"/>
      <c r="ECJ312" s="314"/>
      <c r="ECK312" s="314"/>
      <c r="ECL312" s="314"/>
      <c r="ECM312" s="314"/>
      <c r="ECN312" s="314"/>
      <c r="ECO312" s="314"/>
      <c r="ECP312" s="314"/>
      <c r="ECQ312" s="314"/>
      <c r="ECR312" s="314"/>
      <c r="ECS312" s="314"/>
      <c r="ECT312" s="314"/>
      <c r="ECU312" s="314"/>
      <c r="ECV312" s="314"/>
      <c r="ECW312" s="314"/>
      <c r="ECX312" s="314"/>
      <c r="ECY312" s="314"/>
      <c r="ECZ312" s="314"/>
      <c r="EDA312" s="314"/>
      <c r="EDB312" s="314"/>
      <c r="EDC312" s="314"/>
      <c r="EDD312" s="314"/>
      <c r="EDE312" s="314"/>
      <c r="EDF312" s="314"/>
      <c r="EDG312" s="314"/>
      <c r="EDH312" s="314"/>
      <c r="EDI312" s="314"/>
      <c r="EDJ312" s="314"/>
      <c r="EDK312" s="314"/>
      <c r="EDL312" s="314"/>
      <c r="EDM312" s="314"/>
      <c r="EDN312" s="314"/>
      <c r="EDO312" s="314"/>
      <c r="EDP312" s="314"/>
      <c r="EDQ312" s="314"/>
      <c r="EDR312" s="314"/>
      <c r="EDS312" s="314"/>
      <c r="EDT312" s="314"/>
      <c r="EDU312" s="314"/>
      <c r="EDV312" s="314"/>
      <c r="EDW312" s="314"/>
      <c r="EDX312" s="314"/>
      <c r="EDY312" s="314"/>
      <c r="EDZ312" s="314"/>
      <c r="EEA312" s="314"/>
      <c r="EEB312" s="314"/>
      <c r="EEC312" s="314"/>
      <c r="EED312" s="314"/>
      <c r="EEE312" s="314"/>
      <c r="EEF312" s="314"/>
      <c r="EEG312" s="314"/>
      <c r="EEH312" s="314"/>
      <c r="EEI312" s="314"/>
      <c r="EEJ312" s="314"/>
      <c r="EEK312" s="314"/>
      <c r="EEL312" s="314"/>
      <c r="EEM312" s="314"/>
      <c r="EEN312" s="314"/>
      <c r="EEO312" s="314"/>
      <c r="EEP312" s="314"/>
      <c r="EEQ312" s="314"/>
      <c r="EER312" s="314"/>
      <c r="EES312" s="314"/>
      <c r="EET312" s="314"/>
      <c r="EEU312" s="314"/>
      <c r="EEV312" s="314"/>
      <c r="EEW312" s="314"/>
      <c r="EEX312" s="314"/>
      <c r="EEY312" s="314"/>
      <c r="EEZ312" s="314"/>
      <c r="EFA312" s="314"/>
      <c r="EFB312" s="314"/>
      <c r="EFC312" s="314"/>
      <c r="EFD312" s="314"/>
      <c r="EFE312" s="314"/>
      <c r="EFF312" s="314"/>
      <c r="EFG312" s="314"/>
      <c r="EFH312" s="314"/>
      <c r="EFI312" s="314"/>
      <c r="EFJ312" s="314"/>
      <c r="EFK312" s="314"/>
      <c r="EFL312" s="314"/>
      <c r="EFM312" s="314"/>
      <c r="EFN312" s="314"/>
      <c r="EFO312" s="314"/>
      <c r="EFP312" s="314"/>
      <c r="EFQ312" s="314"/>
      <c r="EFR312" s="314"/>
      <c r="EFS312" s="314"/>
      <c r="EFT312" s="314"/>
      <c r="EFU312" s="314"/>
      <c r="EFV312" s="314"/>
      <c r="EFW312" s="314"/>
      <c r="EFX312" s="314"/>
      <c r="EFY312" s="314"/>
      <c r="EFZ312" s="314"/>
      <c r="EGA312" s="314"/>
      <c r="EGB312" s="314"/>
      <c r="EGC312" s="314"/>
      <c r="EGD312" s="314"/>
      <c r="EGE312" s="314"/>
      <c r="EGF312" s="314"/>
      <c r="EGG312" s="314"/>
      <c r="EGH312" s="314"/>
      <c r="EGI312" s="314"/>
      <c r="EGJ312" s="314"/>
      <c r="EGK312" s="314"/>
      <c r="EGL312" s="314"/>
      <c r="EGM312" s="314"/>
      <c r="EGN312" s="314"/>
      <c r="EGO312" s="314"/>
      <c r="EGP312" s="314"/>
      <c r="EGQ312" s="314"/>
      <c r="EGR312" s="314"/>
      <c r="EGS312" s="314"/>
      <c r="EGT312" s="314"/>
      <c r="EGU312" s="314"/>
      <c r="EGV312" s="314"/>
      <c r="EGW312" s="314"/>
      <c r="EGX312" s="314"/>
      <c r="EGY312" s="314"/>
      <c r="EGZ312" s="314"/>
      <c r="EHA312" s="314"/>
      <c r="EHB312" s="314"/>
      <c r="EHC312" s="314"/>
      <c r="EHD312" s="314"/>
      <c r="EHE312" s="314"/>
      <c r="EHF312" s="314"/>
      <c r="EHG312" s="314"/>
      <c r="EHH312" s="314"/>
      <c r="EHI312" s="314"/>
      <c r="EHJ312" s="314"/>
      <c r="EHK312" s="314"/>
      <c r="EHL312" s="314"/>
      <c r="EHM312" s="314"/>
      <c r="EHN312" s="314"/>
      <c r="EHO312" s="314"/>
      <c r="EHP312" s="314"/>
      <c r="EHQ312" s="314"/>
      <c r="EHR312" s="314"/>
      <c r="EHS312" s="314"/>
      <c r="EHT312" s="314"/>
      <c r="EHU312" s="314"/>
      <c r="EHV312" s="314"/>
      <c r="EHW312" s="314"/>
      <c r="EHX312" s="314"/>
      <c r="EHY312" s="314"/>
      <c r="EHZ312" s="314"/>
      <c r="EIA312" s="314"/>
      <c r="EIB312" s="314"/>
      <c r="EIC312" s="314"/>
      <c r="EID312" s="314"/>
      <c r="EIE312" s="314"/>
      <c r="EIF312" s="314"/>
      <c r="EIG312" s="314"/>
      <c r="EIH312" s="314"/>
      <c r="EII312" s="314"/>
      <c r="EIJ312" s="314"/>
      <c r="EIK312" s="314"/>
      <c r="EIL312" s="314"/>
      <c r="EIM312" s="314"/>
      <c r="EIN312" s="314"/>
      <c r="EIO312" s="314"/>
      <c r="EIP312" s="314"/>
      <c r="EIQ312" s="314"/>
      <c r="EIR312" s="314"/>
      <c r="EIS312" s="314"/>
      <c r="EIT312" s="314"/>
      <c r="EIU312" s="314"/>
      <c r="EIV312" s="314"/>
      <c r="EIW312" s="314"/>
      <c r="EIX312" s="314"/>
      <c r="EIY312" s="314"/>
      <c r="EIZ312" s="314"/>
      <c r="EJA312" s="314"/>
      <c r="EJB312" s="314"/>
      <c r="EJC312" s="314"/>
      <c r="EJD312" s="314"/>
      <c r="EJE312" s="314"/>
      <c r="EJF312" s="314"/>
      <c r="EJG312" s="314"/>
      <c r="EJH312" s="314"/>
      <c r="EJI312" s="314"/>
      <c r="EJJ312" s="314"/>
      <c r="EJK312" s="314"/>
      <c r="EJL312" s="314"/>
      <c r="EJM312" s="314"/>
      <c r="EJN312" s="314"/>
      <c r="EJO312" s="314"/>
      <c r="EJP312" s="314"/>
      <c r="EJQ312" s="314"/>
      <c r="EJR312" s="314"/>
      <c r="EJS312" s="314"/>
      <c r="EJT312" s="314"/>
      <c r="EJU312" s="314"/>
      <c r="EJV312" s="314"/>
      <c r="EJW312" s="314"/>
      <c r="EJX312" s="314"/>
      <c r="EJY312" s="314"/>
      <c r="EJZ312" s="314"/>
      <c r="EKA312" s="314"/>
      <c r="EKB312" s="314"/>
      <c r="EKC312" s="314"/>
      <c r="EKD312" s="314"/>
      <c r="EKE312" s="314"/>
      <c r="EKF312" s="314"/>
      <c r="EKG312" s="314"/>
      <c r="EKH312" s="314"/>
      <c r="EKI312" s="314"/>
      <c r="EKJ312" s="314"/>
      <c r="EKK312" s="314"/>
      <c r="EKL312" s="314"/>
      <c r="EKM312" s="314"/>
      <c r="EKN312" s="314"/>
      <c r="EKO312" s="314"/>
      <c r="EKP312" s="314"/>
      <c r="EKQ312" s="314"/>
      <c r="EKR312" s="314"/>
      <c r="EKS312" s="314"/>
      <c r="EKT312" s="314"/>
      <c r="EKU312" s="314"/>
      <c r="EKV312" s="314"/>
      <c r="EKW312" s="314"/>
      <c r="EKX312" s="314"/>
      <c r="EKY312" s="314"/>
      <c r="EKZ312" s="314"/>
      <c r="ELA312" s="314"/>
      <c r="ELB312" s="314"/>
      <c r="ELC312" s="314"/>
      <c r="ELD312" s="314"/>
      <c r="ELE312" s="314"/>
      <c r="ELF312" s="314"/>
      <c r="ELG312" s="314"/>
      <c r="ELH312" s="314"/>
      <c r="ELI312" s="314"/>
      <c r="ELJ312" s="314"/>
      <c r="ELK312" s="314"/>
      <c r="ELL312" s="314"/>
      <c r="ELM312" s="314"/>
      <c r="ELN312" s="314"/>
      <c r="ELO312" s="314"/>
      <c r="ELP312" s="314"/>
      <c r="ELQ312" s="314"/>
      <c r="ELR312" s="314"/>
      <c r="ELS312" s="314"/>
      <c r="ELT312" s="314"/>
      <c r="ELU312" s="314"/>
      <c r="ELV312" s="314"/>
      <c r="ELW312" s="314"/>
      <c r="ELX312" s="314"/>
      <c r="ELY312" s="314"/>
      <c r="ELZ312" s="314"/>
      <c r="EMA312" s="314"/>
      <c r="EMB312" s="314"/>
      <c r="EMC312" s="314"/>
      <c r="EMD312" s="314"/>
      <c r="EME312" s="314"/>
      <c r="EMF312" s="314"/>
      <c r="EMG312" s="314"/>
      <c r="EMH312" s="314"/>
      <c r="EMI312" s="314"/>
      <c r="EMJ312" s="314"/>
      <c r="EMK312" s="314"/>
      <c r="EML312" s="314"/>
      <c r="EMM312" s="314"/>
      <c r="EMN312" s="314"/>
      <c r="EMO312" s="314"/>
      <c r="EMP312" s="314"/>
      <c r="EMQ312" s="314"/>
      <c r="EMR312" s="314"/>
      <c r="EMS312" s="314"/>
      <c r="EMT312" s="314"/>
      <c r="EMU312" s="314"/>
      <c r="EMV312" s="314"/>
      <c r="EMW312" s="314"/>
      <c r="EMX312" s="314"/>
      <c r="EMY312" s="314"/>
      <c r="EMZ312" s="314"/>
      <c r="ENA312" s="314"/>
      <c r="ENB312" s="314"/>
      <c r="ENC312" s="314"/>
      <c r="END312" s="314"/>
      <c r="ENE312" s="314"/>
      <c r="ENF312" s="314"/>
      <c r="ENG312" s="314"/>
      <c r="ENH312" s="314"/>
      <c r="ENI312" s="314"/>
      <c r="ENJ312" s="314"/>
      <c r="ENK312" s="314"/>
      <c r="ENL312" s="314"/>
      <c r="ENM312" s="314"/>
      <c r="ENN312" s="314"/>
      <c r="ENO312" s="314"/>
      <c r="ENP312" s="314"/>
      <c r="ENQ312" s="314"/>
      <c r="ENR312" s="314"/>
      <c r="ENS312" s="314"/>
      <c r="ENT312" s="314"/>
      <c r="ENU312" s="314"/>
      <c r="ENV312" s="314"/>
      <c r="ENW312" s="314"/>
      <c r="ENX312" s="314"/>
      <c r="ENY312" s="314"/>
      <c r="ENZ312" s="314"/>
      <c r="EOA312" s="314"/>
      <c r="EOB312" s="314"/>
      <c r="EOC312" s="314"/>
      <c r="EOD312" s="314"/>
      <c r="EOE312" s="314"/>
      <c r="EOF312" s="314"/>
      <c r="EOG312" s="314"/>
      <c r="EOH312" s="314"/>
      <c r="EOI312" s="314"/>
      <c r="EOJ312" s="314"/>
      <c r="EOK312" s="314"/>
      <c r="EOL312" s="314"/>
      <c r="EOM312" s="314"/>
      <c r="EON312" s="314"/>
      <c r="EOO312" s="314"/>
      <c r="EOP312" s="314"/>
      <c r="EOQ312" s="314"/>
      <c r="EOR312" s="314"/>
      <c r="EOS312" s="314"/>
      <c r="EOT312" s="314"/>
      <c r="EOU312" s="314"/>
      <c r="EOV312" s="314"/>
      <c r="EOW312" s="314"/>
      <c r="EOX312" s="314"/>
      <c r="EOY312" s="314"/>
      <c r="EOZ312" s="314"/>
      <c r="EPA312" s="314"/>
      <c r="EPB312" s="314"/>
      <c r="EPC312" s="314"/>
      <c r="EPD312" s="314"/>
      <c r="EPE312" s="314"/>
      <c r="EPF312" s="314"/>
      <c r="EPG312" s="314"/>
      <c r="EPH312" s="314"/>
      <c r="EPI312" s="314"/>
      <c r="EPJ312" s="314"/>
      <c r="EPK312" s="314"/>
      <c r="EPL312" s="314"/>
      <c r="EPM312" s="314"/>
      <c r="EPN312" s="314"/>
      <c r="EPO312" s="314"/>
      <c r="EPP312" s="314"/>
      <c r="EPQ312" s="314"/>
      <c r="EPR312" s="314"/>
      <c r="EPS312" s="314"/>
      <c r="EPT312" s="314"/>
      <c r="EPU312" s="314"/>
      <c r="EPV312" s="314"/>
      <c r="EPW312" s="314"/>
      <c r="EPX312" s="314"/>
      <c r="EPY312" s="314"/>
      <c r="EPZ312" s="314"/>
      <c r="EQA312" s="314"/>
      <c r="EQB312" s="314"/>
      <c r="EQC312" s="314"/>
      <c r="EQD312" s="314"/>
      <c r="EQE312" s="314"/>
      <c r="EQF312" s="314"/>
      <c r="EQG312" s="314"/>
      <c r="EQH312" s="314"/>
      <c r="EQI312" s="314"/>
      <c r="EQJ312" s="314"/>
      <c r="EQK312" s="314"/>
      <c r="EQL312" s="314"/>
      <c r="EQM312" s="314"/>
      <c r="EQN312" s="314"/>
      <c r="EQO312" s="314"/>
      <c r="EQP312" s="314"/>
      <c r="EQQ312" s="314"/>
      <c r="EQR312" s="314"/>
      <c r="EQS312" s="314"/>
      <c r="EQT312" s="314"/>
      <c r="EQU312" s="314"/>
      <c r="EQV312" s="314"/>
      <c r="EQW312" s="314"/>
      <c r="EQX312" s="314"/>
      <c r="EQY312" s="314"/>
      <c r="EQZ312" s="314"/>
      <c r="ERA312" s="314"/>
      <c r="ERB312" s="314"/>
      <c r="ERC312" s="314"/>
      <c r="ERD312" s="314"/>
      <c r="ERE312" s="314"/>
      <c r="ERF312" s="314"/>
      <c r="ERG312" s="314"/>
      <c r="ERH312" s="314"/>
      <c r="ERI312" s="314"/>
      <c r="ERJ312" s="314"/>
      <c r="ERK312" s="314"/>
      <c r="ERL312" s="314"/>
      <c r="ERM312" s="314"/>
      <c r="ERN312" s="314"/>
      <c r="ERO312" s="314"/>
      <c r="ERP312" s="314"/>
      <c r="ERQ312" s="314"/>
      <c r="ERR312" s="314"/>
      <c r="ERS312" s="314"/>
      <c r="ERT312" s="314"/>
      <c r="ERU312" s="314"/>
      <c r="ERV312" s="314"/>
      <c r="ERW312" s="314"/>
      <c r="ERX312" s="314"/>
      <c r="ERY312" s="314"/>
      <c r="ERZ312" s="314"/>
      <c r="ESA312" s="314"/>
      <c r="ESB312" s="314"/>
      <c r="ESC312" s="314"/>
      <c r="ESD312" s="314"/>
      <c r="ESE312" s="314"/>
      <c r="ESF312" s="314"/>
      <c r="ESG312" s="314"/>
      <c r="ESH312" s="314"/>
      <c r="ESI312" s="314"/>
      <c r="ESJ312" s="314"/>
      <c r="ESK312" s="314"/>
      <c r="ESL312" s="314"/>
      <c r="ESM312" s="314"/>
      <c r="ESN312" s="314"/>
      <c r="ESO312" s="314"/>
      <c r="ESP312" s="314"/>
      <c r="ESQ312" s="314"/>
      <c r="ESR312" s="314"/>
      <c r="ESS312" s="314"/>
      <c r="EST312" s="314"/>
      <c r="ESU312" s="314"/>
      <c r="ESV312" s="314"/>
      <c r="ESW312" s="314"/>
      <c r="ESX312" s="314"/>
      <c r="ESY312" s="314"/>
      <c r="ESZ312" s="314"/>
      <c r="ETA312" s="314"/>
      <c r="ETB312" s="314"/>
      <c r="ETC312" s="314"/>
      <c r="ETD312" s="314"/>
      <c r="ETE312" s="314"/>
      <c r="ETF312" s="314"/>
      <c r="ETG312" s="314"/>
      <c r="ETH312" s="314"/>
      <c r="ETI312" s="314"/>
      <c r="ETJ312" s="314"/>
      <c r="ETK312" s="314"/>
      <c r="ETL312" s="314"/>
      <c r="ETM312" s="314"/>
      <c r="ETN312" s="314"/>
      <c r="ETO312" s="314"/>
      <c r="ETP312" s="314"/>
      <c r="ETQ312" s="314"/>
      <c r="ETR312" s="314"/>
      <c r="ETS312" s="314"/>
      <c r="ETT312" s="314"/>
      <c r="ETU312" s="314"/>
      <c r="ETV312" s="314"/>
      <c r="ETW312" s="314"/>
      <c r="ETX312" s="314"/>
      <c r="ETY312" s="314"/>
      <c r="ETZ312" s="314"/>
      <c r="EUA312" s="314"/>
      <c r="EUB312" s="314"/>
      <c r="EUC312" s="314"/>
      <c r="EUD312" s="314"/>
      <c r="EUE312" s="314"/>
      <c r="EUF312" s="314"/>
      <c r="EUG312" s="314"/>
      <c r="EUH312" s="314"/>
      <c r="EUI312" s="314"/>
      <c r="EUJ312" s="314"/>
      <c r="EUK312" s="314"/>
      <c r="EUL312" s="314"/>
      <c r="EUM312" s="314"/>
      <c r="EUN312" s="314"/>
      <c r="EUO312" s="314"/>
      <c r="EUP312" s="314"/>
      <c r="EUQ312" s="314"/>
      <c r="EUR312" s="314"/>
      <c r="EUS312" s="314"/>
      <c r="EUT312" s="314"/>
      <c r="EUU312" s="314"/>
      <c r="EUV312" s="314"/>
      <c r="EUW312" s="314"/>
      <c r="EUX312" s="314"/>
      <c r="EUY312" s="314"/>
      <c r="EUZ312" s="314"/>
      <c r="EVA312" s="314"/>
      <c r="EVB312" s="314"/>
      <c r="EVC312" s="314"/>
      <c r="EVD312" s="314"/>
      <c r="EVE312" s="314"/>
      <c r="EVF312" s="314"/>
      <c r="EVG312" s="314"/>
      <c r="EVH312" s="314"/>
      <c r="EVI312" s="314"/>
      <c r="EVJ312" s="314"/>
      <c r="EVK312" s="314"/>
      <c r="EVL312" s="314"/>
      <c r="EVM312" s="314"/>
      <c r="EVN312" s="314"/>
      <c r="EVO312" s="314"/>
      <c r="EVP312" s="314"/>
      <c r="EVQ312" s="314"/>
      <c r="EVR312" s="314"/>
      <c r="EVS312" s="314"/>
      <c r="EVT312" s="314"/>
      <c r="EVU312" s="314"/>
      <c r="EVV312" s="314"/>
      <c r="EVW312" s="314"/>
      <c r="EVX312" s="314"/>
      <c r="EVY312" s="314"/>
      <c r="EVZ312" s="314"/>
      <c r="EWA312" s="314"/>
      <c r="EWB312" s="314"/>
      <c r="EWC312" s="314"/>
      <c r="EWD312" s="314"/>
      <c r="EWE312" s="314"/>
      <c r="EWF312" s="314"/>
      <c r="EWG312" s="314"/>
      <c r="EWH312" s="314"/>
      <c r="EWI312" s="314"/>
      <c r="EWJ312" s="314"/>
      <c r="EWK312" s="314"/>
      <c r="EWL312" s="314"/>
      <c r="EWM312" s="314"/>
      <c r="EWN312" s="314"/>
      <c r="EWO312" s="314"/>
      <c r="EWP312" s="314"/>
      <c r="EWQ312" s="314"/>
      <c r="EWR312" s="314"/>
      <c r="EWS312" s="314"/>
      <c r="EWT312" s="314"/>
      <c r="EWU312" s="314"/>
      <c r="EWV312" s="314"/>
      <c r="EWW312" s="314"/>
      <c r="EWX312" s="314"/>
      <c r="EWY312" s="314"/>
      <c r="EWZ312" s="314"/>
      <c r="EXA312" s="314"/>
      <c r="EXB312" s="314"/>
      <c r="EXC312" s="314"/>
      <c r="EXD312" s="314"/>
      <c r="EXE312" s="314"/>
      <c r="EXF312" s="314"/>
      <c r="EXG312" s="314"/>
      <c r="EXH312" s="314"/>
      <c r="EXI312" s="314"/>
      <c r="EXJ312" s="314"/>
      <c r="EXK312" s="314"/>
      <c r="EXL312" s="314"/>
      <c r="EXM312" s="314"/>
      <c r="EXN312" s="314"/>
      <c r="EXO312" s="314"/>
      <c r="EXP312" s="314"/>
      <c r="EXQ312" s="314"/>
      <c r="EXR312" s="314"/>
      <c r="EXS312" s="314"/>
      <c r="EXT312" s="314"/>
      <c r="EXU312" s="314"/>
      <c r="EXV312" s="314"/>
      <c r="EXW312" s="314"/>
      <c r="EXX312" s="314"/>
      <c r="EXY312" s="314"/>
      <c r="EXZ312" s="314"/>
      <c r="EYA312" s="314"/>
      <c r="EYB312" s="314"/>
      <c r="EYC312" s="314"/>
      <c r="EYD312" s="314"/>
      <c r="EYE312" s="314"/>
      <c r="EYF312" s="314"/>
      <c r="EYG312" s="314"/>
      <c r="EYH312" s="314"/>
      <c r="EYI312" s="314"/>
      <c r="EYJ312" s="314"/>
      <c r="EYK312" s="314"/>
      <c r="EYL312" s="314"/>
      <c r="EYM312" s="314"/>
      <c r="EYN312" s="314"/>
      <c r="EYO312" s="314"/>
      <c r="EYP312" s="314"/>
      <c r="EYQ312" s="314"/>
      <c r="EYR312" s="314"/>
      <c r="EYS312" s="314"/>
      <c r="EYT312" s="314"/>
      <c r="EYU312" s="314"/>
      <c r="EYV312" s="314"/>
      <c r="EYW312" s="314"/>
      <c r="EYX312" s="314"/>
      <c r="EYY312" s="314"/>
      <c r="EYZ312" s="314"/>
      <c r="EZA312" s="314"/>
      <c r="EZB312" s="314"/>
      <c r="EZC312" s="314"/>
      <c r="EZD312" s="314"/>
      <c r="EZE312" s="314"/>
      <c r="EZF312" s="314"/>
      <c r="EZG312" s="314"/>
      <c r="EZH312" s="314"/>
      <c r="EZI312" s="314"/>
      <c r="EZJ312" s="314"/>
      <c r="EZK312" s="314"/>
      <c r="EZL312" s="314"/>
      <c r="EZM312" s="314"/>
      <c r="EZN312" s="314"/>
      <c r="EZO312" s="314"/>
      <c r="EZP312" s="314"/>
      <c r="EZQ312" s="314"/>
      <c r="EZR312" s="314"/>
      <c r="EZS312" s="314"/>
      <c r="EZT312" s="314"/>
      <c r="EZU312" s="314"/>
      <c r="EZV312" s="314"/>
      <c r="EZW312" s="314"/>
      <c r="EZX312" s="314"/>
      <c r="EZY312" s="314"/>
      <c r="EZZ312" s="314"/>
      <c r="FAA312" s="314"/>
      <c r="FAB312" s="314"/>
      <c r="FAC312" s="314"/>
      <c r="FAD312" s="314"/>
      <c r="FAE312" s="314"/>
      <c r="FAF312" s="314"/>
      <c r="FAG312" s="314"/>
      <c r="FAH312" s="314"/>
      <c r="FAI312" s="314"/>
      <c r="FAJ312" s="314"/>
      <c r="FAK312" s="314"/>
      <c r="FAL312" s="314"/>
      <c r="FAM312" s="314"/>
      <c r="FAN312" s="314"/>
      <c r="FAO312" s="314"/>
      <c r="FAP312" s="314"/>
      <c r="FAQ312" s="314"/>
      <c r="FAR312" s="314"/>
      <c r="FAS312" s="314"/>
      <c r="FAT312" s="314"/>
      <c r="FAU312" s="314"/>
      <c r="FAV312" s="314"/>
      <c r="FAW312" s="314"/>
      <c r="FAX312" s="314"/>
      <c r="FAY312" s="314"/>
      <c r="FAZ312" s="314"/>
      <c r="FBA312" s="314"/>
      <c r="FBB312" s="314"/>
      <c r="FBC312" s="314"/>
      <c r="FBD312" s="314"/>
      <c r="FBE312" s="314"/>
      <c r="FBF312" s="314"/>
      <c r="FBG312" s="314"/>
      <c r="FBH312" s="314"/>
      <c r="FBI312" s="314"/>
      <c r="FBJ312" s="314"/>
      <c r="FBK312" s="314"/>
      <c r="FBL312" s="314"/>
      <c r="FBM312" s="314"/>
      <c r="FBN312" s="314"/>
      <c r="FBO312" s="314"/>
      <c r="FBP312" s="314"/>
      <c r="FBQ312" s="314"/>
      <c r="FBR312" s="314"/>
      <c r="FBS312" s="314"/>
      <c r="FBT312" s="314"/>
      <c r="FBU312" s="314"/>
      <c r="FBV312" s="314"/>
      <c r="FBW312" s="314"/>
      <c r="FBX312" s="314"/>
      <c r="FBY312" s="314"/>
      <c r="FBZ312" s="314"/>
      <c r="FCA312" s="314"/>
      <c r="FCB312" s="314"/>
      <c r="FCC312" s="314"/>
      <c r="FCD312" s="314"/>
      <c r="FCE312" s="314"/>
      <c r="FCF312" s="314"/>
      <c r="FCG312" s="314"/>
      <c r="FCH312" s="314"/>
      <c r="FCI312" s="314"/>
      <c r="FCJ312" s="314"/>
      <c r="FCK312" s="314"/>
      <c r="FCL312" s="314"/>
      <c r="FCM312" s="314"/>
      <c r="FCN312" s="314"/>
      <c r="FCO312" s="314"/>
      <c r="FCP312" s="314"/>
      <c r="FCQ312" s="314"/>
      <c r="FCR312" s="314"/>
      <c r="FCS312" s="314"/>
      <c r="FCT312" s="314"/>
      <c r="FCU312" s="314"/>
      <c r="FCV312" s="314"/>
      <c r="FCW312" s="314"/>
      <c r="FCX312" s="314"/>
      <c r="FCY312" s="314"/>
      <c r="FCZ312" s="314"/>
      <c r="FDA312" s="314"/>
      <c r="FDB312" s="314"/>
      <c r="FDC312" s="314"/>
      <c r="FDD312" s="314"/>
      <c r="FDE312" s="314"/>
      <c r="FDF312" s="314"/>
      <c r="FDG312" s="314"/>
      <c r="FDH312" s="314"/>
      <c r="FDI312" s="314"/>
      <c r="FDJ312" s="314"/>
      <c r="FDK312" s="314"/>
      <c r="FDL312" s="314"/>
      <c r="FDM312" s="314"/>
      <c r="FDN312" s="314"/>
      <c r="FDO312" s="314"/>
      <c r="FDP312" s="314"/>
      <c r="FDQ312" s="314"/>
      <c r="FDR312" s="314"/>
      <c r="FDS312" s="314"/>
      <c r="FDT312" s="314"/>
      <c r="FDU312" s="314"/>
      <c r="FDV312" s="314"/>
      <c r="FDW312" s="314"/>
      <c r="FDX312" s="314"/>
      <c r="FDY312" s="314"/>
      <c r="FDZ312" s="314"/>
      <c r="FEA312" s="314"/>
      <c r="FEB312" s="314"/>
      <c r="FEC312" s="314"/>
      <c r="FED312" s="314"/>
      <c r="FEE312" s="314"/>
      <c r="FEF312" s="314"/>
      <c r="FEG312" s="314"/>
      <c r="FEH312" s="314"/>
      <c r="FEI312" s="314"/>
      <c r="FEJ312" s="314"/>
      <c r="FEK312" s="314"/>
      <c r="FEL312" s="314"/>
      <c r="FEM312" s="314"/>
      <c r="FEN312" s="314"/>
      <c r="FEO312" s="314"/>
      <c r="FEP312" s="314"/>
      <c r="FEQ312" s="314"/>
      <c r="FER312" s="314"/>
      <c r="FES312" s="314"/>
      <c r="FET312" s="314"/>
      <c r="FEU312" s="314"/>
      <c r="FEV312" s="314"/>
      <c r="FEW312" s="314"/>
      <c r="FEX312" s="314"/>
      <c r="FEY312" s="314"/>
      <c r="FEZ312" s="314"/>
      <c r="FFA312" s="314"/>
      <c r="FFB312" s="314"/>
      <c r="FFC312" s="314"/>
      <c r="FFD312" s="314"/>
      <c r="FFE312" s="314"/>
      <c r="FFF312" s="314"/>
      <c r="FFG312" s="314"/>
      <c r="FFH312" s="314"/>
      <c r="FFI312" s="314"/>
      <c r="FFJ312" s="314"/>
      <c r="FFK312" s="314"/>
      <c r="FFL312" s="314"/>
      <c r="FFM312" s="314"/>
      <c r="FFN312" s="314"/>
      <c r="FFO312" s="314"/>
      <c r="FFP312" s="314"/>
      <c r="FFQ312" s="314"/>
      <c r="FFR312" s="314"/>
      <c r="FFS312" s="314"/>
      <c r="FFT312" s="314"/>
      <c r="FFU312" s="314"/>
      <c r="FFV312" s="314"/>
      <c r="FFW312" s="314"/>
      <c r="FFX312" s="314"/>
      <c r="FFY312" s="314"/>
      <c r="FFZ312" s="314"/>
      <c r="FGA312" s="314"/>
      <c r="FGB312" s="314"/>
      <c r="FGC312" s="314"/>
      <c r="FGD312" s="314"/>
      <c r="FGE312" s="314"/>
      <c r="FGF312" s="314"/>
      <c r="FGG312" s="314"/>
      <c r="FGH312" s="314"/>
      <c r="FGI312" s="314"/>
      <c r="FGJ312" s="314"/>
      <c r="FGK312" s="314"/>
      <c r="FGL312" s="314"/>
      <c r="FGM312" s="314"/>
      <c r="FGN312" s="314"/>
      <c r="FGO312" s="314"/>
      <c r="FGP312" s="314"/>
      <c r="FGQ312" s="314"/>
      <c r="FGR312" s="314"/>
      <c r="FGS312" s="314"/>
      <c r="FGT312" s="314"/>
      <c r="FGU312" s="314"/>
      <c r="FGV312" s="314"/>
      <c r="FGW312" s="314"/>
      <c r="FGX312" s="314"/>
      <c r="FGY312" s="314"/>
      <c r="FGZ312" s="314"/>
      <c r="FHA312" s="314"/>
      <c r="FHB312" s="314"/>
      <c r="FHC312" s="314"/>
      <c r="FHD312" s="314"/>
      <c r="FHE312" s="314"/>
      <c r="FHF312" s="314"/>
      <c r="FHG312" s="314"/>
      <c r="FHH312" s="314"/>
      <c r="FHI312" s="314"/>
      <c r="FHJ312" s="314"/>
      <c r="FHK312" s="314"/>
      <c r="FHL312" s="314"/>
      <c r="FHM312" s="314"/>
      <c r="FHN312" s="314"/>
      <c r="FHO312" s="314"/>
      <c r="FHP312" s="314"/>
      <c r="FHQ312" s="314"/>
      <c r="FHR312" s="314"/>
      <c r="FHS312" s="314"/>
      <c r="FHT312" s="314"/>
      <c r="FHU312" s="314"/>
      <c r="FHV312" s="314"/>
      <c r="FHW312" s="314"/>
      <c r="FHX312" s="314"/>
      <c r="FHY312" s="314"/>
      <c r="FHZ312" s="314"/>
      <c r="FIA312" s="314"/>
      <c r="FIB312" s="314"/>
      <c r="FIC312" s="314"/>
      <c r="FID312" s="314"/>
      <c r="FIE312" s="314"/>
      <c r="FIF312" s="314"/>
      <c r="FIG312" s="314"/>
      <c r="FIH312" s="314"/>
      <c r="FII312" s="314"/>
      <c r="FIJ312" s="314"/>
      <c r="FIK312" s="314"/>
      <c r="FIL312" s="314"/>
      <c r="FIM312" s="314"/>
      <c r="FIN312" s="314"/>
      <c r="FIO312" s="314"/>
      <c r="FIP312" s="314"/>
      <c r="FIQ312" s="314"/>
      <c r="FIR312" s="314"/>
      <c r="FIS312" s="314"/>
      <c r="FIT312" s="314"/>
      <c r="FIU312" s="314"/>
      <c r="FIV312" s="314"/>
      <c r="FIW312" s="314"/>
      <c r="FIX312" s="314"/>
      <c r="FIY312" s="314"/>
      <c r="FIZ312" s="314"/>
      <c r="FJA312" s="314"/>
      <c r="FJB312" s="314"/>
      <c r="FJC312" s="314"/>
      <c r="FJD312" s="314"/>
      <c r="FJE312" s="314"/>
      <c r="FJF312" s="314"/>
      <c r="FJG312" s="314"/>
      <c r="FJH312" s="314"/>
      <c r="FJI312" s="314"/>
      <c r="FJJ312" s="314"/>
      <c r="FJK312" s="314"/>
      <c r="FJL312" s="314"/>
      <c r="FJM312" s="314"/>
      <c r="FJN312" s="314"/>
      <c r="FJO312" s="314"/>
      <c r="FJP312" s="314"/>
      <c r="FJQ312" s="314"/>
      <c r="FJR312" s="314"/>
      <c r="FJS312" s="314"/>
      <c r="FJT312" s="314"/>
      <c r="FJU312" s="314"/>
      <c r="FJV312" s="314"/>
      <c r="FJW312" s="314"/>
      <c r="FJX312" s="314"/>
      <c r="FJY312" s="314"/>
      <c r="FJZ312" s="314"/>
      <c r="FKA312" s="314"/>
      <c r="FKB312" s="314"/>
      <c r="FKC312" s="314"/>
      <c r="FKD312" s="314"/>
      <c r="FKE312" s="314"/>
      <c r="FKF312" s="314"/>
      <c r="FKG312" s="314"/>
      <c r="FKH312" s="314"/>
      <c r="FKI312" s="314"/>
      <c r="FKJ312" s="314"/>
      <c r="FKK312" s="314"/>
      <c r="FKL312" s="314"/>
      <c r="FKM312" s="314"/>
      <c r="FKN312" s="314"/>
      <c r="FKO312" s="314"/>
      <c r="FKP312" s="314"/>
      <c r="FKQ312" s="314"/>
      <c r="FKR312" s="314"/>
      <c r="FKS312" s="314"/>
      <c r="FKT312" s="314"/>
      <c r="FKU312" s="314"/>
      <c r="FKV312" s="314"/>
      <c r="FKW312" s="314"/>
      <c r="FKX312" s="314"/>
      <c r="FKY312" s="314"/>
      <c r="FKZ312" s="314"/>
      <c r="FLA312" s="314"/>
      <c r="FLB312" s="314"/>
      <c r="FLC312" s="314"/>
      <c r="FLD312" s="314"/>
      <c r="FLE312" s="314"/>
      <c r="FLF312" s="314"/>
      <c r="FLG312" s="314"/>
      <c r="FLH312" s="314"/>
      <c r="FLI312" s="314"/>
      <c r="FLJ312" s="314"/>
      <c r="FLK312" s="314"/>
      <c r="FLL312" s="314"/>
      <c r="FLM312" s="314"/>
      <c r="FLN312" s="314"/>
      <c r="FLO312" s="314"/>
      <c r="FLP312" s="314"/>
      <c r="FLQ312" s="314"/>
      <c r="FLR312" s="314"/>
      <c r="FLS312" s="314"/>
      <c r="FLT312" s="314"/>
      <c r="FLU312" s="314"/>
      <c r="FLV312" s="314"/>
      <c r="FLW312" s="314"/>
      <c r="FLX312" s="314"/>
      <c r="FLY312" s="314"/>
      <c r="FLZ312" s="314"/>
      <c r="FMA312" s="314"/>
      <c r="FMB312" s="314"/>
      <c r="FMC312" s="314"/>
      <c r="FMD312" s="314"/>
      <c r="FME312" s="314"/>
      <c r="FMF312" s="314"/>
      <c r="FMG312" s="314"/>
      <c r="FMH312" s="314"/>
      <c r="FMI312" s="314"/>
      <c r="FMJ312" s="314"/>
      <c r="FMK312" s="314"/>
      <c r="FML312" s="314"/>
      <c r="FMM312" s="314"/>
      <c r="FMN312" s="314"/>
      <c r="FMO312" s="314"/>
      <c r="FMP312" s="314"/>
      <c r="FMQ312" s="314"/>
      <c r="FMR312" s="314"/>
      <c r="FMS312" s="314"/>
      <c r="FMT312" s="314"/>
      <c r="FMU312" s="314"/>
      <c r="FMV312" s="314"/>
      <c r="FMW312" s="314"/>
      <c r="FMX312" s="314"/>
      <c r="FMY312" s="314"/>
      <c r="FMZ312" s="314"/>
      <c r="FNA312" s="314"/>
      <c r="FNB312" s="314"/>
      <c r="FNC312" s="314"/>
      <c r="FND312" s="314"/>
      <c r="FNE312" s="314"/>
      <c r="FNF312" s="314"/>
      <c r="FNG312" s="314"/>
      <c r="FNH312" s="314"/>
      <c r="FNI312" s="314"/>
      <c r="FNJ312" s="314"/>
      <c r="FNK312" s="314"/>
      <c r="FNL312" s="314"/>
      <c r="FNM312" s="314"/>
      <c r="FNN312" s="314"/>
      <c r="FNO312" s="314"/>
      <c r="FNP312" s="314"/>
      <c r="FNQ312" s="314"/>
      <c r="FNR312" s="314"/>
      <c r="FNS312" s="314"/>
      <c r="FNT312" s="314"/>
      <c r="FNU312" s="314"/>
      <c r="FNV312" s="314"/>
      <c r="FNW312" s="314"/>
      <c r="FNX312" s="314"/>
      <c r="FNY312" s="314"/>
      <c r="FNZ312" s="314"/>
      <c r="FOA312" s="314"/>
      <c r="FOB312" s="314"/>
      <c r="FOC312" s="314"/>
      <c r="FOD312" s="314"/>
      <c r="FOE312" s="314"/>
      <c r="FOF312" s="314"/>
      <c r="FOG312" s="314"/>
      <c r="FOH312" s="314"/>
      <c r="FOI312" s="314"/>
      <c r="FOJ312" s="314"/>
      <c r="FOK312" s="314"/>
      <c r="FOL312" s="314"/>
      <c r="FOM312" s="314"/>
      <c r="FON312" s="314"/>
      <c r="FOO312" s="314"/>
      <c r="FOP312" s="314"/>
      <c r="FOQ312" s="314"/>
      <c r="FOR312" s="314"/>
      <c r="FOS312" s="314"/>
      <c r="FOT312" s="314"/>
      <c r="FOU312" s="314"/>
      <c r="FOV312" s="314"/>
      <c r="FOW312" s="314"/>
      <c r="FOX312" s="314"/>
      <c r="FOY312" s="314"/>
      <c r="FOZ312" s="314"/>
      <c r="FPA312" s="314"/>
      <c r="FPB312" s="314"/>
      <c r="FPC312" s="314"/>
      <c r="FPD312" s="314"/>
      <c r="FPE312" s="314"/>
      <c r="FPF312" s="314"/>
      <c r="FPG312" s="314"/>
      <c r="FPH312" s="314"/>
      <c r="FPI312" s="314"/>
      <c r="FPJ312" s="314"/>
      <c r="FPK312" s="314"/>
      <c r="FPL312" s="314"/>
      <c r="FPM312" s="314"/>
      <c r="FPN312" s="314"/>
      <c r="FPO312" s="314"/>
      <c r="FPP312" s="314"/>
      <c r="FPQ312" s="314"/>
      <c r="FPR312" s="314"/>
      <c r="FPS312" s="314"/>
      <c r="FPT312" s="314"/>
      <c r="FPU312" s="314"/>
      <c r="FPV312" s="314"/>
      <c r="FPW312" s="314"/>
      <c r="FPX312" s="314"/>
      <c r="FPY312" s="314"/>
      <c r="FPZ312" s="314"/>
      <c r="FQA312" s="314"/>
      <c r="FQB312" s="314"/>
      <c r="FQC312" s="314"/>
      <c r="FQD312" s="314"/>
      <c r="FQE312" s="314"/>
      <c r="FQF312" s="314"/>
      <c r="FQG312" s="314"/>
      <c r="FQH312" s="314"/>
      <c r="FQI312" s="314"/>
      <c r="FQJ312" s="314"/>
      <c r="FQK312" s="314"/>
      <c r="FQL312" s="314"/>
      <c r="FQM312" s="314"/>
      <c r="FQN312" s="314"/>
      <c r="FQO312" s="314"/>
      <c r="FQP312" s="314"/>
      <c r="FQQ312" s="314"/>
      <c r="FQR312" s="314"/>
      <c r="FQS312" s="314"/>
      <c r="FQT312" s="314"/>
      <c r="FQU312" s="314"/>
      <c r="FQV312" s="314"/>
      <c r="FQW312" s="314"/>
      <c r="FQX312" s="314"/>
      <c r="FQY312" s="314"/>
      <c r="FQZ312" s="314"/>
      <c r="FRA312" s="314"/>
      <c r="FRB312" s="314"/>
      <c r="FRC312" s="314"/>
      <c r="FRD312" s="314"/>
      <c r="FRE312" s="314"/>
      <c r="FRF312" s="314"/>
      <c r="FRG312" s="314"/>
      <c r="FRH312" s="314"/>
      <c r="FRI312" s="314"/>
      <c r="FRJ312" s="314"/>
      <c r="FRK312" s="314"/>
      <c r="FRL312" s="314"/>
      <c r="FRM312" s="314"/>
      <c r="FRN312" s="314"/>
      <c r="FRO312" s="314"/>
      <c r="FRP312" s="314"/>
      <c r="FRQ312" s="314"/>
      <c r="FRR312" s="314"/>
      <c r="FRS312" s="314"/>
      <c r="FRT312" s="314"/>
      <c r="FRU312" s="314"/>
      <c r="FRV312" s="314"/>
      <c r="FRW312" s="314"/>
      <c r="FRX312" s="314"/>
      <c r="FRY312" s="314"/>
      <c r="FRZ312" s="314"/>
      <c r="FSA312" s="314"/>
      <c r="FSB312" s="314"/>
      <c r="FSC312" s="314"/>
      <c r="FSD312" s="314"/>
      <c r="FSE312" s="314"/>
      <c r="FSF312" s="314"/>
      <c r="FSG312" s="314"/>
      <c r="FSH312" s="314"/>
      <c r="FSI312" s="314"/>
      <c r="FSJ312" s="314"/>
      <c r="FSK312" s="314"/>
      <c r="FSL312" s="314"/>
      <c r="FSM312" s="314"/>
      <c r="FSN312" s="314"/>
      <c r="FSO312" s="314"/>
      <c r="FSP312" s="314"/>
      <c r="FSQ312" s="314"/>
      <c r="FSR312" s="314"/>
      <c r="FSS312" s="314"/>
      <c r="FST312" s="314"/>
      <c r="FSU312" s="314"/>
      <c r="FSV312" s="314"/>
      <c r="FSW312" s="314"/>
      <c r="FSX312" s="314"/>
      <c r="FSY312" s="314"/>
      <c r="FSZ312" s="314"/>
      <c r="FTA312" s="314"/>
      <c r="FTB312" s="314"/>
      <c r="FTC312" s="314"/>
      <c r="FTD312" s="314"/>
      <c r="FTE312" s="314"/>
      <c r="FTF312" s="314"/>
      <c r="FTG312" s="314"/>
      <c r="FTH312" s="314"/>
      <c r="FTI312" s="314"/>
      <c r="FTJ312" s="314"/>
      <c r="FTK312" s="314"/>
      <c r="FTL312" s="314"/>
      <c r="FTM312" s="314"/>
      <c r="FTN312" s="314"/>
      <c r="FTO312" s="314"/>
      <c r="FTP312" s="314"/>
      <c r="FTQ312" s="314"/>
      <c r="FTR312" s="314"/>
      <c r="FTS312" s="314"/>
      <c r="FTT312" s="314"/>
      <c r="FTU312" s="314"/>
      <c r="FTV312" s="314"/>
      <c r="FTW312" s="314"/>
      <c r="FTX312" s="314"/>
      <c r="FTY312" s="314"/>
      <c r="FTZ312" s="314"/>
      <c r="FUA312" s="314"/>
      <c r="FUB312" s="314"/>
      <c r="FUC312" s="314"/>
      <c r="FUD312" s="314"/>
      <c r="FUE312" s="314"/>
      <c r="FUF312" s="314"/>
      <c r="FUG312" s="314"/>
      <c r="FUH312" s="314"/>
      <c r="FUI312" s="314"/>
      <c r="FUJ312" s="314"/>
      <c r="FUK312" s="314"/>
      <c r="FUL312" s="314"/>
      <c r="FUM312" s="314"/>
      <c r="FUN312" s="314"/>
      <c r="FUO312" s="314"/>
      <c r="FUP312" s="314"/>
      <c r="FUQ312" s="314"/>
      <c r="FUR312" s="314"/>
      <c r="FUS312" s="314"/>
      <c r="FUT312" s="314"/>
      <c r="FUU312" s="314"/>
      <c r="FUV312" s="314"/>
      <c r="FUW312" s="314"/>
      <c r="FUX312" s="314"/>
      <c r="FUY312" s="314"/>
      <c r="FUZ312" s="314"/>
      <c r="FVA312" s="314"/>
      <c r="FVB312" s="314"/>
      <c r="FVC312" s="314"/>
      <c r="FVD312" s="314"/>
      <c r="FVE312" s="314"/>
      <c r="FVF312" s="314"/>
      <c r="FVG312" s="314"/>
      <c r="FVH312" s="314"/>
      <c r="FVI312" s="314"/>
      <c r="FVJ312" s="314"/>
      <c r="FVK312" s="314"/>
      <c r="FVL312" s="314"/>
      <c r="FVM312" s="314"/>
      <c r="FVN312" s="314"/>
      <c r="FVO312" s="314"/>
      <c r="FVP312" s="314"/>
      <c r="FVQ312" s="314"/>
      <c r="FVR312" s="314"/>
      <c r="FVS312" s="314"/>
      <c r="FVT312" s="314"/>
      <c r="FVU312" s="314"/>
      <c r="FVV312" s="314"/>
      <c r="FVW312" s="314"/>
      <c r="FVX312" s="314"/>
      <c r="FVY312" s="314"/>
      <c r="FVZ312" s="314"/>
      <c r="FWA312" s="314"/>
      <c r="FWB312" s="314"/>
      <c r="FWC312" s="314"/>
      <c r="FWD312" s="314"/>
      <c r="FWE312" s="314"/>
      <c r="FWF312" s="314"/>
      <c r="FWG312" s="314"/>
      <c r="FWH312" s="314"/>
      <c r="FWI312" s="314"/>
      <c r="FWJ312" s="314"/>
      <c r="FWK312" s="314"/>
      <c r="FWL312" s="314"/>
      <c r="FWM312" s="314"/>
      <c r="FWN312" s="314"/>
      <c r="FWO312" s="314"/>
      <c r="FWP312" s="314"/>
      <c r="FWQ312" s="314"/>
      <c r="FWR312" s="314"/>
      <c r="FWS312" s="314"/>
      <c r="FWT312" s="314"/>
      <c r="FWU312" s="314"/>
      <c r="FWV312" s="314"/>
      <c r="FWW312" s="314"/>
      <c r="FWX312" s="314"/>
      <c r="FWY312" s="314"/>
      <c r="FWZ312" s="314"/>
      <c r="FXA312" s="314"/>
      <c r="FXB312" s="314"/>
      <c r="FXC312" s="314"/>
      <c r="FXD312" s="314"/>
      <c r="FXE312" s="314"/>
      <c r="FXF312" s="314"/>
      <c r="FXG312" s="314"/>
      <c r="FXH312" s="314"/>
      <c r="FXI312" s="314"/>
      <c r="FXJ312" s="314"/>
      <c r="FXK312" s="314"/>
      <c r="FXL312" s="314"/>
      <c r="FXM312" s="314"/>
      <c r="FXN312" s="314"/>
      <c r="FXO312" s="314"/>
      <c r="FXP312" s="314"/>
      <c r="FXQ312" s="314"/>
      <c r="FXR312" s="314"/>
      <c r="FXS312" s="314"/>
      <c r="FXT312" s="314"/>
      <c r="FXU312" s="314"/>
      <c r="FXV312" s="314"/>
      <c r="FXW312" s="314"/>
      <c r="FXX312" s="314"/>
      <c r="FXY312" s="314"/>
      <c r="FXZ312" s="314"/>
      <c r="FYA312" s="314"/>
      <c r="FYB312" s="314"/>
      <c r="FYC312" s="314"/>
      <c r="FYD312" s="314"/>
      <c r="FYE312" s="314"/>
      <c r="FYF312" s="314"/>
      <c r="FYG312" s="314"/>
      <c r="FYH312" s="314"/>
      <c r="FYI312" s="314"/>
      <c r="FYJ312" s="314"/>
      <c r="FYK312" s="314"/>
      <c r="FYL312" s="314"/>
      <c r="FYM312" s="314"/>
      <c r="FYN312" s="314"/>
      <c r="FYO312" s="314"/>
      <c r="FYP312" s="314"/>
      <c r="FYQ312" s="314"/>
      <c r="FYR312" s="314"/>
      <c r="FYS312" s="314"/>
      <c r="FYT312" s="314"/>
      <c r="FYU312" s="314"/>
      <c r="FYV312" s="314"/>
      <c r="FYW312" s="314"/>
      <c r="FYX312" s="314"/>
      <c r="FYY312" s="314"/>
      <c r="FYZ312" s="314"/>
      <c r="FZA312" s="314"/>
      <c r="FZB312" s="314"/>
      <c r="FZC312" s="314"/>
      <c r="FZD312" s="314"/>
      <c r="FZE312" s="314"/>
      <c r="FZF312" s="314"/>
      <c r="FZG312" s="314"/>
      <c r="FZH312" s="314"/>
      <c r="FZI312" s="314"/>
      <c r="FZJ312" s="314"/>
      <c r="FZK312" s="314"/>
      <c r="FZL312" s="314"/>
      <c r="FZM312" s="314"/>
      <c r="FZN312" s="314"/>
      <c r="FZO312" s="314"/>
      <c r="FZP312" s="314"/>
      <c r="FZQ312" s="314"/>
      <c r="FZR312" s="314"/>
      <c r="FZS312" s="314"/>
      <c r="FZT312" s="314"/>
      <c r="FZU312" s="314"/>
      <c r="FZV312" s="314"/>
      <c r="FZW312" s="314"/>
      <c r="FZX312" s="314"/>
      <c r="FZY312" s="314"/>
      <c r="FZZ312" s="314"/>
      <c r="GAA312" s="314"/>
      <c r="GAB312" s="314"/>
      <c r="GAC312" s="314"/>
      <c r="GAD312" s="314"/>
      <c r="GAE312" s="314"/>
      <c r="GAF312" s="314"/>
      <c r="GAG312" s="314"/>
      <c r="GAH312" s="314"/>
      <c r="GAI312" s="314"/>
      <c r="GAJ312" s="314"/>
      <c r="GAK312" s="314"/>
      <c r="GAL312" s="314"/>
      <c r="GAM312" s="314"/>
      <c r="GAN312" s="314"/>
      <c r="GAO312" s="314"/>
      <c r="GAP312" s="314"/>
      <c r="GAQ312" s="314"/>
      <c r="GAR312" s="314"/>
      <c r="GAS312" s="314"/>
      <c r="GAT312" s="314"/>
      <c r="GAU312" s="314"/>
      <c r="GAV312" s="314"/>
      <c r="GAW312" s="314"/>
      <c r="GAX312" s="314"/>
      <c r="GAY312" s="314"/>
      <c r="GAZ312" s="314"/>
      <c r="GBA312" s="314"/>
      <c r="GBB312" s="314"/>
      <c r="GBC312" s="314"/>
      <c r="GBD312" s="314"/>
      <c r="GBE312" s="314"/>
      <c r="GBF312" s="314"/>
      <c r="GBG312" s="314"/>
      <c r="GBH312" s="314"/>
      <c r="GBI312" s="314"/>
      <c r="GBJ312" s="314"/>
      <c r="GBK312" s="314"/>
      <c r="GBL312" s="314"/>
      <c r="GBM312" s="314"/>
      <c r="GBN312" s="314"/>
      <c r="GBO312" s="314"/>
      <c r="GBP312" s="314"/>
      <c r="GBQ312" s="314"/>
      <c r="GBR312" s="314"/>
      <c r="GBS312" s="314"/>
      <c r="GBT312" s="314"/>
      <c r="GBU312" s="314"/>
      <c r="GBV312" s="314"/>
      <c r="GBW312" s="314"/>
      <c r="GBX312" s="314"/>
      <c r="GBY312" s="314"/>
      <c r="GBZ312" s="314"/>
      <c r="GCA312" s="314"/>
      <c r="GCB312" s="314"/>
      <c r="GCC312" s="314"/>
      <c r="GCD312" s="314"/>
      <c r="GCE312" s="314"/>
      <c r="GCF312" s="314"/>
      <c r="GCG312" s="314"/>
      <c r="GCH312" s="314"/>
      <c r="GCI312" s="314"/>
      <c r="GCJ312" s="314"/>
      <c r="GCK312" s="314"/>
      <c r="GCL312" s="314"/>
      <c r="GCM312" s="314"/>
      <c r="GCN312" s="314"/>
      <c r="GCO312" s="314"/>
      <c r="GCP312" s="314"/>
      <c r="GCQ312" s="314"/>
      <c r="GCR312" s="314"/>
      <c r="GCS312" s="314"/>
      <c r="GCT312" s="314"/>
      <c r="GCU312" s="314"/>
      <c r="GCV312" s="314"/>
      <c r="GCW312" s="314"/>
      <c r="GCX312" s="314"/>
      <c r="GCY312" s="314"/>
      <c r="GCZ312" s="314"/>
      <c r="GDA312" s="314"/>
      <c r="GDB312" s="314"/>
      <c r="GDC312" s="314"/>
      <c r="GDD312" s="314"/>
      <c r="GDE312" s="314"/>
      <c r="GDF312" s="314"/>
      <c r="GDG312" s="314"/>
      <c r="GDH312" s="314"/>
      <c r="GDI312" s="314"/>
      <c r="GDJ312" s="314"/>
      <c r="GDK312" s="314"/>
      <c r="GDL312" s="314"/>
      <c r="GDM312" s="314"/>
      <c r="GDN312" s="314"/>
      <c r="GDO312" s="314"/>
      <c r="GDP312" s="314"/>
      <c r="GDQ312" s="314"/>
      <c r="GDR312" s="314"/>
      <c r="GDS312" s="314"/>
      <c r="GDT312" s="314"/>
      <c r="GDU312" s="314"/>
      <c r="GDV312" s="314"/>
      <c r="GDW312" s="314"/>
      <c r="GDX312" s="314"/>
      <c r="GDY312" s="314"/>
      <c r="GDZ312" s="314"/>
      <c r="GEA312" s="314"/>
      <c r="GEB312" s="314"/>
      <c r="GEC312" s="314"/>
      <c r="GED312" s="314"/>
      <c r="GEE312" s="314"/>
      <c r="GEF312" s="314"/>
      <c r="GEG312" s="314"/>
      <c r="GEH312" s="314"/>
      <c r="GEI312" s="314"/>
      <c r="GEJ312" s="314"/>
      <c r="GEK312" s="314"/>
      <c r="GEL312" s="314"/>
      <c r="GEM312" s="314"/>
      <c r="GEN312" s="314"/>
      <c r="GEO312" s="314"/>
      <c r="GEP312" s="314"/>
      <c r="GEQ312" s="314"/>
      <c r="GER312" s="314"/>
      <c r="GES312" s="314"/>
      <c r="GET312" s="314"/>
      <c r="GEU312" s="314"/>
      <c r="GEV312" s="314"/>
      <c r="GEW312" s="314"/>
      <c r="GEX312" s="314"/>
      <c r="GEY312" s="314"/>
      <c r="GEZ312" s="314"/>
      <c r="GFA312" s="314"/>
      <c r="GFB312" s="314"/>
      <c r="GFC312" s="314"/>
      <c r="GFD312" s="314"/>
      <c r="GFE312" s="314"/>
      <c r="GFF312" s="314"/>
      <c r="GFG312" s="314"/>
      <c r="GFH312" s="314"/>
      <c r="GFI312" s="314"/>
      <c r="GFJ312" s="314"/>
      <c r="GFK312" s="314"/>
      <c r="GFL312" s="314"/>
      <c r="GFM312" s="314"/>
      <c r="GFN312" s="314"/>
      <c r="GFO312" s="314"/>
      <c r="GFP312" s="314"/>
      <c r="GFQ312" s="314"/>
      <c r="GFR312" s="314"/>
      <c r="GFS312" s="314"/>
      <c r="GFT312" s="314"/>
      <c r="GFU312" s="314"/>
      <c r="GFV312" s="314"/>
      <c r="GFW312" s="314"/>
      <c r="GFX312" s="314"/>
      <c r="GFY312" s="314"/>
      <c r="GFZ312" s="314"/>
      <c r="GGA312" s="314"/>
      <c r="GGB312" s="314"/>
      <c r="GGC312" s="314"/>
      <c r="GGD312" s="314"/>
      <c r="GGE312" s="314"/>
      <c r="GGF312" s="314"/>
      <c r="GGG312" s="314"/>
      <c r="GGH312" s="314"/>
      <c r="GGI312" s="314"/>
      <c r="GGJ312" s="314"/>
      <c r="GGK312" s="314"/>
      <c r="GGL312" s="314"/>
      <c r="GGM312" s="314"/>
      <c r="GGN312" s="314"/>
      <c r="GGO312" s="314"/>
      <c r="GGP312" s="314"/>
      <c r="GGQ312" s="314"/>
      <c r="GGR312" s="314"/>
      <c r="GGS312" s="314"/>
      <c r="GGT312" s="314"/>
      <c r="GGU312" s="314"/>
      <c r="GGV312" s="314"/>
      <c r="GGW312" s="314"/>
      <c r="GGX312" s="314"/>
      <c r="GGY312" s="314"/>
      <c r="GGZ312" s="314"/>
      <c r="GHA312" s="314"/>
      <c r="GHB312" s="314"/>
      <c r="GHC312" s="314"/>
      <c r="GHD312" s="314"/>
      <c r="GHE312" s="314"/>
      <c r="GHF312" s="314"/>
      <c r="GHG312" s="314"/>
      <c r="GHH312" s="314"/>
      <c r="GHI312" s="314"/>
      <c r="GHJ312" s="314"/>
      <c r="GHK312" s="314"/>
      <c r="GHL312" s="314"/>
      <c r="GHM312" s="314"/>
      <c r="GHN312" s="314"/>
      <c r="GHO312" s="314"/>
      <c r="GHP312" s="314"/>
      <c r="GHQ312" s="314"/>
      <c r="GHR312" s="314"/>
      <c r="GHS312" s="314"/>
      <c r="GHT312" s="314"/>
      <c r="GHU312" s="314"/>
      <c r="GHV312" s="314"/>
      <c r="GHW312" s="314"/>
      <c r="GHX312" s="314"/>
      <c r="GHY312" s="314"/>
      <c r="GHZ312" s="314"/>
      <c r="GIA312" s="314"/>
      <c r="GIB312" s="314"/>
      <c r="GIC312" s="314"/>
      <c r="GID312" s="314"/>
      <c r="GIE312" s="314"/>
      <c r="GIF312" s="314"/>
      <c r="GIG312" s="314"/>
      <c r="GIH312" s="314"/>
      <c r="GII312" s="314"/>
      <c r="GIJ312" s="314"/>
      <c r="GIK312" s="314"/>
      <c r="GIL312" s="314"/>
      <c r="GIM312" s="314"/>
      <c r="GIN312" s="314"/>
      <c r="GIO312" s="314"/>
      <c r="GIP312" s="314"/>
      <c r="GIQ312" s="314"/>
      <c r="GIR312" s="314"/>
      <c r="GIS312" s="314"/>
      <c r="GIT312" s="314"/>
      <c r="GIU312" s="314"/>
      <c r="GIV312" s="314"/>
      <c r="GIW312" s="314"/>
      <c r="GIX312" s="314"/>
      <c r="GIY312" s="314"/>
      <c r="GIZ312" s="314"/>
      <c r="GJA312" s="314"/>
      <c r="GJB312" s="314"/>
      <c r="GJC312" s="314"/>
      <c r="GJD312" s="314"/>
      <c r="GJE312" s="314"/>
      <c r="GJF312" s="314"/>
      <c r="GJG312" s="314"/>
      <c r="GJH312" s="314"/>
      <c r="GJI312" s="314"/>
      <c r="GJJ312" s="314"/>
      <c r="GJK312" s="314"/>
      <c r="GJL312" s="314"/>
      <c r="GJM312" s="314"/>
      <c r="GJN312" s="314"/>
      <c r="GJO312" s="314"/>
      <c r="GJP312" s="314"/>
      <c r="GJQ312" s="314"/>
      <c r="GJR312" s="314"/>
      <c r="GJS312" s="314"/>
      <c r="GJT312" s="314"/>
      <c r="GJU312" s="314"/>
      <c r="GJV312" s="314"/>
      <c r="GJW312" s="314"/>
      <c r="GJX312" s="314"/>
      <c r="GJY312" s="314"/>
      <c r="GJZ312" s="314"/>
      <c r="GKA312" s="314"/>
      <c r="GKB312" s="314"/>
      <c r="GKC312" s="314"/>
      <c r="GKD312" s="314"/>
      <c r="GKE312" s="314"/>
      <c r="GKF312" s="314"/>
      <c r="GKG312" s="314"/>
      <c r="GKH312" s="314"/>
      <c r="GKI312" s="314"/>
      <c r="GKJ312" s="314"/>
      <c r="GKK312" s="314"/>
      <c r="GKL312" s="314"/>
      <c r="GKM312" s="314"/>
      <c r="GKN312" s="314"/>
      <c r="GKO312" s="314"/>
      <c r="GKP312" s="314"/>
      <c r="GKQ312" s="314"/>
      <c r="GKR312" s="314"/>
      <c r="GKS312" s="314"/>
      <c r="GKT312" s="314"/>
      <c r="GKU312" s="314"/>
      <c r="GKV312" s="314"/>
      <c r="GKW312" s="314"/>
      <c r="GKX312" s="314"/>
      <c r="GKY312" s="314"/>
      <c r="GKZ312" s="314"/>
      <c r="GLA312" s="314"/>
      <c r="GLB312" s="314"/>
      <c r="GLC312" s="314"/>
      <c r="GLD312" s="314"/>
      <c r="GLE312" s="314"/>
      <c r="GLF312" s="314"/>
      <c r="GLG312" s="314"/>
      <c r="GLH312" s="314"/>
      <c r="GLI312" s="314"/>
      <c r="GLJ312" s="314"/>
      <c r="GLK312" s="314"/>
      <c r="GLL312" s="314"/>
      <c r="GLM312" s="314"/>
      <c r="GLN312" s="314"/>
      <c r="GLO312" s="314"/>
      <c r="GLP312" s="314"/>
      <c r="GLQ312" s="314"/>
      <c r="GLR312" s="314"/>
      <c r="GLS312" s="314"/>
      <c r="GLT312" s="314"/>
      <c r="GLU312" s="314"/>
      <c r="GLV312" s="314"/>
      <c r="GLW312" s="314"/>
      <c r="GLX312" s="314"/>
      <c r="GLY312" s="314"/>
      <c r="GLZ312" s="314"/>
      <c r="GMA312" s="314"/>
      <c r="GMB312" s="314"/>
      <c r="GMC312" s="314"/>
      <c r="GMD312" s="314"/>
      <c r="GME312" s="314"/>
      <c r="GMF312" s="314"/>
      <c r="GMG312" s="314"/>
      <c r="GMH312" s="314"/>
      <c r="GMI312" s="314"/>
      <c r="GMJ312" s="314"/>
      <c r="GMK312" s="314"/>
      <c r="GML312" s="314"/>
      <c r="GMM312" s="314"/>
      <c r="GMN312" s="314"/>
      <c r="GMO312" s="314"/>
      <c r="GMP312" s="314"/>
      <c r="GMQ312" s="314"/>
      <c r="GMR312" s="314"/>
      <c r="GMS312" s="314"/>
      <c r="GMT312" s="314"/>
      <c r="GMU312" s="314"/>
      <c r="GMV312" s="314"/>
      <c r="GMW312" s="314"/>
      <c r="GMX312" s="314"/>
      <c r="GMY312" s="314"/>
      <c r="GMZ312" s="314"/>
      <c r="GNA312" s="314"/>
      <c r="GNB312" s="314"/>
      <c r="GNC312" s="314"/>
      <c r="GND312" s="314"/>
      <c r="GNE312" s="314"/>
      <c r="GNF312" s="314"/>
      <c r="GNG312" s="314"/>
      <c r="GNH312" s="314"/>
      <c r="GNI312" s="314"/>
      <c r="GNJ312" s="314"/>
      <c r="GNK312" s="314"/>
      <c r="GNL312" s="314"/>
      <c r="GNM312" s="314"/>
      <c r="GNN312" s="314"/>
      <c r="GNO312" s="314"/>
      <c r="GNP312" s="314"/>
      <c r="GNQ312" s="314"/>
      <c r="GNR312" s="314"/>
      <c r="GNS312" s="314"/>
      <c r="GNT312" s="314"/>
      <c r="GNU312" s="314"/>
      <c r="GNV312" s="314"/>
      <c r="GNW312" s="314"/>
      <c r="GNX312" s="314"/>
      <c r="GNY312" s="314"/>
      <c r="GNZ312" s="314"/>
      <c r="GOA312" s="314"/>
      <c r="GOB312" s="314"/>
      <c r="GOC312" s="314"/>
      <c r="GOD312" s="314"/>
      <c r="GOE312" s="314"/>
      <c r="GOF312" s="314"/>
      <c r="GOG312" s="314"/>
      <c r="GOH312" s="314"/>
      <c r="GOI312" s="314"/>
      <c r="GOJ312" s="314"/>
      <c r="GOK312" s="314"/>
      <c r="GOL312" s="314"/>
      <c r="GOM312" s="314"/>
      <c r="GON312" s="314"/>
      <c r="GOO312" s="314"/>
      <c r="GOP312" s="314"/>
      <c r="GOQ312" s="314"/>
      <c r="GOR312" s="314"/>
      <c r="GOS312" s="314"/>
      <c r="GOT312" s="314"/>
      <c r="GOU312" s="314"/>
      <c r="GOV312" s="314"/>
      <c r="GOW312" s="314"/>
      <c r="GOX312" s="314"/>
      <c r="GOY312" s="314"/>
      <c r="GOZ312" s="314"/>
      <c r="GPA312" s="314"/>
      <c r="GPB312" s="314"/>
      <c r="GPC312" s="314"/>
      <c r="GPD312" s="314"/>
      <c r="GPE312" s="314"/>
      <c r="GPF312" s="314"/>
      <c r="GPG312" s="314"/>
      <c r="GPH312" s="314"/>
      <c r="GPI312" s="314"/>
      <c r="GPJ312" s="314"/>
      <c r="GPK312" s="314"/>
      <c r="GPL312" s="314"/>
      <c r="GPM312" s="314"/>
      <c r="GPN312" s="314"/>
      <c r="GPO312" s="314"/>
      <c r="GPP312" s="314"/>
      <c r="GPQ312" s="314"/>
      <c r="GPR312" s="314"/>
      <c r="GPS312" s="314"/>
      <c r="GPT312" s="314"/>
      <c r="GPU312" s="314"/>
      <c r="GPV312" s="314"/>
      <c r="GPW312" s="314"/>
      <c r="GPX312" s="314"/>
      <c r="GPY312" s="314"/>
      <c r="GPZ312" s="314"/>
      <c r="GQA312" s="314"/>
      <c r="GQB312" s="314"/>
      <c r="GQC312" s="314"/>
      <c r="GQD312" s="314"/>
      <c r="GQE312" s="314"/>
      <c r="GQF312" s="314"/>
      <c r="GQG312" s="314"/>
      <c r="GQH312" s="314"/>
      <c r="GQI312" s="314"/>
      <c r="GQJ312" s="314"/>
      <c r="GQK312" s="314"/>
      <c r="GQL312" s="314"/>
      <c r="GQM312" s="314"/>
      <c r="GQN312" s="314"/>
      <c r="GQO312" s="314"/>
      <c r="GQP312" s="314"/>
      <c r="GQQ312" s="314"/>
      <c r="GQR312" s="314"/>
      <c r="GQS312" s="314"/>
      <c r="GQT312" s="314"/>
      <c r="GQU312" s="314"/>
      <c r="GQV312" s="314"/>
      <c r="GQW312" s="314"/>
      <c r="GQX312" s="314"/>
      <c r="GQY312" s="314"/>
      <c r="GQZ312" s="314"/>
      <c r="GRA312" s="314"/>
      <c r="GRB312" s="314"/>
      <c r="GRC312" s="314"/>
      <c r="GRD312" s="314"/>
      <c r="GRE312" s="314"/>
      <c r="GRF312" s="314"/>
      <c r="GRG312" s="314"/>
      <c r="GRH312" s="314"/>
      <c r="GRI312" s="314"/>
      <c r="GRJ312" s="314"/>
      <c r="GRK312" s="314"/>
      <c r="GRL312" s="314"/>
      <c r="GRM312" s="314"/>
      <c r="GRN312" s="314"/>
      <c r="GRO312" s="314"/>
      <c r="GRP312" s="314"/>
      <c r="GRQ312" s="314"/>
      <c r="GRR312" s="314"/>
      <c r="GRS312" s="314"/>
      <c r="GRT312" s="314"/>
      <c r="GRU312" s="314"/>
      <c r="GRV312" s="314"/>
      <c r="GRW312" s="314"/>
      <c r="GRX312" s="314"/>
      <c r="GRY312" s="314"/>
      <c r="GRZ312" s="314"/>
      <c r="GSA312" s="314"/>
      <c r="GSB312" s="314"/>
      <c r="GSC312" s="314"/>
      <c r="GSD312" s="314"/>
      <c r="GSE312" s="314"/>
      <c r="GSF312" s="314"/>
      <c r="GSG312" s="314"/>
      <c r="GSH312" s="314"/>
      <c r="GSI312" s="314"/>
      <c r="GSJ312" s="314"/>
      <c r="GSK312" s="314"/>
      <c r="GSL312" s="314"/>
      <c r="GSM312" s="314"/>
      <c r="GSN312" s="314"/>
      <c r="GSO312" s="314"/>
      <c r="GSP312" s="314"/>
      <c r="GSQ312" s="314"/>
      <c r="GSR312" s="314"/>
      <c r="GSS312" s="314"/>
      <c r="GST312" s="314"/>
      <c r="GSU312" s="314"/>
      <c r="GSV312" s="314"/>
      <c r="GSW312" s="314"/>
      <c r="GSX312" s="314"/>
      <c r="GSY312" s="314"/>
      <c r="GSZ312" s="314"/>
      <c r="GTA312" s="314"/>
      <c r="GTB312" s="314"/>
      <c r="GTC312" s="314"/>
      <c r="GTD312" s="314"/>
      <c r="GTE312" s="314"/>
      <c r="GTF312" s="314"/>
      <c r="GTG312" s="314"/>
      <c r="GTH312" s="314"/>
      <c r="GTI312" s="314"/>
      <c r="GTJ312" s="314"/>
      <c r="GTK312" s="314"/>
      <c r="GTL312" s="314"/>
      <c r="GTM312" s="314"/>
      <c r="GTN312" s="314"/>
      <c r="GTO312" s="314"/>
      <c r="GTP312" s="314"/>
      <c r="GTQ312" s="314"/>
      <c r="GTR312" s="314"/>
      <c r="GTS312" s="314"/>
      <c r="GTT312" s="314"/>
      <c r="GTU312" s="314"/>
      <c r="GTV312" s="314"/>
      <c r="GTW312" s="314"/>
      <c r="GTX312" s="314"/>
      <c r="GTY312" s="314"/>
      <c r="GTZ312" s="314"/>
      <c r="GUA312" s="314"/>
      <c r="GUB312" s="314"/>
      <c r="GUC312" s="314"/>
      <c r="GUD312" s="314"/>
      <c r="GUE312" s="314"/>
      <c r="GUF312" s="314"/>
      <c r="GUG312" s="314"/>
      <c r="GUH312" s="314"/>
      <c r="GUI312" s="314"/>
      <c r="GUJ312" s="314"/>
      <c r="GUK312" s="314"/>
      <c r="GUL312" s="314"/>
      <c r="GUM312" s="314"/>
      <c r="GUN312" s="314"/>
      <c r="GUO312" s="314"/>
      <c r="GUP312" s="314"/>
      <c r="GUQ312" s="314"/>
      <c r="GUR312" s="314"/>
      <c r="GUS312" s="314"/>
      <c r="GUT312" s="314"/>
      <c r="GUU312" s="314"/>
      <c r="GUV312" s="314"/>
      <c r="GUW312" s="314"/>
      <c r="GUX312" s="314"/>
      <c r="GUY312" s="314"/>
      <c r="GUZ312" s="314"/>
      <c r="GVA312" s="314"/>
      <c r="GVB312" s="314"/>
      <c r="GVC312" s="314"/>
      <c r="GVD312" s="314"/>
      <c r="GVE312" s="314"/>
      <c r="GVF312" s="314"/>
      <c r="GVG312" s="314"/>
      <c r="GVH312" s="314"/>
      <c r="GVI312" s="314"/>
      <c r="GVJ312" s="314"/>
      <c r="GVK312" s="314"/>
      <c r="GVL312" s="314"/>
      <c r="GVM312" s="314"/>
      <c r="GVN312" s="314"/>
      <c r="GVO312" s="314"/>
      <c r="GVP312" s="314"/>
      <c r="GVQ312" s="314"/>
      <c r="GVR312" s="314"/>
      <c r="GVS312" s="314"/>
      <c r="GVT312" s="314"/>
      <c r="GVU312" s="314"/>
      <c r="GVV312" s="314"/>
      <c r="GVW312" s="314"/>
      <c r="GVX312" s="314"/>
      <c r="GVY312" s="314"/>
      <c r="GVZ312" s="314"/>
      <c r="GWA312" s="314"/>
      <c r="GWB312" s="314"/>
      <c r="GWC312" s="314"/>
      <c r="GWD312" s="314"/>
      <c r="GWE312" s="314"/>
      <c r="GWF312" s="314"/>
      <c r="GWG312" s="314"/>
      <c r="GWH312" s="314"/>
      <c r="GWI312" s="314"/>
      <c r="GWJ312" s="314"/>
      <c r="GWK312" s="314"/>
      <c r="GWL312" s="314"/>
      <c r="GWM312" s="314"/>
      <c r="GWN312" s="314"/>
      <c r="GWO312" s="314"/>
      <c r="GWP312" s="314"/>
      <c r="GWQ312" s="314"/>
      <c r="GWR312" s="314"/>
      <c r="GWS312" s="314"/>
      <c r="GWT312" s="314"/>
      <c r="GWU312" s="314"/>
      <c r="GWV312" s="314"/>
      <c r="GWW312" s="314"/>
      <c r="GWX312" s="314"/>
      <c r="GWY312" s="314"/>
      <c r="GWZ312" s="314"/>
      <c r="GXA312" s="314"/>
      <c r="GXB312" s="314"/>
      <c r="GXC312" s="314"/>
      <c r="GXD312" s="314"/>
      <c r="GXE312" s="314"/>
      <c r="GXF312" s="314"/>
      <c r="GXG312" s="314"/>
      <c r="GXH312" s="314"/>
      <c r="GXI312" s="314"/>
      <c r="GXJ312" s="314"/>
      <c r="GXK312" s="314"/>
      <c r="GXL312" s="314"/>
      <c r="GXM312" s="314"/>
      <c r="GXN312" s="314"/>
      <c r="GXO312" s="314"/>
      <c r="GXP312" s="314"/>
      <c r="GXQ312" s="314"/>
      <c r="GXR312" s="314"/>
      <c r="GXS312" s="314"/>
      <c r="GXT312" s="314"/>
      <c r="GXU312" s="314"/>
      <c r="GXV312" s="314"/>
      <c r="GXW312" s="314"/>
      <c r="GXX312" s="314"/>
      <c r="GXY312" s="314"/>
      <c r="GXZ312" s="314"/>
      <c r="GYA312" s="314"/>
      <c r="GYB312" s="314"/>
      <c r="GYC312" s="314"/>
      <c r="GYD312" s="314"/>
      <c r="GYE312" s="314"/>
      <c r="GYF312" s="314"/>
      <c r="GYG312" s="314"/>
      <c r="GYH312" s="314"/>
      <c r="GYI312" s="314"/>
      <c r="GYJ312" s="314"/>
      <c r="GYK312" s="314"/>
      <c r="GYL312" s="314"/>
      <c r="GYM312" s="314"/>
      <c r="GYN312" s="314"/>
      <c r="GYO312" s="314"/>
      <c r="GYP312" s="314"/>
      <c r="GYQ312" s="314"/>
      <c r="GYR312" s="314"/>
      <c r="GYS312" s="314"/>
      <c r="GYT312" s="314"/>
      <c r="GYU312" s="314"/>
      <c r="GYV312" s="314"/>
      <c r="GYW312" s="314"/>
      <c r="GYX312" s="314"/>
      <c r="GYY312" s="314"/>
      <c r="GYZ312" s="314"/>
      <c r="GZA312" s="314"/>
      <c r="GZB312" s="314"/>
      <c r="GZC312" s="314"/>
      <c r="GZD312" s="314"/>
      <c r="GZE312" s="314"/>
      <c r="GZF312" s="314"/>
      <c r="GZG312" s="314"/>
      <c r="GZH312" s="314"/>
      <c r="GZI312" s="314"/>
      <c r="GZJ312" s="314"/>
      <c r="GZK312" s="314"/>
      <c r="GZL312" s="314"/>
      <c r="GZM312" s="314"/>
      <c r="GZN312" s="314"/>
      <c r="GZO312" s="314"/>
      <c r="GZP312" s="314"/>
      <c r="GZQ312" s="314"/>
      <c r="GZR312" s="314"/>
      <c r="GZS312" s="314"/>
      <c r="GZT312" s="314"/>
      <c r="GZU312" s="314"/>
      <c r="GZV312" s="314"/>
      <c r="GZW312" s="314"/>
      <c r="GZX312" s="314"/>
      <c r="GZY312" s="314"/>
      <c r="GZZ312" s="314"/>
      <c r="HAA312" s="314"/>
      <c r="HAB312" s="314"/>
      <c r="HAC312" s="314"/>
      <c r="HAD312" s="314"/>
      <c r="HAE312" s="314"/>
      <c r="HAF312" s="314"/>
      <c r="HAG312" s="314"/>
      <c r="HAH312" s="314"/>
      <c r="HAI312" s="314"/>
      <c r="HAJ312" s="314"/>
      <c r="HAK312" s="314"/>
      <c r="HAL312" s="314"/>
      <c r="HAM312" s="314"/>
      <c r="HAN312" s="314"/>
      <c r="HAO312" s="314"/>
      <c r="HAP312" s="314"/>
      <c r="HAQ312" s="314"/>
      <c r="HAR312" s="314"/>
      <c r="HAS312" s="314"/>
      <c r="HAT312" s="314"/>
      <c r="HAU312" s="314"/>
      <c r="HAV312" s="314"/>
      <c r="HAW312" s="314"/>
      <c r="HAX312" s="314"/>
      <c r="HAY312" s="314"/>
      <c r="HAZ312" s="314"/>
      <c r="HBA312" s="314"/>
      <c r="HBB312" s="314"/>
      <c r="HBC312" s="314"/>
      <c r="HBD312" s="314"/>
      <c r="HBE312" s="314"/>
      <c r="HBF312" s="314"/>
      <c r="HBG312" s="314"/>
      <c r="HBH312" s="314"/>
      <c r="HBI312" s="314"/>
      <c r="HBJ312" s="314"/>
      <c r="HBK312" s="314"/>
      <c r="HBL312" s="314"/>
      <c r="HBM312" s="314"/>
      <c r="HBN312" s="314"/>
      <c r="HBO312" s="314"/>
      <c r="HBP312" s="314"/>
      <c r="HBQ312" s="314"/>
      <c r="HBR312" s="314"/>
      <c r="HBS312" s="314"/>
      <c r="HBT312" s="314"/>
      <c r="HBU312" s="314"/>
      <c r="HBV312" s="314"/>
      <c r="HBW312" s="314"/>
      <c r="HBX312" s="314"/>
      <c r="HBY312" s="314"/>
      <c r="HBZ312" s="314"/>
      <c r="HCA312" s="314"/>
      <c r="HCB312" s="314"/>
      <c r="HCC312" s="314"/>
      <c r="HCD312" s="314"/>
      <c r="HCE312" s="314"/>
      <c r="HCF312" s="314"/>
      <c r="HCG312" s="314"/>
      <c r="HCH312" s="314"/>
      <c r="HCI312" s="314"/>
      <c r="HCJ312" s="314"/>
      <c r="HCK312" s="314"/>
      <c r="HCL312" s="314"/>
      <c r="HCM312" s="314"/>
      <c r="HCN312" s="314"/>
      <c r="HCO312" s="314"/>
      <c r="HCP312" s="314"/>
      <c r="HCQ312" s="314"/>
      <c r="HCR312" s="314"/>
      <c r="HCS312" s="314"/>
      <c r="HCT312" s="314"/>
      <c r="HCU312" s="314"/>
      <c r="HCV312" s="314"/>
      <c r="HCW312" s="314"/>
      <c r="HCX312" s="314"/>
      <c r="HCY312" s="314"/>
      <c r="HCZ312" s="314"/>
      <c r="HDA312" s="314"/>
      <c r="HDB312" s="314"/>
      <c r="HDC312" s="314"/>
      <c r="HDD312" s="314"/>
      <c r="HDE312" s="314"/>
      <c r="HDF312" s="314"/>
      <c r="HDG312" s="314"/>
      <c r="HDH312" s="314"/>
      <c r="HDI312" s="314"/>
      <c r="HDJ312" s="314"/>
      <c r="HDK312" s="314"/>
      <c r="HDL312" s="314"/>
      <c r="HDM312" s="314"/>
      <c r="HDN312" s="314"/>
      <c r="HDO312" s="314"/>
      <c r="HDP312" s="314"/>
      <c r="HDQ312" s="314"/>
      <c r="HDR312" s="314"/>
      <c r="HDS312" s="314"/>
      <c r="HDT312" s="314"/>
      <c r="HDU312" s="314"/>
      <c r="HDV312" s="314"/>
      <c r="HDW312" s="314"/>
      <c r="HDX312" s="314"/>
      <c r="HDY312" s="314"/>
      <c r="HDZ312" s="314"/>
      <c r="HEA312" s="314"/>
      <c r="HEB312" s="314"/>
      <c r="HEC312" s="314"/>
      <c r="HED312" s="314"/>
      <c r="HEE312" s="314"/>
      <c r="HEF312" s="314"/>
      <c r="HEG312" s="314"/>
      <c r="HEH312" s="314"/>
      <c r="HEI312" s="314"/>
      <c r="HEJ312" s="314"/>
      <c r="HEK312" s="314"/>
      <c r="HEL312" s="314"/>
      <c r="HEM312" s="314"/>
      <c r="HEN312" s="314"/>
      <c r="HEO312" s="314"/>
      <c r="HEP312" s="314"/>
      <c r="HEQ312" s="314"/>
      <c r="HER312" s="314"/>
      <c r="HES312" s="314"/>
      <c r="HET312" s="314"/>
      <c r="HEU312" s="314"/>
      <c r="HEV312" s="314"/>
      <c r="HEW312" s="314"/>
      <c r="HEX312" s="314"/>
      <c r="HEY312" s="314"/>
      <c r="HEZ312" s="314"/>
      <c r="HFA312" s="314"/>
      <c r="HFB312" s="314"/>
      <c r="HFC312" s="314"/>
      <c r="HFD312" s="314"/>
      <c r="HFE312" s="314"/>
      <c r="HFF312" s="314"/>
      <c r="HFG312" s="314"/>
      <c r="HFH312" s="314"/>
      <c r="HFI312" s="314"/>
      <c r="HFJ312" s="314"/>
      <c r="HFK312" s="314"/>
      <c r="HFL312" s="314"/>
      <c r="HFM312" s="314"/>
      <c r="HFN312" s="314"/>
      <c r="HFO312" s="314"/>
      <c r="HFP312" s="314"/>
      <c r="HFQ312" s="314"/>
      <c r="HFR312" s="314"/>
      <c r="HFS312" s="314"/>
      <c r="HFT312" s="314"/>
      <c r="HFU312" s="314"/>
      <c r="HFV312" s="314"/>
      <c r="HFW312" s="314"/>
      <c r="HFX312" s="314"/>
      <c r="HFY312" s="314"/>
      <c r="HFZ312" s="314"/>
      <c r="HGA312" s="314"/>
      <c r="HGB312" s="314"/>
      <c r="HGC312" s="314"/>
      <c r="HGD312" s="314"/>
      <c r="HGE312" s="314"/>
      <c r="HGF312" s="314"/>
      <c r="HGG312" s="314"/>
      <c r="HGH312" s="314"/>
      <c r="HGI312" s="314"/>
      <c r="HGJ312" s="314"/>
      <c r="HGK312" s="314"/>
      <c r="HGL312" s="314"/>
      <c r="HGM312" s="314"/>
      <c r="HGN312" s="314"/>
      <c r="HGO312" s="314"/>
      <c r="HGP312" s="314"/>
      <c r="HGQ312" s="314"/>
      <c r="HGR312" s="314"/>
      <c r="HGS312" s="314"/>
      <c r="HGT312" s="314"/>
      <c r="HGU312" s="314"/>
      <c r="HGV312" s="314"/>
      <c r="HGW312" s="314"/>
      <c r="HGX312" s="314"/>
      <c r="HGY312" s="314"/>
      <c r="HGZ312" s="314"/>
      <c r="HHA312" s="314"/>
      <c r="HHB312" s="314"/>
      <c r="HHC312" s="314"/>
      <c r="HHD312" s="314"/>
      <c r="HHE312" s="314"/>
      <c r="HHF312" s="314"/>
      <c r="HHG312" s="314"/>
      <c r="HHH312" s="314"/>
      <c r="HHI312" s="314"/>
      <c r="HHJ312" s="314"/>
      <c r="HHK312" s="314"/>
      <c r="HHL312" s="314"/>
      <c r="HHM312" s="314"/>
      <c r="HHN312" s="314"/>
      <c r="HHO312" s="314"/>
      <c r="HHP312" s="314"/>
      <c r="HHQ312" s="314"/>
      <c r="HHR312" s="314"/>
      <c r="HHS312" s="314"/>
      <c r="HHT312" s="314"/>
      <c r="HHU312" s="314"/>
      <c r="HHV312" s="314"/>
      <c r="HHW312" s="314"/>
      <c r="HHX312" s="314"/>
      <c r="HHY312" s="314"/>
      <c r="HHZ312" s="314"/>
      <c r="HIA312" s="314"/>
      <c r="HIB312" s="314"/>
      <c r="HIC312" s="314"/>
      <c r="HID312" s="314"/>
      <c r="HIE312" s="314"/>
      <c r="HIF312" s="314"/>
      <c r="HIG312" s="314"/>
      <c r="HIH312" s="314"/>
      <c r="HII312" s="314"/>
      <c r="HIJ312" s="314"/>
      <c r="HIK312" s="314"/>
      <c r="HIL312" s="314"/>
      <c r="HIM312" s="314"/>
      <c r="HIN312" s="314"/>
      <c r="HIO312" s="314"/>
      <c r="HIP312" s="314"/>
      <c r="HIQ312" s="314"/>
      <c r="HIR312" s="314"/>
      <c r="HIS312" s="314"/>
      <c r="HIT312" s="314"/>
      <c r="HIU312" s="314"/>
      <c r="HIV312" s="314"/>
      <c r="HIW312" s="314"/>
      <c r="HIX312" s="314"/>
      <c r="HIY312" s="314"/>
      <c r="HIZ312" s="314"/>
      <c r="HJA312" s="314"/>
      <c r="HJB312" s="314"/>
      <c r="HJC312" s="314"/>
      <c r="HJD312" s="314"/>
      <c r="HJE312" s="314"/>
      <c r="HJF312" s="314"/>
      <c r="HJG312" s="314"/>
      <c r="HJH312" s="314"/>
      <c r="HJI312" s="314"/>
      <c r="HJJ312" s="314"/>
      <c r="HJK312" s="314"/>
      <c r="HJL312" s="314"/>
      <c r="HJM312" s="314"/>
      <c r="HJN312" s="314"/>
      <c r="HJO312" s="314"/>
      <c r="HJP312" s="314"/>
      <c r="HJQ312" s="314"/>
      <c r="HJR312" s="314"/>
      <c r="HJS312" s="314"/>
      <c r="HJT312" s="314"/>
      <c r="HJU312" s="314"/>
      <c r="HJV312" s="314"/>
      <c r="HJW312" s="314"/>
      <c r="HJX312" s="314"/>
      <c r="HJY312" s="314"/>
      <c r="HJZ312" s="314"/>
      <c r="HKA312" s="314"/>
      <c r="HKB312" s="314"/>
      <c r="HKC312" s="314"/>
      <c r="HKD312" s="314"/>
      <c r="HKE312" s="314"/>
      <c r="HKF312" s="314"/>
      <c r="HKG312" s="314"/>
      <c r="HKH312" s="314"/>
      <c r="HKI312" s="314"/>
      <c r="HKJ312" s="314"/>
      <c r="HKK312" s="314"/>
      <c r="HKL312" s="314"/>
      <c r="HKM312" s="314"/>
      <c r="HKN312" s="314"/>
      <c r="HKO312" s="314"/>
      <c r="HKP312" s="314"/>
      <c r="HKQ312" s="314"/>
      <c r="HKR312" s="314"/>
      <c r="HKS312" s="314"/>
      <c r="HKT312" s="314"/>
      <c r="HKU312" s="314"/>
      <c r="HKV312" s="314"/>
      <c r="HKW312" s="314"/>
      <c r="HKX312" s="314"/>
      <c r="HKY312" s="314"/>
      <c r="HKZ312" s="314"/>
      <c r="HLA312" s="314"/>
      <c r="HLB312" s="314"/>
      <c r="HLC312" s="314"/>
      <c r="HLD312" s="314"/>
      <c r="HLE312" s="314"/>
      <c r="HLF312" s="314"/>
      <c r="HLG312" s="314"/>
      <c r="HLH312" s="314"/>
      <c r="HLI312" s="314"/>
      <c r="HLJ312" s="314"/>
      <c r="HLK312" s="314"/>
      <c r="HLL312" s="314"/>
      <c r="HLM312" s="314"/>
      <c r="HLN312" s="314"/>
      <c r="HLO312" s="314"/>
      <c r="HLP312" s="314"/>
      <c r="HLQ312" s="314"/>
      <c r="HLR312" s="314"/>
      <c r="HLS312" s="314"/>
      <c r="HLT312" s="314"/>
      <c r="HLU312" s="314"/>
      <c r="HLV312" s="314"/>
      <c r="HLW312" s="314"/>
      <c r="HLX312" s="314"/>
      <c r="HLY312" s="314"/>
      <c r="HLZ312" s="314"/>
      <c r="HMA312" s="314"/>
      <c r="HMB312" s="314"/>
      <c r="HMC312" s="314"/>
      <c r="HMD312" s="314"/>
      <c r="HME312" s="314"/>
      <c r="HMF312" s="314"/>
      <c r="HMG312" s="314"/>
      <c r="HMH312" s="314"/>
      <c r="HMI312" s="314"/>
      <c r="HMJ312" s="314"/>
      <c r="HMK312" s="314"/>
      <c r="HML312" s="314"/>
      <c r="HMM312" s="314"/>
      <c r="HMN312" s="314"/>
      <c r="HMO312" s="314"/>
      <c r="HMP312" s="314"/>
      <c r="HMQ312" s="314"/>
      <c r="HMR312" s="314"/>
      <c r="HMS312" s="314"/>
      <c r="HMT312" s="314"/>
      <c r="HMU312" s="314"/>
      <c r="HMV312" s="314"/>
      <c r="HMW312" s="314"/>
      <c r="HMX312" s="314"/>
      <c r="HMY312" s="314"/>
      <c r="HMZ312" s="314"/>
      <c r="HNA312" s="314"/>
      <c r="HNB312" s="314"/>
      <c r="HNC312" s="314"/>
      <c r="HND312" s="314"/>
      <c r="HNE312" s="314"/>
      <c r="HNF312" s="314"/>
      <c r="HNG312" s="314"/>
      <c r="HNH312" s="314"/>
      <c r="HNI312" s="314"/>
      <c r="HNJ312" s="314"/>
      <c r="HNK312" s="314"/>
      <c r="HNL312" s="314"/>
      <c r="HNM312" s="314"/>
      <c r="HNN312" s="314"/>
      <c r="HNO312" s="314"/>
      <c r="HNP312" s="314"/>
      <c r="HNQ312" s="314"/>
      <c r="HNR312" s="314"/>
      <c r="HNS312" s="314"/>
      <c r="HNT312" s="314"/>
      <c r="HNU312" s="314"/>
      <c r="HNV312" s="314"/>
      <c r="HNW312" s="314"/>
      <c r="HNX312" s="314"/>
      <c r="HNY312" s="314"/>
      <c r="HNZ312" s="314"/>
      <c r="HOA312" s="314"/>
      <c r="HOB312" s="314"/>
      <c r="HOC312" s="314"/>
      <c r="HOD312" s="314"/>
      <c r="HOE312" s="314"/>
      <c r="HOF312" s="314"/>
      <c r="HOG312" s="314"/>
      <c r="HOH312" s="314"/>
      <c r="HOI312" s="314"/>
      <c r="HOJ312" s="314"/>
      <c r="HOK312" s="314"/>
      <c r="HOL312" s="314"/>
      <c r="HOM312" s="314"/>
      <c r="HON312" s="314"/>
      <c r="HOO312" s="314"/>
      <c r="HOP312" s="314"/>
      <c r="HOQ312" s="314"/>
      <c r="HOR312" s="314"/>
      <c r="HOS312" s="314"/>
      <c r="HOT312" s="314"/>
      <c r="HOU312" s="314"/>
      <c r="HOV312" s="314"/>
      <c r="HOW312" s="314"/>
      <c r="HOX312" s="314"/>
      <c r="HOY312" s="314"/>
      <c r="HOZ312" s="314"/>
      <c r="HPA312" s="314"/>
      <c r="HPB312" s="314"/>
      <c r="HPC312" s="314"/>
      <c r="HPD312" s="314"/>
      <c r="HPE312" s="314"/>
      <c r="HPF312" s="314"/>
      <c r="HPG312" s="314"/>
      <c r="HPH312" s="314"/>
      <c r="HPI312" s="314"/>
      <c r="HPJ312" s="314"/>
      <c r="HPK312" s="314"/>
      <c r="HPL312" s="314"/>
      <c r="HPM312" s="314"/>
      <c r="HPN312" s="314"/>
      <c r="HPO312" s="314"/>
      <c r="HPP312" s="314"/>
      <c r="HPQ312" s="314"/>
      <c r="HPR312" s="314"/>
      <c r="HPS312" s="314"/>
      <c r="HPT312" s="314"/>
      <c r="HPU312" s="314"/>
      <c r="HPV312" s="314"/>
      <c r="HPW312" s="314"/>
      <c r="HPX312" s="314"/>
      <c r="HPY312" s="314"/>
      <c r="HPZ312" s="314"/>
      <c r="HQA312" s="314"/>
      <c r="HQB312" s="314"/>
      <c r="HQC312" s="314"/>
      <c r="HQD312" s="314"/>
      <c r="HQE312" s="314"/>
      <c r="HQF312" s="314"/>
      <c r="HQG312" s="314"/>
      <c r="HQH312" s="314"/>
      <c r="HQI312" s="314"/>
      <c r="HQJ312" s="314"/>
      <c r="HQK312" s="314"/>
      <c r="HQL312" s="314"/>
      <c r="HQM312" s="314"/>
      <c r="HQN312" s="314"/>
      <c r="HQO312" s="314"/>
      <c r="HQP312" s="314"/>
      <c r="HQQ312" s="314"/>
      <c r="HQR312" s="314"/>
      <c r="HQS312" s="314"/>
      <c r="HQT312" s="314"/>
      <c r="HQU312" s="314"/>
      <c r="HQV312" s="314"/>
      <c r="HQW312" s="314"/>
      <c r="HQX312" s="314"/>
      <c r="HQY312" s="314"/>
      <c r="HQZ312" s="314"/>
      <c r="HRA312" s="314"/>
      <c r="HRB312" s="314"/>
      <c r="HRC312" s="314"/>
      <c r="HRD312" s="314"/>
      <c r="HRE312" s="314"/>
      <c r="HRF312" s="314"/>
      <c r="HRG312" s="314"/>
      <c r="HRH312" s="314"/>
      <c r="HRI312" s="314"/>
      <c r="HRJ312" s="314"/>
      <c r="HRK312" s="314"/>
      <c r="HRL312" s="314"/>
      <c r="HRM312" s="314"/>
      <c r="HRN312" s="314"/>
      <c r="HRO312" s="314"/>
      <c r="HRP312" s="314"/>
      <c r="HRQ312" s="314"/>
      <c r="HRR312" s="314"/>
      <c r="HRS312" s="314"/>
      <c r="HRT312" s="314"/>
      <c r="HRU312" s="314"/>
      <c r="HRV312" s="314"/>
      <c r="HRW312" s="314"/>
      <c r="HRX312" s="314"/>
      <c r="HRY312" s="314"/>
      <c r="HRZ312" s="314"/>
      <c r="HSA312" s="314"/>
      <c r="HSB312" s="314"/>
      <c r="HSC312" s="314"/>
      <c r="HSD312" s="314"/>
      <c r="HSE312" s="314"/>
      <c r="HSF312" s="314"/>
      <c r="HSG312" s="314"/>
      <c r="HSH312" s="314"/>
      <c r="HSI312" s="314"/>
      <c r="HSJ312" s="314"/>
      <c r="HSK312" s="314"/>
      <c r="HSL312" s="314"/>
      <c r="HSM312" s="314"/>
      <c r="HSN312" s="314"/>
      <c r="HSO312" s="314"/>
      <c r="HSP312" s="314"/>
      <c r="HSQ312" s="314"/>
      <c r="HSR312" s="314"/>
      <c r="HSS312" s="314"/>
      <c r="HST312" s="314"/>
      <c r="HSU312" s="314"/>
      <c r="HSV312" s="314"/>
      <c r="HSW312" s="314"/>
      <c r="HSX312" s="314"/>
      <c r="HSY312" s="314"/>
      <c r="HSZ312" s="314"/>
      <c r="HTA312" s="314"/>
      <c r="HTB312" s="314"/>
      <c r="HTC312" s="314"/>
      <c r="HTD312" s="314"/>
      <c r="HTE312" s="314"/>
      <c r="HTF312" s="314"/>
      <c r="HTG312" s="314"/>
      <c r="HTH312" s="314"/>
      <c r="HTI312" s="314"/>
      <c r="HTJ312" s="314"/>
      <c r="HTK312" s="314"/>
      <c r="HTL312" s="314"/>
      <c r="HTM312" s="314"/>
      <c r="HTN312" s="314"/>
      <c r="HTO312" s="314"/>
      <c r="HTP312" s="314"/>
      <c r="HTQ312" s="314"/>
      <c r="HTR312" s="314"/>
      <c r="HTS312" s="314"/>
      <c r="HTT312" s="314"/>
      <c r="HTU312" s="314"/>
      <c r="HTV312" s="314"/>
      <c r="HTW312" s="314"/>
      <c r="HTX312" s="314"/>
      <c r="HTY312" s="314"/>
      <c r="HTZ312" s="314"/>
      <c r="HUA312" s="314"/>
      <c r="HUB312" s="314"/>
      <c r="HUC312" s="314"/>
      <c r="HUD312" s="314"/>
      <c r="HUE312" s="314"/>
      <c r="HUF312" s="314"/>
      <c r="HUG312" s="314"/>
      <c r="HUH312" s="314"/>
      <c r="HUI312" s="314"/>
      <c r="HUJ312" s="314"/>
      <c r="HUK312" s="314"/>
      <c r="HUL312" s="314"/>
      <c r="HUM312" s="314"/>
      <c r="HUN312" s="314"/>
      <c r="HUO312" s="314"/>
      <c r="HUP312" s="314"/>
      <c r="HUQ312" s="314"/>
      <c r="HUR312" s="314"/>
      <c r="HUS312" s="314"/>
      <c r="HUT312" s="314"/>
      <c r="HUU312" s="314"/>
      <c r="HUV312" s="314"/>
      <c r="HUW312" s="314"/>
      <c r="HUX312" s="314"/>
      <c r="HUY312" s="314"/>
      <c r="HUZ312" s="314"/>
      <c r="HVA312" s="314"/>
      <c r="HVB312" s="314"/>
      <c r="HVC312" s="314"/>
      <c r="HVD312" s="314"/>
      <c r="HVE312" s="314"/>
      <c r="HVF312" s="314"/>
      <c r="HVG312" s="314"/>
      <c r="HVH312" s="314"/>
      <c r="HVI312" s="314"/>
      <c r="HVJ312" s="314"/>
      <c r="HVK312" s="314"/>
      <c r="HVL312" s="314"/>
      <c r="HVM312" s="314"/>
      <c r="HVN312" s="314"/>
      <c r="HVO312" s="314"/>
      <c r="HVP312" s="314"/>
      <c r="HVQ312" s="314"/>
      <c r="HVR312" s="314"/>
      <c r="HVS312" s="314"/>
      <c r="HVT312" s="314"/>
      <c r="HVU312" s="314"/>
      <c r="HVV312" s="314"/>
      <c r="HVW312" s="314"/>
      <c r="HVX312" s="314"/>
      <c r="HVY312" s="314"/>
      <c r="HVZ312" s="314"/>
      <c r="HWA312" s="314"/>
      <c r="HWB312" s="314"/>
      <c r="HWC312" s="314"/>
      <c r="HWD312" s="314"/>
      <c r="HWE312" s="314"/>
      <c r="HWF312" s="314"/>
      <c r="HWG312" s="314"/>
      <c r="HWH312" s="314"/>
      <c r="HWI312" s="314"/>
      <c r="HWJ312" s="314"/>
      <c r="HWK312" s="314"/>
      <c r="HWL312" s="314"/>
      <c r="HWM312" s="314"/>
      <c r="HWN312" s="314"/>
      <c r="HWO312" s="314"/>
      <c r="HWP312" s="314"/>
      <c r="HWQ312" s="314"/>
      <c r="HWR312" s="314"/>
      <c r="HWS312" s="314"/>
      <c r="HWT312" s="314"/>
      <c r="HWU312" s="314"/>
      <c r="HWV312" s="314"/>
      <c r="HWW312" s="314"/>
      <c r="HWX312" s="314"/>
      <c r="HWY312" s="314"/>
      <c r="HWZ312" s="314"/>
      <c r="HXA312" s="314"/>
      <c r="HXB312" s="314"/>
      <c r="HXC312" s="314"/>
      <c r="HXD312" s="314"/>
      <c r="HXE312" s="314"/>
      <c r="HXF312" s="314"/>
      <c r="HXG312" s="314"/>
      <c r="HXH312" s="314"/>
      <c r="HXI312" s="314"/>
      <c r="HXJ312" s="314"/>
      <c r="HXK312" s="314"/>
      <c r="HXL312" s="314"/>
      <c r="HXM312" s="314"/>
      <c r="HXN312" s="314"/>
      <c r="HXO312" s="314"/>
      <c r="HXP312" s="314"/>
      <c r="HXQ312" s="314"/>
      <c r="HXR312" s="314"/>
      <c r="HXS312" s="314"/>
      <c r="HXT312" s="314"/>
      <c r="HXU312" s="314"/>
      <c r="HXV312" s="314"/>
      <c r="HXW312" s="314"/>
      <c r="HXX312" s="314"/>
      <c r="HXY312" s="314"/>
      <c r="HXZ312" s="314"/>
      <c r="HYA312" s="314"/>
      <c r="HYB312" s="314"/>
      <c r="HYC312" s="314"/>
      <c r="HYD312" s="314"/>
      <c r="HYE312" s="314"/>
      <c r="HYF312" s="314"/>
      <c r="HYG312" s="314"/>
      <c r="HYH312" s="314"/>
      <c r="HYI312" s="314"/>
      <c r="HYJ312" s="314"/>
      <c r="HYK312" s="314"/>
      <c r="HYL312" s="314"/>
      <c r="HYM312" s="314"/>
      <c r="HYN312" s="314"/>
      <c r="HYO312" s="314"/>
      <c r="HYP312" s="314"/>
      <c r="HYQ312" s="314"/>
      <c r="HYR312" s="314"/>
      <c r="HYS312" s="314"/>
      <c r="HYT312" s="314"/>
      <c r="HYU312" s="314"/>
      <c r="HYV312" s="314"/>
      <c r="HYW312" s="314"/>
      <c r="HYX312" s="314"/>
      <c r="HYY312" s="314"/>
      <c r="HYZ312" s="314"/>
      <c r="HZA312" s="314"/>
      <c r="HZB312" s="314"/>
      <c r="HZC312" s="314"/>
      <c r="HZD312" s="314"/>
      <c r="HZE312" s="314"/>
      <c r="HZF312" s="314"/>
      <c r="HZG312" s="314"/>
      <c r="HZH312" s="314"/>
      <c r="HZI312" s="314"/>
      <c r="HZJ312" s="314"/>
      <c r="HZK312" s="314"/>
      <c r="HZL312" s="314"/>
      <c r="HZM312" s="314"/>
      <c r="HZN312" s="314"/>
      <c r="HZO312" s="314"/>
      <c r="HZP312" s="314"/>
      <c r="HZQ312" s="314"/>
      <c r="HZR312" s="314"/>
      <c r="HZS312" s="314"/>
      <c r="HZT312" s="314"/>
      <c r="HZU312" s="314"/>
      <c r="HZV312" s="314"/>
      <c r="HZW312" s="314"/>
      <c r="HZX312" s="314"/>
      <c r="HZY312" s="314"/>
      <c r="HZZ312" s="314"/>
      <c r="IAA312" s="314"/>
      <c r="IAB312" s="314"/>
      <c r="IAC312" s="314"/>
      <c r="IAD312" s="314"/>
      <c r="IAE312" s="314"/>
      <c r="IAF312" s="314"/>
      <c r="IAG312" s="314"/>
      <c r="IAH312" s="314"/>
      <c r="IAI312" s="314"/>
      <c r="IAJ312" s="314"/>
      <c r="IAK312" s="314"/>
      <c r="IAL312" s="314"/>
      <c r="IAM312" s="314"/>
      <c r="IAN312" s="314"/>
      <c r="IAO312" s="314"/>
      <c r="IAP312" s="314"/>
      <c r="IAQ312" s="314"/>
      <c r="IAR312" s="314"/>
      <c r="IAS312" s="314"/>
      <c r="IAT312" s="314"/>
      <c r="IAU312" s="314"/>
      <c r="IAV312" s="314"/>
      <c r="IAW312" s="314"/>
      <c r="IAX312" s="314"/>
      <c r="IAY312" s="314"/>
      <c r="IAZ312" s="314"/>
      <c r="IBA312" s="314"/>
      <c r="IBB312" s="314"/>
      <c r="IBC312" s="314"/>
      <c r="IBD312" s="314"/>
      <c r="IBE312" s="314"/>
      <c r="IBF312" s="314"/>
      <c r="IBG312" s="314"/>
      <c r="IBH312" s="314"/>
      <c r="IBI312" s="314"/>
      <c r="IBJ312" s="314"/>
      <c r="IBK312" s="314"/>
      <c r="IBL312" s="314"/>
      <c r="IBM312" s="314"/>
      <c r="IBN312" s="314"/>
      <c r="IBO312" s="314"/>
      <c r="IBP312" s="314"/>
      <c r="IBQ312" s="314"/>
      <c r="IBR312" s="314"/>
      <c r="IBS312" s="314"/>
      <c r="IBT312" s="314"/>
      <c r="IBU312" s="314"/>
      <c r="IBV312" s="314"/>
      <c r="IBW312" s="314"/>
      <c r="IBX312" s="314"/>
      <c r="IBY312" s="314"/>
      <c r="IBZ312" s="314"/>
      <c r="ICA312" s="314"/>
      <c r="ICB312" s="314"/>
      <c r="ICC312" s="314"/>
      <c r="ICD312" s="314"/>
      <c r="ICE312" s="314"/>
      <c r="ICF312" s="314"/>
      <c r="ICG312" s="314"/>
      <c r="ICH312" s="314"/>
      <c r="ICI312" s="314"/>
      <c r="ICJ312" s="314"/>
      <c r="ICK312" s="314"/>
      <c r="ICL312" s="314"/>
      <c r="ICM312" s="314"/>
      <c r="ICN312" s="314"/>
      <c r="ICO312" s="314"/>
      <c r="ICP312" s="314"/>
      <c r="ICQ312" s="314"/>
      <c r="ICR312" s="314"/>
      <c r="ICS312" s="314"/>
      <c r="ICT312" s="314"/>
      <c r="ICU312" s="314"/>
      <c r="ICV312" s="314"/>
      <c r="ICW312" s="314"/>
      <c r="ICX312" s="314"/>
      <c r="ICY312" s="314"/>
      <c r="ICZ312" s="314"/>
      <c r="IDA312" s="314"/>
      <c r="IDB312" s="314"/>
      <c r="IDC312" s="314"/>
      <c r="IDD312" s="314"/>
      <c r="IDE312" s="314"/>
      <c r="IDF312" s="314"/>
      <c r="IDG312" s="314"/>
      <c r="IDH312" s="314"/>
      <c r="IDI312" s="314"/>
      <c r="IDJ312" s="314"/>
      <c r="IDK312" s="314"/>
      <c r="IDL312" s="314"/>
      <c r="IDM312" s="314"/>
      <c r="IDN312" s="314"/>
      <c r="IDO312" s="314"/>
      <c r="IDP312" s="314"/>
      <c r="IDQ312" s="314"/>
      <c r="IDR312" s="314"/>
      <c r="IDS312" s="314"/>
      <c r="IDT312" s="314"/>
      <c r="IDU312" s="314"/>
      <c r="IDV312" s="314"/>
      <c r="IDW312" s="314"/>
      <c r="IDX312" s="314"/>
      <c r="IDY312" s="314"/>
      <c r="IDZ312" s="314"/>
      <c r="IEA312" s="314"/>
      <c r="IEB312" s="314"/>
      <c r="IEC312" s="314"/>
      <c r="IED312" s="314"/>
      <c r="IEE312" s="314"/>
      <c r="IEF312" s="314"/>
      <c r="IEG312" s="314"/>
      <c r="IEH312" s="314"/>
      <c r="IEI312" s="314"/>
      <c r="IEJ312" s="314"/>
      <c r="IEK312" s="314"/>
      <c r="IEL312" s="314"/>
      <c r="IEM312" s="314"/>
      <c r="IEN312" s="314"/>
      <c r="IEO312" s="314"/>
      <c r="IEP312" s="314"/>
      <c r="IEQ312" s="314"/>
      <c r="IER312" s="314"/>
      <c r="IES312" s="314"/>
      <c r="IET312" s="314"/>
      <c r="IEU312" s="314"/>
      <c r="IEV312" s="314"/>
      <c r="IEW312" s="314"/>
      <c r="IEX312" s="314"/>
      <c r="IEY312" s="314"/>
      <c r="IEZ312" s="314"/>
      <c r="IFA312" s="314"/>
      <c r="IFB312" s="314"/>
      <c r="IFC312" s="314"/>
      <c r="IFD312" s="314"/>
      <c r="IFE312" s="314"/>
      <c r="IFF312" s="314"/>
      <c r="IFG312" s="314"/>
      <c r="IFH312" s="314"/>
      <c r="IFI312" s="314"/>
      <c r="IFJ312" s="314"/>
      <c r="IFK312" s="314"/>
      <c r="IFL312" s="314"/>
      <c r="IFM312" s="314"/>
      <c r="IFN312" s="314"/>
      <c r="IFO312" s="314"/>
      <c r="IFP312" s="314"/>
      <c r="IFQ312" s="314"/>
      <c r="IFR312" s="314"/>
      <c r="IFS312" s="314"/>
      <c r="IFT312" s="314"/>
      <c r="IFU312" s="314"/>
      <c r="IFV312" s="314"/>
      <c r="IFW312" s="314"/>
      <c r="IFX312" s="314"/>
      <c r="IFY312" s="314"/>
      <c r="IFZ312" s="314"/>
      <c r="IGA312" s="314"/>
      <c r="IGB312" s="314"/>
      <c r="IGC312" s="314"/>
      <c r="IGD312" s="314"/>
      <c r="IGE312" s="314"/>
      <c r="IGF312" s="314"/>
      <c r="IGG312" s="314"/>
      <c r="IGH312" s="314"/>
      <c r="IGI312" s="314"/>
      <c r="IGJ312" s="314"/>
      <c r="IGK312" s="314"/>
      <c r="IGL312" s="314"/>
      <c r="IGM312" s="314"/>
      <c r="IGN312" s="314"/>
      <c r="IGO312" s="314"/>
      <c r="IGP312" s="314"/>
      <c r="IGQ312" s="314"/>
      <c r="IGR312" s="314"/>
      <c r="IGS312" s="314"/>
      <c r="IGT312" s="314"/>
      <c r="IGU312" s="314"/>
      <c r="IGV312" s="314"/>
      <c r="IGW312" s="314"/>
      <c r="IGX312" s="314"/>
      <c r="IGY312" s="314"/>
      <c r="IGZ312" s="314"/>
      <c r="IHA312" s="314"/>
      <c r="IHB312" s="314"/>
      <c r="IHC312" s="314"/>
      <c r="IHD312" s="314"/>
      <c r="IHE312" s="314"/>
      <c r="IHF312" s="314"/>
      <c r="IHG312" s="314"/>
      <c r="IHH312" s="314"/>
      <c r="IHI312" s="314"/>
      <c r="IHJ312" s="314"/>
      <c r="IHK312" s="314"/>
      <c r="IHL312" s="314"/>
      <c r="IHM312" s="314"/>
      <c r="IHN312" s="314"/>
      <c r="IHO312" s="314"/>
      <c r="IHP312" s="314"/>
      <c r="IHQ312" s="314"/>
      <c r="IHR312" s="314"/>
      <c r="IHS312" s="314"/>
      <c r="IHT312" s="314"/>
      <c r="IHU312" s="314"/>
      <c r="IHV312" s="314"/>
      <c r="IHW312" s="314"/>
      <c r="IHX312" s="314"/>
      <c r="IHY312" s="314"/>
      <c r="IHZ312" s="314"/>
      <c r="IIA312" s="314"/>
      <c r="IIB312" s="314"/>
      <c r="IIC312" s="314"/>
      <c r="IID312" s="314"/>
      <c r="IIE312" s="314"/>
      <c r="IIF312" s="314"/>
      <c r="IIG312" s="314"/>
      <c r="IIH312" s="314"/>
      <c r="III312" s="314"/>
      <c r="IIJ312" s="314"/>
      <c r="IIK312" s="314"/>
      <c r="IIL312" s="314"/>
      <c r="IIM312" s="314"/>
      <c r="IIN312" s="314"/>
      <c r="IIO312" s="314"/>
      <c r="IIP312" s="314"/>
      <c r="IIQ312" s="314"/>
      <c r="IIR312" s="314"/>
      <c r="IIS312" s="314"/>
      <c r="IIT312" s="314"/>
      <c r="IIU312" s="314"/>
      <c r="IIV312" s="314"/>
      <c r="IIW312" s="314"/>
      <c r="IIX312" s="314"/>
      <c r="IIY312" s="314"/>
      <c r="IIZ312" s="314"/>
      <c r="IJA312" s="314"/>
      <c r="IJB312" s="314"/>
      <c r="IJC312" s="314"/>
      <c r="IJD312" s="314"/>
      <c r="IJE312" s="314"/>
      <c r="IJF312" s="314"/>
      <c r="IJG312" s="314"/>
      <c r="IJH312" s="314"/>
      <c r="IJI312" s="314"/>
      <c r="IJJ312" s="314"/>
      <c r="IJK312" s="314"/>
      <c r="IJL312" s="314"/>
      <c r="IJM312" s="314"/>
      <c r="IJN312" s="314"/>
      <c r="IJO312" s="314"/>
      <c r="IJP312" s="314"/>
      <c r="IJQ312" s="314"/>
      <c r="IJR312" s="314"/>
      <c r="IJS312" s="314"/>
      <c r="IJT312" s="314"/>
      <c r="IJU312" s="314"/>
      <c r="IJV312" s="314"/>
      <c r="IJW312" s="314"/>
      <c r="IJX312" s="314"/>
      <c r="IJY312" s="314"/>
      <c r="IJZ312" s="314"/>
      <c r="IKA312" s="314"/>
      <c r="IKB312" s="314"/>
      <c r="IKC312" s="314"/>
      <c r="IKD312" s="314"/>
      <c r="IKE312" s="314"/>
      <c r="IKF312" s="314"/>
      <c r="IKG312" s="314"/>
      <c r="IKH312" s="314"/>
      <c r="IKI312" s="314"/>
      <c r="IKJ312" s="314"/>
      <c r="IKK312" s="314"/>
      <c r="IKL312" s="314"/>
      <c r="IKM312" s="314"/>
      <c r="IKN312" s="314"/>
      <c r="IKO312" s="314"/>
      <c r="IKP312" s="314"/>
      <c r="IKQ312" s="314"/>
      <c r="IKR312" s="314"/>
      <c r="IKS312" s="314"/>
      <c r="IKT312" s="314"/>
      <c r="IKU312" s="314"/>
      <c r="IKV312" s="314"/>
      <c r="IKW312" s="314"/>
      <c r="IKX312" s="314"/>
      <c r="IKY312" s="314"/>
      <c r="IKZ312" s="314"/>
      <c r="ILA312" s="314"/>
      <c r="ILB312" s="314"/>
      <c r="ILC312" s="314"/>
      <c r="ILD312" s="314"/>
      <c r="ILE312" s="314"/>
      <c r="ILF312" s="314"/>
      <c r="ILG312" s="314"/>
      <c r="ILH312" s="314"/>
      <c r="ILI312" s="314"/>
      <c r="ILJ312" s="314"/>
      <c r="ILK312" s="314"/>
      <c r="ILL312" s="314"/>
      <c r="ILM312" s="314"/>
      <c r="ILN312" s="314"/>
      <c r="ILO312" s="314"/>
      <c r="ILP312" s="314"/>
      <c r="ILQ312" s="314"/>
      <c r="ILR312" s="314"/>
      <c r="ILS312" s="314"/>
      <c r="ILT312" s="314"/>
      <c r="ILU312" s="314"/>
      <c r="ILV312" s="314"/>
      <c r="ILW312" s="314"/>
      <c r="ILX312" s="314"/>
      <c r="ILY312" s="314"/>
      <c r="ILZ312" s="314"/>
      <c r="IMA312" s="314"/>
      <c r="IMB312" s="314"/>
      <c r="IMC312" s="314"/>
      <c r="IMD312" s="314"/>
      <c r="IME312" s="314"/>
      <c r="IMF312" s="314"/>
      <c r="IMG312" s="314"/>
      <c r="IMH312" s="314"/>
      <c r="IMI312" s="314"/>
      <c r="IMJ312" s="314"/>
      <c r="IMK312" s="314"/>
      <c r="IML312" s="314"/>
      <c r="IMM312" s="314"/>
      <c r="IMN312" s="314"/>
      <c r="IMO312" s="314"/>
      <c r="IMP312" s="314"/>
      <c r="IMQ312" s="314"/>
      <c r="IMR312" s="314"/>
      <c r="IMS312" s="314"/>
      <c r="IMT312" s="314"/>
      <c r="IMU312" s="314"/>
      <c r="IMV312" s="314"/>
      <c r="IMW312" s="314"/>
      <c r="IMX312" s="314"/>
      <c r="IMY312" s="314"/>
      <c r="IMZ312" s="314"/>
      <c r="INA312" s="314"/>
      <c r="INB312" s="314"/>
      <c r="INC312" s="314"/>
      <c r="IND312" s="314"/>
      <c r="INE312" s="314"/>
      <c r="INF312" s="314"/>
      <c r="ING312" s="314"/>
      <c r="INH312" s="314"/>
      <c r="INI312" s="314"/>
      <c r="INJ312" s="314"/>
      <c r="INK312" s="314"/>
      <c r="INL312" s="314"/>
      <c r="INM312" s="314"/>
      <c r="INN312" s="314"/>
      <c r="INO312" s="314"/>
      <c r="INP312" s="314"/>
      <c r="INQ312" s="314"/>
      <c r="INR312" s="314"/>
      <c r="INS312" s="314"/>
      <c r="INT312" s="314"/>
      <c r="INU312" s="314"/>
      <c r="INV312" s="314"/>
      <c r="INW312" s="314"/>
      <c r="INX312" s="314"/>
      <c r="INY312" s="314"/>
      <c r="INZ312" s="314"/>
      <c r="IOA312" s="314"/>
      <c r="IOB312" s="314"/>
      <c r="IOC312" s="314"/>
      <c r="IOD312" s="314"/>
      <c r="IOE312" s="314"/>
      <c r="IOF312" s="314"/>
      <c r="IOG312" s="314"/>
      <c r="IOH312" s="314"/>
      <c r="IOI312" s="314"/>
      <c r="IOJ312" s="314"/>
      <c r="IOK312" s="314"/>
      <c r="IOL312" s="314"/>
      <c r="IOM312" s="314"/>
      <c r="ION312" s="314"/>
      <c r="IOO312" s="314"/>
      <c r="IOP312" s="314"/>
      <c r="IOQ312" s="314"/>
      <c r="IOR312" s="314"/>
      <c r="IOS312" s="314"/>
      <c r="IOT312" s="314"/>
      <c r="IOU312" s="314"/>
      <c r="IOV312" s="314"/>
      <c r="IOW312" s="314"/>
      <c r="IOX312" s="314"/>
      <c r="IOY312" s="314"/>
      <c r="IOZ312" s="314"/>
      <c r="IPA312" s="314"/>
      <c r="IPB312" s="314"/>
      <c r="IPC312" s="314"/>
      <c r="IPD312" s="314"/>
      <c r="IPE312" s="314"/>
      <c r="IPF312" s="314"/>
      <c r="IPG312" s="314"/>
      <c r="IPH312" s="314"/>
      <c r="IPI312" s="314"/>
      <c r="IPJ312" s="314"/>
      <c r="IPK312" s="314"/>
      <c r="IPL312" s="314"/>
      <c r="IPM312" s="314"/>
      <c r="IPN312" s="314"/>
      <c r="IPO312" s="314"/>
      <c r="IPP312" s="314"/>
      <c r="IPQ312" s="314"/>
      <c r="IPR312" s="314"/>
      <c r="IPS312" s="314"/>
      <c r="IPT312" s="314"/>
      <c r="IPU312" s="314"/>
      <c r="IPV312" s="314"/>
      <c r="IPW312" s="314"/>
      <c r="IPX312" s="314"/>
      <c r="IPY312" s="314"/>
      <c r="IPZ312" s="314"/>
      <c r="IQA312" s="314"/>
      <c r="IQB312" s="314"/>
      <c r="IQC312" s="314"/>
      <c r="IQD312" s="314"/>
      <c r="IQE312" s="314"/>
      <c r="IQF312" s="314"/>
      <c r="IQG312" s="314"/>
      <c r="IQH312" s="314"/>
      <c r="IQI312" s="314"/>
      <c r="IQJ312" s="314"/>
      <c r="IQK312" s="314"/>
      <c r="IQL312" s="314"/>
      <c r="IQM312" s="314"/>
      <c r="IQN312" s="314"/>
      <c r="IQO312" s="314"/>
      <c r="IQP312" s="314"/>
      <c r="IQQ312" s="314"/>
      <c r="IQR312" s="314"/>
      <c r="IQS312" s="314"/>
      <c r="IQT312" s="314"/>
      <c r="IQU312" s="314"/>
      <c r="IQV312" s="314"/>
      <c r="IQW312" s="314"/>
      <c r="IQX312" s="314"/>
      <c r="IQY312" s="314"/>
      <c r="IQZ312" s="314"/>
      <c r="IRA312" s="314"/>
      <c r="IRB312" s="314"/>
      <c r="IRC312" s="314"/>
      <c r="IRD312" s="314"/>
      <c r="IRE312" s="314"/>
      <c r="IRF312" s="314"/>
      <c r="IRG312" s="314"/>
      <c r="IRH312" s="314"/>
      <c r="IRI312" s="314"/>
      <c r="IRJ312" s="314"/>
      <c r="IRK312" s="314"/>
      <c r="IRL312" s="314"/>
      <c r="IRM312" s="314"/>
      <c r="IRN312" s="314"/>
      <c r="IRO312" s="314"/>
      <c r="IRP312" s="314"/>
      <c r="IRQ312" s="314"/>
      <c r="IRR312" s="314"/>
      <c r="IRS312" s="314"/>
      <c r="IRT312" s="314"/>
      <c r="IRU312" s="314"/>
      <c r="IRV312" s="314"/>
      <c r="IRW312" s="314"/>
      <c r="IRX312" s="314"/>
      <c r="IRY312" s="314"/>
      <c r="IRZ312" s="314"/>
      <c r="ISA312" s="314"/>
      <c r="ISB312" s="314"/>
      <c r="ISC312" s="314"/>
      <c r="ISD312" s="314"/>
      <c r="ISE312" s="314"/>
      <c r="ISF312" s="314"/>
      <c r="ISG312" s="314"/>
      <c r="ISH312" s="314"/>
      <c r="ISI312" s="314"/>
      <c r="ISJ312" s="314"/>
      <c r="ISK312" s="314"/>
      <c r="ISL312" s="314"/>
      <c r="ISM312" s="314"/>
      <c r="ISN312" s="314"/>
      <c r="ISO312" s="314"/>
      <c r="ISP312" s="314"/>
      <c r="ISQ312" s="314"/>
      <c r="ISR312" s="314"/>
      <c r="ISS312" s="314"/>
      <c r="IST312" s="314"/>
      <c r="ISU312" s="314"/>
      <c r="ISV312" s="314"/>
      <c r="ISW312" s="314"/>
      <c r="ISX312" s="314"/>
      <c r="ISY312" s="314"/>
      <c r="ISZ312" s="314"/>
      <c r="ITA312" s="314"/>
      <c r="ITB312" s="314"/>
      <c r="ITC312" s="314"/>
      <c r="ITD312" s="314"/>
      <c r="ITE312" s="314"/>
      <c r="ITF312" s="314"/>
      <c r="ITG312" s="314"/>
      <c r="ITH312" s="314"/>
      <c r="ITI312" s="314"/>
      <c r="ITJ312" s="314"/>
      <c r="ITK312" s="314"/>
      <c r="ITL312" s="314"/>
      <c r="ITM312" s="314"/>
      <c r="ITN312" s="314"/>
      <c r="ITO312" s="314"/>
      <c r="ITP312" s="314"/>
      <c r="ITQ312" s="314"/>
      <c r="ITR312" s="314"/>
      <c r="ITS312" s="314"/>
      <c r="ITT312" s="314"/>
      <c r="ITU312" s="314"/>
      <c r="ITV312" s="314"/>
      <c r="ITW312" s="314"/>
      <c r="ITX312" s="314"/>
      <c r="ITY312" s="314"/>
      <c r="ITZ312" s="314"/>
      <c r="IUA312" s="314"/>
      <c r="IUB312" s="314"/>
      <c r="IUC312" s="314"/>
      <c r="IUD312" s="314"/>
      <c r="IUE312" s="314"/>
      <c r="IUF312" s="314"/>
      <c r="IUG312" s="314"/>
      <c r="IUH312" s="314"/>
      <c r="IUI312" s="314"/>
      <c r="IUJ312" s="314"/>
      <c r="IUK312" s="314"/>
      <c r="IUL312" s="314"/>
      <c r="IUM312" s="314"/>
      <c r="IUN312" s="314"/>
      <c r="IUO312" s="314"/>
      <c r="IUP312" s="314"/>
      <c r="IUQ312" s="314"/>
      <c r="IUR312" s="314"/>
      <c r="IUS312" s="314"/>
      <c r="IUT312" s="314"/>
      <c r="IUU312" s="314"/>
      <c r="IUV312" s="314"/>
      <c r="IUW312" s="314"/>
      <c r="IUX312" s="314"/>
      <c r="IUY312" s="314"/>
      <c r="IUZ312" s="314"/>
      <c r="IVA312" s="314"/>
      <c r="IVB312" s="314"/>
      <c r="IVC312" s="314"/>
      <c r="IVD312" s="314"/>
      <c r="IVE312" s="314"/>
      <c r="IVF312" s="314"/>
      <c r="IVG312" s="314"/>
      <c r="IVH312" s="314"/>
      <c r="IVI312" s="314"/>
      <c r="IVJ312" s="314"/>
      <c r="IVK312" s="314"/>
      <c r="IVL312" s="314"/>
      <c r="IVM312" s="314"/>
      <c r="IVN312" s="314"/>
      <c r="IVO312" s="314"/>
      <c r="IVP312" s="314"/>
      <c r="IVQ312" s="314"/>
      <c r="IVR312" s="314"/>
      <c r="IVS312" s="314"/>
      <c r="IVT312" s="314"/>
      <c r="IVU312" s="314"/>
      <c r="IVV312" s="314"/>
      <c r="IVW312" s="314"/>
      <c r="IVX312" s="314"/>
      <c r="IVY312" s="314"/>
      <c r="IVZ312" s="314"/>
      <c r="IWA312" s="314"/>
      <c r="IWB312" s="314"/>
      <c r="IWC312" s="314"/>
      <c r="IWD312" s="314"/>
      <c r="IWE312" s="314"/>
      <c r="IWF312" s="314"/>
      <c r="IWG312" s="314"/>
      <c r="IWH312" s="314"/>
      <c r="IWI312" s="314"/>
      <c r="IWJ312" s="314"/>
      <c r="IWK312" s="314"/>
      <c r="IWL312" s="314"/>
      <c r="IWM312" s="314"/>
      <c r="IWN312" s="314"/>
      <c r="IWO312" s="314"/>
      <c r="IWP312" s="314"/>
      <c r="IWQ312" s="314"/>
      <c r="IWR312" s="314"/>
      <c r="IWS312" s="314"/>
      <c r="IWT312" s="314"/>
      <c r="IWU312" s="314"/>
      <c r="IWV312" s="314"/>
      <c r="IWW312" s="314"/>
      <c r="IWX312" s="314"/>
      <c r="IWY312" s="314"/>
      <c r="IWZ312" s="314"/>
      <c r="IXA312" s="314"/>
      <c r="IXB312" s="314"/>
      <c r="IXC312" s="314"/>
      <c r="IXD312" s="314"/>
      <c r="IXE312" s="314"/>
      <c r="IXF312" s="314"/>
      <c r="IXG312" s="314"/>
      <c r="IXH312" s="314"/>
      <c r="IXI312" s="314"/>
      <c r="IXJ312" s="314"/>
      <c r="IXK312" s="314"/>
      <c r="IXL312" s="314"/>
      <c r="IXM312" s="314"/>
      <c r="IXN312" s="314"/>
      <c r="IXO312" s="314"/>
      <c r="IXP312" s="314"/>
      <c r="IXQ312" s="314"/>
      <c r="IXR312" s="314"/>
      <c r="IXS312" s="314"/>
      <c r="IXT312" s="314"/>
      <c r="IXU312" s="314"/>
      <c r="IXV312" s="314"/>
      <c r="IXW312" s="314"/>
      <c r="IXX312" s="314"/>
      <c r="IXY312" s="314"/>
      <c r="IXZ312" s="314"/>
      <c r="IYA312" s="314"/>
      <c r="IYB312" s="314"/>
      <c r="IYC312" s="314"/>
      <c r="IYD312" s="314"/>
      <c r="IYE312" s="314"/>
      <c r="IYF312" s="314"/>
      <c r="IYG312" s="314"/>
      <c r="IYH312" s="314"/>
      <c r="IYI312" s="314"/>
      <c r="IYJ312" s="314"/>
      <c r="IYK312" s="314"/>
      <c r="IYL312" s="314"/>
      <c r="IYM312" s="314"/>
      <c r="IYN312" s="314"/>
      <c r="IYO312" s="314"/>
      <c r="IYP312" s="314"/>
      <c r="IYQ312" s="314"/>
      <c r="IYR312" s="314"/>
      <c r="IYS312" s="314"/>
      <c r="IYT312" s="314"/>
      <c r="IYU312" s="314"/>
      <c r="IYV312" s="314"/>
      <c r="IYW312" s="314"/>
      <c r="IYX312" s="314"/>
      <c r="IYY312" s="314"/>
      <c r="IYZ312" s="314"/>
      <c r="IZA312" s="314"/>
      <c r="IZB312" s="314"/>
      <c r="IZC312" s="314"/>
      <c r="IZD312" s="314"/>
      <c r="IZE312" s="314"/>
      <c r="IZF312" s="314"/>
      <c r="IZG312" s="314"/>
      <c r="IZH312" s="314"/>
      <c r="IZI312" s="314"/>
      <c r="IZJ312" s="314"/>
      <c r="IZK312" s="314"/>
      <c r="IZL312" s="314"/>
      <c r="IZM312" s="314"/>
      <c r="IZN312" s="314"/>
      <c r="IZO312" s="314"/>
      <c r="IZP312" s="314"/>
      <c r="IZQ312" s="314"/>
      <c r="IZR312" s="314"/>
      <c r="IZS312" s="314"/>
      <c r="IZT312" s="314"/>
      <c r="IZU312" s="314"/>
      <c r="IZV312" s="314"/>
      <c r="IZW312" s="314"/>
      <c r="IZX312" s="314"/>
      <c r="IZY312" s="314"/>
      <c r="IZZ312" s="314"/>
      <c r="JAA312" s="314"/>
      <c r="JAB312" s="314"/>
      <c r="JAC312" s="314"/>
      <c r="JAD312" s="314"/>
      <c r="JAE312" s="314"/>
      <c r="JAF312" s="314"/>
      <c r="JAG312" s="314"/>
      <c r="JAH312" s="314"/>
      <c r="JAI312" s="314"/>
      <c r="JAJ312" s="314"/>
      <c r="JAK312" s="314"/>
      <c r="JAL312" s="314"/>
      <c r="JAM312" s="314"/>
      <c r="JAN312" s="314"/>
      <c r="JAO312" s="314"/>
      <c r="JAP312" s="314"/>
      <c r="JAQ312" s="314"/>
      <c r="JAR312" s="314"/>
      <c r="JAS312" s="314"/>
      <c r="JAT312" s="314"/>
      <c r="JAU312" s="314"/>
      <c r="JAV312" s="314"/>
      <c r="JAW312" s="314"/>
      <c r="JAX312" s="314"/>
      <c r="JAY312" s="314"/>
      <c r="JAZ312" s="314"/>
      <c r="JBA312" s="314"/>
      <c r="JBB312" s="314"/>
      <c r="JBC312" s="314"/>
      <c r="JBD312" s="314"/>
      <c r="JBE312" s="314"/>
      <c r="JBF312" s="314"/>
      <c r="JBG312" s="314"/>
      <c r="JBH312" s="314"/>
      <c r="JBI312" s="314"/>
      <c r="JBJ312" s="314"/>
      <c r="JBK312" s="314"/>
      <c r="JBL312" s="314"/>
      <c r="JBM312" s="314"/>
      <c r="JBN312" s="314"/>
      <c r="JBO312" s="314"/>
      <c r="JBP312" s="314"/>
      <c r="JBQ312" s="314"/>
      <c r="JBR312" s="314"/>
      <c r="JBS312" s="314"/>
      <c r="JBT312" s="314"/>
      <c r="JBU312" s="314"/>
      <c r="JBV312" s="314"/>
      <c r="JBW312" s="314"/>
      <c r="JBX312" s="314"/>
      <c r="JBY312" s="314"/>
      <c r="JBZ312" s="314"/>
      <c r="JCA312" s="314"/>
      <c r="JCB312" s="314"/>
      <c r="JCC312" s="314"/>
      <c r="JCD312" s="314"/>
      <c r="JCE312" s="314"/>
      <c r="JCF312" s="314"/>
      <c r="JCG312" s="314"/>
      <c r="JCH312" s="314"/>
      <c r="JCI312" s="314"/>
      <c r="JCJ312" s="314"/>
      <c r="JCK312" s="314"/>
      <c r="JCL312" s="314"/>
      <c r="JCM312" s="314"/>
      <c r="JCN312" s="314"/>
      <c r="JCO312" s="314"/>
      <c r="JCP312" s="314"/>
      <c r="JCQ312" s="314"/>
      <c r="JCR312" s="314"/>
      <c r="JCS312" s="314"/>
      <c r="JCT312" s="314"/>
      <c r="JCU312" s="314"/>
      <c r="JCV312" s="314"/>
      <c r="JCW312" s="314"/>
      <c r="JCX312" s="314"/>
      <c r="JCY312" s="314"/>
      <c r="JCZ312" s="314"/>
      <c r="JDA312" s="314"/>
      <c r="JDB312" s="314"/>
      <c r="JDC312" s="314"/>
      <c r="JDD312" s="314"/>
      <c r="JDE312" s="314"/>
      <c r="JDF312" s="314"/>
      <c r="JDG312" s="314"/>
      <c r="JDH312" s="314"/>
      <c r="JDI312" s="314"/>
      <c r="JDJ312" s="314"/>
      <c r="JDK312" s="314"/>
      <c r="JDL312" s="314"/>
      <c r="JDM312" s="314"/>
      <c r="JDN312" s="314"/>
      <c r="JDO312" s="314"/>
      <c r="JDP312" s="314"/>
      <c r="JDQ312" s="314"/>
      <c r="JDR312" s="314"/>
      <c r="JDS312" s="314"/>
      <c r="JDT312" s="314"/>
      <c r="JDU312" s="314"/>
      <c r="JDV312" s="314"/>
      <c r="JDW312" s="314"/>
      <c r="JDX312" s="314"/>
      <c r="JDY312" s="314"/>
      <c r="JDZ312" s="314"/>
      <c r="JEA312" s="314"/>
      <c r="JEB312" s="314"/>
      <c r="JEC312" s="314"/>
      <c r="JED312" s="314"/>
      <c r="JEE312" s="314"/>
      <c r="JEF312" s="314"/>
      <c r="JEG312" s="314"/>
      <c r="JEH312" s="314"/>
      <c r="JEI312" s="314"/>
      <c r="JEJ312" s="314"/>
      <c r="JEK312" s="314"/>
      <c r="JEL312" s="314"/>
      <c r="JEM312" s="314"/>
      <c r="JEN312" s="314"/>
      <c r="JEO312" s="314"/>
      <c r="JEP312" s="314"/>
      <c r="JEQ312" s="314"/>
      <c r="JER312" s="314"/>
      <c r="JES312" s="314"/>
      <c r="JET312" s="314"/>
      <c r="JEU312" s="314"/>
      <c r="JEV312" s="314"/>
      <c r="JEW312" s="314"/>
      <c r="JEX312" s="314"/>
      <c r="JEY312" s="314"/>
      <c r="JEZ312" s="314"/>
      <c r="JFA312" s="314"/>
      <c r="JFB312" s="314"/>
      <c r="JFC312" s="314"/>
      <c r="JFD312" s="314"/>
      <c r="JFE312" s="314"/>
      <c r="JFF312" s="314"/>
      <c r="JFG312" s="314"/>
      <c r="JFH312" s="314"/>
      <c r="JFI312" s="314"/>
      <c r="JFJ312" s="314"/>
      <c r="JFK312" s="314"/>
      <c r="JFL312" s="314"/>
      <c r="JFM312" s="314"/>
      <c r="JFN312" s="314"/>
      <c r="JFO312" s="314"/>
      <c r="JFP312" s="314"/>
      <c r="JFQ312" s="314"/>
      <c r="JFR312" s="314"/>
      <c r="JFS312" s="314"/>
      <c r="JFT312" s="314"/>
      <c r="JFU312" s="314"/>
      <c r="JFV312" s="314"/>
      <c r="JFW312" s="314"/>
      <c r="JFX312" s="314"/>
      <c r="JFY312" s="314"/>
      <c r="JFZ312" s="314"/>
      <c r="JGA312" s="314"/>
      <c r="JGB312" s="314"/>
      <c r="JGC312" s="314"/>
      <c r="JGD312" s="314"/>
      <c r="JGE312" s="314"/>
      <c r="JGF312" s="314"/>
      <c r="JGG312" s="314"/>
      <c r="JGH312" s="314"/>
      <c r="JGI312" s="314"/>
      <c r="JGJ312" s="314"/>
      <c r="JGK312" s="314"/>
      <c r="JGL312" s="314"/>
      <c r="JGM312" s="314"/>
      <c r="JGN312" s="314"/>
      <c r="JGO312" s="314"/>
      <c r="JGP312" s="314"/>
      <c r="JGQ312" s="314"/>
      <c r="JGR312" s="314"/>
      <c r="JGS312" s="314"/>
      <c r="JGT312" s="314"/>
      <c r="JGU312" s="314"/>
      <c r="JGV312" s="314"/>
      <c r="JGW312" s="314"/>
      <c r="JGX312" s="314"/>
      <c r="JGY312" s="314"/>
      <c r="JGZ312" s="314"/>
      <c r="JHA312" s="314"/>
      <c r="JHB312" s="314"/>
      <c r="JHC312" s="314"/>
      <c r="JHD312" s="314"/>
      <c r="JHE312" s="314"/>
      <c r="JHF312" s="314"/>
      <c r="JHG312" s="314"/>
      <c r="JHH312" s="314"/>
      <c r="JHI312" s="314"/>
      <c r="JHJ312" s="314"/>
      <c r="JHK312" s="314"/>
      <c r="JHL312" s="314"/>
      <c r="JHM312" s="314"/>
      <c r="JHN312" s="314"/>
      <c r="JHO312" s="314"/>
      <c r="JHP312" s="314"/>
      <c r="JHQ312" s="314"/>
      <c r="JHR312" s="314"/>
      <c r="JHS312" s="314"/>
      <c r="JHT312" s="314"/>
      <c r="JHU312" s="314"/>
      <c r="JHV312" s="314"/>
      <c r="JHW312" s="314"/>
      <c r="JHX312" s="314"/>
      <c r="JHY312" s="314"/>
      <c r="JHZ312" s="314"/>
      <c r="JIA312" s="314"/>
      <c r="JIB312" s="314"/>
      <c r="JIC312" s="314"/>
      <c r="JID312" s="314"/>
      <c r="JIE312" s="314"/>
      <c r="JIF312" s="314"/>
      <c r="JIG312" s="314"/>
      <c r="JIH312" s="314"/>
      <c r="JII312" s="314"/>
      <c r="JIJ312" s="314"/>
      <c r="JIK312" s="314"/>
      <c r="JIL312" s="314"/>
      <c r="JIM312" s="314"/>
      <c r="JIN312" s="314"/>
      <c r="JIO312" s="314"/>
      <c r="JIP312" s="314"/>
      <c r="JIQ312" s="314"/>
      <c r="JIR312" s="314"/>
      <c r="JIS312" s="314"/>
      <c r="JIT312" s="314"/>
      <c r="JIU312" s="314"/>
      <c r="JIV312" s="314"/>
      <c r="JIW312" s="314"/>
      <c r="JIX312" s="314"/>
      <c r="JIY312" s="314"/>
      <c r="JIZ312" s="314"/>
      <c r="JJA312" s="314"/>
      <c r="JJB312" s="314"/>
      <c r="JJC312" s="314"/>
      <c r="JJD312" s="314"/>
      <c r="JJE312" s="314"/>
      <c r="JJF312" s="314"/>
      <c r="JJG312" s="314"/>
      <c r="JJH312" s="314"/>
      <c r="JJI312" s="314"/>
      <c r="JJJ312" s="314"/>
      <c r="JJK312" s="314"/>
      <c r="JJL312" s="314"/>
      <c r="JJM312" s="314"/>
      <c r="JJN312" s="314"/>
      <c r="JJO312" s="314"/>
      <c r="JJP312" s="314"/>
      <c r="JJQ312" s="314"/>
      <c r="JJR312" s="314"/>
      <c r="JJS312" s="314"/>
      <c r="JJT312" s="314"/>
      <c r="JJU312" s="314"/>
      <c r="JJV312" s="314"/>
      <c r="JJW312" s="314"/>
      <c r="JJX312" s="314"/>
      <c r="JJY312" s="314"/>
      <c r="JJZ312" s="314"/>
      <c r="JKA312" s="314"/>
      <c r="JKB312" s="314"/>
      <c r="JKC312" s="314"/>
      <c r="JKD312" s="314"/>
      <c r="JKE312" s="314"/>
      <c r="JKF312" s="314"/>
      <c r="JKG312" s="314"/>
      <c r="JKH312" s="314"/>
      <c r="JKI312" s="314"/>
      <c r="JKJ312" s="314"/>
      <c r="JKK312" s="314"/>
      <c r="JKL312" s="314"/>
      <c r="JKM312" s="314"/>
      <c r="JKN312" s="314"/>
      <c r="JKO312" s="314"/>
      <c r="JKP312" s="314"/>
      <c r="JKQ312" s="314"/>
      <c r="JKR312" s="314"/>
      <c r="JKS312" s="314"/>
      <c r="JKT312" s="314"/>
      <c r="JKU312" s="314"/>
      <c r="JKV312" s="314"/>
      <c r="JKW312" s="314"/>
      <c r="JKX312" s="314"/>
      <c r="JKY312" s="314"/>
      <c r="JKZ312" s="314"/>
      <c r="JLA312" s="314"/>
      <c r="JLB312" s="314"/>
      <c r="JLC312" s="314"/>
      <c r="JLD312" s="314"/>
      <c r="JLE312" s="314"/>
      <c r="JLF312" s="314"/>
      <c r="JLG312" s="314"/>
      <c r="JLH312" s="314"/>
      <c r="JLI312" s="314"/>
      <c r="JLJ312" s="314"/>
      <c r="JLK312" s="314"/>
      <c r="JLL312" s="314"/>
      <c r="JLM312" s="314"/>
      <c r="JLN312" s="314"/>
      <c r="JLO312" s="314"/>
      <c r="JLP312" s="314"/>
      <c r="JLQ312" s="314"/>
      <c r="JLR312" s="314"/>
      <c r="JLS312" s="314"/>
      <c r="JLT312" s="314"/>
      <c r="JLU312" s="314"/>
      <c r="JLV312" s="314"/>
      <c r="JLW312" s="314"/>
      <c r="JLX312" s="314"/>
      <c r="JLY312" s="314"/>
      <c r="JLZ312" s="314"/>
      <c r="JMA312" s="314"/>
      <c r="JMB312" s="314"/>
      <c r="JMC312" s="314"/>
      <c r="JMD312" s="314"/>
      <c r="JME312" s="314"/>
      <c r="JMF312" s="314"/>
      <c r="JMG312" s="314"/>
      <c r="JMH312" s="314"/>
      <c r="JMI312" s="314"/>
      <c r="JMJ312" s="314"/>
      <c r="JMK312" s="314"/>
      <c r="JML312" s="314"/>
      <c r="JMM312" s="314"/>
      <c r="JMN312" s="314"/>
      <c r="JMO312" s="314"/>
      <c r="JMP312" s="314"/>
      <c r="JMQ312" s="314"/>
      <c r="JMR312" s="314"/>
      <c r="JMS312" s="314"/>
      <c r="JMT312" s="314"/>
      <c r="JMU312" s="314"/>
      <c r="JMV312" s="314"/>
      <c r="JMW312" s="314"/>
      <c r="JMX312" s="314"/>
      <c r="JMY312" s="314"/>
      <c r="JMZ312" s="314"/>
      <c r="JNA312" s="314"/>
      <c r="JNB312" s="314"/>
      <c r="JNC312" s="314"/>
      <c r="JND312" s="314"/>
      <c r="JNE312" s="314"/>
      <c r="JNF312" s="314"/>
      <c r="JNG312" s="314"/>
      <c r="JNH312" s="314"/>
      <c r="JNI312" s="314"/>
      <c r="JNJ312" s="314"/>
      <c r="JNK312" s="314"/>
      <c r="JNL312" s="314"/>
      <c r="JNM312" s="314"/>
      <c r="JNN312" s="314"/>
      <c r="JNO312" s="314"/>
      <c r="JNP312" s="314"/>
      <c r="JNQ312" s="314"/>
      <c r="JNR312" s="314"/>
      <c r="JNS312" s="314"/>
      <c r="JNT312" s="314"/>
      <c r="JNU312" s="314"/>
      <c r="JNV312" s="314"/>
      <c r="JNW312" s="314"/>
      <c r="JNX312" s="314"/>
      <c r="JNY312" s="314"/>
      <c r="JNZ312" s="314"/>
      <c r="JOA312" s="314"/>
      <c r="JOB312" s="314"/>
      <c r="JOC312" s="314"/>
      <c r="JOD312" s="314"/>
      <c r="JOE312" s="314"/>
      <c r="JOF312" s="314"/>
      <c r="JOG312" s="314"/>
      <c r="JOH312" s="314"/>
      <c r="JOI312" s="314"/>
      <c r="JOJ312" s="314"/>
      <c r="JOK312" s="314"/>
      <c r="JOL312" s="314"/>
      <c r="JOM312" s="314"/>
      <c r="JON312" s="314"/>
      <c r="JOO312" s="314"/>
      <c r="JOP312" s="314"/>
      <c r="JOQ312" s="314"/>
      <c r="JOR312" s="314"/>
      <c r="JOS312" s="314"/>
      <c r="JOT312" s="314"/>
      <c r="JOU312" s="314"/>
      <c r="JOV312" s="314"/>
      <c r="JOW312" s="314"/>
      <c r="JOX312" s="314"/>
      <c r="JOY312" s="314"/>
      <c r="JOZ312" s="314"/>
      <c r="JPA312" s="314"/>
      <c r="JPB312" s="314"/>
      <c r="JPC312" s="314"/>
      <c r="JPD312" s="314"/>
      <c r="JPE312" s="314"/>
      <c r="JPF312" s="314"/>
      <c r="JPG312" s="314"/>
      <c r="JPH312" s="314"/>
      <c r="JPI312" s="314"/>
      <c r="JPJ312" s="314"/>
      <c r="JPK312" s="314"/>
      <c r="JPL312" s="314"/>
      <c r="JPM312" s="314"/>
      <c r="JPN312" s="314"/>
      <c r="JPO312" s="314"/>
      <c r="JPP312" s="314"/>
      <c r="JPQ312" s="314"/>
      <c r="JPR312" s="314"/>
      <c r="JPS312" s="314"/>
      <c r="JPT312" s="314"/>
      <c r="JPU312" s="314"/>
      <c r="JPV312" s="314"/>
      <c r="JPW312" s="314"/>
      <c r="JPX312" s="314"/>
      <c r="JPY312" s="314"/>
      <c r="JPZ312" s="314"/>
      <c r="JQA312" s="314"/>
      <c r="JQB312" s="314"/>
      <c r="JQC312" s="314"/>
      <c r="JQD312" s="314"/>
      <c r="JQE312" s="314"/>
      <c r="JQF312" s="314"/>
      <c r="JQG312" s="314"/>
      <c r="JQH312" s="314"/>
      <c r="JQI312" s="314"/>
      <c r="JQJ312" s="314"/>
      <c r="JQK312" s="314"/>
      <c r="JQL312" s="314"/>
      <c r="JQM312" s="314"/>
      <c r="JQN312" s="314"/>
      <c r="JQO312" s="314"/>
      <c r="JQP312" s="314"/>
      <c r="JQQ312" s="314"/>
      <c r="JQR312" s="314"/>
      <c r="JQS312" s="314"/>
      <c r="JQT312" s="314"/>
      <c r="JQU312" s="314"/>
      <c r="JQV312" s="314"/>
      <c r="JQW312" s="314"/>
      <c r="JQX312" s="314"/>
      <c r="JQY312" s="314"/>
      <c r="JQZ312" s="314"/>
      <c r="JRA312" s="314"/>
      <c r="JRB312" s="314"/>
      <c r="JRC312" s="314"/>
      <c r="JRD312" s="314"/>
      <c r="JRE312" s="314"/>
      <c r="JRF312" s="314"/>
      <c r="JRG312" s="314"/>
      <c r="JRH312" s="314"/>
      <c r="JRI312" s="314"/>
      <c r="JRJ312" s="314"/>
      <c r="JRK312" s="314"/>
      <c r="JRL312" s="314"/>
      <c r="JRM312" s="314"/>
      <c r="JRN312" s="314"/>
      <c r="JRO312" s="314"/>
      <c r="JRP312" s="314"/>
      <c r="JRQ312" s="314"/>
      <c r="JRR312" s="314"/>
      <c r="JRS312" s="314"/>
      <c r="JRT312" s="314"/>
      <c r="JRU312" s="314"/>
      <c r="JRV312" s="314"/>
      <c r="JRW312" s="314"/>
      <c r="JRX312" s="314"/>
      <c r="JRY312" s="314"/>
      <c r="JRZ312" s="314"/>
      <c r="JSA312" s="314"/>
      <c r="JSB312" s="314"/>
      <c r="JSC312" s="314"/>
      <c r="JSD312" s="314"/>
      <c r="JSE312" s="314"/>
      <c r="JSF312" s="314"/>
      <c r="JSG312" s="314"/>
      <c r="JSH312" s="314"/>
      <c r="JSI312" s="314"/>
      <c r="JSJ312" s="314"/>
      <c r="JSK312" s="314"/>
      <c r="JSL312" s="314"/>
      <c r="JSM312" s="314"/>
      <c r="JSN312" s="314"/>
      <c r="JSO312" s="314"/>
      <c r="JSP312" s="314"/>
      <c r="JSQ312" s="314"/>
      <c r="JSR312" s="314"/>
      <c r="JSS312" s="314"/>
      <c r="JST312" s="314"/>
      <c r="JSU312" s="314"/>
      <c r="JSV312" s="314"/>
      <c r="JSW312" s="314"/>
      <c r="JSX312" s="314"/>
      <c r="JSY312" s="314"/>
      <c r="JSZ312" s="314"/>
      <c r="JTA312" s="314"/>
      <c r="JTB312" s="314"/>
      <c r="JTC312" s="314"/>
      <c r="JTD312" s="314"/>
      <c r="JTE312" s="314"/>
      <c r="JTF312" s="314"/>
      <c r="JTG312" s="314"/>
      <c r="JTH312" s="314"/>
      <c r="JTI312" s="314"/>
      <c r="JTJ312" s="314"/>
      <c r="JTK312" s="314"/>
      <c r="JTL312" s="314"/>
      <c r="JTM312" s="314"/>
      <c r="JTN312" s="314"/>
      <c r="JTO312" s="314"/>
      <c r="JTP312" s="314"/>
      <c r="JTQ312" s="314"/>
      <c r="JTR312" s="314"/>
      <c r="JTS312" s="314"/>
      <c r="JTT312" s="314"/>
      <c r="JTU312" s="314"/>
      <c r="JTV312" s="314"/>
      <c r="JTW312" s="314"/>
      <c r="JTX312" s="314"/>
      <c r="JTY312" s="314"/>
      <c r="JTZ312" s="314"/>
      <c r="JUA312" s="314"/>
      <c r="JUB312" s="314"/>
      <c r="JUC312" s="314"/>
      <c r="JUD312" s="314"/>
      <c r="JUE312" s="314"/>
      <c r="JUF312" s="314"/>
      <c r="JUG312" s="314"/>
      <c r="JUH312" s="314"/>
      <c r="JUI312" s="314"/>
      <c r="JUJ312" s="314"/>
      <c r="JUK312" s="314"/>
      <c r="JUL312" s="314"/>
      <c r="JUM312" s="314"/>
      <c r="JUN312" s="314"/>
      <c r="JUO312" s="314"/>
      <c r="JUP312" s="314"/>
      <c r="JUQ312" s="314"/>
      <c r="JUR312" s="314"/>
      <c r="JUS312" s="314"/>
      <c r="JUT312" s="314"/>
      <c r="JUU312" s="314"/>
      <c r="JUV312" s="314"/>
      <c r="JUW312" s="314"/>
      <c r="JUX312" s="314"/>
      <c r="JUY312" s="314"/>
      <c r="JUZ312" s="314"/>
      <c r="JVA312" s="314"/>
      <c r="JVB312" s="314"/>
      <c r="JVC312" s="314"/>
      <c r="JVD312" s="314"/>
      <c r="JVE312" s="314"/>
      <c r="JVF312" s="314"/>
      <c r="JVG312" s="314"/>
      <c r="JVH312" s="314"/>
      <c r="JVI312" s="314"/>
      <c r="JVJ312" s="314"/>
      <c r="JVK312" s="314"/>
      <c r="JVL312" s="314"/>
      <c r="JVM312" s="314"/>
      <c r="JVN312" s="314"/>
      <c r="JVO312" s="314"/>
      <c r="JVP312" s="314"/>
      <c r="JVQ312" s="314"/>
      <c r="JVR312" s="314"/>
      <c r="JVS312" s="314"/>
      <c r="JVT312" s="314"/>
      <c r="JVU312" s="314"/>
      <c r="JVV312" s="314"/>
      <c r="JVW312" s="314"/>
      <c r="JVX312" s="314"/>
      <c r="JVY312" s="314"/>
      <c r="JVZ312" s="314"/>
      <c r="JWA312" s="314"/>
      <c r="JWB312" s="314"/>
      <c r="JWC312" s="314"/>
      <c r="JWD312" s="314"/>
      <c r="JWE312" s="314"/>
      <c r="JWF312" s="314"/>
      <c r="JWG312" s="314"/>
      <c r="JWH312" s="314"/>
      <c r="JWI312" s="314"/>
      <c r="JWJ312" s="314"/>
      <c r="JWK312" s="314"/>
      <c r="JWL312" s="314"/>
      <c r="JWM312" s="314"/>
      <c r="JWN312" s="314"/>
      <c r="JWO312" s="314"/>
      <c r="JWP312" s="314"/>
      <c r="JWQ312" s="314"/>
      <c r="JWR312" s="314"/>
      <c r="JWS312" s="314"/>
      <c r="JWT312" s="314"/>
      <c r="JWU312" s="314"/>
      <c r="JWV312" s="314"/>
      <c r="JWW312" s="314"/>
      <c r="JWX312" s="314"/>
      <c r="JWY312" s="314"/>
      <c r="JWZ312" s="314"/>
      <c r="JXA312" s="314"/>
      <c r="JXB312" s="314"/>
      <c r="JXC312" s="314"/>
      <c r="JXD312" s="314"/>
      <c r="JXE312" s="314"/>
      <c r="JXF312" s="314"/>
      <c r="JXG312" s="314"/>
      <c r="JXH312" s="314"/>
      <c r="JXI312" s="314"/>
      <c r="JXJ312" s="314"/>
      <c r="JXK312" s="314"/>
      <c r="JXL312" s="314"/>
      <c r="JXM312" s="314"/>
      <c r="JXN312" s="314"/>
      <c r="JXO312" s="314"/>
      <c r="JXP312" s="314"/>
      <c r="JXQ312" s="314"/>
      <c r="JXR312" s="314"/>
      <c r="JXS312" s="314"/>
      <c r="JXT312" s="314"/>
      <c r="JXU312" s="314"/>
      <c r="JXV312" s="314"/>
      <c r="JXW312" s="314"/>
      <c r="JXX312" s="314"/>
      <c r="JXY312" s="314"/>
      <c r="JXZ312" s="314"/>
      <c r="JYA312" s="314"/>
      <c r="JYB312" s="314"/>
      <c r="JYC312" s="314"/>
      <c r="JYD312" s="314"/>
      <c r="JYE312" s="314"/>
      <c r="JYF312" s="314"/>
      <c r="JYG312" s="314"/>
      <c r="JYH312" s="314"/>
      <c r="JYI312" s="314"/>
      <c r="JYJ312" s="314"/>
      <c r="JYK312" s="314"/>
      <c r="JYL312" s="314"/>
      <c r="JYM312" s="314"/>
      <c r="JYN312" s="314"/>
      <c r="JYO312" s="314"/>
      <c r="JYP312" s="314"/>
      <c r="JYQ312" s="314"/>
      <c r="JYR312" s="314"/>
      <c r="JYS312" s="314"/>
      <c r="JYT312" s="314"/>
      <c r="JYU312" s="314"/>
      <c r="JYV312" s="314"/>
      <c r="JYW312" s="314"/>
      <c r="JYX312" s="314"/>
      <c r="JYY312" s="314"/>
      <c r="JYZ312" s="314"/>
      <c r="JZA312" s="314"/>
      <c r="JZB312" s="314"/>
      <c r="JZC312" s="314"/>
      <c r="JZD312" s="314"/>
      <c r="JZE312" s="314"/>
      <c r="JZF312" s="314"/>
      <c r="JZG312" s="314"/>
      <c r="JZH312" s="314"/>
      <c r="JZI312" s="314"/>
      <c r="JZJ312" s="314"/>
      <c r="JZK312" s="314"/>
      <c r="JZL312" s="314"/>
      <c r="JZM312" s="314"/>
      <c r="JZN312" s="314"/>
      <c r="JZO312" s="314"/>
      <c r="JZP312" s="314"/>
      <c r="JZQ312" s="314"/>
      <c r="JZR312" s="314"/>
      <c r="JZS312" s="314"/>
      <c r="JZT312" s="314"/>
      <c r="JZU312" s="314"/>
      <c r="JZV312" s="314"/>
      <c r="JZW312" s="314"/>
      <c r="JZX312" s="314"/>
      <c r="JZY312" s="314"/>
      <c r="JZZ312" s="314"/>
      <c r="KAA312" s="314"/>
      <c r="KAB312" s="314"/>
      <c r="KAC312" s="314"/>
      <c r="KAD312" s="314"/>
      <c r="KAE312" s="314"/>
      <c r="KAF312" s="314"/>
      <c r="KAG312" s="314"/>
      <c r="KAH312" s="314"/>
      <c r="KAI312" s="314"/>
      <c r="KAJ312" s="314"/>
      <c r="KAK312" s="314"/>
      <c r="KAL312" s="314"/>
      <c r="KAM312" s="314"/>
      <c r="KAN312" s="314"/>
      <c r="KAO312" s="314"/>
      <c r="KAP312" s="314"/>
      <c r="KAQ312" s="314"/>
      <c r="KAR312" s="314"/>
      <c r="KAS312" s="314"/>
      <c r="KAT312" s="314"/>
      <c r="KAU312" s="314"/>
      <c r="KAV312" s="314"/>
      <c r="KAW312" s="314"/>
      <c r="KAX312" s="314"/>
      <c r="KAY312" s="314"/>
      <c r="KAZ312" s="314"/>
      <c r="KBA312" s="314"/>
      <c r="KBB312" s="314"/>
      <c r="KBC312" s="314"/>
      <c r="KBD312" s="314"/>
      <c r="KBE312" s="314"/>
      <c r="KBF312" s="314"/>
      <c r="KBG312" s="314"/>
      <c r="KBH312" s="314"/>
      <c r="KBI312" s="314"/>
      <c r="KBJ312" s="314"/>
      <c r="KBK312" s="314"/>
      <c r="KBL312" s="314"/>
      <c r="KBM312" s="314"/>
      <c r="KBN312" s="314"/>
      <c r="KBO312" s="314"/>
      <c r="KBP312" s="314"/>
      <c r="KBQ312" s="314"/>
      <c r="KBR312" s="314"/>
      <c r="KBS312" s="314"/>
      <c r="KBT312" s="314"/>
      <c r="KBU312" s="314"/>
      <c r="KBV312" s="314"/>
      <c r="KBW312" s="314"/>
      <c r="KBX312" s="314"/>
      <c r="KBY312" s="314"/>
      <c r="KBZ312" s="314"/>
      <c r="KCA312" s="314"/>
      <c r="KCB312" s="314"/>
      <c r="KCC312" s="314"/>
      <c r="KCD312" s="314"/>
      <c r="KCE312" s="314"/>
      <c r="KCF312" s="314"/>
      <c r="KCG312" s="314"/>
      <c r="KCH312" s="314"/>
      <c r="KCI312" s="314"/>
      <c r="KCJ312" s="314"/>
      <c r="KCK312" s="314"/>
      <c r="KCL312" s="314"/>
      <c r="KCM312" s="314"/>
      <c r="KCN312" s="314"/>
      <c r="KCO312" s="314"/>
      <c r="KCP312" s="314"/>
      <c r="KCQ312" s="314"/>
      <c r="KCR312" s="314"/>
      <c r="KCS312" s="314"/>
      <c r="KCT312" s="314"/>
      <c r="KCU312" s="314"/>
      <c r="KCV312" s="314"/>
      <c r="KCW312" s="314"/>
      <c r="KCX312" s="314"/>
      <c r="KCY312" s="314"/>
      <c r="KCZ312" s="314"/>
      <c r="KDA312" s="314"/>
      <c r="KDB312" s="314"/>
      <c r="KDC312" s="314"/>
      <c r="KDD312" s="314"/>
      <c r="KDE312" s="314"/>
      <c r="KDF312" s="314"/>
      <c r="KDG312" s="314"/>
      <c r="KDH312" s="314"/>
      <c r="KDI312" s="314"/>
      <c r="KDJ312" s="314"/>
      <c r="KDK312" s="314"/>
      <c r="KDL312" s="314"/>
      <c r="KDM312" s="314"/>
      <c r="KDN312" s="314"/>
      <c r="KDO312" s="314"/>
      <c r="KDP312" s="314"/>
      <c r="KDQ312" s="314"/>
      <c r="KDR312" s="314"/>
      <c r="KDS312" s="314"/>
      <c r="KDT312" s="314"/>
      <c r="KDU312" s="314"/>
      <c r="KDV312" s="314"/>
      <c r="KDW312" s="314"/>
      <c r="KDX312" s="314"/>
      <c r="KDY312" s="314"/>
      <c r="KDZ312" s="314"/>
      <c r="KEA312" s="314"/>
      <c r="KEB312" s="314"/>
      <c r="KEC312" s="314"/>
      <c r="KED312" s="314"/>
      <c r="KEE312" s="314"/>
      <c r="KEF312" s="314"/>
      <c r="KEG312" s="314"/>
      <c r="KEH312" s="314"/>
      <c r="KEI312" s="314"/>
      <c r="KEJ312" s="314"/>
      <c r="KEK312" s="314"/>
      <c r="KEL312" s="314"/>
      <c r="KEM312" s="314"/>
      <c r="KEN312" s="314"/>
      <c r="KEO312" s="314"/>
      <c r="KEP312" s="314"/>
      <c r="KEQ312" s="314"/>
      <c r="KER312" s="314"/>
      <c r="KES312" s="314"/>
      <c r="KET312" s="314"/>
      <c r="KEU312" s="314"/>
      <c r="KEV312" s="314"/>
      <c r="KEW312" s="314"/>
      <c r="KEX312" s="314"/>
      <c r="KEY312" s="314"/>
      <c r="KEZ312" s="314"/>
      <c r="KFA312" s="314"/>
      <c r="KFB312" s="314"/>
      <c r="KFC312" s="314"/>
      <c r="KFD312" s="314"/>
      <c r="KFE312" s="314"/>
      <c r="KFF312" s="314"/>
      <c r="KFG312" s="314"/>
      <c r="KFH312" s="314"/>
      <c r="KFI312" s="314"/>
      <c r="KFJ312" s="314"/>
      <c r="KFK312" s="314"/>
      <c r="KFL312" s="314"/>
      <c r="KFM312" s="314"/>
      <c r="KFN312" s="314"/>
      <c r="KFO312" s="314"/>
      <c r="KFP312" s="314"/>
      <c r="KFQ312" s="314"/>
      <c r="KFR312" s="314"/>
      <c r="KFS312" s="314"/>
      <c r="KFT312" s="314"/>
      <c r="KFU312" s="314"/>
      <c r="KFV312" s="314"/>
      <c r="KFW312" s="314"/>
      <c r="KFX312" s="314"/>
      <c r="KFY312" s="314"/>
      <c r="KFZ312" s="314"/>
      <c r="KGA312" s="314"/>
      <c r="KGB312" s="314"/>
      <c r="KGC312" s="314"/>
      <c r="KGD312" s="314"/>
      <c r="KGE312" s="314"/>
      <c r="KGF312" s="314"/>
      <c r="KGG312" s="314"/>
      <c r="KGH312" s="314"/>
      <c r="KGI312" s="314"/>
      <c r="KGJ312" s="314"/>
      <c r="KGK312" s="314"/>
      <c r="KGL312" s="314"/>
      <c r="KGM312" s="314"/>
      <c r="KGN312" s="314"/>
      <c r="KGO312" s="314"/>
      <c r="KGP312" s="314"/>
      <c r="KGQ312" s="314"/>
      <c r="KGR312" s="314"/>
      <c r="KGS312" s="314"/>
      <c r="KGT312" s="314"/>
      <c r="KGU312" s="314"/>
      <c r="KGV312" s="314"/>
      <c r="KGW312" s="314"/>
      <c r="KGX312" s="314"/>
      <c r="KGY312" s="314"/>
      <c r="KGZ312" s="314"/>
      <c r="KHA312" s="314"/>
      <c r="KHB312" s="314"/>
      <c r="KHC312" s="314"/>
      <c r="KHD312" s="314"/>
      <c r="KHE312" s="314"/>
      <c r="KHF312" s="314"/>
      <c r="KHG312" s="314"/>
      <c r="KHH312" s="314"/>
      <c r="KHI312" s="314"/>
      <c r="KHJ312" s="314"/>
      <c r="KHK312" s="314"/>
      <c r="KHL312" s="314"/>
      <c r="KHM312" s="314"/>
      <c r="KHN312" s="314"/>
      <c r="KHO312" s="314"/>
      <c r="KHP312" s="314"/>
      <c r="KHQ312" s="314"/>
      <c r="KHR312" s="314"/>
      <c r="KHS312" s="314"/>
      <c r="KHT312" s="314"/>
      <c r="KHU312" s="314"/>
      <c r="KHV312" s="314"/>
      <c r="KHW312" s="314"/>
      <c r="KHX312" s="314"/>
      <c r="KHY312" s="314"/>
      <c r="KHZ312" s="314"/>
      <c r="KIA312" s="314"/>
      <c r="KIB312" s="314"/>
      <c r="KIC312" s="314"/>
      <c r="KID312" s="314"/>
      <c r="KIE312" s="314"/>
      <c r="KIF312" s="314"/>
      <c r="KIG312" s="314"/>
      <c r="KIH312" s="314"/>
      <c r="KII312" s="314"/>
      <c r="KIJ312" s="314"/>
      <c r="KIK312" s="314"/>
      <c r="KIL312" s="314"/>
      <c r="KIM312" s="314"/>
      <c r="KIN312" s="314"/>
      <c r="KIO312" s="314"/>
      <c r="KIP312" s="314"/>
      <c r="KIQ312" s="314"/>
      <c r="KIR312" s="314"/>
      <c r="KIS312" s="314"/>
      <c r="KIT312" s="314"/>
      <c r="KIU312" s="314"/>
      <c r="KIV312" s="314"/>
      <c r="KIW312" s="314"/>
      <c r="KIX312" s="314"/>
      <c r="KIY312" s="314"/>
      <c r="KIZ312" s="314"/>
      <c r="KJA312" s="314"/>
      <c r="KJB312" s="314"/>
      <c r="KJC312" s="314"/>
      <c r="KJD312" s="314"/>
      <c r="KJE312" s="314"/>
      <c r="KJF312" s="314"/>
      <c r="KJG312" s="314"/>
      <c r="KJH312" s="314"/>
      <c r="KJI312" s="314"/>
      <c r="KJJ312" s="314"/>
      <c r="KJK312" s="314"/>
      <c r="KJL312" s="314"/>
      <c r="KJM312" s="314"/>
      <c r="KJN312" s="314"/>
      <c r="KJO312" s="314"/>
      <c r="KJP312" s="314"/>
      <c r="KJQ312" s="314"/>
      <c r="KJR312" s="314"/>
      <c r="KJS312" s="314"/>
      <c r="KJT312" s="314"/>
      <c r="KJU312" s="314"/>
      <c r="KJV312" s="314"/>
      <c r="KJW312" s="314"/>
      <c r="KJX312" s="314"/>
      <c r="KJY312" s="314"/>
      <c r="KJZ312" s="314"/>
      <c r="KKA312" s="314"/>
      <c r="KKB312" s="314"/>
      <c r="KKC312" s="314"/>
      <c r="KKD312" s="314"/>
      <c r="KKE312" s="314"/>
      <c r="KKF312" s="314"/>
      <c r="KKG312" s="314"/>
      <c r="KKH312" s="314"/>
      <c r="KKI312" s="314"/>
      <c r="KKJ312" s="314"/>
      <c r="KKK312" s="314"/>
      <c r="KKL312" s="314"/>
      <c r="KKM312" s="314"/>
      <c r="KKN312" s="314"/>
      <c r="KKO312" s="314"/>
      <c r="KKP312" s="314"/>
      <c r="KKQ312" s="314"/>
      <c r="KKR312" s="314"/>
      <c r="KKS312" s="314"/>
      <c r="KKT312" s="314"/>
      <c r="KKU312" s="314"/>
      <c r="KKV312" s="314"/>
      <c r="KKW312" s="314"/>
      <c r="KKX312" s="314"/>
      <c r="KKY312" s="314"/>
      <c r="KKZ312" s="314"/>
      <c r="KLA312" s="314"/>
      <c r="KLB312" s="314"/>
      <c r="KLC312" s="314"/>
      <c r="KLD312" s="314"/>
      <c r="KLE312" s="314"/>
      <c r="KLF312" s="314"/>
      <c r="KLG312" s="314"/>
      <c r="KLH312" s="314"/>
      <c r="KLI312" s="314"/>
      <c r="KLJ312" s="314"/>
      <c r="KLK312" s="314"/>
      <c r="KLL312" s="314"/>
      <c r="KLM312" s="314"/>
      <c r="KLN312" s="314"/>
      <c r="KLO312" s="314"/>
      <c r="KLP312" s="314"/>
      <c r="KLQ312" s="314"/>
      <c r="KLR312" s="314"/>
      <c r="KLS312" s="314"/>
      <c r="KLT312" s="314"/>
      <c r="KLU312" s="314"/>
      <c r="KLV312" s="314"/>
      <c r="KLW312" s="314"/>
      <c r="KLX312" s="314"/>
      <c r="KLY312" s="314"/>
      <c r="KLZ312" s="314"/>
      <c r="KMA312" s="314"/>
      <c r="KMB312" s="314"/>
      <c r="KMC312" s="314"/>
      <c r="KMD312" s="314"/>
      <c r="KME312" s="314"/>
      <c r="KMF312" s="314"/>
      <c r="KMG312" s="314"/>
      <c r="KMH312" s="314"/>
      <c r="KMI312" s="314"/>
      <c r="KMJ312" s="314"/>
      <c r="KMK312" s="314"/>
      <c r="KML312" s="314"/>
      <c r="KMM312" s="314"/>
      <c r="KMN312" s="314"/>
      <c r="KMO312" s="314"/>
      <c r="KMP312" s="314"/>
      <c r="KMQ312" s="314"/>
      <c r="KMR312" s="314"/>
      <c r="KMS312" s="314"/>
      <c r="KMT312" s="314"/>
      <c r="KMU312" s="314"/>
      <c r="KMV312" s="314"/>
      <c r="KMW312" s="314"/>
      <c r="KMX312" s="314"/>
      <c r="KMY312" s="314"/>
      <c r="KMZ312" s="314"/>
      <c r="KNA312" s="314"/>
      <c r="KNB312" s="314"/>
      <c r="KNC312" s="314"/>
      <c r="KND312" s="314"/>
      <c r="KNE312" s="314"/>
      <c r="KNF312" s="314"/>
      <c r="KNG312" s="314"/>
      <c r="KNH312" s="314"/>
      <c r="KNI312" s="314"/>
      <c r="KNJ312" s="314"/>
      <c r="KNK312" s="314"/>
      <c r="KNL312" s="314"/>
      <c r="KNM312" s="314"/>
      <c r="KNN312" s="314"/>
      <c r="KNO312" s="314"/>
      <c r="KNP312" s="314"/>
      <c r="KNQ312" s="314"/>
      <c r="KNR312" s="314"/>
      <c r="KNS312" s="314"/>
      <c r="KNT312" s="314"/>
      <c r="KNU312" s="314"/>
      <c r="KNV312" s="314"/>
      <c r="KNW312" s="314"/>
      <c r="KNX312" s="314"/>
      <c r="KNY312" s="314"/>
      <c r="KNZ312" s="314"/>
      <c r="KOA312" s="314"/>
      <c r="KOB312" s="314"/>
      <c r="KOC312" s="314"/>
      <c r="KOD312" s="314"/>
      <c r="KOE312" s="314"/>
      <c r="KOF312" s="314"/>
      <c r="KOG312" s="314"/>
      <c r="KOH312" s="314"/>
      <c r="KOI312" s="314"/>
      <c r="KOJ312" s="314"/>
      <c r="KOK312" s="314"/>
      <c r="KOL312" s="314"/>
      <c r="KOM312" s="314"/>
      <c r="KON312" s="314"/>
      <c r="KOO312" s="314"/>
      <c r="KOP312" s="314"/>
      <c r="KOQ312" s="314"/>
      <c r="KOR312" s="314"/>
      <c r="KOS312" s="314"/>
      <c r="KOT312" s="314"/>
      <c r="KOU312" s="314"/>
      <c r="KOV312" s="314"/>
      <c r="KOW312" s="314"/>
      <c r="KOX312" s="314"/>
      <c r="KOY312" s="314"/>
      <c r="KOZ312" s="314"/>
      <c r="KPA312" s="314"/>
      <c r="KPB312" s="314"/>
      <c r="KPC312" s="314"/>
      <c r="KPD312" s="314"/>
      <c r="KPE312" s="314"/>
      <c r="KPF312" s="314"/>
      <c r="KPG312" s="314"/>
      <c r="KPH312" s="314"/>
      <c r="KPI312" s="314"/>
      <c r="KPJ312" s="314"/>
      <c r="KPK312" s="314"/>
      <c r="KPL312" s="314"/>
      <c r="KPM312" s="314"/>
      <c r="KPN312" s="314"/>
      <c r="KPO312" s="314"/>
      <c r="KPP312" s="314"/>
      <c r="KPQ312" s="314"/>
      <c r="KPR312" s="314"/>
      <c r="KPS312" s="314"/>
      <c r="KPT312" s="314"/>
      <c r="KPU312" s="314"/>
      <c r="KPV312" s="314"/>
      <c r="KPW312" s="314"/>
      <c r="KPX312" s="314"/>
      <c r="KPY312" s="314"/>
      <c r="KPZ312" s="314"/>
      <c r="KQA312" s="314"/>
      <c r="KQB312" s="314"/>
      <c r="KQC312" s="314"/>
      <c r="KQD312" s="314"/>
      <c r="KQE312" s="314"/>
      <c r="KQF312" s="314"/>
      <c r="KQG312" s="314"/>
      <c r="KQH312" s="314"/>
      <c r="KQI312" s="314"/>
      <c r="KQJ312" s="314"/>
      <c r="KQK312" s="314"/>
      <c r="KQL312" s="314"/>
      <c r="KQM312" s="314"/>
      <c r="KQN312" s="314"/>
      <c r="KQO312" s="314"/>
      <c r="KQP312" s="314"/>
      <c r="KQQ312" s="314"/>
      <c r="KQR312" s="314"/>
      <c r="KQS312" s="314"/>
      <c r="KQT312" s="314"/>
      <c r="KQU312" s="314"/>
      <c r="KQV312" s="314"/>
      <c r="KQW312" s="314"/>
      <c r="KQX312" s="314"/>
      <c r="KQY312" s="314"/>
      <c r="KQZ312" s="314"/>
      <c r="KRA312" s="314"/>
      <c r="KRB312" s="314"/>
      <c r="KRC312" s="314"/>
      <c r="KRD312" s="314"/>
      <c r="KRE312" s="314"/>
      <c r="KRF312" s="314"/>
      <c r="KRG312" s="314"/>
      <c r="KRH312" s="314"/>
      <c r="KRI312" s="314"/>
      <c r="KRJ312" s="314"/>
      <c r="KRK312" s="314"/>
      <c r="KRL312" s="314"/>
      <c r="KRM312" s="314"/>
      <c r="KRN312" s="314"/>
      <c r="KRO312" s="314"/>
      <c r="KRP312" s="314"/>
      <c r="KRQ312" s="314"/>
      <c r="KRR312" s="314"/>
      <c r="KRS312" s="314"/>
      <c r="KRT312" s="314"/>
      <c r="KRU312" s="314"/>
      <c r="KRV312" s="314"/>
      <c r="KRW312" s="314"/>
      <c r="KRX312" s="314"/>
      <c r="KRY312" s="314"/>
      <c r="KRZ312" s="314"/>
      <c r="KSA312" s="314"/>
      <c r="KSB312" s="314"/>
      <c r="KSC312" s="314"/>
      <c r="KSD312" s="314"/>
      <c r="KSE312" s="314"/>
      <c r="KSF312" s="314"/>
      <c r="KSG312" s="314"/>
      <c r="KSH312" s="314"/>
      <c r="KSI312" s="314"/>
      <c r="KSJ312" s="314"/>
      <c r="KSK312" s="314"/>
      <c r="KSL312" s="314"/>
      <c r="KSM312" s="314"/>
      <c r="KSN312" s="314"/>
      <c r="KSO312" s="314"/>
      <c r="KSP312" s="314"/>
      <c r="KSQ312" s="314"/>
      <c r="KSR312" s="314"/>
      <c r="KSS312" s="314"/>
      <c r="KST312" s="314"/>
      <c r="KSU312" s="314"/>
      <c r="KSV312" s="314"/>
      <c r="KSW312" s="314"/>
      <c r="KSX312" s="314"/>
      <c r="KSY312" s="314"/>
      <c r="KSZ312" s="314"/>
      <c r="KTA312" s="314"/>
      <c r="KTB312" s="314"/>
      <c r="KTC312" s="314"/>
      <c r="KTD312" s="314"/>
      <c r="KTE312" s="314"/>
      <c r="KTF312" s="314"/>
      <c r="KTG312" s="314"/>
      <c r="KTH312" s="314"/>
      <c r="KTI312" s="314"/>
      <c r="KTJ312" s="314"/>
      <c r="KTK312" s="314"/>
      <c r="KTL312" s="314"/>
      <c r="KTM312" s="314"/>
      <c r="KTN312" s="314"/>
      <c r="KTO312" s="314"/>
      <c r="KTP312" s="314"/>
      <c r="KTQ312" s="314"/>
      <c r="KTR312" s="314"/>
      <c r="KTS312" s="314"/>
      <c r="KTT312" s="314"/>
      <c r="KTU312" s="314"/>
      <c r="KTV312" s="314"/>
      <c r="KTW312" s="314"/>
      <c r="KTX312" s="314"/>
      <c r="KTY312" s="314"/>
      <c r="KTZ312" s="314"/>
      <c r="KUA312" s="314"/>
      <c r="KUB312" s="314"/>
      <c r="KUC312" s="314"/>
      <c r="KUD312" s="314"/>
      <c r="KUE312" s="314"/>
      <c r="KUF312" s="314"/>
      <c r="KUG312" s="314"/>
      <c r="KUH312" s="314"/>
      <c r="KUI312" s="314"/>
      <c r="KUJ312" s="314"/>
      <c r="KUK312" s="314"/>
      <c r="KUL312" s="314"/>
      <c r="KUM312" s="314"/>
      <c r="KUN312" s="314"/>
      <c r="KUO312" s="314"/>
      <c r="KUP312" s="314"/>
      <c r="KUQ312" s="314"/>
      <c r="KUR312" s="314"/>
      <c r="KUS312" s="314"/>
      <c r="KUT312" s="314"/>
      <c r="KUU312" s="314"/>
      <c r="KUV312" s="314"/>
      <c r="KUW312" s="314"/>
      <c r="KUX312" s="314"/>
      <c r="KUY312" s="314"/>
      <c r="KUZ312" s="314"/>
      <c r="KVA312" s="314"/>
      <c r="KVB312" s="314"/>
      <c r="KVC312" s="314"/>
      <c r="KVD312" s="314"/>
      <c r="KVE312" s="314"/>
      <c r="KVF312" s="314"/>
      <c r="KVG312" s="314"/>
      <c r="KVH312" s="314"/>
      <c r="KVI312" s="314"/>
      <c r="KVJ312" s="314"/>
      <c r="KVK312" s="314"/>
      <c r="KVL312" s="314"/>
      <c r="KVM312" s="314"/>
      <c r="KVN312" s="314"/>
      <c r="KVO312" s="314"/>
      <c r="KVP312" s="314"/>
      <c r="KVQ312" s="314"/>
      <c r="KVR312" s="314"/>
      <c r="KVS312" s="314"/>
      <c r="KVT312" s="314"/>
      <c r="KVU312" s="314"/>
      <c r="KVV312" s="314"/>
      <c r="KVW312" s="314"/>
      <c r="KVX312" s="314"/>
      <c r="KVY312" s="314"/>
      <c r="KVZ312" s="314"/>
      <c r="KWA312" s="314"/>
      <c r="KWB312" s="314"/>
      <c r="KWC312" s="314"/>
      <c r="KWD312" s="314"/>
      <c r="KWE312" s="314"/>
      <c r="KWF312" s="314"/>
      <c r="KWG312" s="314"/>
      <c r="KWH312" s="314"/>
      <c r="KWI312" s="314"/>
      <c r="KWJ312" s="314"/>
      <c r="KWK312" s="314"/>
      <c r="KWL312" s="314"/>
      <c r="KWM312" s="314"/>
      <c r="KWN312" s="314"/>
      <c r="KWO312" s="314"/>
      <c r="KWP312" s="314"/>
      <c r="KWQ312" s="314"/>
      <c r="KWR312" s="314"/>
      <c r="KWS312" s="314"/>
      <c r="KWT312" s="314"/>
      <c r="KWU312" s="314"/>
      <c r="KWV312" s="314"/>
      <c r="KWW312" s="314"/>
      <c r="KWX312" s="314"/>
      <c r="KWY312" s="314"/>
      <c r="KWZ312" s="314"/>
      <c r="KXA312" s="314"/>
      <c r="KXB312" s="314"/>
      <c r="KXC312" s="314"/>
      <c r="KXD312" s="314"/>
      <c r="KXE312" s="314"/>
      <c r="KXF312" s="314"/>
      <c r="KXG312" s="314"/>
      <c r="KXH312" s="314"/>
      <c r="KXI312" s="314"/>
      <c r="KXJ312" s="314"/>
      <c r="KXK312" s="314"/>
      <c r="KXL312" s="314"/>
      <c r="KXM312" s="314"/>
      <c r="KXN312" s="314"/>
      <c r="KXO312" s="314"/>
      <c r="KXP312" s="314"/>
      <c r="KXQ312" s="314"/>
      <c r="KXR312" s="314"/>
      <c r="KXS312" s="314"/>
      <c r="KXT312" s="314"/>
      <c r="KXU312" s="314"/>
      <c r="KXV312" s="314"/>
      <c r="KXW312" s="314"/>
      <c r="KXX312" s="314"/>
      <c r="KXY312" s="314"/>
      <c r="KXZ312" s="314"/>
      <c r="KYA312" s="314"/>
      <c r="KYB312" s="314"/>
      <c r="KYC312" s="314"/>
      <c r="KYD312" s="314"/>
      <c r="KYE312" s="314"/>
      <c r="KYF312" s="314"/>
      <c r="KYG312" s="314"/>
      <c r="KYH312" s="314"/>
      <c r="KYI312" s="314"/>
      <c r="KYJ312" s="314"/>
      <c r="KYK312" s="314"/>
      <c r="KYL312" s="314"/>
      <c r="KYM312" s="314"/>
      <c r="KYN312" s="314"/>
      <c r="KYO312" s="314"/>
      <c r="KYP312" s="314"/>
      <c r="KYQ312" s="314"/>
      <c r="KYR312" s="314"/>
      <c r="KYS312" s="314"/>
      <c r="KYT312" s="314"/>
      <c r="KYU312" s="314"/>
      <c r="KYV312" s="314"/>
      <c r="KYW312" s="314"/>
      <c r="KYX312" s="314"/>
      <c r="KYY312" s="314"/>
      <c r="KYZ312" s="314"/>
      <c r="KZA312" s="314"/>
      <c r="KZB312" s="314"/>
      <c r="KZC312" s="314"/>
      <c r="KZD312" s="314"/>
      <c r="KZE312" s="314"/>
      <c r="KZF312" s="314"/>
      <c r="KZG312" s="314"/>
      <c r="KZH312" s="314"/>
      <c r="KZI312" s="314"/>
      <c r="KZJ312" s="314"/>
      <c r="KZK312" s="314"/>
      <c r="KZL312" s="314"/>
      <c r="KZM312" s="314"/>
      <c r="KZN312" s="314"/>
      <c r="KZO312" s="314"/>
      <c r="KZP312" s="314"/>
      <c r="KZQ312" s="314"/>
      <c r="KZR312" s="314"/>
      <c r="KZS312" s="314"/>
      <c r="KZT312" s="314"/>
      <c r="KZU312" s="314"/>
      <c r="KZV312" s="314"/>
      <c r="KZW312" s="314"/>
      <c r="KZX312" s="314"/>
      <c r="KZY312" s="314"/>
      <c r="KZZ312" s="314"/>
      <c r="LAA312" s="314"/>
      <c r="LAB312" s="314"/>
      <c r="LAC312" s="314"/>
      <c r="LAD312" s="314"/>
      <c r="LAE312" s="314"/>
      <c r="LAF312" s="314"/>
      <c r="LAG312" s="314"/>
      <c r="LAH312" s="314"/>
      <c r="LAI312" s="314"/>
      <c r="LAJ312" s="314"/>
      <c r="LAK312" s="314"/>
      <c r="LAL312" s="314"/>
      <c r="LAM312" s="314"/>
      <c r="LAN312" s="314"/>
      <c r="LAO312" s="314"/>
      <c r="LAP312" s="314"/>
      <c r="LAQ312" s="314"/>
      <c r="LAR312" s="314"/>
      <c r="LAS312" s="314"/>
      <c r="LAT312" s="314"/>
      <c r="LAU312" s="314"/>
      <c r="LAV312" s="314"/>
      <c r="LAW312" s="314"/>
      <c r="LAX312" s="314"/>
      <c r="LAY312" s="314"/>
      <c r="LAZ312" s="314"/>
      <c r="LBA312" s="314"/>
      <c r="LBB312" s="314"/>
      <c r="LBC312" s="314"/>
      <c r="LBD312" s="314"/>
      <c r="LBE312" s="314"/>
      <c r="LBF312" s="314"/>
      <c r="LBG312" s="314"/>
      <c r="LBH312" s="314"/>
      <c r="LBI312" s="314"/>
      <c r="LBJ312" s="314"/>
      <c r="LBK312" s="314"/>
      <c r="LBL312" s="314"/>
      <c r="LBM312" s="314"/>
      <c r="LBN312" s="314"/>
      <c r="LBO312" s="314"/>
      <c r="LBP312" s="314"/>
      <c r="LBQ312" s="314"/>
      <c r="LBR312" s="314"/>
      <c r="LBS312" s="314"/>
      <c r="LBT312" s="314"/>
      <c r="LBU312" s="314"/>
      <c r="LBV312" s="314"/>
      <c r="LBW312" s="314"/>
      <c r="LBX312" s="314"/>
      <c r="LBY312" s="314"/>
      <c r="LBZ312" s="314"/>
      <c r="LCA312" s="314"/>
      <c r="LCB312" s="314"/>
      <c r="LCC312" s="314"/>
      <c r="LCD312" s="314"/>
      <c r="LCE312" s="314"/>
      <c r="LCF312" s="314"/>
      <c r="LCG312" s="314"/>
      <c r="LCH312" s="314"/>
      <c r="LCI312" s="314"/>
      <c r="LCJ312" s="314"/>
      <c r="LCK312" s="314"/>
      <c r="LCL312" s="314"/>
      <c r="LCM312" s="314"/>
      <c r="LCN312" s="314"/>
      <c r="LCO312" s="314"/>
      <c r="LCP312" s="314"/>
      <c r="LCQ312" s="314"/>
      <c r="LCR312" s="314"/>
      <c r="LCS312" s="314"/>
      <c r="LCT312" s="314"/>
      <c r="LCU312" s="314"/>
      <c r="LCV312" s="314"/>
      <c r="LCW312" s="314"/>
      <c r="LCX312" s="314"/>
      <c r="LCY312" s="314"/>
      <c r="LCZ312" s="314"/>
      <c r="LDA312" s="314"/>
      <c r="LDB312" s="314"/>
      <c r="LDC312" s="314"/>
      <c r="LDD312" s="314"/>
      <c r="LDE312" s="314"/>
      <c r="LDF312" s="314"/>
      <c r="LDG312" s="314"/>
      <c r="LDH312" s="314"/>
      <c r="LDI312" s="314"/>
      <c r="LDJ312" s="314"/>
      <c r="LDK312" s="314"/>
      <c r="LDL312" s="314"/>
      <c r="LDM312" s="314"/>
      <c r="LDN312" s="314"/>
      <c r="LDO312" s="314"/>
      <c r="LDP312" s="314"/>
      <c r="LDQ312" s="314"/>
      <c r="LDR312" s="314"/>
      <c r="LDS312" s="314"/>
      <c r="LDT312" s="314"/>
      <c r="LDU312" s="314"/>
      <c r="LDV312" s="314"/>
      <c r="LDW312" s="314"/>
      <c r="LDX312" s="314"/>
      <c r="LDY312" s="314"/>
      <c r="LDZ312" s="314"/>
      <c r="LEA312" s="314"/>
      <c r="LEB312" s="314"/>
      <c r="LEC312" s="314"/>
      <c r="LED312" s="314"/>
      <c r="LEE312" s="314"/>
      <c r="LEF312" s="314"/>
      <c r="LEG312" s="314"/>
      <c r="LEH312" s="314"/>
      <c r="LEI312" s="314"/>
      <c r="LEJ312" s="314"/>
      <c r="LEK312" s="314"/>
      <c r="LEL312" s="314"/>
      <c r="LEM312" s="314"/>
      <c r="LEN312" s="314"/>
      <c r="LEO312" s="314"/>
      <c r="LEP312" s="314"/>
      <c r="LEQ312" s="314"/>
      <c r="LER312" s="314"/>
      <c r="LES312" s="314"/>
      <c r="LET312" s="314"/>
      <c r="LEU312" s="314"/>
      <c r="LEV312" s="314"/>
      <c r="LEW312" s="314"/>
      <c r="LEX312" s="314"/>
      <c r="LEY312" s="314"/>
      <c r="LEZ312" s="314"/>
      <c r="LFA312" s="314"/>
      <c r="LFB312" s="314"/>
      <c r="LFC312" s="314"/>
      <c r="LFD312" s="314"/>
      <c r="LFE312" s="314"/>
      <c r="LFF312" s="314"/>
      <c r="LFG312" s="314"/>
      <c r="LFH312" s="314"/>
      <c r="LFI312" s="314"/>
      <c r="LFJ312" s="314"/>
      <c r="LFK312" s="314"/>
      <c r="LFL312" s="314"/>
      <c r="LFM312" s="314"/>
      <c r="LFN312" s="314"/>
      <c r="LFO312" s="314"/>
      <c r="LFP312" s="314"/>
      <c r="LFQ312" s="314"/>
      <c r="LFR312" s="314"/>
      <c r="LFS312" s="314"/>
      <c r="LFT312" s="314"/>
      <c r="LFU312" s="314"/>
      <c r="LFV312" s="314"/>
      <c r="LFW312" s="314"/>
      <c r="LFX312" s="314"/>
      <c r="LFY312" s="314"/>
      <c r="LFZ312" s="314"/>
      <c r="LGA312" s="314"/>
      <c r="LGB312" s="314"/>
      <c r="LGC312" s="314"/>
      <c r="LGD312" s="314"/>
      <c r="LGE312" s="314"/>
      <c r="LGF312" s="314"/>
      <c r="LGG312" s="314"/>
      <c r="LGH312" s="314"/>
      <c r="LGI312" s="314"/>
      <c r="LGJ312" s="314"/>
      <c r="LGK312" s="314"/>
      <c r="LGL312" s="314"/>
      <c r="LGM312" s="314"/>
      <c r="LGN312" s="314"/>
      <c r="LGO312" s="314"/>
      <c r="LGP312" s="314"/>
      <c r="LGQ312" s="314"/>
      <c r="LGR312" s="314"/>
      <c r="LGS312" s="314"/>
      <c r="LGT312" s="314"/>
      <c r="LGU312" s="314"/>
      <c r="LGV312" s="314"/>
      <c r="LGW312" s="314"/>
      <c r="LGX312" s="314"/>
      <c r="LGY312" s="314"/>
      <c r="LGZ312" s="314"/>
      <c r="LHA312" s="314"/>
      <c r="LHB312" s="314"/>
      <c r="LHC312" s="314"/>
      <c r="LHD312" s="314"/>
      <c r="LHE312" s="314"/>
      <c r="LHF312" s="314"/>
      <c r="LHG312" s="314"/>
      <c r="LHH312" s="314"/>
      <c r="LHI312" s="314"/>
      <c r="LHJ312" s="314"/>
      <c r="LHK312" s="314"/>
      <c r="LHL312" s="314"/>
      <c r="LHM312" s="314"/>
      <c r="LHN312" s="314"/>
      <c r="LHO312" s="314"/>
      <c r="LHP312" s="314"/>
      <c r="LHQ312" s="314"/>
      <c r="LHR312" s="314"/>
      <c r="LHS312" s="314"/>
      <c r="LHT312" s="314"/>
      <c r="LHU312" s="314"/>
      <c r="LHV312" s="314"/>
      <c r="LHW312" s="314"/>
      <c r="LHX312" s="314"/>
      <c r="LHY312" s="314"/>
      <c r="LHZ312" s="314"/>
      <c r="LIA312" s="314"/>
      <c r="LIB312" s="314"/>
      <c r="LIC312" s="314"/>
      <c r="LID312" s="314"/>
      <c r="LIE312" s="314"/>
      <c r="LIF312" s="314"/>
      <c r="LIG312" s="314"/>
      <c r="LIH312" s="314"/>
      <c r="LII312" s="314"/>
      <c r="LIJ312" s="314"/>
      <c r="LIK312" s="314"/>
      <c r="LIL312" s="314"/>
      <c r="LIM312" s="314"/>
      <c r="LIN312" s="314"/>
      <c r="LIO312" s="314"/>
      <c r="LIP312" s="314"/>
      <c r="LIQ312" s="314"/>
      <c r="LIR312" s="314"/>
      <c r="LIS312" s="314"/>
      <c r="LIT312" s="314"/>
      <c r="LIU312" s="314"/>
      <c r="LIV312" s="314"/>
      <c r="LIW312" s="314"/>
      <c r="LIX312" s="314"/>
      <c r="LIY312" s="314"/>
      <c r="LIZ312" s="314"/>
      <c r="LJA312" s="314"/>
      <c r="LJB312" s="314"/>
      <c r="LJC312" s="314"/>
      <c r="LJD312" s="314"/>
      <c r="LJE312" s="314"/>
      <c r="LJF312" s="314"/>
      <c r="LJG312" s="314"/>
      <c r="LJH312" s="314"/>
      <c r="LJI312" s="314"/>
      <c r="LJJ312" s="314"/>
      <c r="LJK312" s="314"/>
      <c r="LJL312" s="314"/>
      <c r="LJM312" s="314"/>
      <c r="LJN312" s="314"/>
      <c r="LJO312" s="314"/>
      <c r="LJP312" s="314"/>
      <c r="LJQ312" s="314"/>
      <c r="LJR312" s="314"/>
      <c r="LJS312" s="314"/>
      <c r="LJT312" s="314"/>
      <c r="LJU312" s="314"/>
      <c r="LJV312" s="314"/>
      <c r="LJW312" s="314"/>
      <c r="LJX312" s="314"/>
      <c r="LJY312" s="314"/>
      <c r="LJZ312" s="314"/>
      <c r="LKA312" s="314"/>
      <c r="LKB312" s="314"/>
      <c r="LKC312" s="314"/>
      <c r="LKD312" s="314"/>
      <c r="LKE312" s="314"/>
      <c r="LKF312" s="314"/>
      <c r="LKG312" s="314"/>
      <c r="LKH312" s="314"/>
      <c r="LKI312" s="314"/>
      <c r="LKJ312" s="314"/>
      <c r="LKK312" s="314"/>
      <c r="LKL312" s="314"/>
      <c r="LKM312" s="314"/>
      <c r="LKN312" s="314"/>
      <c r="LKO312" s="314"/>
      <c r="LKP312" s="314"/>
      <c r="LKQ312" s="314"/>
      <c r="LKR312" s="314"/>
      <c r="LKS312" s="314"/>
      <c r="LKT312" s="314"/>
      <c r="LKU312" s="314"/>
      <c r="LKV312" s="314"/>
      <c r="LKW312" s="314"/>
      <c r="LKX312" s="314"/>
      <c r="LKY312" s="314"/>
      <c r="LKZ312" s="314"/>
      <c r="LLA312" s="314"/>
      <c r="LLB312" s="314"/>
      <c r="LLC312" s="314"/>
      <c r="LLD312" s="314"/>
      <c r="LLE312" s="314"/>
      <c r="LLF312" s="314"/>
      <c r="LLG312" s="314"/>
      <c r="LLH312" s="314"/>
      <c r="LLI312" s="314"/>
      <c r="LLJ312" s="314"/>
      <c r="LLK312" s="314"/>
      <c r="LLL312" s="314"/>
      <c r="LLM312" s="314"/>
      <c r="LLN312" s="314"/>
      <c r="LLO312" s="314"/>
      <c r="LLP312" s="314"/>
      <c r="LLQ312" s="314"/>
      <c r="LLR312" s="314"/>
      <c r="LLS312" s="314"/>
      <c r="LLT312" s="314"/>
      <c r="LLU312" s="314"/>
      <c r="LLV312" s="314"/>
      <c r="LLW312" s="314"/>
      <c r="LLX312" s="314"/>
      <c r="LLY312" s="314"/>
      <c r="LLZ312" s="314"/>
      <c r="LMA312" s="314"/>
      <c r="LMB312" s="314"/>
      <c r="LMC312" s="314"/>
      <c r="LMD312" s="314"/>
      <c r="LME312" s="314"/>
      <c r="LMF312" s="314"/>
      <c r="LMG312" s="314"/>
      <c r="LMH312" s="314"/>
      <c r="LMI312" s="314"/>
      <c r="LMJ312" s="314"/>
      <c r="LMK312" s="314"/>
      <c r="LML312" s="314"/>
      <c r="LMM312" s="314"/>
      <c r="LMN312" s="314"/>
      <c r="LMO312" s="314"/>
      <c r="LMP312" s="314"/>
      <c r="LMQ312" s="314"/>
      <c r="LMR312" s="314"/>
      <c r="LMS312" s="314"/>
      <c r="LMT312" s="314"/>
      <c r="LMU312" s="314"/>
      <c r="LMV312" s="314"/>
      <c r="LMW312" s="314"/>
      <c r="LMX312" s="314"/>
      <c r="LMY312" s="314"/>
      <c r="LMZ312" s="314"/>
      <c r="LNA312" s="314"/>
      <c r="LNB312" s="314"/>
      <c r="LNC312" s="314"/>
      <c r="LND312" s="314"/>
      <c r="LNE312" s="314"/>
      <c r="LNF312" s="314"/>
      <c r="LNG312" s="314"/>
      <c r="LNH312" s="314"/>
      <c r="LNI312" s="314"/>
      <c r="LNJ312" s="314"/>
      <c r="LNK312" s="314"/>
      <c r="LNL312" s="314"/>
      <c r="LNM312" s="314"/>
      <c r="LNN312" s="314"/>
      <c r="LNO312" s="314"/>
      <c r="LNP312" s="314"/>
      <c r="LNQ312" s="314"/>
      <c r="LNR312" s="314"/>
      <c r="LNS312" s="314"/>
      <c r="LNT312" s="314"/>
      <c r="LNU312" s="314"/>
      <c r="LNV312" s="314"/>
      <c r="LNW312" s="314"/>
      <c r="LNX312" s="314"/>
      <c r="LNY312" s="314"/>
      <c r="LNZ312" s="314"/>
      <c r="LOA312" s="314"/>
      <c r="LOB312" s="314"/>
      <c r="LOC312" s="314"/>
      <c r="LOD312" s="314"/>
      <c r="LOE312" s="314"/>
      <c r="LOF312" s="314"/>
      <c r="LOG312" s="314"/>
      <c r="LOH312" s="314"/>
      <c r="LOI312" s="314"/>
      <c r="LOJ312" s="314"/>
      <c r="LOK312" s="314"/>
      <c r="LOL312" s="314"/>
      <c r="LOM312" s="314"/>
      <c r="LON312" s="314"/>
      <c r="LOO312" s="314"/>
      <c r="LOP312" s="314"/>
      <c r="LOQ312" s="314"/>
      <c r="LOR312" s="314"/>
      <c r="LOS312" s="314"/>
      <c r="LOT312" s="314"/>
      <c r="LOU312" s="314"/>
      <c r="LOV312" s="314"/>
      <c r="LOW312" s="314"/>
      <c r="LOX312" s="314"/>
      <c r="LOY312" s="314"/>
      <c r="LOZ312" s="314"/>
      <c r="LPA312" s="314"/>
      <c r="LPB312" s="314"/>
      <c r="LPC312" s="314"/>
      <c r="LPD312" s="314"/>
      <c r="LPE312" s="314"/>
      <c r="LPF312" s="314"/>
      <c r="LPG312" s="314"/>
      <c r="LPH312" s="314"/>
      <c r="LPI312" s="314"/>
      <c r="LPJ312" s="314"/>
      <c r="LPK312" s="314"/>
      <c r="LPL312" s="314"/>
      <c r="LPM312" s="314"/>
      <c r="LPN312" s="314"/>
      <c r="LPO312" s="314"/>
      <c r="LPP312" s="314"/>
      <c r="LPQ312" s="314"/>
      <c r="LPR312" s="314"/>
      <c r="LPS312" s="314"/>
      <c r="LPT312" s="314"/>
      <c r="LPU312" s="314"/>
      <c r="LPV312" s="314"/>
      <c r="LPW312" s="314"/>
      <c r="LPX312" s="314"/>
      <c r="LPY312" s="314"/>
      <c r="LPZ312" s="314"/>
      <c r="LQA312" s="314"/>
      <c r="LQB312" s="314"/>
      <c r="LQC312" s="314"/>
      <c r="LQD312" s="314"/>
      <c r="LQE312" s="314"/>
      <c r="LQF312" s="314"/>
      <c r="LQG312" s="314"/>
      <c r="LQH312" s="314"/>
      <c r="LQI312" s="314"/>
      <c r="LQJ312" s="314"/>
      <c r="LQK312" s="314"/>
      <c r="LQL312" s="314"/>
      <c r="LQM312" s="314"/>
      <c r="LQN312" s="314"/>
      <c r="LQO312" s="314"/>
      <c r="LQP312" s="314"/>
      <c r="LQQ312" s="314"/>
      <c r="LQR312" s="314"/>
      <c r="LQS312" s="314"/>
      <c r="LQT312" s="314"/>
      <c r="LQU312" s="314"/>
      <c r="LQV312" s="314"/>
      <c r="LQW312" s="314"/>
      <c r="LQX312" s="314"/>
      <c r="LQY312" s="314"/>
      <c r="LQZ312" s="314"/>
      <c r="LRA312" s="314"/>
      <c r="LRB312" s="314"/>
      <c r="LRC312" s="314"/>
      <c r="LRD312" s="314"/>
      <c r="LRE312" s="314"/>
      <c r="LRF312" s="314"/>
      <c r="LRG312" s="314"/>
      <c r="LRH312" s="314"/>
      <c r="LRI312" s="314"/>
      <c r="LRJ312" s="314"/>
      <c r="LRK312" s="314"/>
      <c r="LRL312" s="314"/>
      <c r="LRM312" s="314"/>
      <c r="LRN312" s="314"/>
      <c r="LRO312" s="314"/>
      <c r="LRP312" s="314"/>
      <c r="LRQ312" s="314"/>
      <c r="LRR312" s="314"/>
      <c r="LRS312" s="314"/>
      <c r="LRT312" s="314"/>
      <c r="LRU312" s="314"/>
      <c r="LRV312" s="314"/>
      <c r="LRW312" s="314"/>
      <c r="LRX312" s="314"/>
      <c r="LRY312" s="314"/>
      <c r="LRZ312" s="314"/>
      <c r="LSA312" s="314"/>
      <c r="LSB312" s="314"/>
      <c r="LSC312" s="314"/>
      <c r="LSD312" s="314"/>
      <c r="LSE312" s="314"/>
      <c r="LSF312" s="314"/>
      <c r="LSG312" s="314"/>
      <c r="LSH312" s="314"/>
      <c r="LSI312" s="314"/>
      <c r="LSJ312" s="314"/>
      <c r="LSK312" s="314"/>
      <c r="LSL312" s="314"/>
      <c r="LSM312" s="314"/>
      <c r="LSN312" s="314"/>
      <c r="LSO312" s="314"/>
      <c r="LSP312" s="314"/>
      <c r="LSQ312" s="314"/>
      <c r="LSR312" s="314"/>
      <c r="LSS312" s="314"/>
      <c r="LST312" s="314"/>
      <c r="LSU312" s="314"/>
      <c r="LSV312" s="314"/>
      <c r="LSW312" s="314"/>
      <c r="LSX312" s="314"/>
      <c r="LSY312" s="314"/>
      <c r="LSZ312" s="314"/>
      <c r="LTA312" s="314"/>
      <c r="LTB312" s="314"/>
      <c r="LTC312" s="314"/>
      <c r="LTD312" s="314"/>
      <c r="LTE312" s="314"/>
      <c r="LTF312" s="314"/>
      <c r="LTG312" s="314"/>
      <c r="LTH312" s="314"/>
      <c r="LTI312" s="314"/>
      <c r="LTJ312" s="314"/>
      <c r="LTK312" s="314"/>
      <c r="LTL312" s="314"/>
      <c r="LTM312" s="314"/>
      <c r="LTN312" s="314"/>
      <c r="LTO312" s="314"/>
      <c r="LTP312" s="314"/>
      <c r="LTQ312" s="314"/>
      <c r="LTR312" s="314"/>
      <c r="LTS312" s="314"/>
      <c r="LTT312" s="314"/>
      <c r="LTU312" s="314"/>
      <c r="LTV312" s="314"/>
      <c r="LTW312" s="314"/>
      <c r="LTX312" s="314"/>
      <c r="LTY312" s="314"/>
      <c r="LTZ312" s="314"/>
      <c r="LUA312" s="314"/>
      <c r="LUB312" s="314"/>
      <c r="LUC312" s="314"/>
      <c r="LUD312" s="314"/>
      <c r="LUE312" s="314"/>
      <c r="LUF312" s="314"/>
      <c r="LUG312" s="314"/>
      <c r="LUH312" s="314"/>
      <c r="LUI312" s="314"/>
      <c r="LUJ312" s="314"/>
      <c r="LUK312" s="314"/>
      <c r="LUL312" s="314"/>
      <c r="LUM312" s="314"/>
      <c r="LUN312" s="314"/>
      <c r="LUO312" s="314"/>
      <c r="LUP312" s="314"/>
      <c r="LUQ312" s="314"/>
      <c r="LUR312" s="314"/>
      <c r="LUS312" s="314"/>
      <c r="LUT312" s="314"/>
      <c r="LUU312" s="314"/>
      <c r="LUV312" s="314"/>
      <c r="LUW312" s="314"/>
      <c r="LUX312" s="314"/>
      <c r="LUY312" s="314"/>
      <c r="LUZ312" s="314"/>
      <c r="LVA312" s="314"/>
      <c r="LVB312" s="314"/>
      <c r="LVC312" s="314"/>
      <c r="LVD312" s="314"/>
      <c r="LVE312" s="314"/>
      <c r="LVF312" s="314"/>
      <c r="LVG312" s="314"/>
      <c r="LVH312" s="314"/>
      <c r="LVI312" s="314"/>
      <c r="LVJ312" s="314"/>
      <c r="LVK312" s="314"/>
      <c r="LVL312" s="314"/>
      <c r="LVM312" s="314"/>
      <c r="LVN312" s="314"/>
      <c r="LVO312" s="314"/>
      <c r="LVP312" s="314"/>
      <c r="LVQ312" s="314"/>
      <c r="LVR312" s="314"/>
      <c r="LVS312" s="314"/>
      <c r="LVT312" s="314"/>
      <c r="LVU312" s="314"/>
      <c r="LVV312" s="314"/>
      <c r="LVW312" s="314"/>
      <c r="LVX312" s="314"/>
      <c r="LVY312" s="314"/>
      <c r="LVZ312" s="314"/>
      <c r="LWA312" s="314"/>
      <c r="LWB312" s="314"/>
      <c r="LWC312" s="314"/>
      <c r="LWD312" s="314"/>
      <c r="LWE312" s="314"/>
      <c r="LWF312" s="314"/>
      <c r="LWG312" s="314"/>
      <c r="LWH312" s="314"/>
      <c r="LWI312" s="314"/>
      <c r="LWJ312" s="314"/>
      <c r="LWK312" s="314"/>
      <c r="LWL312" s="314"/>
      <c r="LWM312" s="314"/>
      <c r="LWN312" s="314"/>
      <c r="LWO312" s="314"/>
      <c r="LWP312" s="314"/>
      <c r="LWQ312" s="314"/>
      <c r="LWR312" s="314"/>
      <c r="LWS312" s="314"/>
      <c r="LWT312" s="314"/>
      <c r="LWU312" s="314"/>
      <c r="LWV312" s="314"/>
      <c r="LWW312" s="314"/>
      <c r="LWX312" s="314"/>
      <c r="LWY312" s="314"/>
      <c r="LWZ312" s="314"/>
      <c r="LXA312" s="314"/>
      <c r="LXB312" s="314"/>
      <c r="LXC312" s="314"/>
      <c r="LXD312" s="314"/>
      <c r="LXE312" s="314"/>
      <c r="LXF312" s="314"/>
      <c r="LXG312" s="314"/>
      <c r="LXH312" s="314"/>
      <c r="LXI312" s="314"/>
      <c r="LXJ312" s="314"/>
      <c r="LXK312" s="314"/>
      <c r="LXL312" s="314"/>
      <c r="LXM312" s="314"/>
      <c r="LXN312" s="314"/>
      <c r="LXO312" s="314"/>
      <c r="LXP312" s="314"/>
      <c r="LXQ312" s="314"/>
      <c r="LXR312" s="314"/>
      <c r="LXS312" s="314"/>
      <c r="LXT312" s="314"/>
      <c r="LXU312" s="314"/>
      <c r="LXV312" s="314"/>
      <c r="LXW312" s="314"/>
      <c r="LXX312" s="314"/>
      <c r="LXY312" s="314"/>
      <c r="LXZ312" s="314"/>
      <c r="LYA312" s="314"/>
      <c r="LYB312" s="314"/>
      <c r="LYC312" s="314"/>
      <c r="LYD312" s="314"/>
      <c r="LYE312" s="314"/>
      <c r="LYF312" s="314"/>
      <c r="LYG312" s="314"/>
      <c r="LYH312" s="314"/>
      <c r="LYI312" s="314"/>
      <c r="LYJ312" s="314"/>
      <c r="LYK312" s="314"/>
      <c r="LYL312" s="314"/>
      <c r="LYM312" s="314"/>
      <c r="LYN312" s="314"/>
      <c r="LYO312" s="314"/>
      <c r="LYP312" s="314"/>
      <c r="LYQ312" s="314"/>
      <c r="LYR312" s="314"/>
      <c r="LYS312" s="314"/>
      <c r="LYT312" s="314"/>
      <c r="LYU312" s="314"/>
      <c r="LYV312" s="314"/>
      <c r="LYW312" s="314"/>
      <c r="LYX312" s="314"/>
      <c r="LYY312" s="314"/>
      <c r="LYZ312" s="314"/>
      <c r="LZA312" s="314"/>
      <c r="LZB312" s="314"/>
      <c r="LZC312" s="314"/>
      <c r="LZD312" s="314"/>
      <c r="LZE312" s="314"/>
      <c r="LZF312" s="314"/>
      <c r="LZG312" s="314"/>
      <c r="LZH312" s="314"/>
      <c r="LZI312" s="314"/>
      <c r="LZJ312" s="314"/>
      <c r="LZK312" s="314"/>
      <c r="LZL312" s="314"/>
      <c r="LZM312" s="314"/>
      <c r="LZN312" s="314"/>
      <c r="LZO312" s="314"/>
      <c r="LZP312" s="314"/>
      <c r="LZQ312" s="314"/>
      <c r="LZR312" s="314"/>
      <c r="LZS312" s="314"/>
      <c r="LZT312" s="314"/>
      <c r="LZU312" s="314"/>
      <c r="LZV312" s="314"/>
      <c r="LZW312" s="314"/>
      <c r="LZX312" s="314"/>
      <c r="LZY312" s="314"/>
      <c r="LZZ312" s="314"/>
      <c r="MAA312" s="314"/>
      <c r="MAB312" s="314"/>
      <c r="MAC312" s="314"/>
      <c r="MAD312" s="314"/>
      <c r="MAE312" s="314"/>
      <c r="MAF312" s="314"/>
      <c r="MAG312" s="314"/>
      <c r="MAH312" s="314"/>
      <c r="MAI312" s="314"/>
      <c r="MAJ312" s="314"/>
      <c r="MAK312" s="314"/>
      <c r="MAL312" s="314"/>
      <c r="MAM312" s="314"/>
      <c r="MAN312" s="314"/>
      <c r="MAO312" s="314"/>
      <c r="MAP312" s="314"/>
      <c r="MAQ312" s="314"/>
      <c r="MAR312" s="314"/>
      <c r="MAS312" s="314"/>
      <c r="MAT312" s="314"/>
      <c r="MAU312" s="314"/>
      <c r="MAV312" s="314"/>
      <c r="MAW312" s="314"/>
      <c r="MAX312" s="314"/>
      <c r="MAY312" s="314"/>
      <c r="MAZ312" s="314"/>
      <c r="MBA312" s="314"/>
      <c r="MBB312" s="314"/>
      <c r="MBC312" s="314"/>
      <c r="MBD312" s="314"/>
      <c r="MBE312" s="314"/>
      <c r="MBF312" s="314"/>
      <c r="MBG312" s="314"/>
      <c r="MBH312" s="314"/>
      <c r="MBI312" s="314"/>
      <c r="MBJ312" s="314"/>
      <c r="MBK312" s="314"/>
      <c r="MBL312" s="314"/>
      <c r="MBM312" s="314"/>
      <c r="MBN312" s="314"/>
      <c r="MBO312" s="314"/>
      <c r="MBP312" s="314"/>
      <c r="MBQ312" s="314"/>
      <c r="MBR312" s="314"/>
      <c r="MBS312" s="314"/>
      <c r="MBT312" s="314"/>
      <c r="MBU312" s="314"/>
      <c r="MBV312" s="314"/>
      <c r="MBW312" s="314"/>
      <c r="MBX312" s="314"/>
      <c r="MBY312" s="314"/>
      <c r="MBZ312" s="314"/>
      <c r="MCA312" s="314"/>
      <c r="MCB312" s="314"/>
      <c r="MCC312" s="314"/>
      <c r="MCD312" s="314"/>
      <c r="MCE312" s="314"/>
      <c r="MCF312" s="314"/>
      <c r="MCG312" s="314"/>
      <c r="MCH312" s="314"/>
      <c r="MCI312" s="314"/>
      <c r="MCJ312" s="314"/>
      <c r="MCK312" s="314"/>
      <c r="MCL312" s="314"/>
      <c r="MCM312" s="314"/>
      <c r="MCN312" s="314"/>
      <c r="MCO312" s="314"/>
      <c r="MCP312" s="314"/>
      <c r="MCQ312" s="314"/>
      <c r="MCR312" s="314"/>
      <c r="MCS312" s="314"/>
      <c r="MCT312" s="314"/>
      <c r="MCU312" s="314"/>
      <c r="MCV312" s="314"/>
      <c r="MCW312" s="314"/>
      <c r="MCX312" s="314"/>
      <c r="MCY312" s="314"/>
      <c r="MCZ312" s="314"/>
      <c r="MDA312" s="314"/>
      <c r="MDB312" s="314"/>
      <c r="MDC312" s="314"/>
      <c r="MDD312" s="314"/>
      <c r="MDE312" s="314"/>
      <c r="MDF312" s="314"/>
      <c r="MDG312" s="314"/>
      <c r="MDH312" s="314"/>
      <c r="MDI312" s="314"/>
      <c r="MDJ312" s="314"/>
      <c r="MDK312" s="314"/>
      <c r="MDL312" s="314"/>
      <c r="MDM312" s="314"/>
      <c r="MDN312" s="314"/>
      <c r="MDO312" s="314"/>
      <c r="MDP312" s="314"/>
      <c r="MDQ312" s="314"/>
      <c r="MDR312" s="314"/>
      <c r="MDS312" s="314"/>
      <c r="MDT312" s="314"/>
      <c r="MDU312" s="314"/>
      <c r="MDV312" s="314"/>
      <c r="MDW312" s="314"/>
      <c r="MDX312" s="314"/>
      <c r="MDY312" s="314"/>
      <c r="MDZ312" s="314"/>
      <c r="MEA312" s="314"/>
      <c r="MEB312" s="314"/>
      <c r="MEC312" s="314"/>
      <c r="MED312" s="314"/>
      <c r="MEE312" s="314"/>
      <c r="MEF312" s="314"/>
      <c r="MEG312" s="314"/>
      <c r="MEH312" s="314"/>
      <c r="MEI312" s="314"/>
      <c r="MEJ312" s="314"/>
      <c r="MEK312" s="314"/>
      <c r="MEL312" s="314"/>
      <c r="MEM312" s="314"/>
      <c r="MEN312" s="314"/>
      <c r="MEO312" s="314"/>
      <c r="MEP312" s="314"/>
      <c r="MEQ312" s="314"/>
      <c r="MER312" s="314"/>
      <c r="MES312" s="314"/>
      <c r="MET312" s="314"/>
      <c r="MEU312" s="314"/>
      <c r="MEV312" s="314"/>
      <c r="MEW312" s="314"/>
      <c r="MEX312" s="314"/>
      <c r="MEY312" s="314"/>
      <c r="MEZ312" s="314"/>
      <c r="MFA312" s="314"/>
      <c r="MFB312" s="314"/>
      <c r="MFC312" s="314"/>
      <c r="MFD312" s="314"/>
      <c r="MFE312" s="314"/>
      <c r="MFF312" s="314"/>
      <c r="MFG312" s="314"/>
      <c r="MFH312" s="314"/>
      <c r="MFI312" s="314"/>
      <c r="MFJ312" s="314"/>
      <c r="MFK312" s="314"/>
      <c r="MFL312" s="314"/>
      <c r="MFM312" s="314"/>
      <c r="MFN312" s="314"/>
      <c r="MFO312" s="314"/>
      <c r="MFP312" s="314"/>
      <c r="MFQ312" s="314"/>
      <c r="MFR312" s="314"/>
      <c r="MFS312" s="314"/>
      <c r="MFT312" s="314"/>
      <c r="MFU312" s="314"/>
      <c r="MFV312" s="314"/>
      <c r="MFW312" s="314"/>
      <c r="MFX312" s="314"/>
      <c r="MFY312" s="314"/>
      <c r="MFZ312" s="314"/>
      <c r="MGA312" s="314"/>
      <c r="MGB312" s="314"/>
      <c r="MGC312" s="314"/>
      <c r="MGD312" s="314"/>
      <c r="MGE312" s="314"/>
      <c r="MGF312" s="314"/>
      <c r="MGG312" s="314"/>
      <c r="MGH312" s="314"/>
      <c r="MGI312" s="314"/>
      <c r="MGJ312" s="314"/>
      <c r="MGK312" s="314"/>
      <c r="MGL312" s="314"/>
      <c r="MGM312" s="314"/>
      <c r="MGN312" s="314"/>
      <c r="MGO312" s="314"/>
      <c r="MGP312" s="314"/>
      <c r="MGQ312" s="314"/>
      <c r="MGR312" s="314"/>
      <c r="MGS312" s="314"/>
      <c r="MGT312" s="314"/>
      <c r="MGU312" s="314"/>
      <c r="MGV312" s="314"/>
      <c r="MGW312" s="314"/>
      <c r="MGX312" s="314"/>
      <c r="MGY312" s="314"/>
      <c r="MGZ312" s="314"/>
      <c r="MHA312" s="314"/>
      <c r="MHB312" s="314"/>
      <c r="MHC312" s="314"/>
      <c r="MHD312" s="314"/>
      <c r="MHE312" s="314"/>
      <c r="MHF312" s="314"/>
      <c r="MHG312" s="314"/>
      <c r="MHH312" s="314"/>
      <c r="MHI312" s="314"/>
      <c r="MHJ312" s="314"/>
      <c r="MHK312" s="314"/>
      <c r="MHL312" s="314"/>
      <c r="MHM312" s="314"/>
      <c r="MHN312" s="314"/>
      <c r="MHO312" s="314"/>
      <c r="MHP312" s="314"/>
      <c r="MHQ312" s="314"/>
      <c r="MHR312" s="314"/>
      <c r="MHS312" s="314"/>
      <c r="MHT312" s="314"/>
      <c r="MHU312" s="314"/>
      <c r="MHV312" s="314"/>
      <c r="MHW312" s="314"/>
      <c r="MHX312" s="314"/>
      <c r="MHY312" s="314"/>
      <c r="MHZ312" s="314"/>
      <c r="MIA312" s="314"/>
      <c r="MIB312" s="314"/>
      <c r="MIC312" s="314"/>
      <c r="MID312" s="314"/>
      <c r="MIE312" s="314"/>
      <c r="MIF312" s="314"/>
      <c r="MIG312" s="314"/>
      <c r="MIH312" s="314"/>
      <c r="MII312" s="314"/>
      <c r="MIJ312" s="314"/>
      <c r="MIK312" s="314"/>
      <c r="MIL312" s="314"/>
      <c r="MIM312" s="314"/>
      <c r="MIN312" s="314"/>
      <c r="MIO312" s="314"/>
      <c r="MIP312" s="314"/>
      <c r="MIQ312" s="314"/>
      <c r="MIR312" s="314"/>
      <c r="MIS312" s="314"/>
      <c r="MIT312" s="314"/>
      <c r="MIU312" s="314"/>
      <c r="MIV312" s="314"/>
      <c r="MIW312" s="314"/>
      <c r="MIX312" s="314"/>
      <c r="MIY312" s="314"/>
      <c r="MIZ312" s="314"/>
      <c r="MJA312" s="314"/>
      <c r="MJB312" s="314"/>
      <c r="MJC312" s="314"/>
      <c r="MJD312" s="314"/>
      <c r="MJE312" s="314"/>
      <c r="MJF312" s="314"/>
      <c r="MJG312" s="314"/>
      <c r="MJH312" s="314"/>
      <c r="MJI312" s="314"/>
      <c r="MJJ312" s="314"/>
      <c r="MJK312" s="314"/>
      <c r="MJL312" s="314"/>
      <c r="MJM312" s="314"/>
      <c r="MJN312" s="314"/>
      <c r="MJO312" s="314"/>
      <c r="MJP312" s="314"/>
      <c r="MJQ312" s="314"/>
      <c r="MJR312" s="314"/>
      <c r="MJS312" s="314"/>
      <c r="MJT312" s="314"/>
      <c r="MJU312" s="314"/>
      <c r="MJV312" s="314"/>
      <c r="MJW312" s="314"/>
      <c r="MJX312" s="314"/>
      <c r="MJY312" s="314"/>
      <c r="MJZ312" s="314"/>
      <c r="MKA312" s="314"/>
      <c r="MKB312" s="314"/>
      <c r="MKC312" s="314"/>
      <c r="MKD312" s="314"/>
      <c r="MKE312" s="314"/>
      <c r="MKF312" s="314"/>
      <c r="MKG312" s="314"/>
      <c r="MKH312" s="314"/>
      <c r="MKI312" s="314"/>
      <c r="MKJ312" s="314"/>
      <c r="MKK312" s="314"/>
      <c r="MKL312" s="314"/>
      <c r="MKM312" s="314"/>
      <c r="MKN312" s="314"/>
      <c r="MKO312" s="314"/>
      <c r="MKP312" s="314"/>
      <c r="MKQ312" s="314"/>
      <c r="MKR312" s="314"/>
      <c r="MKS312" s="314"/>
      <c r="MKT312" s="314"/>
      <c r="MKU312" s="314"/>
      <c r="MKV312" s="314"/>
      <c r="MKW312" s="314"/>
      <c r="MKX312" s="314"/>
      <c r="MKY312" s="314"/>
      <c r="MKZ312" s="314"/>
      <c r="MLA312" s="314"/>
      <c r="MLB312" s="314"/>
      <c r="MLC312" s="314"/>
      <c r="MLD312" s="314"/>
      <c r="MLE312" s="314"/>
      <c r="MLF312" s="314"/>
      <c r="MLG312" s="314"/>
      <c r="MLH312" s="314"/>
      <c r="MLI312" s="314"/>
      <c r="MLJ312" s="314"/>
      <c r="MLK312" s="314"/>
      <c r="MLL312" s="314"/>
      <c r="MLM312" s="314"/>
      <c r="MLN312" s="314"/>
      <c r="MLO312" s="314"/>
      <c r="MLP312" s="314"/>
      <c r="MLQ312" s="314"/>
      <c r="MLR312" s="314"/>
      <c r="MLS312" s="314"/>
      <c r="MLT312" s="314"/>
      <c r="MLU312" s="314"/>
      <c r="MLV312" s="314"/>
      <c r="MLW312" s="314"/>
      <c r="MLX312" s="314"/>
      <c r="MLY312" s="314"/>
      <c r="MLZ312" s="314"/>
      <c r="MMA312" s="314"/>
      <c r="MMB312" s="314"/>
      <c r="MMC312" s="314"/>
      <c r="MMD312" s="314"/>
      <c r="MME312" s="314"/>
      <c r="MMF312" s="314"/>
      <c r="MMG312" s="314"/>
      <c r="MMH312" s="314"/>
      <c r="MMI312" s="314"/>
      <c r="MMJ312" s="314"/>
      <c r="MMK312" s="314"/>
      <c r="MML312" s="314"/>
      <c r="MMM312" s="314"/>
      <c r="MMN312" s="314"/>
      <c r="MMO312" s="314"/>
      <c r="MMP312" s="314"/>
      <c r="MMQ312" s="314"/>
      <c r="MMR312" s="314"/>
      <c r="MMS312" s="314"/>
      <c r="MMT312" s="314"/>
      <c r="MMU312" s="314"/>
      <c r="MMV312" s="314"/>
      <c r="MMW312" s="314"/>
      <c r="MMX312" s="314"/>
      <c r="MMY312" s="314"/>
      <c r="MMZ312" s="314"/>
      <c r="MNA312" s="314"/>
      <c r="MNB312" s="314"/>
      <c r="MNC312" s="314"/>
      <c r="MND312" s="314"/>
      <c r="MNE312" s="314"/>
      <c r="MNF312" s="314"/>
      <c r="MNG312" s="314"/>
      <c r="MNH312" s="314"/>
      <c r="MNI312" s="314"/>
      <c r="MNJ312" s="314"/>
      <c r="MNK312" s="314"/>
      <c r="MNL312" s="314"/>
      <c r="MNM312" s="314"/>
      <c r="MNN312" s="314"/>
      <c r="MNO312" s="314"/>
      <c r="MNP312" s="314"/>
      <c r="MNQ312" s="314"/>
      <c r="MNR312" s="314"/>
      <c r="MNS312" s="314"/>
      <c r="MNT312" s="314"/>
      <c r="MNU312" s="314"/>
      <c r="MNV312" s="314"/>
      <c r="MNW312" s="314"/>
      <c r="MNX312" s="314"/>
      <c r="MNY312" s="314"/>
      <c r="MNZ312" s="314"/>
      <c r="MOA312" s="314"/>
      <c r="MOB312" s="314"/>
      <c r="MOC312" s="314"/>
      <c r="MOD312" s="314"/>
      <c r="MOE312" s="314"/>
      <c r="MOF312" s="314"/>
      <c r="MOG312" s="314"/>
      <c r="MOH312" s="314"/>
      <c r="MOI312" s="314"/>
      <c r="MOJ312" s="314"/>
      <c r="MOK312" s="314"/>
      <c r="MOL312" s="314"/>
      <c r="MOM312" s="314"/>
      <c r="MON312" s="314"/>
      <c r="MOO312" s="314"/>
      <c r="MOP312" s="314"/>
      <c r="MOQ312" s="314"/>
      <c r="MOR312" s="314"/>
      <c r="MOS312" s="314"/>
      <c r="MOT312" s="314"/>
      <c r="MOU312" s="314"/>
      <c r="MOV312" s="314"/>
      <c r="MOW312" s="314"/>
      <c r="MOX312" s="314"/>
      <c r="MOY312" s="314"/>
      <c r="MOZ312" s="314"/>
      <c r="MPA312" s="314"/>
      <c r="MPB312" s="314"/>
      <c r="MPC312" s="314"/>
      <c r="MPD312" s="314"/>
      <c r="MPE312" s="314"/>
      <c r="MPF312" s="314"/>
      <c r="MPG312" s="314"/>
      <c r="MPH312" s="314"/>
      <c r="MPI312" s="314"/>
      <c r="MPJ312" s="314"/>
      <c r="MPK312" s="314"/>
      <c r="MPL312" s="314"/>
      <c r="MPM312" s="314"/>
      <c r="MPN312" s="314"/>
      <c r="MPO312" s="314"/>
      <c r="MPP312" s="314"/>
      <c r="MPQ312" s="314"/>
      <c r="MPR312" s="314"/>
      <c r="MPS312" s="314"/>
      <c r="MPT312" s="314"/>
      <c r="MPU312" s="314"/>
      <c r="MPV312" s="314"/>
      <c r="MPW312" s="314"/>
      <c r="MPX312" s="314"/>
      <c r="MPY312" s="314"/>
      <c r="MPZ312" s="314"/>
      <c r="MQA312" s="314"/>
      <c r="MQB312" s="314"/>
      <c r="MQC312" s="314"/>
      <c r="MQD312" s="314"/>
      <c r="MQE312" s="314"/>
      <c r="MQF312" s="314"/>
      <c r="MQG312" s="314"/>
      <c r="MQH312" s="314"/>
      <c r="MQI312" s="314"/>
      <c r="MQJ312" s="314"/>
      <c r="MQK312" s="314"/>
      <c r="MQL312" s="314"/>
      <c r="MQM312" s="314"/>
      <c r="MQN312" s="314"/>
      <c r="MQO312" s="314"/>
      <c r="MQP312" s="314"/>
      <c r="MQQ312" s="314"/>
      <c r="MQR312" s="314"/>
      <c r="MQS312" s="314"/>
      <c r="MQT312" s="314"/>
      <c r="MQU312" s="314"/>
      <c r="MQV312" s="314"/>
      <c r="MQW312" s="314"/>
      <c r="MQX312" s="314"/>
      <c r="MQY312" s="314"/>
      <c r="MQZ312" s="314"/>
      <c r="MRA312" s="314"/>
      <c r="MRB312" s="314"/>
      <c r="MRC312" s="314"/>
      <c r="MRD312" s="314"/>
      <c r="MRE312" s="314"/>
      <c r="MRF312" s="314"/>
      <c r="MRG312" s="314"/>
      <c r="MRH312" s="314"/>
      <c r="MRI312" s="314"/>
      <c r="MRJ312" s="314"/>
      <c r="MRK312" s="314"/>
      <c r="MRL312" s="314"/>
      <c r="MRM312" s="314"/>
      <c r="MRN312" s="314"/>
      <c r="MRO312" s="314"/>
      <c r="MRP312" s="314"/>
      <c r="MRQ312" s="314"/>
      <c r="MRR312" s="314"/>
      <c r="MRS312" s="314"/>
      <c r="MRT312" s="314"/>
      <c r="MRU312" s="314"/>
      <c r="MRV312" s="314"/>
      <c r="MRW312" s="314"/>
      <c r="MRX312" s="314"/>
      <c r="MRY312" s="314"/>
      <c r="MRZ312" s="314"/>
      <c r="MSA312" s="314"/>
      <c r="MSB312" s="314"/>
      <c r="MSC312" s="314"/>
      <c r="MSD312" s="314"/>
      <c r="MSE312" s="314"/>
      <c r="MSF312" s="314"/>
      <c r="MSG312" s="314"/>
      <c r="MSH312" s="314"/>
      <c r="MSI312" s="314"/>
      <c r="MSJ312" s="314"/>
      <c r="MSK312" s="314"/>
      <c r="MSL312" s="314"/>
      <c r="MSM312" s="314"/>
      <c r="MSN312" s="314"/>
      <c r="MSO312" s="314"/>
      <c r="MSP312" s="314"/>
      <c r="MSQ312" s="314"/>
      <c r="MSR312" s="314"/>
      <c r="MSS312" s="314"/>
      <c r="MST312" s="314"/>
      <c r="MSU312" s="314"/>
      <c r="MSV312" s="314"/>
      <c r="MSW312" s="314"/>
      <c r="MSX312" s="314"/>
      <c r="MSY312" s="314"/>
      <c r="MSZ312" s="314"/>
      <c r="MTA312" s="314"/>
      <c r="MTB312" s="314"/>
      <c r="MTC312" s="314"/>
      <c r="MTD312" s="314"/>
      <c r="MTE312" s="314"/>
      <c r="MTF312" s="314"/>
      <c r="MTG312" s="314"/>
      <c r="MTH312" s="314"/>
      <c r="MTI312" s="314"/>
      <c r="MTJ312" s="314"/>
      <c r="MTK312" s="314"/>
      <c r="MTL312" s="314"/>
      <c r="MTM312" s="314"/>
      <c r="MTN312" s="314"/>
      <c r="MTO312" s="314"/>
      <c r="MTP312" s="314"/>
      <c r="MTQ312" s="314"/>
      <c r="MTR312" s="314"/>
      <c r="MTS312" s="314"/>
      <c r="MTT312" s="314"/>
      <c r="MTU312" s="314"/>
      <c r="MTV312" s="314"/>
      <c r="MTW312" s="314"/>
      <c r="MTX312" s="314"/>
      <c r="MTY312" s="314"/>
      <c r="MTZ312" s="314"/>
      <c r="MUA312" s="314"/>
      <c r="MUB312" s="314"/>
      <c r="MUC312" s="314"/>
      <c r="MUD312" s="314"/>
      <c r="MUE312" s="314"/>
      <c r="MUF312" s="314"/>
      <c r="MUG312" s="314"/>
      <c r="MUH312" s="314"/>
      <c r="MUI312" s="314"/>
      <c r="MUJ312" s="314"/>
      <c r="MUK312" s="314"/>
      <c r="MUL312" s="314"/>
      <c r="MUM312" s="314"/>
      <c r="MUN312" s="314"/>
      <c r="MUO312" s="314"/>
      <c r="MUP312" s="314"/>
      <c r="MUQ312" s="314"/>
      <c r="MUR312" s="314"/>
      <c r="MUS312" s="314"/>
      <c r="MUT312" s="314"/>
      <c r="MUU312" s="314"/>
      <c r="MUV312" s="314"/>
      <c r="MUW312" s="314"/>
      <c r="MUX312" s="314"/>
      <c r="MUY312" s="314"/>
      <c r="MUZ312" s="314"/>
      <c r="MVA312" s="314"/>
      <c r="MVB312" s="314"/>
      <c r="MVC312" s="314"/>
      <c r="MVD312" s="314"/>
      <c r="MVE312" s="314"/>
      <c r="MVF312" s="314"/>
      <c r="MVG312" s="314"/>
      <c r="MVH312" s="314"/>
      <c r="MVI312" s="314"/>
      <c r="MVJ312" s="314"/>
      <c r="MVK312" s="314"/>
      <c r="MVL312" s="314"/>
      <c r="MVM312" s="314"/>
      <c r="MVN312" s="314"/>
      <c r="MVO312" s="314"/>
      <c r="MVP312" s="314"/>
      <c r="MVQ312" s="314"/>
      <c r="MVR312" s="314"/>
      <c r="MVS312" s="314"/>
      <c r="MVT312" s="314"/>
      <c r="MVU312" s="314"/>
      <c r="MVV312" s="314"/>
      <c r="MVW312" s="314"/>
      <c r="MVX312" s="314"/>
      <c r="MVY312" s="314"/>
      <c r="MVZ312" s="314"/>
      <c r="MWA312" s="314"/>
      <c r="MWB312" s="314"/>
      <c r="MWC312" s="314"/>
      <c r="MWD312" s="314"/>
      <c r="MWE312" s="314"/>
      <c r="MWF312" s="314"/>
      <c r="MWG312" s="314"/>
      <c r="MWH312" s="314"/>
      <c r="MWI312" s="314"/>
      <c r="MWJ312" s="314"/>
      <c r="MWK312" s="314"/>
      <c r="MWL312" s="314"/>
      <c r="MWM312" s="314"/>
      <c r="MWN312" s="314"/>
      <c r="MWO312" s="314"/>
      <c r="MWP312" s="314"/>
      <c r="MWQ312" s="314"/>
      <c r="MWR312" s="314"/>
      <c r="MWS312" s="314"/>
      <c r="MWT312" s="314"/>
      <c r="MWU312" s="314"/>
      <c r="MWV312" s="314"/>
      <c r="MWW312" s="314"/>
      <c r="MWX312" s="314"/>
      <c r="MWY312" s="314"/>
      <c r="MWZ312" s="314"/>
      <c r="MXA312" s="314"/>
      <c r="MXB312" s="314"/>
      <c r="MXC312" s="314"/>
      <c r="MXD312" s="314"/>
      <c r="MXE312" s="314"/>
      <c r="MXF312" s="314"/>
      <c r="MXG312" s="314"/>
      <c r="MXH312" s="314"/>
      <c r="MXI312" s="314"/>
      <c r="MXJ312" s="314"/>
      <c r="MXK312" s="314"/>
      <c r="MXL312" s="314"/>
      <c r="MXM312" s="314"/>
      <c r="MXN312" s="314"/>
      <c r="MXO312" s="314"/>
      <c r="MXP312" s="314"/>
      <c r="MXQ312" s="314"/>
      <c r="MXR312" s="314"/>
      <c r="MXS312" s="314"/>
      <c r="MXT312" s="314"/>
      <c r="MXU312" s="314"/>
      <c r="MXV312" s="314"/>
      <c r="MXW312" s="314"/>
      <c r="MXX312" s="314"/>
      <c r="MXY312" s="314"/>
      <c r="MXZ312" s="314"/>
      <c r="MYA312" s="314"/>
      <c r="MYB312" s="314"/>
      <c r="MYC312" s="314"/>
      <c r="MYD312" s="314"/>
      <c r="MYE312" s="314"/>
      <c r="MYF312" s="314"/>
      <c r="MYG312" s="314"/>
      <c r="MYH312" s="314"/>
      <c r="MYI312" s="314"/>
      <c r="MYJ312" s="314"/>
      <c r="MYK312" s="314"/>
      <c r="MYL312" s="314"/>
      <c r="MYM312" s="314"/>
      <c r="MYN312" s="314"/>
      <c r="MYO312" s="314"/>
      <c r="MYP312" s="314"/>
      <c r="MYQ312" s="314"/>
      <c r="MYR312" s="314"/>
      <c r="MYS312" s="314"/>
      <c r="MYT312" s="314"/>
      <c r="MYU312" s="314"/>
      <c r="MYV312" s="314"/>
      <c r="MYW312" s="314"/>
      <c r="MYX312" s="314"/>
      <c r="MYY312" s="314"/>
      <c r="MYZ312" s="314"/>
      <c r="MZA312" s="314"/>
      <c r="MZB312" s="314"/>
      <c r="MZC312" s="314"/>
      <c r="MZD312" s="314"/>
      <c r="MZE312" s="314"/>
      <c r="MZF312" s="314"/>
      <c r="MZG312" s="314"/>
      <c r="MZH312" s="314"/>
      <c r="MZI312" s="314"/>
      <c r="MZJ312" s="314"/>
      <c r="MZK312" s="314"/>
      <c r="MZL312" s="314"/>
      <c r="MZM312" s="314"/>
      <c r="MZN312" s="314"/>
      <c r="MZO312" s="314"/>
      <c r="MZP312" s="314"/>
      <c r="MZQ312" s="314"/>
      <c r="MZR312" s="314"/>
      <c r="MZS312" s="314"/>
      <c r="MZT312" s="314"/>
      <c r="MZU312" s="314"/>
      <c r="MZV312" s="314"/>
      <c r="MZW312" s="314"/>
      <c r="MZX312" s="314"/>
      <c r="MZY312" s="314"/>
      <c r="MZZ312" s="314"/>
      <c r="NAA312" s="314"/>
      <c r="NAB312" s="314"/>
      <c r="NAC312" s="314"/>
      <c r="NAD312" s="314"/>
      <c r="NAE312" s="314"/>
      <c r="NAF312" s="314"/>
      <c r="NAG312" s="314"/>
      <c r="NAH312" s="314"/>
      <c r="NAI312" s="314"/>
      <c r="NAJ312" s="314"/>
      <c r="NAK312" s="314"/>
      <c r="NAL312" s="314"/>
      <c r="NAM312" s="314"/>
      <c r="NAN312" s="314"/>
      <c r="NAO312" s="314"/>
      <c r="NAP312" s="314"/>
      <c r="NAQ312" s="314"/>
      <c r="NAR312" s="314"/>
      <c r="NAS312" s="314"/>
      <c r="NAT312" s="314"/>
      <c r="NAU312" s="314"/>
      <c r="NAV312" s="314"/>
      <c r="NAW312" s="314"/>
      <c r="NAX312" s="314"/>
      <c r="NAY312" s="314"/>
      <c r="NAZ312" s="314"/>
      <c r="NBA312" s="314"/>
      <c r="NBB312" s="314"/>
      <c r="NBC312" s="314"/>
      <c r="NBD312" s="314"/>
      <c r="NBE312" s="314"/>
      <c r="NBF312" s="314"/>
      <c r="NBG312" s="314"/>
      <c r="NBH312" s="314"/>
      <c r="NBI312" s="314"/>
      <c r="NBJ312" s="314"/>
      <c r="NBK312" s="314"/>
      <c r="NBL312" s="314"/>
      <c r="NBM312" s="314"/>
      <c r="NBN312" s="314"/>
      <c r="NBO312" s="314"/>
      <c r="NBP312" s="314"/>
      <c r="NBQ312" s="314"/>
      <c r="NBR312" s="314"/>
      <c r="NBS312" s="314"/>
      <c r="NBT312" s="314"/>
      <c r="NBU312" s="314"/>
      <c r="NBV312" s="314"/>
      <c r="NBW312" s="314"/>
      <c r="NBX312" s="314"/>
      <c r="NBY312" s="314"/>
      <c r="NBZ312" s="314"/>
      <c r="NCA312" s="314"/>
      <c r="NCB312" s="314"/>
      <c r="NCC312" s="314"/>
      <c r="NCD312" s="314"/>
      <c r="NCE312" s="314"/>
      <c r="NCF312" s="314"/>
      <c r="NCG312" s="314"/>
      <c r="NCH312" s="314"/>
      <c r="NCI312" s="314"/>
      <c r="NCJ312" s="314"/>
      <c r="NCK312" s="314"/>
      <c r="NCL312" s="314"/>
      <c r="NCM312" s="314"/>
      <c r="NCN312" s="314"/>
      <c r="NCO312" s="314"/>
      <c r="NCP312" s="314"/>
      <c r="NCQ312" s="314"/>
      <c r="NCR312" s="314"/>
      <c r="NCS312" s="314"/>
      <c r="NCT312" s="314"/>
      <c r="NCU312" s="314"/>
      <c r="NCV312" s="314"/>
      <c r="NCW312" s="314"/>
      <c r="NCX312" s="314"/>
      <c r="NCY312" s="314"/>
      <c r="NCZ312" s="314"/>
      <c r="NDA312" s="314"/>
      <c r="NDB312" s="314"/>
      <c r="NDC312" s="314"/>
      <c r="NDD312" s="314"/>
      <c r="NDE312" s="314"/>
      <c r="NDF312" s="314"/>
      <c r="NDG312" s="314"/>
      <c r="NDH312" s="314"/>
      <c r="NDI312" s="314"/>
      <c r="NDJ312" s="314"/>
      <c r="NDK312" s="314"/>
      <c r="NDL312" s="314"/>
      <c r="NDM312" s="314"/>
      <c r="NDN312" s="314"/>
      <c r="NDO312" s="314"/>
      <c r="NDP312" s="314"/>
      <c r="NDQ312" s="314"/>
      <c r="NDR312" s="314"/>
      <c r="NDS312" s="314"/>
      <c r="NDT312" s="314"/>
      <c r="NDU312" s="314"/>
      <c r="NDV312" s="314"/>
      <c r="NDW312" s="314"/>
      <c r="NDX312" s="314"/>
      <c r="NDY312" s="314"/>
      <c r="NDZ312" s="314"/>
      <c r="NEA312" s="314"/>
      <c r="NEB312" s="314"/>
      <c r="NEC312" s="314"/>
      <c r="NED312" s="314"/>
      <c r="NEE312" s="314"/>
      <c r="NEF312" s="314"/>
      <c r="NEG312" s="314"/>
      <c r="NEH312" s="314"/>
      <c r="NEI312" s="314"/>
      <c r="NEJ312" s="314"/>
      <c r="NEK312" s="314"/>
      <c r="NEL312" s="314"/>
      <c r="NEM312" s="314"/>
      <c r="NEN312" s="314"/>
      <c r="NEO312" s="314"/>
      <c r="NEP312" s="314"/>
      <c r="NEQ312" s="314"/>
      <c r="NER312" s="314"/>
      <c r="NES312" s="314"/>
      <c r="NET312" s="314"/>
      <c r="NEU312" s="314"/>
      <c r="NEV312" s="314"/>
      <c r="NEW312" s="314"/>
      <c r="NEX312" s="314"/>
      <c r="NEY312" s="314"/>
      <c r="NEZ312" s="314"/>
      <c r="NFA312" s="314"/>
      <c r="NFB312" s="314"/>
      <c r="NFC312" s="314"/>
      <c r="NFD312" s="314"/>
      <c r="NFE312" s="314"/>
      <c r="NFF312" s="314"/>
      <c r="NFG312" s="314"/>
      <c r="NFH312" s="314"/>
      <c r="NFI312" s="314"/>
      <c r="NFJ312" s="314"/>
      <c r="NFK312" s="314"/>
      <c r="NFL312" s="314"/>
      <c r="NFM312" s="314"/>
      <c r="NFN312" s="314"/>
      <c r="NFO312" s="314"/>
      <c r="NFP312" s="314"/>
      <c r="NFQ312" s="314"/>
      <c r="NFR312" s="314"/>
      <c r="NFS312" s="314"/>
      <c r="NFT312" s="314"/>
      <c r="NFU312" s="314"/>
      <c r="NFV312" s="314"/>
      <c r="NFW312" s="314"/>
      <c r="NFX312" s="314"/>
      <c r="NFY312" s="314"/>
      <c r="NFZ312" s="314"/>
      <c r="NGA312" s="314"/>
      <c r="NGB312" s="314"/>
      <c r="NGC312" s="314"/>
      <c r="NGD312" s="314"/>
      <c r="NGE312" s="314"/>
      <c r="NGF312" s="314"/>
      <c r="NGG312" s="314"/>
      <c r="NGH312" s="314"/>
      <c r="NGI312" s="314"/>
      <c r="NGJ312" s="314"/>
      <c r="NGK312" s="314"/>
      <c r="NGL312" s="314"/>
      <c r="NGM312" s="314"/>
      <c r="NGN312" s="314"/>
      <c r="NGO312" s="314"/>
      <c r="NGP312" s="314"/>
      <c r="NGQ312" s="314"/>
      <c r="NGR312" s="314"/>
      <c r="NGS312" s="314"/>
      <c r="NGT312" s="314"/>
      <c r="NGU312" s="314"/>
      <c r="NGV312" s="314"/>
      <c r="NGW312" s="314"/>
      <c r="NGX312" s="314"/>
      <c r="NGY312" s="314"/>
      <c r="NGZ312" s="314"/>
      <c r="NHA312" s="314"/>
      <c r="NHB312" s="314"/>
      <c r="NHC312" s="314"/>
      <c r="NHD312" s="314"/>
      <c r="NHE312" s="314"/>
      <c r="NHF312" s="314"/>
      <c r="NHG312" s="314"/>
      <c r="NHH312" s="314"/>
      <c r="NHI312" s="314"/>
      <c r="NHJ312" s="314"/>
      <c r="NHK312" s="314"/>
      <c r="NHL312" s="314"/>
      <c r="NHM312" s="314"/>
      <c r="NHN312" s="314"/>
      <c r="NHO312" s="314"/>
      <c r="NHP312" s="314"/>
      <c r="NHQ312" s="314"/>
      <c r="NHR312" s="314"/>
      <c r="NHS312" s="314"/>
      <c r="NHT312" s="314"/>
      <c r="NHU312" s="314"/>
      <c r="NHV312" s="314"/>
      <c r="NHW312" s="314"/>
      <c r="NHX312" s="314"/>
      <c r="NHY312" s="314"/>
      <c r="NHZ312" s="314"/>
      <c r="NIA312" s="314"/>
      <c r="NIB312" s="314"/>
      <c r="NIC312" s="314"/>
      <c r="NID312" s="314"/>
      <c r="NIE312" s="314"/>
      <c r="NIF312" s="314"/>
      <c r="NIG312" s="314"/>
      <c r="NIH312" s="314"/>
      <c r="NII312" s="314"/>
      <c r="NIJ312" s="314"/>
      <c r="NIK312" s="314"/>
      <c r="NIL312" s="314"/>
      <c r="NIM312" s="314"/>
      <c r="NIN312" s="314"/>
      <c r="NIO312" s="314"/>
      <c r="NIP312" s="314"/>
      <c r="NIQ312" s="314"/>
      <c r="NIR312" s="314"/>
      <c r="NIS312" s="314"/>
      <c r="NIT312" s="314"/>
      <c r="NIU312" s="314"/>
      <c r="NIV312" s="314"/>
      <c r="NIW312" s="314"/>
      <c r="NIX312" s="314"/>
      <c r="NIY312" s="314"/>
      <c r="NIZ312" s="314"/>
      <c r="NJA312" s="314"/>
      <c r="NJB312" s="314"/>
      <c r="NJC312" s="314"/>
      <c r="NJD312" s="314"/>
      <c r="NJE312" s="314"/>
      <c r="NJF312" s="314"/>
      <c r="NJG312" s="314"/>
      <c r="NJH312" s="314"/>
      <c r="NJI312" s="314"/>
      <c r="NJJ312" s="314"/>
      <c r="NJK312" s="314"/>
      <c r="NJL312" s="314"/>
      <c r="NJM312" s="314"/>
      <c r="NJN312" s="314"/>
      <c r="NJO312" s="314"/>
      <c r="NJP312" s="314"/>
      <c r="NJQ312" s="314"/>
      <c r="NJR312" s="314"/>
      <c r="NJS312" s="314"/>
      <c r="NJT312" s="314"/>
      <c r="NJU312" s="314"/>
      <c r="NJV312" s="314"/>
      <c r="NJW312" s="314"/>
      <c r="NJX312" s="314"/>
      <c r="NJY312" s="314"/>
      <c r="NJZ312" s="314"/>
      <c r="NKA312" s="314"/>
      <c r="NKB312" s="314"/>
      <c r="NKC312" s="314"/>
      <c r="NKD312" s="314"/>
      <c r="NKE312" s="314"/>
      <c r="NKF312" s="314"/>
      <c r="NKG312" s="314"/>
      <c r="NKH312" s="314"/>
      <c r="NKI312" s="314"/>
      <c r="NKJ312" s="314"/>
      <c r="NKK312" s="314"/>
      <c r="NKL312" s="314"/>
      <c r="NKM312" s="314"/>
      <c r="NKN312" s="314"/>
      <c r="NKO312" s="314"/>
      <c r="NKP312" s="314"/>
      <c r="NKQ312" s="314"/>
      <c r="NKR312" s="314"/>
      <c r="NKS312" s="314"/>
      <c r="NKT312" s="314"/>
      <c r="NKU312" s="314"/>
      <c r="NKV312" s="314"/>
      <c r="NKW312" s="314"/>
      <c r="NKX312" s="314"/>
      <c r="NKY312" s="314"/>
      <c r="NKZ312" s="314"/>
      <c r="NLA312" s="314"/>
      <c r="NLB312" s="314"/>
      <c r="NLC312" s="314"/>
      <c r="NLD312" s="314"/>
      <c r="NLE312" s="314"/>
      <c r="NLF312" s="314"/>
      <c r="NLG312" s="314"/>
      <c r="NLH312" s="314"/>
      <c r="NLI312" s="314"/>
      <c r="NLJ312" s="314"/>
      <c r="NLK312" s="314"/>
      <c r="NLL312" s="314"/>
      <c r="NLM312" s="314"/>
      <c r="NLN312" s="314"/>
      <c r="NLO312" s="314"/>
      <c r="NLP312" s="314"/>
      <c r="NLQ312" s="314"/>
      <c r="NLR312" s="314"/>
      <c r="NLS312" s="314"/>
      <c r="NLT312" s="314"/>
      <c r="NLU312" s="314"/>
      <c r="NLV312" s="314"/>
      <c r="NLW312" s="314"/>
      <c r="NLX312" s="314"/>
      <c r="NLY312" s="314"/>
      <c r="NLZ312" s="314"/>
      <c r="NMA312" s="314"/>
      <c r="NMB312" s="314"/>
      <c r="NMC312" s="314"/>
      <c r="NMD312" s="314"/>
      <c r="NME312" s="314"/>
      <c r="NMF312" s="314"/>
      <c r="NMG312" s="314"/>
      <c r="NMH312" s="314"/>
      <c r="NMI312" s="314"/>
      <c r="NMJ312" s="314"/>
      <c r="NMK312" s="314"/>
      <c r="NML312" s="314"/>
      <c r="NMM312" s="314"/>
      <c r="NMN312" s="314"/>
      <c r="NMO312" s="314"/>
      <c r="NMP312" s="314"/>
      <c r="NMQ312" s="314"/>
      <c r="NMR312" s="314"/>
      <c r="NMS312" s="314"/>
      <c r="NMT312" s="314"/>
      <c r="NMU312" s="314"/>
      <c r="NMV312" s="314"/>
      <c r="NMW312" s="314"/>
      <c r="NMX312" s="314"/>
      <c r="NMY312" s="314"/>
      <c r="NMZ312" s="314"/>
      <c r="NNA312" s="314"/>
      <c r="NNB312" s="314"/>
      <c r="NNC312" s="314"/>
      <c r="NND312" s="314"/>
      <c r="NNE312" s="314"/>
      <c r="NNF312" s="314"/>
      <c r="NNG312" s="314"/>
      <c r="NNH312" s="314"/>
      <c r="NNI312" s="314"/>
      <c r="NNJ312" s="314"/>
      <c r="NNK312" s="314"/>
      <c r="NNL312" s="314"/>
      <c r="NNM312" s="314"/>
      <c r="NNN312" s="314"/>
      <c r="NNO312" s="314"/>
      <c r="NNP312" s="314"/>
      <c r="NNQ312" s="314"/>
      <c r="NNR312" s="314"/>
      <c r="NNS312" s="314"/>
      <c r="NNT312" s="314"/>
      <c r="NNU312" s="314"/>
      <c r="NNV312" s="314"/>
      <c r="NNW312" s="314"/>
      <c r="NNX312" s="314"/>
      <c r="NNY312" s="314"/>
      <c r="NNZ312" s="314"/>
      <c r="NOA312" s="314"/>
      <c r="NOB312" s="314"/>
      <c r="NOC312" s="314"/>
      <c r="NOD312" s="314"/>
      <c r="NOE312" s="314"/>
      <c r="NOF312" s="314"/>
      <c r="NOG312" s="314"/>
      <c r="NOH312" s="314"/>
      <c r="NOI312" s="314"/>
      <c r="NOJ312" s="314"/>
      <c r="NOK312" s="314"/>
      <c r="NOL312" s="314"/>
      <c r="NOM312" s="314"/>
      <c r="NON312" s="314"/>
      <c r="NOO312" s="314"/>
      <c r="NOP312" s="314"/>
      <c r="NOQ312" s="314"/>
      <c r="NOR312" s="314"/>
      <c r="NOS312" s="314"/>
      <c r="NOT312" s="314"/>
      <c r="NOU312" s="314"/>
      <c r="NOV312" s="314"/>
      <c r="NOW312" s="314"/>
      <c r="NOX312" s="314"/>
      <c r="NOY312" s="314"/>
      <c r="NOZ312" s="314"/>
      <c r="NPA312" s="314"/>
      <c r="NPB312" s="314"/>
      <c r="NPC312" s="314"/>
      <c r="NPD312" s="314"/>
      <c r="NPE312" s="314"/>
      <c r="NPF312" s="314"/>
      <c r="NPG312" s="314"/>
      <c r="NPH312" s="314"/>
      <c r="NPI312" s="314"/>
      <c r="NPJ312" s="314"/>
      <c r="NPK312" s="314"/>
      <c r="NPL312" s="314"/>
      <c r="NPM312" s="314"/>
      <c r="NPN312" s="314"/>
      <c r="NPO312" s="314"/>
      <c r="NPP312" s="314"/>
      <c r="NPQ312" s="314"/>
      <c r="NPR312" s="314"/>
      <c r="NPS312" s="314"/>
      <c r="NPT312" s="314"/>
      <c r="NPU312" s="314"/>
      <c r="NPV312" s="314"/>
      <c r="NPW312" s="314"/>
      <c r="NPX312" s="314"/>
      <c r="NPY312" s="314"/>
      <c r="NPZ312" s="314"/>
      <c r="NQA312" s="314"/>
      <c r="NQB312" s="314"/>
      <c r="NQC312" s="314"/>
      <c r="NQD312" s="314"/>
      <c r="NQE312" s="314"/>
      <c r="NQF312" s="314"/>
      <c r="NQG312" s="314"/>
      <c r="NQH312" s="314"/>
      <c r="NQI312" s="314"/>
      <c r="NQJ312" s="314"/>
      <c r="NQK312" s="314"/>
      <c r="NQL312" s="314"/>
      <c r="NQM312" s="314"/>
      <c r="NQN312" s="314"/>
      <c r="NQO312" s="314"/>
      <c r="NQP312" s="314"/>
      <c r="NQQ312" s="314"/>
      <c r="NQR312" s="314"/>
      <c r="NQS312" s="314"/>
      <c r="NQT312" s="314"/>
      <c r="NQU312" s="314"/>
      <c r="NQV312" s="314"/>
      <c r="NQW312" s="314"/>
      <c r="NQX312" s="314"/>
      <c r="NQY312" s="314"/>
      <c r="NQZ312" s="314"/>
      <c r="NRA312" s="314"/>
      <c r="NRB312" s="314"/>
      <c r="NRC312" s="314"/>
      <c r="NRD312" s="314"/>
      <c r="NRE312" s="314"/>
      <c r="NRF312" s="314"/>
      <c r="NRG312" s="314"/>
      <c r="NRH312" s="314"/>
      <c r="NRI312" s="314"/>
      <c r="NRJ312" s="314"/>
      <c r="NRK312" s="314"/>
      <c r="NRL312" s="314"/>
      <c r="NRM312" s="314"/>
      <c r="NRN312" s="314"/>
      <c r="NRO312" s="314"/>
      <c r="NRP312" s="314"/>
      <c r="NRQ312" s="314"/>
      <c r="NRR312" s="314"/>
      <c r="NRS312" s="314"/>
      <c r="NRT312" s="314"/>
      <c r="NRU312" s="314"/>
      <c r="NRV312" s="314"/>
      <c r="NRW312" s="314"/>
      <c r="NRX312" s="314"/>
      <c r="NRY312" s="314"/>
      <c r="NRZ312" s="314"/>
      <c r="NSA312" s="314"/>
      <c r="NSB312" s="314"/>
      <c r="NSC312" s="314"/>
      <c r="NSD312" s="314"/>
      <c r="NSE312" s="314"/>
      <c r="NSF312" s="314"/>
      <c r="NSG312" s="314"/>
      <c r="NSH312" s="314"/>
      <c r="NSI312" s="314"/>
      <c r="NSJ312" s="314"/>
      <c r="NSK312" s="314"/>
      <c r="NSL312" s="314"/>
      <c r="NSM312" s="314"/>
      <c r="NSN312" s="314"/>
      <c r="NSO312" s="314"/>
      <c r="NSP312" s="314"/>
      <c r="NSQ312" s="314"/>
      <c r="NSR312" s="314"/>
      <c r="NSS312" s="314"/>
      <c r="NST312" s="314"/>
      <c r="NSU312" s="314"/>
      <c r="NSV312" s="314"/>
      <c r="NSW312" s="314"/>
      <c r="NSX312" s="314"/>
      <c r="NSY312" s="314"/>
      <c r="NSZ312" s="314"/>
      <c r="NTA312" s="314"/>
      <c r="NTB312" s="314"/>
      <c r="NTC312" s="314"/>
      <c r="NTD312" s="314"/>
      <c r="NTE312" s="314"/>
      <c r="NTF312" s="314"/>
      <c r="NTG312" s="314"/>
      <c r="NTH312" s="314"/>
      <c r="NTI312" s="314"/>
      <c r="NTJ312" s="314"/>
      <c r="NTK312" s="314"/>
      <c r="NTL312" s="314"/>
      <c r="NTM312" s="314"/>
      <c r="NTN312" s="314"/>
      <c r="NTO312" s="314"/>
      <c r="NTP312" s="314"/>
      <c r="NTQ312" s="314"/>
      <c r="NTR312" s="314"/>
      <c r="NTS312" s="314"/>
      <c r="NTT312" s="314"/>
      <c r="NTU312" s="314"/>
      <c r="NTV312" s="314"/>
      <c r="NTW312" s="314"/>
      <c r="NTX312" s="314"/>
      <c r="NTY312" s="314"/>
      <c r="NTZ312" s="314"/>
      <c r="NUA312" s="314"/>
      <c r="NUB312" s="314"/>
      <c r="NUC312" s="314"/>
      <c r="NUD312" s="314"/>
      <c r="NUE312" s="314"/>
      <c r="NUF312" s="314"/>
      <c r="NUG312" s="314"/>
      <c r="NUH312" s="314"/>
      <c r="NUI312" s="314"/>
      <c r="NUJ312" s="314"/>
      <c r="NUK312" s="314"/>
      <c r="NUL312" s="314"/>
      <c r="NUM312" s="314"/>
      <c r="NUN312" s="314"/>
      <c r="NUO312" s="314"/>
      <c r="NUP312" s="314"/>
      <c r="NUQ312" s="314"/>
      <c r="NUR312" s="314"/>
      <c r="NUS312" s="314"/>
      <c r="NUT312" s="314"/>
      <c r="NUU312" s="314"/>
      <c r="NUV312" s="314"/>
      <c r="NUW312" s="314"/>
      <c r="NUX312" s="314"/>
      <c r="NUY312" s="314"/>
      <c r="NUZ312" s="314"/>
      <c r="NVA312" s="314"/>
      <c r="NVB312" s="314"/>
      <c r="NVC312" s="314"/>
      <c r="NVD312" s="314"/>
      <c r="NVE312" s="314"/>
      <c r="NVF312" s="314"/>
      <c r="NVG312" s="314"/>
      <c r="NVH312" s="314"/>
      <c r="NVI312" s="314"/>
      <c r="NVJ312" s="314"/>
      <c r="NVK312" s="314"/>
      <c r="NVL312" s="314"/>
      <c r="NVM312" s="314"/>
      <c r="NVN312" s="314"/>
      <c r="NVO312" s="314"/>
      <c r="NVP312" s="314"/>
      <c r="NVQ312" s="314"/>
      <c r="NVR312" s="314"/>
      <c r="NVS312" s="314"/>
      <c r="NVT312" s="314"/>
      <c r="NVU312" s="314"/>
      <c r="NVV312" s="314"/>
      <c r="NVW312" s="314"/>
      <c r="NVX312" s="314"/>
      <c r="NVY312" s="314"/>
      <c r="NVZ312" s="314"/>
      <c r="NWA312" s="314"/>
      <c r="NWB312" s="314"/>
      <c r="NWC312" s="314"/>
      <c r="NWD312" s="314"/>
      <c r="NWE312" s="314"/>
      <c r="NWF312" s="314"/>
      <c r="NWG312" s="314"/>
      <c r="NWH312" s="314"/>
      <c r="NWI312" s="314"/>
      <c r="NWJ312" s="314"/>
      <c r="NWK312" s="314"/>
      <c r="NWL312" s="314"/>
      <c r="NWM312" s="314"/>
      <c r="NWN312" s="314"/>
      <c r="NWO312" s="314"/>
      <c r="NWP312" s="314"/>
      <c r="NWQ312" s="314"/>
      <c r="NWR312" s="314"/>
      <c r="NWS312" s="314"/>
      <c r="NWT312" s="314"/>
      <c r="NWU312" s="314"/>
      <c r="NWV312" s="314"/>
      <c r="NWW312" s="314"/>
      <c r="NWX312" s="314"/>
      <c r="NWY312" s="314"/>
      <c r="NWZ312" s="314"/>
      <c r="NXA312" s="314"/>
      <c r="NXB312" s="314"/>
      <c r="NXC312" s="314"/>
      <c r="NXD312" s="314"/>
      <c r="NXE312" s="314"/>
      <c r="NXF312" s="314"/>
      <c r="NXG312" s="314"/>
      <c r="NXH312" s="314"/>
      <c r="NXI312" s="314"/>
      <c r="NXJ312" s="314"/>
      <c r="NXK312" s="314"/>
      <c r="NXL312" s="314"/>
      <c r="NXM312" s="314"/>
      <c r="NXN312" s="314"/>
      <c r="NXO312" s="314"/>
      <c r="NXP312" s="314"/>
      <c r="NXQ312" s="314"/>
      <c r="NXR312" s="314"/>
      <c r="NXS312" s="314"/>
      <c r="NXT312" s="314"/>
      <c r="NXU312" s="314"/>
      <c r="NXV312" s="314"/>
      <c r="NXW312" s="314"/>
      <c r="NXX312" s="314"/>
      <c r="NXY312" s="314"/>
      <c r="NXZ312" s="314"/>
      <c r="NYA312" s="314"/>
      <c r="NYB312" s="314"/>
      <c r="NYC312" s="314"/>
      <c r="NYD312" s="314"/>
      <c r="NYE312" s="314"/>
      <c r="NYF312" s="314"/>
      <c r="NYG312" s="314"/>
      <c r="NYH312" s="314"/>
      <c r="NYI312" s="314"/>
      <c r="NYJ312" s="314"/>
      <c r="NYK312" s="314"/>
      <c r="NYL312" s="314"/>
      <c r="NYM312" s="314"/>
      <c r="NYN312" s="314"/>
      <c r="NYO312" s="314"/>
      <c r="NYP312" s="314"/>
      <c r="NYQ312" s="314"/>
      <c r="NYR312" s="314"/>
      <c r="NYS312" s="314"/>
      <c r="NYT312" s="314"/>
      <c r="NYU312" s="314"/>
      <c r="NYV312" s="314"/>
      <c r="NYW312" s="314"/>
      <c r="NYX312" s="314"/>
      <c r="NYY312" s="314"/>
      <c r="NYZ312" s="314"/>
      <c r="NZA312" s="314"/>
      <c r="NZB312" s="314"/>
      <c r="NZC312" s="314"/>
      <c r="NZD312" s="314"/>
      <c r="NZE312" s="314"/>
      <c r="NZF312" s="314"/>
      <c r="NZG312" s="314"/>
      <c r="NZH312" s="314"/>
      <c r="NZI312" s="314"/>
      <c r="NZJ312" s="314"/>
      <c r="NZK312" s="314"/>
      <c r="NZL312" s="314"/>
      <c r="NZM312" s="314"/>
      <c r="NZN312" s="314"/>
      <c r="NZO312" s="314"/>
      <c r="NZP312" s="314"/>
      <c r="NZQ312" s="314"/>
      <c r="NZR312" s="314"/>
      <c r="NZS312" s="314"/>
      <c r="NZT312" s="314"/>
      <c r="NZU312" s="314"/>
      <c r="NZV312" s="314"/>
      <c r="NZW312" s="314"/>
      <c r="NZX312" s="314"/>
      <c r="NZY312" s="314"/>
      <c r="NZZ312" s="314"/>
      <c r="OAA312" s="314"/>
      <c r="OAB312" s="314"/>
      <c r="OAC312" s="314"/>
      <c r="OAD312" s="314"/>
      <c r="OAE312" s="314"/>
      <c r="OAF312" s="314"/>
      <c r="OAG312" s="314"/>
      <c r="OAH312" s="314"/>
      <c r="OAI312" s="314"/>
      <c r="OAJ312" s="314"/>
      <c r="OAK312" s="314"/>
      <c r="OAL312" s="314"/>
      <c r="OAM312" s="314"/>
      <c r="OAN312" s="314"/>
      <c r="OAO312" s="314"/>
      <c r="OAP312" s="314"/>
      <c r="OAQ312" s="314"/>
      <c r="OAR312" s="314"/>
      <c r="OAS312" s="314"/>
      <c r="OAT312" s="314"/>
      <c r="OAU312" s="314"/>
      <c r="OAV312" s="314"/>
      <c r="OAW312" s="314"/>
      <c r="OAX312" s="314"/>
      <c r="OAY312" s="314"/>
      <c r="OAZ312" s="314"/>
      <c r="OBA312" s="314"/>
      <c r="OBB312" s="314"/>
      <c r="OBC312" s="314"/>
      <c r="OBD312" s="314"/>
      <c r="OBE312" s="314"/>
      <c r="OBF312" s="314"/>
      <c r="OBG312" s="314"/>
      <c r="OBH312" s="314"/>
      <c r="OBI312" s="314"/>
      <c r="OBJ312" s="314"/>
      <c r="OBK312" s="314"/>
      <c r="OBL312" s="314"/>
      <c r="OBM312" s="314"/>
      <c r="OBN312" s="314"/>
      <c r="OBO312" s="314"/>
      <c r="OBP312" s="314"/>
      <c r="OBQ312" s="314"/>
      <c r="OBR312" s="314"/>
      <c r="OBS312" s="314"/>
      <c r="OBT312" s="314"/>
      <c r="OBU312" s="314"/>
      <c r="OBV312" s="314"/>
      <c r="OBW312" s="314"/>
      <c r="OBX312" s="314"/>
      <c r="OBY312" s="314"/>
      <c r="OBZ312" s="314"/>
      <c r="OCA312" s="314"/>
      <c r="OCB312" s="314"/>
      <c r="OCC312" s="314"/>
      <c r="OCD312" s="314"/>
      <c r="OCE312" s="314"/>
      <c r="OCF312" s="314"/>
      <c r="OCG312" s="314"/>
      <c r="OCH312" s="314"/>
      <c r="OCI312" s="314"/>
      <c r="OCJ312" s="314"/>
      <c r="OCK312" s="314"/>
      <c r="OCL312" s="314"/>
      <c r="OCM312" s="314"/>
      <c r="OCN312" s="314"/>
      <c r="OCO312" s="314"/>
      <c r="OCP312" s="314"/>
      <c r="OCQ312" s="314"/>
      <c r="OCR312" s="314"/>
      <c r="OCS312" s="314"/>
      <c r="OCT312" s="314"/>
      <c r="OCU312" s="314"/>
      <c r="OCV312" s="314"/>
      <c r="OCW312" s="314"/>
      <c r="OCX312" s="314"/>
      <c r="OCY312" s="314"/>
      <c r="OCZ312" s="314"/>
      <c r="ODA312" s="314"/>
      <c r="ODB312" s="314"/>
      <c r="ODC312" s="314"/>
      <c r="ODD312" s="314"/>
      <c r="ODE312" s="314"/>
      <c r="ODF312" s="314"/>
      <c r="ODG312" s="314"/>
      <c r="ODH312" s="314"/>
      <c r="ODI312" s="314"/>
      <c r="ODJ312" s="314"/>
      <c r="ODK312" s="314"/>
      <c r="ODL312" s="314"/>
      <c r="ODM312" s="314"/>
      <c r="ODN312" s="314"/>
      <c r="ODO312" s="314"/>
      <c r="ODP312" s="314"/>
      <c r="ODQ312" s="314"/>
      <c r="ODR312" s="314"/>
      <c r="ODS312" s="314"/>
      <c r="ODT312" s="314"/>
      <c r="ODU312" s="314"/>
      <c r="ODV312" s="314"/>
      <c r="ODW312" s="314"/>
      <c r="ODX312" s="314"/>
      <c r="ODY312" s="314"/>
      <c r="ODZ312" s="314"/>
      <c r="OEA312" s="314"/>
      <c r="OEB312" s="314"/>
      <c r="OEC312" s="314"/>
      <c r="OED312" s="314"/>
      <c r="OEE312" s="314"/>
      <c r="OEF312" s="314"/>
      <c r="OEG312" s="314"/>
      <c r="OEH312" s="314"/>
      <c r="OEI312" s="314"/>
      <c r="OEJ312" s="314"/>
      <c r="OEK312" s="314"/>
      <c r="OEL312" s="314"/>
      <c r="OEM312" s="314"/>
      <c r="OEN312" s="314"/>
      <c r="OEO312" s="314"/>
      <c r="OEP312" s="314"/>
      <c r="OEQ312" s="314"/>
      <c r="OER312" s="314"/>
      <c r="OES312" s="314"/>
      <c r="OET312" s="314"/>
      <c r="OEU312" s="314"/>
      <c r="OEV312" s="314"/>
      <c r="OEW312" s="314"/>
      <c r="OEX312" s="314"/>
      <c r="OEY312" s="314"/>
      <c r="OEZ312" s="314"/>
      <c r="OFA312" s="314"/>
      <c r="OFB312" s="314"/>
      <c r="OFC312" s="314"/>
      <c r="OFD312" s="314"/>
      <c r="OFE312" s="314"/>
      <c r="OFF312" s="314"/>
      <c r="OFG312" s="314"/>
      <c r="OFH312" s="314"/>
      <c r="OFI312" s="314"/>
      <c r="OFJ312" s="314"/>
      <c r="OFK312" s="314"/>
      <c r="OFL312" s="314"/>
      <c r="OFM312" s="314"/>
      <c r="OFN312" s="314"/>
      <c r="OFO312" s="314"/>
      <c r="OFP312" s="314"/>
      <c r="OFQ312" s="314"/>
      <c r="OFR312" s="314"/>
      <c r="OFS312" s="314"/>
      <c r="OFT312" s="314"/>
      <c r="OFU312" s="314"/>
      <c r="OFV312" s="314"/>
      <c r="OFW312" s="314"/>
      <c r="OFX312" s="314"/>
      <c r="OFY312" s="314"/>
      <c r="OFZ312" s="314"/>
      <c r="OGA312" s="314"/>
      <c r="OGB312" s="314"/>
      <c r="OGC312" s="314"/>
      <c r="OGD312" s="314"/>
      <c r="OGE312" s="314"/>
      <c r="OGF312" s="314"/>
      <c r="OGG312" s="314"/>
      <c r="OGH312" s="314"/>
      <c r="OGI312" s="314"/>
      <c r="OGJ312" s="314"/>
      <c r="OGK312" s="314"/>
      <c r="OGL312" s="314"/>
      <c r="OGM312" s="314"/>
      <c r="OGN312" s="314"/>
      <c r="OGO312" s="314"/>
      <c r="OGP312" s="314"/>
      <c r="OGQ312" s="314"/>
      <c r="OGR312" s="314"/>
      <c r="OGS312" s="314"/>
      <c r="OGT312" s="314"/>
      <c r="OGU312" s="314"/>
      <c r="OGV312" s="314"/>
      <c r="OGW312" s="314"/>
      <c r="OGX312" s="314"/>
      <c r="OGY312" s="314"/>
      <c r="OGZ312" s="314"/>
      <c r="OHA312" s="314"/>
      <c r="OHB312" s="314"/>
      <c r="OHC312" s="314"/>
      <c r="OHD312" s="314"/>
      <c r="OHE312" s="314"/>
      <c r="OHF312" s="314"/>
      <c r="OHG312" s="314"/>
      <c r="OHH312" s="314"/>
      <c r="OHI312" s="314"/>
      <c r="OHJ312" s="314"/>
      <c r="OHK312" s="314"/>
      <c r="OHL312" s="314"/>
      <c r="OHM312" s="314"/>
      <c r="OHN312" s="314"/>
      <c r="OHO312" s="314"/>
      <c r="OHP312" s="314"/>
      <c r="OHQ312" s="314"/>
      <c r="OHR312" s="314"/>
      <c r="OHS312" s="314"/>
      <c r="OHT312" s="314"/>
      <c r="OHU312" s="314"/>
      <c r="OHV312" s="314"/>
      <c r="OHW312" s="314"/>
      <c r="OHX312" s="314"/>
      <c r="OHY312" s="314"/>
      <c r="OHZ312" s="314"/>
      <c r="OIA312" s="314"/>
      <c r="OIB312" s="314"/>
      <c r="OIC312" s="314"/>
      <c r="OID312" s="314"/>
      <c r="OIE312" s="314"/>
      <c r="OIF312" s="314"/>
      <c r="OIG312" s="314"/>
      <c r="OIH312" s="314"/>
      <c r="OII312" s="314"/>
      <c r="OIJ312" s="314"/>
      <c r="OIK312" s="314"/>
      <c r="OIL312" s="314"/>
      <c r="OIM312" s="314"/>
      <c r="OIN312" s="314"/>
      <c r="OIO312" s="314"/>
      <c r="OIP312" s="314"/>
      <c r="OIQ312" s="314"/>
      <c r="OIR312" s="314"/>
      <c r="OIS312" s="314"/>
      <c r="OIT312" s="314"/>
      <c r="OIU312" s="314"/>
      <c r="OIV312" s="314"/>
      <c r="OIW312" s="314"/>
      <c r="OIX312" s="314"/>
      <c r="OIY312" s="314"/>
      <c r="OIZ312" s="314"/>
      <c r="OJA312" s="314"/>
      <c r="OJB312" s="314"/>
      <c r="OJC312" s="314"/>
      <c r="OJD312" s="314"/>
      <c r="OJE312" s="314"/>
      <c r="OJF312" s="314"/>
      <c r="OJG312" s="314"/>
      <c r="OJH312" s="314"/>
      <c r="OJI312" s="314"/>
      <c r="OJJ312" s="314"/>
      <c r="OJK312" s="314"/>
      <c r="OJL312" s="314"/>
      <c r="OJM312" s="314"/>
      <c r="OJN312" s="314"/>
      <c r="OJO312" s="314"/>
      <c r="OJP312" s="314"/>
      <c r="OJQ312" s="314"/>
      <c r="OJR312" s="314"/>
      <c r="OJS312" s="314"/>
      <c r="OJT312" s="314"/>
      <c r="OJU312" s="314"/>
      <c r="OJV312" s="314"/>
      <c r="OJW312" s="314"/>
      <c r="OJX312" s="314"/>
      <c r="OJY312" s="314"/>
      <c r="OJZ312" s="314"/>
      <c r="OKA312" s="314"/>
      <c r="OKB312" s="314"/>
      <c r="OKC312" s="314"/>
      <c r="OKD312" s="314"/>
      <c r="OKE312" s="314"/>
      <c r="OKF312" s="314"/>
      <c r="OKG312" s="314"/>
      <c r="OKH312" s="314"/>
      <c r="OKI312" s="314"/>
      <c r="OKJ312" s="314"/>
      <c r="OKK312" s="314"/>
      <c r="OKL312" s="314"/>
      <c r="OKM312" s="314"/>
      <c r="OKN312" s="314"/>
      <c r="OKO312" s="314"/>
      <c r="OKP312" s="314"/>
      <c r="OKQ312" s="314"/>
      <c r="OKR312" s="314"/>
      <c r="OKS312" s="314"/>
      <c r="OKT312" s="314"/>
      <c r="OKU312" s="314"/>
      <c r="OKV312" s="314"/>
      <c r="OKW312" s="314"/>
      <c r="OKX312" s="314"/>
      <c r="OKY312" s="314"/>
      <c r="OKZ312" s="314"/>
      <c r="OLA312" s="314"/>
      <c r="OLB312" s="314"/>
      <c r="OLC312" s="314"/>
      <c r="OLD312" s="314"/>
      <c r="OLE312" s="314"/>
      <c r="OLF312" s="314"/>
      <c r="OLG312" s="314"/>
      <c r="OLH312" s="314"/>
      <c r="OLI312" s="314"/>
      <c r="OLJ312" s="314"/>
      <c r="OLK312" s="314"/>
      <c r="OLL312" s="314"/>
      <c r="OLM312" s="314"/>
      <c r="OLN312" s="314"/>
      <c r="OLO312" s="314"/>
      <c r="OLP312" s="314"/>
      <c r="OLQ312" s="314"/>
      <c r="OLR312" s="314"/>
      <c r="OLS312" s="314"/>
      <c r="OLT312" s="314"/>
      <c r="OLU312" s="314"/>
      <c r="OLV312" s="314"/>
      <c r="OLW312" s="314"/>
      <c r="OLX312" s="314"/>
      <c r="OLY312" s="314"/>
      <c r="OLZ312" s="314"/>
      <c r="OMA312" s="314"/>
      <c r="OMB312" s="314"/>
      <c r="OMC312" s="314"/>
      <c r="OMD312" s="314"/>
      <c r="OME312" s="314"/>
      <c r="OMF312" s="314"/>
      <c r="OMG312" s="314"/>
      <c r="OMH312" s="314"/>
      <c r="OMI312" s="314"/>
      <c r="OMJ312" s="314"/>
      <c r="OMK312" s="314"/>
      <c r="OML312" s="314"/>
      <c r="OMM312" s="314"/>
      <c r="OMN312" s="314"/>
      <c r="OMO312" s="314"/>
      <c r="OMP312" s="314"/>
      <c r="OMQ312" s="314"/>
      <c r="OMR312" s="314"/>
      <c r="OMS312" s="314"/>
      <c r="OMT312" s="314"/>
      <c r="OMU312" s="314"/>
      <c r="OMV312" s="314"/>
      <c r="OMW312" s="314"/>
      <c r="OMX312" s="314"/>
      <c r="OMY312" s="314"/>
      <c r="OMZ312" s="314"/>
      <c r="ONA312" s="314"/>
      <c r="ONB312" s="314"/>
      <c r="ONC312" s="314"/>
      <c r="OND312" s="314"/>
      <c r="ONE312" s="314"/>
      <c r="ONF312" s="314"/>
      <c r="ONG312" s="314"/>
      <c r="ONH312" s="314"/>
      <c r="ONI312" s="314"/>
      <c r="ONJ312" s="314"/>
      <c r="ONK312" s="314"/>
      <c r="ONL312" s="314"/>
      <c r="ONM312" s="314"/>
      <c r="ONN312" s="314"/>
      <c r="ONO312" s="314"/>
      <c r="ONP312" s="314"/>
      <c r="ONQ312" s="314"/>
      <c r="ONR312" s="314"/>
      <c r="ONS312" s="314"/>
      <c r="ONT312" s="314"/>
      <c r="ONU312" s="314"/>
      <c r="ONV312" s="314"/>
      <c r="ONW312" s="314"/>
      <c r="ONX312" s="314"/>
      <c r="ONY312" s="314"/>
      <c r="ONZ312" s="314"/>
      <c r="OOA312" s="314"/>
      <c r="OOB312" s="314"/>
      <c r="OOC312" s="314"/>
      <c r="OOD312" s="314"/>
      <c r="OOE312" s="314"/>
      <c r="OOF312" s="314"/>
      <c r="OOG312" s="314"/>
      <c r="OOH312" s="314"/>
      <c r="OOI312" s="314"/>
      <c r="OOJ312" s="314"/>
      <c r="OOK312" s="314"/>
      <c r="OOL312" s="314"/>
      <c r="OOM312" s="314"/>
      <c r="OON312" s="314"/>
      <c r="OOO312" s="314"/>
      <c r="OOP312" s="314"/>
      <c r="OOQ312" s="314"/>
      <c r="OOR312" s="314"/>
      <c r="OOS312" s="314"/>
      <c r="OOT312" s="314"/>
      <c r="OOU312" s="314"/>
      <c r="OOV312" s="314"/>
      <c r="OOW312" s="314"/>
      <c r="OOX312" s="314"/>
      <c r="OOY312" s="314"/>
      <c r="OOZ312" s="314"/>
      <c r="OPA312" s="314"/>
      <c r="OPB312" s="314"/>
      <c r="OPC312" s="314"/>
      <c r="OPD312" s="314"/>
      <c r="OPE312" s="314"/>
      <c r="OPF312" s="314"/>
      <c r="OPG312" s="314"/>
      <c r="OPH312" s="314"/>
      <c r="OPI312" s="314"/>
      <c r="OPJ312" s="314"/>
      <c r="OPK312" s="314"/>
      <c r="OPL312" s="314"/>
      <c r="OPM312" s="314"/>
      <c r="OPN312" s="314"/>
      <c r="OPO312" s="314"/>
      <c r="OPP312" s="314"/>
      <c r="OPQ312" s="314"/>
      <c r="OPR312" s="314"/>
      <c r="OPS312" s="314"/>
      <c r="OPT312" s="314"/>
      <c r="OPU312" s="314"/>
      <c r="OPV312" s="314"/>
      <c r="OPW312" s="314"/>
      <c r="OPX312" s="314"/>
      <c r="OPY312" s="314"/>
      <c r="OPZ312" s="314"/>
      <c r="OQA312" s="314"/>
      <c r="OQB312" s="314"/>
      <c r="OQC312" s="314"/>
      <c r="OQD312" s="314"/>
      <c r="OQE312" s="314"/>
      <c r="OQF312" s="314"/>
      <c r="OQG312" s="314"/>
      <c r="OQH312" s="314"/>
      <c r="OQI312" s="314"/>
      <c r="OQJ312" s="314"/>
      <c r="OQK312" s="314"/>
      <c r="OQL312" s="314"/>
      <c r="OQM312" s="314"/>
      <c r="OQN312" s="314"/>
      <c r="OQO312" s="314"/>
      <c r="OQP312" s="314"/>
      <c r="OQQ312" s="314"/>
      <c r="OQR312" s="314"/>
      <c r="OQS312" s="314"/>
      <c r="OQT312" s="314"/>
      <c r="OQU312" s="314"/>
      <c r="OQV312" s="314"/>
      <c r="OQW312" s="314"/>
      <c r="OQX312" s="314"/>
      <c r="OQY312" s="314"/>
      <c r="OQZ312" s="314"/>
      <c r="ORA312" s="314"/>
      <c r="ORB312" s="314"/>
      <c r="ORC312" s="314"/>
      <c r="ORD312" s="314"/>
      <c r="ORE312" s="314"/>
      <c r="ORF312" s="314"/>
      <c r="ORG312" s="314"/>
      <c r="ORH312" s="314"/>
      <c r="ORI312" s="314"/>
      <c r="ORJ312" s="314"/>
      <c r="ORK312" s="314"/>
      <c r="ORL312" s="314"/>
      <c r="ORM312" s="314"/>
      <c r="ORN312" s="314"/>
      <c r="ORO312" s="314"/>
      <c r="ORP312" s="314"/>
      <c r="ORQ312" s="314"/>
      <c r="ORR312" s="314"/>
      <c r="ORS312" s="314"/>
      <c r="ORT312" s="314"/>
      <c r="ORU312" s="314"/>
      <c r="ORV312" s="314"/>
      <c r="ORW312" s="314"/>
      <c r="ORX312" s="314"/>
      <c r="ORY312" s="314"/>
      <c r="ORZ312" s="314"/>
      <c r="OSA312" s="314"/>
      <c r="OSB312" s="314"/>
      <c r="OSC312" s="314"/>
      <c r="OSD312" s="314"/>
      <c r="OSE312" s="314"/>
      <c r="OSF312" s="314"/>
      <c r="OSG312" s="314"/>
      <c r="OSH312" s="314"/>
      <c r="OSI312" s="314"/>
      <c r="OSJ312" s="314"/>
      <c r="OSK312" s="314"/>
      <c r="OSL312" s="314"/>
      <c r="OSM312" s="314"/>
      <c r="OSN312" s="314"/>
      <c r="OSO312" s="314"/>
      <c r="OSP312" s="314"/>
      <c r="OSQ312" s="314"/>
      <c r="OSR312" s="314"/>
      <c r="OSS312" s="314"/>
      <c r="OST312" s="314"/>
      <c r="OSU312" s="314"/>
      <c r="OSV312" s="314"/>
      <c r="OSW312" s="314"/>
      <c r="OSX312" s="314"/>
      <c r="OSY312" s="314"/>
      <c r="OSZ312" s="314"/>
      <c r="OTA312" s="314"/>
      <c r="OTB312" s="314"/>
      <c r="OTC312" s="314"/>
      <c r="OTD312" s="314"/>
      <c r="OTE312" s="314"/>
      <c r="OTF312" s="314"/>
      <c r="OTG312" s="314"/>
      <c r="OTH312" s="314"/>
      <c r="OTI312" s="314"/>
      <c r="OTJ312" s="314"/>
      <c r="OTK312" s="314"/>
      <c r="OTL312" s="314"/>
      <c r="OTM312" s="314"/>
      <c r="OTN312" s="314"/>
      <c r="OTO312" s="314"/>
      <c r="OTP312" s="314"/>
      <c r="OTQ312" s="314"/>
      <c r="OTR312" s="314"/>
      <c r="OTS312" s="314"/>
      <c r="OTT312" s="314"/>
      <c r="OTU312" s="314"/>
      <c r="OTV312" s="314"/>
      <c r="OTW312" s="314"/>
      <c r="OTX312" s="314"/>
      <c r="OTY312" s="314"/>
      <c r="OTZ312" s="314"/>
      <c r="OUA312" s="314"/>
      <c r="OUB312" s="314"/>
      <c r="OUC312" s="314"/>
      <c r="OUD312" s="314"/>
      <c r="OUE312" s="314"/>
      <c r="OUF312" s="314"/>
      <c r="OUG312" s="314"/>
      <c r="OUH312" s="314"/>
      <c r="OUI312" s="314"/>
      <c r="OUJ312" s="314"/>
      <c r="OUK312" s="314"/>
      <c r="OUL312" s="314"/>
      <c r="OUM312" s="314"/>
      <c r="OUN312" s="314"/>
      <c r="OUO312" s="314"/>
      <c r="OUP312" s="314"/>
      <c r="OUQ312" s="314"/>
      <c r="OUR312" s="314"/>
      <c r="OUS312" s="314"/>
      <c r="OUT312" s="314"/>
      <c r="OUU312" s="314"/>
      <c r="OUV312" s="314"/>
      <c r="OUW312" s="314"/>
      <c r="OUX312" s="314"/>
      <c r="OUY312" s="314"/>
      <c r="OUZ312" s="314"/>
      <c r="OVA312" s="314"/>
      <c r="OVB312" s="314"/>
      <c r="OVC312" s="314"/>
      <c r="OVD312" s="314"/>
      <c r="OVE312" s="314"/>
      <c r="OVF312" s="314"/>
      <c r="OVG312" s="314"/>
      <c r="OVH312" s="314"/>
      <c r="OVI312" s="314"/>
      <c r="OVJ312" s="314"/>
      <c r="OVK312" s="314"/>
      <c r="OVL312" s="314"/>
      <c r="OVM312" s="314"/>
      <c r="OVN312" s="314"/>
      <c r="OVO312" s="314"/>
      <c r="OVP312" s="314"/>
      <c r="OVQ312" s="314"/>
      <c r="OVR312" s="314"/>
      <c r="OVS312" s="314"/>
      <c r="OVT312" s="314"/>
      <c r="OVU312" s="314"/>
      <c r="OVV312" s="314"/>
      <c r="OVW312" s="314"/>
      <c r="OVX312" s="314"/>
      <c r="OVY312" s="314"/>
      <c r="OVZ312" s="314"/>
      <c r="OWA312" s="314"/>
      <c r="OWB312" s="314"/>
      <c r="OWC312" s="314"/>
      <c r="OWD312" s="314"/>
      <c r="OWE312" s="314"/>
      <c r="OWF312" s="314"/>
      <c r="OWG312" s="314"/>
      <c r="OWH312" s="314"/>
      <c r="OWI312" s="314"/>
      <c r="OWJ312" s="314"/>
      <c r="OWK312" s="314"/>
      <c r="OWL312" s="314"/>
      <c r="OWM312" s="314"/>
      <c r="OWN312" s="314"/>
      <c r="OWO312" s="314"/>
      <c r="OWP312" s="314"/>
      <c r="OWQ312" s="314"/>
      <c r="OWR312" s="314"/>
      <c r="OWS312" s="314"/>
      <c r="OWT312" s="314"/>
      <c r="OWU312" s="314"/>
      <c r="OWV312" s="314"/>
      <c r="OWW312" s="314"/>
      <c r="OWX312" s="314"/>
      <c r="OWY312" s="314"/>
      <c r="OWZ312" s="314"/>
      <c r="OXA312" s="314"/>
      <c r="OXB312" s="314"/>
      <c r="OXC312" s="314"/>
      <c r="OXD312" s="314"/>
      <c r="OXE312" s="314"/>
      <c r="OXF312" s="314"/>
      <c r="OXG312" s="314"/>
      <c r="OXH312" s="314"/>
      <c r="OXI312" s="314"/>
      <c r="OXJ312" s="314"/>
      <c r="OXK312" s="314"/>
      <c r="OXL312" s="314"/>
      <c r="OXM312" s="314"/>
      <c r="OXN312" s="314"/>
      <c r="OXO312" s="314"/>
      <c r="OXP312" s="314"/>
      <c r="OXQ312" s="314"/>
      <c r="OXR312" s="314"/>
      <c r="OXS312" s="314"/>
      <c r="OXT312" s="314"/>
      <c r="OXU312" s="314"/>
      <c r="OXV312" s="314"/>
      <c r="OXW312" s="314"/>
      <c r="OXX312" s="314"/>
      <c r="OXY312" s="314"/>
      <c r="OXZ312" s="314"/>
      <c r="OYA312" s="314"/>
      <c r="OYB312" s="314"/>
      <c r="OYC312" s="314"/>
      <c r="OYD312" s="314"/>
      <c r="OYE312" s="314"/>
      <c r="OYF312" s="314"/>
      <c r="OYG312" s="314"/>
      <c r="OYH312" s="314"/>
      <c r="OYI312" s="314"/>
      <c r="OYJ312" s="314"/>
      <c r="OYK312" s="314"/>
      <c r="OYL312" s="314"/>
      <c r="OYM312" s="314"/>
      <c r="OYN312" s="314"/>
      <c r="OYO312" s="314"/>
      <c r="OYP312" s="314"/>
      <c r="OYQ312" s="314"/>
      <c r="OYR312" s="314"/>
      <c r="OYS312" s="314"/>
      <c r="OYT312" s="314"/>
      <c r="OYU312" s="314"/>
      <c r="OYV312" s="314"/>
      <c r="OYW312" s="314"/>
      <c r="OYX312" s="314"/>
      <c r="OYY312" s="314"/>
      <c r="OYZ312" s="314"/>
      <c r="OZA312" s="314"/>
      <c r="OZB312" s="314"/>
      <c r="OZC312" s="314"/>
      <c r="OZD312" s="314"/>
      <c r="OZE312" s="314"/>
      <c r="OZF312" s="314"/>
      <c r="OZG312" s="314"/>
      <c r="OZH312" s="314"/>
      <c r="OZI312" s="314"/>
      <c r="OZJ312" s="314"/>
      <c r="OZK312" s="314"/>
      <c r="OZL312" s="314"/>
      <c r="OZM312" s="314"/>
      <c r="OZN312" s="314"/>
      <c r="OZO312" s="314"/>
      <c r="OZP312" s="314"/>
      <c r="OZQ312" s="314"/>
      <c r="OZR312" s="314"/>
      <c r="OZS312" s="314"/>
      <c r="OZT312" s="314"/>
      <c r="OZU312" s="314"/>
      <c r="OZV312" s="314"/>
      <c r="OZW312" s="314"/>
      <c r="OZX312" s="314"/>
      <c r="OZY312" s="314"/>
      <c r="OZZ312" s="314"/>
      <c r="PAA312" s="314"/>
      <c r="PAB312" s="314"/>
      <c r="PAC312" s="314"/>
      <c r="PAD312" s="314"/>
      <c r="PAE312" s="314"/>
      <c r="PAF312" s="314"/>
      <c r="PAG312" s="314"/>
      <c r="PAH312" s="314"/>
      <c r="PAI312" s="314"/>
      <c r="PAJ312" s="314"/>
      <c r="PAK312" s="314"/>
      <c r="PAL312" s="314"/>
      <c r="PAM312" s="314"/>
      <c r="PAN312" s="314"/>
      <c r="PAO312" s="314"/>
      <c r="PAP312" s="314"/>
      <c r="PAQ312" s="314"/>
      <c r="PAR312" s="314"/>
      <c r="PAS312" s="314"/>
      <c r="PAT312" s="314"/>
      <c r="PAU312" s="314"/>
      <c r="PAV312" s="314"/>
      <c r="PAW312" s="314"/>
      <c r="PAX312" s="314"/>
      <c r="PAY312" s="314"/>
      <c r="PAZ312" s="314"/>
      <c r="PBA312" s="314"/>
      <c r="PBB312" s="314"/>
      <c r="PBC312" s="314"/>
      <c r="PBD312" s="314"/>
      <c r="PBE312" s="314"/>
      <c r="PBF312" s="314"/>
      <c r="PBG312" s="314"/>
      <c r="PBH312" s="314"/>
      <c r="PBI312" s="314"/>
      <c r="PBJ312" s="314"/>
      <c r="PBK312" s="314"/>
      <c r="PBL312" s="314"/>
      <c r="PBM312" s="314"/>
      <c r="PBN312" s="314"/>
      <c r="PBO312" s="314"/>
      <c r="PBP312" s="314"/>
      <c r="PBQ312" s="314"/>
      <c r="PBR312" s="314"/>
      <c r="PBS312" s="314"/>
      <c r="PBT312" s="314"/>
      <c r="PBU312" s="314"/>
      <c r="PBV312" s="314"/>
      <c r="PBW312" s="314"/>
      <c r="PBX312" s="314"/>
      <c r="PBY312" s="314"/>
      <c r="PBZ312" s="314"/>
      <c r="PCA312" s="314"/>
      <c r="PCB312" s="314"/>
      <c r="PCC312" s="314"/>
      <c r="PCD312" s="314"/>
      <c r="PCE312" s="314"/>
      <c r="PCF312" s="314"/>
      <c r="PCG312" s="314"/>
      <c r="PCH312" s="314"/>
      <c r="PCI312" s="314"/>
      <c r="PCJ312" s="314"/>
      <c r="PCK312" s="314"/>
      <c r="PCL312" s="314"/>
      <c r="PCM312" s="314"/>
      <c r="PCN312" s="314"/>
      <c r="PCO312" s="314"/>
      <c r="PCP312" s="314"/>
      <c r="PCQ312" s="314"/>
      <c r="PCR312" s="314"/>
      <c r="PCS312" s="314"/>
      <c r="PCT312" s="314"/>
      <c r="PCU312" s="314"/>
      <c r="PCV312" s="314"/>
      <c r="PCW312" s="314"/>
      <c r="PCX312" s="314"/>
      <c r="PCY312" s="314"/>
      <c r="PCZ312" s="314"/>
      <c r="PDA312" s="314"/>
      <c r="PDB312" s="314"/>
      <c r="PDC312" s="314"/>
      <c r="PDD312" s="314"/>
      <c r="PDE312" s="314"/>
      <c r="PDF312" s="314"/>
      <c r="PDG312" s="314"/>
      <c r="PDH312" s="314"/>
      <c r="PDI312" s="314"/>
      <c r="PDJ312" s="314"/>
      <c r="PDK312" s="314"/>
      <c r="PDL312" s="314"/>
      <c r="PDM312" s="314"/>
      <c r="PDN312" s="314"/>
      <c r="PDO312" s="314"/>
      <c r="PDP312" s="314"/>
      <c r="PDQ312" s="314"/>
      <c r="PDR312" s="314"/>
      <c r="PDS312" s="314"/>
      <c r="PDT312" s="314"/>
      <c r="PDU312" s="314"/>
      <c r="PDV312" s="314"/>
      <c r="PDW312" s="314"/>
      <c r="PDX312" s="314"/>
      <c r="PDY312" s="314"/>
      <c r="PDZ312" s="314"/>
      <c r="PEA312" s="314"/>
      <c r="PEB312" s="314"/>
      <c r="PEC312" s="314"/>
      <c r="PED312" s="314"/>
      <c r="PEE312" s="314"/>
      <c r="PEF312" s="314"/>
      <c r="PEG312" s="314"/>
      <c r="PEH312" s="314"/>
      <c r="PEI312" s="314"/>
      <c r="PEJ312" s="314"/>
      <c r="PEK312" s="314"/>
      <c r="PEL312" s="314"/>
      <c r="PEM312" s="314"/>
      <c r="PEN312" s="314"/>
      <c r="PEO312" s="314"/>
      <c r="PEP312" s="314"/>
      <c r="PEQ312" s="314"/>
      <c r="PER312" s="314"/>
      <c r="PES312" s="314"/>
      <c r="PET312" s="314"/>
      <c r="PEU312" s="314"/>
      <c r="PEV312" s="314"/>
      <c r="PEW312" s="314"/>
      <c r="PEX312" s="314"/>
      <c r="PEY312" s="314"/>
      <c r="PEZ312" s="314"/>
      <c r="PFA312" s="314"/>
      <c r="PFB312" s="314"/>
      <c r="PFC312" s="314"/>
      <c r="PFD312" s="314"/>
      <c r="PFE312" s="314"/>
      <c r="PFF312" s="314"/>
      <c r="PFG312" s="314"/>
      <c r="PFH312" s="314"/>
      <c r="PFI312" s="314"/>
      <c r="PFJ312" s="314"/>
      <c r="PFK312" s="314"/>
      <c r="PFL312" s="314"/>
      <c r="PFM312" s="314"/>
      <c r="PFN312" s="314"/>
      <c r="PFO312" s="314"/>
      <c r="PFP312" s="314"/>
      <c r="PFQ312" s="314"/>
      <c r="PFR312" s="314"/>
      <c r="PFS312" s="314"/>
      <c r="PFT312" s="314"/>
      <c r="PFU312" s="314"/>
      <c r="PFV312" s="314"/>
      <c r="PFW312" s="314"/>
      <c r="PFX312" s="314"/>
      <c r="PFY312" s="314"/>
      <c r="PFZ312" s="314"/>
      <c r="PGA312" s="314"/>
      <c r="PGB312" s="314"/>
      <c r="PGC312" s="314"/>
      <c r="PGD312" s="314"/>
      <c r="PGE312" s="314"/>
      <c r="PGF312" s="314"/>
      <c r="PGG312" s="314"/>
      <c r="PGH312" s="314"/>
      <c r="PGI312" s="314"/>
      <c r="PGJ312" s="314"/>
      <c r="PGK312" s="314"/>
      <c r="PGL312" s="314"/>
      <c r="PGM312" s="314"/>
      <c r="PGN312" s="314"/>
      <c r="PGO312" s="314"/>
      <c r="PGP312" s="314"/>
      <c r="PGQ312" s="314"/>
      <c r="PGR312" s="314"/>
      <c r="PGS312" s="314"/>
      <c r="PGT312" s="314"/>
      <c r="PGU312" s="314"/>
      <c r="PGV312" s="314"/>
      <c r="PGW312" s="314"/>
      <c r="PGX312" s="314"/>
      <c r="PGY312" s="314"/>
      <c r="PGZ312" s="314"/>
      <c r="PHA312" s="314"/>
      <c r="PHB312" s="314"/>
      <c r="PHC312" s="314"/>
      <c r="PHD312" s="314"/>
      <c r="PHE312" s="314"/>
      <c r="PHF312" s="314"/>
      <c r="PHG312" s="314"/>
      <c r="PHH312" s="314"/>
      <c r="PHI312" s="314"/>
      <c r="PHJ312" s="314"/>
      <c r="PHK312" s="314"/>
      <c r="PHL312" s="314"/>
      <c r="PHM312" s="314"/>
      <c r="PHN312" s="314"/>
      <c r="PHO312" s="314"/>
      <c r="PHP312" s="314"/>
      <c r="PHQ312" s="314"/>
      <c r="PHR312" s="314"/>
      <c r="PHS312" s="314"/>
      <c r="PHT312" s="314"/>
      <c r="PHU312" s="314"/>
      <c r="PHV312" s="314"/>
      <c r="PHW312" s="314"/>
      <c r="PHX312" s="314"/>
      <c r="PHY312" s="314"/>
      <c r="PHZ312" s="314"/>
      <c r="PIA312" s="314"/>
      <c r="PIB312" s="314"/>
      <c r="PIC312" s="314"/>
      <c r="PID312" s="314"/>
      <c r="PIE312" s="314"/>
      <c r="PIF312" s="314"/>
      <c r="PIG312" s="314"/>
      <c r="PIH312" s="314"/>
      <c r="PII312" s="314"/>
      <c r="PIJ312" s="314"/>
      <c r="PIK312" s="314"/>
      <c r="PIL312" s="314"/>
      <c r="PIM312" s="314"/>
      <c r="PIN312" s="314"/>
      <c r="PIO312" s="314"/>
      <c r="PIP312" s="314"/>
      <c r="PIQ312" s="314"/>
      <c r="PIR312" s="314"/>
      <c r="PIS312" s="314"/>
      <c r="PIT312" s="314"/>
      <c r="PIU312" s="314"/>
      <c r="PIV312" s="314"/>
      <c r="PIW312" s="314"/>
      <c r="PIX312" s="314"/>
      <c r="PIY312" s="314"/>
      <c r="PIZ312" s="314"/>
      <c r="PJA312" s="314"/>
      <c r="PJB312" s="314"/>
      <c r="PJC312" s="314"/>
      <c r="PJD312" s="314"/>
      <c r="PJE312" s="314"/>
      <c r="PJF312" s="314"/>
      <c r="PJG312" s="314"/>
      <c r="PJH312" s="314"/>
      <c r="PJI312" s="314"/>
      <c r="PJJ312" s="314"/>
      <c r="PJK312" s="314"/>
      <c r="PJL312" s="314"/>
      <c r="PJM312" s="314"/>
      <c r="PJN312" s="314"/>
      <c r="PJO312" s="314"/>
      <c r="PJP312" s="314"/>
      <c r="PJQ312" s="314"/>
      <c r="PJR312" s="314"/>
      <c r="PJS312" s="314"/>
      <c r="PJT312" s="314"/>
      <c r="PJU312" s="314"/>
      <c r="PJV312" s="314"/>
      <c r="PJW312" s="314"/>
      <c r="PJX312" s="314"/>
      <c r="PJY312" s="314"/>
      <c r="PJZ312" s="314"/>
      <c r="PKA312" s="314"/>
      <c r="PKB312" s="314"/>
      <c r="PKC312" s="314"/>
      <c r="PKD312" s="314"/>
      <c r="PKE312" s="314"/>
      <c r="PKF312" s="314"/>
      <c r="PKG312" s="314"/>
      <c r="PKH312" s="314"/>
      <c r="PKI312" s="314"/>
      <c r="PKJ312" s="314"/>
      <c r="PKK312" s="314"/>
      <c r="PKL312" s="314"/>
      <c r="PKM312" s="314"/>
      <c r="PKN312" s="314"/>
      <c r="PKO312" s="314"/>
      <c r="PKP312" s="314"/>
      <c r="PKQ312" s="314"/>
      <c r="PKR312" s="314"/>
      <c r="PKS312" s="314"/>
      <c r="PKT312" s="314"/>
      <c r="PKU312" s="314"/>
      <c r="PKV312" s="314"/>
      <c r="PKW312" s="314"/>
      <c r="PKX312" s="314"/>
      <c r="PKY312" s="314"/>
      <c r="PKZ312" s="314"/>
      <c r="PLA312" s="314"/>
      <c r="PLB312" s="314"/>
      <c r="PLC312" s="314"/>
      <c r="PLD312" s="314"/>
      <c r="PLE312" s="314"/>
      <c r="PLF312" s="314"/>
      <c r="PLG312" s="314"/>
      <c r="PLH312" s="314"/>
      <c r="PLI312" s="314"/>
      <c r="PLJ312" s="314"/>
      <c r="PLK312" s="314"/>
      <c r="PLL312" s="314"/>
      <c r="PLM312" s="314"/>
      <c r="PLN312" s="314"/>
      <c r="PLO312" s="314"/>
      <c r="PLP312" s="314"/>
      <c r="PLQ312" s="314"/>
      <c r="PLR312" s="314"/>
      <c r="PLS312" s="314"/>
      <c r="PLT312" s="314"/>
      <c r="PLU312" s="314"/>
      <c r="PLV312" s="314"/>
      <c r="PLW312" s="314"/>
      <c r="PLX312" s="314"/>
      <c r="PLY312" s="314"/>
      <c r="PLZ312" s="314"/>
      <c r="PMA312" s="314"/>
      <c r="PMB312" s="314"/>
      <c r="PMC312" s="314"/>
      <c r="PMD312" s="314"/>
      <c r="PME312" s="314"/>
      <c r="PMF312" s="314"/>
      <c r="PMG312" s="314"/>
      <c r="PMH312" s="314"/>
      <c r="PMI312" s="314"/>
      <c r="PMJ312" s="314"/>
      <c r="PMK312" s="314"/>
      <c r="PML312" s="314"/>
      <c r="PMM312" s="314"/>
      <c r="PMN312" s="314"/>
      <c r="PMO312" s="314"/>
      <c r="PMP312" s="314"/>
      <c r="PMQ312" s="314"/>
      <c r="PMR312" s="314"/>
      <c r="PMS312" s="314"/>
      <c r="PMT312" s="314"/>
      <c r="PMU312" s="314"/>
      <c r="PMV312" s="314"/>
      <c r="PMW312" s="314"/>
      <c r="PMX312" s="314"/>
      <c r="PMY312" s="314"/>
      <c r="PMZ312" s="314"/>
      <c r="PNA312" s="314"/>
      <c r="PNB312" s="314"/>
      <c r="PNC312" s="314"/>
      <c r="PND312" s="314"/>
      <c r="PNE312" s="314"/>
      <c r="PNF312" s="314"/>
      <c r="PNG312" s="314"/>
      <c r="PNH312" s="314"/>
      <c r="PNI312" s="314"/>
      <c r="PNJ312" s="314"/>
      <c r="PNK312" s="314"/>
      <c r="PNL312" s="314"/>
      <c r="PNM312" s="314"/>
      <c r="PNN312" s="314"/>
      <c r="PNO312" s="314"/>
      <c r="PNP312" s="314"/>
      <c r="PNQ312" s="314"/>
      <c r="PNR312" s="314"/>
      <c r="PNS312" s="314"/>
      <c r="PNT312" s="314"/>
      <c r="PNU312" s="314"/>
      <c r="PNV312" s="314"/>
      <c r="PNW312" s="314"/>
      <c r="PNX312" s="314"/>
      <c r="PNY312" s="314"/>
      <c r="PNZ312" s="314"/>
      <c r="POA312" s="314"/>
      <c r="POB312" s="314"/>
      <c r="POC312" s="314"/>
      <c r="POD312" s="314"/>
      <c r="POE312" s="314"/>
      <c r="POF312" s="314"/>
      <c r="POG312" s="314"/>
      <c r="POH312" s="314"/>
      <c r="POI312" s="314"/>
      <c r="POJ312" s="314"/>
      <c r="POK312" s="314"/>
      <c r="POL312" s="314"/>
      <c r="POM312" s="314"/>
      <c r="PON312" s="314"/>
      <c r="POO312" s="314"/>
      <c r="POP312" s="314"/>
      <c r="POQ312" s="314"/>
      <c r="POR312" s="314"/>
      <c r="POS312" s="314"/>
      <c r="POT312" s="314"/>
      <c r="POU312" s="314"/>
      <c r="POV312" s="314"/>
      <c r="POW312" s="314"/>
      <c r="POX312" s="314"/>
      <c r="POY312" s="314"/>
      <c r="POZ312" s="314"/>
      <c r="PPA312" s="314"/>
      <c r="PPB312" s="314"/>
      <c r="PPC312" s="314"/>
      <c r="PPD312" s="314"/>
      <c r="PPE312" s="314"/>
      <c r="PPF312" s="314"/>
      <c r="PPG312" s="314"/>
      <c r="PPH312" s="314"/>
      <c r="PPI312" s="314"/>
      <c r="PPJ312" s="314"/>
      <c r="PPK312" s="314"/>
      <c r="PPL312" s="314"/>
      <c r="PPM312" s="314"/>
      <c r="PPN312" s="314"/>
      <c r="PPO312" s="314"/>
      <c r="PPP312" s="314"/>
      <c r="PPQ312" s="314"/>
      <c r="PPR312" s="314"/>
      <c r="PPS312" s="314"/>
      <c r="PPT312" s="314"/>
      <c r="PPU312" s="314"/>
      <c r="PPV312" s="314"/>
      <c r="PPW312" s="314"/>
      <c r="PPX312" s="314"/>
      <c r="PPY312" s="314"/>
      <c r="PPZ312" s="314"/>
      <c r="PQA312" s="314"/>
      <c r="PQB312" s="314"/>
      <c r="PQC312" s="314"/>
      <c r="PQD312" s="314"/>
      <c r="PQE312" s="314"/>
      <c r="PQF312" s="314"/>
      <c r="PQG312" s="314"/>
      <c r="PQH312" s="314"/>
      <c r="PQI312" s="314"/>
      <c r="PQJ312" s="314"/>
      <c r="PQK312" s="314"/>
      <c r="PQL312" s="314"/>
      <c r="PQM312" s="314"/>
      <c r="PQN312" s="314"/>
      <c r="PQO312" s="314"/>
      <c r="PQP312" s="314"/>
      <c r="PQQ312" s="314"/>
      <c r="PQR312" s="314"/>
      <c r="PQS312" s="314"/>
      <c r="PQT312" s="314"/>
      <c r="PQU312" s="314"/>
      <c r="PQV312" s="314"/>
      <c r="PQW312" s="314"/>
      <c r="PQX312" s="314"/>
      <c r="PQY312" s="314"/>
      <c r="PQZ312" s="314"/>
      <c r="PRA312" s="314"/>
      <c r="PRB312" s="314"/>
      <c r="PRC312" s="314"/>
      <c r="PRD312" s="314"/>
      <c r="PRE312" s="314"/>
      <c r="PRF312" s="314"/>
      <c r="PRG312" s="314"/>
      <c r="PRH312" s="314"/>
      <c r="PRI312" s="314"/>
      <c r="PRJ312" s="314"/>
      <c r="PRK312" s="314"/>
      <c r="PRL312" s="314"/>
      <c r="PRM312" s="314"/>
      <c r="PRN312" s="314"/>
      <c r="PRO312" s="314"/>
      <c r="PRP312" s="314"/>
      <c r="PRQ312" s="314"/>
      <c r="PRR312" s="314"/>
      <c r="PRS312" s="314"/>
      <c r="PRT312" s="314"/>
      <c r="PRU312" s="314"/>
      <c r="PRV312" s="314"/>
      <c r="PRW312" s="314"/>
      <c r="PRX312" s="314"/>
      <c r="PRY312" s="314"/>
      <c r="PRZ312" s="314"/>
      <c r="PSA312" s="314"/>
      <c r="PSB312" s="314"/>
      <c r="PSC312" s="314"/>
      <c r="PSD312" s="314"/>
      <c r="PSE312" s="314"/>
      <c r="PSF312" s="314"/>
      <c r="PSG312" s="314"/>
      <c r="PSH312" s="314"/>
      <c r="PSI312" s="314"/>
      <c r="PSJ312" s="314"/>
      <c r="PSK312" s="314"/>
      <c r="PSL312" s="314"/>
      <c r="PSM312" s="314"/>
      <c r="PSN312" s="314"/>
      <c r="PSO312" s="314"/>
      <c r="PSP312" s="314"/>
      <c r="PSQ312" s="314"/>
      <c r="PSR312" s="314"/>
      <c r="PSS312" s="314"/>
      <c r="PST312" s="314"/>
      <c r="PSU312" s="314"/>
      <c r="PSV312" s="314"/>
      <c r="PSW312" s="314"/>
      <c r="PSX312" s="314"/>
      <c r="PSY312" s="314"/>
      <c r="PSZ312" s="314"/>
      <c r="PTA312" s="314"/>
      <c r="PTB312" s="314"/>
      <c r="PTC312" s="314"/>
      <c r="PTD312" s="314"/>
      <c r="PTE312" s="314"/>
      <c r="PTF312" s="314"/>
      <c r="PTG312" s="314"/>
      <c r="PTH312" s="314"/>
      <c r="PTI312" s="314"/>
      <c r="PTJ312" s="314"/>
      <c r="PTK312" s="314"/>
      <c r="PTL312" s="314"/>
      <c r="PTM312" s="314"/>
      <c r="PTN312" s="314"/>
      <c r="PTO312" s="314"/>
      <c r="PTP312" s="314"/>
      <c r="PTQ312" s="314"/>
      <c r="PTR312" s="314"/>
      <c r="PTS312" s="314"/>
      <c r="PTT312" s="314"/>
      <c r="PTU312" s="314"/>
      <c r="PTV312" s="314"/>
      <c r="PTW312" s="314"/>
      <c r="PTX312" s="314"/>
      <c r="PTY312" s="314"/>
      <c r="PTZ312" s="314"/>
      <c r="PUA312" s="314"/>
      <c r="PUB312" s="314"/>
      <c r="PUC312" s="314"/>
      <c r="PUD312" s="314"/>
      <c r="PUE312" s="314"/>
      <c r="PUF312" s="314"/>
      <c r="PUG312" s="314"/>
      <c r="PUH312" s="314"/>
      <c r="PUI312" s="314"/>
      <c r="PUJ312" s="314"/>
      <c r="PUK312" s="314"/>
      <c r="PUL312" s="314"/>
      <c r="PUM312" s="314"/>
      <c r="PUN312" s="314"/>
      <c r="PUO312" s="314"/>
      <c r="PUP312" s="314"/>
      <c r="PUQ312" s="314"/>
      <c r="PUR312" s="314"/>
      <c r="PUS312" s="314"/>
      <c r="PUT312" s="314"/>
      <c r="PUU312" s="314"/>
      <c r="PUV312" s="314"/>
      <c r="PUW312" s="314"/>
      <c r="PUX312" s="314"/>
      <c r="PUY312" s="314"/>
      <c r="PUZ312" s="314"/>
      <c r="PVA312" s="314"/>
      <c r="PVB312" s="314"/>
      <c r="PVC312" s="314"/>
      <c r="PVD312" s="314"/>
      <c r="PVE312" s="314"/>
      <c r="PVF312" s="314"/>
      <c r="PVG312" s="314"/>
      <c r="PVH312" s="314"/>
      <c r="PVI312" s="314"/>
      <c r="PVJ312" s="314"/>
      <c r="PVK312" s="314"/>
      <c r="PVL312" s="314"/>
      <c r="PVM312" s="314"/>
      <c r="PVN312" s="314"/>
      <c r="PVO312" s="314"/>
      <c r="PVP312" s="314"/>
      <c r="PVQ312" s="314"/>
      <c r="PVR312" s="314"/>
      <c r="PVS312" s="314"/>
      <c r="PVT312" s="314"/>
      <c r="PVU312" s="314"/>
      <c r="PVV312" s="314"/>
      <c r="PVW312" s="314"/>
      <c r="PVX312" s="314"/>
      <c r="PVY312" s="314"/>
      <c r="PVZ312" s="314"/>
      <c r="PWA312" s="314"/>
      <c r="PWB312" s="314"/>
      <c r="PWC312" s="314"/>
      <c r="PWD312" s="314"/>
      <c r="PWE312" s="314"/>
      <c r="PWF312" s="314"/>
      <c r="PWG312" s="314"/>
      <c r="PWH312" s="314"/>
      <c r="PWI312" s="314"/>
      <c r="PWJ312" s="314"/>
      <c r="PWK312" s="314"/>
      <c r="PWL312" s="314"/>
      <c r="PWM312" s="314"/>
      <c r="PWN312" s="314"/>
      <c r="PWO312" s="314"/>
      <c r="PWP312" s="314"/>
      <c r="PWQ312" s="314"/>
      <c r="PWR312" s="314"/>
      <c r="PWS312" s="314"/>
      <c r="PWT312" s="314"/>
      <c r="PWU312" s="314"/>
      <c r="PWV312" s="314"/>
      <c r="PWW312" s="314"/>
      <c r="PWX312" s="314"/>
      <c r="PWY312" s="314"/>
      <c r="PWZ312" s="314"/>
      <c r="PXA312" s="314"/>
      <c r="PXB312" s="314"/>
      <c r="PXC312" s="314"/>
      <c r="PXD312" s="314"/>
      <c r="PXE312" s="314"/>
      <c r="PXF312" s="314"/>
      <c r="PXG312" s="314"/>
      <c r="PXH312" s="314"/>
      <c r="PXI312" s="314"/>
      <c r="PXJ312" s="314"/>
      <c r="PXK312" s="314"/>
      <c r="PXL312" s="314"/>
      <c r="PXM312" s="314"/>
      <c r="PXN312" s="314"/>
      <c r="PXO312" s="314"/>
      <c r="PXP312" s="314"/>
      <c r="PXQ312" s="314"/>
      <c r="PXR312" s="314"/>
      <c r="PXS312" s="314"/>
      <c r="PXT312" s="314"/>
      <c r="PXU312" s="314"/>
      <c r="PXV312" s="314"/>
      <c r="PXW312" s="314"/>
      <c r="PXX312" s="314"/>
      <c r="PXY312" s="314"/>
      <c r="PXZ312" s="314"/>
      <c r="PYA312" s="314"/>
      <c r="PYB312" s="314"/>
      <c r="PYC312" s="314"/>
      <c r="PYD312" s="314"/>
      <c r="PYE312" s="314"/>
      <c r="PYF312" s="314"/>
      <c r="PYG312" s="314"/>
      <c r="PYH312" s="314"/>
      <c r="PYI312" s="314"/>
      <c r="PYJ312" s="314"/>
      <c r="PYK312" s="314"/>
      <c r="PYL312" s="314"/>
      <c r="PYM312" s="314"/>
      <c r="PYN312" s="314"/>
      <c r="PYO312" s="314"/>
      <c r="PYP312" s="314"/>
      <c r="PYQ312" s="314"/>
      <c r="PYR312" s="314"/>
      <c r="PYS312" s="314"/>
      <c r="PYT312" s="314"/>
      <c r="PYU312" s="314"/>
      <c r="PYV312" s="314"/>
      <c r="PYW312" s="314"/>
      <c r="PYX312" s="314"/>
      <c r="PYY312" s="314"/>
      <c r="PYZ312" s="314"/>
      <c r="PZA312" s="314"/>
      <c r="PZB312" s="314"/>
      <c r="PZC312" s="314"/>
      <c r="PZD312" s="314"/>
      <c r="PZE312" s="314"/>
      <c r="PZF312" s="314"/>
      <c r="PZG312" s="314"/>
      <c r="PZH312" s="314"/>
      <c r="PZI312" s="314"/>
      <c r="PZJ312" s="314"/>
      <c r="PZK312" s="314"/>
      <c r="PZL312" s="314"/>
      <c r="PZM312" s="314"/>
      <c r="PZN312" s="314"/>
      <c r="PZO312" s="314"/>
      <c r="PZP312" s="314"/>
      <c r="PZQ312" s="314"/>
      <c r="PZR312" s="314"/>
      <c r="PZS312" s="314"/>
      <c r="PZT312" s="314"/>
      <c r="PZU312" s="314"/>
      <c r="PZV312" s="314"/>
      <c r="PZW312" s="314"/>
      <c r="PZX312" s="314"/>
      <c r="PZY312" s="314"/>
      <c r="PZZ312" s="314"/>
      <c r="QAA312" s="314"/>
      <c r="QAB312" s="314"/>
      <c r="QAC312" s="314"/>
      <c r="QAD312" s="314"/>
      <c r="QAE312" s="314"/>
      <c r="QAF312" s="314"/>
      <c r="QAG312" s="314"/>
      <c r="QAH312" s="314"/>
      <c r="QAI312" s="314"/>
      <c r="QAJ312" s="314"/>
      <c r="QAK312" s="314"/>
      <c r="QAL312" s="314"/>
      <c r="QAM312" s="314"/>
      <c r="QAN312" s="314"/>
      <c r="QAO312" s="314"/>
      <c r="QAP312" s="314"/>
      <c r="QAQ312" s="314"/>
      <c r="QAR312" s="314"/>
      <c r="QAS312" s="314"/>
      <c r="QAT312" s="314"/>
      <c r="QAU312" s="314"/>
      <c r="QAV312" s="314"/>
      <c r="QAW312" s="314"/>
      <c r="QAX312" s="314"/>
      <c r="QAY312" s="314"/>
      <c r="QAZ312" s="314"/>
      <c r="QBA312" s="314"/>
      <c r="QBB312" s="314"/>
      <c r="QBC312" s="314"/>
      <c r="QBD312" s="314"/>
      <c r="QBE312" s="314"/>
      <c r="QBF312" s="314"/>
      <c r="QBG312" s="314"/>
      <c r="QBH312" s="314"/>
      <c r="QBI312" s="314"/>
      <c r="QBJ312" s="314"/>
      <c r="QBK312" s="314"/>
      <c r="QBL312" s="314"/>
      <c r="QBM312" s="314"/>
      <c r="QBN312" s="314"/>
      <c r="QBO312" s="314"/>
      <c r="QBP312" s="314"/>
      <c r="QBQ312" s="314"/>
      <c r="QBR312" s="314"/>
      <c r="QBS312" s="314"/>
      <c r="QBT312" s="314"/>
      <c r="QBU312" s="314"/>
      <c r="QBV312" s="314"/>
      <c r="QBW312" s="314"/>
      <c r="QBX312" s="314"/>
      <c r="QBY312" s="314"/>
      <c r="QBZ312" s="314"/>
      <c r="QCA312" s="314"/>
      <c r="QCB312" s="314"/>
      <c r="QCC312" s="314"/>
      <c r="QCD312" s="314"/>
      <c r="QCE312" s="314"/>
      <c r="QCF312" s="314"/>
      <c r="QCG312" s="314"/>
      <c r="QCH312" s="314"/>
      <c r="QCI312" s="314"/>
      <c r="QCJ312" s="314"/>
      <c r="QCK312" s="314"/>
      <c r="QCL312" s="314"/>
      <c r="QCM312" s="314"/>
      <c r="QCN312" s="314"/>
      <c r="QCO312" s="314"/>
      <c r="QCP312" s="314"/>
      <c r="QCQ312" s="314"/>
      <c r="QCR312" s="314"/>
      <c r="QCS312" s="314"/>
      <c r="QCT312" s="314"/>
      <c r="QCU312" s="314"/>
      <c r="QCV312" s="314"/>
      <c r="QCW312" s="314"/>
      <c r="QCX312" s="314"/>
      <c r="QCY312" s="314"/>
      <c r="QCZ312" s="314"/>
      <c r="QDA312" s="314"/>
      <c r="QDB312" s="314"/>
      <c r="QDC312" s="314"/>
      <c r="QDD312" s="314"/>
      <c r="QDE312" s="314"/>
      <c r="QDF312" s="314"/>
      <c r="QDG312" s="314"/>
      <c r="QDH312" s="314"/>
      <c r="QDI312" s="314"/>
      <c r="QDJ312" s="314"/>
      <c r="QDK312" s="314"/>
      <c r="QDL312" s="314"/>
      <c r="QDM312" s="314"/>
      <c r="QDN312" s="314"/>
      <c r="QDO312" s="314"/>
      <c r="QDP312" s="314"/>
      <c r="QDQ312" s="314"/>
      <c r="QDR312" s="314"/>
      <c r="QDS312" s="314"/>
      <c r="QDT312" s="314"/>
      <c r="QDU312" s="314"/>
      <c r="QDV312" s="314"/>
      <c r="QDW312" s="314"/>
      <c r="QDX312" s="314"/>
      <c r="QDY312" s="314"/>
      <c r="QDZ312" s="314"/>
      <c r="QEA312" s="314"/>
      <c r="QEB312" s="314"/>
      <c r="QEC312" s="314"/>
      <c r="QED312" s="314"/>
      <c r="QEE312" s="314"/>
      <c r="QEF312" s="314"/>
      <c r="QEG312" s="314"/>
      <c r="QEH312" s="314"/>
      <c r="QEI312" s="314"/>
      <c r="QEJ312" s="314"/>
      <c r="QEK312" s="314"/>
      <c r="QEL312" s="314"/>
      <c r="QEM312" s="314"/>
      <c r="QEN312" s="314"/>
      <c r="QEO312" s="314"/>
      <c r="QEP312" s="314"/>
      <c r="QEQ312" s="314"/>
      <c r="QER312" s="314"/>
      <c r="QES312" s="314"/>
      <c r="QET312" s="314"/>
      <c r="QEU312" s="314"/>
      <c r="QEV312" s="314"/>
      <c r="QEW312" s="314"/>
      <c r="QEX312" s="314"/>
      <c r="QEY312" s="314"/>
      <c r="QEZ312" s="314"/>
      <c r="QFA312" s="314"/>
      <c r="QFB312" s="314"/>
      <c r="QFC312" s="314"/>
      <c r="QFD312" s="314"/>
      <c r="QFE312" s="314"/>
      <c r="QFF312" s="314"/>
      <c r="QFG312" s="314"/>
      <c r="QFH312" s="314"/>
      <c r="QFI312" s="314"/>
      <c r="QFJ312" s="314"/>
      <c r="QFK312" s="314"/>
      <c r="QFL312" s="314"/>
      <c r="QFM312" s="314"/>
      <c r="QFN312" s="314"/>
      <c r="QFO312" s="314"/>
      <c r="QFP312" s="314"/>
      <c r="QFQ312" s="314"/>
      <c r="QFR312" s="314"/>
      <c r="QFS312" s="314"/>
      <c r="QFT312" s="314"/>
      <c r="QFU312" s="314"/>
      <c r="QFV312" s="314"/>
      <c r="QFW312" s="314"/>
      <c r="QFX312" s="314"/>
      <c r="QFY312" s="314"/>
      <c r="QFZ312" s="314"/>
      <c r="QGA312" s="314"/>
      <c r="QGB312" s="314"/>
      <c r="QGC312" s="314"/>
      <c r="QGD312" s="314"/>
      <c r="QGE312" s="314"/>
      <c r="QGF312" s="314"/>
      <c r="QGG312" s="314"/>
      <c r="QGH312" s="314"/>
      <c r="QGI312" s="314"/>
      <c r="QGJ312" s="314"/>
      <c r="QGK312" s="314"/>
      <c r="QGL312" s="314"/>
      <c r="QGM312" s="314"/>
      <c r="QGN312" s="314"/>
      <c r="QGO312" s="314"/>
      <c r="QGP312" s="314"/>
      <c r="QGQ312" s="314"/>
      <c r="QGR312" s="314"/>
      <c r="QGS312" s="314"/>
      <c r="QGT312" s="314"/>
      <c r="QGU312" s="314"/>
      <c r="QGV312" s="314"/>
      <c r="QGW312" s="314"/>
      <c r="QGX312" s="314"/>
      <c r="QGY312" s="314"/>
      <c r="QGZ312" s="314"/>
      <c r="QHA312" s="314"/>
      <c r="QHB312" s="314"/>
      <c r="QHC312" s="314"/>
      <c r="QHD312" s="314"/>
      <c r="QHE312" s="314"/>
      <c r="QHF312" s="314"/>
      <c r="QHG312" s="314"/>
      <c r="QHH312" s="314"/>
      <c r="QHI312" s="314"/>
      <c r="QHJ312" s="314"/>
      <c r="QHK312" s="314"/>
      <c r="QHL312" s="314"/>
      <c r="QHM312" s="314"/>
      <c r="QHN312" s="314"/>
      <c r="QHO312" s="314"/>
      <c r="QHP312" s="314"/>
      <c r="QHQ312" s="314"/>
      <c r="QHR312" s="314"/>
      <c r="QHS312" s="314"/>
      <c r="QHT312" s="314"/>
      <c r="QHU312" s="314"/>
      <c r="QHV312" s="314"/>
      <c r="QHW312" s="314"/>
      <c r="QHX312" s="314"/>
      <c r="QHY312" s="314"/>
      <c r="QHZ312" s="314"/>
      <c r="QIA312" s="314"/>
      <c r="QIB312" s="314"/>
      <c r="QIC312" s="314"/>
      <c r="QID312" s="314"/>
      <c r="QIE312" s="314"/>
      <c r="QIF312" s="314"/>
      <c r="QIG312" s="314"/>
      <c r="QIH312" s="314"/>
      <c r="QII312" s="314"/>
      <c r="QIJ312" s="314"/>
      <c r="QIK312" s="314"/>
      <c r="QIL312" s="314"/>
      <c r="QIM312" s="314"/>
      <c r="QIN312" s="314"/>
      <c r="QIO312" s="314"/>
      <c r="QIP312" s="314"/>
      <c r="QIQ312" s="314"/>
      <c r="QIR312" s="314"/>
      <c r="QIS312" s="314"/>
      <c r="QIT312" s="314"/>
      <c r="QIU312" s="314"/>
      <c r="QIV312" s="314"/>
      <c r="QIW312" s="314"/>
      <c r="QIX312" s="314"/>
      <c r="QIY312" s="314"/>
      <c r="QIZ312" s="314"/>
      <c r="QJA312" s="314"/>
      <c r="QJB312" s="314"/>
      <c r="QJC312" s="314"/>
      <c r="QJD312" s="314"/>
      <c r="QJE312" s="314"/>
      <c r="QJF312" s="314"/>
      <c r="QJG312" s="314"/>
      <c r="QJH312" s="314"/>
      <c r="QJI312" s="314"/>
      <c r="QJJ312" s="314"/>
      <c r="QJK312" s="314"/>
      <c r="QJL312" s="314"/>
      <c r="QJM312" s="314"/>
      <c r="QJN312" s="314"/>
      <c r="QJO312" s="314"/>
      <c r="QJP312" s="314"/>
      <c r="QJQ312" s="314"/>
      <c r="QJR312" s="314"/>
      <c r="QJS312" s="314"/>
      <c r="QJT312" s="314"/>
      <c r="QJU312" s="314"/>
      <c r="QJV312" s="314"/>
      <c r="QJW312" s="314"/>
      <c r="QJX312" s="314"/>
      <c r="QJY312" s="314"/>
      <c r="QJZ312" s="314"/>
      <c r="QKA312" s="314"/>
      <c r="QKB312" s="314"/>
      <c r="QKC312" s="314"/>
      <c r="QKD312" s="314"/>
      <c r="QKE312" s="314"/>
      <c r="QKF312" s="314"/>
      <c r="QKG312" s="314"/>
      <c r="QKH312" s="314"/>
      <c r="QKI312" s="314"/>
      <c r="QKJ312" s="314"/>
      <c r="QKK312" s="314"/>
      <c r="QKL312" s="314"/>
      <c r="QKM312" s="314"/>
      <c r="QKN312" s="314"/>
      <c r="QKO312" s="314"/>
      <c r="QKP312" s="314"/>
      <c r="QKQ312" s="314"/>
      <c r="QKR312" s="314"/>
      <c r="QKS312" s="314"/>
      <c r="QKT312" s="314"/>
      <c r="QKU312" s="314"/>
      <c r="QKV312" s="314"/>
      <c r="QKW312" s="314"/>
      <c r="QKX312" s="314"/>
      <c r="QKY312" s="314"/>
      <c r="QKZ312" s="314"/>
      <c r="QLA312" s="314"/>
      <c r="QLB312" s="314"/>
      <c r="QLC312" s="314"/>
      <c r="QLD312" s="314"/>
      <c r="QLE312" s="314"/>
      <c r="QLF312" s="314"/>
      <c r="QLG312" s="314"/>
      <c r="QLH312" s="314"/>
      <c r="QLI312" s="314"/>
      <c r="QLJ312" s="314"/>
      <c r="QLK312" s="314"/>
      <c r="QLL312" s="314"/>
      <c r="QLM312" s="314"/>
      <c r="QLN312" s="314"/>
      <c r="QLO312" s="314"/>
      <c r="QLP312" s="314"/>
      <c r="QLQ312" s="314"/>
      <c r="QLR312" s="314"/>
      <c r="QLS312" s="314"/>
      <c r="QLT312" s="314"/>
      <c r="QLU312" s="314"/>
      <c r="QLV312" s="314"/>
      <c r="QLW312" s="314"/>
      <c r="QLX312" s="314"/>
      <c r="QLY312" s="314"/>
      <c r="QLZ312" s="314"/>
      <c r="QMA312" s="314"/>
      <c r="QMB312" s="314"/>
      <c r="QMC312" s="314"/>
      <c r="QMD312" s="314"/>
      <c r="QME312" s="314"/>
      <c r="QMF312" s="314"/>
      <c r="QMG312" s="314"/>
      <c r="QMH312" s="314"/>
      <c r="QMI312" s="314"/>
      <c r="QMJ312" s="314"/>
      <c r="QMK312" s="314"/>
      <c r="QML312" s="314"/>
      <c r="QMM312" s="314"/>
      <c r="QMN312" s="314"/>
      <c r="QMO312" s="314"/>
      <c r="QMP312" s="314"/>
      <c r="QMQ312" s="314"/>
      <c r="QMR312" s="314"/>
      <c r="QMS312" s="314"/>
      <c r="QMT312" s="314"/>
      <c r="QMU312" s="314"/>
      <c r="QMV312" s="314"/>
      <c r="QMW312" s="314"/>
      <c r="QMX312" s="314"/>
      <c r="QMY312" s="314"/>
      <c r="QMZ312" s="314"/>
      <c r="QNA312" s="314"/>
      <c r="QNB312" s="314"/>
      <c r="QNC312" s="314"/>
      <c r="QND312" s="314"/>
      <c r="QNE312" s="314"/>
      <c r="QNF312" s="314"/>
      <c r="QNG312" s="314"/>
      <c r="QNH312" s="314"/>
      <c r="QNI312" s="314"/>
      <c r="QNJ312" s="314"/>
      <c r="QNK312" s="314"/>
      <c r="QNL312" s="314"/>
      <c r="QNM312" s="314"/>
      <c r="QNN312" s="314"/>
      <c r="QNO312" s="314"/>
      <c r="QNP312" s="314"/>
      <c r="QNQ312" s="314"/>
      <c r="QNR312" s="314"/>
      <c r="QNS312" s="314"/>
      <c r="QNT312" s="314"/>
      <c r="QNU312" s="314"/>
      <c r="QNV312" s="314"/>
      <c r="QNW312" s="314"/>
      <c r="QNX312" s="314"/>
      <c r="QNY312" s="314"/>
      <c r="QNZ312" s="314"/>
      <c r="QOA312" s="314"/>
      <c r="QOB312" s="314"/>
      <c r="QOC312" s="314"/>
      <c r="QOD312" s="314"/>
      <c r="QOE312" s="314"/>
      <c r="QOF312" s="314"/>
      <c r="QOG312" s="314"/>
      <c r="QOH312" s="314"/>
      <c r="QOI312" s="314"/>
      <c r="QOJ312" s="314"/>
      <c r="QOK312" s="314"/>
      <c r="QOL312" s="314"/>
      <c r="QOM312" s="314"/>
      <c r="QON312" s="314"/>
      <c r="QOO312" s="314"/>
      <c r="QOP312" s="314"/>
      <c r="QOQ312" s="314"/>
      <c r="QOR312" s="314"/>
      <c r="QOS312" s="314"/>
      <c r="QOT312" s="314"/>
      <c r="QOU312" s="314"/>
      <c r="QOV312" s="314"/>
      <c r="QOW312" s="314"/>
      <c r="QOX312" s="314"/>
      <c r="QOY312" s="314"/>
      <c r="QOZ312" s="314"/>
      <c r="QPA312" s="314"/>
      <c r="QPB312" s="314"/>
      <c r="QPC312" s="314"/>
      <c r="QPD312" s="314"/>
      <c r="QPE312" s="314"/>
      <c r="QPF312" s="314"/>
      <c r="QPG312" s="314"/>
      <c r="QPH312" s="314"/>
      <c r="QPI312" s="314"/>
      <c r="QPJ312" s="314"/>
      <c r="QPK312" s="314"/>
      <c r="QPL312" s="314"/>
      <c r="QPM312" s="314"/>
      <c r="QPN312" s="314"/>
      <c r="QPO312" s="314"/>
      <c r="QPP312" s="314"/>
      <c r="QPQ312" s="314"/>
      <c r="QPR312" s="314"/>
      <c r="QPS312" s="314"/>
      <c r="QPT312" s="314"/>
      <c r="QPU312" s="314"/>
      <c r="QPV312" s="314"/>
      <c r="QPW312" s="314"/>
      <c r="QPX312" s="314"/>
      <c r="QPY312" s="314"/>
      <c r="QPZ312" s="314"/>
      <c r="QQA312" s="314"/>
      <c r="QQB312" s="314"/>
      <c r="QQC312" s="314"/>
      <c r="QQD312" s="314"/>
      <c r="QQE312" s="314"/>
      <c r="QQF312" s="314"/>
      <c r="QQG312" s="314"/>
      <c r="QQH312" s="314"/>
      <c r="QQI312" s="314"/>
      <c r="QQJ312" s="314"/>
      <c r="QQK312" s="314"/>
      <c r="QQL312" s="314"/>
      <c r="QQM312" s="314"/>
      <c r="QQN312" s="314"/>
      <c r="QQO312" s="314"/>
      <c r="QQP312" s="314"/>
      <c r="QQQ312" s="314"/>
      <c r="QQR312" s="314"/>
      <c r="QQS312" s="314"/>
      <c r="QQT312" s="314"/>
      <c r="QQU312" s="314"/>
      <c r="QQV312" s="314"/>
      <c r="QQW312" s="314"/>
      <c r="QQX312" s="314"/>
      <c r="QQY312" s="314"/>
      <c r="QQZ312" s="314"/>
      <c r="QRA312" s="314"/>
      <c r="QRB312" s="314"/>
      <c r="QRC312" s="314"/>
      <c r="QRD312" s="314"/>
      <c r="QRE312" s="314"/>
      <c r="QRF312" s="314"/>
      <c r="QRG312" s="314"/>
      <c r="QRH312" s="314"/>
      <c r="QRI312" s="314"/>
      <c r="QRJ312" s="314"/>
      <c r="QRK312" s="314"/>
      <c r="QRL312" s="314"/>
      <c r="QRM312" s="314"/>
      <c r="QRN312" s="314"/>
      <c r="QRO312" s="314"/>
      <c r="QRP312" s="314"/>
      <c r="QRQ312" s="314"/>
      <c r="QRR312" s="314"/>
      <c r="QRS312" s="314"/>
      <c r="QRT312" s="314"/>
      <c r="QRU312" s="314"/>
      <c r="QRV312" s="314"/>
      <c r="QRW312" s="314"/>
      <c r="QRX312" s="314"/>
      <c r="QRY312" s="314"/>
      <c r="QRZ312" s="314"/>
      <c r="QSA312" s="314"/>
      <c r="QSB312" s="314"/>
      <c r="QSC312" s="314"/>
      <c r="QSD312" s="314"/>
      <c r="QSE312" s="314"/>
      <c r="QSF312" s="314"/>
      <c r="QSG312" s="314"/>
      <c r="QSH312" s="314"/>
      <c r="QSI312" s="314"/>
      <c r="QSJ312" s="314"/>
      <c r="QSK312" s="314"/>
      <c r="QSL312" s="314"/>
      <c r="QSM312" s="314"/>
      <c r="QSN312" s="314"/>
      <c r="QSO312" s="314"/>
      <c r="QSP312" s="314"/>
      <c r="QSQ312" s="314"/>
      <c r="QSR312" s="314"/>
      <c r="QSS312" s="314"/>
      <c r="QST312" s="314"/>
      <c r="QSU312" s="314"/>
      <c r="QSV312" s="314"/>
      <c r="QSW312" s="314"/>
      <c r="QSX312" s="314"/>
      <c r="QSY312" s="314"/>
      <c r="QSZ312" s="314"/>
      <c r="QTA312" s="314"/>
      <c r="QTB312" s="314"/>
      <c r="QTC312" s="314"/>
      <c r="QTD312" s="314"/>
      <c r="QTE312" s="314"/>
      <c r="QTF312" s="314"/>
      <c r="QTG312" s="314"/>
      <c r="QTH312" s="314"/>
      <c r="QTI312" s="314"/>
      <c r="QTJ312" s="314"/>
      <c r="QTK312" s="314"/>
      <c r="QTL312" s="314"/>
      <c r="QTM312" s="314"/>
      <c r="QTN312" s="314"/>
      <c r="QTO312" s="314"/>
      <c r="QTP312" s="314"/>
      <c r="QTQ312" s="314"/>
      <c r="QTR312" s="314"/>
      <c r="QTS312" s="314"/>
      <c r="QTT312" s="314"/>
      <c r="QTU312" s="314"/>
      <c r="QTV312" s="314"/>
      <c r="QTW312" s="314"/>
      <c r="QTX312" s="314"/>
      <c r="QTY312" s="314"/>
      <c r="QTZ312" s="314"/>
      <c r="QUA312" s="314"/>
      <c r="QUB312" s="314"/>
      <c r="QUC312" s="314"/>
      <c r="QUD312" s="314"/>
      <c r="QUE312" s="314"/>
      <c r="QUF312" s="314"/>
      <c r="QUG312" s="314"/>
      <c r="QUH312" s="314"/>
      <c r="QUI312" s="314"/>
      <c r="QUJ312" s="314"/>
      <c r="QUK312" s="314"/>
      <c r="QUL312" s="314"/>
      <c r="QUM312" s="314"/>
      <c r="QUN312" s="314"/>
      <c r="QUO312" s="314"/>
      <c r="QUP312" s="314"/>
      <c r="QUQ312" s="314"/>
      <c r="QUR312" s="314"/>
      <c r="QUS312" s="314"/>
      <c r="QUT312" s="314"/>
      <c r="QUU312" s="314"/>
      <c r="QUV312" s="314"/>
      <c r="QUW312" s="314"/>
      <c r="QUX312" s="314"/>
      <c r="QUY312" s="314"/>
      <c r="QUZ312" s="314"/>
      <c r="QVA312" s="314"/>
      <c r="QVB312" s="314"/>
      <c r="QVC312" s="314"/>
      <c r="QVD312" s="314"/>
      <c r="QVE312" s="314"/>
      <c r="QVF312" s="314"/>
      <c r="QVG312" s="314"/>
      <c r="QVH312" s="314"/>
      <c r="QVI312" s="314"/>
      <c r="QVJ312" s="314"/>
      <c r="QVK312" s="314"/>
      <c r="QVL312" s="314"/>
      <c r="QVM312" s="314"/>
      <c r="QVN312" s="314"/>
      <c r="QVO312" s="314"/>
      <c r="QVP312" s="314"/>
      <c r="QVQ312" s="314"/>
      <c r="QVR312" s="314"/>
      <c r="QVS312" s="314"/>
      <c r="QVT312" s="314"/>
      <c r="QVU312" s="314"/>
      <c r="QVV312" s="314"/>
      <c r="QVW312" s="314"/>
      <c r="QVX312" s="314"/>
      <c r="QVY312" s="314"/>
      <c r="QVZ312" s="314"/>
      <c r="QWA312" s="314"/>
      <c r="QWB312" s="314"/>
      <c r="QWC312" s="314"/>
      <c r="QWD312" s="314"/>
      <c r="QWE312" s="314"/>
      <c r="QWF312" s="314"/>
      <c r="QWG312" s="314"/>
      <c r="QWH312" s="314"/>
      <c r="QWI312" s="314"/>
      <c r="QWJ312" s="314"/>
      <c r="QWK312" s="314"/>
      <c r="QWL312" s="314"/>
      <c r="QWM312" s="314"/>
      <c r="QWN312" s="314"/>
      <c r="QWO312" s="314"/>
      <c r="QWP312" s="314"/>
      <c r="QWQ312" s="314"/>
      <c r="QWR312" s="314"/>
      <c r="QWS312" s="314"/>
      <c r="QWT312" s="314"/>
      <c r="QWU312" s="314"/>
      <c r="QWV312" s="314"/>
      <c r="QWW312" s="314"/>
      <c r="QWX312" s="314"/>
      <c r="QWY312" s="314"/>
      <c r="QWZ312" s="314"/>
      <c r="QXA312" s="314"/>
      <c r="QXB312" s="314"/>
      <c r="QXC312" s="314"/>
      <c r="QXD312" s="314"/>
      <c r="QXE312" s="314"/>
      <c r="QXF312" s="314"/>
      <c r="QXG312" s="314"/>
      <c r="QXH312" s="314"/>
      <c r="QXI312" s="314"/>
      <c r="QXJ312" s="314"/>
      <c r="QXK312" s="314"/>
      <c r="QXL312" s="314"/>
      <c r="QXM312" s="314"/>
      <c r="QXN312" s="314"/>
      <c r="QXO312" s="314"/>
      <c r="QXP312" s="314"/>
      <c r="QXQ312" s="314"/>
      <c r="QXR312" s="314"/>
      <c r="QXS312" s="314"/>
      <c r="QXT312" s="314"/>
      <c r="QXU312" s="314"/>
      <c r="QXV312" s="314"/>
      <c r="QXW312" s="314"/>
      <c r="QXX312" s="314"/>
      <c r="QXY312" s="314"/>
      <c r="QXZ312" s="314"/>
      <c r="QYA312" s="314"/>
      <c r="QYB312" s="314"/>
      <c r="QYC312" s="314"/>
      <c r="QYD312" s="314"/>
      <c r="QYE312" s="314"/>
      <c r="QYF312" s="314"/>
      <c r="QYG312" s="314"/>
      <c r="QYH312" s="314"/>
      <c r="QYI312" s="314"/>
      <c r="QYJ312" s="314"/>
      <c r="QYK312" s="314"/>
      <c r="QYL312" s="314"/>
      <c r="QYM312" s="314"/>
      <c r="QYN312" s="314"/>
      <c r="QYO312" s="314"/>
      <c r="QYP312" s="314"/>
      <c r="QYQ312" s="314"/>
      <c r="QYR312" s="314"/>
      <c r="QYS312" s="314"/>
      <c r="QYT312" s="314"/>
      <c r="QYU312" s="314"/>
      <c r="QYV312" s="314"/>
      <c r="QYW312" s="314"/>
      <c r="QYX312" s="314"/>
      <c r="QYY312" s="314"/>
      <c r="QYZ312" s="314"/>
      <c r="QZA312" s="314"/>
      <c r="QZB312" s="314"/>
      <c r="QZC312" s="314"/>
      <c r="QZD312" s="314"/>
      <c r="QZE312" s="314"/>
      <c r="QZF312" s="314"/>
      <c r="QZG312" s="314"/>
      <c r="QZH312" s="314"/>
      <c r="QZI312" s="314"/>
      <c r="QZJ312" s="314"/>
      <c r="QZK312" s="314"/>
      <c r="QZL312" s="314"/>
      <c r="QZM312" s="314"/>
      <c r="QZN312" s="314"/>
      <c r="QZO312" s="314"/>
      <c r="QZP312" s="314"/>
      <c r="QZQ312" s="314"/>
      <c r="QZR312" s="314"/>
      <c r="QZS312" s="314"/>
      <c r="QZT312" s="314"/>
      <c r="QZU312" s="314"/>
      <c r="QZV312" s="314"/>
      <c r="QZW312" s="314"/>
      <c r="QZX312" s="314"/>
      <c r="QZY312" s="314"/>
      <c r="QZZ312" s="314"/>
      <c r="RAA312" s="314"/>
      <c r="RAB312" s="314"/>
      <c r="RAC312" s="314"/>
      <c r="RAD312" s="314"/>
      <c r="RAE312" s="314"/>
      <c r="RAF312" s="314"/>
      <c r="RAG312" s="314"/>
      <c r="RAH312" s="314"/>
      <c r="RAI312" s="314"/>
      <c r="RAJ312" s="314"/>
      <c r="RAK312" s="314"/>
      <c r="RAL312" s="314"/>
      <c r="RAM312" s="314"/>
      <c r="RAN312" s="314"/>
      <c r="RAO312" s="314"/>
      <c r="RAP312" s="314"/>
      <c r="RAQ312" s="314"/>
      <c r="RAR312" s="314"/>
      <c r="RAS312" s="314"/>
      <c r="RAT312" s="314"/>
      <c r="RAU312" s="314"/>
      <c r="RAV312" s="314"/>
      <c r="RAW312" s="314"/>
      <c r="RAX312" s="314"/>
      <c r="RAY312" s="314"/>
      <c r="RAZ312" s="314"/>
      <c r="RBA312" s="314"/>
      <c r="RBB312" s="314"/>
      <c r="RBC312" s="314"/>
      <c r="RBD312" s="314"/>
      <c r="RBE312" s="314"/>
      <c r="RBF312" s="314"/>
      <c r="RBG312" s="314"/>
      <c r="RBH312" s="314"/>
      <c r="RBI312" s="314"/>
      <c r="RBJ312" s="314"/>
      <c r="RBK312" s="314"/>
      <c r="RBL312" s="314"/>
      <c r="RBM312" s="314"/>
      <c r="RBN312" s="314"/>
      <c r="RBO312" s="314"/>
      <c r="RBP312" s="314"/>
      <c r="RBQ312" s="314"/>
      <c r="RBR312" s="314"/>
      <c r="RBS312" s="314"/>
      <c r="RBT312" s="314"/>
      <c r="RBU312" s="314"/>
      <c r="RBV312" s="314"/>
      <c r="RBW312" s="314"/>
      <c r="RBX312" s="314"/>
      <c r="RBY312" s="314"/>
      <c r="RBZ312" s="314"/>
      <c r="RCA312" s="314"/>
      <c r="RCB312" s="314"/>
      <c r="RCC312" s="314"/>
      <c r="RCD312" s="314"/>
      <c r="RCE312" s="314"/>
      <c r="RCF312" s="314"/>
      <c r="RCG312" s="314"/>
      <c r="RCH312" s="314"/>
      <c r="RCI312" s="314"/>
      <c r="RCJ312" s="314"/>
      <c r="RCK312" s="314"/>
      <c r="RCL312" s="314"/>
      <c r="RCM312" s="314"/>
      <c r="RCN312" s="314"/>
      <c r="RCO312" s="314"/>
      <c r="RCP312" s="314"/>
      <c r="RCQ312" s="314"/>
      <c r="RCR312" s="314"/>
      <c r="RCS312" s="314"/>
      <c r="RCT312" s="314"/>
      <c r="RCU312" s="314"/>
      <c r="RCV312" s="314"/>
      <c r="RCW312" s="314"/>
      <c r="RCX312" s="314"/>
      <c r="RCY312" s="314"/>
      <c r="RCZ312" s="314"/>
      <c r="RDA312" s="314"/>
      <c r="RDB312" s="314"/>
      <c r="RDC312" s="314"/>
      <c r="RDD312" s="314"/>
      <c r="RDE312" s="314"/>
      <c r="RDF312" s="314"/>
      <c r="RDG312" s="314"/>
      <c r="RDH312" s="314"/>
      <c r="RDI312" s="314"/>
      <c r="RDJ312" s="314"/>
      <c r="RDK312" s="314"/>
      <c r="RDL312" s="314"/>
      <c r="RDM312" s="314"/>
      <c r="RDN312" s="314"/>
      <c r="RDO312" s="314"/>
      <c r="RDP312" s="314"/>
      <c r="RDQ312" s="314"/>
      <c r="RDR312" s="314"/>
      <c r="RDS312" s="314"/>
      <c r="RDT312" s="314"/>
      <c r="RDU312" s="314"/>
      <c r="RDV312" s="314"/>
      <c r="RDW312" s="314"/>
      <c r="RDX312" s="314"/>
      <c r="RDY312" s="314"/>
      <c r="RDZ312" s="314"/>
      <c r="REA312" s="314"/>
      <c r="REB312" s="314"/>
      <c r="REC312" s="314"/>
      <c r="RED312" s="314"/>
      <c r="REE312" s="314"/>
      <c r="REF312" s="314"/>
      <c r="REG312" s="314"/>
      <c r="REH312" s="314"/>
      <c r="REI312" s="314"/>
      <c r="REJ312" s="314"/>
      <c r="REK312" s="314"/>
      <c r="REL312" s="314"/>
      <c r="REM312" s="314"/>
      <c r="REN312" s="314"/>
      <c r="REO312" s="314"/>
      <c r="REP312" s="314"/>
      <c r="REQ312" s="314"/>
      <c r="RER312" s="314"/>
      <c r="RES312" s="314"/>
      <c r="RET312" s="314"/>
      <c r="REU312" s="314"/>
      <c r="REV312" s="314"/>
      <c r="REW312" s="314"/>
      <c r="REX312" s="314"/>
      <c r="REY312" s="314"/>
      <c r="REZ312" s="314"/>
      <c r="RFA312" s="314"/>
      <c r="RFB312" s="314"/>
      <c r="RFC312" s="314"/>
      <c r="RFD312" s="314"/>
      <c r="RFE312" s="314"/>
      <c r="RFF312" s="314"/>
      <c r="RFG312" s="314"/>
      <c r="RFH312" s="314"/>
      <c r="RFI312" s="314"/>
      <c r="RFJ312" s="314"/>
      <c r="RFK312" s="314"/>
      <c r="RFL312" s="314"/>
      <c r="RFM312" s="314"/>
      <c r="RFN312" s="314"/>
      <c r="RFO312" s="314"/>
      <c r="RFP312" s="314"/>
      <c r="RFQ312" s="314"/>
      <c r="RFR312" s="314"/>
      <c r="RFS312" s="314"/>
      <c r="RFT312" s="314"/>
      <c r="RFU312" s="314"/>
      <c r="RFV312" s="314"/>
      <c r="RFW312" s="314"/>
      <c r="RFX312" s="314"/>
      <c r="RFY312" s="314"/>
      <c r="RFZ312" s="314"/>
      <c r="RGA312" s="314"/>
      <c r="RGB312" s="314"/>
      <c r="RGC312" s="314"/>
      <c r="RGD312" s="314"/>
      <c r="RGE312" s="314"/>
      <c r="RGF312" s="314"/>
      <c r="RGG312" s="314"/>
      <c r="RGH312" s="314"/>
      <c r="RGI312" s="314"/>
      <c r="RGJ312" s="314"/>
      <c r="RGK312" s="314"/>
      <c r="RGL312" s="314"/>
      <c r="RGM312" s="314"/>
      <c r="RGN312" s="314"/>
      <c r="RGO312" s="314"/>
      <c r="RGP312" s="314"/>
      <c r="RGQ312" s="314"/>
      <c r="RGR312" s="314"/>
      <c r="RGS312" s="314"/>
      <c r="RGT312" s="314"/>
      <c r="RGU312" s="314"/>
      <c r="RGV312" s="314"/>
      <c r="RGW312" s="314"/>
      <c r="RGX312" s="314"/>
      <c r="RGY312" s="314"/>
      <c r="RGZ312" s="314"/>
      <c r="RHA312" s="314"/>
      <c r="RHB312" s="314"/>
      <c r="RHC312" s="314"/>
      <c r="RHD312" s="314"/>
      <c r="RHE312" s="314"/>
      <c r="RHF312" s="314"/>
      <c r="RHG312" s="314"/>
      <c r="RHH312" s="314"/>
      <c r="RHI312" s="314"/>
      <c r="RHJ312" s="314"/>
      <c r="RHK312" s="314"/>
      <c r="RHL312" s="314"/>
      <c r="RHM312" s="314"/>
      <c r="RHN312" s="314"/>
      <c r="RHO312" s="314"/>
      <c r="RHP312" s="314"/>
      <c r="RHQ312" s="314"/>
      <c r="RHR312" s="314"/>
      <c r="RHS312" s="314"/>
      <c r="RHT312" s="314"/>
      <c r="RHU312" s="314"/>
      <c r="RHV312" s="314"/>
      <c r="RHW312" s="314"/>
      <c r="RHX312" s="314"/>
      <c r="RHY312" s="314"/>
      <c r="RHZ312" s="314"/>
      <c r="RIA312" s="314"/>
      <c r="RIB312" s="314"/>
      <c r="RIC312" s="314"/>
      <c r="RID312" s="314"/>
      <c r="RIE312" s="314"/>
      <c r="RIF312" s="314"/>
      <c r="RIG312" s="314"/>
      <c r="RIH312" s="314"/>
      <c r="RII312" s="314"/>
      <c r="RIJ312" s="314"/>
      <c r="RIK312" s="314"/>
      <c r="RIL312" s="314"/>
      <c r="RIM312" s="314"/>
      <c r="RIN312" s="314"/>
      <c r="RIO312" s="314"/>
      <c r="RIP312" s="314"/>
      <c r="RIQ312" s="314"/>
      <c r="RIR312" s="314"/>
      <c r="RIS312" s="314"/>
      <c r="RIT312" s="314"/>
      <c r="RIU312" s="314"/>
      <c r="RIV312" s="314"/>
      <c r="RIW312" s="314"/>
      <c r="RIX312" s="314"/>
      <c r="RIY312" s="314"/>
      <c r="RIZ312" s="314"/>
      <c r="RJA312" s="314"/>
      <c r="RJB312" s="314"/>
      <c r="RJC312" s="314"/>
      <c r="RJD312" s="314"/>
      <c r="RJE312" s="314"/>
      <c r="RJF312" s="314"/>
      <c r="RJG312" s="314"/>
      <c r="RJH312" s="314"/>
      <c r="RJI312" s="314"/>
      <c r="RJJ312" s="314"/>
      <c r="RJK312" s="314"/>
      <c r="RJL312" s="314"/>
      <c r="RJM312" s="314"/>
      <c r="RJN312" s="314"/>
      <c r="RJO312" s="314"/>
      <c r="RJP312" s="314"/>
      <c r="RJQ312" s="314"/>
      <c r="RJR312" s="314"/>
      <c r="RJS312" s="314"/>
      <c r="RJT312" s="314"/>
      <c r="RJU312" s="314"/>
      <c r="RJV312" s="314"/>
      <c r="RJW312" s="314"/>
      <c r="RJX312" s="314"/>
      <c r="RJY312" s="314"/>
      <c r="RJZ312" s="314"/>
      <c r="RKA312" s="314"/>
      <c r="RKB312" s="314"/>
      <c r="RKC312" s="314"/>
      <c r="RKD312" s="314"/>
      <c r="RKE312" s="314"/>
      <c r="RKF312" s="314"/>
      <c r="RKG312" s="314"/>
      <c r="RKH312" s="314"/>
      <c r="RKI312" s="314"/>
      <c r="RKJ312" s="314"/>
      <c r="RKK312" s="314"/>
      <c r="RKL312" s="314"/>
      <c r="RKM312" s="314"/>
      <c r="RKN312" s="314"/>
      <c r="RKO312" s="314"/>
      <c r="RKP312" s="314"/>
      <c r="RKQ312" s="314"/>
      <c r="RKR312" s="314"/>
      <c r="RKS312" s="314"/>
      <c r="RKT312" s="314"/>
      <c r="RKU312" s="314"/>
      <c r="RKV312" s="314"/>
      <c r="RKW312" s="314"/>
      <c r="RKX312" s="314"/>
      <c r="RKY312" s="314"/>
      <c r="RKZ312" s="314"/>
      <c r="RLA312" s="314"/>
      <c r="RLB312" s="314"/>
      <c r="RLC312" s="314"/>
      <c r="RLD312" s="314"/>
      <c r="RLE312" s="314"/>
      <c r="RLF312" s="314"/>
      <c r="RLG312" s="314"/>
      <c r="RLH312" s="314"/>
      <c r="RLI312" s="314"/>
      <c r="RLJ312" s="314"/>
      <c r="RLK312" s="314"/>
      <c r="RLL312" s="314"/>
      <c r="RLM312" s="314"/>
      <c r="RLN312" s="314"/>
      <c r="RLO312" s="314"/>
      <c r="RLP312" s="314"/>
      <c r="RLQ312" s="314"/>
      <c r="RLR312" s="314"/>
      <c r="RLS312" s="314"/>
      <c r="RLT312" s="314"/>
      <c r="RLU312" s="314"/>
      <c r="RLV312" s="314"/>
      <c r="RLW312" s="314"/>
      <c r="RLX312" s="314"/>
      <c r="RLY312" s="314"/>
      <c r="RLZ312" s="314"/>
      <c r="RMA312" s="314"/>
      <c r="RMB312" s="314"/>
      <c r="RMC312" s="314"/>
      <c r="RMD312" s="314"/>
      <c r="RME312" s="314"/>
      <c r="RMF312" s="314"/>
      <c r="RMG312" s="314"/>
      <c r="RMH312" s="314"/>
      <c r="RMI312" s="314"/>
      <c r="RMJ312" s="314"/>
      <c r="RMK312" s="314"/>
      <c r="RML312" s="314"/>
      <c r="RMM312" s="314"/>
      <c r="RMN312" s="314"/>
      <c r="RMO312" s="314"/>
      <c r="RMP312" s="314"/>
      <c r="RMQ312" s="314"/>
      <c r="RMR312" s="314"/>
      <c r="RMS312" s="314"/>
      <c r="RMT312" s="314"/>
      <c r="RMU312" s="314"/>
      <c r="RMV312" s="314"/>
      <c r="RMW312" s="314"/>
      <c r="RMX312" s="314"/>
      <c r="RMY312" s="314"/>
      <c r="RMZ312" s="314"/>
      <c r="RNA312" s="314"/>
      <c r="RNB312" s="314"/>
      <c r="RNC312" s="314"/>
      <c r="RND312" s="314"/>
      <c r="RNE312" s="314"/>
      <c r="RNF312" s="314"/>
      <c r="RNG312" s="314"/>
      <c r="RNH312" s="314"/>
      <c r="RNI312" s="314"/>
      <c r="RNJ312" s="314"/>
      <c r="RNK312" s="314"/>
      <c r="RNL312" s="314"/>
      <c r="RNM312" s="314"/>
      <c r="RNN312" s="314"/>
      <c r="RNO312" s="314"/>
      <c r="RNP312" s="314"/>
      <c r="RNQ312" s="314"/>
      <c r="RNR312" s="314"/>
      <c r="RNS312" s="314"/>
      <c r="RNT312" s="314"/>
      <c r="RNU312" s="314"/>
      <c r="RNV312" s="314"/>
      <c r="RNW312" s="314"/>
      <c r="RNX312" s="314"/>
      <c r="RNY312" s="314"/>
      <c r="RNZ312" s="314"/>
      <c r="ROA312" s="314"/>
      <c r="ROB312" s="314"/>
      <c r="ROC312" s="314"/>
      <c r="ROD312" s="314"/>
      <c r="ROE312" s="314"/>
      <c r="ROF312" s="314"/>
      <c r="ROG312" s="314"/>
      <c r="ROH312" s="314"/>
      <c r="ROI312" s="314"/>
      <c r="ROJ312" s="314"/>
      <c r="ROK312" s="314"/>
      <c r="ROL312" s="314"/>
      <c r="ROM312" s="314"/>
      <c r="RON312" s="314"/>
      <c r="ROO312" s="314"/>
      <c r="ROP312" s="314"/>
      <c r="ROQ312" s="314"/>
      <c r="ROR312" s="314"/>
      <c r="ROS312" s="314"/>
      <c r="ROT312" s="314"/>
      <c r="ROU312" s="314"/>
      <c r="ROV312" s="314"/>
      <c r="ROW312" s="314"/>
      <c r="ROX312" s="314"/>
      <c r="ROY312" s="314"/>
      <c r="ROZ312" s="314"/>
      <c r="RPA312" s="314"/>
      <c r="RPB312" s="314"/>
      <c r="RPC312" s="314"/>
      <c r="RPD312" s="314"/>
      <c r="RPE312" s="314"/>
      <c r="RPF312" s="314"/>
      <c r="RPG312" s="314"/>
      <c r="RPH312" s="314"/>
      <c r="RPI312" s="314"/>
      <c r="RPJ312" s="314"/>
      <c r="RPK312" s="314"/>
      <c r="RPL312" s="314"/>
      <c r="RPM312" s="314"/>
      <c r="RPN312" s="314"/>
      <c r="RPO312" s="314"/>
      <c r="RPP312" s="314"/>
      <c r="RPQ312" s="314"/>
      <c r="RPR312" s="314"/>
      <c r="RPS312" s="314"/>
      <c r="RPT312" s="314"/>
      <c r="RPU312" s="314"/>
      <c r="RPV312" s="314"/>
      <c r="RPW312" s="314"/>
      <c r="RPX312" s="314"/>
      <c r="RPY312" s="314"/>
      <c r="RPZ312" s="314"/>
      <c r="RQA312" s="314"/>
      <c r="RQB312" s="314"/>
      <c r="RQC312" s="314"/>
      <c r="RQD312" s="314"/>
      <c r="RQE312" s="314"/>
      <c r="RQF312" s="314"/>
      <c r="RQG312" s="314"/>
      <c r="RQH312" s="314"/>
      <c r="RQI312" s="314"/>
      <c r="RQJ312" s="314"/>
      <c r="RQK312" s="314"/>
      <c r="RQL312" s="314"/>
      <c r="RQM312" s="314"/>
      <c r="RQN312" s="314"/>
      <c r="RQO312" s="314"/>
      <c r="RQP312" s="314"/>
      <c r="RQQ312" s="314"/>
      <c r="RQR312" s="314"/>
      <c r="RQS312" s="314"/>
      <c r="RQT312" s="314"/>
      <c r="RQU312" s="314"/>
      <c r="RQV312" s="314"/>
      <c r="RQW312" s="314"/>
      <c r="RQX312" s="314"/>
      <c r="RQY312" s="314"/>
      <c r="RQZ312" s="314"/>
      <c r="RRA312" s="314"/>
      <c r="RRB312" s="314"/>
      <c r="RRC312" s="314"/>
      <c r="RRD312" s="314"/>
      <c r="RRE312" s="314"/>
      <c r="RRF312" s="314"/>
      <c r="RRG312" s="314"/>
      <c r="RRH312" s="314"/>
      <c r="RRI312" s="314"/>
      <c r="RRJ312" s="314"/>
      <c r="RRK312" s="314"/>
      <c r="RRL312" s="314"/>
      <c r="RRM312" s="314"/>
      <c r="RRN312" s="314"/>
      <c r="RRO312" s="314"/>
      <c r="RRP312" s="314"/>
      <c r="RRQ312" s="314"/>
      <c r="RRR312" s="314"/>
      <c r="RRS312" s="314"/>
      <c r="RRT312" s="314"/>
      <c r="RRU312" s="314"/>
      <c r="RRV312" s="314"/>
      <c r="RRW312" s="314"/>
      <c r="RRX312" s="314"/>
      <c r="RRY312" s="314"/>
      <c r="RRZ312" s="314"/>
      <c r="RSA312" s="314"/>
      <c r="RSB312" s="314"/>
      <c r="RSC312" s="314"/>
      <c r="RSD312" s="314"/>
      <c r="RSE312" s="314"/>
      <c r="RSF312" s="314"/>
      <c r="RSG312" s="314"/>
      <c r="RSH312" s="314"/>
      <c r="RSI312" s="314"/>
      <c r="RSJ312" s="314"/>
      <c r="RSK312" s="314"/>
      <c r="RSL312" s="314"/>
      <c r="RSM312" s="314"/>
      <c r="RSN312" s="314"/>
      <c r="RSO312" s="314"/>
      <c r="RSP312" s="314"/>
      <c r="RSQ312" s="314"/>
      <c r="RSR312" s="314"/>
      <c r="RSS312" s="314"/>
      <c r="RST312" s="314"/>
      <c r="RSU312" s="314"/>
      <c r="RSV312" s="314"/>
      <c r="RSW312" s="314"/>
      <c r="RSX312" s="314"/>
      <c r="RSY312" s="314"/>
      <c r="RSZ312" s="314"/>
      <c r="RTA312" s="314"/>
      <c r="RTB312" s="314"/>
      <c r="RTC312" s="314"/>
      <c r="RTD312" s="314"/>
      <c r="RTE312" s="314"/>
      <c r="RTF312" s="314"/>
      <c r="RTG312" s="314"/>
      <c r="RTH312" s="314"/>
      <c r="RTI312" s="314"/>
      <c r="RTJ312" s="314"/>
      <c r="RTK312" s="314"/>
      <c r="RTL312" s="314"/>
      <c r="RTM312" s="314"/>
      <c r="RTN312" s="314"/>
      <c r="RTO312" s="314"/>
      <c r="RTP312" s="314"/>
      <c r="RTQ312" s="314"/>
      <c r="RTR312" s="314"/>
      <c r="RTS312" s="314"/>
      <c r="RTT312" s="314"/>
      <c r="RTU312" s="314"/>
      <c r="RTV312" s="314"/>
      <c r="RTW312" s="314"/>
      <c r="RTX312" s="314"/>
      <c r="RTY312" s="314"/>
      <c r="RTZ312" s="314"/>
      <c r="RUA312" s="314"/>
      <c r="RUB312" s="314"/>
      <c r="RUC312" s="314"/>
      <c r="RUD312" s="314"/>
      <c r="RUE312" s="314"/>
      <c r="RUF312" s="314"/>
      <c r="RUG312" s="314"/>
      <c r="RUH312" s="314"/>
      <c r="RUI312" s="314"/>
      <c r="RUJ312" s="314"/>
      <c r="RUK312" s="314"/>
      <c r="RUL312" s="314"/>
      <c r="RUM312" s="314"/>
      <c r="RUN312" s="314"/>
      <c r="RUO312" s="314"/>
      <c r="RUP312" s="314"/>
      <c r="RUQ312" s="314"/>
      <c r="RUR312" s="314"/>
      <c r="RUS312" s="314"/>
      <c r="RUT312" s="314"/>
      <c r="RUU312" s="314"/>
      <c r="RUV312" s="314"/>
      <c r="RUW312" s="314"/>
      <c r="RUX312" s="314"/>
      <c r="RUY312" s="314"/>
      <c r="RUZ312" s="314"/>
      <c r="RVA312" s="314"/>
      <c r="RVB312" s="314"/>
      <c r="RVC312" s="314"/>
      <c r="RVD312" s="314"/>
      <c r="RVE312" s="314"/>
      <c r="RVF312" s="314"/>
      <c r="RVG312" s="314"/>
      <c r="RVH312" s="314"/>
      <c r="RVI312" s="314"/>
      <c r="RVJ312" s="314"/>
      <c r="RVK312" s="314"/>
      <c r="RVL312" s="314"/>
      <c r="RVM312" s="314"/>
      <c r="RVN312" s="314"/>
      <c r="RVO312" s="314"/>
      <c r="RVP312" s="314"/>
      <c r="RVQ312" s="314"/>
      <c r="RVR312" s="314"/>
      <c r="RVS312" s="314"/>
      <c r="RVT312" s="314"/>
      <c r="RVU312" s="314"/>
      <c r="RVV312" s="314"/>
      <c r="RVW312" s="314"/>
      <c r="RVX312" s="314"/>
      <c r="RVY312" s="314"/>
      <c r="RVZ312" s="314"/>
      <c r="RWA312" s="314"/>
      <c r="RWB312" s="314"/>
      <c r="RWC312" s="314"/>
      <c r="RWD312" s="314"/>
      <c r="RWE312" s="314"/>
      <c r="RWF312" s="314"/>
      <c r="RWG312" s="314"/>
      <c r="RWH312" s="314"/>
      <c r="RWI312" s="314"/>
      <c r="RWJ312" s="314"/>
      <c r="RWK312" s="314"/>
      <c r="RWL312" s="314"/>
      <c r="RWM312" s="314"/>
      <c r="RWN312" s="314"/>
      <c r="RWO312" s="314"/>
      <c r="RWP312" s="314"/>
      <c r="RWQ312" s="314"/>
      <c r="RWR312" s="314"/>
      <c r="RWS312" s="314"/>
      <c r="RWT312" s="314"/>
      <c r="RWU312" s="314"/>
      <c r="RWV312" s="314"/>
      <c r="RWW312" s="314"/>
      <c r="RWX312" s="314"/>
      <c r="RWY312" s="314"/>
      <c r="RWZ312" s="314"/>
      <c r="RXA312" s="314"/>
      <c r="RXB312" s="314"/>
      <c r="RXC312" s="314"/>
      <c r="RXD312" s="314"/>
      <c r="RXE312" s="314"/>
      <c r="RXF312" s="314"/>
      <c r="RXG312" s="314"/>
      <c r="RXH312" s="314"/>
      <c r="RXI312" s="314"/>
      <c r="RXJ312" s="314"/>
      <c r="RXK312" s="314"/>
      <c r="RXL312" s="314"/>
      <c r="RXM312" s="314"/>
      <c r="RXN312" s="314"/>
      <c r="RXO312" s="314"/>
      <c r="RXP312" s="314"/>
      <c r="RXQ312" s="314"/>
      <c r="RXR312" s="314"/>
      <c r="RXS312" s="314"/>
      <c r="RXT312" s="314"/>
      <c r="RXU312" s="314"/>
      <c r="RXV312" s="314"/>
      <c r="RXW312" s="314"/>
      <c r="RXX312" s="314"/>
      <c r="RXY312" s="314"/>
      <c r="RXZ312" s="314"/>
      <c r="RYA312" s="314"/>
      <c r="RYB312" s="314"/>
      <c r="RYC312" s="314"/>
      <c r="RYD312" s="314"/>
      <c r="RYE312" s="314"/>
      <c r="RYF312" s="314"/>
      <c r="RYG312" s="314"/>
      <c r="RYH312" s="314"/>
      <c r="RYI312" s="314"/>
      <c r="RYJ312" s="314"/>
      <c r="RYK312" s="314"/>
      <c r="RYL312" s="314"/>
      <c r="RYM312" s="314"/>
      <c r="RYN312" s="314"/>
      <c r="RYO312" s="314"/>
      <c r="RYP312" s="314"/>
      <c r="RYQ312" s="314"/>
      <c r="RYR312" s="314"/>
      <c r="RYS312" s="314"/>
      <c r="RYT312" s="314"/>
      <c r="RYU312" s="314"/>
      <c r="RYV312" s="314"/>
      <c r="RYW312" s="314"/>
      <c r="RYX312" s="314"/>
      <c r="RYY312" s="314"/>
      <c r="RYZ312" s="314"/>
      <c r="RZA312" s="314"/>
      <c r="RZB312" s="314"/>
      <c r="RZC312" s="314"/>
      <c r="RZD312" s="314"/>
      <c r="RZE312" s="314"/>
      <c r="RZF312" s="314"/>
      <c r="RZG312" s="314"/>
      <c r="RZH312" s="314"/>
      <c r="RZI312" s="314"/>
      <c r="RZJ312" s="314"/>
      <c r="RZK312" s="314"/>
      <c r="RZL312" s="314"/>
      <c r="RZM312" s="314"/>
      <c r="RZN312" s="314"/>
      <c r="RZO312" s="314"/>
      <c r="RZP312" s="314"/>
      <c r="RZQ312" s="314"/>
      <c r="RZR312" s="314"/>
      <c r="RZS312" s="314"/>
      <c r="RZT312" s="314"/>
      <c r="RZU312" s="314"/>
      <c r="RZV312" s="314"/>
      <c r="RZW312" s="314"/>
      <c r="RZX312" s="314"/>
      <c r="RZY312" s="314"/>
      <c r="RZZ312" s="314"/>
      <c r="SAA312" s="314"/>
      <c r="SAB312" s="314"/>
      <c r="SAC312" s="314"/>
      <c r="SAD312" s="314"/>
      <c r="SAE312" s="314"/>
      <c r="SAF312" s="314"/>
      <c r="SAG312" s="314"/>
      <c r="SAH312" s="314"/>
      <c r="SAI312" s="314"/>
      <c r="SAJ312" s="314"/>
      <c r="SAK312" s="314"/>
      <c r="SAL312" s="314"/>
      <c r="SAM312" s="314"/>
      <c r="SAN312" s="314"/>
      <c r="SAO312" s="314"/>
      <c r="SAP312" s="314"/>
      <c r="SAQ312" s="314"/>
      <c r="SAR312" s="314"/>
      <c r="SAS312" s="314"/>
      <c r="SAT312" s="314"/>
      <c r="SAU312" s="314"/>
      <c r="SAV312" s="314"/>
      <c r="SAW312" s="314"/>
      <c r="SAX312" s="314"/>
      <c r="SAY312" s="314"/>
      <c r="SAZ312" s="314"/>
      <c r="SBA312" s="314"/>
      <c r="SBB312" s="314"/>
      <c r="SBC312" s="314"/>
      <c r="SBD312" s="314"/>
      <c r="SBE312" s="314"/>
      <c r="SBF312" s="314"/>
      <c r="SBG312" s="314"/>
      <c r="SBH312" s="314"/>
      <c r="SBI312" s="314"/>
      <c r="SBJ312" s="314"/>
      <c r="SBK312" s="314"/>
      <c r="SBL312" s="314"/>
      <c r="SBM312" s="314"/>
      <c r="SBN312" s="314"/>
      <c r="SBO312" s="314"/>
      <c r="SBP312" s="314"/>
      <c r="SBQ312" s="314"/>
      <c r="SBR312" s="314"/>
      <c r="SBS312" s="314"/>
      <c r="SBT312" s="314"/>
      <c r="SBU312" s="314"/>
      <c r="SBV312" s="314"/>
      <c r="SBW312" s="314"/>
      <c r="SBX312" s="314"/>
      <c r="SBY312" s="314"/>
      <c r="SBZ312" s="314"/>
      <c r="SCA312" s="314"/>
      <c r="SCB312" s="314"/>
      <c r="SCC312" s="314"/>
      <c r="SCD312" s="314"/>
      <c r="SCE312" s="314"/>
      <c r="SCF312" s="314"/>
      <c r="SCG312" s="314"/>
      <c r="SCH312" s="314"/>
      <c r="SCI312" s="314"/>
      <c r="SCJ312" s="314"/>
      <c r="SCK312" s="314"/>
      <c r="SCL312" s="314"/>
      <c r="SCM312" s="314"/>
      <c r="SCN312" s="314"/>
      <c r="SCO312" s="314"/>
      <c r="SCP312" s="314"/>
      <c r="SCQ312" s="314"/>
      <c r="SCR312" s="314"/>
      <c r="SCS312" s="314"/>
      <c r="SCT312" s="314"/>
      <c r="SCU312" s="314"/>
      <c r="SCV312" s="314"/>
      <c r="SCW312" s="314"/>
      <c r="SCX312" s="314"/>
      <c r="SCY312" s="314"/>
      <c r="SCZ312" s="314"/>
      <c r="SDA312" s="314"/>
      <c r="SDB312" s="314"/>
      <c r="SDC312" s="314"/>
      <c r="SDD312" s="314"/>
      <c r="SDE312" s="314"/>
      <c r="SDF312" s="314"/>
      <c r="SDG312" s="314"/>
      <c r="SDH312" s="314"/>
      <c r="SDI312" s="314"/>
      <c r="SDJ312" s="314"/>
      <c r="SDK312" s="314"/>
      <c r="SDL312" s="314"/>
      <c r="SDM312" s="314"/>
      <c r="SDN312" s="314"/>
      <c r="SDO312" s="314"/>
      <c r="SDP312" s="314"/>
      <c r="SDQ312" s="314"/>
      <c r="SDR312" s="314"/>
      <c r="SDS312" s="314"/>
      <c r="SDT312" s="314"/>
      <c r="SDU312" s="314"/>
      <c r="SDV312" s="314"/>
      <c r="SDW312" s="314"/>
      <c r="SDX312" s="314"/>
      <c r="SDY312" s="314"/>
      <c r="SDZ312" s="314"/>
      <c r="SEA312" s="314"/>
      <c r="SEB312" s="314"/>
      <c r="SEC312" s="314"/>
      <c r="SED312" s="314"/>
      <c r="SEE312" s="314"/>
      <c r="SEF312" s="314"/>
      <c r="SEG312" s="314"/>
      <c r="SEH312" s="314"/>
      <c r="SEI312" s="314"/>
      <c r="SEJ312" s="314"/>
      <c r="SEK312" s="314"/>
      <c r="SEL312" s="314"/>
      <c r="SEM312" s="314"/>
      <c r="SEN312" s="314"/>
      <c r="SEO312" s="314"/>
      <c r="SEP312" s="314"/>
      <c r="SEQ312" s="314"/>
      <c r="SER312" s="314"/>
      <c r="SES312" s="314"/>
      <c r="SET312" s="314"/>
      <c r="SEU312" s="314"/>
      <c r="SEV312" s="314"/>
      <c r="SEW312" s="314"/>
      <c r="SEX312" s="314"/>
      <c r="SEY312" s="314"/>
      <c r="SEZ312" s="314"/>
      <c r="SFA312" s="314"/>
      <c r="SFB312" s="314"/>
      <c r="SFC312" s="314"/>
      <c r="SFD312" s="314"/>
      <c r="SFE312" s="314"/>
      <c r="SFF312" s="314"/>
      <c r="SFG312" s="314"/>
      <c r="SFH312" s="314"/>
      <c r="SFI312" s="314"/>
      <c r="SFJ312" s="314"/>
      <c r="SFK312" s="314"/>
      <c r="SFL312" s="314"/>
      <c r="SFM312" s="314"/>
      <c r="SFN312" s="314"/>
      <c r="SFO312" s="314"/>
      <c r="SFP312" s="314"/>
      <c r="SFQ312" s="314"/>
      <c r="SFR312" s="314"/>
      <c r="SFS312" s="314"/>
      <c r="SFT312" s="314"/>
      <c r="SFU312" s="314"/>
      <c r="SFV312" s="314"/>
      <c r="SFW312" s="314"/>
      <c r="SFX312" s="314"/>
      <c r="SFY312" s="314"/>
      <c r="SFZ312" s="314"/>
      <c r="SGA312" s="314"/>
      <c r="SGB312" s="314"/>
      <c r="SGC312" s="314"/>
      <c r="SGD312" s="314"/>
      <c r="SGE312" s="314"/>
      <c r="SGF312" s="314"/>
      <c r="SGG312" s="314"/>
      <c r="SGH312" s="314"/>
      <c r="SGI312" s="314"/>
      <c r="SGJ312" s="314"/>
      <c r="SGK312" s="314"/>
      <c r="SGL312" s="314"/>
      <c r="SGM312" s="314"/>
      <c r="SGN312" s="314"/>
      <c r="SGO312" s="314"/>
      <c r="SGP312" s="314"/>
      <c r="SGQ312" s="314"/>
      <c r="SGR312" s="314"/>
      <c r="SGS312" s="314"/>
      <c r="SGT312" s="314"/>
      <c r="SGU312" s="314"/>
      <c r="SGV312" s="314"/>
      <c r="SGW312" s="314"/>
      <c r="SGX312" s="314"/>
      <c r="SGY312" s="314"/>
      <c r="SGZ312" s="314"/>
      <c r="SHA312" s="314"/>
      <c r="SHB312" s="314"/>
      <c r="SHC312" s="314"/>
      <c r="SHD312" s="314"/>
      <c r="SHE312" s="314"/>
      <c r="SHF312" s="314"/>
      <c r="SHG312" s="314"/>
      <c r="SHH312" s="314"/>
      <c r="SHI312" s="314"/>
      <c r="SHJ312" s="314"/>
      <c r="SHK312" s="314"/>
      <c r="SHL312" s="314"/>
      <c r="SHM312" s="314"/>
      <c r="SHN312" s="314"/>
      <c r="SHO312" s="314"/>
      <c r="SHP312" s="314"/>
      <c r="SHQ312" s="314"/>
      <c r="SHR312" s="314"/>
      <c r="SHS312" s="314"/>
      <c r="SHT312" s="314"/>
      <c r="SHU312" s="314"/>
      <c r="SHV312" s="314"/>
      <c r="SHW312" s="314"/>
      <c r="SHX312" s="314"/>
      <c r="SHY312" s="314"/>
      <c r="SHZ312" s="314"/>
      <c r="SIA312" s="314"/>
      <c r="SIB312" s="314"/>
      <c r="SIC312" s="314"/>
      <c r="SID312" s="314"/>
      <c r="SIE312" s="314"/>
      <c r="SIF312" s="314"/>
      <c r="SIG312" s="314"/>
      <c r="SIH312" s="314"/>
      <c r="SII312" s="314"/>
      <c r="SIJ312" s="314"/>
      <c r="SIK312" s="314"/>
      <c r="SIL312" s="314"/>
      <c r="SIM312" s="314"/>
      <c r="SIN312" s="314"/>
      <c r="SIO312" s="314"/>
      <c r="SIP312" s="314"/>
      <c r="SIQ312" s="314"/>
      <c r="SIR312" s="314"/>
      <c r="SIS312" s="314"/>
      <c r="SIT312" s="314"/>
      <c r="SIU312" s="314"/>
      <c r="SIV312" s="314"/>
      <c r="SIW312" s="314"/>
      <c r="SIX312" s="314"/>
      <c r="SIY312" s="314"/>
      <c r="SIZ312" s="314"/>
      <c r="SJA312" s="314"/>
      <c r="SJB312" s="314"/>
      <c r="SJC312" s="314"/>
      <c r="SJD312" s="314"/>
      <c r="SJE312" s="314"/>
      <c r="SJF312" s="314"/>
      <c r="SJG312" s="314"/>
      <c r="SJH312" s="314"/>
      <c r="SJI312" s="314"/>
      <c r="SJJ312" s="314"/>
      <c r="SJK312" s="314"/>
      <c r="SJL312" s="314"/>
      <c r="SJM312" s="314"/>
      <c r="SJN312" s="314"/>
      <c r="SJO312" s="314"/>
      <c r="SJP312" s="314"/>
      <c r="SJQ312" s="314"/>
      <c r="SJR312" s="314"/>
      <c r="SJS312" s="314"/>
      <c r="SJT312" s="314"/>
      <c r="SJU312" s="314"/>
      <c r="SJV312" s="314"/>
      <c r="SJW312" s="314"/>
      <c r="SJX312" s="314"/>
      <c r="SJY312" s="314"/>
      <c r="SJZ312" s="314"/>
      <c r="SKA312" s="314"/>
      <c r="SKB312" s="314"/>
      <c r="SKC312" s="314"/>
      <c r="SKD312" s="314"/>
      <c r="SKE312" s="314"/>
      <c r="SKF312" s="314"/>
      <c r="SKG312" s="314"/>
      <c r="SKH312" s="314"/>
      <c r="SKI312" s="314"/>
      <c r="SKJ312" s="314"/>
      <c r="SKK312" s="314"/>
      <c r="SKL312" s="314"/>
      <c r="SKM312" s="314"/>
      <c r="SKN312" s="314"/>
      <c r="SKO312" s="314"/>
      <c r="SKP312" s="314"/>
      <c r="SKQ312" s="314"/>
      <c r="SKR312" s="314"/>
      <c r="SKS312" s="314"/>
      <c r="SKT312" s="314"/>
      <c r="SKU312" s="314"/>
      <c r="SKV312" s="314"/>
      <c r="SKW312" s="314"/>
      <c r="SKX312" s="314"/>
      <c r="SKY312" s="314"/>
      <c r="SKZ312" s="314"/>
      <c r="SLA312" s="314"/>
      <c r="SLB312" s="314"/>
      <c r="SLC312" s="314"/>
      <c r="SLD312" s="314"/>
      <c r="SLE312" s="314"/>
      <c r="SLF312" s="314"/>
      <c r="SLG312" s="314"/>
      <c r="SLH312" s="314"/>
      <c r="SLI312" s="314"/>
      <c r="SLJ312" s="314"/>
      <c r="SLK312" s="314"/>
      <c r="SLL312" s="314"/>
      <c r="SLM312" s="314"/>
      <c r="SLN312" s="314"/>
      <c r="SLO312" s="314"/>
      <c r="SLP312" s="314"/>
      <c r="SLQ312" s="314"/>
      <c r="SLR312" s="314"/>
      <c r="SLS312" s="314"/>
      <c r="SLT312" s="314"/>
      <c r="SLU312" s="314"/>
      <c r="SLV312" s="314"/>
      <c r="SLW312" s="314"/>
      <c r="SLX312" s="314"/>
      <c r="SLY312" s="314"/>
      <c r="SLZ312" s="314"/>
      <c r="SMA312" s="314"/>
      <c r="SMB312" s="314"/>
      <c r="SMC312" s="314"/>
      <c r="SMD312" s="314"/>
      <c r="SME312" s="314"/>
      <c r="SMF312" s="314"/>
      <c r="SMG312" s="314"/>
      <c r="SMH312" s="314"/>
      <c r="SMI312" s="314"/>
      <c r="SMJ312" s="314"/>
      <c r="SMK312" s="314"/>
      <c r="SML312" s="314"/>
      <c r="SMM312" s="314"/>
      <c r="SMN312" s="314"/>
      <c r="SMO312" s="314"/>
      <c r="SMP312" s="314"/>
      <c r="SMQ312" s="314"/>
      <c r="SMR312" s="314"/>
      <c r="SMS312" s="314"/>
      <c r="SMT312" s="314"/>
      <c r="SMU312" s="314"/>
      <c r="SMV312" s="314"/>
      <c r="SMW312" s="314"/>
      <c r="SMX312" s="314"/>
      <c r="SMY312" s="314"/>
      <c r="SMZ312" s="314"/>
      <c r="SNA312" s="314"/>
      <c r="SNB312" s="314"/>
      <c r="SNC312" s="314"/>
      <c r="SND312" s="314"/>
      <c r="SNE312" s="314"/>
      <c r="SNF312" s="314"/>
      <c r="SNG312" s="314"/>
      <c r="SNH312" s="314"/>
      <c r="SNI312" s="314"/>
      <c r="SNJ312" s="314"/>
      <c r="SNK312" s="314"/>
      <c r="SNL312" s="314"/>
      <c r="SNM312" s="314"/>
      <c r="SNN312" s="314"/>
      <c r="SNO312" s="314"/>
      <c r="SNP312" s="314"/>
      <c r="SNQ312" s="314"/>
      <c r="SNR312" s="314"/>
      <c r="SNS312" s="314"/>
      <c r="SNT312" s="314"/>
      <c r="SNU312" s="314"/>
      <c r="SNV312" s="314"/>
      <c r="SNW312" s="314"/>
      <c r="SNX312" s="314"/>
      <c r="SNY312" s="314"/>
      <c r="SNZ312" s="314"/>
      <c r="SOA312" s="314"/>
      <c r="SOB312" s="314"/>
      <c r="SOC312" s="314"/>
      <c r="SOD312" s="314"/>
      <c r="SOE312" s="314"/>
      <c r="SOF312" s="314"/>
      <c r="SOG312" s="314"/>
      <c r="SOH312" s="314"/>
      <c r="SOI312" s="314"/>
      <c r="SOJ312" s="314"/>
      <c r="SOK312" s="314"/>
      <c r="SOL312" s="314"/>
      <c r="SOM312" s="314"/>
      <c r="SON312" s="314"/>
      <c r="SOO312" s="314"/>
      <c r="SOP312" s="314"/>
      <c r="SOQ312" s="314"/>
      <c r="SOR312" s="314"/>
      <c r="SOS312" s="314"/>
      <c r="SOT312" s="314"/>
      <c r="SOU312" s="314"/>
      <c r="SOV312" s="314"/>
      <c r="SOW312" s="314"/>
      <c r="SOX312" s="314"/>
      <c r="SOY312" s="314"/>
      <c r="SOZ312" s="314"/>
      <c r="SPA312" s="314"/>
      <c r="SPB312" s="314"/>
      <c r="SPC312" s="314"/>
      <c r="SPD312" s="314"/>
      <c r="SPE312" s="314"/>
      <c r="SPF312" s="314"/>
      <c r="SPG312" s="314"/>
      <c r="SPH312" s="314"/>
      <c r="SPI312" s="314"/>
      <c r="SPJ312" s="314"/>
      <c r="SPK312" s="314"/>
      <c r="SPL312" s="314"/>
      <c r="SPM312" s="314"/>
      <c r="SPN312" s="314"/>
      <c r="SPO312" s="314"/>
      <c r="SPP312" s="314"/>
      <c r="SPQ312" s="314"/>
      <c r="SPR312" s="314"/>
      <c r="SPS312" s="314"/>
      <c r="SPT312" s="314"/>
      <c r="SPU312" s="314"/>
      <c r="SPV312" s="314"/>
      <c r="SPW312" s="314"/>
      <c r="SPX312" s="314"/>
      <c r="SPY312" s="314"/>
      <c r="SPZ312" s="314"/>
      <c r="SQA312" s="314"/>
      <c r="SQB312" s="314"/>
      <c r="SQC312" s="314"/>
      <c r="SQD312" s="314"/>
      <c r="SQE312" s="314"/>
      <c r="SQF312" s="314"/>
      <c r="SQG312" s="314"/>
      <c r="SQH312" s="314"/>
      <c r="SQI312" s="314"/>
      <c r="SQJ312" s="314"/>
      <c r="SQK312" s="314"/>
      <c r="SQL312" s="314"/>
      <c r="SQM312" s="314"/>
      <c r="SQN312" s="314"/>
      <c r="SQO312" s="314"/>
      <c r="SQP312" s="314"/>
      <c r="SQQ312" s="314"/>
      <c r="SQR312" s="314"/>
      <c r="SQS312" s="314"/>
      <c r="SQT312" s="314"/>
      <c r="SQU312" s="314"/>
      <c r="SQV312" s="314"/>
      <c r="SQW312" s="314"/>
      <c r="SQX312" s="314"/>
      <c r="SQY312" s="314"/>
      <c r="SQZ312" s="314"/>
      <c r="SRA312" s="314"/>
      <c r="SRB312" s="314"/>
      <c r="SRC312" s="314"/>
      <c r="SRD312" s="314"/>
      <c r="SRE312" s="314"/>
      <c r="SRF312" s="314"/>
      <c r="SRG312" s="314"/>
      <c r="SRH312" s="314"/>
      <c r="SRI312" s="314"/>
      <c r="SRJ312" s="314"/>
      <c r="SRK312" s="314"/>
      <c r="SRL312" s="314"/>
      <c r="SRM312" s="314"/>
      <c r="SRN312" s="314"/>
      <c r="SRO312" s="314"/>
      <c r="SRP312" s="314"/>
      <c r="SRQ312" s="314"/>
      <c r="SRR312" s="314"/>
      <c r="SRS312" s="314"/>
      <c r="SRT312" s="314"/>
      <c r="SRU312" s="314"/>
      <c r="SRV312" s="314"/>
      <c r="SRW312" s="314"/>
      <c r="SRX312" s="314"/>
      <c r="SRY312" s="314"/>
      <c r="SRZ312" s="314"/>
      <c r="SSA312" s="314"/>
      <c r="SSB312" s="314"/>
      <c r="SSC312" s="314"/>
      <c r="SSD312" s="314"/>
      <c r="SSE312" s="314"/>
      <c r="SSF312" s="314"/>
      <c r="SSG312" s="314"/>
      <c r="SSH312" s="314"/>
      <c r="SSI312" s="314"/>
      <c r="SSJ312" s="314"/>
      <c r="SSK312" s="314"/>
      <c r="SSL312" s="314"/>
      <c r="SSM312" s="314"/>
      <c r="SSN312" s="314"/>
      <c r="SSO312" s="314"/>
      <c r="SSP312" s="314"/>
      <c r="SSQ312" s="314"/>
      <c r="SSR312" s="314"/>
      <c r="SSS312" s="314"/>
      <c r="SST312" s="314"/>
      <c r="SSU312" s="314"/>
      <c r="SSV312" s="314"/>
      <c r="SSW312" s="314"/>
      <c r="SSX312" s="314"/>
      <c r="SSY312" s="314"/>
      <c r="SSZ312" s="314"/>
      <c r="STA312" s="314"/>
      <c r="STB312" s="314"/>
      <c r="STC312" s="314"/>
      <c r="STD312" s="314"/>
      <c r="STE312" s="314"/>
      <c r="STF312" s="314"/>
      <c r="STG312" s="314"/>
      <c r="STH312" s="314"/>
      <c r="STI312" s="314"/>
      <c r="STJ312" s="314"/>
      <c r="STK312" s="314"/>
      <c r="STL312" s="314"/>
      <c r="STM312" s="314"/>
      <c r="STN312" s="314"/>
      <c r="STO312" s="314"/>
      <c r="STP312" s="314"/>
      <c r="STQ312" s="314"/>
      <c r="STR312" s="314"/>
      <c r="STS312" s="314"/>
      <c r="STT312" s="314"/>
      <c r="STU312" s="314"/>
      <c r="STV312" s="314"/>
      <c r="STW312" s="314"/>
      <c r="STX312" s="314"/>
      <c r="STY312" s="314"/>
      <c r="STZ312" s="314"/>
      <c r="SUA312" s="314"/>
      <c r="SUB312" s="314"/>
      <c r="SUC312" s="314"/>
      <c r="SUD312" s="314"/>
      <c r="SUE312" s="314"/>
      <c r="SUF312" s="314"/>
      <c r="SUG312" s="314"/>
      <c r="SUH312" s="314"/>
      <c r="SUI312" s="314"/>
      <c r="SUJ312" s="314"/>
      <c r="SUK312" s="314"/>
      <c r="SUL312" s="314"/>
      <c r="SUM312" s="314"/>
      <c r="SUN312" s="314"/>
      <c r="SUO312" s="314"/>
      <c r="SUP312" s="314"/>
      <c r="SUQ312" s="314"/>
      <c r="SUR312" s="314"/>
      <c r="SUS312" s="314"/>
      <c r="SUT312" s="314"/>
      <c r="SUU312" s="314"/>
      <c r="SUV312" s="314"/>
      <c r="SUW312" s="314"/>
      <c r="SUX312" s="314"/>
      <c r="SUY312" s="314"/>
      <c r="SUZ312" s="314"/>
      <c r="SVA312" s="314"/>
      <c r="SVB312" s="314"/>
      <c r="SVC312" s="314"/>
      <c r="SVD312" s="314"/>
      <c r="SVE312" s="314"/>
      <c r="SVF312" s="314"/>
      <c r="SVG312" s="314"/>
      <c r="SVH312" s="314"/>
      <c r="SVI312" s="314"/>
      <c r="SVJ312" s="314"/>
      <c r="SVK312" s="314"/>
      <c r="SVL312" s="314"/>
      <c r="SVM312" s="314"/>
      <c r="SVN312" s="314"/>
      <c r="SVO312" s="314"/>
      <c r="SVP312" s="314"/>
      <c r="SVQ312" s="314"/>
      <c r="SVR312" s="314"/>
      <c r="SVS312" s="314"/>
      <c r="SVT312" s="314"/>
      <c r="SVU312" s="314"/>
      <c r="SVV312" s="314"/>
      <c r="SVW312" s="314"/>
      <c r="SVX312" s="314"/>
      <c r="SVY312" s="314"/>
      <c r="SVZ312" s="314"/>
      <c r="SWA312" s="314"/>
      <c r="SWB312" s="314"/>
      <c r="SWC312" s="314"/>
      <c r="SWD312" s="314"/>
      <c r="SWE312" s="314"/>
      <c r="SWF312" s="314"/>
      <c r="SWG312" s="314"/>
      <c r="SWH312" s="314"/>
      <c r="SWI312" s="314"/>
      <c r="SWJ312" s="314"/>
      <c r="SWK312" s="314"/>
      <c r="SWL312" s="314"/>
      <c r="SWM312" s="314"/>
      <c r="SWN312" s="314"/>
      <c r="SWO312" s="314"/>
      <c r="SWP312" s="314"/>
      <c r="SWQ312" s="314"/>
      <c r="SWR312" s="314"/>
      <c r="SWS312" s="314"/>
      <c r="SWT312" s="314"/>
      <c r="SWU312" s="314"/>
      <c r="SWV312" s="314"/>
      <c r="SWW312" s="314"/>
      <c r="SWX312" s="314"/>
      <c r="SWY312" s="314"/>
      <c r="SWZ312" s="314"/>
      <c r="SXA312" s="314"/>
      <c r="SXB312" s="314"/>
      <c r="SXC312" s="314"/>
      <c r="SXD312" s="314"/>
      <c r="SXE312" s="314"/>
      <c r="SXF312" s="314"/>
      <c r="SXG312" s="314"/>
      <c r="SXH312" s="314"/>
      <c r="SXI312" s="314"/>
      <c r="SXJ312" s="314"/>
      <c r="SXK312" s="314"/>
      <c r="SXL312" s="314"/>
      <c r="SXM312" s="314"/>
      <c r="SXN312" s="314"/>
      <c r="SXO312" s="314"/>
      <c r="SXP312" s="314"/>
      <c r="SXQ312" s="314"/>
      <c r="SXR312" s="314"/>
      <c r="SXS312" s="314"/>
      <c r="SXT312" s="314"/>
      <c r="SXU312" s="314"/>
      <c r="SXV312" s="314"/>
      <c r="SXW312" s="314"/>
      <c r="SXX312" s="314"/>
      <c r="SXY312" s="314"/>
      <c r="SXZ312" s="314"/>
      <c r="SYA312" s="314"/>
      <c r="SYB312" s="314"/>
      <c r="SYC312" s="314"/>
      <c r="SYD312" s="314"/>
      <c r="SYE312" s="314"/>
      <c r="SYF312" s="314"/>
      <c r="SYG312" s="314"/>
      <c r="SYH312" s="314"/>
      <c r="SYI312" s="314"/>
      <c r="SYJ312" s="314"/>
      <c r="SYK312" s="314"/>
      <c r="SYL312" s="314"/>
      <c r="SYM312" s="314"/>
      <c r="SYN312" s="314"/>
      <c r="SYO312" s="314"/>
      <c r="SYP312" s="314"/>
      <c r="SYQ312" s="314"/>
      <c r="SYR312" s="314"/>
      <c r="SYS312" s="314"/>
      <c r="SYT312" s="314"/>
      <c r="SYU312" s="314"/>
      <c r="SYV312" s="314"/>
      <c r="SYW312" s="314"/>
      <c r="SYX312" s="314"/>
      <c r="SYY312" s="314"/>
      <c r="SYZ312" s="314"/>
      <c r="SZA312" s="314"/>
      <c r="SZB312" s="314"/>
      <c r="SZC312" s="314"/>
      <c r="SZD312" s="314"/>
      <c r="SZE312" s="314"/>
      <c r="SZF312" s="314"/>
      <c r="SZG312" s="314"/>
      <c r="SZH312" s="314"/>
      <c r="SZI312" s="314"/>
      <c r="SZJ312" s="314"/>
      <c r="SZK312" s="314"/>
      <c r="SZL312" s="314"/>
      <c r="SZM312" s="314"/>
      <c r="SZN312" s="314"/>
      <c r="SZO312" s="314"/>
      <c r="SZP312" s="314"/>
      <c r="SZQ312" s="314"/>
      <c r="SZR312" s="314"/>
      <c r="SZS312" s="314"/>
      <c r="SZT312" s="314"/>
      <c r="SZU312" s="314"/>
      <c r="SZV312" s="314"/>
      <c r="SZW312" s="314"/>
      <c r="SZX312" s="314"/>
      <c r="SZY312" s="314"/>
      <c r="SZZ312" s="314"/>
      <c r="TAA312" s="314"/>
      <c r="TAB312" s="314"/>
      <c r="TAC312" s="314"/>
      <c r="TAD312" s="314"/>
      <c r="TAE312" s="314"/>
      <c r="TAF312" s="314"/>
      <c r="TAG312" s="314"/>
      <c r="TAH312" s="314"/>
      <c r="TAI312" s="314"/>
      <c r="TAJ312" s="314"/>
      <c r="TAK312" s="314"/>
      <c r="TAL312" s="314"/>
      <c r="TAM312" s="314"/>
      <c r="TAN312" s="314"/>
      <c r="TAO312" s="314"/>
      <c r="TAP312" s="314"/>
      <c r="TAQ312" s="314"/>
      <c r="TAR312" s="314"/>
      <c r="TAS312" s="314"/>
      <c r="TAT312" s="314"/>
      <c r="TAU312" s="314"/>
      <c r="TAV312" s="314"/>
      <c r="TAW312" s="314"/>
      <c r="TAX312" s="314"/>
      <c r="TAY312" s="314"/>
      <c r="TAZ312" s="314"/>
      <c r="TBA312" s="314"/>
      <c r="TBB312" s="314"/>
      <c r="TBC312" s="314"/>
      <c r="TBD312" s="314"/>
      <c r="TBE312" s="314"/>
      <c r="TBF312" s="314"/>
      <c r="TBG312" s="314"/>
      <c r="TBH312" s="314"/>
      <c r="TBI312" s="314"/>
      <c r="TBJ312" s="314"/>
      <c r="TBK312" s="314"/>
      <c r="TBL312" s="314"/>
      <c r="TBM312" s="314"/>
      <c r="TBN312" s="314"/>
      <c r="TBO312" s="314"/>
      <c r="TBP312" s="314"/>
      <c r="TBQ312" s="314"/>
      <c r="TBR312" s="314"/>
      <c r="TBS312" s="314"/>
      <c r="TBT312" s="314"/>
      <c r="TBU312" s="314"/>
      <c r="TBV312" s="314"/>
      <c r="TBW312" s="314"/>
      <c r="TBX312" s="314"/>
      <c r="TBY312" s="314"/>
      <c r="TBZ312" s="314"/>
      <c r="TCA312" s="314"/>
      <c r="TCB312" s="314"/>
      <c r="TCC312" s="314"/>
      <c r="TCD312" s="314"/>
      <c r="TCE312" s="314"/>
      <c r="TCF312" s="314"/>
      <c r="TCG312" s="314"/>
      <c r="TCH312" s="314"/>
      <c r="TCI312" s="314"/>
      <c r="TCJ312" s="314"/>
      <c r="TCK312" s="314"/>
      <c r="TCL312" s="314"/>
      <c r="TCM312" s="314"/>
      <c r="TCN312" s="314"/>
      <c r="TCO312" s="314"/>
      <c r="TCP312" s="314"/>
      <c r="TCQ312" s="314"/>
      <c r="TCR312" s="314"/>
      <c r="TCS312" s="314"/>
      <c r="TCT312" s="314"/>
      <c r="TCU312" s="314"/>
      <c r="TCV312" s="314"/>
      <c r="TCW312" s="314"/>
      <c r="TCX312" s="314"/>
      <c r="TCY312" s="314"/>
      <c r="TCZ312" s="314"/>
      <c r="TDA312" s="314"/>
      <c r="TDB312" s="314"/>
      <c r="TDC312" s="314"/>
      <c r="TDD312" s="314"/>
      <c r="TDE312" s="314"/>
      <c r="TDF312" s="314"/>
      <c r="TDG312" s="314"/>
      <c r="TDH312" s="314"/>
      <c r="TDI312" s="314"/>
      <c r="TDJ312" s="314"/>
      <c r="TDK312" s="314"/>
      <c r="TDL312" s="314"/>
      <c r="TDM312" s="314"/>
      <c r="TDN312" s="314"/>
      <c r="TDO312" s="314"/>
      <c r="TDP312" s="314"/>
      <c r="TDQ312" s="314"/>
      <c r="TDR312" s="314"/>
      <c r="TDS312" s="314"/>
      <c r="TDT312" s="314"/>
      <c r="TDU312" s="314"/>
      <c r="TDV312" s="314"/>
      <c r="TDW312" s="314"/>
      <c r="TDX312" s="314"/>
      <c r="TDY312" s="314"/>
      <c r="TDZ312" s="314"/>
      <c r="TEA312" s="314"/>
      <c r="TEB312" s="314"/>
      <c r="TEC312" s="314"/>
      <c r="TED312" s="314"/>
      <c r="TEE312" s="314"/>
      <c r="TEF312" s="314"/>
      <c r="TEG312" s="314"/>
      <c r="TEH312" s="314"/>
      <c r="TEI312" s="314"/>
      <c r="TEJ312" s="314"/>
      <c r="TEK312" s="314"/>
      <c r="TEL312" s="314"/>
      <c r="TEM312" s="314"/>
      <c r="TEN312" s="314"/>
      <c r="TEO312" s="314"/>
      <c r="TEP312" s="314"/>
      <c r="TEQ312" s="314"/>
      <c r="TER312" s="314"/>
      <c r="TES312" s="314"/>
      <c r="TET312" s="314"/>
      <c r="TEU312" s="314"/>
      <c r="TEV312" s="314"/>
      <c r="TEW312" s="314"/>
      <c r="TEX312" s="314"/>
      <c r="TEY312" s="314"/>
      <c r="TEZ312" s="314"/>
      <c r="TFA312" s="314"/>
      <c r="TFB312" s="314"/>
      <c r="TFC312" s="314"/>
      <c r="TFD312" s="314"/>
      <c r="TFE312" s="314"/>
      <c r="TFF312" s="314"/>
      <c r="TFG312" s="314"/>
      <c r="TFH312" s="314"/>
      <c r="TFI312" s="314"/>
      <c r="TFJ312" s="314"/>
      <c r="TFK312" s="314"/>
      <c r="TFL312" s="314"/>
      <c r="TFM312" s="314"/>
      <c r="TFN312" s="314"/>
      <c r="TFO312" s="314"/>
      <c r="TFP312" s="314"/>
      <c r="TFQ312" s="314"/>
      <c r="TFR312" s="314"/>
      <c r="TFS312" s="314"/>
      <c r="TFT312" s="314"/>
      <c r="TFU312" s="314"/>
      <c r="TFV312" s="314"/>
      <c r="TFW312" s="314"/>
      <c r="TFX312" s="314"/>
      <c r="TFY312" s="314"/>
      <c r="TFZ312" s="314"/>
      <c r="TGA312" s="314"/>
      <c r="TGB312" s="314"/>
      <c r="TGC312" s="314"/>
      <c r="TGD312" s="314"/>
      <c r="TGE312" s="314"/>
      <c r="TGF312" s="314"/>
      <c r="TGG312" s="314"/>
      <c r="TGH312" s="314"/>
      <c r="TGI312" s="314"/>
      <c r="TGJ312" s="314"/>
      <c r="TGK312" s="314"/>
      <c r="TGL312" s="314"/>
      <c r="TGM312" s="314"/>
      <c r="TGN312" s="314"/>
      <c r="TGO312" s="314"/>
      <c r="TGP312" s="314"/>
      <c r="TGQ312" s="314"/>
      <c r="TGR312" s="314"/>
      <c r="TGS312" s="314"/>
      <c r="TGT312" s="314"/>
      <c r="TGU312" s="314"/>
      <c r="TGV312" s="314"/>
      <c r="TGW312" s="314"/>
      <c r="TGX312" s="314"/>
      <c r="TGY312" s="314"/>
      <c r="TGZ312" s="314"/>
      <c r="THA312" s="314"/>
      <c r="THB312" s="314"/>
      <c r="THC312" s="314"/>
      <c r="THD312" s="314"/>
      <c r="THE312" s="314"/>
      <c r="THF312" s="314"/>
      <c r="THG312" s="314"/>
      <c r="THH312" s="314"/>
      <c r="THI312" s="314"/>
      <c r="THJ312" s="314"/>
      <c r="THK312" s="314"/>
      <c r="THL312" s="314"/>
      <c r="THM312" s="314"/>
      <c r="THN312" s="314"/>
      <c r="THO312" s="314"/>
      <c r="THP312" s="314"/>
      <c r="THQ312" s="314"/>
      <c r="THR312" s="314"/>
      <c r="THS312" s="314"/>
      <c r="THT312" s="314"/>
      <c r="THU312" s="314"/>
      <c r="THV312" s="314"/>
      <c r="THW312" s="314"/>
      <c r="THX312" s="314"/>
      <c r="THY312" s="314"/>
      <c r="THZ312" s="314"/>
      <c r="TIA312" s="314"/>
      <c r="TIB312" s="314"/>
      <c r="TIC312" s="314"/>
      <c r="TID312" s="314"/>
      <c r="TIE312" s="314"/>
      <c r="TIF312" s="314"/>
      <c r="TIG312" s="314"/>
      <c r="TIH312" s="314"/>
      <c r="TII312" s="314"/>
      <c r="TIJ312" s="314"/>
      <c r="TIK312" s="314"/>
      <c r="TIL312" s="314"/>
      <c r="TIM312" s="314"/>
      <c r="TIN312" s="314"/>
      <c r="TIO312" s="314"/>
      <c r="TIP312" s="314"/>
      <c r="TIQ312" s="314"/>
      <c r="TIR312" s="314"/>
      <c r="TIS312" s="314"/>
      <c r="TIT312" s="314"/>
      <c r="TIU312" s="314"/>
      <c r="TIV312" s="314"/>
      <c r="TIW312" s="314"/>
      <c r="TIX312" s="314"/>
      <c r="TIY312" s="314"/>
      <c r="TIZ312" s="314"/>
      <c r="TJA312" s="314"/>
      <c r="TJB312" s="314"/>
      <c r="TJC312" s="314"/>
      <c r="TJD312" s="314"/>
      <c r="TJE312" s="314"/>
      <c r="TJF312" s="314"/>
      <c r="TJG312" s="314"/>
      <c r="TJH312" s="314"/>
      <c r="TJI312" s="314"/>
      <c r="TJJ312" s="314"/>
      <c r="TJK312" s="314"/>
      <c r="TJL312" s="314"/>
      <c r="TJM312" s="314"/>
      <c r="TJN312" s="314"/>
      <c r="TJO312" s="314"/>
      <c r="TJP312" s="314"/>
      <c r="TJQ312" s="314"/>
      <c r="TJR312" s="314"/>
      <c r="TJS312" s="314"/>
      <c r="TJT312" s="314"/>
      <c r="TJU312" s="314"/>
      <c r="TJV312" s="314"/>
      <c r="TJW312" s="314"/>
      <c r="TJX312" s="314"/>
      <c r="TJY312" s="314"/>
      <c r="TJZ312" s="314"/>
      <c r="TKA312" s="314"/>
      <c r="TKB312" s="314"/>
      <c r="TKC312" s="314"/>
      <c r="TKD312" s="314"/>
      <c r="TKE312" s="314"/>
      <c r="TKF312" s="314"/>
      <c r="TKG312" s="314"/>
      <c r="TKH312" s="314"/>
      <c r="TKI312" s="314"/>
      <c r="TKJ312" s="314"/>
      <c r="TKK312" s="314"/>
      <c r="TKL312" s="314"/>
      <c r="TKM312" s="314"/>
      <c r="TKN312" s="314"/>
      <c r="TKO312" s="314"/>
      <c r="TKP312" s="314"/>
      <c r="TKQ312" s="314"/>
      <c r="TKR312" s="314"/>
      <c r="TKS312" s="314"/>
      <c r="TKT312" s="314"/>
      <c r="TKU312" s="314"/>
      <c r="TKV312" s="314"/>
      <c r="TKW312" s="314"/>
      <c r="TKX312" s="314"/>
      <c r="TKY312" s="314"/>
      <c r="TKZ312" s="314"/>
      <c r="TLA312" s="314"/>
      <c r="TLB312" s="314"/>
      <c r="TLC312" s="314"/>
      <c r="TLD312" s="314"/>
      <c r="TLE312" s="314"/>
      <c r="TLF312" s="314"/>
      <c r="TLG312" s="314"/>
      <c r="TLH312" s="314"/>
      <c r="TLI312" s="314"/>
      <c r="TLJ312" s="314"/>
      <c r="TLK312" s="314"/>
      <c r="TLL312" s="314"/>
      <c r="TLM312" s="314"/>
      <c r="TLN312" s="314"/>
      <c r="TLO312" s="314"/>
      <c r="TLP312" s="314"/>
      <c r="TLQ312" s="314"/>
      <c r="TLR312" s="314"/>
      <c r="TLS312" s="314"/>
      <c r="TLT312" s="314"/>
      <c r="TLU312" s="314"/>
      <c r="TLV312" s="314"/>
      <c r="TLW312" s="314"/>
      <c r="TLX312" s="314"/>
      <c r="TLY312" s="314"/>
      <c r="TLZ312" s="314"/>
      <c r="TMA312" s="314"/>
      <c r="TMB312" s="314"/>
      <c r="TMC312" s="314"/>
      <c r="TMD312" s="314"/>
      <c r="TME312" s="314"/>
      <c r="TMF312" s="314"/>
      <c r="TMG312" s="314"/>
      <c r="TMH312" s="314"/>
      <c r="TMI312" s="314"/>
      <c r="TMJ312" s="314"/>
      <c r="TMK312" s="314"/>
      <c r="TML312" s="314"/>
      <c r="TMM312" s="314"/>
      <c r="TMN312" s="314"/>
      <c r="TMO312" s="314"/>
      <c r="TMP312" s="314"/>
      <c r="TMQ312" s="314"/>
      <c r="TMR312" s="314"/>
      <c r="TMS312" s="314"/>
      <c r="TMT312" s="314"/>
      <c r="TMU312" s="314"/>
      <c r="TMV312" s="314"/>
      <c r="TMW312" s="314"/>
      <c r="TMX312" s="314"/>
      <c r="TMY312" s="314"/>
      <c r="TMZ312" s="314"/>
      <c r="TNA312" s="314"/>
      <c r="TNB312" s="314"/>
      <c r="TNC312" s="314"/>
      <c r="TND312" s="314"/>
      <c r="TNE312" s="314"/>
      <c r="TNF312" s="314"/>
      <c r="TNG312" s="314"/>
      <c r="TNH312" s="314"/>
      <c r="TNI312" s="314"/>
      <c r="TNJ312" s="314"/>
      <c r="TNK312" s="314"/>
      <c r="TNL312" s="314"/>
      <c r="TNM312" s="314"/>
      <c r="TNN312" s="314"/>
      <c r="TNO312" s="314"/>
      <c r="TNP312" s="314"/>
      <c r="TNQ312" s="314"/>
      <c r="TNR312" s="314"/>
      <c r="TNS312" s="314"/>
      <c r="TNT312" s="314"/>
      <c r="TNU312" s="314"/>
      <c r="TNV312" s="314"/>
      <c r="TNW312" s="314"/>
      <c r="TNX312" s="314"/>
      <c r="TNY312" s="314"/>
      <c r="TNZ312" s="314"/>
      <c r="TOA312" s="314"/>
      <c r="TOB312" s="314"/>
      <c r="TOC312" s="314"/>
      <c r="TOD312" s="314"/>
      <c r="TOE312" s="314"/>
      <c r="TOF312" s="314"/>
      <c r="TOG312" s="314"/>
      <c r="TOH312" s="314"/>
      <c r="TOI312" s="314"/>
      <c r="TOJ312" s="314"/>
      <c r="TOK312" s="314"/>
      <c r="TOL312" s="314"/>
      <c r="TOM312" s="314"/>
      <c r="TON312" s="314"/>
      <c r="TOO312" s="314"/>
      <c r="TOP312" s="314"/>
      <c r="TOQ312" s="314"/>
      <c r="TOR312" s="314"/>
      <c r="TOS312" s="314"/>
      <c r="TOT312" s="314"/>
      <c r="TOU312" s="314"/>
      <c r="TOV312" s="314"/>
      <c r="TOW312" s="314"/>
      <c r="TOX312" s="314"/>
      <c r="TOY312" s="314"/>
      <c r="TOZ312" s="314"/>
      <c r="TPA312" s="314"/>
      <c r="TPB312" s="314"/>
      <c r="TPC312" s="314"/>
      <c r="TPD312" s="314"/>
      <c r="TPE312" s="314"/>
      <c r="TPF312" s="314"/>
      <c r="TPG312" s="314"/>
      <c r="TPH312" s="314"/>
      <c r="TPI312" s="314"/>
      <c r="TPJ312" s="314"/>
      <c r="TPK312" s="314"/>
      <c r="TPL312" s="314"/>
      <c r="TPM312" s="314"/>
      <c r="TPN312" s="314"/>
      <c r="TPO312" s="314"/>
      <c r="TPP312" s="314"/>
      <c r="TPQ312" s="314"/>
      <c r="TPR312" s="314"/>
      <c r="TPS312" s="314"/>
      <c r="TPT312" s="314"/>
      <c r="TPU312" s="314"/>
      <c r="TPV312" s="314"/>
      <c r="TPW312" s="314"/>
      <c r="TPX312" s="314"/>
      <c r="TPY312" s="314"/>
      <c r="TPZ312" s="314"/>
      <c r="TQA312" s="314"/>
      <c r="TQB312" s="314"/>
      <c r="TQC312" s="314"/>
      <c r="TQD312" s="314"/>
      <c r="TQE312" s="314"/>
      <c r="TQF312" s="314"/>
      <c r="TQG312" s="314"/>
      <c r="TQH312" s="314"/>
      <c r="TQI312" s="314"/>
      <c r="TQJ312" s="314"/>
      <c r="TQK312" s="314"/>
      <c r="TQL312" s="314"/>
      <c r="TQM312" s="314"/>
      <c r="TQN312" s="314"/>
      <c r="TQO312" s="314"/>
      <c r="TQP312" s="314"/>
      <c r="TQQ312" s="314"/>
      <c r="TQR312" s="314"/>
      <c r="TQS312" s="314"/>
      <c r="TQT312" s="314"/>
      <c r="TQU312" s="314"/>
      <c r="TQV312" s="314"/>
      <c r="TQW312" s="314"/>
      <c r="TQX312" s="314"/>
      <c r="TQY312" s="314"/>
      <c r="TQZ312" s="314"/>
      <c r="TRA312" s="314"/>
      <c r="TRB312" s="314"/>
      <c r="TRC312" s="314"/>
      <c r="TRD312" s="314"/>
      <c r="TRE312" s="314"/>
      <c r="TRF312" s="314"/>
      <c r="TRG312" s="314"/>
      <c r="TRH312" s="314"/>
      <c r="TRI312" s="314"/>
      <c r="TRJ312" s="314"/>
      <c r="TRK312" s="314"/>
      <c r="TRL312" s="314"/>
      <c r="TRM312" s="314"/>
      <c r="TRN312" s="314"/>
      <c r="TRO312" s="314"/>
      <c r="TRP312" s="314"/>
      <c r="TRQ312" s="314"/>
      <c r="TRR312" s="314"/>
      <c r="TRS312" s="314"/>
      <c r="TRT312" s="314"/>
      <c r="TRU312" s="314"/>
      <c r="TRV312" s="314"/>
      <c r="TRW312" s="314"/>
      <c r="TRX312" s="314"/>
      <c r="TRY312" s="314"/>
      <c r="TRZ312" s="314"/>
      <c r="TSA312" s="314"/>
      <c r="TSB312" s="314"/>
      <c r="TSC312" s="314"/>
      <c r="TSD312" s="314"/>
      <c r="TSE312" s="314"/>
      <c r="TSF312" s="314"/>
      <c r="TSG312" s="314"/>
      <c r="TSH312" s="314"/>
      <c r="TSI312" s="314"/>
      <c r="TSJ312" s="314"/>
      <c r="TSK312" s="314"/>
      <c r="TSL312" s="314"/>
      <c r="TSM312" s="314"/>
      <c r="TSN312" s="314"/>
      <c r="TSO312" s="314"/>
      <c r="TSP312" s="314"/>
      <c r="TSQ312" s="314"/>
      <c r="TSR312" s="314"/>
      <c r="TSS312" s="314"/>
      <c r="TST312" s="314"/>
      <c r="TSU312" s="314"/>
      <c r="TSV312" s="314"/>
      <c r="TSW312" s="314"/>
      <c r="TSX312" s="314"/>
      <c r="TSY312" s="314"/>
      <c r="TSZ312" s="314"/>
      <c r="TTA312" s="314"/>
      <c r="TTB312" s="314"/>
      <c r="TTC312" s="314"/>
      <c r="TTD312" s="314"/>
      <c r="TTE312" s="314"/>
      <c r="TTF312" s="314"/>
      <c r="TTG312" s="314"/>
      <c r="TTH312" s="314"/>
      <c r="TTI312" s="314"/>
      <c r="TTJ312" s="314"/>
      <c r="TTK312" s="314"/>
      <c r="TTL312" s="314"/>
      <c r="TTM312" s="314"/>
      <c r="TTN312" s="314"/>
      <c r="TTO312" s="314"/>
      <c r="TTP312" s="314"/>
      <c r="TTQ312" s="314"/>
      <c r="TTR312" s="314"/>
      <c r="TTS312" s="314"/>
      <c r="TTT312" s="314"/>
      <c r="TTU312" s="314"/>
      <c r="TTV312" s="314"/>
      <c r="TTW312" s="314"/>
      <c r="TTX312" s="314"/>
      <c r="TTY312" s="314"/>
      <c r="TTZ312" s="314"/>
      <c r="TUA312" s="314"/>
      <c r="TUB312" s="314"/>
      <c r="TUC312" s="314"/>
      <c r="TUD312" s="314"/>
      <c r="TUE312" s="314"/>
      <c r="TUF312" s="314"/>
      <c r="TUG312" s="314"/>
      <c r="TUH312" s="314"/>
      <c r="TUI312" s="314"/>
      <c r="TUJ312" s="314"/>
      <c r="TUK312" s="314"/>
      <c r="TUL312" s="314"/>
      <c r="TUM312" s="314"/>
      <c r="TUN312" s="314"/>
      <c r="TUO312" s="314"/>
      <c r="TUP312" s="314"/>
      <c r="TUQ312" s="314"/>
      <c r="TUR312" s="314"/>
      <c r="TUS312" s="314"/>
      <c r="TUT312" s="314"/>
      <c r="TUU312" s="314"/>
      <c r="TUV312" s="314"/>
      <c r="TUW312" s="314"/>
      <c r="TUX312" s="314"/>
      <c r="TUY312" s="314"/>
      <c r="TUZ312" s="314"/>
      <c r="TVA312" s="314"/>
      <c r="TVB312" s="314"/>
      <c r="TVC312" s="314"/>
      <c r="TVD312" s="314"/>
      <c r="TVE312" s="314"/>
      <c r="TVF312" s="314"/>
      <c r="TVG312" s="314"/>
      <c r="TVH312" s="314"/>
      <c r="TVI312" s="314"/>
      <c r="TVJ312" s="314"/>
      <c r="TVK312" s="314"/>
      <c r="TVL312" s="314"/>
      <c r="TVM312" s="314"/>
      <c r="TVN312" s="314"/>
      <c r="TVO312" s="314"/>
      <c r="TVP312" s="314"/>
      <c r="TVQ312" s="314"/>
      <c r="TVR312" s="314"/>
      <c r="TVS312" s="314"/>
      <c r="TVT312" s="314"/>
      <c r="TVU312" s="314"/>
      <c r="TVV312" s="314"/>
      <c r="TVW312" s="314"/>
      <c r="TVX312" s="314"/>
      <c r="TVY312" s="314"/>
      <c r="TVZ312" s="314"/>
      <c r="TWA312" s="314"/>
      <c r="TWB312" s="314"/>
      <c r="TWC312" s="314"/>
      <c r="TWD312" s="314"/>
      <c r="TWE312" s="314"/>
      <c r="TWF312" s="314"/>
      <c r="TWG312" s="314"/>
      <c r="TWH312" s="314"/>
      <c r="TWI312" s="314"/>
      <c r="TWJ312" s="314"/>
      <c r="TWK312" s="314"/>
      <c r="TWL312" s="314"/>
      <c r="TWM312" s="314"/>
      <c r="TWN312" s="314"/>
      <c r="TWO312" s="314"/>
      <c r="TWP312" s="314"/>
      <c r="TWQ312" s="314"/>
      <c r="TWR312" s="314"/>
      <c r="TWS312" s="314"/>
      <c r="TWT312" s="314"/>
      <c r="TWU312" s="314"/>
      <c r="TWV312" s="314"/>
      <c r="TWW312" s="314"/>
      <c r="TWX312" s="314"/>
      <c r="TWY312" s="314"/>
      <c r="TWZ312" s="314"/>
      <c r="TXA312" s="314"/>
      <c r="TXB312" s="314"/>
      <c r="TXC312" s="314"/>
      <c r="TXD312" s="314"/>
      <c r="TXE312" s="314"/>
      <c r="TXF312" s="314"/>
      <c r="TXG312" s="314"/>
      <c r="TXH312" s="314"/>
      <c r="TXI312" s="314"/>
      <c r="TXJ312" s="314"/>
      <c r="TXK312" s="314"/>
      <c r="TXL312" s="314"/>
      <c r="TXM312" s="314"/>
      <c r="TXN312" s="314"/>
      <c r="TXO312" s="314"/>
      <c r="TXP312" s="314"/>
      <c r="TXQ312" s="314"/>
      <c r="TXR312" s="314"/>
      <c r="TXS312" s="314"/>
      <c r="TXT312" s="314"/>
      <c r="TXU312" s="314"/>
      <c r="TXV312" s="314"/>
      <c r="TXW312" s="314"/>
      <c r="TXX312" s="314"/>
      <c r="TXY312" s="314"/>
      <c r="TXZ312" s="314"/>
      <c r="TYA312" s="314"/>
      <c r="TYB312" s="314"/>
      <c r="TYC312" s="314"/>
      <c r="TYD312" s="314"/>
      <c r="TYE312" s="314"/>
      <c r="TYF312" s="314"/>
      <c r="TYG312" s="314"/>
      <c r="TYH312" s="314"/>
      <c r="TYI312" s="314"/>
      <c r="TYJ312" s="314"/>
      <c r="TYK312" s="314"/>
      <c r="TYL312" s="314"/>
      <c r="TYM312" s="314"/>
      <c r="TYN312" s="314"/>
      <c r="TYO312" s="314"/>
      <c r="TYP312" s="314"/>
      <c r="TYQ312" s="314"/>
      <c r="TYR312" s="314"/>
      <c r="TYS312" s="314"/>
      <c r="TYT312" s="314"/>
      <c r="TYU312" s="314"/>
      <c r="TYV312" s="314"/>
      <c r="TYW312" s="314"/>
      <c r="TYX312" s="314"/>
      <c r="TYY312" s="314"/>
      <c r="TYZ312" s="314"/>
      <c r="TZA312" s="314"/>
      <c r="TZB312" s="314"/>
      <c r="TZC312" s="314"/>
      <c r="TZD312" s="314"/>
      <c r="TZE312" s="314"/>
      <c r="TZF312" s="314"/>
      <c r="TZG312" s="314"/>
      <c r="TZH312" s="314"/>
      <c r="TZI312" s="314"/>
      <c r="TZJ312" s="314"/>
      <c r="TZK312" s="314"/>
      <c r="TZL312" s="314"/>
      <c r="TZM312" s="314"/>
      <c r="TZN312" s="314"/>
      <c r="TZO312" s="314"/>
      <c r="TZP312" s="314"/>
      <c r="TZQ312" s="314"/>
      <c r="TZR312" s="314"/>
      <c r="TZS312" s="314"/>
      <c r="TZT312" s="314"/>
      <c r="TZU312" s="314"/>
      <c r="TZV312" s="314"/>
      <c r="TZW312" s="314"/>
      <c r="TZX312" s="314"/>
      <c r="TZY312" s="314"/>
      <c r="TZZ312" s="314"/>
      <c r="UAA312" s="314"/>
      <c r="UAB312" s="314"/>
      <c r="UAC312" s="314"/>
      <c r="UAD312" s="314"/>
      <c r="UAE312" s="314"/>
      <c r="UAF312" s="314"/>
      <c r="UAG312" s="314"/>
      <c r="UAH312" s="314"/>
      <c r="UAI312" s="314"/>
      <c r="UAJ312" s="314"/>
      <c r="UAK312" s="314"/>
      <c r="UAL312" s="314"/>
      <c r="UAM312" s="314"/>
      <c r="UAN312" s="314"/>
      <c r="UAO312" s="314"/>
      <c r="UAP312" s="314"/>
      <c r="UAQ312" s="314"/>
      <c r="UAR312" s="314"/>
      <c r="UAS312" s="314"/>
      <c r="UAT312" s="314"/>
      <c r="UAU312" s="314"/>
      <c r="UAV312" s="314"/>
      <c r="UAW312" s="314"/>
      <c r="UAX312" s="314"/>
      <c r="UAY312" s="314"/>
      <c r="UAZ312" s="314"/>
      <c r="UBA312" s="314"/>
      <c r="UBB312" s="314"/>
      <c r="UBC312" s="314"/>
      <c r="UBD312" s="314"/>
      <c r="UBE312" s="314"/>
      <c r="UBF312" s="314"/>
      <c r="UBG312" s="314"/>
      <c r="UBH312" s="314"/>
      <c r="UBI312" s="314"/>
      <c r="UBJ312" s="314"/>
      <c r="UBK312" s="314"/>
      <c r="UBL312" s="314"/>
      <c r="UBM312" s="314"/>
      <c r="UBN312" s="314"/>
      <c r="UBO312" s="314"/>
      <c r="UBP312" s="314"/>
      <c r="UBQ312" s="314"/>
      <c r="UBR312" s="314"/>
      <c r="UBS312" s="314"/>
      <c r="UBT312" s="314"/>
      <c r="UBU312" s="314"/>
      <c r="UBV312" s="314"/>
      <c r="UBW312" s="314"/>
      <c r="UBX312" s="314"/>
      <c r="UBY312" s="314"/>
      <c r="UBZ312" s="314"/>
      <c r="UCA312" s="314"/>
      <c r="UCB312" s="314"/>
      <c r="UCC312" s="314"/>
      <c r="UCD312" s="314"/>
      <c r="UCE312" s="314"/>
      <c r="UCF312" s="314"/>
      <c r="UCG312" s="314"/>
      <c r="UCH312" s="314"/>
      <c r="UCI312" s="314"/>
      <c r="UCJ312" s="314"/>
      <c r="UCK312" s="314"/>
      <c r="UCL312" s="314"/>
      <c r="UCM312" s="314"/>
      <c r="UCN312" s="314"/>
      <c r="UCO312" s="314"/>
      <c r="UCP312" s="314"/>
      <c r="UCQ312" s="314"/>
      <c r="UCR312" s="314"/>
      <c r="UCS312" s="314"/>
      <c r="UCT312" s="314"/>
      <c r="UCU312" s="314"/>
      <c r="UCV312" s="314"/>
      <c r="UCW312" s="314"/>
      <c r="UCX312" s="314"/>
      <c r="UCY312" s="314"/>
      <c r="UCZ312" s="314"/>
      <c r="UDA312" s="314"/>
      <c r="UDB312" s="314"/>
      <c r="UDC312" s="314"/>
      <c r="UDD312" s="314"/>
      <c r="UDE312" s="314"/>
      <c r="UDF312" s="314"/>
      <c r="UDG312" s="314"/>
      <c r="UDH312" s="314"/>
      <c r="UDI312" s="314"/>
      <c r="UDJ312" s="314"/>
      <c r="UDK312" s="314"/>
      <c r="UDL312" s="314"/>
      <c r="UDM312" s="314"/>
      <c r="UDN312" s="314"/>
      <c r="UDO312" s="314"/>
      <c r="UDP312" s="314"/>
      <c r="UDQ312" s="314"/>
      <c r="UDR312" s="314"/>
      <c r="UDS312" s="314"/>
      <c r="UDT312" s="314"/>
      <c r="UDU312" s="314"/>
      <c r="UDV312" s="314"/>
      <c r="UDW312" s="314"/>
      <c r="UDX312" s="314"/>
      <c r="UDY312" s="314"/>
      <c r="UDZ312" s="314"/>
      <c r="UEA312" s="314"/>
      <c r="UEB312" s="314"/>
      <c r="UEC312" s="314"/>
      <c r="UED312" s="314"/>
      <c r="UEE312" s="314"/>
      <c r="UEF312" s="314"/>
      <c r="UEG312" s="314"/>
      <c r="UEH312" s="314"/>
      <c r="UEI312" s="314"/>
      <c r="UEJ312" s="314"/>
      <c r="UEK312" s="314"/>
      <c r="UEL312" s="314"/>
      <c r="UEM312" s="314"/>
      <c r="UEN312" s="314"/>
      <c r="UEO312" s="314"/>
      <c r="UEP312" s="314"/>
      <c r="UEQ312" s="314"/>
      <c r="UER312" s="314"/>
      <c r="UES312" s="314"/>
      <c r="UET312" s="314"/>
      <c r="UEU312" s="314"/>
      <c r="UEV312" s="314"/>
      <c r="UEW312" s="314"/>
      <c r="UEX312" s="314"/>
      <c r="UEY312" s="314"/>
      <c r="UEZ312" s="314"/>
      <c r="UFA312" s="314"/>
      <c r="UFB312" s="314"/>
      <c r="UFC312" s="314"/>
      <c r="UFD312" s="314"/>
      <c r="UFE312" s="314"/>
      <c r="UFF312" s="314"/>
      <c r="UFG312" s="314"/>
      <c r="UFH312" s="314"/>
      <c r="UFI312" s="314"/>
      <c r="UFJ312" s="314"/>
      <c r="UFK312" s="314"/>
      <c r="UFL312" s="314"/>
      <c r="UFM312" s="314"/>
      <c r="UFN312" s="314"/>
      <c r="UFO312" s="314"/>
      <c r="UFP312" s="314"/>
      <c r="UFQ312" s="314"/>
      <c r="UFR312" s="314"/>
      <c r="UFS312" s="314"/>
      <c r="UFT312" s="314"/>
      <c r="UFU312" s="314"/>
      <c r="UFV312" s="314"/>
      <c r="UFW312" s="314"/>
      <c r="UFX312" s="314"/>
      <c r="UFY312" s="314"/>
      <c r="UFZ312" s="314"/>
      <c r="UGA312" s="314"/>
      <c r="UGB312" s="314"/>
      <c r="UGC312" s="314"/>
      <c r="UGD312" s="314"/>
      <c r="UGE312" s="314"/>
      <c r="UGF312" s="314"/>
      <c r="UGG312" s="314"/>
      <c r="UGH312" s="314"/>
      <c r="UGI312" s="314"/>
      <c r="UGJ312" s="314"/>
      <c r="UGK312" s="314"/>
      <c r="UGL312" s="314"/>
      <c r="UGM312" s="314"/>
      <c r="UGN312" s="314"/>
      <c r="UGO312" s="314"/>
      <c r="UGP312" s="314"/>
      <c r="UGQ312" s="314"/>
      <c r="UGR312" s="314"/>
      <c r="UGS312" s="314"/>
      <c r="UGT312" s="314"/>
      <c r="UGU312" s="314"/>
      <c r="UGV312" s="314"/>
      <c r="UGW312" s="314"/>
      <c r="UGX312" s="314"/>
      <c r="UGY312" s="314"/>
      <c r="UGZ312" s="314"/>
      <c r="UHA312" s="314"/>
      <c r="UHB312" s="314"/>
      <c r="UHC312" s="314"/>
      <c r="UHD312" s="314"/>
      <c r="UHE312" s="314"/>
      <c r="UHF312" s="314"/>
      <c r="UHG312" s="314"/>
      <c r="UHH312" s="314"/>
      <c r="UHI312" s="314"/>
      <c r="UHJ312" s="314"/>
      <c r="UHK312" s="314"/>
      <c r="UHL312" s="314"/>
      <c r="UHM312" s="314"/>
      <c r="UHN312" s="314"/>
      <c r="UHO312" s="314"/>
      <c r="UHP312" s="314"/>
      <c r="UHQ312" s="314"/>
      <c r="UHR312" s="314"/>
      <c r="UHS312" s="314"/>
      <c r="UHT312" s="314"/>
      <c r="UHU312" s="314"/>
      <c r="UHV312" s="314"/>
      <c r="UHW312" s="314"/>
      <c r="UHX312" s="314"/>
      <c r="UHY312" s="314"/>
      <c r="UHZ312" s="314"/>
      <c r="UIA312" s="314"/>
      <c r="UIB312" s="314"/>
      <c r="UIC312" s="314"/>
      <c r="UID312" s="314"/>
      <c r="UIE312" s="314"/>
      <c r="UIF312" s="314"/>
      <c r="UIG312" s="314"/>
      <c r="UIH312" s="314"/>
      <c r="UII312" s="314"/>
      <c r="UIJ312" s="314"/>
      <c r="UIK312" s="314"/>
      <c r="UIL312" s="314"/>
      <c r="UIM312" s="314"/>
      <c r="UIN312" s="314"/>
      <c r="UIO312" s="314"/>
      <c r="UIP312" s="314"/>
      <c r="UIQ312" s="314"/>
      <c r="UIR312" s="314"/>
      <c r="UIS312" s="314"/>
      <c r="UIT312" s="314"/>
      <c r="UIU312" s="314"/>
      <c r="UIV312" s="314"/>
      <c r="UIW312" s="314"/>
      <c r="UIX312" s="314"/>
      <c r="UIY312" s="314"/>
      <c r="UIZ312" s="314"/>
      <c r="UJA312" s="314"/>
      <c r="UJB312" s="314"/>
      <c r="UJC312" s="314"/>
      <c r="UJD312" s="314"/>
      <c r="UJE312" s="314"/>
      <c r="UJF312" s="314"/>
      <c r="UJG312" s="314"/>
      <c r="UJH312" s="314"/>
      <c r="UJI312" s="314"/>
      <c r="UJJ312" s="314"/>
      <c r="UJK312" s="314"/>
      <c r="UJL312" s="314"/>
      <c r="UJM312" s="314"/>
      <c r="UJN312" s="314"/>
      <c r="UJO312" s="314"/>
      <c r="UJP312" s="314"/>
      <c r="UJQ312" s="314"/>
      <c r="UJR312" s="314"/>
      <c r="UJS312" s="314"/>
      <c r="UJT312" s="314"/>
      <c r="UJU312" s="314"/>
      <c r="UJV312" s="314"/>
      <c r="UJW312" s="314"/>
      <c r="UJX312" s="314"/>
      <c r="UJY312" s="314"/>
      <c r="UJZ312" s="314"/>
      <c r="UKA312" s="314"/>
      <c r="UKB312" s="314"/>
      <c r="UKC312" s="314"/>
      <c r="UKD312" s="314"/>
      <c r="UKE312" s="314"/>
      <c r="UKF312" s="314"/>
      <c r="UKG312" s="314"/>
      <c r="UKH312" s="314"/>
      <c r="UKI312" s="314"/>
      <c r="UKJ312" s="314"/>
      <c r="UKK312" s="314"/>
      <c r="UKL312" s="314"/>
      <c r="UKM312" s="314"/>
      <c r="UKN312" s="314"/>
      <c r="UKO312" s="314"/>
      <c r="UKP312" s="314"/>
      <c r="UKQ312" s="314"/>
      <c r="UKR312" s="314"/>
      <c r="UKS312" s="314"/>
      <c r="UKT312" s="314"/>
      <c r="UKU312" s="314"/>
      <c r="UKV312" s="314"/>
      <c r="UKW312" s="314"/>
      <c r="UKX312" s="314"/>
      <c r="UKY312" s="314"/>
      <c r="UKZ312" s="314"/>
      <c r="ULA312" s="314"/>
      <c r="ULB312" s="314"/>
      <c r="ULC312" s="314"/>
      <c r="ULD312" s="314"/>
      <c r="ULE312" s="314"/>
      <c r="ULF312" s="314"/>
      <c r="ULG312" s="314"/>
      <c r="ULH312" s="314"/>
      <c r="ULI312" s="314"/>
      <c r="ULJ312" s="314"/>
      <c r="ULK312" s="314"/>
      <c r="ULL312" s="314"/>
      <c r="ULM312" s="314"/>
      <c r="ULN312" s="314"/>
      <c r="ULO312" s="314"/>
      <c r="ULP312" s="314"/>
      <c r="ULQ312" s="314"/>
      <c r="ULR312" s="314"/>
      <c r="ULS312" s="314"/>
      <c r="ULT312" s="314"/>
      <c r="ULU312" s="314"/>
      <c r="ULV312" s="314"/>
      <c r="ULW312" s="314"/>
      <c r="ULX312" s="314"/>
      <c r="ULY312" s="314"/>
      <c r="ULZ312" s="314"/>
      <c r="UMA312" s="314"/>
      <c r="UMB312" s="314"/>
      <c r="UMC312" s="314"/>
      <c r="UMD312" s="314"/>
      <c r="UME312" s="314"/>
      <c r="UMF312" s="314"/>
      <c r="UMG312" s="314"/>
      <c r="UMH312" s="314"/>
      <c r="UMI312" s="314"/>
      <c r="UMJ312" s="314"/>
      <c r="UMK312" s="314"/>
      <c r="UML312" s="314"/>
      <c r="UMM312" s="314"/>
      <c r="UMN312" s="314"/>
      <c r="UMO312" s="314"/>
      <c r="UMP312" s="314"/>
      <c r="UMQ312" s="314"/>
      <c r="UMR312" s="314"/>
      <c r="UMS312" s="314"/>
      <c r="UMT312" s="314"/>
      <c r="UMU312" s="314"/>
      <c r="UMV312" s="314"/>
      <c r="UMW312" s="314"/>
      <c r="UMX312" s="314"/>
      <c r="UMY312" s="314"/>
      <c r="UMZ312" s="314"/>
      <c r="UNA312" s="314"/>
      <c r="UNB312" s="314"/>
      <c r="UNC312" s="314"/>
      <c r="UND312" s="314"/>
      <c r="UNE312" s="314"/>
      <c r="UNF312" s="314"/>
      <c r="UNG312" s="314"/>
      <c r="UNH312" s="314"/>
      <c r="UNI312" s="314"/>
      <c r="UNJ312" s="314"/>
      <c r="UNK312" s="314"/>
      <c r="UNL312" s="314"/>
      <c r="UNM312" s="314"/>
      <c r="UNN312" s="314"/>
      <c r="UNO312" s="314"/>
      <c r="UNP312" s="314"/>
      <c r="UNQ312" s="314"/>
      <c r="UNR312" s="314"/>
      <c r="UNS312" s="314"/>
      <c r="UNT312" s="314"/>
      <c r="UNU312" s="314"/>
      <c r="UNV312" s="314"/>
      <c r="UNW312" s="314"/>
      <c r="UNX312" s="314"/>
      <c r="UNY312" s="314"/>
      <c r="UNZ312" s="314"/>
      <c r="UOA312" s="314"/>
      <c r="UOB312" s="314"/>
      <c r="UOC312" s="314"/>
      <c r="UOD312" s="314"/>
      <c r="UOE312" s="314"/>
      <c r="UOF312" s="314"/>
      <c r="UOG312" s="314"/>
      <c r="UOH312" s="314"/>
      <c r="UOI312" s="314"/>
      <c r="UOJ312" s="314"/>
      <c r="UOK312" s="314"/>
      <c r="UOL312" s="314"/>
      <c r="UOM312" s="314"/>
      <c r="UON312" s="314"/>
      <c r="UOO312" s="314"/>
      <c r="UOP312" s="314"/>
      <c r="UOQ312" s="314"/>
      <c r="UOR312" s="314"/>
      <c r="UOS312" s="314"/>
      <c r="UOT312" s="314"/>
      <c r="UOU312" s="314"/>
      <c r="UOV312" s="314"/>
      <c r="UOW312" s="314"/>
      <c r="UOX312" s="314"/>
      <c r="UOY312" s="314"/>
      <c r="UOZ312" s="314"/>
      <c r="UPA312" s="314"/>
      <c r="UPB312" s="314"/>
      <c r="UPC312" s="314"/>
      <c r="UPD312" s="314"/>
      <c r="UPE312" s="314"/>
      <c r="UPF312" s="314"/>
      <c r="UPG312" s="314"/>
      <c r="UPH312" s="314"/>
      <c r="UPI312" s="314"/>
      <c r="UPJ312" s="314"/>
      <c r="UPK312" s="314"/>
      <c r="UPL312" s="314"/>
      <c r="UPM312" s="314"/>
      <c r="UPN312" s="314"/>
      <c r="UPO312" s="314"/>
      <c r="UPP312" s="314"/>
      <c r="UPQ312" s="314"/>
      <c r="UPR312" s="314"/>
      <c r="UPS312" s="314"/>
      <c r="UPT312" s="314"/>
      <c r="UPU312" s="314"/>
      <c r="UPV312" s="314"/>
      <c r="UPW312" s="314"/>
      <c r="UPX312" s="314"/>
      <c r="UPY312" s="314"/>
      <c r="UPZ312" s="314"/>
      <c r="UQA312" s="314"/>
      <c r="UQB312" s="314"/>
      <c r="UQC312" s="314"/>
      <c r="UQD312" s="314"/>
      <c r="UQE312" s="314"/>
      <c r="UQF312" s="314"/>
      <c r="UQG312" s="314"/>
      <c r="UQH312" s="314"/>
      <c r="UQI312" s="314"/>
      <c r="UQJ312" s="314"/>
      <c r="UQK312" s="314"/>
      <c r="UQL312" s="314"/>
      <c r="UQM312" s="314"/>
      <c r="UQN312" s="314"/>
      <c r="UQO312" s="314"/>
      <c r="UQP312" s="314"/>
      <c r="UQQ312" s="314"/>
      <c r="UQR312" s="314"/>
      <c r="UQS312" s="314"/>
      <c r="UQT312" s="314"/>
      <c r="UQU312" s="314"/>
      <c r="UQV312" s="314"/>
      <c r="UQW312" s="314"/>
      <c r="UQX312" s="314"/>
      <c r="UQY312" s="314"/>
      <c r="UQZ312" s="314"/>
      <c r="URA312" s="314"/>
      <c r="URB312" s="314"/>
      <c r="URC312" s="314"/>
      <c r="URD312" s="314"/>
      <c r="URE312" s="314"/>
      <c r="URF312" s="314"/>
      <c r="URG312" s="314"/>
      <c r="URH312" s="314"/>
      <c r="URI312" s="314"/>
      <c r="URJ312" s="314"/>
      <c r="URK312" s="314"/>
      <c r="URL312" s="314"/>
      <c r="URM312" s="314"/>
      <c r="URN312" s="314"/>
      <c r="URO312" s="314"/>
      <c r="URP312" s="314"/>
      <c r="URQ312" s="314"/>
      <c r="URR312" s="314"/>
      <c r="URS312" s="314"/>
      <c r="URT312" s="314"/>
      <c r="URU312" s="314"/>
      <c r="URV312" s="314"/>
      <c r="URW312" s="314"/>
      <c r="URX312" s="314"/>
      <c r="URY312" s="314"/>
      <c r="URZ312" s="314"/>
      <c r="USA312" s="314"/>
      <c r="USB312" s="314"/>
      <c r="USC312" s="314"/>
      <c r="USD312" s="314"/>
      <c r="USE312" s="314"/>
      <c r="USF312" s="314"/>
      <c r="USG312" s="314"/>
      <c r="USH312" s="314"/>
      <c r="USI312" s="314"/>
      <c r="USJ312" s="314"/>
      <c r="USK312" s="314"/>
      <c r="USL312" s="314"/>
      <c r="USM312" s="314"/>
      <c r="USN312" s="314"/>
      <c r="USO312" s="314"/>
      <c r="USP312" s="314"/>
      <c r="USQ312" s="314"/>
      <c r="USR312" s="314"/>
      <c r="USS312" s="314"/>
      <c r="UST312" s="314"/>
      <c r="USU312" s="314"/>
      <c r="USV312" s="314"/>
      <c r="USW312" s="314"/>
      <c r="USX312" s="314"/>
      <c r="USY312" s="314"/>
      <c r="USZ312" s="314"/>
      <c r="UTA312" s="314"/>
      <c r="UTB312" s="314"/>
      <c r="UTC312" s="314"/>
      <c r="UTD312" s="314"/>
      <c r="UTE312" s="314"/>
      <c r="UTF312" s="314"/>
      <c r="UTG312" s="314"/>
      <c r="UTH312" s="314"/>
      <c r="UTI312" s="314"/>
      <c r="UTJ312" s="314"/>
      <c r="UTK312" s="314"/>
      <c r="UTL312" s="314"/>
      <c r="UTM312" s="314"/>
      <c r="UTN312" s="314"/>
      <c r="UTO312" s="314"/>
      <c r="UTP312" s="314"/>
      <c r="UTQ312" s="314"/>
      <c r="UTR312" s="314"/>
      <c r="UTS312" s="314"/>
      <c r="UTT312" s="314"/>
      <c r="UTU312" s="314"/>
      <c r="UTV312" s="314"/>
      <c r="UTW312" s="314"/>
      <c r="UTX312" s="314"/>
      <c r="UTY312" s="314"/>
      <c r="UTZ312" s="314"/>
      <c r="UUA312" s="314"/>
      <c r="UUB312" s="314"/>
      <c r="UUC312" s="314"/>
      <c r="UUD312" s="314"/>
      <c r="UUE312" s="314"/>
      <c r="UUF312" s="314"/>
      <c r="UUG312" s="314"/>
      <c r="UUH312" s="314"/>
      <c r="UUI312" s="314"/>
      <c r="UUJ312" s="314"/>
      <c r="UUK312" s="314"/>
      <c r="UUL312" s="314"/>
      <c r="UUM312" s="314"/>
      <c r="UUN312" s="314"/>
      <c r="UUO312" s="314"/>
      <c r="UUP312" s="314"/>
      <c r="UUQ312" s="314"/>
      <c r="UUR312" s="314"/>
      <c r="UUS312" s="314"/>
      <c r="UUT312" s="314"/>
      <c r="UUU312" s="314"/>
      <c r="UUV312" s="314"/>
      <c r="UUW312" s="314"/>
      <c r="UUX312" s="314"/>
      <c r="UUY312" s="314"/>
      <c r="UUZ312" s="314"/>
      <c r="UVA312" s="314"/>
      <c r="UVB312" s="314"/>
      <c r="UVC312" s="314"/>
      <c r="UVD312" s="314"/>
      <c r="UVE312" s="314"/>
      <c r="UVF312" s="314"/>
      <c r="UVG312" s="314"/>
      <c r="UVH312" s="314"/>
      <c r="UVI312" s="314"/>
      <c r="UVJ312" s="314"/>
      <c r="UVK312" s="314"/>
      <c r="UVL312" s="314"/>
      <c r="UVM312" s="314"/>
      <c r="UVN312" s="314"/>
      <c r="UVO312" s="314"/>
      <c r="UVP312" s="314"/>
      <c r="UVQ312" s="314"/>
      <c r="UVR312" s="314"/>
      <c r="UVS312" s="314"/>
      <c r="UVT312" s="314"/>
      <c r="UVU312" s="314"/>
      <c r="UVV312" s="314"/>
      <c r="UVW312" s="314"/>
      <c r="UVX312" s="314"/>
      <c r="UVY312" s="314"/>
      <c r="UVZ312" s="314"/>
      <c r="UWA312" s="314"/>
      <c r="UWB312" s="314"/>
      <c r="UWC312" s="314"/>
      <c r="UWD312" s="314"/>
      <c r="UWE312" s="314"/>
      <c r="UWF312" s="314"/>
      <c r="UWG312" s="314"/>
      <c r="UWH312" s="314"/>
      <c r="UWI312" s="314"/>
      <c r="UWJ312" s="314"/>
      <c r="UWK312" s="314"/>
      <c r="UWL312" s="314"/>
      <c r="UWM312" s="314"/>
      <c r="UWN312" s="314"/>
      <c r="UWO312" s="314"/>
      <c r="UWP312" s="314"/>
      <c r="UWQ312" s="314"/>
      <c r="UWR312" s="314"/>
      <c r="UWS312" s="314"/>
      <c r="UWT312" s="314"/>
      <c r="UWU312" s="314"/>
      <c r="UWV312" s="314"/>
      <c r="UWW312" s="314"/>
      <c r="UWX312" s="314"/>
      <c r="UWY312" s="314"/>
      <c r="UWZ312" s="314"/>
      <c r="UXA312" s="314"/>
      <c r="UXB312" s="314"/>
      <c r="UXC312" s="314"/>
      <c r="UXD312" s="314"/>
      <c r="UXE312" s="314"/>
      <c r="UXF312" s="314"/>
      <c r="UXG312" s="314"/>
      <c r="UXH312" s="314"/>
      <c r="UXI312" s="314"/>
      <c r="UXJ312" s="314"/>
      <c r="UXK312" s="314"/>
      <c r="UXL312" s="314"/>
      <c r="UXM312" s="314"/>
      <c r="UXN312" s="314"/>
      <c r="UXO312" s="314"/>
      <c r="UXP312" s="314"/>
      <c r="UXQ312" s="314"/>
      <c r="UXR312" s="314"/>
      <c r="UXS312" s="314"/>
      <c r="UXT312" s="314"/>
      <c r="UXU312" s="314"/>
      <c r="UXV312" s="314"/>
      <c r="UXW312" s="314"/>
      <c r="UXX312" s="314"/>
      <c r="UXY312" s="314"/>
      <c r="UXZ312" s="314"/>
      <c r="UYA312" s="314"/>
      <c r="UYB312" s="314"/>
      <c r="UYC312" s="314"/>
      <c r="UYD312" s="314"/>
      <c r="UYE312" s="314"/>
      <c r="UYF312" s="314"/>
      <c r="UYG312" s="314"/>
      <c r="UYH312" s="314"/>
      <c r="UYI312" s="314"/>
      <c r="UYJ312" s="314"/>
      <c r="UYK312" s="314"/>
      <c r="UYL312" s="314"/>
      <c r="UYM312" s="314"/>
      <c r="UYN312" s="314"/>
      <c r="UYO312" s="314"/>
      <c r="UYP312" s="314"/>
      <c r="UYQ312" s="314"/>
      <c r="UYR312" s="314"/>
      <c r="UYS312" s="314"/>
      <c r="UYT312" s="314"/>
      <c r="UYU312" s="314"/>
      <c r="UYV312" s="314"/>
      <c r="UYW312" s="314"/>
      <c r="UYX312" s="314"/>
      <c r="UYY312" s="314"/>
      <c r="UYZ312" s="314"/>
      <c r="UZA312" s="314"/>
      <c r="UZB312" s="314"/>
      <c r="UZC312" s="314"/>
      <c r="UZD312" s="314"/>
      <c r="UZE312" s="314"/>
      <c r="UZF312" s="314"/>
      <c r="UZG312" s="314"/>
      <c r="UZH312" s="314"/>
      <c r="UZI312" s="314"/>
      <c r="UZJ312" s="314"/>
      <c r="UZK312" s="314"/>
      <c r="UZL312" s="314"/>
      <c r="UZM312" s="314"/>
      <c r="UZN312" s="314"/>
      <c r="UZO312" s="314"/>
      <c r="UZP312" s="314"/>
      <c r="UZQ312" s="314"/>
      <c r="UZR312" s="314"/>
      <c r="UZS312" s="314"/>
      <c r="UZT312" s="314"/>
      <c r="UZU312" s="314"/>
      <c r="UZV312" s="314"/>
      <c r="UZW312" s="314"/>
      <c r="UZX312" s="314"/>
      <c r="UZY312" s="314"/>
      <c r="UZZ312" s="314"/>
      <c r="VAA312" s="314"/>
      <c r="VAB312" s="314"/>
      <c r="VAC312" s="314"/>
      <c r="VAD312" s="314"/>
      <c r="VAE312" s="314"/>
      <c r="VAF312" s="314"/>
      <c r="VAG312" s="314"/>
      <c r="VAH312" s="314"/>
      <c r="VAI312" s="314"/>
      <c r="VAJ312" s="314"/>
      <c r="VAK312" s="314"/>
      <c r="VAL312" s="314"/>
      <c r="VAM312" s="314"/>
      <c r="VAN312" s="314"/>
      <c r="VAO312" s="314"/>
      <c r="VAP312" s="314"/>
      <c r="VAQ312" s="314"/>
      <c r="VAR312" s="314"/>
      <c r="VAS312" s="314"/>
      <c r="VAT312" s="314"/>
      <c r="VAU312" s="314"/>
      <c r="VAV312" s="314"/>
      <c r="VAW312" s="314"/>
      <c r="VAX312" s="314"/>
      <c r="VAY312" s="314"/>
      <c r="VAZ312" s="314"/>
      <c r="VBA312" s="314"/>
      <c r="VBB312" s="314"/>
      <c r="VBC312" s="314"/>
      <c r="VBD312" s="314"/>
      <c r="VBE312" s="314"/>
      <c r="VBF312" s="314"/>
      <c r="VBG312" s="314"/>
      <c r="VBH312" s="314"/>
      <c r="VBI312" s="314"/>
      <c r="VBJ312" s="314"/>
      <c r="VBK312" s="314"/>
      <c r="VBL312" s="314"/>
      <c r="VBM312" s="314"/>
      <c r="VBN312" s="314"/>
      <c r="VBO312" s="314"/>
      <c r="VBP312" s="314"/>
      <c r="VBQ312" s="314"/>
      <c r="VBR312" s="314"/>
      <c r="VBS312" s="314"/>
      <c r="VBT312" s="314"/>
      <c r="VBU312" s="314"/>
      <c r="VBV312" s="314"/>
      <c r="VBW312" s="314"/>
      <c r="VBX312" s="314"/>
      <c r="VBY312" s="314"/>
      <c r="VBZ312" s="314"/>
      <c r="VCA312" s="314"/>
      <c r="VCB312" s="314"/>
      <c r="VCC312" s="314"/>
      <c r="VCD312" s="314"/>
      <c r="VCE312" s="314"/>
      <c r="VCF312" s="314"/>
      <c r="VCG312" s="314"/>
      <c r="VCH312" s="314"/>
      <c r="VCI312" s="314"/>
      <c r="VCJ312" s="314"/>
      <c r="VCK312" s="314"/>
      <c r="VCL312" s="314"/>
      <c r="VCM312" s="314"/>
      <c r="VCN312" s="314"/>
      <c r="VCO312" s="314"/>
      <c r="VCP312" s="314"/>
      <c r="VCQ312" s="314"/>
      <c r="VCR312" s="314"/>
      <c r="VCS312" s="314"/>
      <c r="VCT312" s="314"/>
      <c r="VCU312" s="314"/>
      <c r="VCV312" s="314"/>
      <c r="VCW312" s="314"/>
      <c r="VCX312" s="314"/>
      <c r="VCY312" s="314"/>
      <c r="VCZ312" s="314"/>
      <c r="VDA312" s="314"/>
      <c r="VDB312" s="314"/>
      <c r="VDC312" s="314"/>
      <c r="VDD312" s="314"/>
      <c r="VDE312" s="314"/>
      <c r="VDF312" s="314"/>
      <c r="VDG312" s="314"/>
      <c r="VDH312" s="314"/>
      <c r="VDI312" s="314"/>
      <c r="VDJ312" s="314"/>
      <c r="VDK312" s="314"/>
      <c r="VDL312" s="314"/>
      <c r="VDM312" s="314"/>
      <c r="VDN312" s="314"/>
      <c r="VDO312" s="314"/>
      <c r="VDP312" s="314"/>
      <c r="VDQ312" s="314"/>
      <c r="VDR312" s="314"/>
      <c r="VDS312" s="314"/>
      <c r="VDT312" s="314"/>
      <c r="VDU312" s="314"/>
      <c r="VDV312" s="314"/>
      <c r="VDW312" s="314"/>
      <c r="VDX312" s="314"/>
      <c r="VDY312" s="314"/>
      <c r="VDZ312" s="314"/>
      <c r="VEA312" s="314"/>
      <c r="VEB312" s="314"/>
      <c r="VEC312" s="314"/>
      <c r="VED312" s="314"/>
      <c r="VEE312" s="314"/>
      <c r="VEF312" s="314"/>
      <c r="VEG312" s="314"/>
      <c r="VEH312" s="314"/>
      <c r="VEI312" s="314"/>
      <c r="VEJ312" s="314"/>
      <c r="VEK312" s="314"/>
      <c r="VEL312" s="314"/>
      <c r="VEM312" s="314"/>
      <c r="VEN312" s="314"/>
      <c r="VEO312" s="314"/>
      <c r="VEP312" s="314"/>
      <c r="VEQ312" s="314"/>
      <c r="VER312" s="314"/>
      <c r="VES312" s="314"/>
      <c r="VET312" s="314"/>
      <c r="VEU312" s="314"/>
      <c r="VEV312" s="314"/>
      <c r="VEW312" s="314"/>
      <c r="VEX312" s="314"/>
      <c r="VEY312" s="314"/>
      <c r="VEZ312" s="314"/>
      <c r="VFA312" s="314"/>
      <c r="VFB312" s="314"/>
      <c r="VFC312" s="314"/>
      <c r="VFD312" s="314"/>
      <c r="VFE312" s="314"/>
      <c r="VFF312" s="314"/>
      <c r="VFG312" s="314"/>
      <c r="VFH312" s="314"/>
      <c r="VFI312" s="314"/>
      <c r="VFJ312" s="314"/>
      <c r="VFK312" s="314"/>
      <c r="VFL312" s="314"/>
      <c r="VFM312" s="314"/>
      <c r="VFN312" s="314"/>
      <c r="VFO312" s="314"/>
      <c r="VFP312" s="314"/>
      <c r="VFQ312" s="314"/>
      <c r="VFR312" s="314"/>
      <c r="VFS312" s="314"/>
      <c r="VFT312" s="314"/>
      <c r="VFU312" s="314"/>
      <c r="VFV312" s="314"/>
      <c r="VFW312" s="314"/>
      <c r="VFX312" s="314"/>
      <c r="VFY312" s="314"/>
      <c r="VFZ312" s="314"/>
      <c r="VGA312" s="314"/>
      <c r="VGB312" s="314"/>
      <c r="VGC312" s="314"/>
      <c r="VGD312" s="314"/>
      <c r="VGE312" s="314"/>
      <c r="VGF312" s="314"/>
      <c r="VGG312" s="314"/>
      <c r="VGH312" s="314"/>
      <c r="VGI312" s="314"/>
      <c r="VGJ312" s="314"/>
      <c r="VGK312" s="314"/>
      <c r="VGL312" s="314"/>
      <c r="VGM312" s="314"/>
      <c r="VGN312" s="314"/>
      <c r="VGO312" s="314"/>
      <c r="VGP312" s="314"/>
      <c r="VGQ312" s="314"/>
      <c r="VGR312" s="314"/>
      <c r="VGS312" s="314"/>
      <c r="VGT312" s="314"/>
      <c r="VGU312" s="314"/>
      <c r="VGV312" s="314"/>
      <c r="VGW312" s="314"/>
      <c r="VGX312" s="314"/>
      <c r="VGY312" s="314"/>
      <c r="VGZ312" s="314"/>
      <c r="VHA312" s="314"/>
      <c r="VHB312" s="314"/>
      <c r="VHC312" s="314"/>
      <c r="VHD312" s="314"/>
      <c r="VHE312" s="314"/>
      <c r="VHF312" s="314"/>
      <c r="VHG312" s="314"/>
      <c r="VHH312" s="314"/>
      <c r="VHI312" s="314"/>
      <c r="VHJ312" s="314"/>
      <c r="VHK312" s="314"/>
      <c r="VHL312" s="314"/>
      <c r="VHM312" s="314"/>
      <c r="VHN312" s="314"/>
      <c r="VHO312" s="314"/>
      <c r="VHP312" s="314"/>
      <c r="VHQ312" s="314"/>
      <c r="VHR312" s="314"/>
      <c r="VHS312" s="314"/>
      <c r="VHT312" s="314"/>
      <c r="VHU312" s="314"/>
      <c r="VHV312" s="314"/>
      <c r="VHW312" s="314"/>
      <c r="VHX312" s="314"/>
      <c r="VHY312" s="314"/>
      <c r="VHZ312" s="314"/>
      <c r="VIA312" s="314"/>
      <c r="VIB312" s="314"/>
      <c r="VIC312" s="314"/>
      <c r="VID312" s="314"/>
      <c r="VIE312" s="314"/>
      <c r="VIF312" s="314"/>
      <c r="VIG312" s="314"/>
      <c r="VIH312" s="314"/>
      <c r="VII312" s="314"/>
      <c r="VIJ312" s="314"/>
      <c r="VIK312" s="314"/>
      <c r="VIL312" s="314"/>
      <c r="VIM312" s="314"/>
      <c r="VIN312" s="314"/>
      <c r="VIO312" s="314"/>
      <c r="VIP312" s="314"/>
      <c r="VIQ312" s="314"/>
      <c r="VIR312" s="314"/>
      <c r="VIS312" s="314"/>
      <c r="VIT312" s="314"/>
      <c r="VIU312" s="314"/>
      <c r="VIV312" s="314"/>
      <c r="VIW312" s="314"/>
      <c r="VIX312" s="314"/>
      <c r="VIY312" s="314"/>
      <c r="VIZ312" s="314"/>
      <c r="VJA312" s="314"/>
      <c r="VJB312" s="314"/>
      <c r="VJC312" s="314"/>
      <c r="VJD312" s="314"/>
      <c r="VJE312" s="314"/>
      <c r="VJF312" s="314"/>
      <c r="VJG312" s="314"/>
      <c r="VJH312" s="314"/>
      <c r="VJI312" s="314"/>
      <c r="VJJ312" s="314"/>
      <c r="VJK312" s="314"/>
      <c r="VJL312" s="314"/>
      <c r="VJM312" s="314"/>
      <c r="VJN312" s="314"/>
      <c r="VJO312" s="314"/>
      <c r="VJP312" s="314"/>
      <c r="VJQ312" s="314"/>
      <c r="VJR312" s="314"/>
      <c r="VJS312" s="314"/>
      <c r="VJT312" s="314"/>
      <c r="VJU312" s="314"/>
      <c r="VJV312" s="314"/>
      <c r="VJW312" s="314"/>
      <c r="VJX312" s="314"/>
      <c r="VJY312" s="314"/>
      <c r="VJZ312" s="314"/>
      <c r="VKA312" s="314"/>
      <c r="VKB312" s="314"/>
      <c r="VKC312" s="314"/>
      <c r="VKD312" s="314"/>
      <c r="VKE312" s="314"/>
      <c r="VKF312" s="314"/>
      <c r="VKG312" s="314"/>
      <c r="VKH312" s="314"/>
      <c r="VKI312" s="314"/>
      <c r="VKJ312" s="314"/>
      <c r="VKK312" s="314"/>
      <c r="VKL312" s="314"/>
      <c r="VKM312" s="314"/>
      <c r="VKN312" s="314"/>
      <c r="VKO312" s="314"/>
      <c r="VKP312" s="314"/>
      <c r="VKQ312" s="314"/>
      <c r="VKR312" s="314"/>
      <c r="VKS312" s="314"/>
      <c r="VKT312" s="314"/>
      <c r="VKU312" s="314"/>
      <c r="VKV312" s="314"/>
      <c r="VKW312" s="314"/>
      <c r="VKX312" s="314"/>
      <c r="VKY312" s="314"/>
      <c r="VKZ312" s="314"/>
      <c r="VLA312" s="314"/>
      <c r="VLB312" s="314"/>
      <c r="VLC312" s="314"/>
      <c r="VLD312" s="314"/>
      <c r="VLE312" s="314"/>
      <c r="VLF312" s="314"/>
      <c r="VLG312" s="314"/>
      <c r="VLH312" s="314"/>
      <c r="VLI312" s="314"/>
      <c r="VLJ312" s="314"/>
      <c r="VLK312" s="314"/>
      <c r="VLL312" s="314"/>
      <c r="VLM312" s="314"/>
      <c r="VLN312" s="314"/>
      <c r="VLO312" s="314"/>
      <c r="VLP312" s="314"/>
      <c r="VLQ312" s="314"/>
      <c r="VLR312" s="314"/>
      <c r="VLS312" s="314"/>
      <c r="VLT312" s="314"/>
      <c r="VLU312" s="314"/>
      <c r="VLV312" s="314"/>
      <c r="VLW312" s="314"/>
      <c r="VLX312" s="314"/>
      <c r="VLY312" s="314"/>
      <c r="VLZ312" s="314"/>
      <c r="VMA312" s="314"/>
      <c r="VMB312" s="314"/>
      <c r="VMC312" s="314"/>
      <c r="VMD312" s="314"/>
      <c r="VME312" s="314"/>
      <c r="VMF312" s="314"/>
      <c r="VMG312" s="314"/>
      <c r="VMH312" s="314"/>
      <c r="VMI312" s="314"/>
      <c r="VMJ312" s="314"/>
      <c r="VMK312" s="314"/>
      <c r="VML312" s="314"/>
      <c r="VMM312" s="314"/>
      <c r="VMN312" s="314"/>
      <c r="VMO312" s="314"/>
      <c r="VMP312" s="314"/>
      <c r="VMQ312" s="314"/>
      <c r="VMR312" s="314"/>
      <c r="VMS312" s="314"/>
      <c r="VMT312" s="314"/>
      <c r="VMU312" s="314"/>
      <c r="VMV312" s="314"/>
      <c r="VMW312" s="314"/>
      <c r="VMX312" s="314"/>
      <c r="VMY312" s="314"/>
      <c r="VMZ312" s="314"/>
      <c r="VNA312" s="314"/>
      <c r="VNB312" s="314"/>
      <c r="VNC312" s="314"/>
      <c r="VND312" s="314"/>
      <c r="VNE312" s="314"/>
      <c r="VNF312" s="314"/>
      <c r="VNG312" s="314"/>
      <c r="VNH312" s="314"/>
      <c r="VNI312" s="314"/>
      <c r="VNJ312" s="314"/>
      <c r="VNK312" s="314"/>
      <c r="VNL312" s="314"/>
      <c r="VNM312" s="314"/>
      <c r="VNN312" s="314"/>
      <c r="VNO312" s="314"/>
      <c r="VNP312" s="314"/>
      <c r="VNQ312" s="314"/>
      <c r="VNR312" s="314"/>
      <c r="VNS312" s="314"/>
      <c r="VNT312" s="314"/>
      <c r="VNU312" s="314"/>
      <c r="VNV312" s="314"/>
      <c r="VNW312" s="314"/>
      <c r="VNX312" s="314"/>
      <c r="VNY312" s="314"/>
      <c r="VNZ312" s="314"/>
      <c r="VOA312" s="314"/>
      <c r="VOB312" s="314"/>
      <c r="VOC312" s="314"/>
      <c r="VOD312" s="314"/>
      <c r="VOE312" s="314"/>
      <c r="VOF312" s="314"/>
      <c r="VOG312" s="314"/>
      <c r="VOH312" s="314"/>
      <c r="VOI312" s="314"/>
      <c r="VOJ312" s="314"/>
      <c r="VOK312" s="314"/>
      <c r="VOL312" s="314"/>
      <c r="VOM312" s="314"/>
      <c r="VON312" s="314"/>
      <c r="VOO312" s="314"/>
      <c r="VOP312" s="314"/>
      <c r="VOQ312" s="314"/>
      <c r="VOR312" s="314"/>
      <c r="VOS312" s="314"/>
      <c r="VOT312" s="314"/>
      <c r="VOU312" s="314"/>
      <c r="VOV312" s="314"/>
      <c r="VOW312" s="314"/>
      <c r="VOX312" s="314"/>
      <c r="VOY312" s="314"/>
      <c r="VOZ312" s="314"/>
      <c r="VPA312" s="314"/>
      <c r="VPB312" s="314"/>
      <c r="VPC312" s="314"/>
      <c r="VPD312" s="314"/>
      <c r="VPE312" s="314"/>
      <c r="VPF312" s="314"/>
      <c r="VPG312" s="314"/>
      <c r="VPH312" s="314"/>
      <c r="VPI312" s="314"/>
      <c r="VPJ312" s="314"/>
      <c r="VPK312" s="314"/>
      <c r="VPL312" s="314"/>
      <c r="VPM312" s="314"/>
      <c r="VPN312" s="314"/>
      <c r="VPO312" s="314"/>
      <c r="VPP312" s="314"/>
      <c r="VPQ312" s="314"/>
      <c r="VPR312" s="314"/>
      <c r="VPS312" s="314"/>
      <c r="VPT312" s="314"/>
      <c r="VPU312" s="314"/>
      <c r="VPV312" s="314"/>
      <c r="VPW312" s="314"/>
      <c r="VPX312" s="314"/>
      <c r="VPY312" s="314"/>
      <c r="VPZ312" s="314"/>
      <c r="VQA312" s="314"/>
      <c r="VQB312" s="314"/>
      <c r="VQC312" s="314"/>
      <c r="VQD312" s="314"/>
      <c r="VQE312" s="314"/>
      <c r="VQF312" s="314"/>
      <c r="VQG312" s="314"/>
      <c r="VQH312" s="314"/>
      <c r="VQI312" s="314"/>
      <c r="VQJ312" s="314"/>
      <c r="VQK312" s="314"/>
      <c r="VQL312" s="314"/>
      <c r="VQM312" s="314"/>
      <c r="VQN312" s="314"/>
      <c r="VQO312" s="314"/>
      <c r="VQP312" s="314"/>
      <c r="VQQ312" s="314"/>
      <c r="VQR312" s="314"/>
      <c r="VQS312" s="314"/>
      <c r="VQT312" s="314"/>
      <c r="VQU312" s="314"/>
      <c r="VQV312" s="314"/>
      <c r="VQW312" s="314"/>
      <c r="VQX312" s="314"/>
      <c r="VQY312" s="314"/>
      <c r="VQZ312" s="314"/>
      <c r="VRA312" s="314"/>
      <c r="VRB312" s="314"/>
      <c r="VRC312" s="314"/>
      <c r="VRD312" s="314"/>
      <c r="VRE312" s="314"/>
      <c r="VRF312" s="314"/>
      <c r="VRG312" s="314"/>
      <c r="VRH312" s="314"/>
      <c r="VRI312" s="314"/>
      <c r="VRJ312" s="314"/>
      <c r="VRK312" s="314"/>
      <c r="VRL312" s="314"/>
      <c r="VRM312" s="314"/>
      <c r="VRN312" s="314"/>
      <c r="VRO312" s="314"/>
      <c r="VRP312" s="314"/>
      <c r="VRQ312" s="314"/>
      <c r="VRR312" s="314"/>
      <c r="VRS312" s="314"/>
      <c r="VRT312" s="314"/>
      <c r="VRU312" s="314"/>
      <c r="VRV312" s="314"/>
      <c r="VRW312" s="314"/>
      <c r="VRX312" s="314"/>
      <c r="VRY312" s="314"/>
      <c r="VRZ312" s="314"/>
      <c r="VSA312" s="314"/>
      <c r="VSB312" s="314"/>
      <c r="VSC312" s="314"/>
      <c r="VSD312" s="314"/>
      <c r="VSE312" s="314"/>
      <c r="VSF312" s="314"/>
      <c r="VSG312" s="314"/>
      <c r="VSH312" s="314"/>
      <c r="VSI312" s="314"/>
      <c r="VSJ312" s="314"/>
      <c r="VSK312" s="314"/>
      <c r="VSL312" s="314"/>
      <c r="VSM312" s="314"/>
      <c r="VSN312" s="314"/>
      <c r="VSO312" s="314"/>
      <c r="VSP312" s="314"/>
      <c r="VSQ312" s="314"/>
      <c r="VSR312" s="314"/>
      <c r="VSS312" s="314"/>
      <c r="VST312" s="314"/>
      <c r="VSU312" s="314"/>
      <c r="VSV312" s="314"/>
      <c r="VSW312" s="314"/>
      <c r="VSX312" s="314"/>
      <c r="VSY312" s="314"/>
      <c r="VSZ312" s="314"/>
      <c r="VTA312" s="314"/>
      <c r="VTB312" s="314"/>
      <c r="VTC312" s="314"/>
      <c r="VTD312" s="314"/>
      <c r="VTE312" s="314"/>
      <c r="VTF312" s="314"/>
      <c r="VTG312" s="314"/>
      <c r="VTH312" s="314"/>
      <c r="VTI312" s="314"/>
      <c r="VTJ312" s="314"/>
      <c r="VTK312" s="314"/>
      <c r="VTL312" s="314"/>
      <c r="VTM312" s="314"/>
      <c r="VTN312" s="314"/>
      <c r="VTO312" s="314"/>
      <c r="VTP312" s="314"/>
      <c r="VTQ312" s="314"/>
      <c r="VTR312" s="314"/>
      <c r="VTS312" s="314"/>
      <c r="VTT312" s="314"/>
      <c r="VTU312" s="314"/>
      <c r="VTV312" s="314"/>
      <c r="VTW312" s="314"/>
      <c r="VTX312" s="314"/>
      <c r="VTY312" s="314"/>
      <c r="VTZ312" s="314"/>
      <c r="VUA312" s="314"/>
      <c r="VUB312" s="314"/>
      <c r="VUC312" s="314"/>
      <c r="VUD312" s="314"/>
      <c r="VUE312" s="314"/>
      <c r="VUF312" s="314"/>
      <c r="VUG312" s="314"/>
      <c r="VUH312" s="314"/>
      <c r="VUI312" s="314"/>
      <c r="VUJ312" s="314"/>
      <c r="VUK312" s="314"/>
      <c r="VUL312" s="314"/>
      <c r="VUM312" s="314"/>
      <c r="VUN312" s="314"/>
      <c r="VUO312" s="314"/>
      <c r="VUP312" s="314"/>
      <c r="VUQ312" s="314"/>
      <c r="VUR312" s="314"/>
      <c r="VUS312" s="314"/>
      <c r="VUT312" s="314"/>
      <c r="VUU312" s="314"/>
      <c r="VUV312" s="314"/>
      <c r="VUW312" s="314"/>
      <c r="VUX312" s="314"/>
      <c r="VUY312" s="314"/>
      <c r="VUZ312" s="314"/>
      <c r="VVA312" s="314"/>
      <c r="VVB312" s="314"/>
      <c r="VVC312" s="314"/>
      <c r="VVD312" s="314"/>
      <c r="VVE312" s="314"/>
      <c r="VVF312" s="314"/>
      <c r="VVG312" s="314"/>
      <c r="VVH312" s="314"/>
      <c r="VVI312" s="314"/>
      <c r="VVJ312" s="314"/>
      <c r="VVK312" s="314"/>
      <c r="VVL312" s="314"/>
      <c r="VVM312" s="314"/>
      <c r="VVN312" s="314"/>
      <c r="VVO312" s="314"/>
      <c r="VVP312" s="314"/>
      <c r="VVQ312" s="314"/>
      <c r="VVR312" s="314"/>
      <c r="VVS312" s="314"/>
      <c r="VVT312" s="314"/>
      <c r="VVU312" s="314"/>
      <c r="VVV312" s="314"/>
      <c r="VVW312" s="314"/>
      <c r="VVX312" s="314"/>
      <c r="VVY312" s="314"/>
      <c r="VVZ312" s="314"/>
      <c r="VWA312" s="314"/>
      <c r="VWB312" s="314"/>
      <c r="VWC312" s="314"/>
      <c r="VWD312" s="314"/>
      <c r="VWE312" s="314"/>
      <c r="VWF312" s="314"/>
      <c r="VWG312" s="314"/>
      <c r="VWH312" s="314"/>
      <c r="VWI312" s="314"/>
      <c r="VWJ312" s="314"/>
      <c r="VWK312" s="314"/>
      <c r="VWL312" s="314"/>
      <c r="VWM312" s="314"/>
      <c r="VWN312" s="314"/>
      <c r="VWO312" s="314"/>
      <c r="VWP312" s="314"/>
      <c r="VWQ312" s="314"/>
      <c r="VWR312" s="314"/>
      <c r="VWS312" s="314"/>
      <c r="VWT312" s="314"/>
      <c r="VWU312" s="314"/>
      <c r="VWV312" s="314"/>
      <c r="VWW312" s="314"/>
      <c r="VWX312" s="314"/>
      <c r="VWY312" s="314"/>
      <c r="VWZ312" s="314"/>
      <c r="VXA312" s="314"/>
      <c r="VXB312" s="314"/>
      <c r="VXC312" s="314"/>
      <c r="VXD312" s="314"/>
      <c r="VXE312" s="314"/>
      <c r="VXF312" s="314"/>
      <c r="VXG312" s="314"/>
      <c r="VXH312" s="314"/>
      <c r="VXI312" s="314"/>
      <c r="VXJ312" s="314"/>
      <c r="VXK312" s="314"/>
      <c r="VXL312" s="314"/>
      <c r="VXM312" s="314"/>
      <c r="VXN312" s="314"/>
      <c r="VXO312" s="314"/>
      <c r="VXP312" s="314"/>
      <c r="VXQ312" s="314"/>
      <c r="VXR312" s="314"/>
      <c r="VXS312" s="314"/>
      <c r="VXT312" s="314"/>
      <c r="VXU312" s="314"/>
      <c r="VXV312" s="314"/>
      <c r="VXW312" s="314"/>
      <c r="VXX312" s="314"/>
      <c r="VXY312" s="314"/>
      <c r="VXZ312" s="314"/>
      <c r="VYA312" s="314"/>
      <c r="VYB312" s="314"/>
      <c r="VYC312" s="314"/>
      <c r="VYD312" s="314"/>
      <c r="VYE312" s="314"/>
      <c r="VYF312" s="314"/>
      <c r="VYG312" s="314"/>
      <c r="VYH312" s="314"/>
      <c r="VYI312" s="314"/>
      <c r="VYJ312" s="314"/>
      <c r="VYK312" s="314"/>
      <c r="VYL312" s="314"/>
      <c r="VYM312" s="314"/>
      <c r="VYN312" s="314"/>
      <c r="VYO312" s="314"/>
      <c r="VYP312" s="314"/>
      <c r="VYQ312" s="314"/>
      <c r="VYR312" s="314"/>
      <c r="VYS312" s="314"/>
      <c r="VYT312" s="314"/>
      <c r="VYU312" s="314"/>
      <c r="VYV312" s="314"/>
      <c r="VYW312" s="314"/>
      <c r="VYX312" s="314"/>
      <c r="VYY312" s="314"/>
      <c r="VYZ312" s="314"/>
      <c r="VZA312" s="314"/>
      <c r="VZB312" s="314"/>
      <c r="VZC312" s="314"/>
      <c r="VZD312" s="314"/>
      <c r="VZE312" s="314"/>
      <c r="VZF312" s="314"/>
      <c r="VZG312" s="314"/>
      <c r="VZH312" s="314"/>
      <c r="VZI312" s="314"/>
      <c r="VZJ312" s="314"/>
      <c r="VZK312" s="314"/>
      <c r="VZL312" s="314"/>
      <c r="VZM312" s="314"/>
      <c r="VZN312" s="314"/>
      <c r="VZO312" s="314"/>
      <c r="VZP312" s="314"/>
      <c r="VZQ312" s="314"/>
      <c r="VZR312" s="314"/>
      <c r="VZS312" s="314"/>
      <c r="VZT312" s="314"/>
      <c r="VZU312" s="314"/>
      <c r="VZV312" s="314"/>
      <c r="VZW312" s="314"/>
      <c r="VZX312" s="314"/>
      <c r="VZY312" s="314"/>
      <c r="VZZ312" s="314"/>
      <c r="WAA312" s="314"/>
      <c r="WAB312" s="314"/>
      <c r="WAC312" s="314"/>
      <c r="WAD312" s="314"/>
      <c r="WAE312" s="314"/>
      <c r="WAF312" s="314"/>
      <c r="WAG312" s="314"/>
      <c r="WAH312" s="314"/>
      <c r="WAI312" s="314"/>
      <c r="WAJ312" s="314"/>
      <c r="WAK312" s="314"/>
      <c r="WAL312" s="314"/>
      <c r="WAM312" s="314"/>
      <c r="WAN312" s="314"/>
      <c r="WAO312" s="314"/>
      <c r="WAP312" s="314"/>
      <c r="WAQ312" s="314"/>
      <c r="WAR312" s="314"/>
      <c r="WAS312" s="314"/>
      <c r="WAT312" s="314"/>
      <c r="WAU312" s="314"/>
      <c r="WAV312" s="314"/>
      <c r="WAW312" s="314"/>
      <c r="WAX312" s="314"/>
      <c r="WAY312" s="314"/>
      <c r="WAZ312" s="314"/>
      <c r="WBA312" s="314"/>
      <c r="WBB312" s="314"/>
      <c r="WBC312" s="314"/>
      <c r="WBD312" s="314"/>
      <c r="WBE312" s="314"/>
      <c r="WBF312" s="314"/>
      <c r="WBG312" s="314"/>
      <c r="WBH312" s="314"/>
      <c r="WBI312" s="314"/>
      <c r="WBJ312" s="314"/>
      <c r="WBK312" s="314"/>
      <c r="WBL312" s="314"/>
      <c r="WBM312" s="314"/>
      <c r="WBN312" s="314"/>
      <c r="WBO312" s="314"/>
      <c r="WBP312" s="314"/>
      <c r="WBQ312" s="314"/>
      <c r="WBR312" s="314"/>
      <c r="WBS312" s="314"/>
      <c r="WBT312" s="314"/>
      <c r="WBU312" s="314"/>
      <c r="WBV312" s="314"/>
      <c r="WBW312" s="314"/>
      <c r="WBX312" s="314"/>
      <c r="WBY312" s="314"/>
      <c r="WBZ312" s="314"/>
      <c r="WCA312" s="314"/>
      <c r="WCB312" s="314"/>
      <c r="WCC312" s="314"/>
      <c r="WCD312" s="314"/>
      <c r="WCE312" s="314"/>
      <c r="WCF312" s="314"/>
      <c r="WCG312" s="314"/>
      <c r="WCH312" s="314"/>
      <c r="WCI312" s="314"/>
      <c r="WCJ312" s="314"/>
      <c r="WCK312" s="314"/>
      <c r="WCL312" s="314"/>
      <c r="WCM312" s="314"/>
      <c r="WCN312" s="314"/>
      <c r="WCO312" s="314"/>
      <c r="WCP312" s="314"/>
      <c r="WCQ312" s="314"/>
      <c r="WCR312" s="314"/>
      <c r="WCS312" s="314"/>
      <c r="WCT312" s="314"/>
      <c r="WCU312" s="314"/>
      <c r="WCV312" s="314"/>
      <c r="WCW312" s="314"/>
      <c r="WCX312" s="314"/>
      <c r="WCY312" s="314"/>
      <c r="WCZ312" s="314"/>
      <c r="WDA312" s="314"/>
      <c r="WDB312" s="314"/>
      <c r="WDC312" s="314"/>
      <c r="WDD312" s="314"/>
      <c r="WDE312" s="314"/>
      <c r="WDF312" s="314"/>
      <c r="WDG312" s="314"/>
      <c r="WDH312" s="314"/>
      <c r="WDI312" s="314"/>
      <c r="WDJ312" s="314"/>
      <c r="WDK312" s="314"/>
      <c r="WDL312" s="314"/>
      <c r="WDM312" s="314"/>
      <c r="WDN312" s="314"/>
      <c r="WDO312" s="314"/>
      <c r="WDP312" s="314"/>
      <c r="WDQ312" s="314"/>
      <c r="WDR312" s="314"/>
      <c r="WDS312" s="314"/>
      <c r="WDT312" s="314"/>
      <c r="WDU312" s="314"/>
      <c r="WDV312" s="314"/>
      <c r="WDW312" s="314"/>
      <c r="WDX312" s="314"/>
      <c r="WDY312" s="314"/>
      <c r="WDZ312" s="314"/>
      <c r="WEA312" s="314"/>
      <c r="WEB312" s="314"/>
      <c r="WEC312" s="314"/>
      <c r="WED312" s="314"/>
      <c r="WEE312" s="314"/>
      <c r="WEF312" s="314"/>
      <c r="WEG312" s="314"/>
      <c r="WEH312" s="314"/>
      <c r="WEI312" s="314"/>
      <c r="WEJ312" s="314"/>
      <c r="WEK312" s="314"/>
      <c r="WEL312" s="314"/>
      <c r="WEM312" s="314"/>
      <c r="WEN312" s="314"/>
      <c r="WEO312" s="314"/>
      <c r="WEP312" s="314"/>
      <c r="WEQ312" s="314"/>
      <c r="WER312" s="314"/>
      <c r="WES312" s="314"/>
      <c r="WET312" s="314"/>
      <c r="WEU312" s="314"/>
      <c r="WEV312" s="314"/>
      <c r="WEW312" s="314"/>
      <c r="WEX312" s="314"/>
      <c r="WEY312" s="314"/>
      <c r="WEZ312" s="314"/>
      <c r="WFA312" s="314"/>
      <c r="WFB312" s="314"/>
      <c r="WFC312" s="314"/>
      <c r="WFD312" s="314"/>
      <c r="WFE312" s="314"/>
      <c r="WFF312" s="314"/>
      <c r="WFG312" s="314"/>
      <c r="WFH312" s="314"/>
      <c r="WFI312" s="314"/>
      <c r="WFJ312" s="314"/>
      <c r="WFK312" s="314"/>
      <c r="WFL312" s="314"/>
      <c r="WFM312" s="314"/>
      <c r="WFN312" s="314"/>
      <c r="WFO312" s="314"/>
      <c r="WFP312" s="314"/>
      <c r="WFQ312" s="314"/>
      <c r="WFR312" s="314"/>
      <c r="WFS312" s="314"/>
      <c r="WFT312" s="314"/>
      <c r="WFU312" s="314"/>
      <c r="WFV312" s="314"/>
      <c r="WFW312" s="314"/>
      <c r="WFX312" s="314"/>
      <c r="WFY312" s="314"/>
      <c r="WFZ312" s="314"/>
      <c r="WGA312" s="314"/>
      <c r="WGB312" s="314"/>
      <c r="WGC312" s="314"/>
      <c r="WGD312" s="314"/>
      <c r="WGE312" s="314"/>
      <c r="WGF312" s="314"/>
      <c r="WGG312" s="314"/>
      <c r="WGH312" s="314"/>
      <c r="WGI312" s="314"/>
      <c r="WGJ312" s="314"/>
      <c r="WGK312" s="314"/>
      <c r="WGL312" s="314"/>
      <c r="WGM312" s="314"/>
      <c r="WGN312" s="314"/>
      <c r="WGO312" s="314"/>
      <c r="WGP312" s="314"/>
      <c r="WGQ312" s="314"/>
      <c r="WGR312" s="314"/>
      <c r="WGS312" s="314"/>
      <c r="WGT312" s="314"/>
      <c r="WGU312" s="314"/>
      <c r="WGV312" s="314"/>
      <c r="WGW312" s="314"/>
      <c r="WGX312" s="314"/>
      <c r="WGY312" s="314"/>
      <c r="WGZ312" s="314"/>
      <c r="WHA312" s="314"/>
      <c r="WHB312" s="314"/>
      <c r="WHC312" s="314"/>
      <c r="WHD312" s="314"/>
      <c r="WHE312" s="314"/>
      <c r="WHF312" s="314"/>
      <c r="WHG312" s="314"/>
      <c r="WHH312" s="314"/>
      <c r="WHI312" s="314"/>
      <c r="WHJ312" s="314"/>
      <c r="WHK312" s="314"/>
      <c r="WHL312" s="314"/>
      <c r="WHM312" s="314"/>
      <c r="WHN312" s="314"/>
      <c r="WHO312" s="314"/>
      <c r="WHP312" s="314"/>
      <c r="WHQ312" s="314"/>
      <c r="WHR312" s="314"/>
      <c r="WHS312" s="314"/>
      <c r="WHT312" s="314"/>
      <c r="WHU312" s="314"/>
      <c r="WHV312" s="314"/>
      <c r="WHW312" s="314"/>
      <c r="WHX312" s="314"/>
      <c r="WHY312" s="314"/>
      <c r="WHZ312" s="314"/>
      <c r="WIA312" s="314"/>
      <c r="WIB312" s="314"/>
      <c r="WIC312" s="314"/>
      <c r="WID312" s="314"/>
      <c r="WIE312" s="314"/>
      <c r="WIF312" s="314"/>
      <c r="WIG312" s="314"/>
      <c r="WIH312" s="314"/>
      <c r="WII312" s="314"/>
      <c r="WIJ312" s="314"/>
      <c r="WIK312" s="314"/>
      <c r="WIL312" s="314"/>
      <c r="WIM312" s="314"/>
      <c r="WIN312" s="314"/>
      <c r="WIO312" s="314"/>
      <c r="WIP312" s="314"/>
      <c r="WIQ312" s="314"/>
      <c r="WIR312" s="314"/>
      <c r="WIS312" s="314"/>
      <c r="WIT312" s="314"/>
      <c r="WIU312" s="314"/>
      <c r="WIV312" s="314"/>
      <c r="WIW312" s="314"/>
      <c r="WIX312" s="314"/>
      <c r="WIY312" s="314"/>
      <c r="WIZ312" s="314"/>
      <c r="WJA312" s="314"/>
      <c r="WJB312" s="314"/>
      <c r="WJC312" s="314"/>
      <c r="WJD312" s="314"/>
      <c r="WJE312" s="314"/>
      <c r="WJF312" s="314"/>
      <c r="WJG312" s="314"/>
      <c r="WJH312" s="314"/>
      <c r="WJI312" s="314"/>
      <c r="WJJ312" s="314"/>
      <c r="WJK312" s="314"/>
      <c r="WJL312" s="314"/>
      <c r="WJM312" s="314"/>
      <c r="WJN312" s="314"/>
      <c r="WJO312" s="314"/>
      <c r="WJP312" s="314"/>
      <c r="WJQ312" s="314"/>
      <c r="WJR312" s="314"/>
      <c r="WJS312" s="314"/>
      <c r="WJT312" s="314"/>
      <c r="WJU312" s="314"/>
      <c r="WJV312" s="314"/>
      <c r="WJW312" s="314"/>
      <c r="WJX312" s="314"/>
      <c r="WJY312" s="314"/>
      <c r="WJZ312" s="314"/>
      <c r="WKA312" s="314"/>
      <c r="WKB312" s="314"/>
      <c r="WKC312" s="314"/>
      <c r="WKD312" s="314"/>
      <c r="WKE312" s="314"/>
      <c r="WKF312" s="314"/>
      <c r="WKG312" s="314"/>
      <c r="WKH312" s="314"/>
      <c r="WKI312" s="314"/>
      <c r="WKJ312" s="314"/>
      <c r="WKK312" s="314"/>
      <c r="WKL312" s="314"/>
      <c r="WKM312" s="314"/>
      <c r="WKN312" s="314"/>
      <c r="WKO312" s="314"/>
      <c r="WKP312" s="314"/>
      <c r="WKQ312" s="314"/>
      <c r="WKR312" s="314"/>
      <c r="WKS312" s="314"/>
      <c r="WKT312" s="314"/>
      <c r="WKU312" s="314"/>
      <c r="WKV312" s="314"/>
      <c r="WKW312" s="314"/>
      <c r="WKX312" s="314"/>
      <c r="WKY312" s="314"/>
      <c r="WKZ312" s="314"/>
      <c r="WLA312" s="314"/>
      <c r="WLB312" s="314"/>
      <c r="WLC312" s="314"/>
      <c r="WLD312" s="314"/>
      <c r="WLE312" s="314"/>
      <c r="WLF312" s="314"/>
      <c r="WLG312" s="314"/>
      <c r="WLH312" s="314"/>
      <c r="WLI312" s="314"/>
      <c r="WLJ312" s="314"/>
      <c r="WLK312" s="314"/>
      <c r="WLL312" s="314"/>
      <c r="WLM312" s="314"/>
      <c r="WLN312" s="314"/>
      <c r="WLO312" s="314"/>
      <c r="WLP312" s="314"/>
      <c r="WLQ312" s="314"/>
      <c r="WLR312" s="314"/>
      <c r="WLS312" s="314"/>
      <c r="WLT312" s="314"/>
      <c r="WLU312" s="314"/>
      <c r="WLV312" s="314"/>
      <c r="WLW312" s="314"/>
      <c r="WLX312" s="314"/>
      <c r="WLY312" s="314"/>
      <c r="WLZ312" s="314"/>
      <c r="WMA312" s="314"/>
      <c r="WMB312" s="314"/>
      <c r="WMC312" s="314"/>
      <c r="WMD312" s="314"/>
      <c r="WME312" s="314"/>
      <c r="WMF312" s="314"/>
      <c r="WMG312" s="314"/>
      <c r="WMH312" s="314"/>
      <c r="WMI312" s="314"/>
      <c r="WMJ312" s="314"/>
      <c r="WMK312" s="314"/>
      <c r="WML312" s="314"/>
      <c r="WMM312" s="314"/>
      <c r="WMN312" s="314"/>
      <c r="WMO312" s="314"/>
      <c r="WMP312" s="314"/>
      <c r="WMQ312" s="314"/>
      <c r="WMR312" s="314"/>
      <c r="WMS312" s="314"/>
      <c r="WMT312" s="314"/>
      <c r="WMU312" s="314"/>
      <c r="WMV312" s="314"/>
      <c r="WMW312" s="314"/>
      <c r="WMX312" s="314"/>
      <c r="WMY312" s="314"/>
      <c r="WMZ312" s="314"/>
      <c r="WNA312" s="314"/>
      <c r="WNB312" s="314"/>
      <c r="WNC312" s="314"/>
      <c r="WND312" s="314"/>
      <c r="WNE312" s="314"/>
      <c r="WNF312" s="314"/>
      <c r="WNG312" s="314"/>
      <c r="WNH312" s="314"/>
      <c r="WNI312" s="314"/>
      <c r="WNJ312" s="314"/>
      <c r="WNK312" s="314"/>
      <c r="WNL312" s="314"/>
      <c r="WNM312" s="314"/>
      <c r="WNN312" s="314"/>
      <c r="WNO312" s="314"/>
      <c r="WNP312" s="314"/>
      <c r="WNQ312" s="314"/>
      <c r="WNR312" s="314"/>
      <c r="WNS312" s="314"/>
      <c r="WNT312" s="314"/>
      <c r="WNU312" s="314"/>
      <c r="WNV312" s="314"/>
      <c r="WNW312" s="314"/>
      <c r="WNX312" s="314"/>
      <c r="WNY312" s="314"/>
      <c r="WNZ312" s="314"/>
      <c r="WOA312" s="314"/>
      <c r="WOB312" s="314"/>
      <c r="WOC312" s="314"/>
      <c r="WOD312" s="314"/>
      <c r="WOE312" s="314"/>
      <c r="WOF312" s="314"/>
      <c r="WOG312" s="314"/>
      <c r="WOH312" s="314"/>
      <c r="WOI312" s="314"/>
      <c r="WOJ312" s="314"/>
      <c r="WOK312" s="314"/>
      <c r="WOL312" s="314"/>
      <c r="WOM312" s="314"/>
      <c r="WON312" s="314"/>
      <c r="WOO312" s="314"/>
      <c r="WOP312" s="314"/>
      <c r="WOQ312" s="314"/>
      <c r="WOR312" s="314"/>
      <c r="WOS312" s="314"/>
      <c r="WOT312" s="314"/>
      <c r="WOU312" s="314"/>
      <c r="WOV312" s="314"/>
      <c r="WOW312" s="314"/>
      <c r="WOX312" s="314"/>
      <c r="WOY312" s="314"/>
      <c r="WOZ312" s="314"/>
      <c r="WPA312" s="314"/>
      <c r="WPB312" s="314"/>
      <c r="WPC312" s="314"/>
      <c r="WPD312" s="314"/>
      <c r="WPE312" s="314"/>
      <c r="WPF312" s="314"/>
      <c r="WPG312" s="314"/>
      <c r="WPH312" s="314"/>
      <c r="WPI312" s="314"/>
      <c r="WPJ312" s="314"/>
      <c r="WPK312" s="314"/>
      <c r="WPL312" s="314"/>
      <c r="WPM312" s="314"/>
      <c r="WPN312" s="314"/>
      <c r="WPO312" s="314"/>
      <c r="WPP312" s="314"/>
      <c r="WPQ312" s="314"/>
      <c r="WPR312" s="314"/>
      <c r="WPS312" s="314"/>
      <c r="WPT312" s="314"/>
      <c r="WPU312" s="314"/>
      <c r="WPV312" s="314"/>
      <c r="WPW312" s="314"/>
      <c r="WPX312" s="314"/>
      <c r="WPY312" s="314"/>
      <c r="WPZ312" s="314"/>
      <c r="WQA312" s="314"/>
      <c r="WQB312" s="314"/>
      <c r="WQC312" s="314"/>
      <c r="WQD312" s="314"/>
      <c r="WQE312" s="314"/>
      <c r="WQF312" s="314"/>
      <c r="WQG312" s="314"/>
      <c r="WQH312" s="314"/>
      <c r="WQI312" s="314"/>
      <c r="WQJ312" s="314"/>
      <c r="WQK312" s="314"/>
      <c r="WQL312" s="314"/>
      <c r="WQM312" s="314"/>
      <c r="WQN312" s="314"/>
      <c r="WQO312" s="314"/>
      <c r="WQP312" s="314"/>
      <c r="WQQ312" s="314"/>
      <c r="WQR312" s="314"/>
      <c r="WQS312" s="314"/>
      <c r="WQT312" s="314"/>
      <c r="WQU312" s="314"/>
      <c r="WQV312" s="314"/>
      <c r="WQW312" s="314"/>
      <c r="WQX312" s="314"/>
      <c r="WQY312" s="314"/>
      <c r="WQZ312" s="314"/>
      <c r="WRA312" s="314"/>
      <c r="WRB312" s="314"/>
      <c r="WRC312" s="314"/>
      <c r="WRD312" s="314"/>
      <c r="WRE312" s="314"/>
      <c r="WRF312" s="314"/>
      <c r="WRG312" s="314"/>
      <c r="WRH312" s="314"/>
      <c r="WRI312" s="314"/>
      <c r="WRJ312" s="314"/>
      <c r="WRK312" s="314"/>
      <c r="WRL312" s="314"/>
      <c r="WRM312" s="314"/>
      <c r="WRN312" s="314"/>
      <c r="WRO312" s="314"/>
      <c r="WRP312" s="314"/>
      <c r="WRQ312" s="314"/>
      <c r="WRR312" s="314"/>
      <c r="WRS312" s="314"/>
      <c r="WRT312" s="314"/>
      <c r="WRU312" s="314"/>
      <c r="WRV312" s="314"/>
      <c r="WRW312" s="314"/>
      <c r="WRX312" s="314"/>
      <c r="WRY312" s="314"/>
      <c r="WRZ312" s="314"/>
      <c r="WSA312" s="314"/>
      <c r="WSB312" s="314"/>
      <c r="WSC312" s="314"/>
      <c r="WSD312" s="314"/>
      <c r="WSE312" s="314"/>
      <c r="WSF312" s="314"/>
      <c r="WSG312" s="314"/>
      <c r="WSH312" s="314"/>
      <c r="WSI312" s="314"/>
      <c r="WSJ312" s="314"/>
      <c r="WSK312" s="314"/>
      <c r="WSL312" s="314"/>
      <c r="WSM312" s="314"/>
      <c r="WSN312" s="314"/>
      <c r="WSO312" s="314"/>
      <c r="WSP312" s="314"/>
      <c r="WSQ312" s="314"/>
      <c r="WSR312" s="314"/>
      <c r="WSS312" s="314"/>
      <c r="WST312" s="314"/>
      <c r="WSU312" s="314"/>
      <c r="WSV312" s="314"/>
      <c r="WSW312" s="314"/>
      <c r="WSX312" s="314"/>
      <c r="WSY312" s="314"/>
      <c r="WSZ312" s="314"/>
      <c r="WTA312" s="314"/>
      <c r="WTB312" s="314"/>
      <c r="WTC312" s="314"/>
      <c r="WTD312" s="314"/>
      <c r="WTE312" s="314"/>
      <c r="WTF312" s="314"/>
      <c r="WTG312" s="314"/>
      <c r="WTH312" s="314"/>
      <c r="WTI312" s="314"/>
      <c r="WTJ312" s="314"/>
      <c r="WTK312" s="314"/>
      <c r="WTL312" s="314"/>
      <c r="WTM312" s="314"/>
      <c r="WTN312" s="314"/>
      <c r="WTO312" s="314"/>
      <c r="WTP312" s="314"/>
      <c r="WTQ312" s="314"/>
      <c r="WTR312" s="314"/>
      <c r="WTS312" s="314"/>
      <c r="WTT312" s="314"/>
      <c r="WTU312" s="314"/>
      <c r="WTV312" s="314"/>
      <c r="WTW312" s="314"/>
      <c r="WTX312" s="314"/>
      <c r="WTY312" s="314"/>
      <c r="WTZ312" s="314"/>
      <c r="WUA312" s="314"/>
      <c r="WUB312" s="314"/>
      <c r="WUC312" s="314"/>
      <c r="WUD312" s="314"/>
      <c r="WUE312" s="314"/>
      <c r="WUF312" s="314"/>
      <c r="WUG312" s="314"/>
      <c r="WUH312" s="314"/>
      <c r="WUI312" s="314"/>
      <c r="WUJ312" s="314"/>
      <c r="WUK312" s="314"/>
      <c r="WUL312" s="314"/>
      <c r="WUM312" s="314"/>
      <c r="WUN312" s="314"/>
      <c r="WUO312" s="314"/>
      <c r="WUP312" s="314"/>
      <c r="WUQ312" s="314"/>
      <c r="WUR312" s="314"/>
      <c r="WUS312" s="314"/>
      <c r="WUT312" s="314"/>
      <c r="WUU312" s="314"/>
      <c r="WUV312" s="314"/>
      <c r="WUW312" s="314"/>
      <c r="WUX312" s="314"/>
      <c r="WUY312" s="314"/>
      <c r="WUZ312" s="314"/>
      <c r="WVA312" s="314"/>
      <c r="WVB312" s="314"/>
      <c r="WVC312" s="314"/>
      <c r="WVD312" s="314"/>
      <c r="WVE312" s="314"/>
      <c r="WVF312" s="314"/>
      <c r="WVG312" s="314"/>
      <c r="WVH312" s="314"/>
      <c r="WVI312" s="314"/>
    </row>
    <row r="313" spans="1:16129" ht="15.75" x14ac:dyDescent="0.25">
      <c r="A313" s="313"/>
      <c r="B313" s="314"/>
      <c r="C313" s="315" t="s">
        <v>565</v>
      </c>
      <c r="D313" s="314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  <c r="AA313" s="314"/>
      <c r="AB313" s="314"/>
      <c r="AC313" s="314"/>
      <c r="AD313" s="314"/>
      <c r="AE313" s="314"/>
      <c r="AF313" s="314"/>
      <c r="AG313" s="314"/>
      <c r="AH313" s="314"/>
      <c r="AI313" s="314"/>
      <c r="AJ313" s="314"/>
      <c r="AK313" s="314"/>
      <c r="AL313" s="314"/>
      <c r="AM313" s="314"/>
      <c r="AN313" s="314"/>
      <c r="AO313" s="314"/>
      <c r="AP313" s="314"/>
      <c r="AQ313" s="314"/>
      <c r="AR313" s="314"/>
      <c r="AS313" s="314"/>
      <c r="AT313" s="314"/>
      <c r="AU313" s="314"/>
      <c r="AV313" s="314"/>
      <c r="AW313" s="314"/>
      <c r="AX313" s="314"/>
      <c r="AY313" s="314"/>
      <c r="AZ313" s="314"/>
      <c r="BA313" s="314"/>
      <c r="BB313" s="314"/>
      <c r="BC313" s="314"/>
      <c r="BD313" s="314"/>
      <c r="BE313" s="314"/>
      <c r="BF313" s="314"/>
      <c r="BG313" s="314"/>
      <c r="BH313" s="314"/>
      <c r="BI313" s="314"/>
      <c r="BJ313" s="314"/>
      <c r="BK313" s="314"/>
      <c r="BL313" s="314"/>
      <c r="BM313" s="314"/>
      <c r="BN313" s="314"/>
      <c r="BO313" s="314"/>
      <c r="BP313" s="314"/>
      <c r="BQ313" s="314"/>
      <c r="BR313" s="314"/>
      <c r="BS313" s="314"/>
      <c r="BT313" s="314"/>
      <c r="BU313" s="314"/>
      <c r="BV313" s="314"/>
      <c r="BW313" s="314"/>
      <c r="BX313" s="314"/>
      <c r="BY313" s="314"/>
      <c r="BZ313" s="314"/>
      <c r="CA313" s="314"/>
      <c r="CB313" s="314"/>
      <c r="CC313" s="314"/>
      <c r="CD313" s="314"/>
      <c r="CE313" s="314"/>
      <c r="CF313" s="314"/>
      <c r="CG313" s="314"/>
      <c r="CH313" s="314"/>
      <c r="CI313" s="314"/>
      <c r="CJ313" s="314"/>
      <c r="CK313" s="314"/>
      <c r="CL313" s="314"/>
      <c r="CM313" s="314"/>
      <c r="CN313" s="314"/>
      <c r="CO313" s="314"/>
      <c r="CP313" s="314"/>
      <c r="CQ313" s="314"/>
      <c r="CR313" s="314"/>
      <c r="CS313" s="314"/>
      <c r="CT313" s="314"/>
      <c r="CU313" s="314"/>
      <c r="CV313" s="314"/>
      <c r="CW313" s="314"/>
      <c r="CX313" s="314"/>
      <c r="CY313" s="314"/>
      <c r="CZ313" s="314"/>
      <c r="DA313" s="314"/>
      <c r="DB313" s="314"/>
      <c r="DC313" s="314"/>
      <c r="DD313" s="314"/>
      <c r="DE313" s="314"/>
      <c r="DF313" s="314"/>
      <c r="DG313" s="314"/>
      <c r="DH313" s="314"/>
      <c r="DI313" s="314"/>
      <c r="DJ313" s="314"/>
      <c r="DK313" s="314"/>
      <c r="DL313" s="314"/>
      <c r="DM313" s="314"/>
      <c r="DN313" s="314"/>
      <c r="DO313" s="314"/>
      <c r="DP313" s="314"/>
      <c r="DQ313" s="314"/>
      <c r="DR313" s="314"/>
      <c r="DS313" s="314"/>
      <c r="DT313" s="314"/>
      <c r="DU313" s="314"/>
      <c r="DV313" s="314"/>
      <c r="DW313" s="314"/>
      <c r="DX313" s="314"/>
      <c r="DY313" s="314"/>
      <c r="DZ313" s="314"/>
      <c r="EA313" s="314"/>
      <c r="EB313" s="314"/>
      <c r="EC313" s="314"/>
      <c r="ED313" s="314"/>
      <c r="EE313" s="314"/>
      <c r="EF313" s="314"/>
      <c r="EG313" s="314"/>
      <c r="EH313" s="314"/>
      <c r="EI313" s="314"/>
      <c r="EJ313" s="314"/>
      <c r="EK313" s="314"/>
      <c r="EL313" s="314"/>
      <c r="EM313" s="314"/>
      <c r="EN313" s="314"/>
      <c r="EO313" s="314"/>
      <c r="EP313" s="314"/>
      <c r="EQ313" s="314"/>
      <c r="ER313" s="314"/>
      <c r="ES313" s="314"/>
      <c r="ET313" s="314"/>
      <c r="EU313" s="314"/>
      <c r="EV313" s="314"/>
      <c r="EW313" s="314"/>
      <c r="EX313" s="314"/>
      <c r="EY313" s="314"/>
      <c r="EZ313" s="314"/>
      <c r="FA313" s="314"/>
      <c r="FB313" s="314"/>
      <c r="FC313" s="314"/>
      <c r="FD313" s="314"/>
      <c r="FE313" s="314"/>
      <c r="FF313" s="314"/>
      <c r="FG313" s="314"/>
      <c r="FH313" s="314"/>
      <c r="FI313" s="314"/>
      <c r="FJ313" s="314"/>
      <c r="FK313" s="314"/>
      <c r="FL313" s="314"/>
      <c r="FM313" s="314"/>
      <c r="FN313" s="314"/>
      <c r="FO313" s="314"/>
      <c r="FP313" s="314"/>
      <c r="FQ313" s="314"/>
      <c r="FR313" s="314"/>
      <c r="FS313" s="314"/>
      <c r="FT313" s="314"/>
      <c r="FU313" s="314"/>
      <c r="FV313" s="314"/>
      <c r="FW313" s="314"/>
      <c r="FX313" s="314"/>
      <c r="FY313" s="314"/>
      <c r="FZ313" s="314"/>
      <c r="GA313" s="314"/>
      <c r="GB313" s="314"/>
      <c r="GC313" s="314"/>
      <c r="GD313" s="314"/>
      <c r="GE313" s="314"/>
      <c r="GF313" s="314"/>
      <c r="GG313" s="314"/>
      <c r="GH313" s="314"/>
      <c r="GI313" s="314"/>
      <c r="GJ313" s="314"/>
      <c r="GK313" s="314"/>
      <c r="GL313" s="314"/>
      <c r="GM313" s="314"/>
      <c r="GN313" s="314"/>
      <c r="GO313" s="314"/>
      <c r="GP313" s="314"/>
      <c r="GQ313" s="314"/>
      <c r="GR313" s="314"/>
      <c r="GS313" s="314"/>
      <c r="GT313" s="314"/>
      <c r="GU313" s="314"/>
      <c r="GV313" s="314"/>
      <c r="GW313" s="314"/>
      <c r="GX313" s="314"/>
      <c r="GY313" s="314"/>
      <c r="GZ313" s="314"/>
      <c r="HA313" s="314"/>
      <c r="HB313" s="314"/>
      <c r="HC313" s="314"/>
      <c r="HD313" s="314"/>
      <c r="HE313" s="314"/>
      <c r="HF313" s="314"/>
      <c r="HG313" s="314"/>
      <c r="HH313" s="314"/>
      <c r="HI313" s="314"/>
      <c r="HJ313" s="314"/>
      <c r="HK313" s="314"/>
      <c r="HL313" s="314"/>
      <c r="HM313" s="314"/>
      <c r="HN313" s="314"/>
      <c r="HO313" s="314"/>
      <c r="HP313" s="314"/>
      <c r="HQ313" s="314"/>
      <c r="HR313" s="314"/>
      <c r="HS313" s="314"/>
      <c r="HT313" s="314"/>
      <c r="HU313" s="314"/>
      <c r="HV313" s="314"/>
      <c r="HW313" s="314"/>
      <c r="HX313" s="314"/>
      <c r="HY313" s="314"/>
      <c r="HZ313" s="314"/>
      <c r="IA313" s="314"/>
      <c r="IB313" s="314"/>
      <c r="IC313" s="314"/>
      <c r="ID313" s="314"/>
      <c r="IE313" s="314"/>
      <c r="IF313" s="314"/>
      <c r="IG313" s="314"/>
      <c r="IH313" s="314"/>
      <c r="II313" s="314"/>
      <c r="IJ313" s="314"/>
      <c r="IK313" s="314"/>
      <c r="IL313" s="314"/>
      <c r="IM313" s="314"/>
      <c r="IN313" s="314"/>
      <c r="IO313" s="314"/>
      <c r="IP313" s="314"/>
      <c r="IQ313" s="314"/>
      <c r="IR313" s="314"/>
      <c r="IS313" s="314"/>
      <c r="IT313" s="314"/>
      <c r="IU313" s="314"/>
      <c r="IV313" s="314"/>
      <c r="IW313" s="314"/>
      <c r="IX313" s="314"/>
      <c r="IY313" s="314"/>
      <c r="IZ313" s="314"/>
      <c r="JA313" s="314"/>
      <c r="JB313" s="314"/>
      <c r="JC313" s="314"/>
      <c r="JD313" s="314"/>
      <c r="JE313" s="314"/>
      <c r="JF313" s="314"/>
      <c r="JG313" s="314"/>
      <c r="JH313" s="314"/>
      <c r="JI313" s="314"/>
      <c r="JJ313" s="314"/>
      <c r="JK313" s="314"/>
      <c r="JL313" s="314"/>
      <c r="JM313" s="314"/>
      <c r="JN313" s="314"/>
      <c r="JO313" s="314"/>
      <c r="JP313" s="314"/>
      <c r="JQ313" s="314"/>
      <c r="JR313" s="314"/>
      <c r="JS313" s="314"/>
      <c r="JT313" s="314"/>
      <c r="JU313" s="314"/>
      <c r="JV313" s="314"/>
      <c r="JW313" s="314"/>
      <c r="JX313" s="314"/>
      <c r="JY313" s="314"/>
      <c r="JZ313" s="314"/>
      <c r="KA313" s="314"/>
      <c r="KB313" s="314"/>
      <c r="KC313" s="314"/>
      <c r="KD313" s="314"/>
      <c r="KE313" s="314"/>
      <c r="KF313" s="314"/>
      <c r="KG313" s="314"/>
      <c r="KH313" s="314"/>
      <c r="KI313" s="314"/>
      <c r="KJ313" s="314"/>
      <c r="KK313" s="314"/>
      <c r="KL313" s="314"/>
      <c r="KM313" s="314"/>
      <c r="KN313" s="314"/>
      <c r="KO313" s="314"/>
      <c r="KP313" s="314"/>
      <c r="KQ313" s="314"/>
      <c r="KR313" s="314"/>
      <c r="KS313" s="314"/>
      <c r="KT313" s="314"/>
      <c r="KU313" s="314"/>
      <c r="KV313" s="314"/>
      <c r="KW313" s="314"/>
      <c r="KX313" s="314"/>
      <c r="KY313" s="314"/>
      <c r="KZ313" s="314"/>
      <c r="LA313" s="314"/>
      <c r="LB313" s="314"/>
      <c r="LC313" s="314"/>
      <c r="LD313" s="314"/>
      <c r="LE313" s="314"/>
      <c r="LF313" s="314"/>
      <c r="LG313" s="314"/>
      <c r="LH313" s="314"/>
      <c r="LI313" s="314"/>
      <c r="LJ313" s="314"/>
      <c r="LK313" s="314"/>
      <c r="LL313" s="314"/>
      <c r="LM313" s="314"/>
      <c r="LN313" s="314"/>
      <c r="LO313" s="314"/>
      <c r="LP313" s="314"/>
      <c r="LQ313" s="314"/>
      <c r="LR313" s="314"/>
      <c r="LS313" s="314"/>
      <c r="LT313" s="314"/>
      <c r="LU313" s="314"/>
      <c r="LV313" s="314"/>
      <c r="LW313" s="314"/>
      <c r="LX313" s="314"/>
      <c r="LY313" s="314"/>
      <c r="LZ313" s="314"/>
      <c r="MA313" s="314"/>
      <c r="MB313" s="314"/>
      <c r="MC313" s="314"/>
      <c r="MD313" s="314"/>
      <c r="ME313" s="314"/>
      <c r="MF313" s="314"/>
      <c r="MG313" s="314"/>
      <c r="MH313" s="314"/>
      <c r="MI313" s="314"/>
      <c r="MJ313" s="314"/>
      <c r="MK313" s="314"/>
      <c r="ML313" s="314"/>
      <c r="MM313" s="314"/>
      <c r="MN313" s="314"/>
      <c r="MO313" s="314"/>
      <c r="MP313" s="314"/>
      <c r="MQ313" s="314"/>
      <c r="MR313" s="314"/>
      <c r="MS313" s="314"/>
      <c r="MT313" s="314"/>
      <c r="MU313" s="314"/>
      <c r="MV313" s="314"/>
      <c r="MW313" s="314"/>
      <c r="MX313" s="314"/>
      <c r="MY313" s="314"/>
      <c r="MZ313" s="314"/>
      <c r="NA313" s="314"/>
      <c r="NB313" s="314"/>
      <c r="NC313" s="314"/>
      <c r="ND313" s="314"/>
      <c r="NE313" s="314"/>
      <c r="NF313" s="314"/>
      <c r="NG313" s="314"/>
      <c r="NH313" s="314"/>
      <c r="NI313" s="314"/>
      <c r="NJ313" s="314"/>
      <c r="NK313" s="314"/>
      <c r="NL313" s="314"/>
      <c r="NM313" s="314"/>
      <c r="NN313" s="314"/>
      <c r="NO313" s="314"/>
      <c r="NP313" s="314"/>
      <c r="NQ313" s="314"/>
      <c r="NR313" s="314"/>
      <c r="NS313" s="314"/>
      <c r="NT313" s="314"/>
      <c r="NU313" s="314"/>
      <c r="NV313" s="314"/>
      <c r="NW313" s="314"/>
      <c r="NX313" s="314"/>
      <c r="NY313" s="314"/>
      <c r="NZ313" s="314"/>
      <c r="OA313" s="314"/>
      <c r="OB313" s="314"/>
      <c r="OC313" s="314"/>
      <c r="OD313" s="314"/>
      <c r="OE313" s="314"/>
      <c r="OF313" s="314"/>
      <c r="OG313" s="314"/>
      <c r="OH313" s="314"/>
      <c r="OI313" s="314"/>
      <c r="OJ313" s="314"/>
      <c r="OK313" s="314"/>
      <c r="OL313" s="314"/>
      <c r="OM313" s="314"/>
      <c r="ON313" s="314"/>
      <c r="OO313" s="314"/>
      <c r="OP313" s="314"/>
      <c r="OQ313" s="314"/>
      <c r="OR313" s="314"/>
      <c r="OS313" s="314"/>
      <c r="OT313" s="314"/>
      <c r="OU313" s="314"/>
      <c r="OV313" s="314"/>
      <c r="OW313" s="314"/>
      <c r="OX313" s="314"/>
      <c r="OY313" s="314"/>
      <c r="OZ313" s="314"/>
      <c r="PA313" s="314"/>
      <c r="PB313" s="314"/>
      <c r="PC313" s="314"/>
      <c r="PD313" s="314"/>
      <c r="PE313" s="314"/>
      <c r="PF313" s="314"/>
      <c r="PG313" s="314"/>
      <c r="PH313" s="314"/>
      <c r="PI313" s="314"/>
      <c r="PJ313" s="314"/>
      <c r="PK313" s="314"/>
      <c r="PL313" s="314"/>
      <c r="PM313" s="314"/>
      <c r="PN313" s="314"/>
      <c r="PO313" s="314"/>
      <c r="PP313" s="314"/>
      <c r="PQ313" s="314"/>
      <c r="PR313" s="314"/>
      <c r="PS313" s="314"/>
      <c r="PT313" s="314"/>
      <c r="PU313" s="314"/>
      <c r="PV313" s="314"/>
      <c r="PW313" s="314"/>
      <c r="PX313" s="314"/>
      <c r="PY313" s="314"/>
      <c r="PZ313" s="314"/>
      <c r="QA313" s="314"/>
      <c r="QB313" s="314"/>
      <c r="QC313" s="314"/>
      <c r="QD313" s="314"/>
      <c r="QE313" s="314"/>
      <c r="QF313" s="314"/>
      <c r="QG313" s="314"/>
      <c r="QH313" s="314"/>
      <c r="QI313" s="314"/>
      <c r="QJ313" s="314"/>
      <c r="QK313" s="314"/>
      <c r="QL313" s="314"/>
      <c r="QM313" s="314"/>
      <c r="QN313" s="314"/>
      <c r="QO313" s="314"/>
      <c r="QP313" s="314"/>
      <c r="QQ313" s="314"/>
      <c r="QR313" s="314"/>
      <c r="QS313" s="314"/>
      <c r="QT313" s="314"/>
      <c r="QU313" s="314"/>
      <c r="QV313" s="314"/>
      <c r="QW313" s="314"/>
      <c r="QX313" s="314"/>
      <c r="QY313" s="314"/>
      <c r="QZ313" s="314"/>
      <c r="RA313" s="314"/>
      <c r="RB313" s="314"/>
      <c r="RC313" s="314"/>
      <c r="RD313" s="314"/>
      <c r="RE313" s="314"/>
      <c r="RF313" s="314"/>
      <c r="RG313" s="314"/>
      <c r="RH313" s="314"/>
      <c r="RI313" s="314"/>
      <c r="RJ313" s="314"/>
      <c r="RK313" s="314"/>
      <c r="RL313" s="314"/>
      <c r="RM313" s="314"/>
      <c r="RN313" s="314"/>
      <c r="RO313" s="314"/>
      <c r="RP313" s="314"/>
      <c r="RQ313" s="314"/>
      <c r="RR313" s="314"/>
      <c r="RS313" s="314"/>
      <c r="RT313" s="314"/>
      <c r="RU313" s="314"/>
      <c r="RV313" s="314"/>
      <c r="RW313" s="314"/>
      <c r="RX313" s="314"/>
      <c r="RY313" s="314"/>
      <c r="RZ313" s="314"/>
      <c r="SA313" s="314"/>
      <c r="SB313" s="314"/>
      <c r="SC313" s="314"/>
      <c r="SD313" s="314"/>
      <c r="SE313" s="314"/>
      <c r="SF313" s="314"/>
      <c r="SG313" s="314"/>
      <c r="SH313" s="314"/>
      <c r="SI313" s="314"/>
      <c r="SJ313" s="314"/>
      <c r="SK313" s="314"/>
      <c r="SL313" s="314"/>
      <c r="SM313" s="314"/>
      <c r="SN313" s="314"/>
      <c r="SO313" s="314"/>
      <c r="SP313" s="314"/>
      <c r="SQ313" s="314"/>
      <c r="SR313" s="314"/>
      <c r="SS313" s="314"/>
      <c r="ST313" s="314"/>
      <c r="SU313" s="314"/>
      <c r="SV313" s="314"/>
      <c r="SW313" s="314"/>
      <c r="SX313" s="314"/>
      <c r="SY313" s="314"/>
      <c r="SZ313" s="314"/>
      <c r="TA313" s="314"/>
      <c r="TB313" s="314"/>
      <c r="TC313" s="314"/>
      <c r="TD313" s="314"/>
      <c r="TE313" s="314"/>
      <c r="TF313" s="314"/>
      <c r="TG313" s="314"/>
      <c r="TH313" s="314"/>
      <c r="TI313" s="314"/>
      <c r="TJ313" s="314"/>
      <c r="TK313" s="314"/>
      <c r="TL313" s="314"/>
      <c r="TM313" s="314"/>
      <c r="TN313" s="314"/>
      <c r="TO313" s="314"/>
      <c r="TP313" s="314"/>
      <c r="TQ313" s="314"/>
      <c r="TR313" s="314"/>
      <c r="TS313" s="314"/>
      <c r="TT313" s="314"/>
      <c r="TU313" s="314"/>
      <c r="TV313" s="314"/>
      <c r="TW313" s="314"/>
      <c r="TX313" s="314"/>
      <c r="TY313" s="314"/>
      <c r="TZ313" s="314"/>
      <c r="UA313" s="314"/>
      <c r="UB313" s="314"/>
      <c r="UC313" s="314"/>
      <c r="UD313" s="314"/>
      <c r="UE313" s="314"/>
      <c r="UF313" s="314"/>
      <c r="UG313" s="314"/>
      <c r="UH313" s="314"/>
      <c r="UI313" s="314"/>
      <c r="UJ313" s="314"/>
      <c r="UK313" s="314"/>
      <c r="UL313" s="314"/>
      <c r="UM313" s="314"/>
      <c r="UN313" s="314"/>
      <c r="UO313" s="314"/>
      <c r="UP313" s="314"/>
      <c r="UQ313" s="314"/>
      <c r="UR313" s="314"/>
      <c r="US313" s="314"/>
      <c r="UT313" s="314"/>
      <c r="UU313" s="314"/>
      <c r="UV313" s="314"/>
      <c r="UW313" s="314"/>
      <c r="UX313" s="314"/>
      <c r="UY313" s="314"/>
      <c r="UZ313" s="314"/>
      <c r="VA313" s="314"/>
      <c r="VB313" s="314"/>
      <c r="VC313" s="314"/>
      <c r="VD313" s="314"/>
      <c r="VE313" s="314"/>
      <c r="VF313" s="314"/>
      <c r="VG313" s="314"/>
      <c r="VH313" s="314"/>
      <c r="VI313" s="314"/>
      <c r="VJ313" s="314"/>
      <c r="VK313" s="314"/>
      <c r="VL313" s="314"/>
      <c r="VM313" s="314"/>
      <c r="VN313" s="314"/>
      <c r="VO313" s="314"/>
      <c r="VP313" s="314"/>
      <c r="VQ313" s="314"/>
      <c r="VR313" s="314"/>
      <c r="VS313" s="314"/>
      <c r="VT313" s="314"/>
      <c r="VU313" s="314"/>
      <c r="VV313" s="314"/>
      <c r="VW313" s="314"/>
      <c r="VX313" s="314"/>
      <c r="VY313" s="314"/>
      <c r="VZ313" s="314"/>
      <c r="WA313" s="314"/>
      <c r="WB313" s="314"/>
      <c r="WC313" s="314"/>
      <c r="WD313" s="314"/>
      <c r="WE313" s="314"/>
      <c r="WF313" s="314"/>
      <c r="WG313" s="314"/>
      <c r="WH313" s="314"/>
      <c r="WI313" s="314"/>
      <c r="WJ313" s="314"/>
      <c r="WK313" s="314"/>
      <c r="WL313" s="314"/>
      <c r="WM313" s="314"/>
      <c r="WN313" s="314"/>
      <c r="WO313" s="314"/>
      <c r="WP313" s="314"/>
      <c r="WQ313" s="314"/>
      <c r="WR313" s="314"/>
      <c r="WS313" s="314"/>
      <c r="WT313" s="314"/>
      <c r="WU313" s="314"/>
      <c r="WV313" s="314"/>
      <c r="WW313" s="314"/>
      <c r="WX313" s="314"/>
      <c r="WY313" s="314"/>
      <c r="WZ313" s="314"/>
      <c r="XA313" s="314"/>
      <c r="XB313" s="314"/>
      <c r="XC313" s="314"/>
      <c r="XD313" s="314"/>
      <c r="XE313" s="314"/>
      <c r="XF313" s="314"/>
      <c r="XG313" s="314"/>
      <c r="XH313" s="314"/>
      <c r="XI313" s="314"/>
      <c r="XJ313" s="314"/>
      <c r="XK313" s="314"/>
      <c r="XL313" s="314"/>
      <c r="XM313" s="314"/>
      <c r="XN313" s="314"/>
      <c r="XO313" s="314"/>
      <c r="XP313" s="314"/>
      <c r="XQ313" s="314"/>
      <c r="XR313" s="314"/>
      <c r="XS313" s="314"/>
      <c r="XT313" s="314"/>
      <c r="XU313" s="314"/>
      <c r="XV313" s="314"/>
      <c r="XW313" s="314"/>
      <c r="XX313" s="314"/>
      <c r="XY313" s="314"/>
      <c r="XZ313" s="314"/>
      <c r="YA313" s="314"/>
      <c r="YB313" s="314"/>
      <c r="YC313" s="314"/>
      <c r="YD313" s="314"/>
      <c r="YE313" s="314"/>
      <c r="YF313" s="314"/>
      <c r="YG313" s="314"/>
      <c r="YH313" s="314"/>
      <c r="YI313" s="314"/>
      <c r="YJ313" s="314"/>
      <c r="YK313" s="314"/>
      <c r="YL313" s="314"/>
      <c r="YM313" s="314"/>
      <c r="YN313" s="314"/>
      <c r="YO313" s="314"/>
      <c r="YP313" s="314"/>
      <c r="YQ313" s="314"/>
      <c r="YR313" s="314"/>
      <c r="YS313" s="314"/>
      <c r="YT313" s="314"/>
      <c r="YU313" s="314"/>
      <c r="YV313" s="314"/>
      <c r="YW313" s="314"/>
      <c r="YX313" s="314"/>
      <c r="YY313" s="314"/>
      <c r="YZ313" s="314"/>
      <c r="ZA313" s="314"/>
      <c r="ZB313" s="314"/>
      <c r="ZC313" s="314"/>
      <c r="ZD313" s="314"/>
      <c r="ZE313" s="314"/>
      <c r="ZF313" s="314"/>
      <c r="ZG313" s="314"/>
      <c r="ZH313" s="314"/>
      <c r="ZI313" s="314"/>
      <c r="ZJ313" s="314"/>
      <c r="ZK313" s="314"/>
      <c r="ZL313" s="314"/>
      <c r="ZM313" s="314"/>
      <c r="ZN313" s="314"/>
      <c r="ZO313" s="314"/>
      <c r="ZP313" s="314"/>
      <c r="ZQ313" s="314"/>
      <c r="ZR313" s="314"/>
      <c r="ZS313" s="314"/>
      <c r="ZT313" s="314"/>
      <c r="ZU313" s="314"/>
      <c r="ZV313" s="314"/>
      <c r="ZW313" s="314"/>
      <c r="ZX313" s="314"/>
      <c r="ZY313" s="314"/>
      <c r="ZZ313" s="314"/>
      <c r="AAA313" s="314"/>
      <c r="AAB313" s="314"/>
      <c r="AAC313" s="314"/>
      <c r="AAD313" s="314"/>
      <c r="AAE313" s="314"/>
      <c r="AAF313" s="314"/>
      <c r="AAG313" s="314"/>
      <c r="AAH313" s="314"/>
      <c r="AAI313" s="314"/>
      <c r="AAJ313" s="314"/>
      <c r="AAK313" s="314"/>
      <c r="AAL313" s="314"/>
      <c r="AAM313" s="314"/>
      <c r="AAN313" s="314"/>
      <c r="AAO313" s="314"/>
      <c r="AAP313" s="314"/>
      <c r="AAQ313" s="314"/>
      <c r="AAR313" s="314"/>
      <c r="AAS313" s="314"/>
      <c r="AAT313" s="314"/>
      <c r="AAU313" s="314"/>
      <c r="AAV313" s="314"/>
      <c r="AAW313" s="314"/>
      <c r="AAX313" s="314"/>
      <c r="AAY313" s="314"/>
      <c r="AAZ313" s="314"/>
      <c r="ABA313" s="314"/>
      <c r="ABB313" s="314"/>
      <c r="ABC313" s="314"/>
      <c r="ABD313" s="314"/>
      <c r="ABE313" s="314"/>
      <c r="ABF313" s="314"/>
      <c r="ABG313" s="314"/>
      <c r="ABH313" s="314"/>
      <c r="ABI313" s="314"/>
      <c r="ABJ313" s="314"/>
      <c r="ABK313" s="314"/>
      <c r="ABL313" s="314"/>
      <c r="ABM313" s="314"/>
      <c r="ABN313" s="314"/>
      <c r="ABO313" s="314"/>
      <c r="ABP313" s="314"/>
      <c r="ABQ313" s="314"/>
      <c r="ABR313" s="314"/>
      <c r="ABS313" s="314"/>
      <c r="ABT313" s="314"/>
      <c r="ABU313" s="314"/>
      <c r="ABV313" s="314"/>
      <c r="ABW313" s="314"/>
      <c r="ABX313" s="314"/>
      <c r="ABY313" s="314"/>
      <c r="ABZ313" s="314"/>
      <c r="ACA313" s="314"/>
      <c r="ACB313" s="314"/>
      <c r="ACC313" s="314"/>
      <c r="ACD313" s="314"/>
      <c r="ACE313" s="314"/>
      <c r="ACF313" s="314"/>
      <c r="ACG313" s="314"/>
      <c r="ACH313" s="314"/>
      <c r="ACI313" s="314"/>
      <c r="ACJ313" s="314"/>
      <c r="ACK313" s="314"/>
      <c r="ACL313" s="314"/>
      <c r="ACM313" s="314"/>
      <c r="ACN313" s="314"/>
      <c r="ACO313" s="314"/>
      <c r="ACP313" s="314"/>
      <c r="ACQ313" s="314"/>
      <c r="ACR313" s="314"/>
      <c r="ACS313" s="314"/>
      <c r="ACT313" s="314"/>
      <c r="ACU313" s="314"/>
      <c r="ACV313" s="314"/>
      <c r="ACW313" s="314"/>
      <c r="ACX313" s="314"/>
      <c r="ACY313" s="314"/>
      <c r="ACZ313" s="314"/>
      <c r="ADA313" s="314"/>
      <c r="ADB313" s="314"/>
      <c r="ADC313" s="314"/>
      <c r="ADD313" s="314"/>
      <c r="ADE313" s="314"/>
      <c r="ADF313" s="314"/>
      <c r="ADG313" s="314"/>
      <c r="ADH313" s="314"/>
      <c r="ADI313" s="314"/>
      <c r="ADJ313" s="314"/>
      <c r="ADK313" s="314"/>
      <c r="ADL313" s="314"/>
      <c r="ADM313" s="314"/>
      <c r="ADN313" s="314"/>
      <c r="ADO313" s="314"/>
      <c r="ADP313" s="314"/>
      <c r="ADQ313" s="314"/>
      <c r="ADR313" s="314"/>
      <c r="ADS313" s="314"/>
      <c r="ADT313" s="314"/>
      <c r="ADU313" s="314"/>
      <c r="ADV313" s="314"/>
      <c r="ADW313" s="314"/>
      <c r="ADX313" s="314"/>
      <c r="ADY313" s="314"/>
      <c r="ADZ313" s="314"/>
      <c r="AEA313" s="314"/>
      <c r="AEB313" s="314"/>
      <c r="AEC313" s="314"/>
      <c r="AED313" s="314"/>
      <c r="AEE313" s="314"/>
      <c r="AEF313" s="314"/>
      <c r="AEG313" s="314"/>
      <c r="AEH313" s="314"/>
      <c r="AEI313" s="314"/>
      <c r="AEJ313" s="314"/>
      <c r="AEK313" s="314"/>
      <c r="AEL313" s="314"/>
      <c r="AEM313" s="314"/>
      <c r="AEN313" s="314"/>
      <c r="AEO313" s="314"/>
      <c r="AEP313" s="314"/>
      <c r="AEQ313" s="314"/>
      <c r="AER313" s="314"/>
      <c r="AES313" s="314"/>
      <c r="AET313" s="314"/>
      <c r="AEU313" s="314"/>
      <c r="AEV313" s="314"/>
      <c r="AEW313" s="314"/>
      <c r="AEX313" s="314"/>
      <c r="AEY313" s="314"/>
      <c r="AEZ313" s="314"/>
      <c r="AFA313" s="314"/>
      <c r="AFB313" s="314"/>
      <c r="AFC313" s="314"/>
      <c r="AFD313" s="314"/>
      <c r="AFE313" s="314"/>
      <c r="AFF313" s="314"/>
      <c r="AFG313" s="314"/>
      <c r="AFH313" s="314"/>
      <c r="AFI313" s="314"/>
      <c r="AFJ313" s="314"/>
      <c r="AFK313" s="314"/>
      <c r="AFL313" s="314"/>
      <c r="AFM313" s="314"/>
      <c r="AFN313" s="314"/>
      <c r="AFO313" s="314"/>
      <c r="AFP313" s="314"/>
      <c r="AFQ313" s="314"/>
      <c r="AFR313" s="314"/>
      <c r="AFS313" s="314"/>
      <c r="AFT313" s="314"/>
      <c r="AFU313" s="314"/>
      <c r="AFV313" s="314"/>
      <c r="AFW313" s="314"/>
      <c r="AFX313" s="314"/>
      <c r="AFY313" s="314"/>
      <c r="AFZ313" s="314"/>
      <c r="AGA313" s="314"/>
      <c r="AGB313" s="314"/>
      <c r="AGC313" s="314"/>
      <c r="AGD313" s="314"/>
      <c r="AGE313" s="314"/>
      <c r="AGF313" s="314"/>
      <c r="AGG313" s="314"/>
      <c r="AGH313" s="314"/>
      <c r="AGI313" s="314"/>
      <c r="AGJ313" s="314"/>
      <c r="AGK313" s="314"/>
      <c r="AGL313" s="314"/>
      <c r="AGM313" s="314"/>
      <c r="AGN313" s="314"/>
      <c r="AGO313" s="314"/>
      <c r="AGP313" s="314"/>
      <c r="AGQ313" s="314"/>
      <c r="AGR313" s="314"/>
      <c r="AGS313" s="314"/>
      <c r="AGT313" s="314"/>
      <c r="AGU313" s="314"/>
      <c r="AGV313" s="314"/>
      <c r="AGW313" s="314"/>
      <c r="AGX313" s="314"/>
      <c r="AGY313" s="314"/>
      <c r="AGZ313" s="314"/>
      <c r="AHA313" s="314"/>
      <c r="AHB313" s="314"/>
      <c r="AHC313" s="314"/>
      <c r="AHD313" s="314"/>
      <c r="AHE313" s="314"/>
      <c r="AHF313" s="314"/>
      <c r="AHG313" s="314"/>
      <c r="AHH313" s="314"/>
      <c r="AHI313" s="314"/>
      <c r="AHJ313" s="314"/>
      <c r="AHK313" s="314"/>
      <c r="AHL313" s="314"/>
      <c r="AHM313" s="314"/>
      <c r="AHN313" s="314"/>
      <c r="AHO313" s="314"/>
      <c r="AHP313" s="314"/>
      <c r="AHQ313" s="314"/>
      <c r="AHR313" s="314"/>
      <c r="AHS313" s="314"/>
      <c r="AHT313" s="314"/>
      <c r="AHU313" s="314"/>
      <c r="AHV313" s="314"/>
      <c r="AHW313" s="314"/>
      <c r="AHX313" s="314"/>
      <c r="AHY313" s="314"/>
      <c r="AHZ313" s="314"/>
      <c r="AIA313" s="314"/>
      <c r="AIB313" s="314"/>
      <c r="AIC313" s="314"/>
      <c r="AID313" s="314"/>
      <c r="AIE313" s="314"/>
      <c r="AIF313" s="314"/>
      <c r="AIG313" s="314"/>
      <c r="AIH313" s="314"/>
      <c r="AII313" s="314"/>
      <c r="AIJ313" s="314"/>
      <c r="AIK313" s="314"/>
      <c r="AIL313" s="314"/>
      <c r="AIM313" s="314"/>
      <c r="AIN313" s="314"/>
      <c r="AIO313" s="314"/>
      <c r="AIP313" s="314"/>
      <c r="AIQ313" s="314"/>
      <c r="AIR313" s="314"/>
      <c r="AIS313" s="314"/>
      <c r="AIT313" s="314"/>
      <c r="AIU313" s="314"/>
      <c r="AIV313" s="314"/>
      <c r="AIW313" s="314"/>
      <c r="AIX313" s="314"/>
      <c r="AIY313" s="314"/>
      <c r="AIZ313" s="314"/>
      <c r="AJA313" s="314"/>
      <c r="AJB313" s="314"/>
      <c r="AJC313" s="314"/>
      <c r="AJD313" s="314"/>
      <c r="AJE313" s="314"/>
      <c r="AJF313" s="314"/>
      <c r="AJG313" s="314"/>
      <c r="AJH313" s="314"/>
      <c r="AJI313" s="314"/>
      <c r="AJJ313" s="314"/>
      <c r="AJK313" s="314"/>
      <c r="AJL313" s="314"/>
      <c r="AJM313" s="314"/>
      <c r="AJN313" s="314"/>
      <c r="AJO313" s="314"/>
      <c r="AJP313" s="314"/>
      <c r="AJQ313" s="314"/>
      <c r="AJR313" s="314"/>
      <c r="AJS313" s="314"/>
      <c r="AJT313" s="314"/>
      <c r="AJU313" s="314"/>
      <c r="AJV313" s="314"/>
      <c r="AJW313" s="314"/>
      <c r="AJX313" s="314"/>
      <c r="AJY313" s="314"/>
      <c r="AJZ313" s="314"/>
      <c r="AKA313" s="314"/>
      <c r="AKB313" s="314"/>
      <c r="AKC313" s="314"/>
      <c r="AKD313" s="314"/>
      <c r="AKE313" s="314"/>
      <c r="AKF313" s="314"/>
      <c r="AKG313" s="314"/>
      <c r="AKH313" s="314"/>
      <c r="AKI313" s="314"/>
      <c r="AKJ313" s="314"/>
      <c r="AKK313" s="314"/>
      <c r="AKL313" s="314"/>
      <c r="AKM313" s="314"/>
      <c r="AKN313" s="314"/>
      <c r="AKO313" s="314"/>
      <c r="AKP313" s="314"/>
      <c r="AKQ313" s="314"/>
      <c r="AKR313" s="314"/>
      <c r="AKS313" s="314"/>
      <c r="AKT313" s="314"/>
      <c r="AKU313" s="314"/>
      <c r="AKV313" s="314"/>
      <c r="AKW313" s="314"/>
      <c r="AKX313" s="314"/>
      <c r="AKY313" s="314"/>
      <c r="AKZ313" s="314"/>
      <c r="ALA313" s="314"/>
      <c r="ALB313" s="314"/>
      <c r="ALC313" s="314"/>
      <c r="ALD313" s="314"/>
      <c r="ALE313" s="314"/>
      <c r="ALF313" s="314"/>
      <c r="ALG313" s="314"/>
      <c r="ALH313" s="314"/>
      <c r="ALI313" s="314"/>
      <c r="ALJ313" s="314"/>
      <c r="ALK313" s="314"/>
      <c r="ALL313" s="314"/>
      <c r="ALM313" s="314"/>
      <c r="ALN313" s="314"/>
      <c r="ALO313" s="314"/>
      <c r="ALP313" s="314"/>
      <c r="ALQ313" s="314"/>
      <c r="ALR313" s="314"/>
      <c r="ALS313" s="314"/>
      <c r="ALT313" s="314"/>
      <c r="ALU313" s="314"/>
      <c r="ALV313" s="314"/>
      <c r="ALW313" s="314"/>
      <c r="ALX313" s="314"/>
      <c r="ALY313" s="314"/>
      <c r="ALZ313" s="314"/>
      <c r="AMA313" s="314"/>
      <c r="AMB313" s="314"/>
      <c r="AMC313" s="314"/>
      <c r="AMD313" s="314"/>
      <c r="AME313" s="314"/>
      <c r="AMF313" s="314"/>
      <c r="AMG313" s="314"/>
      <c r="AMH313" s="314"/>
      <c r="AMI313" s="314"/>
      <c r="AMJ313" s="314"/>
      <c r="AMK313" s="314"/>
      <c r="AML313" s="314"/>
      <c r="AMM313" s="314"/>
      <c r="AMN313" s="314"/>
      <c r="AMO313" s="314"/>
      <c r="AMP313" s="314"/>
      <c r="AMQ313" s="314"/>
      <c r="AMR313" s="314"/>
      <c r="AMS313" s="314"/>
      <c r="AMT313" s="314"/>
      <c r="AMU313" s="314"/>
      <c r="AMV313" s="314"/>
      <c r="AMW313" s="314"/>
      <c r="AMX313" s="314"/>
      <c r="AMY313" s="314"/>
      <c r="AMZ313" s="314"/>
      <c r="ANA313" s="314"/>
      <c r="ANB313" s="314"/>
      <c r="ANC313" s="314"/>
      <c r="AND313" s="314"/>
      <c r="ANE313" s="314"/>
      <c r="ANF313" s="314"/>
      <c r="ANG313" s="314"/>
      <c r="ANH313" s="314"/>
      <c r="ANI313" s="314"/>
      <c r="ANJ313" s="314"/>
      <c r="ANK313" s="314"/>
      <c r="ANL313" s="314"/>
      <c r="ANM313" s="314"/>
      <c r="ANN313" s="314"/>
      <c r="ANO313" s="314"/>
      <c r="ANP313" s="314"/>
      <c r="ANQ313" s="314"/>
      <c r="ANR313" s="314"/>
      <c r="ANS313" s="314"/>
      <c r="ANT313" s="314"/>
      <c r="ANU313" s="314"/>
      <c r="ANV313" s="314"/>
      <c r="ANW313" s="314"/>
      <c r="ANX313" s="314"/>
      <c r="ANY313" s="314"/>
      <c r="ANZ313" s="314"/>
      <c r="AOA313" s="314"/>
      <c r="AOB313" s="314"/>
      <c r="AOC313" s="314"/>
      <c r="AOD313" s="314"/>
      <c r="AOE313" s="314"/>
      <c r="AOF313" s="314"/>
      <c r="AOG313" s="314"/>
      <c r="AOH313" s="314"/>
      <c r="AOI313" s="314"/>
      <c r="AOJ313" s="314"/>
      <c r="AOK313" s="314"/>
      <c r="AOL313" s="314"/>
      <c r="AOM313" s="314"/>
      <c r="AON313" s="314"/>
      <c r="AOO313" s="314"/>
      <c r="AOP313" s="314"/>
      <c r="AOQ313" s="314"/>
      <c r="AOR313" s="314"/>
      <c r="AOS313" s="314"/>
      <c r="AOT313" s="314"/>
      <c r="AOU313" s="314"/>
      <c r="AOV313" s="314"/>
      <c r="AOW313" s="314"/>
      <c r="AOX313" s="314"/>
      <c r="AOY313" s="314"/>
      <c r="AOZ313" s="314"/>
      <c r="APA313" s="314"/>
      <c r="APB313" s="314"/>
      <c r="APC313" s="314"/>
      <c r="APD313" s="314"/>
      <c r="APE313" s="314"/>
      <c r="APF313" s="314"/>
      <c r="APG313" s="314"/>
      <c r="APH313" s="314"/>
      <c r="API313" s="314"/>
      <c r="APJ313" s="314"/>
      <c r="APK313" s="314"/>
      <c r="APL313" s="314"/>
      <c r="APM313" s="314"/>
      <c r="APN313" s="314"/>
      <c r="APO313" s="314"/>
      <c r="APP313" s="314"/>
      <c r="APQ313" s="314"/>
      <c r="APR313" s="314"/>
      <c r="APS313" s="314"/>
      <c r="APT313" s="314"/>
      <c r="APU313" s="314"/>
      <c r="APV313" s="314"/>
      <c r="APW313" s="314"/>
      <c r="APX313" s="314"/>
      <c r="APY313" s="314"/>
      <c r="APZ313" s="314"/>
      <c r="AQA313" s="314"/>
      <c r="AQB313" s="314"/>
      <c r="AQC313" s="314"/>
      <c r="AQD313" s="314"/>
      <c r="AQE313" s="314"/>
      <c r="AQF313" s="314"/>
      <c r="AQG313" s="314"/>
      <c r="AQH313" s="314"/>
      <c r="AQI313" s="314"/>
      <c r="AQJ313" s="314"/>
      <c r="AQK313" s="314"/>
      <c r="AQL313" s="314"/>
      <c r="AQM313" s="314"/>
      <c r="AQN313" s="314"/>
      <c r="AQO313" s="314"/>
      <c r="AQP313" s="314"/>
      <c r="AQQ313" s="314"/>
      <c r="AQR313" s="314"/>
      <c r="AQS313" s="314"/>
      <c r="AQT313" s="314"/>
      <c r="AQU313" s="314"/>
      <c r="AQV313" s="314"/>
      <c r="AQW313" s="314"/>
      <c r="AQX313" s="314"/>
      <c r="AQY313" s="314"/>
      <c r="AQZ313" s="314"/>
      <c r="ARA313" s="314"/>
      <c r="ARB313" s="314"/>
      <c r="ARC313" s="314"/>
      <c r="ARD313" s="314"/>
      <c r="ARE313" s="314"/>
      <c r="ARF313" s="314"/>
      <c r="ARG313" s="314"/>
      <c r="ARH313" s="314"/>
      <c r="ARI313" s="314"/>
      <c r="ARJ313" s="314"/>
      <c r="ARK313" s="314"/>
      <c r="ARL313" s="314"/>
      <c r="ARM313" s="314"/>
      <c r="ARN313" s="314"/>
      <c r="ARO313" s="314"/>
      <c r="ARP313" s="314"/>
      <c r="ARQ313" s="314"/>
      <c r="ARR313" s="314"/>
      <c r="ARS313" s="314"/>
      <c r="ART313" s="314"/>
      <c r="ARU313" s="314"/>
      <c r="ARV313" s="314"/>
      <c r="ARW313" s="314"/>
      <c r="ARX313" s="314"/>
      <c r="ARY313" s="314"/>
      <c r="ARZ313" s="314"/>
      <c r="ASA313" s="314"/>
      <c r="ASB313" s="314"/>
      <c r="ASC313" s="314"/>
      <c r="ASD313" s="314"/>
      <c r="ASE313" s="314"/>
      <c r="ASF313" s="314"/>
      <c r="ASG313" s="314"/>
      <c r="ASH313" s="314"/>
      <c r="ASI313" s="314"/>
      <c r="ASJ313" s="314"/>
      <c r="ASK313" s="314"/>
      <c r="ASL313" s="314"/>
      <c r="ASM313" s="314"/>
      <c r="ASN313" s="314"/>
      <c r="ASO313" s="314"/>
      <c r="ASP313" s="314"/>
      <c r="ASQ313" s="314"/>
      <c r="ASR313" s="314"/>
      <c r="ASS313" s="314"/>
      <c r="AST313" s="314"/>
      <c r="ASU313" s="314"/>
      <c r="ASV313" s="314"/>
      <c r="ASW313" s="314"/>
      <c r="ASX313" s="314"/>
      <c r="ASY313" s="314"/>
      <c r="ASZ313" s="314"/>
      <c r="ATA313" s="314"/>
      <c r="ATB313" s="314"/>
      <c r="ATC313" s="314"/>
      <c r="ATD313" s="314"/>
      <c r="ATE313" s="314"/>
      <c r="ATF313" s="314"/>
      <c r="ATG313" s="314"/>
      <c r="ATH313" s="314"/>
      <c r="ATI313" s="314"/>
      <c r="ATJ313" s="314"/>
      <c r="ATK313" s="314"/>
      <c r="ATL313" s="314"/>
      <c r="ATM313" s="314"/>
      <c r="ATN313" s="314"/>
      <c r="ATO313" s="314"/>
      <c r="ATP313" s="314"/>
      <c r="ATQ313" s="314"/>
      <c r="ATR313" s="314"/>
      <c r="ATS313" s="314"/>
      <c r="ATT313" s="314"/>
      <c r="ATU313" s="314"/>
      <c r="ATV313" s="314"/>
      <c r="ATW313" s="314"/>
      <c r="ATX313" s="314"/>
      <c r="ATY313" s="314"/>
      <c r="ATZ313" s="314"/>
      <c r="AUA313" s="314"/>
      <c r="AUB313" s="314"/>
      <c r="AUC313" s="314"/>
      <c r="AUD313" s="314"/>
      <c r="AUE313" s="314"/>
      <c r="AUF313" s="314"/>
      <c r="AUG313" s="314"/>
      <c r="AUH313" s="314"/>
      <c r="AUI313" s="314"/>
      <c r="AUJ313" s="314"/>
      <c r="AUK313" s="314"/>
      <c r="AUL313" s="314"/>
      <c r="AUM313" s="314"/>
      <c r="AUN313" s="314"/>
      <c r="AUO313" s="314"/>
      <c r="AUP313" s="314"/>
      <c r="AUQ313" s="314"/>
      <c r="AUR313" s="314"/>
      <c r="AUS313" s="314"/>
      <c r="AUT313" s="314"/>
      <c r="AUU313" s="314"/>
      <c r="AUV313" s="314"/>
      <c r="AUW313" s="314"/>
      <c r="AUX313" s="314"/>
      <c r="AUY313" s="314"/>
      <c r="AUZ313" s="314"/>
      <c r="AVA313" s="314"/>
      <c r="AVB313" s="314"/>
      <c r="AVC313" s="314"/>
      <c r="AVD313" s="314"/>
      <c r="AVE313" s="314"/>
      <c r="AVF313" s="314"/>
      <c r="AVG313" s="314"/>
      <c r="AVH313" s="314"/>
      <c r="AVI313" s="314"/>
      <c r="AVJ313" s="314"/>
      <c r="AVK313" s="314"/>
      <c r="AVL313" s="314"/>
      <c r="AVM313" s="314"/>
      <c r="AVN313" s="314"/>
      <c r="AVO313" s="314"/>
      <c r="AVP313" s="314"/>
      <c r="AVQ313" s="314"/>
      <c r="AVR313" s="314"/>
      <c r="AVS313" s="314"/>
      <c r="AVT313" s="314"/>
      <c r="AVU313" s="314"/>
      <c r="AVV313" s="314"/>
      <c r="AVW313" s="314"/>
      <c r="AVX313" s="314"/>
      <c r="AVY313" s="314"/>
      <c r="AVZ313" s="314"/>
      <c r="AWA313" s="314"/>
      <c r="AWB313" s="314"/>
      <c r="AWC313" s="314"/>
      <c r="AWD313" s="314"/>
      <c r="AWE313" s="314"/>
      <c r="AWF313" s="314"/>
      <c r="AWG313" s="314"/>
      <c r="AWH313" s="314"/>
      <c r="AWI313" s="314"/>
      <c r="AWJ313" s="314"/>
      <c r="AWK313" s="314"/>
      <c r="AWL313" s="314"/>
      <c r="AWM313" s="314"/>
      <c r="AWN313" s="314"/>
      <c r="AWO313" s="314"/>
      <c r="AWP313" s="314"/>
      <c r="AWQ313" s="314"/>
      <c r="AWR313" s="314"/>
      <c r="AWS313" s="314"/>
      <c r="AWT313" s="314"/>
      <c r="AWU313" s="314"/>
      <c r="AWV313" s="314"/>
      <c r="AWW313" s="314"/>
      <c r="AWX313" s="314"/>
      <c r="AWY313" s="314"/>
      <c r="AWZ313" s="314"/>
      <c r="AXA313" s="314"/>
      <c r="AXB313" s="314"/>
      <c r="AXC313" s="314"/>
      <c r="AXD313" s="314"/>
      <c r="AXE313" s="314"/>
      <c r="AXF313" s="314"/>
      <c r="AXG313" s="314"/>
      <c r="AXH313" s="314"/>
      <c r="AXI313" s="314"/>
      <c r="AXJ313" s="314"/>
      <c r="AXK313" s="314"/>
      <c r="AXL313" s="314"/>
      <c r="AXM313" s="314"/>
      <c r="AXN313" s="314"/>
      <c r="AXO313" s="314"/>
      <c r="AXP313" s="314"/>
      <c r="AXQ313" s="314"/>
      <c r="AXR313" s="314"/>
      <c r="AXS313" s="314"/>
      <c r="AXT313" s="314"/>
      <c r="AXU313" s="314"/>
      <c r="AXV313" s="314"/>
      <c r="AXW313" s="314"/>
      <c r="AXX313" s="314"/>
      <c r="AXY313" s="314"/>
      <c r="AXZ313" s="314"/>
      <c r="AYA313" s="314"/>
      <c r="AYB313" s="314"/>
      <c r="AYC313" s="314"/>
      <c r="AYD313" s="314"/>
      <c r="AYE313" s="314"/>
      <c r="AYF313" s="314"/>
      <c r="AYG313" s="314"/>
      <c r="AYH313" s="314"/>
      <c r="AYI313" s="314"/>
      <c r="AYJ313" s="314"/>
      <c r="AYK313" s="314"/>
      <c r="AYL313" s="314"/>
      <c r="AYM313" s="314"/>
      <c r="AYN313" s="314"/>
      <c r="AYO313" s="314"/>
      <c r="AYP313" s="314"/>
      <c r="AYQ313" s="314"/>
      <c r="AYR313" s="314"/>
      <c r="AYS313" s="314"/>
      <c r="AYT313" s="314"/>
      <c r="AYU313" s="314"/>
      <c r="AYV313" s="314"/>
      <c r="AYW313" s="314"/>
      <c r="AYX313" s="314"/>
      <c r="AYY313" s="314"/>
      <c r="AYZ313" s="314"/>
      <c r="AZA313" s="314"/>
      <c r="AZB313" s="314"/>
      <c r="AZC313" s="314"/>
      <c r="AZD313" s="314"/>
      <c r="AZE313" s="314"/>
      <c r="AZF313" s="314"/>
      <c r="AZG313" s="314"/>
      <c r="AZH313" s="314"/>
      <c r="AZI313" s="314"/>
      <c r="AZJ313" s="314"/>
      <c r="AZK313" s="314"/>
      <c r="AZL313" s="314"/>
      <c r="AZM313" s="314"/>
      <c r="AZN313" s="314"/>
      <c r="AZO313" s="314"/>
      <c r="AZP313" s="314"/>
      <c r="AZQ313" s="314"/>
      <c r="AZR313" s="314"/>
      <c r="AZS313" s="314"/>
      <c r="AZT313" s="314"/>
      <c r="AZU313" s="314"/>
      <c r="AZV313" s="314"/>
      <c r="AZW313" s="314"/>
      <c r="AZX313" s="314"/>
      <c r="AZY313" s="314"/>
      <c r="AZZ313" s="314"/>
      <c r="BAA313" s="314"/>
      <c r="BAB313" s="314"/>
      <c r="BAC313" s="314"/>
      <c r="BAD313" s="314"/>
      <c r="BAE313" s="314"/>
      <c r="BAF313" s="314"/>
      <c r="BAG313" s="314"/>
      <c r="BAH313" s="314"/>
      <c r="BAI313" s="314"/>
      <c r="BAJ313" s="314"/>
      <c r="BAK313" s="314"/>
      <c r="BAL313" s="314"/>
      <c r="BAM313" s="314"/>
      <c r="BAN313" s="314"/>
      <c r="BAO313" s="314"/>
      <c r="BAP313" s="314"/>
      <c r="BAQ313" s="314"/>
      <c r="BAR313" s="314"/>
      <c r="BAS313" s="314"/>
      <c r="BAT313" s="314"/>
      <c r="BAU313" s="314"/>
      <c r="BAV313" s="314"/>
      <c r="BAW313" s="314"/>
      <c r="BAX313" s="314"/>
      <c r="BAY313" s="314"/>
      <c r="BAZ313" s="314"/>
      <c r="BBA313" s="314"/>
      <c r="BBB313" s="314"/>
      <c r="BBC313" s="314"/>
      <c r="BBD313" s="314"/>
      <c r="BBE313" s="314"/>
      <c r="BBF313" s="314"/>
      <c r="BBG313" s="314"/>
      <c r="BBH313" s="314"/>
      <c r="BBI313" s="314"/>
      <c r="BBJ313" s="314"/>
      <c r="BBK313" s="314"/>
      <c r="BBL313" s="314"/>
      <c r="BBM313" s="314"/>
      <c r="BBN313" s="314"/>
      <c r="BBO313" s="314"/>
      <c r="BBP313" s="314"/>
      <c r="BBQ313" s="314"/>
      <c r="BBR313" s="314"/>
      <c r="BBS313" s="314"/>
      <c r="BBT313" s="314"/>
      <c r="BBU313" s="314"/>
      <c r="BBV313" s="314"/>
      <c r="BBW313" s="314"/>
      <c r="BBX313" s="314"/>
      <c r="BBY313" s="314"/>
      <c r="BBZ313" s="314"/>
      <c r="BCA313" s="314"/>
      <c r="BCB313" s="314"/>
      <c r="BCC313" s="314"/>
      <c r="BCD313" s="314"/>
      <c r="BCE313" s="314"/>
      <c r="BCF313" s="314"/>
      <c r="BCG313" s="314"/>
      <c r="BCH313" s="314"/>
      <c r="BCI313" s="314"/>
      <c r="BCJ313" s="314"/>
      <c r="BCK313" s="314"/>
      <c r="BCL313" s="314"/>
      <c r="BCM313" s="314"/>
      <c r="BCN313" s="314"/>
      <c r="BCO313" s="314"/>
      <c r="BCP313" s="314"/>
      <c r="BCQ313" s="314"/>
      <c r="BCR313" s="314"/>
      <c r="BCS313" s="314"/>
      <c r="BCT313" s="314"/>
      <c r="BCU313" s="314"/>
      <c r="BCV313" s="314"/>
      <c r="BCW313" s="314"/>
      <c r="BCX313" s="314"/>
      <c r="BCY313" s="314"/>
      <c r="BCZ313" s="314"/>
      <c r="BDA313" s="314"/>
      <c r="BDB313" s="314"/>
      <c r="BDC313" s="314"/>
      <c r="BDD313" s="314"/>
      <c r="BDE313" s="314"/>
      <c r="BDF313" s="314"/>
      <c r="BDG313" s="314"/>
      <c r="BDH313" s="314"/>
      <c r="BDI313" s="314"/>
      <c r="BDJ313" s="314"/>
      <c r="BDK313" s="314"/>
      <c r="BDL313" s="314"/>
      <c r="BDM313" s="314"/>
      <c r="BDN313" s="314"/>
      <c r="BDO313" s="314"/>
      <c r="BDP313" s="314"/>
      <c r="BDQ313" s="314"/>
      <c r="BDR313" s="314"/>
      <c r="BDS313" s="314"/>
      <c r="BDT313" s="314"/>
      <c r="BDU313" s="314"/>
      <c r="BDV313" s="314"/>
      <c r="BDW313" s="314"/>
      <c r="BDX313" s="314"/>
      <c r="BDY313" s="314"/>
      <c r="BDZ313" s="314"/>
      <c r="BEA313" s="314"/>
      <c r="BEB313" s="314"/>
      <c r="BEC313" s="314"/>
      <c r="BED313" s="314"/>
      <c r="BEE313" s="314"/>
      <c r="BEF313" s="314"/>
      <c r="BEG313" s="314"/>
      <c r="BEH313" s="314"/>
      <c r="BEI313" s="314"/>
      <c r="BEJ313" s="314"/>
      <c r="BEK313" s="314"/>
      <c r="BEL313" s="314"/>
      <c r="BEM313" s="314"/>
      <c r="BEN313" s="314"/>
      <c r="BEO313" s="314"/>
      <c r="BEP313" s="314"/>
      <c r="BEQ313" s="314"/>
      <c r="BER313" s="314"/>
      <c r="BES313" s="314"/>
      <c r="BET313" s="314"/>
      <c r="BEU313" s="314"/>
      <c r="BEV313" s="314"/>
      <c r="BEW313" s="314"/>
      <c r="BEX313" s="314"/>
      <c r="BEY313" s="314"/>
      <c r="BEZ313" s="314"/>
      <c r="BFA313" s="314"/>
      <c r="BFB313" s="314"/>
      <c r="BFC313" s="314"/>
      <c r="BFD313" s="314"/>
      <c r="BFE313" s="314"/>
      <c r="BFF313" s="314"/>
      <c r="BFG313" s="314"/>
      <c r="BFH313" s="314"/>
      <c r="BFI313" s="314"/>
      <c r="BFJ313" s="314"/>
      <c r="BFK313" s="314"/>
      <c r="BFL313" s="314"/>
      <c r="BFM313" s="314"/>
      <c r="BFN313" s="314"/>
      <c r="BFO313" s="314"/>
      <c r="BFP313" s="314"/>
      <c r="BFQ313" s="314"/>
      <c r="BFR313" s="314"/>
      <c r="BFS313" s="314"/>
      <c r="BFT313" s="314"/>
      <c r="BFU313" s="314"/>
      <c r="BFV313" s="314"/>
      <c r="BFW313" s="314"/>
      <c r="BFX313" s="314"/>
      <c r="BFY313" s="314"/>
      <c r="BFZ313" s="314"/>
      <c r="BGA313" s="314"/>
      <c r="BGB313" s="314"/>
      <c r="BGC313" s="314"/>
      <c r="BGD313" s="314"/>
      <c r="BGE313" s="314"/>
      <c r="BGF313" s="314"/>
      <c r="BGG313" s="314"/>
      <c r="BGH313" s="314"/>
      <c r="BGI313" s="314"/>
      <c r="BGJ313" s="314"/>
      <c r="BGK313" s="314"/>
      <c r="BGL313" s="314"/>
      <c r="BGM313" s="314"/>
      <c r="BGN313" s="314"/>
      <c r="BGO313" s="314"/>
      <c r="BGP313" s="314"/>
      <c r="BGQ313" s="314"/>
      <c r="BGR313" s="314"/>
      <c r="BGS313" s="314"/>
      <c r="BGT313" s="314"/>
      <c r="BGU313" s="314"/>
      <c r="BGV313" s="314"/>
      <c r="BGW313" s="314"/>
      <c r="BGX313" s="314"/>
      <c r="BGY313" s="314"/>
      <c r="BGZ313" s="314"/>
      <c r="BHA313" s="314"/>
      <c r="BHB313" s="314"/>
      <c r="BHC313" s="314"/>
      <c r="BHD313" s="314"/>
      <c r="BHE313" s="314"/>
      <c r="BHF313" s="314"/>
      <c r="BHG313" s="314"/>
      <c r="BHH313" s="314"/>
      <c r="BHI313" s="314"/>
      <c r="BHJ313" s="314"/>
      <c r="BHK313" s="314"/>
      <c r="BHL313" s="314"/>
      <c r="BHM313" s="314"/>
      <c r="BHN313" s="314"/>
      <c r="BHO313" s="314"/>
      <c r="BHP313" s="314"/>
      <c r="BHQ313" s="314"/>
      <c r="BHR313" s="314"/>
      <c r="BHS313" s="314"/>
      <c r="BHT313" s="314"/>
      <c r="BHU313" s="314"/>
      <c r="BHV313" s="314"/>
      <c r="BHW313" s="314"/>
      <c r="BHX313" s="314"/>
      <c r="BHY313" s="314"/>
      <c r="BHZ313" s="314"/>
      <c r="BIA313" s="314"/>
      <c r="BIB313" s="314"/>
      <c r="BIC313" s="314"/>
      <c r="BID313" s="314"/>
      <c r="BIE313" s="314"/>
      <c r="BIF313" s="314"/>
      <c r="BIG313" s="314"/>
      <c r="BIH313" s="314"/>
      <c r="BII313" s="314"/>
      <c r="BIJ313" s="314"/>
      <c r="BIK313" s="314"/>
      <c r="BIL313" s="314"/>
      <c r="BIM313" s="314"/>
      <c r="BIN313" s="314"/>
      <c r="BIO313" s="314"/>
      <c r="BIP313" s="314"/>
      <c r="BIQ313" s="314"/>
      <c r="BIR313" s="314"/>
      <c r="BIS313" s="314"/>
      <c r="BIT313" s="314"/>
      <c r="BIU313" s="314"/>
      <c r="BIV313" s="314"/>
      <c r="BIW313" s="314"/>
      <c r="BIX313" s="314"/>
      <c r="BIY313" s="314"/>
      <c r="BIZ313" s="314"/>
      <c r="BJA313" s="314"/>
      <c r="BJB313" s="314"/>
      <c r="BJC313" s="314"/>
      <c r="BJD313" s="314"/>
      <c r="BJE313" s="314"/>
      <c r="BJF313" s="314"/>
      <c r="BJG313" s="314"/>
      <c r="BJH313" s="314"/>
      <c r="BJI313" s="314"/>
      <c r="BJJ313" s="314"/>
      <c r="BJK313" s="314"/>
      <c r="BJL313" s="314"/>
      <c r="BJM313" s="314"/>
      <c r="BJN313" s="314"/>
      <c r="BJO313" s="314"/>
      <c r="BJP313" s="314"/>
      <c r="BJQ313" s="314"/>
      <c r="BJR313" s="314"/>
      <c r="BJS313" s="314"/>
      <c r="BJT313" s="314"/>
      <c r="BJU313" s="314"/>
      <c r="BJV313" s="314"/>
      <c r="BJW313" s="314"/>
      <c r="BJX313" s="314"/>
      <c r="BJY313" s="314"/>
      <c r="BJZ313" s="314"/>
      <c r="BKA313" s="314"/>
      <c r="BKB313" s="314"/>
      <c r="BKC313" s="314"/>
      <c r="BKD313" s="314"/>
      <c r="BKE313" s="314"/>
      <c r="BKF313" s="314"/>
      <c r="BKG313" s="314"/>
      <c r="BKH313" s="314"/>
      <c r="BKI313" s="314"/>
      <c r="BKJ313" s="314"/>
      <c r="BKK313" s="314"/>
      <c r="BKL313" s="314"/>
      <c r="BKM313" s="314"/>
      <c r="BKN313" s="314"/>
      <c r="BKO313" s="314"/>
      <c r="BKP313" s="314"/>
      <c r="BKQ313" s="314"/>
      <c r="BKR313" s="314"/>
      <c r="BKS313" s="314"/>
      <c r="BKT313" s="314"/>
      <c r="BKU313" s="314"/>
      <c r="BKV313" s="314"/>
      <c r="BKW313" s="314"/>
      <c r="BKX313" s="314"/>
      <c r="BKY313" s="314"/>
      <c r="BKZ313" s="314"/>
      <c r="BLA313" s="314"/>
      <c r="BLB313" s="314"/>
      <c r="BLC313" s="314"/>
      <c r="BLD313" s="314"/>
      <c r="BLE313" s="314"/>
      <c r="BLF313" s="314"/>
      <c r="BLG313" s="314"/>
      <c r="BLH313" s="314"/>
      <c r="BLI313" s="314"/>
      <c r="BLJ313" s="314"/>
      <c r="BLK313" s="314"/>
      <c r="BLL313" s="314"/>
      <c r="BLM313" s="314"/>
      <c r="BLN313" s="314"/>
      <c r="BLO313" s="314"/>
      <c r="BLP313" s="314"/>
      <c r="BLQ313" s="314"/>
      <c r="BLR313" s="314"/>
      <c r="BLS313" s="314"/>
      <c r="BLT313" s="314"/>
      <c r="BLU313" s="314"/>
      <c r="BLV313" s="314"/>
      <c r="BLW313" s="314"/>
      <c r="BLX313" s="314"/>
      <c r="BLY313" s="314"/>
      <c r="BLZ313" s="314"/>
      <c r="BMA313" s="314"/>
      <c r="BMB313" s="314"/>
      <c r="BMC313" s="314"/>
      <c r="BMD313" s="314"/>
      <c r="BME313" s="314"/>
      <c r="BMF313" s="314"/>
      <c r="BMG313" s="314"/>
      <c r="BMH313" s="314"/>
      <c r="BMI313" s="314"/>
      <c r="BMJ313" s="314"/>
      <c r="BMK313" s="314"/>
      <c r="BML313" s="314"/>
      <c r="BMM313" s="314"/>
      <c r="BMN313" s="314"/>
      <c r="BMO313" s="314"/>
      <c r="BMP313" s="314"/>
      <c r="BMQ313" s="314"/>
      <c r="BMR313" s="314"/>
      <c r="BMS313" s="314"/>
      <c r="BMT313" s="314"/>
      <c r="BMU313" s="314"/>
      <c r="BMV313" s="314"/>
      <c r="BMW313" s="314"/>
      <c r="BMX313" s="314"/>
      <c r="BMY313" s="314"/>
      <c r="BMZ313" s="314"/>
      <c r="BNA313" s="314"/>
      <c r="BNB313" s="314"/>
      <c r="BNC313" s="314"/>
      <c r="BND313" s="314"/>
      <c r="BNE313" s="314"/>
      <c r="BNF313" s="314"/>
      <c r="BNG313" s="314"/>
      <c r="BNH313" s="314"/>
      <c r="BNI313" s="314"/>
      <c r="BNJ313" s="314"/>
      <c r="BNK313" s="314"/>
      <c r="BNL313" s="314"/>
      <c r="BNM313" s="314"/>
      <c r="BNN313" s="314"/>
      <c r="BNO313" s="314"/>
      <c r="BNP313" s="314"/>
      <c r="BNQ313" s="314"/>
      <c r="BNR313" s="314"/>
      <c r="BNS313" s="314"/>
      <c r="BNT313" s="314"/>
      <c r="BNU313" s="314"/>
      <c r="BNV313" s="314"/>
      <c r="BNW313" s="314"/>
      <c r="BNX313" s="314"/>
      <c r="BNY313" s="314"/>
      <c r="BNZ313" s="314"/>
      <c r="BOA313" s="314"/>
      <c r="BOB313" s="314"/>
      <c r="BOC313" s="314"/>
      <c r="BOD313" s="314"/>
      <c r="BOE313" s="314"/>
      <c r="BOF313" s="314"/>
      <c r="BOG313" s="314"/>
      <c r="BOH313" s="314"/>
      <c r="BOI313" s="314"/>
      <c r="BOJ313" s="314"/>
      <c r="BOK313" s="314"/>
      <c r="BOL313" s="314"/>
      <c r="BOM313" s="314"/>
      <c r="BON313" s="314"/>
      <c r="BOO313" s="314"/>
      <c r="BOP313" s="314"/>
      <c r="BOQ313" s="314"/>
      <c r="BOR313" s="314"/>
      <c r="BOS313" s="314"/>
      <c r="BOT313" s="314"/>
      <c r="BOU313" s="314"/>
      <c r="BOV313" s="314"/>
      <c r="BOW313" s="314"/>
      <c r="BOX313" s="314"/>
      <c r="BOY313" s="314"/>
      <c r="BOZ313" s="314"/>
      <c r="BPA313" s="314"/>
      <c r="BPB313" s="314"/>
      <c r="BPC313" s="314"/>
      <c r="BPD313" s="314"/>
      <c r="BPE313" s="314"/>
      <c r="BPF313" s="314"/>
      <c r="BPG313" s="314"/>
      <c r="BPH313" s="314"/>
      <c r="BPI313" s="314"/>
      <c r="BPJ313" s="314"/>
      <c r="BPK313" s="314"/>
      <c r="BPL313" s="314"/>
      <c r="BPM313" s="314"/>
      <c r="BPN313" s="314"/>
      <c r="BPO313" s="314"/>
      <c r="BPP313" s="314"/>
      <c r="BPQ313" s="314"/>
      <c r="BPR313" s="314"/>
      <c r="BPS313" s="314"/>
      <c r="BPT313" s="314"/>
      <c r="BPU313" s="314"/>
      <c r="BPV313" s="314"/>
      <c r="BPW313" s="314"/>
      <c r="BPX313" s="314"/>
      <c r="BPY313" s="314"/>
      <c r="BPZ313" s="314"/>
      <c r="BQA313" s="314"/>
      <c r="BQB313" s="314"/>
      <c r="BQC313" s="314"/>
      <c r="BQD313" s="314"/>
      <c r="BQE313" s="314"/>
      <c r="BQF313" s="314"/>
      <c r="BQG313" s="314"/>
      <c r="BQH313" s="314"/>
      <c r="BQI313" s="314"/>
      <c r="BQJ313" s="314"/>
      <c r="BQK313" s="314"/>
      <c r="BQL313" s="314"/>
      <c r="BQM313" s="314"/>
      <c r="BQN313" s="314"/>
      <c r="BQO313" s="314"/>
      <c r="BQP313" s="314"/>
      <c r="BQQ313" s="314"/>
      <c r="BQR313" s="314"/>
      <c r="BQS313" s="314"/>
      <c r="BQT313" s="314"/>
      <c r="BQU313" s="314"/>
      <c r="BQV313" s="314"/>
      <c r="BQW313" s="314"/>
      <c r="BQX313" s="314"/>
      <c r="BQY313" s="314"/>
      <c r="BQZ313" s="314"/>
      <c r="BRA313" s="314"/>
      <c r="BRB313" s="314"/>
      <c r="BRC313" s="314"/>
      <c r="BRD313" s="314"/>
      <c r="BRE313" s="314"/>
      <c r="BRF313" s="314"/>
      <c r="BRG313" s="314"/>
      <c r="BRH313" s="314"/>
      <c r="BRI313" s="314"/>
      <c r="BRJ313" s="314"/>
      <c r="BRK313" s="314"/>
      <c r="BRL313" s="314"/>
      <c r="BRM313" s="314"/>
      <c r="BRN313" s="314"/>
      <c r="BRO313" s="314"/>
      <c r="BRP313" s="314"/>
      <c r="BRQ313" s="314"/>
      <c r="BRR313" s="314"/>
      <c r="BRS313" s="314"/>
      <c r="BRT313" s="314"/>
      <c r="BRU313" s="314"/>
      <c r="BRV313" s="314"/>
      <c r="BRW313" s="314"/>
      <c r="BRX313" s="314"/>
      <c r="BRY313" s="314"/>
      <c r="BRZ313" s="314"/>
      <c r="BSA313" s="314"/>
      <c r="BSB313" s="314"/>
      <c r="BSC313" s="314"/>
      <c r="BSD313" s="314"/>
      <c r="BSE313" s="314"/>
      <c r="BSF313" s="314"/>
      <c r="BSG313" s="314"/>
      <c r="BSH313" s="314"/>
      <c r="BSI313" s="314"/>
      <c r="BSJ313" s="314"/>
      <c r="BSK313" s="314"/>
      <c r="BSL313" s="314"/>
      <c r="BSM313" s="314"/>
      <c r="BSN313" s="314"/>
      <c r="BSO313" s="314"/>
      <c r="BSP313" s="314"/>
      <c r="BSQ313" s="314"/>
      <c r="BSR313" s="314"/>
      <c r="BSS313" s="314"/>
      <c r="BST313" s="314"/>
      <c r="BSU313" s="314"/>
      <c r="BSV313" s="314"/>
      <c r="BSW313" s="314"/>
      <c r="BSX313" s="314"/>
      <c r="BSY313" s="314"/>
      <c r="BSZ313" s="314"/>
      <c r="BTA313" s="314"/>
      <c r="BTB313" s="314"/>
      <c r="BTC313" s="314"/>
      <c r="BTD313" s="314"/>
      <c r="BTE313" s="314"/>
      <c r="BTF313" s="314"/>
      <c r="BTG313" s="314"/>
      <c r="BTH313" s="314"/>
      <c r="BTI313" s="314"/>
      <c r="BTJ313" s="314"/>
      <c r="BTK313" s="314"/>
      <c r="BTL313" s="314"/>
      <c r="BTM313" s="314"/>
      <c r="BTN313" s="314"/>
      <c r="BTO313" s="314"/>
      <c r="BTP313" s="314"/>
      <c r="BTQ313" s="314"/>
      <c r="BTR313" s="314"/>
      <c r="BTS313" s="314"/>
      <c r="BTT313" s="314"/>
      <c r="BTU313" s="314"/>
      <c r="BTV313" s="314"/>
      <c r="BTW313" s="314"/>
      <c r="BTX313" s="314"/>
      <c r="BTY313" s="314"/>
      <c r="BTZ313" s="314"/>
      <c r="BUA313" s="314"/>
      <c r="BUB313" s="314"/>
      <c r="BUC313" s="314"/>
      <c r="BUD313" s="314"/>
      <c r="BUE313" s="314"/>
      <c r="BUF313" s="314"/>
      <c r="BUG313" s="314"/>
      <c r="BUH313" s="314"/>
      <c r="BUI313" s="314"/>
      <c r="BUJ313" s="314"/>
      <c r="BUK313" s="314"/>
      <c r="BUL313" s="314"/>
      <c r="BUM313" s="314"/>
      <c r="BUN313" s="314"/>
      <c r="BUO313" s="314"/>
      <c r="BUP313" s="314"/>
      <c r="BUQ313" s="314"/>
      <c r="BUR313" s="314"/>
      <c r="BUS313" s="314"/>
      <c r="BUT313" s="314"/>
      <c r="BUU313" s="314"/>
      <c r="BUV313" s="314"/>
      <c r="BUW313" s="314"/>
      <c r="BUX313" s="314"/>
      <c r="BUY313" s="314"/>
      <c r="BUZ313" s="314"/>
      <c r="BVA313" s="314"/>
      <c r="BVB313" s="314"/>
      <c r="BVC313" s="314"/>
      <c r="BVD313" s="314"/>
      <c r="BVE313" s="314"/>
      <c r="BVF313" s="314"/>
      <c r="BVG313" s="314"/>
      <c r="BVH313" s="314"/>
      <c r="BVI313" s="314"/>
      <c r="BVJ313" s="314"/>
      <c r="BVK313" s="314"/>
      <c r="BVL313" s="314"/>
      <c r="BVM313" s="314"/>
      <c r="BVN313" s="314"/>
      <c r="BVO313" s="314"/>
      <c r="BVP313" s="314"/>
      <c r="BVQ313" s="314"/>
      <c r="BVR313" s="314"/>
      <c r="BVS313" s="314"/>
      <c r="BVT313" s="314"/>
      <c r="BVU313" s="314"/>
      <c r="BVV313" s="314"/>
      <c r="BVW313" s="314"/>
      <c r="BVX313" s="314"/>
      <c r="BVY313" s="314"/>
      <c r="BVZ313" s="314"/>
      <c r="BWA313" s="314"/>
      <c r="BWB313" s="314"/>
      <c r="BWC313" s="314"/>
      <c r="BWD313" s="314"/>
      <c r="BWE313" s="314"/>
      <c r="BWF313" s="314"/>
      <c r="BWG313" s="314"/>
      <c r="BWH313" s="314"/>
      <c r="BWI313" s="314"/>
      <c r="BWJ313" s="314"/>
      <c r="BWK313" s="314"/>
      <c r="BWL313" s="314"/>
      <c r="BWM313" s="314"/>
      <c r="BWN313" s="314"/>
      <c r="BWO313" s="314"/>
      <c r="BWP313" s="314"/>
      <c r="BWQ313" s="314"/>
      <c r="BWR313" s="314"/>
      <c r="BWS313" s="314"/>
      <c r="BWT313" s="314"/>
      <c r="BWU313" s="314"/>
      <c r="BWV313" s="314"/>
      <c r="BWW313" s="314"/>
      <c r="BWX313" s="314"/>
      <c r="BWY313" s="314"/>
      <c r="BWZ313" s="314"/>
      <c r="BXA313" s="314"/>
      <c r="BXB313" s="314"/>
      <c r="BXC313" s="314"/>
      <c r="BXD313" s="314"/>
      <c r="BXE313" s="314"/>
      <c r="BXF313" s="314"/>
      <c r="BXG313" s="314"/>
      <c r="BXH313" s="314"/>
      <c r="BXI313" s="314"/>
      <c r="BXJ313" s="314"/>
      <c r="BXK313" s="314"/>
      <c r="BXL313" s="314"/>
      <c r="BXM313" s="314"/>
      <c r="BXN313" s="314"/>
      <c r="BXO313" s="314"/>
      <c r="BXP313" s="314"/>
      <c r="BXQ313" s="314"/>
      <c r="BXR313" s="314"/>
      <c r="BXS313" s="314"/>
      <c r="BXT313" s="314"/>
      <c r="BXU313" s="314"/>
      <c r="BXV313" s="314"/>
      <c r="BXW313" s="314"/>
      <c r="BXX313" s="314"/>
      <c r="BXY313" s="314"/>
      <c r="BXZ313" s="314"/>
      <c r="BYA313" s="314"/>
      <c r="BYB313" s="314"/>
      <c r="BYC313" s="314"/>
      <c r="BYD313" s="314"/>
      <c r="BYE313" s="314"/>
      <c r="BYF313" s="314"/>
      <c r="BYG313" s="314"/>
      <c r="BYH313" s="314"/>
      <c r="BYI313" s="314"/>
      <c r="BYJ313" s="314"/>
      <c r="BYK313" s="314"/>
      <c r="BYL313" s="314"/>
      <c r="BYM313" s="314"/>
      <c r="BYN313" s="314"/>
      <c r="BYO313" s="314"/>
      <c r="BYP313" s="314"/>
      <c r="BYQ313" s="314"/>
      <c r="BYR313" s="314"/>
      <c r="BYS313" s="314"/>
      <c r="BYT313" s="314"/>
      <c r="BYU313" s="314"/>
      <c r="BYV313" s="314"/>
      <c r="BYW313" s="314"/>
      <c r="BYX313" s="314"/>
      <c r="BYY313" s="314"/>
      <c r="BYZ313" s="314"/>
      <c r="BZA313" s="314"/>
      <c r="BZB313" s="314"/>
      <c r="BZC313" s="314"/>
      <c r="BZD313" s="314"/>
      <c r="BZE313" s="314"/>
      <c r="BZF313" s="314"/>
      <c r="BZG313" s="314"/>
      <c r="BZH313" s="314"/>
      <c r="BZI313" s="314"/>
      <c r="BZJ313" s="314"/>
      <c r="BZK313" s="314"/>
      <c r="BZL313" s="314"/>
      <c r="BZM313" s="314"/>
      <c r="BZN313" s="314"/>
      <c r="BZO313" s="314"/>
      <c r="BZP313" s="314"/>
      <c r="BZQ313" s="314"/>
      <c r="BZR313" s="314"/>
      <c r="BZS313" s="314"/>
      <c r="BZT313" s="314"/>
      <c r="BZU313" s="314"/>
      <c r="BZV313" s="314"/>
      <c r="BZW313" s="314"/>
      <c r="BZX313" s="314"/>
      <c r="BZY313" s="314"/>
      <c r="BZZ313" s="314"/>
      <c r="CAA313" s="314"/>
      <c r="CAB313" s="314"/>
      <c r="CAC313" s="314"/>
      <c r="CAD313" s="314"/>
      <c r="CAE313" s="314"/>
      <c r="CAF313" s="314"/>
      <c r="CAG313" s="314"/>
      <c r="CAH313" s="314"/>
      <c r="CAI313" s="314"/>
      <c r="CAJ313" s="314"/>
      <c r="CAK313" s="314"/>
      <c r="CAL313" s="314"/>
      <c r="CAM313" s="314"/>
      <c r="CAN313" s="314"/>
      <c r="CAO313" s="314"/>
      <c r="CAP313" s="314"/>
      <c r="CAQ313" s="314"/>
      <c r="CAR313" s="314"/>
      <c r="CAS313" s="314"/>
      <c r="CAT313" s="314"/>
      <c r="CAU313" s="314"/>
      <c r="CAV313" s="314"/>
      <c r="CAW313" s="314"/>
      <c r="CAX313" s="314"/>
      <c r="CAY313" s="314"/>
      <c r="CAZ313" s="314"/>
      <c r="CBA313" s="314"/>
      <c r="CBB313" s="314"/>
      <c r="CBC313" s="314"/>
      <c r="CBD313" s="314"/>
      <c r="CBE313" s="314"/>
      <c r="CBF313" s="314"/>
      <c r="CBG313" s="314"/>
      <c r="CBH313" s="314"/>
      <c r="CBI313" s="314"/>
      <c r="CBJ313" s="314"/>
      <c r="CBK313" s="314"/>
      <c r="CBL313" s="314"/>
      <c r="CBM313" s="314"/>
      <c r="CBN313" s="314"/>
      <c r="CBO313" s="314"/>
      <c r="CBP313" s="314"/>
      <c r="CBQ313" s="314"/>
      <c r="CBR313" s="314"/>
      <c r="CBS313" s="314"/>
      <c r="CBT313" s="314"/>
      <c r="CBU313" s="314"/>
      <c r="CBV313" s="314"/>
      <c r="CBW313" s="314"/>
      <c r="CBX313" s="314"/>
      <c r="CBY313" s="314"/>
      <c r="CBZ313" s="314"/>
      <c r="CCA313" s="314"/>
      <c r="CCB313" s="314"/>
      <c r="CCC313" s="314"/>
      <c r="CCD313" s="314"/>
      <c r="CCE313" s="314"/>
      <c r="CCF313" s="314"/>
      <c r="CCG313" s="314"/>
      <c r="CCH313" s="314"/>
      <c r="CCI313" s="314"/>
      <c r="CCJ313" s="314"/>
      <c r="CCK313" s="314"/>
      <c r="CCL313" s="314"/>
      <c r="CCM313" s="314"/>
      <c r="CCN313" s="314"/>
      <c r="CCO313" s="314"/>
      <c r="CCP313" s="314"/>
      <c r="CCQ313" s="314"/>
      <c r="CCR313" s="314"/>
      <c r="CCS313" s="314"/>
      <c r="CCT313" s="314"/>
      <c r="CCU313" s="314"/>
      <c r="CCV313" s="314"/>
      <c r="CCW313" s="314"/>
      <c r="CCX313" s="314"/>
      <c r="CCY313" s="314"/>
      <c r="CCZ313" s="314"/>
      <c r="CDA313" s="314"/>
      <c r="CDB313" s="314"/>
      <c r="CDC313" s="314"/>
      <c r="CDD313" s="314"/>
      <c r="CDE313" s="314"/>
      <c r="CDF313" s="314"/>
      <c r="CDG313" s="314"/>
      <c r="CDH313" s="314"/>
      <c r="CDI313" s="314"/>
      <c r="CDJ313" s="314"/>
      <c r="CDK313" s="314"/>
      <c r="CDL313" s="314"/>
      <c r="CDM313" s="314"/>
      <c r="CDN313" s="314"/>
      <c r="CDO313" s="314"/>
      <c r="CDP313" s="314"/>
      <c r="CDQ313" s="314"/>
      <c r="CDR313" s="314"/>
      <c r="CDS313" s="314"/>
      <c r="CDT313" s="314"/>
      <c r="CDU313" s="314"/>
      <c r="CDV313" s="314"/>
      <c r="CDW313" s="314"/>
      <c r="CDX313" s="314"/>
      <c r="CDY313" s="314"/>
      <c r="CDZ313" s="314"/>
      <c r="CEA313" s="314"/>
      <c r="CEB313" s="314"/>
      <c r="CEC313" s="314"/>
      <c r="CED313" s="314"/>
      <c r="CEE313" s="314"/>
      <c r="CEF313" s="314"/>
      <c r="CEG313" s="314"/>
      <c r="CEH313" s="314"/>
      <c r="CEI313" s="314"/>
      <c r="CEJ313" s="314"/>
      <c r="CEK313" s="314"/>
      <c r="CEL313" s="314"/>
      <c r="CEM313" s="314"/>
      <c r="CEN313" s="314"/>
      <c r="CEO313" s="314"/>
      <c r="CEP313" s="314"/>
      <c r="CEQ313" s="314"/>
      <c r="CER313" s="314"/>
      <c r="CES313" s="314"/>
      <c r="CET313" s="314"/>
      <c r="CEU313" s="314"/>
      <c r="CEV313" s="314"/>
      <c r="CEW313" s="314"/>
      <c r="CEX313" s="314"/>
      <c r="CEY313" s="314"/>
      <c r="CEZ313" s="314"/>
      <c r="CFA313" s="314"/>
      <c r="CFB313" s="314"/>
      <c r="CFC313" s="314"/>
      <c r="CFD313" s="314"/>
      <c r="CFE313" s="314"/>
      <c r="CFF313" s="314"/>
      <c r="CFG313" s="314"/>
      <c r="CFH313" s="314"/>
      <c r="CFI313" s="314"/>
      <c r="CFJ313" s="314"/>
      <c r="CFK313" s="314"/>
      <c r="CFL313" s="314"/>
      <c r="CFM313" s="314"/>
      <c r="CFN313" s="314"/>
      <c r="CFO313" s="314"/>
      <c r="CFP313" s="314"/>
      <c r="CFQ313" s="314"/>
      <c r="CFR313" s="314"/>
      <c r="CFS313" s="314"/>
      <c r="CFT313" s="314"/>
      <c r="CFU313" s="314"/>
      <c r="CFV313" s="314"/>
      <c r="CFW313" s="314"/>
      <c r="CFX313" s="314"/>
      <c r="CFY313" s="314"/>
      <c r="CFZ313" s="314"/>
      <c r="CGA313" s="314"/>
      <c r="CGB313" s="314"/>
      <c r="CGC313" s="314"/>
      <c r="CGD313" s="314"/>
      <c r="CGE313" s="314"/>
      <c r="CGF313" s="314"/>
      <c r="CGG313" s="314"/>
      <c r="CGH313" s="314"/>
      <c r="CGI313" s="314"/>
      <c r="CGJ313" s="314"/>
      <c r="CGK313" s="314"/>
      <c r="CGL313" s="314"/>
      <c r="CGM313" s="314"/>
      <c r="CGN313" s="314"/>
      <c r="CGO313" s="314"/>
      <c r="CGP313" s="314"/>
      <c r="CGQ313" s="314"/>
      <c r="CGR313" s="314"/>
      <c r="CGS313" s="314"/>
      <c r="CGT313" s="314"/>
      <c r="CGU313" s="314"/>
      <c r="CGV313" s="314"/>
      <c r="CGW313" s="314"/>
      <c r="CGX313" s="314"/>
      <c r="CGY313" s="314"/>
      <c r="CGZ313" s="314"/>
      <c r="CHA313" s="314"/>
      <c r="CHB313" s="314"/>
      <c r="CHC313" s="314"/>
      <c r="CHD313" s="314"/>
      <c r="CHE313" s="314"/>
      <c r="CHF313" s="314"/>
      <c r="CHG313" s="314"/>
      <c r="CHH313" s="314"/>
      <c r="CHI313" s="314"/>
      <c r="CHJ313" s="314"/>
      <c r="CHK313" s="314"/>
      <c r="CHL313" s="314"/>
      <c r="CHM313" s="314"/>
      <c r="CHN313" s="314"/>
      <c r="CHO313" s="314"/>
      <c r="CHP313" s="314"/>
      <c r="CHQ313" s="314"/>
      <c r="CHR313" s="314"/>
      <c r="CHS313" s="314"/>
      <c r="CHT313" s="314"/>
      <c r="CHU313" s="314"/>
      <c r="CHV313" s="314"/>
      <c r="CHW313" s="314"/>
      <c r="CHX313" s="314"/>
      <c r="CHY313" s="314"/>
      <c r="CHZ313" s="314"/>
      <c r="CIA313" s="314"/>
      <c r="CIB313" s="314"/>
      <c r="CIC313" s="314"/>
      <c r="CID313" s="314"/>
      <c r="CIE313" s="314"/>
      <c r="CIF313" s="314"/>
      <c r="CIG313" s="314"/>
      <c r="CIH313" s="314"/>
      <c r="CII313" s="314"/>
      <c r="CIJ313" s="314"/>
      <c r="CIK313" s="314"/>
      <c r="CIL313" s="314"/>
      <c r="CIM313" s="314"/>
      <c r="CIN313" s="314"/>
      <c r="CIO313" s="314"/>
      <c r="CIP313" s="314"/>
      <c r="CIQ313" s="314"/>
      <c r="CIR313" s="314"/>
      <c r="CIS313" s="314"/>
      <c r="CIT313" s="314"/>
      <c r="CIU313" s="314"/>
      <c r="CIV313" s="314"/>
      <c r="CIW313" s="314"/>
      <c r="CIX313" s="314"/>
      <c r="CIY313" s="314"/>
      <c r="CIZ313" s="314"/>
      <c r="CJA313" s="314"/>
      <c r="CJB313" s="314"/>
      <c r="CJC313" s="314"/>
      <c r="CJD313" s="314"/>
      <c r="CJE313" s="314"/>
      <c r="CJF313" s="314"/>
      <c r="CJG313" s="314"/>
      <c r="CJH313" s="314"/>
      <c r="CJI313" s="314"/>
      <c r="CJJ313" s="314"/>
      <c r="CJK313" s="314"/>
      <c r="CJL313" s="314"/>
      <c r="CJM313" s="314"/>
      <c r="CJN313" s="314"/>
      <c r="CJO313" s="314"/>
      <c r="CJP313" s="314"/>
      <c r="CJQ313" s="314"/>
      <c r="CJR313" s="314"/>
      <c r="CJS313" s="314"/>
      <c r="CJT313" s="314"/>
      <c r="CJU313" s="314"/>
      <c r="CJV313" s="314"/>
      <c r="CJW313" s="314"/>
      <c r="CJX313" s="314"/>
      <c r="CJY313" s="314"/>
      <c r="CJZ313" s="314"/>
      <c r="CKA313" s="314"/>
      <c r="CKB313" s="314"/>
      <c r="CKC313" s="314"/>
      <c r="CKD313" s="314"/>
      <c r="CKE313" s="314"/>
      <c r="CKF313" s="314"/>
      <c r="CKG313" s="314"/>
      <c r="CKH313" s="314"/>
      <c r="CKI313" s="314"/>
      <c r="CKJ313" s="314"/>
      <c r="CKK313" s="314"/>
      <c r="CKL313" s="314"/>
      <c r="CKM313" s="314"/>
      <c r="CKN313" s="314"/>
      <c r="CKO313" s="314"/>
      <c r="CKP313" s="314"/>
      <c r="CKQ313" s="314"/>
      <c r="CKR313" s="314"/>
      <c r="CKS313" s="314"/>
      <c r="CKT313" s="314"/>
      <c r="CKU313" s="314"/>
      <c r="CKV313" s="314"/>
      <c r="CKW313" s="314"/>
      <c r="CKX313" s="314"/>
      <c r="CKY313" s="314"/>
      <c r="CKZ313" s="314"/>
      <c r="CLA313" s="314"/>
      <c r="CLB313" s="314"/>
      <c r="CLC313" s="314"/>
      <c r="CLD313" s="314"/>
      <c r="CLE313" s="314"/>
      <c r="CLF313" s="314"/>
      <c r="CLG313" s="314"/>
      <c r="CLH313" s="314"/>
      <c r="CLI313" s="314"/>
      <c r="CLJ313" s="314"/>
      <c r="CLK313" s="314"/>
      <c r="CLL313" s="314"/>
      <c r="CLM313" s="314"/>
      <c r="CLN313" s="314"/>
      <c r="CLO313" s="314"/>
      <c r="CLP313" s="314"/>
      <c r="CLQ313" s="314"/>
      <c r="CLR313" s="314"/>
      <c r="CLS313" s="314"/>
      <c r="CLT313" s="314"/>
      <c r="CLU313" s="314"/>
      <c r="CLV313" s="314"/>
      <c r="CLW313" s="314"/>
      <c r="CLX313" s="314"/>
      <c r="CLY313" s="314"/>
      <c r="CLZ313" s="314"/>
      <c r="CMA313" s="314"/>
      <c r="CMB313" s="314"/>
      <c r="CMC313" s="314"/>
      <c r="CMD313" s="314"/>
      <c r="CME313" s="314"/>
      <c r="CMF313" s="314"/>
      <c r="CMG313" s="314"/>
      <c r="CMH313" s="314"/>
      <c r="CMI313" s="314"/>
      <c r="CMJ313" s="314"/>
      <c r="CMK313" s="314"/>
      <c r="CML313" s="314"/>
      <c r="CMM313" s="314"/>
      <c r="CMN313" s="314"/>
      <c r="CMO313" s="314"/>
      <c r="CMP313" s="314"/>
      <c r="CMQ313" s="314"/>
      <c r="CMR313" s="314"/>
      <c r="CMS313" s="314"/>
      <c r="CMT313" s="314"/>
      <c r="CMU313" s="314"/>
      <c r="CMV313" s="314"/>
      <c r="CMW313" s="314"/>
      <c r="CMX313" s="314"/>
      <c r="CMY313" s="314"/>
      <c r="CMZ313" s="314"/>
      <c r="CNA313" s="314"/>
      <c r="CNB313" s="314"/>
      <c r="CNC313" s="314"/>
      <c r="CND313" s="314"/>
      <c r="CNE313" s="314"/>
      <c r="CNF313" s="314"/>
      <c r="CNG313" s="314"/>
      <c r="CNH313" s="314"/>
      <c r="CNI313" s="314"/>
      <c r="CNJ313" s="314"/>
      <c r="CNK313" s="314"/>
      <c r="CNL313" s="314"/>
      <c r="CNM313" s="314"/>
      <c r="CNN313" s="314"/>
      <c r="CNO313" s="314"/>
      <c r="CNP313" s="314"/>
      <c r="CNQ313" s="314"/>
      <c r="CNR313" s="314"/>
      <c r="CNS313" s="314"/>
      <c r="CNT313" s="314"/>
      <c r="CNU313" s="314"/>
      <c r="CNV313" s="314"/>
      <c r="CNW313" s="314"/>
      <c r="CNX313" s="314"/>
      <c r="CNY313" s="314"/>
      <c r="CNZ313" s="314"/>
      <c r="COA313" s="314"/>
      <c r="COB313" s="314"/>
      <c r="COC313" s="314"/>
      <c r="COD313" s="314"/>
      <c r="COE313" s="314"/>
      <c r="COF313" s="314"/>
      <c r="COG313" s="314"/>
      <c r="COH313" s="314"/>
      <c r="COI313" s="314"/>
      <c r="COJ313" s="314"/>
      <c r="COK313" s="314"/>
      <c r="COL313" s="314"/>
      <c r="COM313" s="314"/>
      <c r="CON313" s="314"/>
      <c r="COO313" s="314"/>
      <c r="COP313" s="314"/>
      <c r="COQ313" s="314"/>
      <c r="COR313" s="314"/>
      <c r="COS313" s="314"/>
      <c r="COT313" s="314"/>
      <c r="COU313" s="314"/>
      <c r="COV313" s="314"/>
      <c r="COW313" s="314"/>
      <c r="COX313" s="314"/>
      <c r="COY313" s="314"/>
      <c r="COZ313" s="314"/>
      <c r="CPA313" s="314"/>
      <c r="CPB313" s="314"/>
      <c r="CPC313" s="314"/>
      <c r="CPD313" s="314"/>
      <c r="CPE313" s="314"/>
      <c r="CPF313" s="314"/>
      <c r="CPG313" s="314"/>
      <c r="CPH313" s="314"/>
      <c r="CPI313" s="314"/>
      <c r="CPJ313" s="314"/>
      <c r="CPK313" s="314"/>
      <c r="CPL313" s="314"/>
      <c r="CPM313" s="314"/>
      <c r="CPN313" s="314"/>
      <c r="CPO313" s="314"/>
      <c r="CPP313" s="314"/>
      <c r="CPQ313" s="314"/>
      <c r="CPR313" s="314"/>
      <c r="CPS313" s="314"/>
      <c r="CPT313" s="314"/>
      <c r="CPU313" s="314"/>
      <c r="CPV313" s="314"/>
      <c r="CPW313" s="314"/>
      <c r="CPX313" s="314"/>
      <c r="CPY313" s="314"/>
      <c r="CPZ313" s="314"/>
      <c r="CQA313" s="314"/>
      <c r="CQB313" s="314"/>
      <c r="CQC313" s="314"/>
      <c r="CQD313" s="314"/>
      <c r="CQE313" s="314"/>
      <c r="CQF313" s="314"/>
      <c r="CQG313" s="314"/>
      <c r="CQH313" s="314"/>
      <c r="CQI313" s="314"/>
      <c r="CQJ313" s="314"/>
      <c r="CQK313" s="314"/>
      <c r="CQL313" s="314"/>
      <c r="CQM313" s="314"/>
      <c r="CQN313" s="314"/>
      <c r="CQO313" s="314"/>
      <c r="CQP313" s="314"/>
      <c r="CQQ313" s="314"/>
      <c r="CQR313" s="314"/>
      <c r="CQS313" s="314"/>
      <c r="CQT313" s="314"/>
      <c r="CQU313" s="314"/>
      <c r="CQV313" s="314"/>
      <c r="CQW313" s="314"/>
      <c r="CQX313" s="314"/>
      <c r="CQY313" s="314"/>
      <c r="CQZ313" s="314"/>
      <c r="CRA313" s="314"/>
      <c r="CRB313" s="314"/>
      <c r="CRC313" s="314"/>
      <c r="CRD313" s="314"/>
      <c r="CRE313" s="314"/>
      <c r="CRF313" s="314"/>
      <c r="CRG313" s="314"/>
      <c r="CRH313" s="314"/>
      <c r="CRI313" s="314"/>
      <c r="CRJ313" s="314"/>
      <c r="CRK313" s="314"/>
      <c r="CRL313" s="314"/>
      <c r="CRM313" s="314"/>
      <c r="CRN313" s="314"/>
      <c r="CRO313" s="314"/>
      <c r="CRP313" s="314"/>
      <c r="CRQ313" s="314"/>
      <c r="CRR313" s="314"/>
      <c r="CRS313" s="314"/>
      <c r="CRT313" s="314"/>
      <c r="CRU313" s="314"/>
      <c r="CRV313" s="314"/>
      <c r="CRW313" s="314"/>
      <c r="CRX313" s="314"/>
      <c r="CRY313" s="314"/>
      <c r="CRZ313" s="314"/>
      <c r="CSA313" s="314"/>
      <c r="CSB313" s="314"/>
      <c r="CSC313" s="314"/>
      <c r="CSD313" s="314"/>
      <c r="CSE313" s="314"/>
      <c r="CSF313" s="314"/>
      <c r="CSG313" s="314"/>
      <c r="CSH313" s="314"/>
      <c r="CSI313" s="314"/>
      <c r="CSJ313" s="314"/>
      <c r="CSK313" s="314"/>
      <c r="CSL313" s="314"/>
      <c r="CSM313" s="314"/>
      <c r="CSN313" s="314"/>
      <c r="CSO313" s="314"/>
      <c r="CSP313" s="314"/>
      <c r="CSQ313" s="314"/>
      <c r="CSR313" s="314"/>
      <c r="CSS313" s="314"/>
      <c r="CST313" s="314"/>
      <c r="CSU313" s="314"/>
      <c r="CSV313" s="314"/>
      <c r="CSW313" s="314"/>
      <c r="CSX313" s="314"/>
      <c r="CSY313" s="314"/>
      <c r="CSZ313" s="314"/>
      <c r="CTA313" s="314"/>
      <c r="CTB313" s="314"/>
      <c r="CTC313" s="314"/>
      <c r="CTD313" s="314"/>
      <c r="CTE313" s="314"/>
      <c r="CTF313" s="314"/>
      <c r="CTG313" s="314"/>
      <c r="CTH313" s="314"/>
      <c r="CTI313" s="314"/>
      <c r="CTJ313" s="314"/>
      <c r="CTK313" s="314"/>
      <c r="CTL313" s="314"/>
      <c r="CTM313" s="314"/>
      <c r="CTN313" s="314"/>
      <c r="CTO313" s="314"/>
      <c r="CTP313" s="314"/>
      <c r="CTQ313" s="314"/>
      <c r="CTR313" s="314"/>
      <c r="CTS313" s="314"/>
      <c r="CTT313" s="314"/>
      <c r="CTU313" s="314"/>
      <c r="CTV313" s="314"/>
      <c r="CTW313" s="314"/>
      <c r="CTX313" s="314"/>
      <c r="CTY313" s="314"/>
      <c r="CTZ313" s="314"/>
      <c r="CUA313" s="314"/>
      <c r="CUB313" s="314"/>
      <c r="CUC313" s="314"/>
      <c r="CUD313" s="314"/>
      <c r="CUE313" s="314"/>
      <c r="CUF313" s="314"/>
      <c r="CUG313" s="314"/>
      <c r="CUH313" s="314"/>
      <c r="CUI313" s="314"/>
      <c r="CUJ313" s="314"/>
      <c r="CUK313" s="314"/>
      <c r="CUL313" s="314"/>
      <c r="CUM313" s="314"/>
      <c r="CUN313" s="314"/>
      <c r="CUO313" s="314"/>
      <c r="CUP313" s="314"/>
      <c r="CUQ313" s="314"/>
      <c r="CUR313" s="314"/>
      <c r="CUS313" s="314"/>
      <c r="CUT313" s="314"/>
      <c r="CUU313" s="314"/>
      <c r="CUV313" s="314"/>
      <c r="CUW313" s="314"/>
      <c r="CUX313" s="314"/>
      <c r="CUY313" s="314"/>
      <c r="CUZ313" s="314"/>
      <c r="CVA313" s="314"/>
      <c r="CVB313" s="314"/>
      <c r="CVC313" s="314"/>
      <c r="CVD313" s="314"/>
      <c r="CVE313" s="314"/>
      <c r="CVF313" s="314"/>
      <c r="CVG313" s="314"/>
      <c r="CVH313" s="314"/>
      <c r="CVI313" s="314"/>
      <c r="CVJ313" s="314"/>
      <c r="CVK313" s="314"/>
      <c r="CVL313" s="314"/>
      <c r="CVM313" s="314"/>
      <c r="CVN313" s="314"/>
      <c r="CVO313" s="314"/>
      <c r="CVP313" s="314"/>
      <c r="CVQ313" s="314"/>
      <c r="CVR313" s="314"/>
      <c r="CVS313" s="314"/>
      <c r="CVT313" s="314"/>
      <c r="CVU313" s="314"/>
      <c r="CVV313" s="314"/>
      <c r="CVW313" s="314"/>
      <c r="CVX313" s="314"/>
      <c r="CVY313" s="314"/>
      <c r="CVZ313" s="314"/>
      <c r="CWA313" s="314"/>
      <c r="CWB313" s="314"/>
      <c r="CWC313" s="314"/>
      <c r="CWD313" s="314"/>
      <c r="CWE313" s="314"/>
      <c r="CWF313" s="314"/>
      <c r="CWG313" s="314"/>
      <c r="CWH313" s="314"/>
      <c r="CWI313" s="314"/>
      <c r="CWJ313" s="314"/>
      <c r="CWK313" s="314"/>
      <c r="CWL313" s="314"/>
      <c r="CWM313" s="314"/>
      <c r="CWN313" s="314"/>
      <c r="CWO313" s="314"/>
      <c r="CWP313" s="314"/>
      <c r="CWQ313" s="314"/>
      <c r="CWR313" s="314"/>
      <c r="CWS313" s="314"/>
      <c r="CWT313" s="314"/>
      <c r="CWU313" s="314"/>
      <c r="CWV313" s="314"/>
      <c r="CWW313" s="314"/>
      <c r="CWX313" s="314"/>
      <c r="CWY313" s="314"/>
      <c r="CWZ313" s="314"/>
      <c r="CXA313" s="314"/>
      <c r="CXB313" s="314"/>
      <c r="CXC313" s="314"/>
      <c r="CXD313" s="314"/>
      <c r="CXE313" s="314"/>
      <c r="CXF313" s="314"/>
      <c r="CXG313" s="314"/>
      <c r="CXH313" s="314"/>
      <c r="CXI313" s="314"/>
      <c r="CXJ313" s="314"/>
      <c r="CXK313" s="314"/>
      <c r="CXL313" s="314"/>
      <c r="CXM313" s="314"/>
      <c r="CXN313" s="314"/>
      <c r="CXO313" s="314"/>
      <c r="CXP313" s="314"/>
      <c r="CXQ313" s="314"/>
      <c r="CXR313" s="314"/>
      <c r="CXS313" s="314"/>
      <c r="CXT313" s="314"/>
      <c r="CXU313" s="314"/>
      <c r="CXV313" s="314"/>
      <c r="CXW313" s="314"/>
      <c r="CXX313" s="314"/>
      <c r="CXY313" s="314"/>
      <c r="CXZ313" s="314"/>
      <c r="CYA313" s="314"/>
      <c r="CYB313" s="314"/>
      <c r="CYC313" s="314"/>
      <c r="CYD313" s="314"/>
      <c r="CYE313" s="314"/>
      <c r="CYF313" s="314"/>
      <c r="CYG313" s="314"/>
      <c r="CYH313" s="314"/>
      <c r="CYI313" s="314"/>
      <c r="CYJ313" s="314"/>
      <c r="CYK313" s="314"/>
      <c r="CYL313" s="314"/>
      <c r="CYM313" s="314"/>
      <c r="CYN313" s="314"/>
      <c r="CYO313" s="314"/>
      <c r="CYP313" s="314"/>
      <c r="CYQ313" s="314"/>
      <c r="CYR313" s="314"/>
      <c r="CYS313" s="314"/>
      <c r="CYT313" s="314"/>
      <c r="CYU313" s="314"/>
      <c r="CYV313" s="314"/>
      <c r="CYW313" s="314"/>
      <c r="CYX313" s="314"/>
      <c r="CYY313" s="314"/>
      <c r="CYZ313" s="314"/>
      <c r="CZA313" s="314"/>
      <c r="CZB313" s="314"/>
      <c r="CZC313" s="314"/>
      <c r="CZD313" s="314"/>
      <c r="CZE313" s="314"/>
      <c r="CZF313" s="314"/>
      <c r="CZG313" s="314"/>
      <c r="CZH313" s="314"/>
      <c r="CZI313" s="314"/>
      <c r="CZJ313" s="314"/>
      <c r="CZK313" s="314"/>
      <c r="CZL313" s="314"/>
      <c r="CZM313" s="314"/>
      <c r="CZN313" s="314"/>
      <c r="CZO313" s="314"/>
      <c r="CZP313" s="314"/>
      <c r="CZQ313" s="314"/>
      <c r="CZR313" s="314"/>
      <c r="CZS313" s="314"/>
      <c r="CZT313" s="314"/>
      <c r="CZU313" s="314"/>
      <c r="CZV313" s="314"/>
      <c r="CZW313" s="314"/>
      <c r="CZX313" s="314"/>
      <c r="CZY313" s="314"/>
      <c r="CZZ313" s="314"/>
      <c r="DAA313" s="314"/>
      <c r="DAB313" s="314"/>
      <c r="DAC313" s="314"/>
      <c r="DAD313" s="314"/>
      <c r="DAE313" s="314"/>
      <c r="DAF313" s="314"/>
      <c r="DAG313" s="314"/>
      <c r="DAH313" s="314"/>
      <c r="DAI313" s="314"/>
      <c r="DAJ313" s="314"/>
      <c r="DAK313" s="314"/>
      <c r="DAL313" s="314"/>
      <c r="DAM313" s="314"/>
      <c r="DAN313" s="314"/>
      <c r="DAO313" s="314"/>
      <c r="DAP313" s="314"/>
      <c r="DAQ313" s="314"/>
      <c r="DAR313" s="314"/>
      <c r="DAS313" s="314"/>
      <c r="DAT313" s="314"/>
      <c r="DAU313" s="314"/>
      <c r="DAV313" s="314"/>
      <c r="DAW313" s="314"/>
      <c r="DAX313" s="314"/>
      <c r="DAY313" s="314"/>
      <c r="DAZ313" s="314"/>
      <c r="DBA313" s="314"/>
      <c r="DBB313" s="314"/>
      <c r="DBC313" s="314"/>
      <c r="DBD313" s="314"/>
      <c r="DBE313" s="314"/>
      <c r="DBF313" s="314"/>
      <c r="DBG313" s="314"/>
      <c r="DBH313" s="314"/>
      <c r="DBI313" s="314"/>
      <c r="DBJ313" s="314"/>
      <c r="DBK313" s="314"/>
      <c r="DBL313" s="314"/>
      <c r="DBM313" s="314"/>
      <c r="DBN313" s="314"/>
      <c r="DBO313" s="314"/>
      <c r="DBP313" s="314"/>
      <c r="DBQ313" s="314"/>
      <c r="DBR313" s="314"/>
      <c r="DBS313" s="314"/>
      <c r="DBT313" s="314"/>
      <c r="DBU313" s="314"/>
      <c r="DBV313" s="314"/>
      <c r="DBW313" s="314"/>
      <c r="DBX313" s="314"/>
      <c r="DBY313" s="314"/>
      <c r="DBZ313" s="314"/>
      <c r="DCA313" s="314"/>
      <c r="DCB313" s="314"/>
      <c r="DCC313" s="314"/>
      <c r="DCD313" s="314"/>
      <c r="DCE313" s="314"/>
      <c r="DCF313" s="314"/>
      <c r="DCG313" s="314"/>
      <c r="DCH313" s="314"/>
      <c r="DCI313" s="314"/>
      <c r="DCJ313" s="314"/>
      <c r="DCK313" s="314"/>
      <c r="DCL313" s="314"/>
      <c r="DCM313" s="314"/>
      <c r="DCN313" s="314"/>
      <c r="DCO313" s="314"/>
      <c r="DCP313" s="314"/>
      <c r="DCQ313" s="314"/>
      <c r="DCR313" s="314"/>
      <c r="DCS313" s="314"/>
      <c r="DCT313" s="314"/>
      <c r="DCU313" s="314"/>
      <c r="DCV313" s="314"/>
      <c r="DCW313" s="314"/>
      <c r="DCX313" s="314"/>
      <c r="DCY313" s="314"/>
      <c r="DCZ313" s="314"/>
      <c r="DDA313" s="314"/>
      <c r="DDB313" s="314"/>
      <c r="DDC313" s="314"/>
      <c r="DDD313" s="314"/>
      <c r="DDE313" s="314"/>
      <c r="DDF313" s="314"/>
      <c r="DDG313" s="314"/>
      <c r="DDH313" s="314"/>
      <c r="DDI313" s="314"/>
      <c r="DDJ313" s="314"/>
      <c r="DDK313" s="314"/>
      <c r="DDL313" s="314"/>
      <c r="DDM313" s="314"/>
      <c r="DDN313" s="314"/>
      <c r="DDO313" s="314"/>
      <c r="DDP313" s="314"/>
      <c r="DDQ313" s="314"/>
      <c r="DDR313" s="314"/>
      <c r="DDS313" s="314"/>
      <c r="DDT313" s="314"/>
      <c r="DDU313" s="314"/>
      <c r="DDV313" s="314"/>
      <c r="DDW313" s="314"/>
      <c r="DDX313" s="314"/>
      <c r="DDY313" s="314"/>
      <c r="DDZ313" s="314"/>
      <c r="DEA313" s="314"/>
      <c r="DEB313" s="314"/>
      <c r="DEC313" s="314"/>
      <c r="DED313" s="314"/>
      <c r="DEE313" s="314"/>
      <c r="DEF313" s="314"/>
      <c r="DEG313" s="314"/>
      <c r="DEH313" s="314"/>
      <c r="DEI313" s="314"/>
      <c r="DEJ313" s="314"/>
      <c r="DEK313" s="314"/>
      <c r="DEL313" s="314"/>
      <c r="DEM313" s="314"/>
      <c r="DEN313" s="314"/>
      <c r="DEO313" s="314"/>
      <c r="DEP313" s="314"/>
      <c r="DEQ313" s="314"/>
      <c r="DER313" s="314"/>
      <c r="DES313" s="314"/>
      <c r="DET313" s="314"/>
      <c r="DEU313" s="314"/>
      <c r="DEV313" s="314"/>
      <c r="DEW313" s="314"/>
      <c r="DEX313" s="314"/>
      <c r="DEY313" s="314"/>
      <c r="DEZ313" s="314"/>
      <c r="DFA313" s="314"/>
      <c r="DFB313" s="314"/>
      <c r="DFC313" s="314"/>
      <c r="DFD313" s="314"/>
      <c r="DFE313" s="314"/>
      <c r="DFF313" s="314"/>
      <c r="DFG313" s="314"/>
      <c r="DFH313" s="314"/>
      <c r="DFI313" s="314"/>
      <c r="DFJ313" s="314"/>
      <c r="DFK313" s="314"/>
      <c r="DFL313" s="314"/>
      <c r="DFM313" s="314"/>
      <c r="DFN313" s="314"/>
      <c r="DFO313" s="314"/>
      <c r="DFP313" s="314"/>
      <c r="DFQ313" s="314"/>
      <c r="DFR313" s="314"/>
      <c r="DFS313" s="314"/>
      <c r="DFT313" s="314"/>
      <c r="DFU313" s="314"/>
      <c r="DFV313" s="314"/>
      <c r="DFW313" s="314"/>
      <c r="DFX313" s="314"/>
      <c r="DFY313" s="314"/>
      <c r="DFZ313" s="314"/>
      <c r="DGA313" s="314"/>
      <c r="DGB313" s="314"/>
      <c r="DGC313" s="314"/>
      <c r="DGD313" s="314"/>
      <c r="DGE313" s="314"/>
      <c r="DGF313" s="314"/>
      <c r="DGG313" s="314"/>
      <c r="DGH313" s="314"/>
      <c r="DGI313" s="314"/>
      <c r="DGJ313" s="314"/>
      <c r="DGK313" s="314"/>
      <c r="DGL313" s="314"/>
      <c r="DGM313" s="314"/>
      <c r="DGN313" s="314"/>
      <c r="DGO313" s="314"/>
      <c r="DGP313" s="314"/>
      <c r="DGQ313" s="314"/>
      <c r="DGR313" s="314"/>
      <c r="DGS313" s="314"/>
      <c r="DGT313" s="314"/>
      <c r="DGU313" s="314"/>
      <c r="DGV313" s="314"/>
      <c r="DGW313" s="314"/>
      <c r="DGX313" s="314"/>
      <c r="DGY313" s="314"/>
      <c r="DGZ313" s="314"/>
      <c r="DHA313" s="314"/>
      <c r="DHB313" s="314"/>
      <c r="DHC313" s="314"/>
      <c r="DHD313" s="314"/>
      <c r="DHE313" s="314"/>
      <c r="DHF313" s="314"/>
      <c r="DHG313" s="314"/>
      <c r="DHH313" s="314"/>
      <c r="DHI313" s="314"/>
      <c r="DHJ313" s="314"/>
      <c r="DHK313" s="314"/>
      <c r="DHL313" s="314"/>
      <c r="DHM313" s="314"/>
      <c r="DHN313" s="314"/>
      <c r="DHO313" s="314"/>
      <c r="DHP313" s="314"/>
      <c r="DHQ313" s="314"/>
      <c r="DHR313" s="314"/>
      <c r="DHS313" s="314"/>
      <c r="DHT313" s="314"/>
      <c r="DHU313" s="314"/>
      <c r="DHV313" s="314"/>
      <c r="DHW313" s="314"/>
      <c r="DHX313" s="314"/>
      <c r="DHY313" s="314"/>
      <c r="DHZ313" s="314"/>
      <c r="DIA313" s="314"/>
      <c r="DIB313" s="314"/>
      <c r="DIC313" s="314"/>
      <c r="DID313" s="314"/>
      <c r="DIE313" s="314"/>
      <c r="DIF313" s="314"/>
      <c r="DIG313" s="314"/>
      <c r="DIH313" s="314"/>
      <c r="DII313" s="314"/>
      <c r="DIJ313" s="314"/>
      <c r="DIK313" s="314"/>
      <c r="DIL313" s="314"/>
      <c r="DIM313" s="314"/>
      <c r="DIN313" s="314"/>
      <c r="DIO313" s="314"/>
      <c r="DIP313" s="314"/>
      <c r="DIQ313" s="314"/>
      <c r="DIR313" s="314"/>
      <c r="DIS313" s="314"/>
      <c r="DIT313" s="314"/>
      <c r="DIU313" s="314"/>
      <c r="DIV313" s="314"/>
      <c r="DIW313" s="314"/>
      <c r="DIX313" s="314"/>
      <c r="DIY313" s="314"/>
      <c r="DIZ313" s="314"/>
      <c r="DJA313" s="314"/>
      <c r="DJB313" s="314"/>
      <c r="DJC313" s="314"/>
      <c r="DJD313" s="314"/>
      <c r="DJE313" s="314"/>
      <c r="DJF313" s="314"/>
      <c r="DJG313" s="314"/>
      <c r="DJH313" s="314"/>
      <c r="DJI313" s="314"/>
      <c r="DJJ313" s="314"/>
      <c r="DJK313" s="314"/>
      <c r="DJL313" s="314"/>
      <c r="DJM313" s="314"/>
      <c r="DJN313" s="314"/>
      <c r="DJO313" s="314"/>
      <c r="DJP313" s="314"/>
      <c r="DJQ313" s="314"/>
      <c r="DJR313" s="314"/>
      <c r="DJS313" s="314"/>
      <c r="DJT313" s="314"/>
      <c r="DJU313" s="314"/>
      <c r="DJV313" s="314"/>
      <c r="DJW313" s="314"/>
      <c r="DJX313" s="314"/>
      <c r="DJY313" s="314"/>
      <c r="DJZ313" s="314"/>
      <c r="DKA313" s="314"/>
      <c r="DKB313" s="314"/>
      <c r="DKC313" s="314"/>
      <c r="DKD313" s="314"/>
      <c r="DKE313" s="314"/>
      <c r="DKF313" s="314"/>
      <c r="DKG313" s="314"/>
      <c r="DKH313" s="314"/>
      <c r="DKI313" s="314"/>
      <c r="DKJ313" s="314"/>
      <c r="DKK313" s="314"/>
      <c r="DKL313" s="314"/>
      <c r="DKM313" s="314"/>
      <c r="DKN313" s="314"/>
      <c r="DKO313" s="314"/>
      <c r="DKP313" s="314"/>
      <c r="DKQ313" s="314"/>
      <c r="DKR313" s="314"/>
      <c r="DKS313" s="314"/>
      <c r="DKT313" s="314"/>
      <c r="DKU313" s="314"/>
      <c r="DKV313" s="314"/>
      <c r="DKW313" s="314"/>
      <c r="DKX313" s="314"/>
      <c r="DKY313" s="314"/>
      <c r="DKZ313" s="314"/>
      <c r="DLA313" s="314"/>
      <c r="DLB313" s="314"/>
      <c r="DLC313" s="314"/>
      <c r="DLD313" s="314"/>
      <c r="DLE313" s="314"/>
      <c r="DLF313" s="314"/>
      <c r="DLG313" s="314"/>
      <c r="DLH313" s="314"/>
      <c r="DLI313" s="314"/>
      <c r="DLJ313" s="314"/>
      <c r="DLK313" s="314"/>
      <c r="DLL313" s="314"/>
      <c r="DLM313" s="314"/>
      <c r="DLN313" s="314"/>
      <c r="DLO313" s="314"/>
      <c r="DLP313" s="314"/>
      <c r="DLQ313" s="314"/>
      <c r="DLR313" s="314"/>
      <c r="DLS313" s="314"/>
      <c r="DLT313" s="314"/>
      <c r="DLU313" s="314"/>
      <c r="DLV313" s="314"/>
      <c r="DLW313" s="314"/>
      <c r="DLX313" s="314"/>
      <c r="DLY313" s="314"/>
      <c r="DLZ313" s="314"/>
      <c r="DMA313" s="314"/>
      <c r="DMB313" s="314"/>
      <c r="DMC313" s="314"/>
      <c r="DMD313" s="314"/>
      <c r="DME313" s="314"/>
      <c r="DMF313" s="314"/>
      <c r="DMG313" s="314"/>
      <c r="DMH313" s="314"/>
      <c r="DMI313" s="314"/>
      <c r="DMJ313" s="314"/>
      <c r="DMK313" s="314"/>
      <c r="DML313" s="314"/>
      <c r="DMM313" s="314"/>
      <c r="DMN313" s="314"/>
      <c r="DMO313" s="314"/>
      <c r="DMP313" s="314"/>
      <c r="DMQ313" s="314"/>
      <c r="DMR313" s="314"/>
      <c r="DMS313" s="314"/>
      <c r="DMT313" s="314"/>
      <c r="DMU313" s="314"/>
      <c r="DMV313" s="314"/>
      <c r="DMW313" s="314"/>
      <c r="DMX313" s="314"/>
      <c r="DMY313" s="314"/>
      <c r="DMZ313" s="314"/>
      <c r="DNA313" s="314"/>
      <c r="DNB313" s="314"/>
      <c r="DNC313" s="314"/>
      <c r="DND313" s="314"/>
      <c r="DNE313" s="314"/>
      <c r="DNF313" s="314"/>
      <c r="DNG313" s="314"/>
      <c r="DNH313" s="314"/>
      <c r="DNI313" s="314"/>
      <c r="DNJ313" s="314"/>
      <c r="DNK313" s="314"/>
      <c r="DNL313" s="314"/>
      <c r="DNM313" s="314"/>
      <c r="DNN313" s="314"/>
      <c r="DNO313" s="314"/>
      <c r="DNP313" s="314"/>
      <c r="DNQ313" s="314"/>
      <c r="DNR313" s="314"/>
      <c r="DNS313" s="314"/>
      <c r="DNT313" s="314"/>
      <c r="DNU313" s="314"/>
      <c r="DNV313" s="314"/>
      <c r="DNW313" s="314"/>
      <c r="DNX313" s="314"/>
      <c r="DNY313" s="314"/>
      <c r="DNZ313" s="314"/>
      <c r="DOA313" s="314"/>
      <c r="DOB313" s="314"/>
      <c r="DOC313" s="314"/>
      <c r="DOD313" s="314"/>
      <c r="DOE313" s="314"/>
      <c r="DOF313" s="314"/>
      <c r="DOG313" s="314"/>
      <c r="DOH313" s="314"/>
      <c r="DOI313" s="314"/>
      <c r="DOJ313" s="314"/>
      <c r="DOK313" s="314"/>
      <c r="DOL313" s="314"/>
      <c r="DOM313" s="314"/>
      <c r="DON313" s="314"/>
      <c r="DOO313" s="314"/>
      <c r="DOP313" s="314"/>
      <c r="DOQ313" s="314"/>
      <c r="DOR313" s="314"/>
      <c r="DOS313" s="314"/>
      <c r="DOT313" s="314"/>
      <c r="DOU313" s="314"/>
      <c r="DOV313" s="314"/>
      <c r="DOW313" s="314"/>
      <c r="DOX313" s="314"/>
      <c r="DOY313" s="314"/>
      <c r="DOZ313" s="314"/>
      <c r="DPA313" s="314"/>
      <c r="DPB313" s="314"/>
      <c r="DPC313" s="314"/>
      <c r="DPD313" s="314"/>
      <c r="DPE313" s="314"/>
      <c r="DPF313" s="314"/>
      <c r="DPG313" s="314"/>
      <c r="DPH313" s="314"/>
      <c r="DPI313" s="314"/>
      <c r="DPJ313" s="314"/>
      <c r="DPK313" s="314"/>
      <c r="DPL313" s="314"/>
      <c r="DPM313" s="314"/>
      <c r="DPN313" s="314"/>
      <c r="DPO313" s="314"/>
      <c r="DPP313" s="314"/>
      <c r="DPQ313" s="314"/>
      <c r="DPR313" s="314"/>
      <c r="DPS313" s="314"/>
      <c r="DPT313" s="314"/>
      <c r="DPU313" s="314"/>
      <c r="DPV313" s="314"/>
      <c r="DPW313" s="314"/>
      <c r="DPX313" s="314"/>
      <c r="DPY313" s="314"/>
      <c r="DPZ313" s="314"/>
      <c r="DQA313" s="314"/>
      <c r="DQB313" s="314"/>
      <c r="DQC313" s="314"/>
      <c r="DQD313" s="314"/>
      <c r="DQE313" s="314"/>
      <c r="DQF313" s="314"/>
      <c r="DQG313" s="314"/>
      <c r="DQH313" s="314"/>
      <c r="DQI313" s="314"/>
      <c r="DQJ313" s="314"/>
      <c r="DQK313" s="314"/>
      <c r="DQL313" s="314"/>
      <c r="DQM313" s="314"/>
      <c r="DQN313" s="314"/>
      <c r="DQO313" s="314"/>
      <c r="DQP313" s="314"/>
      <c r="DQQ313" s="314"/>
      <c r="DQR313" s="314"/>
      <c r="DQS313" s="314"/>
      <c r="DQT313" s="314"/>
      <c r="DQU313" s="314"/>
      <c r="DQV313" s="314"/>
      <c r="DQW313" s="314"/>
      <c r="DQX313" s="314"/>
      <c r="DQY313" s="314"/>
      <c r="DQZ313" s="314"/>
      <c r="DRA313" s="314"/>
      <c r="DRB313" s="314"/>
      <c r="DRC313" s="314"/>
      <c r="DRD313" s="314"/>
      <c r="DRE313" s="314"/>
      <c r="DRF313" s="314"/>
      <c r="DRG313" s="314"/>
      <c r="DRH313" s="314"/>
      <c r="DRI313" s="314"/>
      <c r="DRJ313" s="314"/>
      <c r="DRK313" s="314"/>
      <c r="DRL313" s="314"/>
      <c r="DRM313" s="314"/>
      <c r="DRN313" s="314"/>
      <c r="DRO313" s="314"/>
      <c r="DRP313" s="314"/>
      <c r="DRQ313" s="314"/>
      <c r="DRR313" s="314"/>
      <c r="DRS313" s="314"/>
      <c r="DRT313" s="314"/>
      <c r="DRU313" s="314"/>
      <c r="DRV313" s="314"/>
      <c r="DRW313" s="314"/>
      <c r="DRX313" s="314"/>
      <c r="DRY313" s="314"/>
      <c r="DRZ313" s="314"/>
      <c r="DSA313" s="314"/>
      <c r="DSB313" s="314"/>
      <c r="DSC313" s="314"/>
      <c r="DSD313" s="314"/>
      <c r="DSE313" s="314"/>
      <c r="DSF313" s="314"/>
      <c r="DSG313" s="314"/>
      <c r="DSH313" s="314"/>
      <c r="DSI313" s="314"/>
      <c r="DSJ313" s="314"/>
      <c r="DSK313" s="314"/>
      <c r="DSL313" s="314"/>
      <c r="DSM313" s="314"/>
      <c r="DSN313" s="314"/>
      <c r="DSO313" s="314"/>
      <c r="DSP313" s="314"/>
      <c r="DSQ313" s="314"/>
      <c r="DSR313" s="314"/>
      <c r="DSS313" s="314"/>
      <c r="DST313" s="314"/>
      <c r="DSU313" s="314"/>
      <c r="DSV313" s="314"/>
      <c r="DSW313" s="314"/>
      <c r="DSX313" s="314"/>
      <c r="DSY313" s="314"/>
      <c r="DSZ313" s="314"/>
      <c r="DTA313" s="314"/>
      <c r="DTB313" s="314"/>
      <c r="DTC313" s="314"/>
      <c r="DTD313" s="314"/>
      <c r="DTE313" s="314"/>
      <c r="DTF313" s="314"/>
      <c r="DTG313" s="314"/>
      <c r="DTH313" s="314"/>
      <c r="DTI313" s="314"/>
      <c r="DTJ313" s="314"/>
      <c r="DTK313" s="314"/>
      <c r="DTL313" s="314"/>
      <c r="DTM313" s="314"/>
      <c r="DTN313" s="314"/>
      <c r="DTO313" s="314"/>
      <c r="DTP313" s="314"/>
      <c r="DTQ313" s="314"/>
      <c r="DTR313" s="314"/>
      <c r="DTS313" s="314"/>
      <c r="DTT313" s="314"/>
      <c r="DTU313" s="314"/>
      <c r="DTV313" s="314"/>
      <c r="DTW313" s="314"/>
      <c r="DTX313" s="314"/>
      <c r="DTY313" s="314"/>
      <c r="DTZ313" s="314"/>
      <c r="DUA313" s="314"/>
      <c r="DUB313" s="314"/>
      <c r="DUC313" s="314"/>
      <c r="DUD313" s="314"/>
      <c r="DUE313" s="314"/>
      <c r="DUF313" s="314"/>
      <c r="DUG313" s="314"/>
      <c r="DUH313" s="314"/>
      <c r="DUI313" s="314"/>
      <c r="DUJ313" s="314"/>
      <c r="DUK313" s="314"/>
      <c r="DUL313" s="314"/>
      <c r="DUM313" s="314"/>
      <c r="DUN313" s="314"/>
      <c r="DUO313" s="314"/>
      <c r="DUP313" s="314"/>
      <c r="DUQ313" s="314"/>
      <c r="DUR313" s="314"/>
      <c r="DUS313" s="314"/>
      <c r="DUT313" s="314"/>
      <c r="DUU313" s="314"/>
      <c r="DUV313" s="314"/>
      <c r="DUW313" s="314"/>
      <c r="DUX313" s="314"/>
      <c r="DUY313" s="314"/>
      <c r="DUZ313" s="314"/>
      <c r="DVA313" s="314"/>
      <c r="DVB313" s="314"/>
      <c r="DVC313" s="314"/>
      <c r="DVD313" s="314"/>
      <c r="DVE313" s="314"/>
      <c r="DVF313" s="314"/>
      <c r="DVG313" s="314"/>
      <c r="DVH313" s="314"/>
      <c r="DVI313" s="314"/>
      <c r="DVJ313" s="314"/>
      <c r="DVK313" s="314"/>
      <c r="DVL313" s="314"/>
      <c r="DVM313" s="314"/>
      <c r="DVN313" s="314"/>
      <c r="DVO313" s="314"/>
      <c r="DVP313" s="314"/>
      <c r="DVQ313" s="314"/>
      <c r="DVR313" s="314"/>
      <c r="DVS313" s="314"/>
      <c r="DVT313" s="314"/>
      <c r="DVU313" s="314"/>
      <c r="DVV313" s="314"/>
      <c r="DVW313" s="314"/>
      <c r="DVX313" s="314"/>
      <c r="DVY313" s="314"/>
      <c r="DVZ313" s="314"/>
      <c r="DWA313" s="314"/>
      <c r="DWB313" s="314"/>
      <c r="DWC313" s="314"/>
      <c r="DWD313" s="314"/>
      <c r="DWE313" s="314"/>
      <c r="DWF313" s="314"/>
      <c r="DWG313" s="314"/>
      <c r="DWH313" s="314"/>
      <c r="DWI313" s="314"/>
      <c r="DWJ313" s="314"/>
      <c r="DWK313" s="314"/>
      <c r="DWL313" s="314"/>
      <c r="DWM313" s="314"/>
      <c r="DWN313" s="314"/>
      <c r="DWO313" s="314"/>
      <c r="DWP313" s="314"/>
      <c r="DWQ313" s="314"/>
      <c r="DWR313" s="314"/>
      <c r="DWS313" s="314"/>
      <c r="DWT313" s="314"/>
      <c r="DWU313" s="314"/>
      <c r="DWV313" s="314"/>
      <c r="DWW313" s="314"/>
      <c r="DWX313" s="314"/>
      <c r="DWY313" s="314"/>
      <c r="DWZ313" s="314"/>
      <c r="DXA313" s="314"/>
      <c r="DXB313" s="314"/>
      <c r="DXC313" s="314"/>
      <c r="DXD313" s="314"/>
      <c r="DXE313" s="314"/>
      <c r="DXF313" s="314"/>
      <c r="DXG313" s="314"/>
      <c r="DXH313" s="314"/>
      <c r="DXI313" s="314"/>
      <c r="DXJ313" s="314"/>
      <c r="DXK313" s="314"/>
      <c r="DXL313" s="314"/>
      <c r="DXM313" s="314"/>
      <c r="DXN313" s="314"/>
      <c r="DXO313" s="314"/>
      <c r="DXP313" s="314"/>
      <c r="DXQ313" s="314"/>
      <c r="DXR313" s="314"/>
      <c r="DXS313" s="314"/>
      <c r="DXT313" s="314"/>
      <c r="DXU313" s="314"/>
      <c r="DXV313" s="314"/>
      <c r="DXW313" s="314"/>
      <c r="DXX313" s="314"/>
      <c r="DXY313" s="314"/>
      <c r="DXZ313" s="314"/>
      <c r="DYA313" s="314"/>
      <c r="DYB313" s="314"/>
      <c r="DYC313" s="314"/>
      <c r="DYD313" s="314"/>
      <c r="DYE313" s="314"/>
      <c r="DYF313" s="314"/>
      <c r="DYG313" s="314"/>
      <c r="DYH313" s="314"/>
      <c r="DYI313" s="314"/>
      <c r="DYJ313" s="314"/>
      <c r="DYK313" s="314"/>
      <c r="DYL313" s="314"/>
      <c r="DYM313" s="314"/>
      <c r="DYN313" s="314"/>
      <c r="DYO313" s="314"/>
      <c r="DYP313" s="314"/>
      <c r="DYQ313" s="314"/>
      <c r="DYR313" s="314"/>
      <c r="DYS313" s="314"/>
      <c r="DYT313" s="314"/>
      <c r="DYU313" s="314"/>
      <c r="DYV313" s="314"/>
      <c r="DYW313" s="314"/>
      <c r="DYX313" s="314"/>
      <c r="DYY313" s="314"/>
      <c r="DYZ313" s="314"/>
      <c r="DZA313" s="314"/>
      <c r="DZB313" s="314"/>
      <c r="DZC313" s="314"/>
      <c r="DZD313" s="314"/>
      <c r="DZE313" s="314"/>
      <c r="DZF313" s="314"/>
      <c r="DZG313" s="314"/>
      <c r="DZH313" s="314"/>
      <c r="DZI313" s="314"/>
      <c r="DZJ313" s="314"/>
      <c r="DZK313" s="314"/>
      <c r="DZL313" s="314"/>
      <c r="DZM313" s="314"/>
      <c r="DZN313" s="314"/>
      <c r="DZO313" s="314"/>
      <c r="DZP313" s="314"/>
      <c r="DZQ313" s="314"/>
      <c r="DZR313" s="314"/>
      <c r="DZS313" s="314"/>
      <c r="DZT313" s="314"/>
      <c r="DZU313" s="314"/>
      <c r="DZV313" s="314"/>
      <c r="DZW313" s="314"/>
      <c r="DZX313" s="314"/>
      <c r="DZY313" s="314"/>
      <c r="DZZ313" s="314"/>
      <c r="EAA313" s="314"/>
      <c r="EAB313" s="314"/>
      <c r="EAC313" s="314"/>
      <c r="EAD313" s="314"/>
      <c r="EAE313" s="314"/>
      <c r="EAF313" s="314"/>
      <c r="EAG313" s="314"/>
      <c r="EAH313" s="314"/>
      <c r="EAI313" s="314"/>
      <c r="EAJ313" s="314"/>
      <c r="EAK313" s="314"/>
      <c r="EAL313" s="314"/>
      <c r="EAM313" s="314"/>
      <c r="EAN313" s="314"/>
      <c r="EAO313" s="314"/>
      <c r="EAP313" s="314"/>
      <c r="EAQ313" s="314"/>
      <c r="EAR313" s="314"/>
      <c r="EAS313" s="314"/>
      <c r="EAT313" s="314"/>
      <c r="EAU313" s="314"/>
      <c r="EAV313" s="314"/>
      <c r="EAW313" s="314"/>
      <c r="EAX313" s="314"/>
      <c r="EAY313" s="314"/>
      <c r="EAZ313" s="314"/>
      <c r="EBA313" s="314"/>
      <c r="EBB313" s="314"/>
      <c r="EBC313" s="314"/>
      <c r="EBD313" s="314"/>
      <c r="EBE313" s="314"/>
      <c r="EBF313" s="314"/>
      <c r="EBG313" s="314"/>
      <c r="EBH313" s="314"/>
      <c r="EBI313" s="314"/>
      <c r="EBJ313" s="314"/>
      <c r="EBK313" s="314"/>
      <c r="EBL313" s="314"/>
      <c r="EBM313" s="314"/>
      <c r="EBN313" s="314"/>
      <c r="EBO313" s="314"/>
      <c r="EBP313" s="314"/>
      <c r="EBQ313" s="314"/>
      <c r="EBR313" s="314"/>
      <c r="EBS313" s="314"/>
      <c r="EBT313" s="314"/>
      <c r="EBU313" s="314"/>
      <c r="EBV313" s="314"/>
      <c r="EBW313" s="314"/>
      <c r="EBX313" s="314"/>
      <c r="EBY313" s="314"/>
      <c r="EBZ313" s="314"/>
      <c r="ECA313" s="314"/>
      <c r="ECB313" s="314"/>
      <c r="ECC313" s="314"/>
      <c r="ECD313" s="314"/>
      <c r="ECE313" s="314"/>
      <c r="ECF313" s="314"/>
      <c r="ECG313" s="314"/>
      <c r="ECH313" s="314"/>
      <c r="ECI313" s="314"/>
      <c r="ECJ313" s="314"/>
      <c r="ECK313" s="314"/>
      <c r="ECL313" s="314"/>
      <c r="ECM313" s="314"/>
      <c r="ECN313" s="314"/>
      <c r="ECO313" s="314"/>
      <c r="ECP313" s="314"/>
      <c r="ECQ313" s="314"/>
      <c r="ECR313" s="314"/>
      <c r="ECS313" s="314"/>
      <c r="ECT313" s="314"/>
      <c r="ECU313" s="314"/>
      <c r="ECV313" s="314"/>
      <c r="ECW313" s="314"/>
      <c r="ECX313" s="314"/>
      <c r="ECY313" s="314"/>
      <c r="ECZ313" s="314"/>
      <c r="EDA313" s="314"/>
      <c r="EDB313" s="314"/>
      <c r="EDC313" s="314"/>
      <c r="EDD313" s="314"/>
      <c r="EDE313" s="314"/>
      <c r="EDF313" s="314"/>
      <c r="EDG313" s="314"/>
      <c r="EDH313" s="314"/>
      <c r="EDI313" s="314"/>
      <c r="EDJ313" s="314"/>
      <c r="EDK313" s="314"/>
      <c r="EDL313" s="314"/>
      <c r="EDM313" s="314"/>
      <c r="EDN313" s="314"/>
      <c r="EDO313" s="314"/>
      <c r="EDP313" s="314"/>
      <c r="EDQ313" s="314"/>
      <c r="EDR313" s="314"/>
      <c r="EDS313" s="314"/>
      <c r="EDT313" s="314"/>
      <c r="EDU313" s="314"/>
      <c r="EDV313" s="314"/>
      <c r="EDW313" s="314"/>
      <c r="EDX313" s="314"/>
      <c r="EDY313" s="314"/>
      <c r="EDZ313" s="314"/>
      <c r="EEA313" s="314"/>
      <c r="EEB313" s="314"/>
      <c r="EEC313" s="314"/>
      <c r="EED313" s="314"/>
      <c r="EEE313" s="314"/>
      <c r="EEF313" s="314"/>
      <c r="EEG313" s="314"/>
      <c r="EEH313" s="314"/>
      <c r="EEI313" s="314"/>
      <c r="EEJ313" s="314"/>
      <c r="EEK313" s="314"/>
      <c r="EEL313" s="314"/>
      <c r="EEM313" s="314"/>
      <c r="EEN313" s="314"/>
      <c r="EEO313" s="314"/>
      <c r="EEP313" s="314"/>
      <c r="EEQ313" s="314"/>
      <c r="EER313" s="314"/>
      <c r="EES313" s="314"/>
      <c r="EET313" s="314"/>
      <c r="EEU313" s="314"/>
      <c r="EEV313" s="314"/>
      <c r="EEW313" s="314"/>
      <c r="EEX313" s="314"/>
      <c r="EEY313" s="314"/>
      <c r="EEZ313" s="314"/>
      <c r="EFA313" s="314"/>
      <c r="EFB313" s="314"/>
      <c r="EFC313" s="314"/>
      <c r="EFD313" s="314"/>
      <c r="EFE313" s="314"/>
      <c r="EFF313" s="314"/>
      <c r="EFG313" s="314"/>
      <c r="EFH313" s="314"/>
      <c r="EFI313" s="314"/>
      <c r="EFJ313" s="314"/>
      <c r="EFK313" s="314"/>
      <c r="EFL313" s="314"/>
      <c r="EFM313" s="314"/>
      <c r="EFN313" s="314"/>
      <c r="EFO313" s="314"/>
      <c r="EFP313" s="314"/>
      <c r="EFQ313" s="314"/>
      <c r="EFR313" s="314"/>
      <c r="EFS313" s="314"/>
      <c r="EFT313" s="314"/>
      <c r="EFU313" s="314"/>
      <c r="EFV313" s="314"/>
      <c r="EFW313" s="314"/>
      <c r="EFX313" s="314"/>
      <c r="EFY313" s="314"/>
      <c r="EFZ313" s="314"/>
      <c r="EGA313" s="314"/>
      <c r="EGB313" s="314"/>
      <c r="EGC313" s="314"/>
      <c r="EGD313" s="314"/>
      <c r="EGE313" s="314"/>
      <c r="EGF313" s="314"/>
      <c r="EGG313" s="314"/>
      <c r="EGH313" s="314"/>
      <c r="EGI313" s="314"/>
      <c r="EGJ313" s="314"/>
      <c r="EGK313" s="314"/>
      <c r="EGL313" s="314"/>
      <c r="EGM313" s="314"/>
      <c r="EGN313" s="314"/>
      <c r="EGO313" s="314"/>
      <c r="EGP313" s="314"/>
      <c r="EGQ313" s="314"/>
      <c r="EGR313" s="314"/>
      <c r="EGS313" s="314"/>
      <c r="EGT313" s="314"/>
      <c r="EGU313" s="314"/>
      <c r="EGV313" s="314"/>
      <c r="EGW313" s="314"/>
      <c r="EGX313" s="314"/>
      <c r="EGY313" s="314"/>
      <c r="EGZ313" s="314"/>
      <c r="EHA313" s="314"/>
      <c r="EHB313" s="314"/>
      <c r="EHC313" s="314"/>
      <c r="EHD313" s="314"/>
      <c r="EHE313" s="314"/>
      <c r="EHF313" s="314"/>
      <c r="EHG313" s="314"/>
      <c r="EHH313" s="314"/>
      <c r="EHI313" s="314"/>
      <c r="EHJ313" s="314"/>
      <c r="EHK313" s="314"/>
      <c r="EHL313" s="314"/>
      <c r="EHM313" s="314"/>
      <c r="EHN313" s="314"/>
      <c r="EHO313" s="314"/>
      <c r="EHP313" s="314"/>
      <c r="EHQ313" s="314"/>
      <c r="EHR313" s="314"/>
      <c r="EHS313" s="314"/>
      <c r="EHT313" s="314"/>
      <c r="EHU313" s="314"/>
      <c r="EHV313" s="314"/>
      <c r="EHW313" s="314"/>
      <c r="EHX313" s="314"/>
      <c r="EHY313" s="314"/>
      <c r="EHZ313" s="314"/>
      <c r="EIA313" s="314"/>
      <c r="EIB313" s="314"/>
      <c r="EIC313" s="314"/>
      <c r="EID313" s="314"/>
      <c r="EIE313" s="314"/>
      <c r="EIF313" s="314"/>
      <c r="EIG313" s="314"/>
      <c r="EIH313" s="314"/>
      <c r="EII313" s="314"/>
      <c r="EIJ313" s="314"/>
      <c r="EIK313" s="314"/>
      <c r="EIL313" s="314"/>
      <c r="EIM313" s="314"/>
      <c r="EIN313" s="314"/>
      <c r="EIO313" s="314"/>
      <c r="EIP313" s="314"/>
      <c r="EIQ313" s="314"/>
      <c r="EIR313" s="314"/>
      <c r="EIS313" s="314"/>
      <c r="EIT313" s="314"/>
      <c r="EIU313" s="314"/>
      <c r="EIV313" s="314"/>
      <c r="EIW313" s="314"/>
      <c r="EIX313" s="314"/>
      <c r="EIY313" s="314"/>
      <c r="EIZ313" s="314"/>
      <c r="EJA313" s="314"/>
      <c r="EJB313" s="314"/>
      <c r="EJC313" s="314"/>
      <c r="EJD313" s="314"/>
      <c r="EJE313" s="314"/>
      <c r="EJF313" s="314"/>
      <c r="EJG313" s="314"/>
      <c r="EJH313" s="314"/>
      <c r="EJI313" s="314"/>
      <c r="EJJ313" s="314"/>
      <c r="EJK313" s="314"/>
      <c r="EJL313" s="314"/>
      <c r="EJM313" s="314"/>
      <c r="EJN313" s="314"/>
      <c r="EJO313" s="314"/>
      <c r="EJP313" s="314"/>
      <c r="EJQ313" s="314"/>
      <c r="EJR313" s="314"/>
      <c r="EJS313" s="314"/>
      <c r="EJT313" s="314"/>
      <c r="EJU313" s="314"/>
      <c r="EJV313" s="314"/>
      <c r="EJW313" s="314"/>
      <c r="EJX313" s="314"/>
      <c r="EJY313" s="314"/>
      <c r="EJZ313" s="314"/>
      <c r="EKA313" s="314"/>
      <c r="EKB313" s="314"/>
      <c r="EKC313" s="314"/>
      <c r="EKD313" s="314"/>
      <c r="EKE313" s="314"/>
      <c r="EKF313" s="314"/>
      <c r="EKG313" s="314"/>
      <c r="EKH313" s="314"/>
      <c r="EKI313" s="314"/>
      <c r="EKJ313" s="314"/>
      <c r="EKK313" s="314"/>
      <c r="EKL313" s="314"/>
      <c r="EKM313" s="314"/>
      <c r="EKN313" s="314"/>
      <c r="EKO313" s="314"/>
      <c r="EKP313" s="314"/>
      <c r="EKQ313" s="314"/>
      <c r="EKR313" s="314"/>
      <c r="EKS313" s="314"/>
      <c r="EKT313" s="314"/>
      <c r="EKU313" s="314"/>
      <c r="EKV313" s="314"/>
      <c r="EKW313" s="314"/>
      <c r="EKX313" s="314"/>
      <c r="EKY313" s="314"/>
      <c r="EKZ313" s="314"/>
      <c r="ELA313" s="314"/>
      <c r="ELB313" s="314"/>
      <c r="ELC313" s="314"/>
      <c r="ELD313" s="314"/>
      <c r="ELE313" s="314"/>
      <c r="ELF313" s="314"/>
      <c r="ELG313" s="314"/>
      <c r="ELH313" s="314"/>
      <c r="ELI313" s="314"/>
      <c r="ELJ313" s="314"/>
      <c r="ELK313" s="314"/>
      <c r="ELL313" s="314"/>
      <c r="ELM313" s="314"/>
      <c r="ELN313" s="314"/>
      <c r="ELO313" s="314"/>
      <c r="ELP313" s="314"/>
      <c r="ELQ313" s="314"/>
      <c r="ELR313" s="314"/>
      <c r="ELS313" s="314"/>
      <c r="ELT313" s="314"/>
      <c r="ELU313" s="314"/>
      <c r="ELV313" s="314"/>
      <c r="ELW313" s="314"/>
      <c r="ELX313" s="314"/>
      <c r="ELY313" s="314"/>
      <c r="ELZ313" s="314"/>
      <c r="EMA313" s="314"/>
      <c r="EMB313" s="314"/>
      <c r="EMC313" s="314"/>
      <c r="EMD313" s="314"/>
      <c r="EME313" s="314"/>
      <c r="EMF313" s="314"/>
      <c r="EMG313" s="314"/>
      <c r="EMH313" s="314"/>
      <c r="EMI313" s="314"/>
      <c r="EMJ313" s="314"/>
      <c r="EMK313" s="314"/>
      <c r="EML313" s="314"/>
      <c r="EMM313" s="314"/>
      <c r="EMN313" s="314"/>
      <c r="EMO313" s="314"/>
      <c r="EMP313" s="314"/>
      <c r="EMQ313" s="314"/>
      <c r="EMR313" s="314"/>
      <c r="EMS313" s="314"/>
      <c r="EMT313" s="314"/>
      <c r="EMU313" s="314"/>
      <c r="EMV313" s="314"/>
      <c r="EMW313" s="314"/>
      <c r="EMX313" s="314"/>
      <c r="EMY313" s="314"/>
      <c r="EMZ313" s="314"/>
      <c r="ENA313" s="314"/>
      <c r="ENB313" s="314"/>
      <c r="ENC313" s="314"/>
      <c r="END313" s="314"/>
      <c r="ENE313" s="314"/>
      <c r="ENF313" s="314"/>
      <c r="ENG313" s="314"/>
      <c r="ENH313" s="314"/>
      <c r="ENI313" s="314"/>
      <c r="ENJ313" s="314"/>
      <c r="ENK313" s="314"/>
      <c r="ENL313" s="314"/>
      <c r="ENM313" s="314"/>
      <c r="ENN313" s="314"/>
      <c r="ENO313" s="314"/>
      <c r="ENP313" s="314"/>
      <c r="ENQ313" s="314"/>
      <c r="ENR313" s="314"/>
      <c r="ENS313" s="314"/>
      <c r="ENT313" s="314"/>
      <c r="ENU313" s="314"/>
      <c r="ENV313" s="314"/>
      <c r="ENW313" s="314"/>
      <c r="ENX313" s="314"/>
      <c r="ENY313" s="314"/>
      <c r="ENZ313" s="314"/>
      <c r="EOA313" s="314"/>
      <c r="EOB313" s="314"/>
      <c r="EOC313" s="314"/>
      <c r="EOD313" s="314"/>
      <c r="EOE313" s="314"/>
      <c r="EOF313" s="314"/>
      <c r="EOG313" s="314"/>
      <c r="EOH313" s="314"/>
      <c r="EOI313" s="314"/>
      <c r="EOJ313" s="314"/>
      <c r="EOK313" s="314"/>
      <c r="EOL313" s="314"/>
      <c r="EOM313" s="314"/>
      <c r="EON313" s="314"/>
      <c r="EOO313" s="314"/>
      <c r="EOP313" s="314"/>
      <c r="EOQ313" s="314"/>
      <c r="EOR313" s="314"/>
      <c r="EOS313" s="314"/>
      <c r="EOT313" s="314"/>
      <c r="EOU313" s="314"/>
      <c r="EOV313" s="314"/>
      <c r="EOW313" s="314"/>
      <c r="EOX313" s="314"/>
      <c r="EOY313" s="314"/>
      <c r="EOZ313" s="314"/>
      <c r="EPA313" s="314"/>
      <c r="EPB313" s="314"/>
      <c r="EPC313" s="314"/>
      <c r="EPD313" s="314"/>
      <c r="EPE313" s="314"/>
      <c r="EPF313" s="314"/>
      <c r="EPG313" s="314"/>
      <c r="EPH313" s="314"/>
      <c r="EPI313" s="314"/>
      <c r="EPJ313" s="314"/>
      <c r="EPK313" s="314"/>
      <c r="EPL313" s="314"/>
      <c r="EPM313" s="314"/>
      <c r="EPN313" s="314"/>
      <c r="EPO313" s="314"/>
      <c r="EPP313" s="314"/>
      <c r="EPQ313" s="314"/>
      <c r="EPR313" s="314"/>
      <c r="EPS313" s="314"/>
      <c r="EPT313" s="314"/>
      <c r="EPU313" s="314"/>
      <c r="EPV313" s="314"/>
      <c r="EPW313" s="314"/>
      <c r="EPX313" s="314"/>
      <c r="EPY313" s="314"/>
      <c r="EPZ313" s="314"/>
      <c r="EQA313" s="314"/>
      <c r="EQB313" s="314"/>
      <c r="EQC313" s="314"/>
      <c r="EQD313" s="314"/>
      <c r="EQE313" s="314"/>
      <c r="EQF313" s="314"/>
      <c r="EQG313" s="314"/>
      <c r="EQH313" s="314"/>
      <c r="EQI313" s="314"/>
      <c r="EQJ313" s="314"/>
      <c r="EQK313" s="314"/>
      <c r="EQL313" s="314"/>
      <c r="EQM313" s="314"/>
      <c r="EQN313" s="314"/>
      <c r="EQO313" s="314"/>
      <c r="EQP313" s="314"/>
      <c r="EQQ313" s="314"/>
      <c r="EQR313" s="314"/>
      <c r="EQS313" s="314"/>
      <c r="EQT313" s="314"/>
      <c r="EQU313" s="314"/>
      <c r="EQV313" s="314"/>
      <c r="EQW313" s="314"/>
      <c r="EQX313" s="314"/>
      <c r="EQY313" s="314"/>
      <c r="EQZ313" s="314"/>
      <c r="ERA313" s="314"/>
      <c r="ERB313" s="314"/>
      <c r="ERC313" s="314"/>
      <c r="ERD313" s="314"/>
      <c r="ERE313" s="314"/>
      <c r="ERF313" s="314"/>
      <c r="ERG313" s="314"/>
      <c r="ERH313" s="314"/>
      <c r="ERI313" s="314"/>
      <c r="ERJ313" s="314"/>
      <c r="ERK313" s="314"/>
      <c r="ERL313" s="314"/>
      <c r="ERM313" s="314"/>
      <c r="ERN313" s="314"/>
      <c r="ERO313" s="314"/>
      <c r="ERP313" s="314"/>
      <c r="ERQ313" s="314"/>
      <c r="ERR313" s="314"/>
      <c r="ERS313" s="314"/>
      <c r="ERT313" s="314"/>
      <c r="ERU313" s="314"/>
      <c r="ERV313" s="314"/>
      <c r="ERW313" s="314"/>
      <c r="ERX313" s="314"/>
      <c r="ERY313" s="314"/>
      <c r="ERZ313" s="314"/>
      <c r="ESA313" s="314"/>
      <c r="ESB313" s="314"/>
      <c r="ESC313" s="314"/>
      <c r="ESD313" s="314"/>
      <c r="ESE313" s="314"/>
      <c r="ESF313" s="314"/>
      <c r="ESG313" s="314"/>
      <c r="ESH313" s="314"/>
      <c r="ESI313" s="314"/>
      <c r="ESJ313" s="314"/>
      <c r="ESK313" s="314"/>
      <c r="ESL313" s="314"/>
      <c r="ESM313" s="314"/>
      <c r="ESN313" s="314"/>
      <c r="ESO313" s="314"/>
      <c r="ESP313" s="314"/>
      <c r="ESQ313" s="314"/>
      <c r="ESR313" s="314"/>
      <c r="ESS313" s="314"/>
      <c r="EST313" s="314"/>
      <c r="ESU313" s="314"/>
      <c r="ESV313" s="314"/>
      <c r="ESW313" s="314"/>
      <c r="ESX313" s="314"/>
      <c r="ESY313" s="314"/>
      <c r="ESZ313" s="314"/>
      <c r="ETA313" s="314"/>
      <c r="ETB313" s="314"/>
      <c r="ETC313" s="314"/>
      <c r="ETD313" s="314"/>
      <c r="ETE313" s="314"/>
      <c r="ETF313" s="314"/>
      <c r="ETG313" s="314"/>
      <c r="ETH313" s="314"/>
      <c r="ETI313" s="314"/>
      <c r="ETJ313" s="314"/>
      <c r="ETK313" s="314"/>
      <c r="ETL313" s="314"/>
      <c r="ETM313" s="314"/>
      <c r="ETN313" s="314"/>
      <c r="ETO313" s="314"/>
      <c r="ETP313" s="314"/>
      <c r="ETQ313" s="314"/>
      <c r="ETR313" s="314"/>
      <c r="ETS313" s="314"/>
      <c r="ETT313" s="314"/>
      <c r="ETU313" s="314"/>
      <c r="ETV313" s="314"/>
      <c r="ETW313" s="314"/>
      <c r="ETX313" s="314"/>
      <c r="ETY313" s="314"/>
      <c r="ETZ313" s="314"/>
      <c r="EUA313" s="314"/>
      <c r="EUB313" s="314"/>
      <c r="EUC313" s="314"/>
      <c r="EUD313" s="314"/>
      <c r="EUE313" s="314"/>
      <c r="EUF313" s="314"/>
      <c r="EUG313" s="314"/>
      <c r="EUH313" s="314"/>
      <c r="EUI313" s="314"/>
      <c r="EUJ313" s="314"/>
      <c r="EUK313" s="314"/>
      <c r="EUL313" s="314"/>
      <c r="EUM313" s="314"/>
      <c r="EUN313" s="314"/>
      <c r="EUO313" s="314"/>
      <c r="EUP313" s="314"/>
      <c r="EUQ313" s="314"/>
      <c r="EUR313" s="314"/>
      <c r="EUS313" s="314"/>
      <c r="EUT313" s="314"/>
      <c r="EUU313" s="314"/>
      <c r="EUV313" s="314"/>
      <c r="EUW313" s="314"/>
      <c r="EUX313" s="314"/>
      <c r="EUY313" s="314"/>
      <c r="EUZ313" s="314"/>
      <c r="EVA313" s="314"/>
      <c r="EVB313" s="314"/>
      <c r="EVC313" s="314"/>
      <c r="EVD313" s="314"/>
      <c r="EVE313" s="314"/>
      <c r="EVF313" s="314"/>
      <c r="EVG313" s="314"/>
      <c r="EVH313" s="314"/>
      <c r="EVI313" s="314"/>
      <c r="EVJ313" s="314"/>
      <c r="EVK313" s="314"/>
      <c r="EVL313" s="314"/>
      <c r="EVM313" s="314"/>
      <c r="EVN313" s="314"/>
      <c r="EVO313" s="314"/>
      <c r="EVP313" s="314"/>
      <c r="EVQ313" s="314"/>
      <c r="EVR313" s="314"/>
      <c r="EVS313" s="314"/>
      <c r="EVT313" s="314"/>
      <c r="EVU313" s="314"/>
      <c r="EVV313" s="314"/>
      <c r="EVW313" s="314"/>
      <c r="EVX313" s="314"/>
      <c r="EVY313" s="314"/>
      <c r="EVZ313" s="314"/>
      <c r="EWA313" s="314"/>
      <c r="EWB313" s="314"/>
      <c r="EWC313" s="314"/>
      <c r="EWD313" s="314"/>
      <c r="EWE313" s="314"/>
      <c r="EWF313" s="314"/>
      <c r="EWG313" s="314"/>
      <c r="EWH313" s="314"/>
      <c r="EWI313" s="314"/>
      <c r="EWJ313" s="314"/>
      <c r="EWK313" s="314"/>
      <c r="EWL313" s="314"/>
      <c r="EWM313" s="314"/>
      <c r="EWN313" s="314"/>
      <c r="EWO313" s="314"/>
      <c r="EWP313" s="314"/>
      <c r="EWQ313" s="314"/>
      <c r="EWR313" s="314"/>
      <c r="EWS313" s="314"/>
      <c r="EWT313" s="314"/>
      <c r="EWU313" s="314"/>
      <c r="EWV313" s="314"/>
      <c r="EWW313" s="314"/>
      <c r="EWX313" s="314"/>
      <c r="EWY313" s="314"/>
      <c r="EWZ313" s="314"/>
      <c r="EXA313" s="314"/>
      <c r="EXB313" s="314"/>
      <c r="EXC313" s="314"/>
      <c r="EXD313" s="314"/>
      <c r="EXE313" s="314"/>
      <c r="EXF313" s="314"/>
      <c r="EXG313" s="314"/>
      <c r="EXH313" s="314"/>
      <c r="EXI313" s="314"/>
      <c r="EXJ313" s="314"/>
      <c r="EXK313" s="314"/>
      <c r="EXL313" s="314"/>
      <c r="EXM313" s="314"/>
      <c r="EXN313" s="314"/>
      <c r="EXO313" s="314"/>
      <c r="EXP313" s="314"/>
      <c r="EXQ313" s="314"/>
      <c r="EXR313" s="314"/>
      <c r="EXS313" s="314"/>
      <c r="EXT313" s="314"/>
      <c r="EXU313" s="314"/>
      <c r="EXV313" s="314"/>
      <c r="EXW313" s="314"/>
      <c r="EXX313" s="314"/>
      <c r="EXY313" s="314"/>
      <c r="EXZ313" s="314"/>
      <c r="EYA313" s="314"/>
      <c r="EYB313" s="314"/>
      <c r="EYC313" s="314"/>
      <c r="EYD313" s="314"/>
      <c r="EYE313" s="314"/>
      <c r="EYF313" s="314"/>
      <c r="EYG313" s="314"/>
      <c r="EYH313" s="314"/>
      <c r="EYI313" s="314"/>
      <c r="EYJ313" s="314"/>
      <c r="EYK313" s="314"/>
      <c r="EYL313" s="314"/>
      <c r="EYM313" s="314"/>
      <c r="EYN313" s="314"/>
      <c r="EYO313" s="314"/>
      <c r="EYP313" s="314"/>
      <c r="EYQ313" s="314"/>
      <c r="EYR313" s="314"/>
      <c r="EYS313" s="314"/>
      <c r="EYT313" s="314"/>
      <c r="EYU313" s="314"/>
      <c r="EYV313" s="314"/>
      <c r="EYW313" s="314"/>
      <c r="EYX313" s="314"/>
      <c r="EYY313" s="314"/>
      <c r="EYZ313" s="314"/>
      <c r="EZA313" s="314"/>
      <c r="EZB313" s="314"/>
      <c r="EZC313" s="314"/>
      <c r="EZD313" s="314"/>
      <c r="EZE313" s="314"/>
      <c r="EZF313" s="314"/>
      <c r="EZG313" s="314"/>
      <c r="EZH313" s="314"/>
      <c r="EZI313" s="314"/>
      <c r="EZJ313" s="314"/>
      <c r="EZK313" s="314"/>
      <c r="EZL313" s="314"/>
      <c r="EZM313" s="314"/>
      <c r="EZN313" s="314"/>
      <c r="EZO313" s="314"/>
      <c r="EZP313" s="314"/>
      <c r="EZQ313" s="314"/>
      <c r="EZR313" s="314"/>
      <c r="EZS313" s="314"/>
      <c r="EZT313" s="314"/>
      <c r="EZU313" s="314"/>
      <c r="EZV313" s="314"/>
      <c r="EZW313" s="314"/>
      <c r="EZX313" s="314"/>
      <c r="EZY313" s="314"/>
      <c r="EZZ313" s="314"/>
      <c r="FAA313" s="314"/>
      <c r="FAB313" s="314"/>
      <c r="FAC313" s="314"/>
      <c r="FAD313" s="314"/>
      <c r="FAE313" s="314"/>
      <c r="FAF313" s="314"/>
      <c r="FAG313" s="314"/>
      <c r="FAH313" s="314"/>
      <c r="FAI313" s="314"/>
      <c r="FAJ313" s="314"/>
      <c r="FAK313" s="314"/>
      <c r="FAL313" s="314"/>
      <c r="FAM313" s="314"/>
      <c r="FAN313" s="314"/>
      <c r="FAO313" s="314"/>
      <c r="FAP313" s="314"/>
      <c r="FAQ313" s="314"/>
      <c r="FAR313" s="314"/>
      <c r="FAS313" s="314"/>
      <c r="FAT313" s="314"/>
      <c r="FAU313" s="314"/>
      <c r="FAV313" s="314"/>
      <c r="FAW313" s="314"/>
      <c r="FAX313" s="314"/>
      <c r="FAY313" s="314"/>
      <c r="FAZ313" s="314"/>
      <c r="FBA313" s="314"/>
      <c r="FBB313" s="314"/>
      <c r="FBC313" s="314"/>
      <c r="FBD313" s="314"/>
      <c r="FBE313" s="314"/>
      <c r="FBF313" s="314"/>
      <c r="FBG313" s="314"/>
      <c r="FBH313" s="314"/>
      <c r="FBI313" s="314"/>
      <c r="FBJ313" s="314"/>
      <c r="FBK313" s="314"/>
      <c r="FBL313" s="314"/>
      <c r="FBM313" s="314"/>
      <c r="FBN313" s="314"/>
      <c r="FBO313" s="314"/>
      <c r="FBP313" s="314"/>
      <c r="FBQ313" s="314"/>
      <c r="FBR313" s="314"/>
      <c r="FBS313" s="314"/>
      <c r="FBT313" s="314"/>
      <c r="FBU313" s="314"/>
      <c r="FBV313" s="314"/>
      <c r="FBW313" s="314"/>
      <c r="FBX313" s="314"/>
      <c r="FBY313" s="314"/>
      <c r="FBZ313" s="314"/>
      <c r="FCA313" s="314"/>
      <c r="FCB313" s="314"/>
      <c r="FCC313" s="314"/>
      <c r="FCD313" s="314"/>
      <c r="FCE313" s="314"/>
      <c r="FCF313" s="314"/>
      <c r="FCG313" s="314"/>
      <c r="FCH313" s="314"/>
      <c r="FCI313" s="314"/>
      <c r="FCJ313" s="314"/>
      <c r="FCK313" s="314"/>
      <c r="FCL313" s="314"/>
      <c r="FCM313" s="314"/>
      <c r="FCN313" s="314"/>
      <c r="FCO313" s="314"/>
      <c r="FCP313" s="314"/>
      <c r="FCQ313" s="314"/>
      <c r="FCR313" s="314"/>
      <c r="FCS313" s="314"/>
      <c r="FCT313" s="314"/>
      <c r="FCU313" s="314"/>
      <c r="FCV313" s="314"/>
      <c r="FCW313" s="314"/>
      <c r="FCX313" s="314"/>
      <c r="FCY313" s="314"/>
      <c r="FCZ313" s="314"/>
      <c r="FDA313" s="314"/>
      <c r="FDB313" s="314"/>
      <c r="FDC313" s="314"/>
      <c r="FDD313" s="314"/>
      <c r="FDE313" s="314"/>
      <c r="FDF313" s="314"/>
      <c r="FDG313" s="314"/>
      <c r="FDH313" s="314"/>
      <c r="FDI313" s="314"/>
      <c r="FDJ313" s="314"/>
      <c r="FDK313" s="314"/>
      <c r="FDL313" s="314"/>
      <c r="FDM313" s="314"/>
      <c r="FDN313" s="314"/>
      <c r="FDO313" s="314"/>
      <c r="FDP313" s="314"/>
      <c r="FDQ313" s="314"/>
      <c r="FDR313" s="314"/>
      <c r="FDS313" s="314"/>
      <c r="FDT313" s="314"/>
      <c r="FDU313" s="314"/>
      <c r="FDV313" s="314"/>
      <c r="FDW313" s="314"/>
      <c r="FDX313" s="314"/>
      <c r="FDY313" s="314"/>
      <c r="FDZ313" s="314"/>
      <c r="FEA313" s="314"/>
      <c r="FEB313" s="314"/>
      <c r="FEC313" s="314"/>
      <c r="FED313" s="314"/>
      <c r="FEE313" s="314"/>
      <c r="FEF313" s="314"/>
      <c r="FEG313" s="314"/>
      <c r="FEH313" s="314"/>
      <c r="FEI313" s="314"/>
      <c r="FEJ313" s="314"/>
      <c r="FEK313" s="314"/>
      <c r="FEL313" s="314"/>
      <c r="FEM313" s="314"/>
      <c r="FEN313" s="314"/>
      <c r="FEO313" s="314"/>
      <c r="FEP313" s="314"/>
      <c r="FEQ313" s="314"/>
      <c r="FER313" s="314"/>
      <c r="FES313" s="314"/>
      <c r="FET313" s="314"/>
      <c r="FEU313" s="314"/>
      <c r="FEV313" s="314"/>
      <c r="FEW313" s="314"/>
      <c r="FEX313" s="314"/>
      <c r="FEY313" s="314"/>
      <c r="FEZ313" s="314"/>
      <c r="FFA313" s="314"/>
      <c r="FFB313" s="314"/>
      <c r="FFC313" s="314"/>
      <c r="FFD313" s="314"/>
      <c r="FFE313" s="314"/>
      <c r="FFF313" s="314"/>
      <c r="FFG313" s="314"/>
      <c r="FFH313" s="314"/>
      <c r="FFI313" s="314"/>
      <c r="FFJ313" s="314"/>
      <c r="FFK313" s="314"/>
      <c r="FFL313" s="314"/>
      <c r="FFM313" s="314"/>
      <c r="FFN313" s="314"/>
      <c r="FFO313" s="314"/>
      <c r="FFP313" s="314"/>
      <c r="FFQ313" s="314"/>
      <c r="FFR313" s="314"/>
      <c r="FFS313" s="314"/>
      <c r="FFT313" s="314"/>
      <c r="FFU313" s="314"/>
      <c r="FFV313" s="314"/>
      <c r="FFW313" s="314"/>
      <c r="FFX313" s="314"/>
      <c r="FFY313" s="314"/>
      <c r="FFZ313" s="314"/>
      <c r="FGA313" s="314"/>
      <c r="FGB313" s="314"/>
      <c r="FGC313" s="314"/>
      <c r="FGD313" s="314"/>
      <c r="FGE313" s="314"/>
      <c r="FGF313" s="314"/>
      <c r="FGG313" s="314"/>
      <c r="FGH313" s="314"/>
      <c r="FGI313" s="314"/>
      <c r="FGJ313" s="314"/>
      <c r="FGK313" s="314"/>
      <c r="FGL313" s="314"/>
      <c r="FGM313" s="314"/>
      <c r="FGN313" s="314"/>
      <c r="FGO313" s="314"/>
      <c r="FGP313" s="314"/>
      <c r="FGQ313" s="314"/>
      <c r="FGR313" s="314"/>
      <c r="FGS313" s="314"/>
      <c r="FGT313" s="314"/>
      <c r="FGU313" s="314"/>
      <c r="FGV313" s="314"/>
      <c r="FGW313" s="314"/>
      <c r="FGX313" s="314"/>
      <c r="FGY313" s="314"/>
      <c r="FGZ313" s="314"/>
      <c r="FHA313" s="314"/>
      <c r="FHB313" s="314"/>
      <c r="FHC313" s="314"/>
      <c r="FHD313" s="314"/>
      <c r="FHE313" s="314"/>
      <c r="FHF313" s="314"/>
      <c r="FHG313" s="314"/>
      <c r="FHH313" s="314"/>
      <c r="FHI313" s="314"/>
      <c r="FHJ313" s="314"/>
      <c r="FHK313" s="314"/>
      <c r="FHL313" s="314"/>
      <c r="FHM313" s="314"/>
      <c r="FHN313" s="314"/>
      <c r="FHO313" s="314"/>
      <c r="FHP313" s="314"/>
      <c r="FHQ313" s="314"/>
      <c r="FHR313" s="314"/>
      <c r="FHS313" s="314"/>
      <c r="FHT313" s="314"/>
      <c r="FHU313" s="314"/>
      <c r="FHV313" s="314"/>
      <c r="FHW313" s="314"/>
      <c r="FHX313" s="314"/>
      <c r="FHY313" s="314"/>
      <c r="FHZ313" s="314"/>
      <c r="FIA313" s="314"/>
      <c r="FIB313" s="314"/>
      <c r="FIC313" s="314"/>
      <c r="FID313" s="314"/>
      <c r="FIE313" s="314"/>
      <c r="FIF313" s="314"/>
      <c r="FIG313" s="314"/>
      <c r="FIH313" s="314"/>
      <c r="FII313" s="314"/>
      <c r="FIJ313" s="314"/>
      <c r="FIK313" s="314"/>
      <c r="FIL313" s="314"/>
      <c r="FIM313" s="314"/>
      <c r="FIN313" s="314"/>
      <c r="FIO313" s="314"/>
      <c r="FIP313" s="314"/>
      <c r="FIQ313" s="314"/>
      <c r="FIR313" s="314"/>
      <c r="FIS313" s="314"/>
      <c r="FIT313" s="314"/>
      <c r="FIU313" s="314"/>
      <c r="FIV313" s="314"/>
      <c r="FIW313" s="314"/>
      <c r="FIX313" s="314"/>
      <c r="FIY313" s="314"/>
      <c r="FIZ313" s="314"/>
      <c r="FJA313" s="314"/>
      <c r="FJB313" s="314"/>
      <c r="FJC313" s="314"/>
      <c r="FJD313" s="314"/>
      <c r="FJE313" s="314"/>
      <c r="FJF313" s="314"/>
      <c r="FJG313" s="314"/>
      <c r="FJH313" s="314"/>
      <c r="FJI313" s="314"/>
      <c r="FJJ313" s="314"/>
      <c r="FJK313" s="314"/>
      <c r="FJL313" s="314"/>
      <c r="FJM313" s="314"/>
      <c r="FJN313" s="314"/>
      <c r="FJO313" s="314"/>
      <c r="FJP313" s="314"/>
      <c r="FJQ313" s="314"/>
      <c r="FJR313" s="314"/>
      <c r="FJS313" s="314"/>
      <c r="FJT313" s="314"/>
      <c r="FJU313" s="314"/>
      <c r="FJV313" s="314"/>
      <c r="FJW313" s="314"/>
      <c r="FJX313" s="314"/>
      <c r="FJY313" s="314"/>
      <c r="FJZ313" s="314"/>
      <c r="FKA313" s="314"/>
      <c r="FKB313" s="314"/>
      <c r="FKC313" s="314"/>
      <c r="FKD313" s="314"/>
      <c r="FKE313" s="314"/>
      <c r="FKF313" s="314"/>
      <c r="FKG313" s="314"/>
      <c r="FKH313" s="314"/>
      <c r="FKI313" s="314"/>
      <c r="FKJ313" s="314"/>
      <c r="FKK313" s="314"/>
      <c r="FKL313" s="314"/>
      <c r="FKM313" s="314"/>
      <c r="FKN313" s="314"/>
      <c r="FKO313" s="314"/>
      <c r="FKP313" s="314"/>
      <c r="FKQ313" s="314"/>
      <c r="FKR313" s="314"/>
      <c r="FKS313" s="314"/>
      <c r="FKT313" s="314"/>
      <c r="FKU313" s="314"/>
      <c r="FKV313" s="314"/>
      <c r="FKW313" s="314"/>
      <c r="FKX313" s="314"/>
      <c r="FKY313" s="314"/>
      <c r="FKZ313" s="314"/>
      <c r="FLA313" s="314"/>
      <c r="FLB313" s="314"/>
      <c r="FLC313" s="314"/>
      <c r="FLD313" s="314"/>
      <c r="FLE313" s="314"/>
      <c r="FLF313" s="314"/>
      <c r="FLG313" s="314"/>
      <c r="FLH313" s="314"/>
      <c r="FLI313" s="314"/>
      <c r="FLJ313" s="314"/>
      <c r="FLK313" s="314"/>
      <c r="FLL313" s="314"/>
      <c r="FLM313" s="314"/>
      <c r="FLN313" s="314"/>
      <c r="FLO313" s="314"/>
      <c r="FLP313" s="314"/>
      <c r="FLQ313" s="314"/>
      <c r="FLR313" s="314"/>
      <c r="FLS313" s="314"/>
      <c r="FLT313" s="314"/>
      <c r="FLU313" s="314"/>
      <c r="FLV313" s="314"/>
      <c r="FLW313" s="314"/>
      <c r="FLX313" s="314"/>
      <c r="FLY313" s="314"/>
      <c r="FLZ313" s="314"/>
      <c r="FMA313" s="314"/>
      <c r="FMB313" s="314"/>
      <c r="FMC313" s="314"/>
      <c r="FMD313" s="314"/>
      <c r="FME313" s="314"/>
      <c r="FMF313" s="314"/>
      <c r="FMG313" s="314"/>
      <c r="FMH313" s="314"/>
      <c r="FMI313" s="314"/>
      <c r="FMJ313" s="314"/>
      <c r="FMK313" s="314"/>
      <c r="FML313" s="314"/>
      <c r="FMM313" s="314"/>
      <c r="FMN313" s="314"/>
      <c r="FMO313" s="314"/>
      <c r="FMP313" s="314"/>
      <c r="FMQ313" s="314"/>
      <c r="FMR313" s="314"/>
      <c r="FMS313" s="314"/>
      <c r="FMT313" s="314"/>
      <c r="FMU313" s="314"/>
      <c r="FMV313" s="314"/>
      <c r="FMW313" s="314"/>
      <c r="FMX313" s="314"/>
      <c r="FMY313" s="314"/>
      <c r="FMZ313" s="314"/>
      <c r="FNA313" s="314"/>
      <c r="FNB313" s="314"/>
      <c r="FNC313" s="314"/>
      <c r="FND313" s="314"/>
      <c r="FNE313" s="314"/>
      <c r="FNF313" s="314"/>
      <c r="FNG313" s="314"/>
      <c r="FNH313" s="314"/>
      <c r="FNI313" s="314"/>
      <c r="FNJ313" s="314"/>
      <c r="FNK313" s="314"/>
      <c r="FNL313" s="314"/>
      <c r="FNM313" s="314"/>
      <c r="FNN313" s="314"/>
      <c r="FNO313" s="314"/>
      <c r="FNP313" s="314"/>
      <c r="FNQ313" s="314"/>
      <c r="FNR313" s="314"/>
      <c r="FNS313" s="314"/>
      <c r="FNT313" s="314"/>
      <c r="FNU313" s="314"/>
      <c r="FNV313" s="314"/>
      <c r="FNW313" s="314"/>
      <c r="FNX313" s="314"/>
      <c r="FNY313" s="314"/>
      <c r="FNZ313" s="314"/>
      <c r="FOA313" s="314"/>
      <c r="FOB313" s="314"/>
      <c r="FOC313" s="314"/>
      <c r="FOD313" s="314"/>
      <c r="FOE313" s="314"/>
      <c r="FOF313" s="314"/>
      <c r="FOG313" s="314"/>
      <c r="FOH313" s="314"/>
      <c r="FOI313" s="314"/>
      <c r="FOJ313" s="314"/>
      <c r="FOK313" s="314"/>
      <c r="FOL313" s="314"/>
      <c r="FOM313" s="314"/>
      <c r="FON313" s="314"/>
      <c r="FOO313" s="314"/>
      <c r="FOP313" s="314"/>
      <c r="FOQ313" s="314"/>
      <c r="FOR313" s="314"/>
      <c r="FOS313" s="314"/>
      <c r="FOT313" s="314"/>
      <c r="FOU313" s="314"/>
      <c r="FOV313" s="314"/>
      <c r="FOW313" s="314"/>
      <c r="FOX313" s="314"/>
      <c r="FOY313" s="314"/>
      <c r="FOZ313" s="314"/>
      <c r="FPA313" s="314"/>
      <c r="FPB313" s="314"/>
      <c r="FPC313" s="314"/>
      <c r="FPD313" s="314"/>
      <c r="FPE313" s="314"/>
      <c r="FPF313" s="314"/>
      <c r="FPG313" s="314"/>
      <c r="FPH313" s="314"/>
      <c r="FPI313" s="314"/>
      <c r="FPJ313" s="314"/>
      <c r="FPK313" s="314"/>
      <c r="FPL313" s="314"/>
      <c r="FPM313" s="314"/>
      <c r="FPN313" s="314"/>
      <c r="FPO313" s="314"/>
      <c r="FPP313" s="314"/>
      <c r="FPQ313" s="314"/>
      <c r="FPR313" s="314"/>
      <c r="FPS313" s="314"/>
      <c r="FPT313" s="314"/>
      <c r="FPU313" s="314"/>
      <c r="FPV313" s="314"/>
      <c r="FPW313" s="314"/>
      <c r="FPX313" s="314"/>
      <c r="FPY313" s="314"/>
      <c r="FPZ313" s="314"/>
      <c r="FQA313" s="314"/>
      <c r="FQB313" s="314"/>
      <c r="FQC313" s="314"/>
      <c r="FQD313" s="314"/>
      <c r="FQE313" s="314"/>
      <c r="FQF313" s="314"/>
      <c r="FQG313" s="314"/>
      <c r="FQH313" s="314"/>
      <c r="FQI313" s="314"/>
      <c r="FQJ313" s="314"/>
      <c r="FQK313" s="314"/>
      <c r="FQL313" s="314"/>
      <c r="FQM313" s="314"/>
      <c r="FQN313" s="314"/>
      <c r="FQO313" s="314"/>
      <c r="FQP313" s="314"/>
      <c r="FQQ313" s="314"/>
      <c r="FQR313" s="314"/>
      <c r="FQS313" s="314"/>
      <c r="FQT313" s="314"/>
      <c r="FQU313" s="314"/>
      <c r="FQV313" s="314"/>
      <c r="FQW313" s="314"/>
      <c r="FQX313" s="314"/>
      <c r="FQY313" s="314"/>
      <c r="FQZ313" s="314"/>
      <c r="FRA313" s="314"/>
      <c r="FRB313" s="314"/>
      <c r="FRC313" s="314"/>
      <c r="FRD313" s="314"/>
      <c r="FRE313" s="314"/>
      <c r="FRF313" s="314"/>
      <c r="FRG313" s="314"/>
      <c r="FRH313" s="314"/>
      <c r="FRI313" s="314"/>
      <c r="FRJ313" s="314"/>
      <c r="FRK313" s="314"/>
      <c r="FRL313" s="314"/>
      <c r="FRM313" s="314"/>
      <c r="FRN313" s="314"/>
      <c r="FRO313" s="314"/>
      <c r="FRP313" s="314"/>
      <c r="FRQ313" s="314"/>
      <c r="FRR313" s="314"/>
      <c r="FRS313" s="314"/>
      <c r="FRT313" s="314"/>
      <c r="FRU313" s="314"/>
      <c r="FRV313" s="314"/>
      <c r="FRW313" s="314"/>
      <c r="FRX313" s="314"/>
      <c r="FRY313" s="314"/>
      <c r="FRZ313" s="314"/>
      <c r="FSA313" s="314"/>
      <c r="FSB313" s="314"/>
      <c r="FSC313" s="314"/>
      <c r="FSD313" s="314"/>
      <c r="FSE313" s="314"/>
      <c r="FSF313" s="314"/>
      <c r="FSG313" s="314"/>
      <c r="FSH313" s="314"/>
      <c r="FSI313" s="314"/>
      <c r="FSJ313" s="314"/>
      <c r="FSK313" s="314"/>
      <c r="FSL313" s="314"/>
      <c r="FSM313" s="314"/>
      <c r="FSN313" s="314"/>
      <c r="FSO313" s="314"/>
      <c r="FSP313" s="314"/>
      <c r="FSQ313" s="314"/>
      <c r="FSR313" s="314"/>
      <c r="FSS313" s="314"/>
      <c r="FST313" s="314"/>
      <c r="FSU313" s="314"/>
      <c r="FSV313" s="314"/>
      <c r="FSW313" s="314"/>
      <c r="FSX313" s="314"/>
      <c r="FSY313" s="314"/>
      <c r="FSZ313" s="314"/>
      <c r="FTA313" s="314"/>
      <c r="FTB313" s="314"/>
      <c r="FTC313" s="314"/>
      <c r="FTD313" s="314"/>
      <c r="FTE313" s="314"/>
      <c r="FTF313" s="314"/>
      <c r="FTG313" s="314"/>
      <c r="FTH313" s="314"/>
      <c r="FTI313" s="314"/>
      <c r="FTJ313" s="314"/>
      <c r="FTK313" s="314"/>
      <c r="FTL313" s="314"/>
      <c r="FTM313" s="314"/>
      <c r="FTN313" s="314"/>
      <c r="FTO313" s="314"/>
      <c r="FTP313" s="314"/>
      <c r="FTQ313" s="314"/>
      <c r="FTR313" s="314"/>
      <c r="FTS313" s="314"/>
      <c r="FTT313" s="314"/>
      <c r="FTU313" s="314"/>
      <c r="FTV313" s="314"/>
      <c r="FTW313" s="314"/>
      <c r="FTX313" s="314"/>
      <c r="FTY313" s="314"/>
      <c r="FTZ313" s="314"/>
      <c r="FUA313" s="314"/>
      <c r="FUB313" s="314"/>
      <c r="FUC313" s="314"/>
      <c r="FUD313" s="314"/>
      <c r="FUE313" s="314"/>
      <c r="FUF313" s="314"/>
      <c r="FUG313" s="314"/>
      <c r="FUH313" s="314"/>
      <c r="FUI313" s="314"/>
      <c r="FUJ313" s="314"/>
      <c r="FUK313" s="314"/>
      <c r="FUL313" s="314"/>
      <c r="FUM313" s="314"/>
      <c r="FUN313" s="314"/>
      <c r="FUO313" s="314"/>
      <c r="FUP313" s="314"/>
      <c r="FUQ313" s="314"/>
      <c r="FUR313" s="314"/>
      <c r="FUS313" s="314"/>
      <c r="FUT313" s="314"/>
      <c r="FUU313" s="314"/>
      <c r="FUV313" s="314"/>
      <c r="FUW313" s="314"/>
      <c r="FUX313" s="314"/>
      <c r="FUY313" s="314"/>
      <c r="FUZ313" s="314"/>
      <c r="FVA313" s="314"/>
      <c r="FVB313" s="314"/>
      <c r="FVC313" s="314"/>
      <c r="FVD313" s="314"/>
      <c r="FVE313" s="314"/>
      <c r="FVF313" s="314"/>
      <c r="FVG313" s="314"/>
      <c r="FVH313" s="314"/>
      <c r="FVI313" s="314"/>
      <c r="FVJ313" s="314"/>
      <c r="FVK313" s="314"/>
      <c r="FVL313" s="314"/>
      <c r="FVM313" s="314"/>
      <c r="FVN313" s="314"/>
      <c r="FVO313" s="314"/>
      <c r="FVP313" s="314"/>
      <c r="FVQ313" s="314"/>
      <c r="FVR313" s="314"/>
      <c r="FVS313" s="314"/>
      <c r="FVT313" s="314"/>
      <c r="FVU313" s="314"/>
      <c r="FVV313" s="314"/>
      <c r="FVW313" s="314"/>
      <c r="FVX313" s="314"/>
      <c r="FVY313" s="314"/>
      <c r="FVZ313" s="314"/>
      <c r="FWA313" s="314"/>
      <c r="FWB313" s="314"/>
      <c r="FWC313" s="314"/>
      <c r="FWD313" s="314"/>
      <c r="FWE313" s="314"/>
      <c r="FWF313" s="314"/>
      <c r="FWG313" s="314"/>
      <c r="FWH313" s="314"/>
      <c r="FWI313" s="314"/>
      <c r="FWJ313" s="314"/>
      <c r="FWK313" s="314"/>
      <c r="FWL313" s="314"/>
      <c r="FWM313" s="314"/>
      <c r="FWN313" s="314"/>
      <c r="FWO313" s="314"/>
      <c r="FWP313" s="314"/>
      <c r="FWQ313" s="314"/>
      <c r="FWR313" s="314"/>
      <c r="FWS313" s="314"/>
      <c r="FWT313" s="314"/>
      <c r="FWU313" s="314"/>
      <c r="FWV313" s="314"/>
      <c r="FWW313" s="314"/>
      <c r="FWX313" s="314"/>
      <c r="FWY313" s="314"/>
      <c r="FWZ313" s="314"/>
      <c r="FXA313" s="314"/>
      <c r="FXB313" s="314"/>
      <c r="FXC313" s="314"/>
      <c r="FXD313" s="314"/>
      <c r="FXE313" s="314"/>
      <c r="FXF313" s="314"/>
      <c r="FXG313" s="314"/>
      <c r="FXH313" s="314"/>
      <c r="FXI313" s="314"/>
      <c r="FXJ313" s="314"/>
      <c r="FXK313" s="314"/>
      <c r="FXL313" s="314"/>
      <c r="FXM313" s="314"/>
      <c r="FXN313" s="314"/>
      <c r="FXO313" s="314"/>
      <c r="FXP313" s="314"/>
      <c r="FXQ313" s="314"/>
      <c r="FXR313" s="314"/>
      <c r="FXS313" s="314"/>
      <c r="FXT313" s="314"/>
      <c r="FXU313" s="314"/>
      <c r="FXV313" s="314"/>
      <c r="FXW313" s="314"/>
      <c r="FXX313" s="314"/>
      <c r="FXY313" s="314"/>
      <c r="FXZ313" s="314"/>
      <c r="FYA313" s="314"/>
      <c r="FYB313" s="314"/>
      <c r="FYC313" s="314"/>
      <c r="FYD313" s="314"/>
      <c r="FYE313" s="314"/>
      <c r="FYF313" s="314"/>
      <c r="FYG313" s="314"/>
      <c r="FYH313" s="314"/>
      <c r="FYI313" s="314"/>
      <c r="FYJ313" s="314"/>
      <c r="FYK313" s="314"/>
      <c r="FYL313" s="314"/>
      <c r="FYM313" s="314"/>
      <c r="FYN313" s="314"/>
      <c r="FYO313" s="314"/>
      <c r="FYP313" s="314"/>
      <c r="FYQ313" s="314"/>
      <c r="FYR313" s="314"/>
      <c r="FYS313" s="314"/>
      <c r="FYT313" s="314"/>
      <c r="FYU313" s="314"/>
      <c r="FYV313" s="314"/>
      <c r="FYW313" s="314"/>
      <c r="FYX313" s="314"/>
      <c r="FYY313" s="314"/>
      <c r="FYZ313" s="314"/>
      <c r="FZA313" s="314"/>
      <c r="FZB313" s="314"/>
      <c r="FZC313" s="314"/>
      <c r="FZD313" s="314"/>
      <c r="FZE313" s="314"/>
      <c r="FZF313" s="314"/>
      <c r="FZG313" s="314"/>
      <c r="FZH313" s="314"/>
      <c r="FZI313" s="314"/>
      <c r="FZJ313" s="314"/>
      <c r="FZK313" s="314"/>
      <c r="FZL313" s="314"/>
      <c r="FZM313" s="314"/>
      <c r="FZN313" s="314"/>
      <c r="FZO313" s="314"/>
      <c r="FZP313" s="314"/>
      <c r="FZQ313" s="314"/>
      <c r="FZR313" s="314"/>
      <c r="FZS313" s="314"/>
      <c r="FZT313" s="314"/>
      <c r="FZU313" s="314"/>
      <c r="FZV313" s="314"/>
      <c r="FZW313" s="314"/>
      <c r="FZX313" s="314"/>
      <c r="FZY313" s="314"/>
      <c r="FZZ313" s="314"/>
      <c r="GAA313" s="314"/>
      <c r="GAB313" s="314"/>
      <c r="GAC313" s="314"/>
      <c r="GAD313" s="314"/>
      <c r="GAE313" s="314"/>
      <c r="GAF313" s="314"/>
      <c r="GAG313" s="314"/>
      <c r="GAH313" s="314"/>
      <c r="GAI313" s="314"/>
      <c r="GAJ313" s="314"/>
      <c r="GAK313" s="314"/>
      <c r="GAL313" s="314"/>
      <c r="GAM313" s="314"/>
      <c r="GAN313" s="314"/>
      <c r="GAO313" s="314"/>
      <c r="GAP313" s="314"/>
      <c r="GAQ313" s="314"/>
      <c r="GAR313" s="314"/>
      <c r="GAS313" s="314"/>
      <c r="GAT313" s="314"/>
      <c r="GAU313" s="314"/>
      <c r="GAV313" s="314"/>
      <c r="GAW313" s="314"/>
      <c r="GAX313" s="314"/>
      <c r="GAY313" s="314"/>
      <c r="GAZ313" s="314"/>
      <c r="GBA313" s="314"/>
      <c r="GBB313" s="314"/>
      <c r="GBC313" s="314"/>
      <c r="GBD313" s="314"/>
      <c r="GBE313" s="314"/>
      <c r="GBF313" s="314"/>
      <c r="GBG313" s="314"/>
      <c r="GBH313" s="314"/>
      <c r="GBI313" s="314"/>
      <c r="GBJ313" s="314"/>
      <c r="GBK313" s="314"/>
      <c r="GBL313" s="314"/>
      <c r="GBM313" s="314"/>
      <c r="GBN313" s="314"/>
      <c r="GBO313" s="314"/>
      <c r="GBP313" s="314"/>
      <c r="GBQ313" s="314"/>
      <c r="GBR313" s="314"/>
      <c r="GBS313" s="314"/>
      <c r="GBT313" s="314"/>
      <c r="GBU313" s="314"/>
      <c r="GBV313" s="314"/>
      <c r="GBW313" s="314"/>
      <c r="GBX313" s="314"/>
      <c r="GBY313" s="314"/>
      <c r="GBZ313" s="314"/>
      <c r="GCA313" s="314"/>
      <c r="GCB313" s="314"/>
      <c r="GCC313" s="314"/>
      <c r="GCD313" s="314"/>
      <c r="GCE313" s="314"/>
      <c r="GCF313" s="314"/>
      <c r="GCG313" s="314"/>
      <c r="GCH313" s="314"/>
      <c r="GCI313" s="314"/>
      <c r="GCJ313" s="314"/>
      <c r="GCK313" s="314"/>
      <c r="GCL313" s="314"/>
      <c r="GCM313" s="314"/>
      <c r="GCN313" s="314"/>
      <c r="GCO313" s="314"/>
      <c r="GCP313" s="314"/>
      <c r="GCQ313" s="314"/>
      <c r="GCR313" s="314"/>
      <c r="GCS313" s="314"/>
      <c r="GCT313" s="314"/>
      <c r="GCU313" s="314"/>
      <c r="GCV313" s="314"/>
      <c r="GCW313" s="314"/>
      <c r="GCX313" s="314"/>
      <c r="GCY313" s="314"/>
      <c r="GCZ313" s="314"/>
      <c r="GDA313" s="314"/>
      <c r="GDB313" s="314"/>
      <c r="GDC313" s="314"/>
      <c r="GDD313" s="314"/>
      <c r="GDE313" s="314"/>
      <c r="GDF313" s="314"/>
      <c r="GDG313" s="314"/>
      <c r="GDH313" s="314"/>
      <c r="GDI313" s="314"/>
      <c r="GDJ313" s="314"/>
      <c r="GDK313" s="314"/>
      <c r="GDL313" s="314"/>
      <c r="GDM313" s="314"/>
      <c r="GDN313" s="314"/>
      <c r="GDO313" s="314"/>
      <c r="GDP313" s="314"/>
      <c r="GDQ313" s="314"/>
      <c r="GDR313" s="314"/>
      <c r="GDS313" s="314"/>
      <c r="GDT313" s="314"/>
      <c r="GDU313" s="314"/>
      <c r="GDV313" s="314"/>
      <c r="GDW313" s="314"/>
      <c r="GDX313" s="314"/>
      <c r="GDY313" s="314"/>
      <c r="GDZ313" s="314"/>
      <c r="GEA313" s="314"/>
      <c r="GEB313" s="314"/>
      <c r="GEC313" s="314"/>
      <c r="GED313" s="314"/>
      <c r="GEE313" s="314"/>
      <c r="GEF313" s="314"/>
      <c r="GEG313" s="314"/>
      <c r="GEH313" s="314"/>
      <c r="GEI313" s="314"/>
      <c r="GEJ313" s="314"/>
      <c r="GEK313" s="314"/>
      <c r="GEL313" s="314"/>
      <c r="GEM313" s="314"/>
      <c r="GEN313" s="314"/>
      <c r="GEO313" s="314"/>
      <c r="GEP313" s="314"/>
      <c r="GEQ313" s="314"/>
      <c r="GER313" s="314"/>
      <c r="GES313" s="314"/>
      <c r="GET313" s="314"/>
      <c r="GEU313" s="314"/>
      <c r="GEV313" s="314"/>
      <c r="GEW313" s="314"/>
      <c r="GEX313" s="314"/>
      <c r="GEY313" s="314"/>
      <c r="GEZ313" s="314"/>
      <c r="GFA313" s="314"/>
      <c r="GFB313" s="314"/>
      <c r="GFC313" s="314"/>
      <c r="GFD313" s="314"/>
      <c r="GFE313" s="314"/>
      <c r="GFF313" s="314"/>
      <c r="GFG313" s="314"/>
      <c r="GFH313" s="314"/>
      <c r="GFI313" s="314"/>
      <c r="GFJ313" s="314"/>
      <c r="GFK313" s="314"/>
      <c r="GFL313" s="314"/>
      <c r="GFM313" s="314"/>
      <c r="GFN313" s="314"/>
      <c r="GFO313" s="314"/>
      <c r="GFP313" s="314"/>
      <c r="GFQ313" s="314"/>
      <c r="GFR313" s="314"/>
      <c r="GFS313" s="314"/>
      <c r="GFT313" s="314"/>
      <c r="GFU313" s="314"/>
      <c r="GFV313" s="314"/>
      <c r="GFW313" s="314"/>
      <c r="GFX313" s="314"/>
      <c r="GFY313" s="314"/>
      <c r="GFZ313" s="314"/>
      <c r="GGA313" s="314"/>
      <c r="GGB313" s="314"/>
      <c r="GGC313" s="314"/>
      <c r="GGD313" s="314"/>
      <c r="GGE313" s="314"/>
      <c r="GGF313" s="314"/>
      <c r="GGG313" s="314"/>
      <c r="GGH313" s="314"/>
      <c r="GGI313" s="314"/>
      <c r="GGJ313" s="314"/>
      <c r="GGK313" s="314"/>
      <c r="GGL313" s="314"/>
      <c r="GGM313" s="314"/>
      <c r="GGN313" s="314"/>
      <c r="GGO313" s="314"/>
      <c r="GGP313" s="314"/>
      <c r="GGQ313" s="314"/>
      <c r="GGR313" s="314"/>
      <c r="GGS313" s="314"/>
      <c r="GGT313" s="314"/>
      <c r="GGU313" s="314"/>
      <c r="GGV313" s="314"/>
      <c r="GGW313" s="314"/>
      <c r="GGX313" s="314"/>
      <c r="GGY313" s="314"/>
      <c r="GGZ313" s="314"/>
      <c r="GHA313" s="314"/>
      <c r="GHB313" s="314"/>
      <c r="GHC313" s="314"/>
      <c r="GHD313" s="314"/>
      <c r="GHE313" s="314"/>
      <c r="GHF313" s="314"/>
      <c r="GHG313" s="314"/>
      <c r="GHH313" s="314"/>
      <c r="GHI313" s="314"/>
      <c r="GHJ313" s="314"/>
      <c r="GHK313" s="314"/>
      <c r="GHL313" s="314"/>
      <c r="GHM313" s="314"/>
      <c r="GHN313" s="314"/>
      <c r="GHO313" s="314"/>
      <c r="GHP313" s="314"/>
      <c r="GHQ313" s="314"/>
      <c r="GHR313" s="314"/>
      <c r="GHS313" s="314"/>
      <c r="GHT313" s="314"/>
      <c r="GHU313" s="314"/>
      <c r="GHV313" s="314"/>
      <c r="GHW313" s="314"/>
      <c r="GHX313" s="314"/>
      <c r="GHY313" s="314"/>
      <c r="GHZ313" s="314"/>
      <c r="GIA313" s="314"/>
      <c r="GIB313" s="314"/>
      <c r="GIC313" s="314"/>
      <c r="GID313" s="314"/>
      <c r="GIE313" s="314"/>
      <c r="GIF313" s="314"/>
      <c r="GIG313" s="314"/>
      <c r="GIH313" s="314"/>
      <c r="GII313" s="314"/>
      <c r="GIJ313" s="314"/>
      <c r="GIK313" s="314"/>
      <c r="GIL313" s="314"/>
      <c r="GIM313" s="314"/>
      <c r="GIN313" s="314"/>
      <c r="GIO313" s="314"/>
      <c r="GIP313" s="314"/>
      <c r="GIQ313" s="314"/>
      <c r="GIR313" s="314"/>
      <c r="GIS313" s="314"/>
      <c r="GIT313" s="314"/>
      <c r="GIU313" s="314"/>
      <c r="GIV313" s="314"/>
      <c r="GIW313" s="314"/>
      <c r="GIX313" s="314"/>
      <c r="GIY313" s="314"/>
      <c r="GIZ313" s="314"/>
      <c r="GJA313" s="314"/>
      <c r="GJB313" s="314"/>
      <c r="GJC313" s="314"/>
      <c r="GJD313" s="314"/>
      <c r="GJE313" s="314"/>
      <c r="GJF313" s="314"/>
      <c r="GJG313" s="314"/>
      <c r="GJH313" s="314"/>
      <c r="GJI313" s="314"/>
      <c r="GJJ313" s="314"/>
      <c r="GJK313" s="314"/>
      <c r="GJL313" s="314"/>
      <c r="GJM313" s="314"/>
      <c r="GJN313" s="314"/>
      <c r="GJO313" s="314"/>
      <c r="GJP313" s="314"/>
      <c r="GJQ313" s="314"/>
      <c r="GJR313" s="314"/>
      <c r="GJS313" s="314"/>
      <c r="GJT313" s="314"/>
      <c r="GJU313" s="314"/>
      <c r="GJV313" s="314"/>
      <c r="GJW313" s="314"/>
      <c r="GJX313" s="314"/>
      <c r="GJY313" s="314"/>
      <c r="GJZ313" s="314"/>
      <c r="GKA313" s="314"/>
      <c r="GKB313" s="314"/>
      <c r="GKC313" s="314"/>
      <c r="GKD313" s="314"/>
      <c r="GKE313" s="314"/>
      <c r="GKF313" s="314"/>
      <c r="GKG313" s="314"/>
      <c r="GKH313" s="314"/>
      <c r="GKI313" s="314"/>
      <c r="GKJ313" s="314"/>
      <c r="GKK313" s="314"/>
      <c r="GKL313" s="314"/>
      <c r="GKM313" s="314"/>
      <c r="GKN313" s="314"/>
      <c r="GKO313" s="314"/>
      <c r="GKP313" s="314"/>
      <c r="GKQ313" s="314"/>
      <c r="GKR313" s="314"/>
      <c r="GKS313" s="314"/>
      <c r="GKT313" s="314"/>
      <c r="GKU313" s="314"/>
      <c r="GKV313" s="314"/>
      <c r="GKW313" s="314"/>
      <c r="GKX313" s="314"/>
      <c r="GKY313" s="314"/>
      <c r="GKZ313" s="314"/>
      <c r="GLA313" s="314"/>
      <c r="GLB313" s="314"/>
      <c r="GLC313" s="314"/>
      <c r="GLD313" s="314"/>
      <c r="GLE313" s="314"/>
      <c r="GLF313" s="314"/>
      <c r="GLG313" s="314"/>
      <c r="GLH313" s="314"/>
      <c r="GLI313" s="314"/>
      <c r="GLJ313" s="314"/>
      <c r="GLK313" s="314"/>
      <c r="GLL313" s="314"/>
      <c r="GLM313" s="314"/>
      <c r="GLN313" s="314"/>
      <c r="GLO313" s="314"/>
      <c r="GLP313" s="314"/>
      <c r="GLQ313" s="314"/>
      <c r="GLR313" s="314"/>
      <c r="GLS313" s="314"/>
      <c r="GLT313" s="314"/>
      <c r="GLU313" s="314"/>
      <c r="GLV313" s="314"/>
      <c r="GLW313" s="314"/>
      <c r="GLX313" s="314"/>
      <c r="GLY313" s="314"/>
      <c r="GLZ313" s="314"/>
      <c r="GMA313" s="314"/>
      <c r="GMB313" s="314"/>
      <c r="GMC313" s="314"/>
      <c r="GMD313" s="314"/>
      <c r="GME313" s="314"/>
      <c r="GMF313" s="314"/>
      <c r="GMG313" s="314"/>
      <c r="GMH313" s="314"/>
      <c r="GMI313" s="314"/>
      <c r="GMJ313" s="314"/>
      <c r="GMK313" s="314"/>
      <c r="GML313" s="314"/>
      <c r="GMM313" s="314"/>
      <c r="GMN313" s="314"/>
      <c r="GMO313" s="314"/>
      <c r="GMP313" s="314"/>
      <c r="GMQ313" s="314"/>
      <c r="GMR313" s="314"/>
      <c r="GMS313" s="314"/>
      <c r="GMT313" s="314"/>
      <c r="GMU313" s="314"/>
      <c r="GMV313" s="314"/>
      <c r="GMW313" s="314"/>
      <c r="GMX313" s="314"/>
      <c r="GMY313" s="314"/>
      <c r="GMZ313" s="314"/>
      <c r="GNA313" s="314"/>
      <c r="GNB313" s="314"/>
      <c r="GNC313" s="314"/>
      <c r="GND313" s="314"/>
      <c r="GNE313" s="314"/>
      <c r="GNF313" s="314"/>
      <c r="GNG313" s="314"/>
      <c r="GNH313" s="314"/>
      <c r="GNI313" s="314"/>
      <c r="GNJ313" s="314"/>
      <c r="GNK313" s="314"/>
      <c r="GNL313" s="314"/>
      <c r="GNM313" s="314"/>
      <c r="GNN313" s="314"/>
      <c r="GNO313" s="314"/>
      <c r="GNP313" s="314"/>
      <c r="GNQ313" s="314"/>
      <c r="GNR313" s="314"/>
      <c r="GNS313" s="314"/>
      <c r="GNT313" s="314"/>
      <c r="GNU313" s="314"/>
      <c r="GNV313" s="314"/>
      <c r="GNW313" s="314"/>
      <c r="GNX313" s="314"/>
      <c r="GNY313" s="314"/>
      <c r="GNZ313" s="314"/>
      <c r="GOA313" s="314"/>
      <c r="GOB313" s="314"/>
      <c r="GOC313" s="314"/>
      <c r="GOD313" s="314"/>
      <c r="GOE313" s="314"/>
      <c r="GOF313" s="314"/>
      <c r="GOG313" s="314"/>
      <c r="GOH313" s="314"/>
      <c r="GOI313" s="314"/>
      <c r="GOJ313" s="314"/>
      <c r="GOK313" s="314"/>
      <c r="GOL313" s="314"/>
      <c r="GOM313" s="314"/>
      <c r="GON313" s="314"/>
      <c r="GOO313" s="314"/>
      <c r="GOP313" s="314"/>
      <c r="GOQ313" s="314"/>
      <c r="GOR313" s="314"/>
      <c r="GOS313" s="314"/>
      <c r="GOT313" s="314"/>
      <c r="GOU313" s="314"/>
      <c r="GOV313" s="314"/>
      <c r="GOW313" s="314"/>
      <c r="GOX313" s="314"/>
      <c r="GOY313" s="314"/>
      <c r="GOZ313" s="314"/>
      <c r="GPA313" s="314"/>
      <c r="GPB313" s="314"/>
      <c r="GPC313" s="314"/>
      <c r="GPD313" s="314"/>
      <c r="GPE313" s="314"/>
      <c r="GPF313" s="314"/>
      <c r="GPG313" s="314"/>
      <c r="GPH313" s="314"/>
      <c r="GPI313" s="314"/>
      <c r="GPJ313" s="314"/>
      <c r="GPK313" s="314"/>
      <c r="GPL313" s="314"/>
      <c r="GPM313" s="314"/>
      <c r="GPN313" s="314"/>
      <c r="GPO313" s="314"/>
      <c r="GPP313" s="314"/>
      <c r="GPQ313" s="314"/>
      <c r="GPR313" s="314"/>
      <c r="GPS313" s="314"/>
      <c r="GPT313" s="314"/>
      <c r="GPU313" s="314"/>
      <c r="GPV313" s="314"/>
      <c r="GPW313" s="314"/>
      <c r="GPX313" s="314"/>
      <c r="GPY313" s="314"/>
      <c r="GPZ313" s="314"/>
      <c r="GQA313" s="314"/>
      <c r="GQB313" s="314"/>
      <c r="GQC313" s="314"/>
      <c r="GQD313" s="314"/>
      <c r="GQE313" s="314"/>
      <c r="GQF313" s="314"/>
      <c r="GQG313" s="314"/>
      <c r="GQH313" s="314"/>
      <c r="GQI313" s="314"/>
      <c r="GQJ313" s="314"/>
      <c r="GQK313" s="314"/>
      <c r="GQL313" s="314"/>
      <c r="GQM313" s="314"/>
      <c r="GQN313" s="314"/>
      <c r="GQO313" s="314"/>
      <c r="GQP313" s="314"/>
      <c r="GQQ313" s="314"/>
      <c r="GQR313" s="314"/>
      <c r="GQS313" s="314"/>
      <c r="GQT313" s="314"/>
      <c r="GQU313" s="314"/>
      <c r="GQV313" s="314"/>
      <c r="GQW313" s="314"/>
      <c r="GQX313" s="314"/>
      <c r="GQY313" s="314"/>
      <c r="GQZ313" s="314"/>
      <c r="GRA313" s="314"/>
      <c r="GRB313" s="314"/>
      <c r="GRC313" s="314"/>
      <c r="GRD313" s="314"/>
      <c r="GRE313" s="314"/>
      <c r="GRF313" s="314"/>
      <c r="GRG313" s="314"/>
      <c r="GRH313" s="314"/>
      <c r="GRI313" s="314"/>
      <c r="GRJ313" s="314"/>
      <c r="GRK313" s="314"/>
      <c r="GRL313" s="314"/>
      <c r="GRM313" s="314"/>
      <c r="GRN313" s="314"/>
      <c r="GRO313" s="314"/>
      <c r="GRP313" s="314"/>
      <c r="GRQ313" s="314"/>
      <c r="GRR313" s="314"/>
      <c r="GRS313" s="314"/>
      <c r="GRT313" s="314"/>
      <c r="GRU313" s="314"/>
      <c r="GRV313" s="314"/>
      <c r="GRW313" s="314"/>
      <c r="GRX313" s="314"/>
      <c r="GRY313" s="314"/>
      <c r="GRZ313" s="314"/>
      <c r="GSA313" s="314"/>
      <c r="GSB313" s="314"/>
      <c r="GSC313" s="314"/>
      <c r="GSD313" s="314"/>
      <c r="GSE313" s="314"/>
      <c r="GSF313" s="314"/>
      <c r="GSG313" s="314"/>
      <c r="GSH313" s="314"/>
      <c r="GSI313" s="314"/>
      <c r="GSJ313" s="314"/>
      <c r="GSK313" s="314"/>
      <c r="GSL313" s="314"/>
      <c r="GSM313" s="314"/>
      <c r="GSN313" s="314"/>
      <c r="GSO313" s="314"/>
      <c r="GSP313" s="314"/>
      <c r="GSQ313" s="314"/>
      <c r="GSR313" s="314"/>
      <c r="GSS313" s="314"/>
      <c r="GST313" s="314"/>
      <c r="GSU313" s="314"/>
      <c r="GSV313" s="314"/>
      <c r="GSW313" s="314"/>
      <c r="GSX313" s="314"/>
      <c r="GSY313" s="314"/>
      <c r="GSZ313" s="314"/>
      <c r="GTA313" s="314"/>
      <c r="GTB313" s="314"/>
      <c r="GTC313" s="314"/>
      <c r="GTD313" s="314"/>
      <c r="GTE313" s="314"/>
      <c r="GTF313" s="314"/>
      <c r="GTG313" s="314"/>
      <c r="GTH313" s="314"/>
      <c r="GTI313" s="314"/>
      <c r="GTJ313" s="314"/>
      <c r="GTK313" s="314"/>
      <c r="GTL313" s="314"/>
      <c r="GTM313" s="314"/>
      <c r="GTN313" s="314"/>
      <c r="GTO313" s="314"/>
      <c r="GTP313" s="314"/>
      <c r="GTQ313" s="314"/>
      <c r="GTR313" s="314"/>
      <c r="GTS313" s="314"/>
      <c r="GTT313" s="314"/>
      <c r="GTU313" s="314"/>
      <c r="GTV313" s="314"/>
      <c r="GTW313" s="314"/>
      <c r="GTX313" s="314"/>
      <c r="GTY313" s="314"/>
      <c r="GTZ313" s="314"/>
      <c r="GUA313" s="314"/>
      <c r="GUB313" s="314"/>
      <c r="GUC313" s="314"/>
      <c r="GUD313" s="314"/>
      <c r="GUE313" s="314"/>
      <c r="GUF313" s="314"/>
      <c r="GUG313" s="314"/>
      <c r="GUH313" s="314"/>
      <c r="GUI313" s="314"/>
      <c r="GUJ313" s="314"/>
      <c r="GUK313" s="314"/>
      <c r="GUL313" s="314"/>
      <c r="GUM313" s="314"/>
      <c r="GUN313" s="314"/>
      <c r="GUO313" s="314"/>
      <c r="GUP313" s="314"/>
      <c r="GUQ313" s="314"/>
      <c r="GUR313" s="314"/>
      <c r="GUS313" s="314"/>
      <c r="GUT313" s="314"/>
      <c r="GUU313" s="314"/>
      <c r="GUV313" s="314"/>
      <c r="GUW313" s="314"/>
      <c r="GUX313" s="314"/>
      <c r="GUY313" s="314"/>
      <c r="GUZ313" s="314"/>
      <c r="GVA313" s="314"/>
      <c r="GVB313" s="314"/>
      <c r="GVC313" s="314"/>
      <c r="GVD313" s="314"/>
      <c r="GVE313" s="314"/>
      <c r="GVF313" s="314"/>
      <c r="GVG313" s="314"/>
      <c r="GVH313" s="314"/>
      <c r="GVI313" s="314"/>
      <c r="GVJ313" s="314"/>
      <c r="GVK313" s="314"/>
      <c r="GVL313" s="314"/>
      <c r="GVM313" s="314"/>
      <c r="GVN313" s="314"/>
      <c r="GVO313" s="314"/>
      <c r="GVP313" s="314"/>
      <c r="GVQ313" s="314"/>
      <c r="GVR313" s="314"/>
      <c r="GVS313" s="314"/>
      <c r="GVT313" s="314"/>
      <c r="GVU313" s="314"/>
      <c r="GVV313" s="314"/>
      <c r="GVW313" s="314"/>
      <c r="GVX313" s="314"/>
      <c r="GVY313" s="314"/>
      <c r="GVZ313" s="314"/>
      <c r="GWA313" s="314"/>
      <c r="GWB313" s="314"/>
      <c r="GWC313" s="314"/>
      <c r="GWD313" s="314"/>
      <c r="GWE313" s="314"/>
      <c r="GWF313" s="314"/>
      <c r="GWG313" s="314"/>
      <c r="GWH313" s="314"/>
      <c r="GWI313" s="314"/>
      <c r="GWJ313" s="314"/>
      <c r="GWK313" s="314"/>
      <c r="GWL313" s="314"/>
      <c r="GWM313" s="314"/>
      <c r="GWN313" s="314"/>
      <c r="GWO313" s="314"/>
      <c r="GWP313" s="314"/>
      <c r="GWQ313" s="314"/>
      <c r="GWR313" s="314"/>
      <c r="GWS313" s="314"/>
      <c r="GWT313" s="314"/>
      <c r="GWU313" s="314"/>
      <c r="GWV313" s="314"/>
      <c r="GWW313" s="314"/>
      <c r="GWX313" s="314"/>
      <c r="GWY313" s="314"/>
      <c r="GWZ313" s="314"/>
      <c r="GXA313" s="314"/>
      <c r="GXB313" s="314"/>
      <c r="GXC313" s="314"/>
      <c r="GXD313" s="314"/>
      <c r="GXE313" s="314"/>
      <c r="GXF313" s="314"/>
      <c r="GXG313" s="314"/>
      <c r="GXH313" s="314"/>
      <c r="GXI313" s="314"/>
      <c r="GXJ313" s="314"/>
      <c r="GXK313" s="314"/>
      <c r="GXL313" s="314"/>
      <c r="GXM313" s="314"/>
      <c r="GXN313" s="314"/>
      <c r="GXO313" s="314"/>
      <c r="GXP313" s="314"/>
      <c r="GXQ313" s="314"/>
      <c r="GXR313" s="314"/>
      <c r="GXS313" s="314"/>
      <c r="GXT313" s="314"/>
      <c r="GXU313" s="314"/>
      <c r="GXV313" s="314"/>
      <c r="GXW313" s="314"/>
      <c r="GXX313" s="314"/>
      <c r="GXY313" s="314"/>
      <c r="GXZ313" s="314"/>
      <c r="GYA313" s="314"/>
      <c r="GYB313" s="314"/>
      <c r="GYC313" s="314"/>
      <c r="GYD313" s="314"/>
      <c r="GYE313" s="314"/>
      <c r="GYF313" s="314"/>
      <c r="GYG313" s="314"/>
      <c r="GYH313" s="314"/>
      <c r="GYI313" s="314"/>
      <c r="GYJ313" s="314"/>
      <c r="GYK313" s="314"/>
      <c r="GYL313" s="314"/>
      <c r="GYM313" s="314"/>
      <c r="GYN313" s="314"/>
      <c r="GYO313" s="314"/>
      <c r="GYP313" s="314"/>
      <c r="GYQ313" s="314"/>
      <c r="GYR313" s="314"/>
      <c r="GYS313" s="314"/>
      <c r="GYT313" s="314"/>
      <c r="GYU313" s="314"/>
      <c r="GYV313" s="314"/>
      <c r="GYW313" s="314"/>
      <c r="GYX313" s="314"/>
      <c r="GYY313" s="314"/>
      <c r="GYZ313" s="314"/>
      <c r="GZA313" s="314"/>
      <c r="GZB313" s="314"/>
      <c r="GZC313" s="314"/>
      <c r="GZD313" s="314"/>
      <c r="GZE313" s="314"/>
      <c r="GZF313" s="314"/>
      <c r="GZG313" s="314"/>
      <c r="GZH313" s="314"/>
      <c r="GZI313" s="314"/>
      <c r="GZJ313" s="314"/>
      <c r="GZK313" s="314"/>
      <c r="GZL313" s="314"/>
      <c r="GZM313" s="314"/>
      <c r="GZN313" s="314"/>
      <c r="GZO313" s="314"/>
      <c r="GZP313" s="314"/>
      <c r="GZQ313" s="314"/>
      <c r="GZR313" s="314"/>
      <c r="GZS313" s="314"/>
      <c r="GZT313" s="314"/>
      <c r="GZU313" s="314"/>
      <c r="GZV313" s="314"/>
      <c r="GZW313" s="314"/>
      <c r="GZX313" s="314"/>
      <c r="GZY313" s="314"/>
      <c r="GZZ313" s="314"/>
      <c r="HAA313" s="314"/>
      <c r="HAB313" s="314"/>
      <c r="HAC313" s="314"/>
      <c r="HAD313" s="314"/>
      <c r="HAE313" s="314"/>
      <c r="HAF313" s="314"/>
      <c r="HAG313" s="314"/>
      <c r="HAH313" s="314"/>
      <c r="HAI313" s="314"/>
      <c r="HAJ313" s="314"/>
      <c r="HAK313" s="314"/>
      <c r="HAL313" s="314"/>
      <c r="HAM313" s="314"/>
      <c r="HAN313" s="314"/>
      <c r="HAO313" s="314"/>
      <c r="HAP313" s="314"/>
      <c r="HAQ313" s="314"/>
      <c r="HAR313" s="314"/>
      <c r="HAS313" s="314"/>
      <c r="HAT313" s="314"/>
      <c r="HAU313" s="314"/>
      <c r="HAV313" s="314"/>
      <c r="HAW313" s="314"/>
      <c r="HAX313" s="314"/>
      <c r="HAY313" s="314"/>
      <c r="HAZ313" s="314"/>
      <c r="HBA313" s="314"/>
      <c r="HBB313" s="314"/>
      <c r="HBC313" s="314"/>
      <c r="HBD313" s="314"/>
      <c r="HBE313" s="314"/>
      <c r="HBF313" s="314"/>
      <c r="HBG313" s="314"/>
      <c r="HBH313" s="314"/>
      <c r="HBI313" s="314"/>
      <c r="HBJ313" s="314"/>
      <c r="HBK313" s="314"/>
      <c r="HBL313" s="314"/>
      <c r="HBM313" s="314"/>
      <c r="HBN313" s="314"/>
      <c r="HBO313" s="314"/>
      <c r="HBP313" s="314"/>
      <c r="HBQ313" s="314"/>
      <c r="HBR313" s="314"/>
      <c r="HBS313" s="314"/>
      <c r="HBT313" s="314"/>
      <c r="HBU313" s="314"/>
      <c r="HBV313" s="314"/>
      <c r="HBW313" s="314"/>
      <c r="HBX313" s="314"/>
      <c r="HBY313" s="314"/>
      <c r="HBZ313" s="314"/>
      <c r="HCA313" s="314"/>
      <c r="HCB313" s="314"/>
      <c r="HCC313" s="314"/>
      <c r="HCD313" s="314"/>
      <c r="HCE313" s="314"/>
      <c r="HCF313" s="314"/>
      <c r="HCG313" s="314"/>
      <c r="HCH313" s="314"/>
      <c r="HCI313" s="314"/>
      <c r="HCJ313" s="314"/>
      <c r="HCK313" s="314"/>
      <c r="HCL313" s="314"/>
      <c r="HCM313" s="314"/>
      <c r="HCN313" s="314"/>
      <c r="HCO313" s="314"/>
      <c r="HCP313" s="314"/>
      <c r="HCQ313" s="314"/>
      <c r="HCR313" s="314"/>
      <c r="HCS313" s="314"/>
      <c r="HCT313" s="314"/>
      <c r="HCU313" s="314"/>
      <c r="HCV313" s="314"/>
      <c r="HCW313" s="314"/>
      <c r="HCX313" s="314"/>
      <c r="HCY313" s="314"/>
      <c r="HCZ313" s="314"/>
      <c r="HDA313" s="314"/>
      <c r="HDB313" s="314"/>
      <c r="HDC313" s="314"/>
      <c r="HDD313" s="314"/>
      <c r="HDE313" s="314"/>
      <c r="HDF313" s="314"/>
      <c r="HDG313" s="314"/>
      <c r="HDH313" s="314"/>
      <c r="HDI313" s="314"/>
      <c r="HDJ313" s="314"/>
      <c r="HDK313" s="314"/>
      <c r="HDL313" s="314"/>
      <c r="HDM313" s="314"/>
      <c r="HDN313" s="314"/>
      <c r="HDO313" s="314"/>
      <c r="HDP313" s="314"/>
      <c r="HDQ313" s="314"/>
      <c r="HDR313" s="314"/>
      <c r="HDS313" s="314"/>
      <c r="HDT313" s="314"/>
      <c r="HDU313" s="314"/>
      <c r="HDV313" s="314"/>
      <c r="HDW313" s="314"/>
      <c r="HDX313" s="314"/>
      <c r="HDY313" s="314"/>
      <c r="HDZ313" s="314"/>
      <c r="HEA313" s="314"/>
      <c r="HEB313" s="314"/>
      <c r="HEC313" s="314"/>
      <c r="HED313" s="314"/>
      <c r="HEE313" s="314"/>
      <c r="HEF313" s="314"/>
      <c r="HEG313" s="314"/>
      <c r="HEH313" s="314"/>
      <c r="HEI313" s="314"/>
      <c r="HEJ313" s="314"/>
      <c r="HEK313" s="314"/>
      <c r="HEL313" s="314"/>
      <c r="HEM313" s="314"/>
      <c r="HEN313" s="314"/>
      <c r="HEO313" s="314"/>
      <c r="HEP313" s="314"/>
      <c r="HEQ313" s="314"/>
      <c r="HER313" s="314"/>
      <c r="HES313" s="314"/>
      <c r="HET313" s="314"/>
      <c r="HEU313" s="314"/>
      <c r="HEV313" s="314"/>
      <c r="HEW313" s="314"/>
      <c r="HEX313" s="314"/>
      <c r="HEY313" s="314"/>
      <c r="HEZ313" s="314"/>
      <c r="HFA313" s="314"/>
      <c r="HFB313" s="314"/>
      <c r="HFC313" s="314"/>
      <c r="HFD313" s="314"/>
      <c r="HFE313" s="314"/>
      <c r="HFF313" s="314"/>
      <c r="HFG313" s="314"/>
      <c r="HFH313" s="314"/>
      <c r="HFI313" s="314"/>
      <c r="HFJ313" s="314"/>
      <c r="HFK313" s="314"/>
      <c r="HFL313" s="314"/>
      <c r="HFM313" s="314"/>
      <c r="HFN313" s="314"/>
      <c r="HFO313" s="314"/>
      <c r="HFP313" s="314"/>
      <c r="HFQ313" s="314"/>
      <c r="HFR313" s="314"/>
      <c r="HFS313" s="314"/>
      <c r="HFT313" s="314"/>
      <c r="HFU313" s="314"/>
      <c r="HFV313" s="314"/>
      <c r="HFW313" s="314"/>
      <c r="HFX313" s="314"/>
      <c r="HFY313" s="314"/>
      <c r="HFZ313" s="314"/>
      <c r="HGA313" s="314"/>
      <c r="HGB313" s="314"/>
      <c r="HGC313" s="314"/>
      <c r="HGD313" s="314"/>
      <c r="HGE313" s="314"/>
      <c r="HGF313" s="314"/>
      <c r="HGG313" s="314"/>
      <c r="HGH313" s="314"/>
      <c r="HGI313" s="314"/>
      <c r="HGJ313" s="314"/>
      <c r="HGK313" s="314"/>
      <c r="HGL313" s="314"/>
      <c r="HGM313" s="314"/>
      <c r="HGN313" s="314"/>
      <c r="HGO313" s="314"/>
      <c r="HGP313" s="314"/>
      <c r="HGQ313" s="314"/>
      <c r="HGR313" s="314"/>
      <c r="HGS313" s="314"/>
      <c r="HGT313" s="314"/>
      <c r="HGU313" s="314"/>
      <c r="HGV313" s="314"/>
      <c r="HGW313" s="314"/>
      <c r="HGX313" s="314"/>
      <c r="HGY313" s="314"/>
      <c r="HGZ313" s="314"/>
      <c r="HHA313" s="314"/>
      <c r="HHB313" s="314"/>
      <c r="HHC313" s="314"/>
      <c r="HHD313" s="314"/>
      <c r="HHE313" s="314"/>
      <c r="HHF313" s="314"/>
      <c r="HHG313" s="314"/>
      <c r="HHH313" s="314"/>
      <c r="HHI313" s="314"/>
      <c r="HHJ313" s="314"/>
      <c r="HHK313" s="314"/>
      <c r="HHL313" s="314"/>
      <c r="HHM313" s="314"/>
      <c r="HHN313" s="314"/>
      <c r="HHO313" s="314"/>
      <c r="HHP313" s="314"/>
      <c r="HHQ313" s="314"/>
      <c r="HHR313" s="314"/>
      <c r="HHS313" s="314"/>
      <c r="HHT313" s="314"/>
      <c r="HHU313" s="314"/>
      <c r="HHV313" s="314"/>
      <c r="HHW313" s="314"/>
      <c r="HHX313" s="314"/>
      <c r="HHY313" s="314"/>
      <c r="HHZ313" s="314"/>
      <c r="HIA313" s="314"/>
      <c r="HIB313" s="314"/>
      <c r="HIC313" s="314"/>
      <c r="HID313" s="314"/>
      <c r="HIE313" s="314"/>
      <c r="HIF313" s="314"/>
      <c r="HIG313" s="314"/>
      <c r="HIH313" s="314"/>
      <c r="HII313" s="314"/>
      <c r="HIJ313" s="314"/>
      <c r="HIK313" s="314"/>
      <c r="HIL313" s="314"/>
      <c r="HIM313" s="314"/>
      <c r="HIN313" s="314"/>
      <c r="HIO313" s="314"/>
      <c r="HIP313" s="314"/>
      <c r="HIQ313" s="314"/>
      <c r="HIR313" s="314"/>
      <c r="HIS313" s="314"/>
      <c r="HIT313" s="314"/>
      <c r="HIU313" s="314"/>
      <c r="HIV313" s="314"/>
      <c r="HIW313" s="314"/>
      <c r="HIX313" s="314"/>
      <c r="HIY313" s="314"/>
      <c r="HIZ313" s="314"/>
      <c r="HJA313" s="314"/>
      <c r="HJB313" s="314"/>
      <c r="HJC313" s="314"/>
      <c r="HJD313" s="314"/>
      <c r="HJE313" s="314"/>
      <c r="HJF313" s="314"/>
      <c r="HJG313" s="314"/>
      <c r="HJH313" s="314"/>
      <c r="HJI313" s="314"/>
      <c r="HJJ313" s="314"/>
      <c r="HJK313" s="314"/>
      <c r="HJL313" s="314"/>
      <c r="HJM313" s="314"/>
      <c r="HJN313" s="314"/>
      <c r="HJO313" s="314"/>
      <c r="HJP313" s="314"/>
      <c r="HJQ313" s="314"/>
      <c r="HJR313" s="314"/>
      <c r="HJS313" s="314"/>
      <c r="HJT313" s="314"/>
      <c r="HJU313" s="314"/>
      <c r="HJV313" s="314"/>
      <c r="HJW313" s="314"/>
      <c r="HJX313" s="314"/>
      <c r="HJY313" s="314"/>
      <c r="HJZ313" s="314"/>
      <c r="HKA313" s="314"/>
      <c r="HKB313" s="314"/>
      <c r="HKC313" s="314"/>
      <c r="HKD313" s="314"/>
      <c r="HKE313" s="314"/>
      <c r="HKF313" s="314"/>
      <c r="HKG313" s="314"/>
      <c r="HKH313" s="314"/>
      <c r="HKI313" s="314"/>
      <c r="HKJ313" s="314"/>
      <c r="HKK313" s="314"/>
      <c r="HKL313" s="314"/>
      <c r="HKM313" s="314"/>
      <c r="HKN313" s="314"/>
      <c r="HKO313" s="314"/>
      <c r="HKP313" s="314"/>
      <c r="HKQ313" s="314"/>
      <c r="HKR313" s="314"/>
      <c r="HKS313" s="314"/>
      <c r="HKT313" s="314"/>
      <c r="HKU313" s="314"/>
      <c r="HKV313" s="314"/>
      <c r="HKW313" s="314"/>
      <c r="HKX313" s="314"/>
      <c r="HKY313" s="314"/>
      <c r="HKZ313" s="314"/>
      <c r="HLA313" s="314"/>
      <c r="HLB313" s="314"/>
      <c r="HLC313" s="314"/>
      <c r="HLD313" s="314"/>
      <c r="HLE313" s="314"/>
      <c r="HLF313" s="314"/>
      <c r="HLG313" s="314"/>
      <c r="HLH313" s="314"/>
      <c r="HLI313" s="314"/>
      <c r="HLJ313" s="314"/>
      <c r="HLK313" s="314"/>
      <c r="HLL313" s="314"/>
      <c r="HLM313" s="314"/>
      <c r="HLN313" s="314"/>
      <c r="HLO313" s="314"/>
      <c r="HLP313" s="314"/>
      <c r="HLQ313" s="314"/>
      <c r="HLR313" s="314"/>
      <c r="HLS313" s="314"/>
      <c r="HLT313" s="314"/>
      <c r="HLU313" s="314"/>
      <c r="HLV313" s="314"/>
      <c r="HLW313" s="314"/>
      <c r="HLX313" s="314"/>
      <c r="HLY313" s="314"/>
      <c r="HLZ313" s="314"/>
      <c r="HMA313" s="314"/>
      <c r="HMB313" s="314"/>
      <c r="HMC313" s="314"/>
      <c r="HMD313" s="314"/>
      <c r="HME313" s="314"/>
      <c r="HMF313" s="314"/>
      <c r="HMG313" s="314"/>
      <c r="HMH313" s="314"/>
      <c r="HMI313" s="314"/>
      <c r="HMJ313" s="314"/>
      <c r="HMK313" s="314"/>
      <c r="HML313" s="314"/>
      <c r="HMM313" s="314"/>
      <c r="HMN313" s="314"/>
      <c r="HMO313" s="314"/>
      <c r="HMP313" s="314"/>
      <c r="HMQ313" s="314"/>
      <c r="HMR313" s="314"/>
      <c r="HMS313" s="314"/>
      <c r="HMT313" s="314"/>
      <c r="HMU313" s="314"/>
      <c r="HMV313" s="314"/>
      <c r="HMW313" s="314"/>
      <c r="HMX313" s="314"/>
      <c r="HMY313" s="314"/>
      <c r="HMZ313" s="314"/>
      <c r="HNA313" s="314"/>
      <c r="HNB313" s="314"/>
      <c r="HNC313" s="314"/>
      <c r="HND313" s="314"/>
      <c r="HNE313" s="314"/>
      <c r="HNF313" s="314"/>
      <c r="HNG313" s="314"/>
      <c r="HNH313" s="314"/>
      <c r="HNI313" s="314"/>
      <c r="HNJ313" s="314"/>
      <c r="HNK313" s="314"/>
      <c r="HNL313" s="314"/>
      <c r="HNM313" s="314"/>
      <c r="HNN313" s="314"/>
      <c r="HNO313" s="314"/>
      <c r="HNP313" s="314"/>
      <c r="HNQ313" s="314"/>
      <c r="HNR313" s="314"/>
      <c r="HNS313" s="314"/>
      <c r="HNT313" s="314"/>
      <c r="HNU313" s="314"/>
      <c r="HNV313" s="314"/>
      <c r="HNW313" s="314"/>
      <c r="HNX313" s="314"/>
      <c r="HNY313" s="314"/>
      <c r="HNZ313" s="314"/>
      <c r="HOA313" s="314"/>
      <c r="HOB313" s="314"/>
      <c r="HOC313" s="314"/>
      <c r="HOD313" s="314"/>
      <c r="HOE313" s="314"/>
      <c r="HOF313" s="314"/>
      <c r="HOG313" s="314"/>
      <c r="HOH313" s="314"/>
      <c r="HOI313" s="314"/>
      <c r="HOJ313" s="314"/>
      <c r="HOK313" s="314"/>
      <c r="HOL313" s="314"/>
      <c r="HOM313" s="314"/>
      <c r="HON313" s="314"/>
      <c r="HOO313" s="314"/>
      <c r="HOP313" s="314"/>
      <c r="HOQ313" s="314"/>
      <c r="HOR313" s="314"/>
      <c r="HOS313" s="314"/>
      <c r="HOT313" s="314"/>
      <c r="HOU313" s="314"/>
      <c r="HOV313" s="314"/>
      <c r="HOW313" s="314"/>
      <c r="HOX313" s="314"/>
      <c r="HOY313" s="314"/>
      <c r="HOZ313" s="314"/>
      <c r="HPA313" s="314"/>
      <c r="HPB313" s="314"/>
      <c r="HPC313" s="314"/>
      <c r="HPD313" s="314"/>
      <c r="HPE313" s="314"/>
      <c r="HPF313" s="314"/>
      <c r="HPG313" s="314"/>
      <c r="HPH313" s="314"/>
      <c r="HPI313" s="314"/>
      <c r="HPJ313" s="314"/>
      <c r="HPK313" s="314"/>
      <c r="HPL313" s="314"/>
      <c r="HPM313" s="314"/>
      <c r="HPN313" s="314"/>
      <c r="HPO313" s="314"/>
      <c r="HPP313" s="314"/>
      <c r="HPQ313" s="314"/>
      <c r="HPR313" s="314"/>
      <c r="HPS313" s="314"/>
      <c r="HPT313" s="314"/>
      <c r="HPU313" s="314"/>
      <c r="HPV313" s="314"/>
      <c r="HPW313" s="314"/>
      <c r="HPX313" s="314"/>
      <c r="HPY313" s="314"/>
      <c r="HPZ313" s="314"/>
      <c r="HQA313" s="314"/>
      <c r="HQB313" s="314"/>
      <c r="HQC313" s="314"/>
      <c r="HQD313" s="314"/>
      <c r="HQE313" s="314"/>
      <c r="HQF313" s="314"/>
      <c r="HQG313" s="314"/>
      <c r="HQH313" s="314"/>
      <c r="HQI313" s="314"/>
      <c r="HQJ313" s="314"/>
      <c r="HQK313" s="314"/>
      <c r="HQL313" s="314"/>
      <c r="HQM313" s="314"/>
      <c r="HQN313" s="314"/>
      <c r="HQO313" s="314"/>
      <c r="HQP313" s="314"/>
      <c r="HQQ313" s="314"/>
      <c r="HQR313" s="314"/>
      <c r="HQS313" s="314"/>
      <c r="HQT313" s="314"/>
      <c r="HQU313" s="314"/>
      <c r="HQV313" s="314"/>
      <c r="HQW313" s="314"/>
      <c r="HQX313" s="314"/>
      <c r="HQY313" s="314"/>
      <c r="HQZ313" s="314"/>
      <c r="HRA313" s="314"/>
      <c r="HRB313" s="314"/>
      <c r="HRC313" s="314"/>
      <c r="HRD313" s="314"/>
      <c r="HRE313" s="314"/>
      <c r="HRF313" s="314"/>
      <c r="HRG313" s="314"/>
      <c r="HRH313" s="314"/>
      <c r="HRI313" s="314"/>
      <c r="HRJ313" s="314"/>
      <c r="HRK313" s="314"/>
      <c r="HRL313" s="314"/>
      <c r="HRM313" s="314"/>
      <c r="HRN313" s="314"/>
      <c r="HRO313" s="314"/>
      <c r="HRP313" s="314"/>
      <c r="HRQ313" s="314"/>
      <c r="HRR313" s="314"/>
      <c r="HRS313" s="314"/>
      <c r="HRT313" s="314"/>
      <c r="HRU313" s="314"/>
      <c r="HRV313" s="314"/>
      <c r="HRW313" s="314"/>
      <c r="HRX313" s="314"/>
      <c r="HRY313" s="314"/>
      <c r="HRZ313" s="314"/>
      <c r="HSA313" s="314"/>
      <c r="HSB313" s="314"/>
      <c r="HSC313" s="314"/>
      <c r="HSD313" s="314"/>
      <c r="HSE313" s="314"/>
      <c r="HSF313" s="314"/>
      <c r="HSG313" s="314"/>
      <c r="HSH313" s="314"/>
      <c r="HSI313" s="314"/>
      <c r="HSJ313" s="314"/>
      <c r="HSK313" s="314"/>
      <c r="HSL313" s="314"/>
      <c r="HSM313" s="314"/>
      <c r="HSN313" s="314"/>
      <c r="HSO313" s="314"/>
      <c r="HSP313" s="314"/>
      <c r="HSQ313" s="314"/>
      <c r="HSR313" s="314"/>
      <c r="HSS313" s="314"/>
      <c r="HST313" s="314"/>
      <c r="HSU313" s="314"/>
      <c r="HSV313" s="314"/>
      <c r="HSW313" s="314"/>
      <c r="HSX313" s="314"/>
      <c r="HSY313" s="314"/>
      <c r="HSZ313" s="314"/>
      <c r="HTA313" s="314"/>
      <c r="HTB313" s="314"/>
      <c r="HTC313" s="314"/>
      <c r="HTD313" s="314"/>
      <c r="HTE313" s="314"/>
      <c r="HTF313" s="314"/>
      <c r="HTG313" s="314"/>
      <c r="HTH313" s="314"/>
      <c r="HTI313" s="314"/>
      <c r="HTJ313" s="314"/>
      <c r="HTK313" s="314"/>
      <c r="HTL313" s="314"/>
      <c r="HTM313" s="314"/>
      <c r="HTN313" s="314"/>
      <c r="HTO313" s="314"/>
      <c r="HTP313" s="314"/>
      <c r="HTQ313" s="314"/>
      <c r="HTR313" s="314"/>
      <c r="HTS313" s="314"/>
      <c r="HTT313" s="314"/>
      <c r="HTU313" s="314"/>
      <c r="HTV313" s="314"/>
      <c r="HTW313" s="314"/>
      <c r="HTX313" s="314"/>
      <c r="HTY313" s="314"/>
      <c r="HTZ313" s="314"/>
      <c r="HUA313" s="314"/>
      <c r="HUB313" s="314"/>
      <c r="HUC313" s="314"/>
      <c r="HUD313" s="314"/>
      <c r="HUE313" s="314"/>
      <c r="HUF313" s="314"/>
      <c r="HUG313" s="314"/>
      <c r="HUH313" s="314"/>
      <c r="HUI313" s="314"/>
      <c r="HUJ313" s="314"/>
      <c r="HUK313" s="314"/>
      <c r="HUL313" s="314"/>
      <c r="HUM313" s="314"/>
      <c r="HUN313" s="314"/>
      <c r="HUO313" s="314"/>
      <c r="HUP313" s="314"/>
      <c r="HUQ313" s="314"/>
      <c r="HUR313" s="314"/>
      <c r="HUS313" s="314"/>
      <c r="HUT313" s="314"/>
      <c r="HUU313" s="314"/>
      <c r="HUV313" s="314"/>
      <c r="HUW313" s="314"/>
      <c r="HUX313" s="314"/>
      <c r="HUY313" s="314"/>
      <c r="HUZ313" s="314"/>
      <c r="HVA313" s="314"/>
      <c r="HVB313" s="314"/>
      <c r="HVC313" s="314"/>
      <c r="HVD313" s="314"/>
      <c r="HVE313" s="314"/>
      <c r="HVF313" s="314"/>
      <c r="HVG313" s="314"/>
      <c r="HVH313" s="314"/>
      <c r="HVI313" s="314"/>
      <c r="HVJ313" s="314"/>
      <c r="HVK313" s="314"/>
      <c r="HVL313" s="314"/>
      <c r="HVM313" s="314"/>
      <c r="HVN313" s="314"/>
      <c r="HVO313" s="314"/>
      <c r="HVP313" s="314"/>
      <c r="HVQ313" s="314"/>
      <c r="HVR313" s="314"/>
      <c r="HVS313" s="314"/>
      <c r="HVT313" s="314"/>
      <c r="HVU313" s="314"/>
      <c r="HVV313" s="314"/>
      <c r="HVW313" s="314"/>
      <c r="HVX313" s="314"/>
      <c r="HVY313" s="314"/>
      <c r="HVZ313" s="314"/>
      <c r="HWA313" s="314"/>
      <c r="HWB313" s="314"/>
      <c r="HWC313" s="314"/>
      <c r="HWD313" s="314"/>
      <c r="HWE313" s="314"/>
      <c r="HWF313" s="314"/>
      <c r="HWG313" s="314"/>
      <c r="HWH313" s="314"/>
      <c r="HWI313" s="314"/>
      <c r="HWJ313" s="314"/>
      <c r="HWK313" s="314"/>
      <c r="HWL313" s="314"/>
      <c r="HWM313" s="314"/>
      <c r="HWN313" s="314"/>
      <c r="HWO313" s="314"/>
      <c r="HWP313" s="314"/>
      <c r="HWQ313" s="314"/>
      <c r="HWR313" s="314"/>
      <c r="HWS313" s="314"/>
      <c r="HWT313" s="314"/>
      <c r="HWU313" s="314"/>
      <c r="HWV313" s="314"/>
      <c r="HWW313" s="314"/>
      <c r="HWX313" s="314"/>
      <c r="HWY313" s="314"/>
      <c r="HWZ313" s="314"/>
      <c r="HXA313" s="314"/>
      <c r="HXB313" s="314"/>
      <c r="HXC313" s="314"/>
      <c r="HXD313" s="314"/>
      <c r="HXE313" s="314"/>
      <c r="HXF313" s="314"/>
      <c r="HXG313" s="314"/>
      <c r="HXH313" s="314"/>
      <c r="HXI313" s="314"/>
      <c r="HXJ313" s="314"/>
      <c r="HXK313" s="314"/>
      <c r="HXL313" s="314"/>
      <c r="HXM313" s="314"/>
      <c r="HXN313" s="314"/>
      <c r="HXO313" s="314"/>
      <c r="HXP313" s="314"/>
      <c r="HXQ313" s="314"/>
      <c r="HXR313" s="314"/>
      <c r="HXS313" s="314"/>
      <c r="HXT313" s="314"/>
      <c r="HXU313" s="314"/>
      <c r="HXV313" s="314"/>
      <c r="HXW313" s="314"/>
      <c r="HXX313" s="314"/>
      <c r="HXY313" s="314"/>
      <c r="HXZ313" s="314"/>
      <c r="HYA313" s="314"/>
      <c r="HYB313" s="314"/>
      <c r="HYC313" s="314"/>
      <c r="HYD313" s="314"/>
      <c r="HYE313" s="314"/>
      <c r="HYF313" s="314"/>
      <c r="HYG313" s="314"/>
      <c r="HYH313" s="314"/>
      <c r="HYI313" s="314"/>
      <c r="HYJ313" s="314"/>
      <c r="HYK313" s="314"/>
      <c r="HYL313" s="314"/>
      <c r="HYM313" s="314"/>
      <c r="HYN313" s="314"/>
      <c r="HYO313" s="314"/>
      <c r="HYP313" s="314"/>
      <c r="HYQ313" s="314"/>
      <c r="HYR313" s="314"/>
      <c r="HYS313" s="314"/>
      <c r="HYT313" s="314"/>
      <c r="HYU313" s="314"/>
      <c r="HYV313" s="314"/>
      <c r="HYW313" s="314"/>
      <c r="HYX313" s="314"/>
      <c r="HYY313" s="314"/>
      <c r="HYZ313" s="314"/>
      <c r="HZA313" s="314"/>
      <c r="HZB313" s="314"/>
      <c r="HZC313" s="314"/>
      <c r="HZD313" s="314"/>
      <c r="HZE313" s="314"/>
      <c r="HZF313" s="314"/>
      <c r="HZG313" s="314"/>
      <c r="HZH313" s="314"/>
      <c r="HZI313" s="314"/>
      <c r="HZJ313" s="314"/>
      <c r="HZK313" s="314"/>
      <c r="HZL313" s="314"/>
      <c r="HZM313" s="314"/>
      <c r="HZN313" s="314"/>
      <c r="HZO313" s="314"/>
      <c r="HZP313" s="314"/>
      <c r="HZQ313" s="314"/>
      <c r="HZR313" s="314"/>
      <c r="HZS313" s="314"/>
      <c r="HZT313" s="314"/>
      <c r="HZU313" s="314"/>
      <c r="HZV313" s="314"/>
      <c r="HZW313" s="314"/>
      <c r="HZX313" s="314"/>
      <c r="HZY313" s="314"/>
      <c r="HZZ313" s="314"/>
      <c r="IAA313" s="314"/>
      <c r="IAB313" s="314"/>
      <c r="IAC313" s="314"/>
      <c r="IAD313" s="314"/>
      <c r="IAE313" s="314"/>
      <c r="IAF313" s="314"/>
      <c r="IAG313" s="314"/>
      <c r="IAH313" s="314"/>
      <c r="IAI313" s="314"/>
      <c r="IAJ313" s="314"/>
      <c r="IAK313" s="314"/>
      <c r="IAL313" s="314"/>
      <c r="IAM313" s="314"/>
      <c r="IAN313" s="314"/>
      <c r="IAO313" s="314"/>
      <c r="IAP313" s="314"/>
      <c r="IAQ313" s="314"/>
      <c r="IAR313" s="314"/>
      <c r="IAS313" s="314"/>
      <c r="IAT313" s="314"/>
      <c r="IAU313" s="314"/>
      <c r="IAV313" s="314"/>
      <c r="IAW313" s="314"/>
      <c r="IAX313" s="314"/>
      <c r="IAY313" s="314"/>
      <c r="IAZ313" s="314"/>
      <c r="IBA313" s="314"/>
      <c r="IBB313" s="314"/>
      <c r="IBC313" s="314"/>
      <c r="IBD313" s="314"/>
      <c r="IBE313" s="314"/>
      <c r="IBF313" s="314"/>
      <c r="IBG313" s="314"/>
      <c r="IBH313" s="314"/>
      <c r="IBI313" s="314"/>
      <c r="IBJ313" s="314"/>
      <c r="IBK313" s="314"/>
      <c r="IBL313" s="314"/>
      <c r="IBM313" s="314"/>
      <c r="IBN313" s="314"/>
      <c r="IBO313" s="314"/>
      <c r="IBP313" s="314"/>
      <c r="IBQ313" s="314"/>
      <c r="IBR313" s="314"/>
      <c r="IBS313" s="314"/>
      <c r="IBT313" s="314"/>
      <c r="IBU313" s="314"/>
      <c r="IBV313" s="314"/>
      <c r="IBW313" s="314"/>
      <c r="IBX313" s="314"/>
      <c r="IBY313" s="314"/>
      <c r="IBZ313" s="314"/>
      <c r="ICA313" s="314"/>
      <c r="ICB313" s="314"/>
      <c r="ICC313" s="314"/>
      <c r="ICD313" s="314"/>
      <c r="ICE313" s="314"/>
      <c r="ICF313" s="314"/>
      <c r="ICG313" s="314"/>
      <c r="ICH313" s="314"/>
      <c r="ICI313" s="314"/>
      <c r="ICJ313" s="314"/>
      <c r="ICK313" s="314"/>
      <c r="ICL313" s="314"/>
      <c r="ICM313" s="314"/>
      <c r="ICN313" s="314"/>
      <c r="ICO313" s="314"/>
      <c r="ICP313" s="314"/>
      <c r="ICQ313" s="314"/>
      <c r="ICR313" s="314"/>
      <c r="ICS313" s="314"/>
      <c r="ICT313" s="314"/>
      <c r="ICU313" s="314"/>
      <c r="ICV313" s="314"/>
      <c r="ICW313" s="314"/>
      <c r="ICX313" s="314"/>
      <c r="ICY313" s="314"/>
      <c r="ICZ313" s="314"/>
      <c r="IDA313" s="314"/>
      <c r="IDB313" s="314"/>
      <c r="IDC313" s="314"/>
      <c r="IDD313" s="314"/>
      <c r="IDE313" s="314"/>
      <c r="IDF313" s="314"/>
      <c r="IDG313" s="314"/>
      <c r="IDH313" s="314"/>
      <c r="IDI313" s="314"/>
      <c r="IDJ313" s="314"/>
      <c r="IDK313" s="314"/>
      <c r="IDL313" s="314"/>
      <c r="IDM313" s="314"/>
      <c r="IDN313" s="314"/>
      <c r="IDO313" s="314"/>
      <c r="IDP313" s="314"/>
      <c r="IDQ313" s="314"/>
      <c r="IDR313" s="314"/>
      <c r="IDS313" s="314"/>
      <c r="IDT313" s="314"/>
      <c r="IDU313" s="314"/>
      <c r="IDV313" s="314"/>
      <c r="IDW313" s="314"/>
      <c r="IDX313" s="314"/>
      <c r="IDY313" s="314"/>
      <c r="IDZ313" s="314"/>
      <c r="IEA313" s="314"/>
      <c r="IEB313" s="314"/>
      <c r="IEC313" s="314"/>
      <c r="IED313" s="314"/>
      <c r="IEE313" s="314"/>
      <c r="IEF313" s="314"/>
      <c r="IEG313" s="314"/>
      <c r="IEH313" s="314"/>
      <c r="IEI313" s="314"/>
      <c r="IEJ313" s="314"/>
      <c r="IEK313" s="314"/>
      <c r="IEL313" s="314"/>
      <c r="IEM313" s="314"/>
      <c r="IEN313" s="314"/>
      <c r="IEO313" s="314"/>
      <c r="IEP313" s="314"/>
      <c r="IEQ313" s="314"/>
      <c r="IER313" s="314"/>
      <c r="IES313" s="314"/>
      <c r="IET313" s="314"/>
      <c r="IEU313" s="314"/>
      <c r="IEV313" s="314"/>
      <c r="IEW313" s="314"/>
      <c r="IEX313" s="314"/>
      <c r="IEY313" s="314"/>
      <c r="IEZ313" s="314"/>
      <c r="IFA313" s="314"/>
      <c r="IFB313" s="314"/>
      <c r="IFC313" s="314"/>
      <c r="IFD313" s="314"/>
      <c r="IFE313" s="314"/>
      <c r="IFF313" s="314"/>
      <c r="IFG313" s="314"/>
      <c r="IFH313" s="314"/>
      <c r="IFI313" s="314"/>
      <c r="IFJ313" s="314"/>
      <c r="IFK313" s="314"/>
      <c r="IFL313" s="314"/>
      <c r="IFM313" s="314"/>
      <c r="IFN313" s="314"/>
      <c r="IFO313" s="314"/>
      <c r="IFP313" s="314"/>
      <c r="IFQ313" s="314"/>
      <c r="IFR313" s="314"/>
      <c r="IFS313" s="314"/>
      <c r="IFT313" s="314"/>
      <c r="IFU313" s="314"/>
      <c r="IFV313" s="314"/>
      <c r="IFW313" s="314"/>
      <c r="IFX313" s="314"/>
      <c r="IFY313" s="314"/>
      <c r="IFZ313" s="314"/>
      <c r="IGA313" s="314"/>
      <c r="IGB313" s="314"/>
      <c r="IGC313" s="314"/>
      <c r="IGD313" s="314"/>
      <c r="IGE313" s="314"/>
      <c r="IGF313" s="314"/>
      <c r="IGG313" s="314"/>
      <c r="IGH313" s="314"/>
      <c r="IGI313" s="314"/>
      <c r="IGJ313" s="314"/>
      <c r="IGK313" s="314"/>
      <c r="IGL313" s="314"/>
      <c r="IGM313" s="314"/>
      <c r="IGN313" s="314"/>
      <c r="IGO313" s="314"/>
      <c r="IGP313" s="314"/>
      <c r="IGQ313" s="314"/>
      <c r="IGR313" s="314"/>
      <c r="IGS313" s="314"/>
      <c r="IGT313" s="314"/>
      <c r="IGU313" s="314"/>
      <c r="IGV313" s="314"/>
      <c r="IGW313" s="314"/>
      <c r="IGX313" s="314"/>
      <c r="IGY313" s="314"/>
      <c r="IGZ313" s="314"/>
      <c r="IHA313" s="314"/>
      <c r="IHB313" s="314"/>
      <c r="IHC313" s="314"/>
      <c r="IHD313" s="314"/>
      <c r="IHE313" s="314"/>
      <c r="IHF313" s="314"/>
      <c r="IHG313" s="314"/>
      <c r="IHH313" s="314"/>
      <c r="IHI313" s="314"/>
      <c r="IHJ313" s="314"/>
      <c r="IHK313" s="314"/>
      <c r="IHL313" s="314"/>
      <c r="IHM313" s="314"/>
      <c r="IHN313" s="314"/>
      <c r="IHO313" s="314"/>
      <c r="IHP313" s="314"/>
      <c r="IHQ313" s="314"/>
      <c r="IHR313" s="314"/>
      <c r="IHS313" s="314"/>
      <c r="IHT313" s="314"/>
      <c r="IHU313" s="314"/>
      <c r="IHV313" s="314"/>
      <c r="IHW313" s="314"/>
      <c r="IHX313" s="314"/>
      <c r="IHY313" s="314"/>
      <c r="IHZ313" s="314"/>
      <c r="IIA313" s="314"/>
      <c r="IIB313" s="314"/>
      <c r="IIC313" s="314"/>
      <c r="IID313" s="314"/>
      <c r="IIE313" s="314"/>
      <c r="IIF313" s="314"/>
      <c r="IIG313" s="314"/>
      <c r="IIH313" s="314"/>
      <c r="III313" s="314"/>
      <c r="IIJ313" s="314"/>
      <c r="IIK313" s="314"/>
      <c r="IIL313" s="314"/>
      <c r="IIM313" s="314"/>
      <c r="IIN313" s="314"/>
      <c r="IIO313" s="314"/>
      <c r="IIP313" s="314"/>
      <c r="IIQ313" s="314"/>
      <c r="IIR313" s="314"/>
      <c r="IIS313" s="314"/>
      <c r="IIT313" s="314"/>
      <c r="IIU313" s="314"/>
      <c r="IIV313" s="314"/>
      <c r="IIW313" s="314"/>
      <c r="IIX313" s="314"/>
      <c r="IIY313" s="314"/>
      <c r="IIZ313" s="314"/>
      <c r="IJA313" s="314"/>
      <c r="IJB313" s="314"/>
      <c r="IJC313" s="314"/>
      <c r="IJD313" s="314"/>
      <c r="IJE313" s="314"/>
      <c r="IJF313" s="314"/>
      <c r="IJG313" s="314"/>
      <c r="IJH313" s="314"/>
      <c r="IJI313" s="314"/>
      <c r="IJJ313" s="314"/>
      <c r="IJK313" s="314"/>
      <c r="IJL313" s="314"/>
      <c r="IJM313" s="314"/>
      <c r="IJN313" s="314"/>
      <c r="IJO313" s="314"/>
      <c r="IJP313" s="314"/>
      <c r="IJQ313" s="314"/>
      <c r="IJR313" s="314"/>
      <c r="IJS313" s="314"/>
      <c r="IJT313" s="314"/>
      <c r="IJU313" s="314"/>
      <c r="IJV313" s="314"/>
      <c r="IJW313" s="314"/>
      <c r="IJX313" s="314"/>
      <c r="IJY313" s="314"/>
      <c r="IJZ313" s="314"/>
      <c r="IKA313" s="314"/>
      <c r="IKB313" s="314"/>
      <c r="IKC313" s="314"/>
      <c r="IKD313" s="314"/>
      <c r="IKE313" s="314"/>
      <c r="IKF313" s="314"/>
      <c r="IKG313" s="314"/>
      <c r="IKH313" s="314"/>
      <c r="IKI313" s="314"/>
      <c r="IKJ313" s="314"/>
      <c r="IKK313" s="314"/>
      <c r="IKL313" s="314"/>
      <c r="IKM313" s="314"/>
      <c r="IKN313" s="314"/>
      <c r="IKO313" s="314"/>
      <c r="IKP313" s="314"/>
      <c r="IKQ313" s="314"/>
      <c r="IKR313" s="314"/>
      <c r="IKS313" s="314"/>
      <c r="IKT313" s="314"/>
      <c r="IKU313" s="314"/>
      <c r="IKV313" s="314"/>
      <c r="IKW313" s="314"/>
      <c r="IKX313" s="314"/>
      <c r="IKY313" s="314"/>
      <c r="IKZ313" s="314"/>
      <c r="ILA313" s="314"/>
      <c r="ILB313" s="314"/>
      <c r="ILC313" s="314"/>
      <c r="ILD313" s="314"/>
      <c r="ILE313" s="314"/>
      <c r="ILF313" s="314"/>
      <c r="ILG313" s="314"/>
      <c r="ILH313" s="314"/>
      <c r="ILI313" s="314"/>
      <c r="ILJ313" s="314"/>
      <c r="ILK313" s="314"/>
      <c r="ILL313" s="314"/>
      <c r="ILM313" s="314"/>
      <c r="ILN313" s="314"/>
      <c r="ILO313" s="314"/>
      <c r="ILP313" s="314"/>
      <c r="ILQ313" s="314"/>
      <c r="ILR313" s="314"/>
      <c r="ILS313" s="314"/>
      <c r="ILT313" s="314"/>
      <c r="ILU313" s="314"/>
      <c r="ILV313" s="314"/>
      <c r="ILW313" s="314"/>
      <c r="ILX313" s="314"/>
      <c r="ILY313" s="314"/>
      <c r="ILZ313" s="314"/>
      <c r="IMA313" s="314"/>
      <c r="IMB313" s="314"/>
      <c r="IMC313" s="314"/>
      <c r="IMD313" s="314"/>
      <c r="IME313" s="314"/>
      <c r="IMF313" s="314"/>
      <c r="IMG313" s="314"/>
      <c r="IMH313" s="314"/>
      <c r="IMI313" s="314"/>
      <c r="IMJ313" s="314"/>
      <c r="IMK313" s="314"/>
      <c r="IML313" s="314"/>
      <c r="IMM313" s="314"/>
      <c r="IMN313" s="314"/>
      <c r="IMO313" s="314"/>
      <c r="IMP313" s="314"/>
      <c r="IMQ313" s="314"/>
      <c r="IMR313" s="314"/>
      <c r="IMS313" s="314"/>
      <c r="IMT313" s="314"/>
      <c r="IMU313" s="314"/>
      <c r="IMV313" s="314"/>
      <c r="IMW313" s="314"/>
      <c r="IMX313" s="314"/>
      <c r="IMY313" s="314"/>
      <c r="IMZ313" s="314"/>
      <c r="INA313" s="314"/>
      <c r="INB313" s="314"/>
      <c r="INC313" s="314"/>
      <c r="IND313" s="314"/>
      <c r="INE313" s="314"/>
      <c r="INF313" s="314"/>
      <c r="ING313" s="314"/>
      <c r="INH313" s="314"/>
      <c r="INI313" s="314"/>
      <c r="INJ313" s="314"/>
      <c r="INK313" s="314"/>
      <c r="INL313" s="314"/>
      <c r="INM313" s="314"/>
      <c r="INN313" s="314"/>
      <c r="INO313" s="314"/>
      <c r="INP313" s="314"/>
      <c r="INQ313" s="314"/>
      <c r="INR313" s="314"/>
      <c r="INS313" s="314"/>
      <c r="INT313" s="314"/>
      <c r="INU313" s="314"/>
      <c r="INV313" s="314"/>
      <c r="INW313" s="314"/>
      <c r="INX313" s="314"/>
      <c r="INY313" s="314"/>
      <c r="INZ313" s="314"/>
      <c r="IOA313" s="314"/>
      <c r="IOB313" s="314"/>
      <c r="IOC313" s="314"/>
      <c r="IOD313" s="314"/>
      <c r="IOE313" s="314"/>
      <c r="IOF313" s="314"/>
      <c r="IOG313" s="314"/>
      <c r="IOH313" s="314"/>
      <c r="IOI313" s="314"/>
      <c r="IOJ313" s="314"/>
      <c r="IOK313" s="314"/>
      <c r="IOL313" s="314"/>
      <c r="IOM313" s="314"/>
      <c r="ION313" s="314"/>
      <c r="IOO313" s="314"/>
      <c r="IOP313" s="314"/>
      <c r="IOQ313" s="314"/>
      <c r="IOR313" s="314"/>
      <c r="IOS313" s="314"/>
      <c r="IOT313" s="314"/>
      <c r="IOU313" s="314"/>
      <c r="IOV313" s="314"/>
      <c r="IOW313" s="314"/>
      <c r="IOX313" s="314"/>
      <c r="IOY313" s="314"/>
      <c r="IOZ313" s="314"/>
      <c r="IPA313" s="314"/>
      <c r="IPB313" s="314"/>
      <c r="IPC313" s="314"/>
      <c r="IPD313" s="314"/>
      <c r="IPE313" s="314"/>
      <c r="IPF313" s="314"/>
      <c r="IPG313" s="314"/>
      <c r="IPH313" s="314"/>
      <c r="IPI313" s="314"/>
      <c r="IPJ313" s="314"/>
      <c r="IPK313" s="314"/>
      <c r="IPL313" s="314"/>
      <c r="IPM313" s="314"/>
      <c r="IPN313" s="314"/>
      <c r="IPO313" s="314"/>
      <c r="IPP313" s="314"/>
      <c r="IPQ313" s="314"/>
      <c r="IPR313" s="314"/>
      <c r="IPS313" s="314"/>
      <c r="IPT313" s="314"/>
      <c r="IPU313" s="314"/>
      <c r="IPV313" s="314"/>
      <c r="IPW313" s="314"/>
      <c r="IPX313" s="314"/>
      <c r="IPY313" s="314"/>
      <c r="IPZ313" s="314"/>
      <c r="IQA313" s="314"/>
      <c r="IQB313" s="314"/>
      <c r="IQC313" s="314"/>
      <c r="IQD313" s="314"/>
      <c r="IQE313" s="314"/>
      <c r="IQF313" s="314"/>
      <c r="IQG313" s="314"/>
      <c r="IQH313" s="314"/>
      <c r="IQI313" s="314"/>
      <c r="IQJ313" s="314"/>
      <c r="IQK313" s="314"/>
      <c r="IQL313" s="314"/>
      <c r="IQM313" s="314"/>
      <c r="IQN313" s="314"/>
      <c r="IQO313" s="314"/>
      <c r="IQP313" s="314"/>
      <c r="IQQ313" s="314"/>
      <c r="IQR313" s="314"/>
      <c r="IQS313" s="314"/>
      <c r="IQT313" s="314"/>
      <c r="IQU313" s="314"/>
      <c r="IQV313" s="314"/>
      <c r="IQW313" s="314"/>
      <c r="IQX313" s="314"/>
      <c r="IQY313" s="314"/>
      <c r="IQZ313" s="314"/>
      <c r="IRA313" s="314"/>
      <c r="IRB313" s="314"/>
      <c r="IRC313" s="314"/>
      <c r="IRD313" s="314"/>
      <c r="IRE313" s="314"/>
      <c r="IRF313" s="314"/>
      <c r="IRG313" s="314"/>
      <c r="IRH313" s="314"/>
      <c r="IRI313" s="314"/>
      <c r="IRJ313" s="314"/>
      <c r="IRK313" s="314"/>
      <c r="IRL313" s="314"/>
      <c r="IRM313" s="314"/>
      <c r="IRN313" s="314"/>
      <c r="IRO313" s="314"/>
      <c r="IRP313" s="314"/>
      <c r="IRQ313" s="314"/>
      <c r="IRR313" s="314"/>
      <c r="IRS313" s="314"/>
      <c r="IRT313" s="314"/>
      <c r="IRU313" s="314"/>
      <c r="IRV313" s="314"/>
      <c r="IRW313" s="314"/>
      <c r="IRX313" s="314"/>
      <c r="IRY313" s="314"/>
      <c r="IRZ313" s="314"/>
      <c r="ISA313" s="314"/>
      <c r="ISB313" s="314"/>
      <c r="ISC313" s="314"/>
      <c r="ISD313" s="314"/>
      <c r="ISE313" s="314"/>
      <c r="ISF313" s="314"/>
      <c r="ISG313" s="314"/>
      <c r="ISH313" s="314"/>
      <c r="ISI313" s="314"/>
      <c r="ISJ313" s="314"/>
      <c r="ISK313" s="314"/>
      <c r="ISL313" s="314"/>
      <c r="ISM313" s="314"/>
      <c r="ISN313" s="314"/>
      <c r="ISO313" s="314"/>
      <c r="ISP313" s="314"/>
      <c r="ISQ313" s="314"/>
      <c r="ISR313" s="314"/>
      <c r="ISS313" s="314"/>
      <c r="IST313" s="314"/>
      <c r="ISU313" s="314"/>
      <c r="ISV313" s="314"/>
      <c r="ISW313" s="314"/>
      <c r="ISX313" s="314"/>
      <c r="ISY313" s="314"/>
      <c r="ISZ313" s="314"/>
      <c r="ITA313" s="314"/>
      <c r="ITB313" s="314"/>
      <c r="ITC313" s="314"/>
      <c r="ITD313" s="314"/>
      <c r="ITE313" s="314"/>
      <c r="ITF313" s="314"/>
      <c r="ITG313" s="314"/>
      <c r="ITH313" s="314"/>
      <c r="ITI313" s="314"/>
      <c r="ITJ313" s="314"/>
      <c r="ITK313" s="314"/>
      <c r="ITL313" s="314"/>
      <c r="ITM313" s="314"/>
      <c r="ITN313" s="314"/>
      <c r="ITO313" s="314"/>
      <c r="ITP313" s="314"/>
      <c r="ITQ313" s="314"/>
      <c r="ITR313" s="314"/>
      <c r="ITS313" s="314"/>
      <c r="ITT313" s="314"/>
      <c r="ITU313" s="314"/>
      <c r="ITV313" s="314"/>
      <c r="ITW313" s="314"/>
      <c r="ITX313" s="314"/>
      <c r="ITY313" s="314"/>
      <c r="ITZ313" s="314"/>
      <c r="IUA313" s="314"/>
      <c r="IUB313" s="314"/>
      <c r="IUC313" s="314"/>
      <c r="IUD313" s="314"/>
      <c r="IUE313" s="314"/>
      <c r="IUF313" s="314"/>
      <c r="IUG313" s="314"/>
      <c r="IUH313" s="314"/>
      <c r="IUI313" s="314"/>
      <c r="IUJ313" s="314"/>
      <c r="IUK313" s="314"/>
      <c r="IUL313" s="314"/>
      <c r="IUM313" s="314"/>
      <c r="IUN313" s="314"/>
      <c r="IUO313" s="314"/>
      <c r="IUP313" s="314"/>
      <c r="IUQ313" s="314"/>
      <c r="IUR313" s="314"/>
      <c r="IUS313" s="314"/>
      <c r="IUT313" s="314"/>
      <c r="IUU313" s="314"/>
      <c r="IUV313" s="314"/>
      <c r="IUW313" s="314"/>
      <c r="IUX313" s="314"/>
      <c r="IUY313" s="314"/>
      <c r="IUZ313" s="314"/>
      <c r="IVA313" s="314"/>
      <c r="IVB313" s="314"/>
      <c r="IVC313" s="314"/>
      <c r="IVD313" s="314"/>
      <c r="IVE313" s="314"/>
      <c r="IVF313" s="314"/>
      <c r="IVG313" s="314"/>
      <c r="IVH313" s="314"/>
      <c r="IVI313" s="314"/>
      <c r="IVJ313" s="314"/>
      <c r="IVK313" s="314"/>
      <c r="IVL313" s="314"/>
      <c r="IVM313" s="314"/>
      <c r="IVN313" s="314"/>
      <c r="IVO313" s="314"/>
      <c r="IVP313" s="314"/>
      <c r="IVQ313" s="314"/>
      <c r="IVR313" s="314"/>
      <c r="IVS313" s="314"/>
      <c r="IVT313" s="314"/>
      <c r="IVU313" s="314"/>
      <c r="IVV313" s="314"/>
      <c r="IVW313" s="314"/>
      <c r="IVX313" s="314"/>
      <c r="IVY313" s="314"/>
      <c r="IVZ313" s="314"/>
      <c r="IWA313" s="314"/>
      <c r="IWB313" s="314"/>
      <c r="IWC313" s="314"/>
      <c r="IWD313" s="314"/>
      <c r="IWE313" s="314"/>
      <c r="IWF313" s="314"/>
      <c r="IWG313" s="314"/>
      <c r="IWH313" s="314"/>
      <c r="IWI313" s="314"/>
      <c r="IWJ313" s="314"/>
      <c r="IWK313" s="314"/>
      <c r="IWL313" s="314"/>
      <c r="IWM313" s="314"/>
      <c r="IWN313" s="314"/>
      <c r="IWO313" s="314"/>
      <c r="IWP313" s="314"/>
      <c r="IWQ313" s="314"/>
      <c r="IWR313" s="314"/>
      <c r="IWS313" s="314"/>
      <c r="IWT313" s="314"/>
      <c r="IWU313" s="314"/>
      <c r="IWV313" s="314"/>
      <c r="IWW313" s="314"/>
      <c r="IWX313" s="314"/>
      <c r="IWY313" s="314"/>
      <c r="IWZ313" s="314"/>
      <c r="IXA313" s="314"/>
      <c r="IXB313" s="314"/>
      <c r="IXC313" s="314"/>
      <c r="IXD313" s="314"/>
      <c r="IXE313" s="314"/>
      <c r="IXF313" s="314"/>
      <c r="IXG313" s="314"/>
      <c r="IXH313" s="314"/>
      <c r="IXI313" s="314"/>
      <c r="IXJ313" s="314"/>
      <c r="IXK313" s="314"/>
      <c r="IXL313" s="314"/>
      <c r="IXM313" s="314"/>
      <c r="IXN313" s="314"/>
      <c r="IXO313" s="314"/>
      <c r="IXP313" s="314"/>
      <c r="IXQ313" s="314"/>
      <c r="IXR313" s="314"/>
      <c r="IXS313" s="314"/>
      <c r="IXT313" s="314"/>
      <c r="IXU313" s="314"/>
      <c r="IXV313" s="314"/>
      <c r="IXW313" s="314"/>
      <c r="IXX313" s="314"/>
      <c r="IXY313" s="314"/>
      <c r="IXZ313" s="314"/>
      <c r="IYA313" s="314"/>
      <c r="IYB313" s="314"/>
      <c r="IYC313" s="314"/>
      <c r="IYD313" s="314"/>
      <c r="IYE313" s="314"/>
      <c r="IYF313" s="314"/>
      <c r="IYG313" s="314"/>
      <c r="IYH313" s="314"/>
      <c r="IYI313" s="314"/>
      <c r="IYJ313" s="314"/>
      <c r="IYK313" s="314"/>
      <c r="IYL313" s="314"/>
      <c r="IYM313" s="314"/>
      <c r="IYN313" s="314"/>
      <c r="IYO313" s="314"/>
      <c r="IYP313" s="314"/>
      <c r="IYQ313" s="314"/>
      <c r="IYR313" s="314"/>
      <c r="IYS313" s="314"/>
      <c r="IYT313" s="314"/>
      <c r="IYU313" s="314"/>
      <c r="IYV313" s="314"/>
      <c r="IYW313" s="314"/>
      <c r="IYX313" s="314"/>
      <c r="IYY313" s="314"/>
      <c r="IYZ313" s="314"/>
      <c r="IZA313" s="314"/>
      <c r="IZB313" s="314"/>
      <c r="IZC313" s="314"/>
      <c r="IZD313" s="314"/>
      <c r="IZE313" s="314"/>
      <c r="IZF313" s="314"/>
      <c r="IZG313" s="314"/>
      <c r="IZH313" s="314"/>
      <c r="IZI313" s="314"/>
      <c r="IZJ313" s="314"/>
      <c r="IZK313" s="314"/>
      <c r="IZL313" s="314"/>
      <c r="IZM313" s="314"/>
      <c r="IZN313" s="314"/>
      <c r="IZO313" s="314"/>
      <c r="IZP313" s="314"/>
      <c r="IZQ313" s="314"/>
      <c r="IZR313" s="314"/>
      <c r="IZS313" s="314"/>
      <c r="IZT313" s="314"/>
      <c r="IZU313" s="314"/>
      <c r="IZV313" s="314"/>
      <c r="IZW313" s="314"/>
      <c r="IZX313" s="314"/>
      <c r="IZY313" s="314"/>
      <c r="IZZ313" s="314"/>
      <c r="JAA313" s="314"/>
      <c r="JAB313" s="314"/>
      <c r="JAC313" s="314"/>
      <c r="JAD313" s="314"/>
      <c r="JAE313" s="314"/>
      <c r="JAF313" s="314"/>
      <c r="JAG313" s="314"/>
      <c r="JAH313" s="314"/>
      <c r="JAI313" s="314"/>
      <c r="JAJ313" s="314"/>
      <c r="JAK313" s="314"/>
      <c r="JAL313" s="314"/>
      <c r="JAM313" s="314"/>
      <c r="JAN313" s="314"/>
      <c r="JAO313" s="314"/>
      <c r="JAP313" s="314"/>
      <c r="JAQ313" s="314"/>
      <c r="JAR313" s="314"/>
      <c r="JAS313" s="314"/>
      <c r="JAT313" s="314"/>
      <c r="JAU313" s="314"/>
      <c r="JAV313" s="314"/>
      <c r="JAW313" s="314"/>
      <c r="JAX313" s="314"/>
      <c r="JAY313" s="314"/>
      <c r="JAZ313" s="314"/>
      <c r="JBA313" s="314"/>
      <c r="JBB313" s="314"/>
      <c r="JBC313" s="314"/>
      <c r="JBD313" s="314"/>
      <c r="JBE313" s="314"/>
      <c r="JBF313" s="314"/>
      <c r="JBG313" s="314"/>
      <c r="JBH313" s="314"/>
      <c r="JBI313" s="314"/>
      <c r="JBJ313" s="314"/>
      <c r="JBK313" s="314"/>
      <c r="JBL313" s="314"/>
      <c r="JBM313" s="314"/>
      <c r="JBN313" s="314"/>
      <c r="JBO313" s="314"/>
      <c r="JBP313" s="314"/>
      <c r="JBQ313" s="314"/>
      <c r="JBR313" s="314"/>
      <c r="JBS313" s="314"/>
      <c r="JBT313" s="314"/>
      <c r="JBU313" s="314"/>
      <c r="JBV313" s="314"/>
      <c r="JBW313" s="314"/>
      <c r="JBX313" s="314"/>
      <c r="JBY313" s="314"/>
      <c r="JBZ313" s="314"/>
      <c r="JCA313" s="314"/>
      <c r="JCB313" s="314"/>
      <c r="JCC313" s="314"/>
      <c r="JCD313" s="314"/>
      <c r="JCE313" s="314"/>
      <c r="JCF313" s="314"/>
      <c r="JCG313" s="314"/>
      <c r="JCH313" s="314"/>
      <c r="JCI313" s="314"/>
      <c r="JCJ313" s="314"/>
      <c r="JCK313" s="314"/>
      <c r="JCL313" s="314"/>
      <c r="JCM313" s="314"/>
      <c r="JCN313" s="314"/>
      <c r="JCO313" s="314"/>
      <c r="JCP313" s="314"/>
      <c r="JCQ313" s="314"/>
      <c r="JCR313" s="314"/>
      <c r="JCS313" s="314"/>
      <c r="JCT313" s="314"/>
      <c r="JCU313" s="314"/>
      <c r="JCV313" s="314"/>
      <c r="JCW313" s="314"/>
      <c r="JCX313" s="314"/>
      <c r="JCY313" s="314"/>
      <c r="JCZ313" s="314"/>
      <c r="JDA313" s="314"/>
      <c r="JDB313" s="314"/>
      <c r="JDC313" s="314"/>
      <c r="JDD313" s="314"/>
      <c r="JDE313" s="314"/>
      <c r="JDF313" s="314"/>
      <c r="JDG313" s="314"/>
      <c r="JDH313" s="314"/>
      <c r="JDI313" s="314"/>
      <c r="JDJ313" s="314"/>
      <c r="JDK313" s="314"/>
      <c r="JDL313" s="314"/>
      <c r="JDM313" s="314"/>
      <c r="JDN313" s="314"/>
      <c r="JDO313" s="314"/>
      <c r="JDP313" s="314"/>
      <c r="JDQ313" s="314"/>
      <c r="JDR313" s="314"/>
      <c r="JDS313" s="314"/>
      <c r="JDT313" s="314"/>
      <c r="JDU313" s="314"/>
      <c r="JDV313" s="314"/>
      <c r="JDW313" s="314"/>
      <c r="JDX313" s="314"/>
      <c r="JDY313" s="314"/>
      <c r="JDZ313" s="314"/>
      <c r="JEA313" s="314"/>
      <c r="JEB313" s="314"/>
      <c r="JEC313" s="314"/>
      <c r="JED313" s="314"/>
      <c r="JEE313" s="314"/>
      <c r="JEF313" s="314"/>
      <c r="JEG313" s="314"/>
      <c r="JEH313" s="314"/>
      <c r="JEI313" s="314"/>
      <c r="JEJ313" s="314"/>
      <c r="JEK313" s="314"/>
      <c r="JEL313" s="314"/>
      <c r="JEM313" s="314"/>
      <c r="JEN313" s="314"/>
      <c r="JEO313" s="314"/>
      <c r="JEP313" s="314"/>
      <c r="JEQ313" s="314"/>
      <c r="JER313" s="314"/>
      <c r="JES313" s="314"/>
      <c r="JET313" s="314"/>
      <c r="JEU313" s="314"/>
      <c r="JEV313" s="314"/>
      <c r="JEW313" s="314"/>
      <c r="JEX313" s="314"/>
      <c r="JEY313" s="314"/>
      <c r="JEZ313" s="314"/>
      <c r="JFA313" s="314"/>
      <c r="JFB313" s="314"/>
      <c r="JFC313" s="314"/>
      <c r="JFD313" s="314"/>
      <c r="JFE313" s="314"/>
      <c r="JFF313" s="314"/>
      <c r="JFG313" s="314"/>
      <c r="JFH313" s="314"/>
      <c r="JFI313" s="314"/>
      <c r="JFJ313" s="314"/>
      <c r="JFK313" s="314"/>
      <c r="JFL313" s="314"/>
      <c r="JFM313" s="314"/>
      <c r="JFN313" s="314"/>
      <c r="JFO313" s="314"/>
      <c r="JFP313" s="314"/>
      <c r="JFQ313" s="314"/>
      <c r="JFR313" s="314"/>
      <c r="JFS313" s="314"/>
      <c r="JFT313" s="314"/>
      <c r="JFU313" s="314"/>
      <c r="JFV313" s="314"/>
      <c r="JFW313" s="314"/>
      <c r="JFX313" s="314"/>
      <c r="JFY313" s="314"/>
      <c r="JFZ313" s="314"/>
      <c r="JGA313" s="314"/>
      <c r="JGB313" s="314"/>
      <c r="JGC313" s="314"/>
      <c r="JGD313" s="314"/>
      <c r="JGE313" s="314"/>
      <c r="JGF313" s="314"/>
      <c r="JGG313" s="314"/>
      <c r="JGH313" s="314"/>
      <c r="JGI313" s="314"/>
      <c r="JGJ313" s="314"/>
      <c r="JGK313" s="314"/>
      <c r="JGL313" s="314"/>
      <c r="JGM313" s="314"/>
      <c r="JGN313" s="314"/>
      <c r="JGO313" s="314"/>
      <c r="JGP313" s="314"/>
      <c r="JGQ313" s="314"/>
      <c r="JGR313" s="314"/>
      <c r="JGS313" s="314"/>
      <c r="JGT313" s="314"/>
      <c r="JGU313" s="314"/>
      <c r="JGV313" s="314"/>
      <c r="JGW313" s="314"/>
      <c r="JGX313" s="314"/>
      <c r="JGY313" s="314"/>
      <c r="JGZ313" s="314"/>
      <c r="JHA313" s="314"/>
      <c r="JHB313" s="314"/>
      <c r="JHC313" s="314"/>
      <c r="JHD313" s="314"/>
      <c r="JHE313" s="314"/>
      <c r="JHF313" s="314"/>
      <c r="JHG313" s="314"/>
      <c r="JHH313" s="314"/>
      <c r="JHI313" s="314"/>
      <c r="JHJ313" s="314"/>
      <c r="JHK313" s="314"/>
      <c r="JHL313" s="314"/>
      <c r="JHM313" s="314"/>
      <c r="JHN313" s="314"/>
      <c r="JHO313" s="314"/>
      <c r="JHP313" s="314"/>
      <c r="JHQ313" s="314"/>
      <c r="JHR313" s="314"/>
      <c r="JHS313" s="314"/>
      <c r="JHT313" s="314"/>
      <c r="JHU313" s="314"/>
      <c r="JHV313" s="314"/>
      <c r="JHW313" s="314"/>
      <c r="JHX313" s="314"/>
      <c r="JHY313" s="314"/>
      <c r="JHZ313" s="314"/>
      <c r="JIA313" s="314"/>
      <c r="JIB313" s="314"/>
      <c r="JIC313" s="314"/>
      <c r="JID313" s="314"/>
      <c r="JIE313" s="314"/>
      <c r="JIF313" s="314"/>
      <c r="JIG313" s="314"/>
      <c r="JIH313" s="314"/>
      <c r="JII313" s="314"/>
      <c r="JIJ313" s="314"/>
      <c r="JIK313" s="314"/>
      <c r="JIL313" s="314"/>
      <c r="JIM313" s="314"/>
      <c r="JIN313" s="314"/>
      <c r="JIO313" s="314"/>
      <c r="JIP313" s="314"/>
      <c r="JIQ313" s="314"/>
      <c r="JIR313" s="314"/>
      <c r="JIS313" s="314"/>
      <c r="JIT313" s="314"/>
      <c r="JIU313" s="314"/>
      <c r="JIV313" s="314"/>
      <c r="JIW313" s="314"/>
      <c r="JIX313" s="314"/>
      <c r="JIY313" s="314"/>
      <c r="JIZ313" s="314"/>
      <c r="JJA313" s="314"/>
      <c r="JJB313" s="314"/>
      <c r="JJC313" s="314"/>
      <c r="JJD313" s="314"/>
      <c r="JJE313" s="314"/>
      <c r="JJF313" s="314"/>
      <c r="JJG313" s="314"/>
      <c r="JJH313" s="314"/>
      <c r="JJI313" s="314"/>
      <c r="JJJ313" s="314"/>
      <c r="JJK313" s="314"/>
      <c r="JJL313" s="314"/>
      <c r="JJM313" s="314"/>
      <c r="JJN313" s="314"/>
      <c r="JJO313" s="314"/>
      <c r="JJP313" s="314"/>
      <c r="JJQ313" s="314"/>
      <c r="JJR313" s="314"/>
      <c r="JJS313" s="314"/>
      <c r="JJT313" s="314"/>
      <c r="JJU313" s="314"/>
      <c r="JJV313" s="314"/>
      <c r="JJW313" s="314"/>
      <c r="JJX313" s="314"/>
      <c r="JJY313" s="314"/>
      <c r="JJZ313" s="314"/>
      <c r="JKA313" s="314"/>
      <c r="JKB313" s="314"/>
      <c r="JKC313" s="314"/>
      <c r="JKD313" s="314"/>
      <c r="JKE313" s="314"/>
      <c r="JKF313" s="314"/>
      <c r="JKG313" s="314"/>
      <c r="JKH313" s="314"/>
      <c r="JKI313" s="314"/>
      <c r="JKJ313" s="314"/>
      <c r="JKK313" s="314"/>
      <c r="JKL313" s="314"/>
      <c r="JKM313" s="314"/>
      <c r="JKN313" s="314"/>
      <c r="JKO313" s="314"/>
      <c r="JKP313" s="314"/>
      <c r="JKQ313" s="314"/>
      <c r="JKR313" s="314"/>
      <c r="JKS313" s="314"/>
      <c r="JKT313" s="314"/>
      <c r="JKU313" s="314"/>
      <c r="JKV313" s="314"/>
      <c r="JKW313" s="314"/>
      <c r="JKX313" s="314"/>
      <c r="JKY313" s="314"/>
      <c r="JKZ313" s="314"/>
      <c r="JLA313" s="314"/>
      <c r="JLB313" s="314"/>
      <c r="JLC313" s="314"/>
      <c r="JLD313" s="314"/>
      <c r="JLE313" s="314"/>
      <c r="JLF313" s="314"/>
      <c r="JLG313" s="314"/>
      <c r="JLH313" s="314"/>
      <c r="JLI313" s="314"/>
      <c r="JLJ313" s="314"/>
      <c r="JLK313" s="314"/>
      <c r="JLL313" s="314"/>
      <c r="JLM313" s="314"/>
      <c r="JLN313" s="314"/>
      <c r="JLO313" s="314"/>
      <c r="JLP313" s="314"/>
      <c r="JLQ313" s="314"/>
      <c r="JLR313" s="314"/>
      <c r="JLS313" s="314"/>
      <c r="JLT313" s="314"/>
      <c r="JLU313" s="314"/>
      <c r="JLV313" s="314"/>
      <c r="JLW313" s="314"/>
      <c r="JLX313" s="314"/>
      <c r="JLY313" s="314"/>
      <c r="JLZ313" s="314"/>
      <c r="JMA313" s="314"/>
      <c r="JMB313" s="314"/>
      <c r="JMC313" s="314"/>
      <c r="JMD313" s="314"/>
      <c r="JME313" s="314"/>
      <c r="JMF313" s="314"/>
      <c r="JMG313" s="314"/>
      <c r="JMH313" s="314"/>
      <c r="JMI313" s="314"/>
      <c r="JMJ313" s="314"/>
      <c r="JMK313" s="314"/>
      <c r="JML313" s="314"/>
      <c r="JMM313" s="314"/>
      <c r="JMN313" s="314"/>
      <c r="JMO313" s="314"/>
      <c r="JMP313" s="314"/>
      <c r="JMQ313" s="314"/>
      <c r="JMR313" s="314"/>
      <c r="JMS313" s="314"/>
      <c r="JMT313" s="314"/>
      <c r="JMU313" s="314"/>
      <c r="JMV313" s="314"/>
      <c r="JMW313" s="314"/>
      <c r="JMX313" s="314"/>
      <c r="JMY313" s="314"/>
      <c r="JMZ313" s="314"/>
      <c r="JNA313" s="314"/>
      <c r="JNB313" s="314"/>
      <c r="JNC313" s="314"/>
      <c r="JND313" s="314"/>
      <c r="JNE313" s="314"/>
      <c r="JNF313" s="314"/>
      <c r="JNG313" s="314"/>
      <c r="JNH313" s="314"/>
      <c r="JNI313" s="314"/>
      <c r="JNJ313" s="314"/>
      <c r="JNK313" s="314"/>
      <c r="JNL313" s="314"/>
      <c r="JNM313" s="314"/>
      <c r="JNN313" s="314"/>
      <c r="JNO313" s="314"/>
      <c r="JNP313" s="314"/>
      <c r="JNQ313" s="314"/>
      <c r="JNR313" s="314"/>
      <c r="JNS313" s="314"/>
      <c r="JNT313" s="314"/>
      <c r="JNU313" s="314"/>
      <c r="JNV313" s="314"/>
      <c r="JNW313" s="314"/>
      <c r="JNX313" s="314"/>
      <c r="JNY313" s="314"/>
      <c r="JNZ313" s="314"/>
      <c r="JOA313" s="314"/>
      <c r="JOB313" s="314"/>
      <c r="JOC313" s="314"/>
      <c r="JOD313" s="314"/>
      <c r="JOE313" s="314"/>
      <c r="JOF313" s="314"/>
      <c r="JOG313" s="314"/>
      <c r="JOH313" s="314"/>
      <c r="JOI313" s="314"/>
      <c r="JOJ313" s="314"/>
      <c r="JOK313" s="314"/>
      <c r="JOL313" s="314"/>
      <c r="JOM313" s="314"/>
      <c r="JON313" s="314"/>
      <c r="JOO313" s="314"/>
      <c r="JOP313" s="314"/>
      <c r="JOQ313" s="314"/>
      <c r="JOR313" s="314"/>
      <c r="JOS313" s="314"/>
      <c r="JOT313" s="314"/>
      <c r="JOU313" s="314"/>
      <c r="JOV313" s="314"/>
      <c r="JOW313" s="314"/>
      <c r="JOX313" s="314"/>
      <c r="JOY313" s="314"/>
      <c r="JOZ313" s="314"/>
      <c r="JPA313" s="314"/>
      <c r="JPB313" s="314"/>
      <c r="JPC313" s="314"/>
      <c r="JPD313" s="314"/>
      <c r="JPE313" s="314"/>
      <c r="JPF313" s="314"/>
      <c r="JPG313" s="314"/>
      <c r="JPH313" s="314"/>
      <c r="JPI313" s="314"/>
      <c r="JPJ313" s="314"/>
      <c r="JPK313" s="314"/>
      <c r="JPL313" s="314"/>
      <c r="JPM313" s="314"/>
      <c r="JPN313" s="314"/>
      <c r="JPO313" s="314"/>
      <c r="JPP313" s="314"/>
      <c r="JPQ313" s="314"/>
      <c r="JPR313" s="314"/>
      <c r="JPS313" s="314"/>
      <c r="JPT313" s="314"/>
      <c r="JPU313" s="314"/>
      <c r="JPV313" s="314"/>
      <c r="JPW313" s="314"/>
      <c r="JPX313" s="314"/>
      <c r="JPY313" s="314"/>
      <c r="JPZ313" s="314"/>
      <c r="JQA313" s="314"/>
      <c r="JQB313" s="314"/>
      <c r="JQC313" s="314"/>
      <c r="JQD313" s="314"/>
      <c r="JQE313" s="314"/>
      <c r="JQF313" s="314"/>
      <c r="JQG313" s="314"/>
      <c r="JQH313" s="314"/>
      <c r="JQI313" s="314"/>
      <c r="JQJ313" s="314"/>
      <c r="JQK313" s="314"/>
      <c r="JQL313" s="314"/>
      <c r="JQM313" s="314"/>
      <c r="JQN313" s="314"/>
      <c r="JQO313" s="314"/>
      <c r="JQP313" s="314"/>
      <c r="JQQ313" s="314"/>
      <c r="JQR313" s="314"/>
      <c r="JQS313" s="314"/>
      <c r="JQT313" s="314"/>
      <c r="JQU313" s="314"/>
      <c r="JQV313" s="314"/>
      <c r="JQW313" s="314"/>
      <c r="JQX313" s="314"/>
      <c r="JQY313" s="314"/>
      <c r="JQZ313" s="314"/>
      <c r="JRA313" s="314"/>
      <c r="JRB313" s="314"/>
      <c r="JRC313" s="314"/>
      <c r="JRD313" s="314"/>
      <c r="JRE313" s="314"/>
      <c r="JRF313" s="314"/>
      <c r="JRG313" s="314"/>
      <c r="JRH313" s="314"/>
      <c r="JRI313" s="314"/>
      <c r="JRJ313" s="314"/>
      <c r="JRK313" s="314"/>
      <c r="JRL313" s="314"/>
      <c r="JRM313" s="314"/>
      <c r="JRN313" s="314"/>
      <c r="JRO313" s="314"/>
      <c r="JRP313" s="314"/>
      <c r="JRQ313" s="314"/>
      <c r="JRR313" s="314"/>
      <c r="JRS313" s="314"/>
      <c r="JRT313" s="314"/>
      <c r="JRU313" s="314"/>
      <c r="JRV313" s="314"/>
      <c r="JRW313" s="314"/>
      <c r="JRX313" s="314"/>
      <c r="JRY313" s="314"/>
      <c r="JRZ313" s="314"/>
      <c r="JSA313" s="314"/>
      <c r="JSB313" s="314"/>
      <c r="JSC313" s="314"/>
      <c r="JSD313" s="314"/>
      <c r="JSE313" s="314"/>
      <c r="JSF313" s="314"/>
      <c r="JSG313" s="314"/>
      <c r="JSH313" s="314"/>
      <c r="JSI313" s="314"/>
      <c r="JSJ313" s="314"/>
      <c r="JSK313" s="314"/>
      <c r="JSL313" s="314"/>
      <c r="JSM313" s="314"/>
      <c r="JSN313" s="314"/>
      <c r="JSO313" s="314"/>
      <c r="JSP313" s="314"/>
      <c r="JSQ313" s="314"/>
      <c r="JSR313" s="314"/>
      <c r="JSS313" s="314"/>
      <c r="JST313" s="314"/>
      <c r="JSU313" s="314"/>
      <c r="JSV313" s="314"/>
      <c r="JSW313" s="314"/>
      <c r="JSX313" s="314"/>
      <c r="JSY313" s="314"/>
      <c r="JSZ313" s="314"/>
      <c r="JTA313" s="314"/>
      <c r="JTB313" s="314"/>
      <c r="JTC313" s="314"/>
      <c r="JTD313" s="314"/>
      <c r="JTE313" s="314"/>
      <c r="JTF313" s="314"/>
      <c r="JTG313" s="314"/>
      <c r="JTH313" s="314"/>
      <c r="JTI313" s="314"/>
      <c r="JTJ313" s="314"/>
      <c r="JTK313" s="314"/>
      <c r="JTL313" s="314"/>
      <c r="JTM313" s="314"/>
      <c r="JTN313" s="314"/>
      <c r="JTO313" s="314"/>
      <c r="JTP313" s="314"/>
      <c r="JTQ313" s="314"/>
      <c r="JTR313" s="314"/>
      <c r="JTS313" s="314"/>
      <c r="JTT313" s="314"/>
      <c r="JTU313" s="314"/>
      <c r="JTV313" s="314"/>
      <c r="JTW313" s="314"/>
      <c r="JTX313" s="314"/>
      <c r="JTY313" s="314"/>
      <c r="JTZ313" s="314"/>
      <c r="JUA313" s="314"/>
      <c r="JUB313" s="314"/>
      <c r="JUC313" s="314"/>
      <c r="JUD313" s="314"/>
      <c r="JUE313" s="314"/>
      <c r="JUF313" s="314"/>
      <c r="JUG313" s="314"/>
      <c r="JUH313" s="314"/>
      <c r="JUI313" s="314"/>
      <c r="JUJ313" s="314"/>
      <c r="JUK313" s="314"/>
      <c r="JUL313" s="314"/>
      <c r="JUM313" s="314"/>
      <c r="JUN313" s="314"/>
      <c r="JUO313" s="314"/>
      <c r="JUP313" s="314"/>
      <c r="JUQ313" s="314"/>
      <c r="JUR313" s="314"/>
      <c r="JUS313" s="314"/>
      <c r="JUT313" s="314"/>
      <c r="JUU313" s="314"/>
      <c r="JUV313" s="314"/>
      <c r="JUW313" s="314"/>
      <c r="JUX313" s="314"/>
      <c r="JUY313" s="314"/>
      <c r="JUZ313" s="314"/>
      <c r="JVA313" s="314"/>
      <c r="JVB313" s="314"/>
      <c r="JVC313" s="314"/>
      <c r="JVD313" s="314"/>
      <c r="JVE313" s="314"/>
      <c r="JVF313" s="314"/>
      <c r="JVG313" s="314"/>
      <c r="JVH313" s="314"/>
      <c r="JVI313" s="314"/>
      <c r="JVJ313" s="314"/>
      <c r="JVK313" s="314"/>
      <c r="JVL313" s="314"/>
      <c r="JVM313" s="314"/>
      <c r="JVN313" s="314"/>
      <c r="JVO313" s="314"/>
      <c r="JVP313" s="314"/>
      <c r="JVQ313" s="314"/>
      <c r="JVR313" s="314"/>
      <c r="JVS313" s="314"/>
      <c r="JVT313" s="314"/>
      <c r="JVU313" s="314"/>
      <c r="JVV313" s="314"/>
      <c r="JVW313" s="314"/>
      <c r="JVX313" s="314"/>
      <c r="JVY313" s="314"/>
      <c r="JVZ313" s="314"/>
      <c r="JWA313" s="314"/>
      <c r="JWB313" s="314"/>
      <c r="JWC313" s="314"/>
      <c r="JWD313" s="314"/>
      <c r="JWE313" s="314"/>
      <c r="JWF313" s="314"/>
      <c r="JWG313" s="314"/>
      <c r="JWH313" s="314"/>
      <c r="JWI313" s="314"/>
      <c r="JWJ313" s="314"/>
      <c r="JWK313" s="314"/>
      <c r="JWL313" s="314"/>
      <c r="JWM313" s="314"/>
      <c r="JWN313" s="314"/>
      <c r="JWO313" s="314"/>
      <c r="JWP313" s="314"/>
      <c r="JWQ313" s="314"/>
      <c r="JWR313" s="314"/>
      <c r="JWS313" s="314"/>
      <c r="JWT313" s="314"/>
      <c r="JWU313" s="314"/>
      <c r="JWV313" s="314"/>
      <c r="JWW313" s="314"/>
      <c r="JWX313" s="314"/>
      <c r="JWY313" s="314"/>
      <c r="JWZ313" s="314"/>
      <c r="JXA313" s="314"/>
      <c r="JXB313" s="314"/>
      <c r="JXC313" s="314"/>
      <c r="JXD313" s="314"/>
      <c r="JXE313" s="314"/>
      <c r="JXF313" s="314"/>
      <c r="JXG313" s="314"/>
      <c r="JXH313" s="314"/>
      <c r="JXI313" s="314"/>
      <c r="JXJ313" s="314"/>
      <c r="JXK313" s="314"/>
      <c r="JXL313" s="314"/>
      <c r="JXM313" s="314"/>
      <c r="JXN313" s="314"/>
      <c r="JXO313" s="314"/>
      <c r="JXP313" s="314"/>
      <c r="JXQ313" s="314"/>
      <c r="JXR313" s="314"/>
      <c r="JXS313" s="314"/>
      <c r="JXT313" s="314"/>
      <c r="JXU313" s="314"/>
      <c r="JXV313" s="314"/>
      <c r="JXW313" s="314"/>
      <c r="JXX313" s="314"/>
      <c r="JXY313" s="314"/>
      <c r="JXZ313" s="314"/>
      <c r="JYA313" s="314"/>
      <c r="JYB313" s="314"/>
      <c r="JYC313" s="314"/>
      <c r="JYD313" s="314"/>
      <c r="JYE313" s="314"/>
      <c r="JYF313" s="314"/>
      <c r="JYG313" s="314"/>
      <c r="JYH313" s="314"/>
      <c r="JYI313" s="314"/>
      <c r="JYJ313" s="314"/>
      <c r="JYK313" s="314"/>
      <c r="JYL313" s="314"/>
      <c r="JYM313" s="314"/>
      <c r="JYN313" s="314"/>
      <c r="JYO313" s="314"/>
      <c r="JYP313" s="314"/>
      <c r="JYQ313" s="314"/>
      <c r="JYR313" s="314"/>
      <c r="JYS313" s="314"/>
      <c r="JYT313" s="314"/>
      <c r="JYU313" s="314"/>
      <c r="JYV313" s="314"/>
      <c r="JYW313" s="314"/>
      <c r="JYX313" s="314"/>
      <c r="JYY313" s="314"/>
      <c r="JYZ313" s="314"/>
      <c r="JZA313" s="314"/>
      <c r="JZB313" s="314"/>
      <c r="JZC313" s="314"/>
      <c r="JZD313" s="314"/>
      <c r="JZE313" s="314"/>
      <c r="JZF313" s="314"/>
      <c r="JZG313" s="314"/>
      <c r="JZH313" s="314"/>
      <c r="JZI313" s="314"/>
      <c r="JZJ313" s="314"/>
      <c r="JZK313" s="314"/>
      <c r="JZL313" s="314"/>
      <c r="JZM313" s="314"/>
      <c r="JZN313" s="314"/>
      <c r="JZO313" s="314"/>
      <c r="JZP313" s="314"/>
      <c r="JZQ313" s="314"/>
      <c r="JZR313" s="314"/>
      <c r="JZS313" s="314"/>
      <c r="JZT313" s="314"/>
      <c r="JZU313" s="314"/>
      <c r="JZV313" s="314"/>
      <c r="JZW313" s="314"/>
      <c r="JZX313" s="314"/>
      <c r="JZY313" s="314"/>
      <c r="JZZ313" s="314"/>
      <c r="KAA313" s="314"/>
      <c r="KAB313" s="314"/>
      <c r="KAC313" s="314"/>
      <c r="KAD313" s="314"/>
      <c r="KAE313" s="314"/>
      <c r="KAF313" s="314"/>
      <c r="KAG313" s="314"/>
      <c r="KAH313" s="314"/>
      <c r="KAI313" s="314"/>
      <c r="KAJ313" s="314"/>
      <c r="KAK313" s="314"/>
      <c r="KAL313" s="314"/>
      <c r="KAM313" s="314"/>
      <c r="KAN313" s="314"/>
      <c r="KAO313" s="314"/>
      <c r="KAP313" s="314"/>
      <c r="KAQ313" s="314"/>
      <c r="KAR313" s="314"/>
      <c r="KAS313" s="314"/>
      <c r="KAT313" s="314"/>
      <c r="KAU313" s="314"/>
      <c r="KAV313" s="314"/>
      <c r="KAW313" s="314"/>
      <c r="KAX313" s="314"/>
      <c r="KAY313" s="314"/>
      <c r="KAZ313" s="314"/>
      <c r="KBA313" s="314"/>
      <c r="KBB313" s="314"/>
      <c r="KBC313" s="314"/>
      <c r="KBD313" s="314"/>
      <c r="KBE313" s="314"/>
      <c r="KBF313" s="314"/>
      <c r="KBG313" s="314"/>
      <c r="KBH313" s="314"/>
      <c r="KBI313" s="314"/>
      <c r="KBJ313" s="314"/>
      <c r="KBK313" s="314"/>
      <c r="KBL313" s="314"/>
      <c r="KBM313" s="314"/>
      <c r="KBN313" s="314"/>
      <c r="KBO313" s="314"/>
      <c r="KBP313" s="314"/>
      <c r="KBQ313" s="314"/>
      <c r="KBR313" s="314"/>
      <c r="KBS313" s="314"/>
      <c r="KBT313" s="314"/>
      <c r="KBU313" s="314"/>
      <c r="KBV313" s="314"/>
      <c r="KBW313" s="314"/>
      <c r="KBX313" s="314"/>
      <c r="KBY313" s="314"/>
      <c r="KBZ313" s="314"/>
      <c r="KCA313" s="314"/>
      <c r="KCB313" s="314"/>
      <c r="KCC313" s="314"/>
      <c r="KCD313" s="314"/>
      <c r="KCE313" s="314"/>
      <c r="KCF313" s="314"/>
      <c r="KCG313" s="314"/>
      <c r="KCH313" s="314"/>
      <c r="KCI313" s="314"/>
      <c r="KCJ313" s="314"/>
      <c r="KCK313" s="314"/>
      <c r="KCL313" s="314"/>
      <c r="KCM313" s="314"/>
      <c r="KCN313" s="314"/>
      <c r="KCO313" s="314"/>
      <c r="KCP313" s="314"/>
      <c r="KCQ313" s="314"/>
      <c r="KCR313" s="314"/>
      <c r="KCS313" s="314"/>
      <c r="KCT313" s="314"/>
      <c r="KCU313" s="314"/>
      <c r="KCV313" s="314"/>
      <c r="KCW313" s="314"/>
      <c r="KCX313" s="314"/>
      <c r="KCY313" s="314"/>
      <c r="KCZ313" s="314"/>
      <c r="KDA313" s="314"/>
      <c r="KDB313" s="314"/>
      <c r="KDC313" s="314"/>
      <c r="KDD313" s="314"/>
      <c r="KDE313" s="314"/>
      <c r="KDF313" s="314"/>
      <c r="KDG313" s="314"/>
      <c r="KDH313" s="314"/>
      <c r="KDI313" s="314"/>
      <c r="KDJ313" s="314"/>
      <c r="KDK313" s="314"/>
      <c r="KDL313" s="314"/>
      <c r="KDM313" s="314"/>
      <c r="KDN313" s="314"/>
      <c r="KDO313" s="314"/>
      <c r="KDP313" s="314"/>
      <c r="KDQ313" s="314"/>
      <c r="KDR313" s="314"/>
      <c r="KDS313" s="314"/>
      <c r="KDT313" s="314"/>
      <c r="KDU313" s="314"/>
      <c r="KDV313" s="314"/>
      <c r="KDW313" s="314"/>
      <c r="KDX313" s="314"/>
      <c r="KDY313" s="314"/>
      <c r="KDZ313" s="314"/>
      <c r="KEA313" s="314"/>
      <c r="KEB313" s="314"/>
      <c r="KEC313" s="314"/>
      <c r="KED313" s="314"/>
      <c r="KEE313" s="314"/>
      <c r="KEF313" s="314"/>
      <c r="KEG313" s="314"/>
      <c r="KEH313" s="314"/>
      <c r="KEI313" s="314"/>
      <c r="KEJ313" s="314"/>
      <c r="KEK313" s="314"/>
      <c r="KEL313" s="314"/>
      <c r="KEM313" s="314"/>
      <c r="KEN313" s="314"/>
      <c r="KEO313" s="314"/>
      <c r="KEP313" s="314"/>
      <c r="KEQ313" s="314"/>
      <c r="KER313" s="314"/>
      <c r="KES313" s="314"/>
      <c r="KET313" s="314"/>
      <c r="KEU313" s="314"/>
      <c r="KEV313" s="314"/>
      <c r="KEW313" s="314"/>
      <c r="KEX313" s="314"/>
      <c r="KEY313" s="314"/>
      <c r="KEZ313" s="314"/>
      <c r="KFA313" s="314"/>
      <c r="KFB313" s="314"/>
      <c r="KFC313" s="314"/>
      <c r="KFD313" s="314"/>
      <c r="KFE313" s="314"/>
      <c r="KFF313" s="314"/>
      <c r="KFG313" s="314"/>
      <c r="KFH313" s="314"/>
      <c r="KFI313" s="314"/>
      <c r="KFJ313" s="314"/>
      <c r="KFK313" s="314"/>
      <c r="KFL313" s="314"/>
      <c r="KFM313" s="314"/>
      <c r="KFN313" s="314"/>
      <c r="KFO313" s="314"/>
      <c r="KFP313" s="314"/>
      <c r="KFQ313" s="314"/>
      <c r="KFR313" s="314"/>
      <c r="KFS313" s="314"/>
      <c r="KFT313" s="314"/>
      <c r="KFU313" s="314"/>
      <c r="KFV313" s="314"/>
      <c r="KFW313" s="314"/>
      <c r="KFX313" s="314"/>
      <c r="KFY313" s="314"/>
      <c r="KFZ313" s="314"/>
      <c r="KGA313" s="314"/>
      <c r="KGB313" s="314"/>
      <c r="KGC313" s="314"/>
      <c r="KGD313" s="314"/>
      <c r="KGE313" s="314"/>
      <c r="KGF313" s="314"/>
      <c r="KGG313" s="314"/>
      <c r="KGH313" s="314"/>
      <c r="KGI313" s="314"/>
      <c r="KGJ313" s="314"/>
      <c r="KGK313" s="314"/>
      <c r="KGL313" s="314"/>
      <c r="KGM313" s="314"/>
      <c r="KGN313" s="314"/>
      <c r="KGO313" s="314"/>
      <c r="KGP313" s="314"/>
      <c r="KGQ313" s="314"/>
      <c r="KGR313" s="314"/>
      <c r="KGS313" s="314"/>
      <c r="KGT313" s="314"/>
      <c r="KGU313" s="314"/>
      <c r="KGV313" s="314"/>
      <c r="KGW313" s="314"/>
      <c r="KGX313" s="314"/>
      <c r="KGY313" s="314"/>
      <c r="KGZ313" s="314"/>
      <c r="KHA313" s="314"/>
      <c r="KHB313" s="314"/>
      <c r="KHC313" s="314"/>
      <c r="KHD313" s="314"/>
      <c r="KHE313" s="314"/>
      <c r="KHF313" s="314"/>
      <c r="KHG313" s="314"/>
      <c r="KHH313" s="314"/>
      <c r="KHI313" s="314"/>
      <c r="KHJ313" s="314"/>
      <c r="KHK313" s="314"/>
      <c r="KHL313" s="314"/>
      <c r="KHM313" s="314"/>
      <c r="KHN313" s="314"/>
      <c r="KHO313" s="314"/>
      <c r="KHP313" s="314"/>
      <c r="KHQ313" s="314"/>
      <c r="KHR313" s="314"/>
      <c r="KHS313" s="314"/>
      <c r="KHT313" s="314"/>
      <c r="KHU313" s="314"/>
      <c r="KHV313" s="314"/>
      <c r="KHW313" s="314"/>
      <c r="KHX313" s="314"/>
      <c r="KHY313" s="314"/>
      <c r="KHZ313" s="314"/>
      <c r="KIA313" s="314"/>
      <c r="KIB313" s="314"/>
      <c r="KIC313" s="314"/>
      <c r="KID313" s="314"/>
      <c r="KIE313" s="314"/>
      <c r="KIF313" s="314"/>
      <c r="KIG313" s="314"/>
      <c r="KIH313" s="314"/>
      <c r="KII313" s="314"/>
      <c r="KIJ313" s="314"/>
      <c r="KIK313" s="314"/>
      <c r="KIL313" s="314"/>
      <c r="KIM313" s="314"/>
      <c r="KIN313" s="314"/>
      <c r="KIO313" s="314"/>
      <c r="KIP313" s="314"/>
      <c r="KIQ313" s="314"/>
      <c r="KIR313" s="314"/>
      <c r="KIS313" s="314"/>
      <c r="KIT313" s="314"/>
      <c r="KIU313" s="314"/>
      <c r="KIV313" s="314"/>
      <c r="KIW313" s="314"/>
      <c r="KIX313" s="314"/>
      <c r="KIY313" s="314"/>
      <c r="KIZ313" s="314"/>
      <c r="KJA313" s="314"/>
      <c r="KJB313" s="314"/>
      <c r="KJC313" s="314"/>
      <c r="KJD313" s="314"/>
      <c r="KJE313" s="314"/>
      <c r="KJF313" s="314"/>
      <c r="KJG313" s="314"/>
      <c r="KJH313" s="314"/>
      <c r="KJI313" s="314"/>
      <c r="KJJ313" s="314"/>
      <c r="KJK313" s="314"/>
      <c r="KJL313" s="314"/>
      <c r="KJM313" s="314"/>
      <c r="KJN313" s="314"/>
      <c r="KJO313" s="314"/>
      <c r="KJP313" s="314"/>
      <c r="KJQ313" s="314"/>
      <c r="KJR313" s="314"/>
      <c r="KJS313" s="314"/>
      <c r="KJT313" s="314"/>
      <c r="KJU313" s="314"/>
      <c r="KJV313" s="314"/>
      <c r="KJW313" s="314"/>
      <c r="KJX313" s="314"/>
      <c r="KJY313" s="314"/>
      <c r="KJZ313" s="314"/>
      <c r="KKA313" s="314"/>
      <c r="KKB313" s="314"/>
      <c r="KKC313" s="314"/>
      <c r="KKD313" s="314"/>
      <c r="KKE313" s="314"/>
      <c r="KKF313" s="314"/>
      <c r="KKG313" s="314"/>
      <c r="KKH313" s="314"/>
      <c r="KKI313" s="314"/>
      <c r="KKJ313" s="314"/>
      <c r="KKK313" s="314"/>
      <c r="KKL313" s="314"/>
      <c r="KKM313" s="314"/>
      <c r="KKN313" s="314"/>
      <c r="KKO313" s="314"/>
      <c r="KKP313" s="314"/>
      <c r="KKQ313" s="314"/>
      <c r="KKR313" s="314"/>
      <c r="KKS313" s="314"/>
      <c r="KKT313" s="314"/>
      <c r="KKU313" s="314"/>
      <c r="KKV313" s="314"/>
      <c r="KKW313" s="314"/>
      <c r="KKX313" s="314"/>
      <c r="KKY313" s="314"/>
      <c r="KKZ313" s="314"/>
      <c r="KLA313" s="314"/>
      <c r="KLB313" s="314"/>
      <c r="KLC313" s="314"/>
      <c r="KLD313" s="314"/>
      <c r="KLE313" s="314"/>
      <c r="KLF313" s="314"/>
      <c r="KLG313" s="314"/>
      <c r="KLH313" s="314"/>
      <c r="KLI313" s="314"/>
      <c r="KLJ313" s="314"/>
      <c r="KLK313" s="314"/>
      <c r="KLL313" s="314"/>
      <c r="KLM313" s="314"/>
      <c r="KLN313" s="314"/>
      <c r="KLO313" s="314"/>
      <c r="KLP313" s="314"/>
      <c r="KLQ313" s="314"/>
      <c r="KLR313" s="314"/>
      <c r="KLS313" s="314"/>
      <c r="KLT313" s="314"/>
      <c r="KLU313" s="314"/>
      <c r="KLV313" s="314"/>
      <c r="KLW313" s="314"/>
      <c r="KLX313" s="314"/>
      <c r="KLY313" s="314"/>
      <c r="KLZ313" s="314"/>
      <c r="KMA313" s="314"/>
      <c r="KMB313" s="314"/>
      <c r="KMC313" s="314"/>
      <c r="KMD313" s="314"/>
      <c r="KME313" s="314"/>
      <c r="KMF313" s="314"/>
      <c r="KMG313" s="314"/>
      <c r="KMH313" s="314"/>
      <c r="KMI313" s="314"/>
      <c r="KMJ313" s="314"/>
      <c r="KMK313" s="314"/>
      <c r="KML313" s="314"/>
      <c r="KMM313" s="314"/>
      <c r="KMN313" s="314"/>
      <c r="KMO313" s="314"/>
      <c r="KMP313" s="314"/>
      <c r="KMQ313" s="314"/>
      <c r="KMR313" s="314"/>
      <c r="KMS313" s="314"/>
      <c r="KMT313" s="314"/>
      <c r="KMU313" s="314"/>
      <c r="KMV313" s="314"/>
      <c r="KMW313" s="314"/>
      <c r="KMX313" s="314"/>
      <c r="KMY313" s="314"/>
      <c r="KMZ313" s="314"/>
      <c r="KNA313" s="314"/>
      <c r="KNB313" s="314"/>
      <c r="KNC313" s="314"/>
      <c r="KND313" s="314"/>
      <c r="KNE313" s="314"/>
      <c r="KNF313" s="314"/>
      <c r="KNG313" s="314"/>
      <c r="KNH313" s="314"/>
      <c r="KNI313" s="314"/>
      <c r="KNJ313" s="314"/>
      <c r="KNK313" s="314"/>
      <c r="KNL313" s="314"/>
      <c r="KNM313" s="314"/>
      <c r="KNN313" s="314"/>
      <c r="KNO313" s="314"/>
      <c r="KNP313" s="314"/>
      <c r="KNQ313" s="314"/>
      <c r="KNR313" s="314"/>
      <c r="KNS313" s="314"/>
      <c r="KNT313" s="314"/>
      <c r="KNU313" s="314"/>
      <c r="KNV313" s="314"/>
      <c r="KNW313" s="314"/>
      <c r="KNX313" s="314"/>
      <c r="KNY313" s="314"/>
      <c r="KNZ313" s="314"/>
      <c r="KOA313" s="314"/>
      <c r="KOB313" s="314"/>
      <c r="KOC313" s="314"/>
      <c r="KOD313" s="314"/>
      <c r="KOE313" s="314"/>
      <c r="KOF313" s="314"/>
      <c r="KOG313" s="314"/>
      <c r="KOH313" s="314"/>
      <c r="KOI313" s="314"/>
      <c r="KOJ313" s="314"/>
      <c r="KOK313" s="314"/>
      <c r="KOL313" s="314"/>
      <c r="KOM313" s="314"/>
      <c r="KON313" s="314"/>
      <c r="KOO313" s="314"/>
      <c r="KOP313" s="314"/>
      <c r="KOQ313" s="314"/>
      <c r="KOR313" s="314"/>
      <c r="KOS313" s="314"/>
      <c r="KOT313" s="314"/>
      <c r="KOU313" s="314"/>
      <c r="KOV313" s="314"/>
      <c r="KOW313" s="314"/>
      <c r="KOX313" s="314"/>
      <c r="KOY313" s="314"/>
      <c r="KOZ313" s="314"/>
      <c r="KPA313" s="314"/>
      <c r="KPB313" s="314"/>
      <c r="KPC313" s="314"/>
      <c r="KPD313" s="314"/>
      <c r="KPE313" s="314"/>
      <c r="KPF313" s="314"/>
      <c r="KPG313" s="314"/>
      <c r="KPH313" s="314"/>
      <c r="KPI313" s="314"/>
      <c r="KPJ313" s="314"/>
      <c r="KPK313" s="314"/>
      <c r="KPL313" s="314"/>
      <c r="KPM313" s="314"/>
      <c r="KPN313" s="314"/>
      <c r="KPO313" s="314"/>
      <c r="KPP313" s="314"/>
      <c r="KPQ313" s="314"/>
      <c r="KPR313" s="314"/>
      <c r="KPS313" s="314"/>
      <c r="KPT313" s="314"/>
      <c r="KPU313" s="314"/>
      <c r="KPV313" s="314"/>
      <c r="KPW313" s="314"/>
      <c r="KPX313" s="314"/>
      <c r="KPY313" s="314"/>
      <c r="KPZ313" s="314"/>
      <c r="KQA313" s="314"/>
      <c r="KQB313" s="314"/>
      <c r="KQC313" s="314"/>
      <c r="KQD313" s="314"/>
      <c r="KQE313" s="314"/>
      <c r="KQF313" s="314"/>
      <c r="KQG313" s="314"/>
      <c r="KQH313" s="314"/>
      <c r="KQI313" s="314"/>
      <c r="KQJ313" s="314"/>
      <c r="KQK313" s="314"/>
      <c r="KQL313" s="314"/>
      <c r="KQM313" s="314"/>
      <c r="KQN313" s="314"/>
      <c r="KQO313" s="314"/>
      <c r="KQP313" s="314"/>
      <c r="KQQ313" s="314"/>
      <c r="KQR313" s="314"/>
      <c r="KQS313" s="314"/>
      <c r="KQT313" s="314"/>
      <c r="KQU313" s="314"/>
      <c r="KQV313" s="314"/>
      <c r="KQW313" s="314"/>
      <c r="KQX313" s="314"/>
      <c r="KQY313" s="314"/>
      <c r="KQZ313" s="314"/>
      <c r="KRA313" s="314"/>
      <c r="KRB313" s="314"/>
      <c r="KRC313" s="314"/>
      <c r="KRD313" s="314"/>
      <c r="KRE313" s="314"/>
      <c r="KRF313" s="314"/>
      <c r="KRG313" s="314"/>
      <c r="KRH313" s="314"/>
      <c r="KRI313" s="314"/>
      <c r="KRJ313" s="314"/>
      <c r="KRK313" s="314"/>
      <c r="KRL313" s="314"/>
      <c r="KRM313" s="314"/>
      <c r="KRN313" s="314"/>
      <c r="KRO313" s="314"/>
      <c r="KRP313" s="314"/>
      <c r="KRQ313" s="314"/>
      <c r="KRR313" s="314"/>
      <c r="KRS313" s="314"/>
      <c r="KRT313" s="314"/>
      <c r="KRU313" s="314"/>
      <c r="KRV313" s="314"/>
      <c r="KRW313" s="314"/>
      <c r="KRX313" s="314"/>
      <c r="KRY313" s="314"/>
      <c r="KRZ313" s="314"/>
      <c r="KSA313" s="314"/>
      <c r="KSB313" s="314"/>
      <c r="KSC313" s="314"/>
      <c r="KSD313" s="314"/>
      <c r="KSE313" s="314"/>
      <c r="KSF313" s="314"/>
      <c r="KSG313" s="314"/>
      <c r="KSH313" s="314"/>
      <c r="KSI313" s="314"/>
      <c r="KSJ313" s="314"/>
      <c r="KSK313" s="314"/>
      <c r="KSL313" s="314"/>
      <c r="KSM313" s="314"/>
      <c r="KSN313" s="314"/>
      <c r="KSO313" s="314"/>
      <c r="KSP313" s="314"/>
      <c r="KSQ313" s="314"/>
      <c r="KSR313" s="314"/>
      <c r="KSS313" s="314"/>
      <c r="KST313" s="314"/>
      <c r="KSU313" s="314"/>
      <c r="KSV313" s="314"/>
      <c r="KSW313" s="314"/>
      <c r="KSX313" s="314"/>
      <c r="KSY313" s="314"/>
      <c r="KSZ313" s="314"/>
      <c r="KTA313" s="314"/>
      <c r="KTB313" s="314"/>
      <c r="KTC313" s="314"/>
      <c r="KTD313" s="314"/>
      <c r="KTE313" s="314"/>
      <c r="KTF313" s="314"/>
      <c r="KTG313" s="314"/>
      <c r="KTH313" s="314"/>
      <c r="KTI313" s="314"/>
      <c r="KTJ313" s="314"/>
      <c r="KTK313" s="314"/>
      <c r="KTL313" s="314"/>
      <c r="KTM313" s="314"/>
      <c r="KTN313" s="314"/>
      <c r="KTO313" s="314"/>
      <c r="KTP313" s="314"/>
      <c r="KTQ313" s="314"/>
      <c r="KTR313" s="314"/>
      <c r="KTS313" s="314"/>
      <c r="KTT313" s="314"/>
      <c r="KTU313" s="314"/>
      <c r="KTV313" s="314"/>
      <c r="KTW313" s="314"/>
      <c r="KTX313" s="314"/>
      <c r="KTY313" s="314"/>
      <c r="KTZ313" s="314"/>
      <c r="KUA313" s="314"/>
      <c r="KUB313" s="314"/>
      <c r="KUC313" s="314"/>
      <c r="KUD313" s="314"/>
      <c r="KUE313" s="314"/>
      <c r="KUF313" s="314"/>
      <c r="KUG313" s="314"/>
      <c r="KUH313" s="314"/>
      <c r="KUI313" s="314"/>
      <c r="KUJ313" s="314"/>
      <c r="KUK313" s="314"/>
      <c r="KUL313" s="314"/>
      <c r="KUM313" s="314"/>
      <c r="KUN313" s="314"/>
      <c r="KUO313" s="314"/>
      <c r="KUP313" s="314"/>
      <c r="KUQ313" s="314"/>
      <c r="KUR313" s="314"/>
      <c r="KUS313" s="314"/>
      <c r="KUT313" s="314"/>
      <c r="KUU313" s="314"/>
      <c r="KUV313" s="314"/>
      <c r="KUW313" s="314"/>
      <c r="KUX313" s="314"/>
      <c r="KUY313" s="314"/>
      <c r="KUZ313" s="314"/>
      <c r="KVA313" s="314"/>
      <c r="KVB313" s="314"/>
      <c r="KVC313" s="314"/>
      <c r="KVD313" s="314"/>
      <c r="KVE313" s="314"/>
      <c r="KVF313" s="314"/>
      <c r="KVG313" s="314"/>
      <c r="KVH313" s="314"/>
      <c r="KVI313" s="314"/>
      <c r="KVJ313" s="314"/>
      <c r="KVK313" s="314"/>
      <c r="KVL313" s="314"/>
      <c r="KVM313" s="314"/>
      <c r="KVN313" s="314"/>
      <c r="KVO313" s="314"/>
      <c r="KVP313" s="314"/>
      <c r="KVQ313" s="314"/>
      <c r="KVR313" s="314"/>
      <c r="KVS313" s="314"/>
      <c r="KVT313" s="314"/>
      <c r="KVU313" s="314"/>
      <c r="KVV313" s="314"/>
      <c r="KVW313" s="314"/>
      <c r="KVX313" s="314"/>
      <c r="KVY313" s="314"/>
      <c r="KVZ313" s="314"/>
      <c r="KWA313" s="314"/>
      <c r="KWB313" s="314"/>
      <c r="KWC313" s="314"/>
      <c r="KWD313" s="314"/>
      <c r="KWE313" s="314"/>
      <c r="KWF313" s="314"/>
      <c r="KWG313" s="314"/>
      <c r="KWH313" s="314"/>
      <c r="KWI313" s="314"/>
      <c r="KWJ313" s="314"/>
      <c r="KWK313" s="314"/>
      <c r="KWL313" s="314"/>
      <c r="KWM313" s="314"/>
      <c r="KWN313" s="314"/>
      <c r="KWO313" s="314"/>
      <c r="KWP313" s="314"/>
      <c r="KWQ313" s="314"/>
      <c r="KWR313" s="314"/>
      <c r="KWS313" s="314"/>
      <c r="KWT313" s="314"/>
      <c r="KWU313" s="314"/>
      <c r="KWV313" s="314"/>
      <c r="KWW313" s="314"/>
      <c r="KWX313" s="314"/>
      <c r="KWY313" s="314"/>
      <c r="KWZ313" s="314"/>
      <c r="KXA313" s="314"/>
      <c r="KXB313" s="314"/>
      <c r="KXC313" s="314"/>
      <c r="KXD313" s="314"/>
      <c r="KXE313" s="314"/>
      <c r="KXF313" s="314"/>
      <c r="KXG313" s="314"/>
      <c r="KXH313" s="314"/>
      <c r="KXI313" s="314"/>
      <c r="KXJ313" s="314"/>
      <c r="KXK313" s="314"/>
      <c r="KXL313" s="314"/>
      <c r="KXM313" s="314"/>
      <c r="KXN313" s="314"/>
      <c r="KXO313" s="314"/>
      <c r="KXP313" s="314"/>
      <c r="KXQ313" s="314"/>
      <c r="KXR313" s="314"/>
      <c r="KXS313" s="314"/>
      <c r="KXT313" s="314"/>
      <c r="KXU313" s="314"/>
      <c r="KXV313" s="314"/>
      <c r="KXW313" s="314"/>
      <c r="KXX313" s="314"/>
      <c r="KXY313" s="314"/>
      <c r="KXZ313" s="314"/>
      <c r="KYA313" s="314"/>
      <c r="KYB313" s="314"/>
      <c r="KYC313" s="314"/>
      <c r="KYD313" s="314"/>
      <c r="KYE313" s="314"/>
      <c r="KYF313" s="314"/>
      <c r="KYG313" s="314"/>
      <c r="KYH313" s="314"/>
      <c r="KYI313" s="314"/>
      <c r="KYJ313" s="314"/>
      <c r="KYK313" s="314"/>
      <c r="KYL313" s="314"/>
      <c r="KYM313" s="314"/>
      <c r="KYN313" s="314"/>
      <c r="KYO313" s="314"/>
      <c r="KYP313" s="314"/>
      <c r="KYQ313" s="314"/>
      <c r="KYR313" s="314"/>
      <c r="KYS313" s="314"/>
      <c r="KYT313" s="314"/>
      <c r="KYU313" s="314"/>
      <c r="KYV313" s="314"/>
      <c r="KYW313" s="314"/>
      <c r="KYX313" s="314"/>
      <c r="KYY313" s="314"/>
      <c r="KYZ313" s="314"/>
      <c r="KZA313" s="314"/>
      <c r="KZB313" s="314"/>
      <c r="KZC313" s="314"/>
      <c r="KZD313" s="314"/>
      <c r="KZE313" s="314"/>
      <c r="KZF313" s="314"/>
      <c r="KZG313" s="314"/>
      <c r="KZH313" s="314"/>
      <c r="KZI313" s="314"/>
      <c r="KZJ313" s="314"/>
      <c r="KZK313" s="314"/>
      <c r="KZL313" s="314"/>
      <c r="KZM313" s="314"/>
      <c r="KZN313" s="314"/>
      <c r="KZO313" s="314"/>
      <c r="KZP313" s="314"/>
      <c r="KZQ313" s="314"/>
      <c r="KZR313" s="314"/>
      <c r="KZS313" s="314"/>
      <c r="KZT313" s="314"/>
      <c r="KZU313" s="314"/>
      <c r="KZV313" s="314"/>
      <c r="KZW313" s="314"/>
      <c r="KZX313" s="314"/>
      <c r="KZY313" s="314"/>
      <c r="KZZ313" s="314"/>
      <c r="LAA313" s="314"/>
      <c r="LAB313" s="314"/>
      <c r="LAC313" s="314"/>
      <c r="LAD313" s="314"/>
      <c r="LAE313" s="314"/>
      <c r="LAF313" s="314"/>
      <c r="LAG313" s="314"/>
      <c r="LAH313" s="314"/>
      <c r="LAI313" s="314"/>
      <c r="LAJ313" s="314"/>
      <c r="LAK313" s="314"/>
      <c r="LAL313" s="314"/>
      <c r="LAM313" s="314"/>
      <c r="LAN313" s="314"/>
      <c r="LAO313" s="314"/>
      <c r="LAP313" s="314"/>
      <c r="LAQ313" s="314"/>
      <c r="LAR313" s="314"/>
      <c r="LAS313" s="314"/>
      <c r="LAT313" s="314"/>
      <c r="LAU313" s="314"/>
      <c r="LAV313" s="314"/>
      <c r="LAW313" s="314"/>
      <c r="LAX313" s="314"/>
      <c r="LAY313" s="314"/>
      <c r="LAZ313" s="314"/>
      <c r="LBA313" s="314"/>
      <c r="LBB313" s="314"/>
      <c r="LBC313" s="314"/>
      <c r="LBD313" s="314"/>
      <c r="LBE313" s="314"/>
      <c r="LBF313" s="314"/>
      <c r="LBG313" s="314"/>
      <c r="LBH313" s="314"/>
      <c r="LBI313" s="314"/>
      <c r="LBJ313" s="314"/>
      <c r="LBK313" s="314"/>
      <c r="LBL313" s="314"/>
      <c r="LBM313" s="314"/>
      <c r="LBN313" s="314"/>
      <c r="LBO313" s="314"/>
      <c r="LBP313" s="314"/>
      <c r="LBQ313" s="314"/>
      <c r="LBR313" s="314"/>
      <c r="LBS313" s="314"/>
      <c r="LBT313" s="314"/>
      <c r="LBU313" s="314"/>
      <c r="LBV313" s="314"/>
      <c r="LBW313" s="314"/>
      <c r="LBX313" s="314"/>
      <c r="LBY313" s="314"/>
      <c r="LBZ313" s="314"/>
      <c r="LCA313" s="314"/>
      <c r="LCB313" s="314"/>
      <c r="LCC313" s="314"/>
      <c r="LCD313" s="314"/>
      <c r="LCE313" s="314"/>
      <c r="LCF313" s="314"/>
      <c r="LCG313" s="314"/>
      <c r="LCH313" s="314"/>
      <c r="LCI313" s="314"/>
      <c r="LCJ313" s="314"/>
      <c r="LCK313" s="314"/>
      <c r="LCL313" s="314"/>
      <c r="LCM313" s="314"/>
      <c r="LCN313" s="314"/>
      <c r="LCO313" s="314"/>
      <c r="LCP313" s="314"/>
      <c r="LCQ313" s="314"/>
      <c r="LCR313" s="314"/>
      <c r="LCS313" s="314"/>
      <c r="LCT313" s="314"/>
      <c r="LCU313" s="314"/>
      <c r="LCV313" s="314"/>
      <c r="LCW313" s="314"/>
      <c r="LCX313" s="314"/>
      <c r="LCY313" s="314"/>
      <c r="LCZ313" s="314"/>
      <c r="LDA313" s="314"/>
      <c r="LDB313" s="314"/>
      <c r="LDC313" s="314"/>
      <c r="LDD313" s="314"/>
      <c r="LDE313" s="314"/>
      <c r="LDF313" s="314"/>
      <c r="LDG313" s="314"/>
      <c r="LDH313" s="314"/>
      <c r="LDI313" s="314"/>
      <c r="LDJ313" s="314"/>
      <c r="LDK313" s="314"/>
      <c r="LDL313" s="314"/>
      <c r="LDM313" s="314"/>
      <c r="LDN313" s="314"/>
      <c r="LDO313" s="314"/>
      <c r="LDP313" s="314"/>
      <c r="LDQ313" s="314"/>
      <c r="LDR313" s="314"/>
      <c r="LDS313" s="314"/>
      <c r="LDT313" s="314"/>
      <c r="LDU313" s="314"/>
      <c r="LDV313" s="314"/>
      <c r="LDW313" s="314"/>
      <c r="LDX313" s="314"/>
      <c r="LDY313" s="314"/>
      <c r="LDZ313" s="314"/>
      <c r="LEA313" s="314"/>
      <c r="LEB313" s="314"/>
      <c r="LEC313" s="314"/>
      <c r="LED313" s="314"/>
      <c r="LEE313" s="314"/>
      <c r="LEF313" s="314"/>
      <c r="LEG313" s="314"/>
      <c r="LEH313" s="314"/>
      <c r="LEI313" s="314"/>
      <c r="LEJ313" s="314"/>
      <c r="LEK313" s="314"/>
      <c r="LEL313" s="314"/>
      <c r="LEM313" s="314"/>
      <c r="LEN313" s="314"/>
      <c r="LEO313" s="314"/>
      <c r="LEP313" s="314"/>
      <c r="LEQ313" s="314"/>
      <c r="LER313" s="314"/>
      <c r="LES313" s="314"/>
      <c r="LET313" s="314"/>
      <c r="LEU313" s="314"/>
      <c r="LEV313" s="314"/>
      <c r="LEW313" s="314"/>
      <c r="LEX313" s="314"/>
      <c r="LEY313" s="314"/>
      <c r="LEZ313" s="314"/>
      <c r="LFA313" s="314"/>
      <c r="LFB313" s="314"/>
      <c r="LFC313" s="314"/>
      <c r="LFD313" s="314"/>
      <c r="LFE313" s="314"/>
      <c r="LFF313" s="314"/>
      <c r="LFG313" s="314"/>
      <c r="LFH313" s="314"/>
      <c r="LFI313" s="314"/>
      <c r="LFJ313" s="314"/>
      <c r="LFK313" s="314"/>
      <c r="LFL313" s="314"/>
      <c r="LFM313" s="314"/>
      <c r="LFN313" s="314"/>
      <c r="LFO313" s="314"/>
      <c r="LFP313" s="314"/>
      <c r="LFQ313" s="314"/>
      <c r="LFR313" s="314"/>
      <c r="LFS313" s="314"/>
      <c r="LFT313" s="314"/>
      <c r="LFU313" s="314"/>
      <c r="LFV313" s="314"/>
      <c r="LFW313" s="314"/>
      <c r="LFX313" s="314"/>
      <c r="LFY313" s="314"/>
      <c r="LFZ313" s="314"/>
      <c r="LGA313" s="314"/>
      <c r="LGB313" s="314"/>
      <c r="LGC313" s="314"/>
      <c r="LGD313" s="314"/>
      <c r="LGE313" s="314"/>
      <c r="LGF313" s="314"/>
      <c r="LGG313" s="314"/>
      <c r="LGH313" s="314"/>
      <c r="LGI313" s="314"/>
      <c r="LGJ313" s="314"/>
      <c r="LGK313" s="314"/>
      <c r="LGL313" s="314"/>
      <c r="LGM313" s="314"/>
      <c r="LGN313" s="314"/>
      <c r="LGO313" s="314"/>
      <c r="LGP313" s="314"/>
      <c r="LGQ313" s="314"/>
      <c r="LGR313" s="314"/>
      <c r="LGS313" s="314"/>
      <c r="LGT313" s="314"/>
      <c r="LGU313" s="314"/>
      <c r="LGV313" s="314"/>
      <c r="LGW313" s="314"/>
      <c r="LGX313" s="314"/>
      <c r="LGY313" s="314"/>
      <c r="LGZ313" s="314"/>
      <c r="LHA313" s="314"/>
      <c r="LHB313" s="314"/>
      <c r="LHC313" s="314"/>
      <c r="LHD313" s="314"/>
      <c r="LHE313" s="314"/>
      <c r="LHF313" s="314"/>
      <c r="LHG313" s="314"/>
      <c r="LHH313" s="314"/>
      <c r="LHI313" s="314"/>
      <c r="LHJ313" s="314"/>
      <c r="LHK313" s="314"/>
      <c r="LHL313" s="314"/>
      <c r="LHM313" s="314"/>
      <c r="LHN313" s="314"/>
      <c r="LHO313" s="314"/>
      <c r="LHP313" s="314"/>
      <c r="LHQ313" s="314"/>
      <c r="LHR313" s="314"/>
      <c r="LHS313" s="314"/>
      <c r="LHT313" s="314"/>
      <c r="LHU313" s="314"/>
      <c r="LHV313" s="314"/>
      <c r="LHW313" s="314"/>
      <c r="LHX313" s="314"/>
      <c r="LHY313" s="314"/>
      <c r="LHZ313" s="314"/>
      <c r="LIA313" s="314"/>
      <c r="LIB313" s="314"/>
      <c r="LIC313" s="314"/>
      <c r="LID313" s="314"/>
      <c r="LIE313" s="314"/>
      <c r="LIF313" s="314"/>
      <c r="LIG313" s="314"/>
      <c r="LIH313" s="314"/>
      <c r="LII313" s="314"/>
      <c r="LIJ313" s="314"/>
      <c r="LIK313" s="314"/>
      <c r="LIL313" s="314"/>
      <c r="LIM313" s="314"/>
      <c r="LIN313" s="314"/>
      <c r="LIO313" s="314"/>
      <c r="LIP313" s="314"/>
      <c r="LIQ313" s="314"/>
      <c r="LIR313" s="314"/>
      <c r="LIS313" s="314"/>
      <c r="LIT313" s="314"/>
      <c r="LIU313" s="314"/>
      <c r="LIV313" s="314"/>
      <c r="LIW313" s="314"/>
      <c r="LIX313" s="314"/>
      <c r="LIY313" s="314"/>
      <c r="LIZ313" s="314"/>
      <c r="LJA313" s="314"/>
      <c r="LJB313" s="314"/>
      <c r="LJC313" s="314"/>
      <c r="LJD313" s="314"/>
      <c r="LJE313" s="314"/>
      <c r="LJF313" s="314"/>
      <c r="LJG313" s="314"/>
      <c r="LJH313" s="314"/>
      <c r="LJI313" s="314"/>
      <c r="LJJ313" s="314"/>
      <c r="LJK313" s="314"/>
      <c r="LJL313" s="314"/>
      <c r="LJM313" s="314"/>
      <c r="LJN313" s="314"/>
      <c r="LJO313" s="314"/>
      <c r="LJP313" s="314"/>
      <c r="LJQ313" s="314"/>
      <c r="LJR313" s="314"/>
      <c r="LJS313" s="314"/>
      <c r="LJT313" s="314"/>
      <c r="LJU313" s="314"/>
      <c r="LJV313" s="314"/>
      <c r="LJW313" s="314"/>
      <c r="LJX313" s="314"/>
      <c r="LJY313" s="314"/>
      <c r="LJZ313" s="314"/>
      <c r="LKA313" s="314"/>
      <c r="LKB313" s="314"/>
      <c r="LKC313" s="314"/>
      <c r="LKD313" s="314"/>
      <c r="LKE313" s="314"/>
      <c r="LKF313" s="314"/>
      <c r="LKG313" s="314"/>
      <c r="LKH313" s="314"/>
      <c r="LKI313" s="314"/>
      <c r="LKJ313" s="314"/>
      <c r="LKK313" s="314"/>
      <c r="LKL313" s="314"/>
      <c r="LKM313" s="314"/>
      <c r="LKN313" s="314"/>
      <c r="LKO313" s="314"/>
      <c r="LKP313" s="314"/>
      <c r="LKQ313" s="314"/>
      <c r="LKR313" s="314"/>
      <c r="LKS313" s="314"/>
      <c r="LKT313" s="314"/>
      <c r="LKU313" s="314"/>
      <c r="LKV313" s="314"/>
      <c r="LKW313" s="314"/>
      <c r="LKX313" s="314"/>
      <c r="LKY313" s="314"/>
      <c r="LKZ313" s="314"/>
      <c r="LLA313" s="314"/>
      <c r="LLB313" s="314"/>
      <c r="LLC313" s="314"/>
      <c r="LLD313" s="314"/>
      <c r="LLE313" s="314"/>
      <c r="LLF313" s="314"/>
      <c r="LLG313" s="314"/>
      <c r="LLH313" s="314"/>
      <c r="LLI313" s="314"/>
      <c r="LLJ313" s="314"/>
      <c r="LLK313" s="314"/>
      <c r="LLL313" s="314"/>
      <c r="LLM313" s="314"/>
      <c r="LLN313" s="314"/>
      <c r="LLO313" s="314"/>
      <c r="LLP313" s="314"/>
      <c r="LLQ313" s="314"/>
      <c r="LLR313" s="314"/>
      <c r="LLS313" s="314"/>
      <c r="LLT313" s="314"/>
      <c r="LLU313" s="314"/>
      <c r="LLV313" s="314"/>
      <c r="LLW313" s="314"/>
      <c r="LLX313" s="314"/>
      <c r="LLY313" s="314"/>
      <c r="LLZ313" s="314"/>
      <c r="LMA313" s="314"/>
      <c r="LMB313" s="314"/>
      <c r="LMC313" s="314"/>
      <c r="LMD313" s="314"/>
      <c r="LME313" s="314"/>
      <c r="LMF313" s="314"/>
      <c r="LMG313" s="314"/>
      <c r="LMH313" s="314"/>
      <c r="LMI313" s="314"/>
      <c r="LMJ313" s="314"/>
      <c r="LMK313" s="314"/>
      <c r="LML313" s="314"/>
      <c r="LMM313" s="314"/>
      <c r="LMN313" s="314"/>
      <c r="LMO313" s="314"/>
      <c r="LMP313" s="314"/>
      <c r="LMQ313" s="314"/>
      <c r="LMR313" s="314"/>
      <c r="LMS313" s="314"/>
      <c r="LMT313" s="314"/>
      <c r="LMU313" s="314"/>
      <c r="LMV313" s="314"/>
      <c r="LMW313" s="314"/>
      <c r="LMX313" s="314"/>
      <c r="LMY313" s="314"/>
      <c r="LMZ313" s="314"/>
      <c r="LNA313" s="314"/>
      <c r="LNB313" s="314"/>
      <c r="LNC313" s="314"/>
      <c r="LND313" s="314"/>
      <c r="LNE313" s="314"/>
      <c r="LNF313" s="314"/>
      <c r="LNG313" s="314"/>
      <c r="LNH313" s="314"/>
      <c r="LNI313" s="314"/>
      <c r="LNJ313" s="314"/>
      <c r="LNK313" s="314"/>
      <c r="LNL313" s="314"/>
      <c r="LNM313" s="314"/>
      <c r="LNN313" s="314"/>
      <c r="LNO313" s="314"/>
      <c r="LNP313" s="314"/>
      <c r="LNQ313" s="314"/>
      <c r="LNR313" s="314"/>
      <c r="LNS313" s="314"/>
      <c r="LNT313" s="314"/>
      <c r="LNU313" s="314"/>
      <c r="LNV313" s="314"/>
      <c r="LNW313" s="314"/>
      <c r="LNX313" s="314"/>
      <c r="LNY313" s="314"/>
      <c r="LNZ313" s="314"/>
      <c r="LOA313" s="314"/>
      <c r="LOB313" s="314"/>
      <c r="LOC313" s="314"/>
      <c r="LOD313" s="314"/>
      <c r="LOE313" s="314"/>
      <c r="LOF313" s="314"/>
      <c r="LOG313" s="314"/>
      <c r="LOH313" s="314"/>
      <c r="LOI313" s="314"/>
      <c r="LOJ313" s="314"/>
      <c r="LOK313" s="314"/>
      <c r="LOL313" s="314"/>
      <c r="LOM313" s="314"/>
      <c r="LON313" s="314"/>
      <c r="LOO313" s="314"/>
      <c r="LOP313" s="314"/>
      <c r="LOQ313" s="314"/>
      <c r="LOR313" s="314"/>
      <c r="LOS313" s="314"/>
      <c r="LOT313" s="314"/>
      <c r="LOU313" s="314"/>
      <c r="LOV313" s="314"/>
      <c r="LOW313" s="314"/>
      <c r="LOX313" s="314"/>
      <c r="LOY313" s="314"/>
      <c r="LOZ313" s="314"/>
      <c r="LPA313" s="314"/>
      <c r="LPB313" s="314"/>
      <c r="LPC313" s="314"/>
      <c r="LPD313" s="314"/>
      <c r="LPE313" s="314"/>
      <c r="LPF313" s="314"/>
      <c r="LPG313" s="314"/>
      <c r="LPH313" s="314"/>
      <c r="LPI313" s="314"/>
      <c r="LPJ313" s="314"/>
      <c r="LPK313" s="314"/>
      <c r="LPL313" s="314"/>
      <c r="LPM313" s="314"/>
      <c r="LPN313" s="314"/>
      <c r="LPO313" s="314"/>
      <c r="LPP313" s="314"/>
      <c r="LPQ313" s="314"/>
      <c r="LPR313" s="314"/>
      <c r="LPS313" s="314"/>
      <c r="LPT313" s="314"/>
      <c r="LPU313" s="314"/>
      <c r="LPV313" s="314"/>
      <c r="LPW313" s="314"/>
      <c r="LPX313" s="314"/>
      <c r="LPY313" s="314"/>
      <c r="LPZ313" s="314"/>
      <c r="LQA313" s="314"/>
      <c r="LQB313" s="314"/>
      <c r="LQC313" s="314"/>
      <c r="LQD313" s="314"/>
      <c r="LQE313" s="314"/>
      <c r="LQF313" s="314"/>
      <c r="LQG313" s="314"/>
      <c r="LQH313" s="314"/>
      <c r="LQI313" s="314"/>
      <c r="LQJ313" s="314"/>
      <c r="LQK313" s="314"/>
      <c r="LQL313" s="314"/>
      <c r="LQM313" s="314"/>
      <c r="LQN313" s="314"/>
      <c r="LQO313" s="314"/>
      <c r="LQP313" s="314"/>
      <c r="LQQ313" s="314"/>
      <c r="LQR313" s="314"/>
      <c r="LQS313" s="314"/>
      <c r="LQT313" s="314"/>
      <c r="LQU313" s="314"/>
      <c r="LQV313" s="314"/>
      <c r="LQW313" s="314"/>
      <c r="LQX313" s="314"/>
      <c r="LQY313" s="314"/>
      <c r="LQZ313" s="314"/>
      <c r="LRA313" s="314"/>
      <c r="LRB313" s="314"/>
      <c r="LRC313" s="314"/>
      <c r="LRD313" s="314"/>
      <c r="LRE313" s="314"/>
      <c r="LRF313" s="314"/>
      <c r="LRG313" s="314"/>
      <c r="LRH313" s="314"/>
      <c r="LRI313" s="314"/>
      <c r="LRJ313" s="314"/>
      <c r="LRK313" s="314"/>
      <c r="LRL313" s="314"/>
      <c r="LRM313" s="314"/>
      <c r="LRN313" s="314"/>
      <c r="LRO313" s="314"/>
      <c r="LRP313" s="314"/>
      <c r="LRQ313" s="314"/>
      <c r="LRR313" s="314"/>
      <c r="LRS313" s="314"/>
      <c r="LRT313" s="314"/>
      <c r="LRU313" s="314"/>
      <c r="LRV313" s="314"/>
      <c r="LRW313" s="314"/>
      <c r="LRX313" s="314"/>
      <c r="LRY313" s="314"/>
      <c r="LRZ313" s="314"/>
      <c r="LSA313" s="314"/>
      <c r="LSB313" s="314"/>
      <c r="LSC313" s="314"/>
      <c r="LSD313" s="314"/>
      <c r="LSE313" s="314"/>
      <c r="LSF313" s="314"/>
      <c r="LSG313" s="314"/>
      <c r="LSH313" s="314"/>
      <c r="LSI313" s="314"/>
      <c r="LSJ313" s="314"/>
      <c r="LSK313" s="314"/>
      <c r="LSL313" s="314"/>
      <c r="LSM313" s="314"/>
      <c r="LSN313" s="314"/>
      <c r="LSO313" s="314"/>
      <c r="LSP313" s="314"/>
      <c r="LSQ313" s="314"/>
      <c r="LSR313" s="314"/>
      <c r="LSS313" s="314"/>
      <c r="LST313" s="314"/>
      <c r="LSU313" s="314"/>
      <c r="LSV313" s="314"/>
      <c r="LSW313" s="314"/>
      <c r="LSX313" s="314"/>
      <c r="LSY313" s="314"/>
      <c r="LSZ313" s="314"/>
      <c r="LTA313" s="314"/>
      <c r="LTB313" s="314"/>
      <c r="LTC313" s="314"/>
      <c r="LTD313" s="314"/>
      <c r="LTE313" s="314"/>
      <c r="LTF313" s="314"/>
      <c r="LTG313" s="314"/>
      <c r="LTH313" s="314"/>
      <c r="LTI313" s="314"/>
      <c r="LTJ313" s="314"/>
      <c r="LTK313" s="314"/>
      <c r="LTL313" s="314"/>
      <c r="LTM313" s="314"/>
      <c r="LTN313" s="314"/>
      <c r="LTO313" s="314"/>
      <c r="LTP313" s="314"/>
      <c r="LTQ313" s="314"/>
      <c r="LTR313" s="314"/>
      <c r="LTS313" s="314"/>
      <c r="LTT313" s="314"/>
      <c r="LTU313" s="314"/>
      <c r="LTV313" s="314"/>
      <c r="LTW313" s="314"/>
      <c r="LTX313" s="314"/>
      <c r="LTY313" s="314"/>
      <c r="LTZ313" s="314"/>
      <c r="LUA313" s="314"/>
      <c r="LUB313" s="314"/>
      <c r="LUC313" s="314"/>
      <c r="LUD313" s="314"/>
      <c r="LUE313" s="314"/>
      <c r="LUF313" s="314"/>
      <c r="LUG313" s="314"/>
      <c r="LUH313" s="314"/>
      <c r="LUI313" s="314"/>
      <c r="LUJ313" s="314"/>
      <c r="LUK313" s="314"/>
      <c r="LUL313" s="314"/>
      <c r="LUM313" s="314"/>
      <c r="LUN313" s="314"/>
      <c r="LUO313" s="314"/>
      <c r="LUP313" s="314"/>
      <c r="LUQ313" s="314"/>
      <c r="LUR313" s="314"/>
      <c r="LUS313" s="314"/>
      <c r="LUT313" s="314"/>
      <c r="LUU313" s="314"/>
      <c r="LUV313" s="314"/>
      <c r="LUW313" s="314"/>
      <c r="LUX313" s="314"/>
      <c r="LUY313" s="314"/>
      <c r="LUZ313" s="314"/>
      <c r="LVA313" s="314"/>
      <c r="LVB313" s="314"/>
      <c r="LVC313" s="314"/>
      <c r="LVD313" s="314"/>
      <c r="LVE313" s="314"/>
      <c r="LVF313" s="314"/>
      <c r="LVG313" s="314"/>
      <c r="LVH313" s="314"/>
      <c r="LVI313" s="314"/>
      <c r="LVJ313" s="314"/>
      <c r="LVK313" s="314"/>
      <c r="LVL313" s="314"/>
      <c r="LVM313" s="314"/>
      <c r="LVN313" s="314"/>
      <c r="LVO313" s="314"/>
      <c r="LVP313" s="314"/>
      <c r="LVQ313" s="314"/>
      <c r="LVR313" s="314"/>
      <c r="LVS313" s="314"/>
      <c r="LVT313" s="314"/>
      <c r="LVU313" s="314"/>
      <c r="LVV313" s="314"/>
      <c r="LVW313" s="314"/>
      <c r="LVX313" s="314"/>
      <c r="LVY313" s="314"/>
      <c r="LVZ313" s="314"/>
      <c r="LWA313" s="314"/>
      <c r="LWB313" s="314"/>
      <c r="LWC313" s="314"/>
      <c r="LWD313" s="314"/>
      <c r="LWE313" s="314"/>
      <c r="LWF313" s="314"/>
      <c r="LWG313" s="314"/>
      <c r="LWH313" s="314"/>
      <c r="LWI313" s="314"/>
      <c r="LWJ313" s="314"/>
      <c r="LWK313" s="314"/>
      <c r="LWL313" s="314"/>
      <c r="LWM313" s="314"/>
      <c r="LWN313" s="314"/>
      <c r="LWO313" s="314"/>
      <c r="LWP313" s="314"/>
      <c r="LWQ313" s="314"/>
      <c r="LWR313" s="314"/>
      <c r="LWS313" s="314"/>
      <c r="LWT313" s="314"/>
      <c r="LWU313" s="314"/>
      <c r="LWV313" s="314"/>
      <c r="LWW313" s="314"/>
      <c r="LWX313" s="314"/>
      <c r="LWY313" s="314"/>
      <c r="LWZ313" s="314"/>
      <c r="LXA313" s="314"/>
      <c r="LXB313" s="314"/>
      <c r="LXC313" s="314"/>
      <c r="LXD313" s="314"/>
      <c r="LXE313" s="314"/>
      <c r="LXF313" s="314"/>
      <c r="LXG313" s="314"/>
      <c r="LXH313" s="314"/>
      <c r="LXI313" s="314"/>
      <c r="LXJ313" s="314"/>
      <c r="LXK313" s="314"/>
      <c r="LXL313" s="314"/>
      <c r="LXM313" s="314"/>
      <c r="LXN313" s="314"/>
      <c r="LXO313" s="314"/>
      <c r="LXP313" s="314"/>
      <c r="LXQ313" s="314"/>
      <c r="LXR313" s="314"/>
      <c r="LXS313" s="314"/>
      <c r="LXT313" s="314"/>
      <c r="LXU313" s="314"/>
      <c r="LXV313" s="314"/>
      <c r="LXW313" s="314"/>
      <c r="LXX313" s="314"/>
      <c r="LXY313" s="314"/>
      <c r="LXZ313" s="314"/>
      <c r="LYA313" s="314"/>
      <c r="LYB313" s="314"/>
      <c r="LYC313" s="314"/>
      <c r="LYD313" s="314"/>
      <c r="LYE313" s="314"/>
      <c r="LYF313" s="314"/>
      <c r="LYG313" s="314"/>
      <c r="LYH313" s="314"/>
      <c r="LYI313" s="314"/>
      <c r="LYJ313" s="314"/>
      <c r="LYK313" s="314"/>
      <c r="LYL313" s="314"/>
      <c r="LYM313" s="314"/>
      <c r="LYN313" s="314"/>
      <c r="LYO313" s="314"/>
      <c r="LYP313" s="314"/>
      <c r="LYQ313" s="314"/>
      <c r="LYR313" s="314"/>
      <c r="LYS313" s="314"/>
      <c r="LYT313" s="314"/>
      <c r="LYU313" s="314"/>
      <c r="LYV313" s="314"/>
      <c r="LYW313" s="314"/>
      <c r="LYX313" s="314"/>
      <c r="LYY313" s="314"/>
      <c r="LYZ313" s="314"/>
      <c r="LZA313" s="314"/>
      <c r="LZB313" s="314"/>
      <c r="LZC313" s="314"/>
      <c r="LZD313" s="314"/>
      <c r="LZE313" s="314"/>
      <c r="LZF313" s="314"/>
      <c r="LZG313" s="314"/>
      <c r="LZH313" s="314"/>
      <c r="LZI313" s="314"/>
      <c r="LZJ313" s="314"/>
      <c r="LZK313" s="314"/>
      <c r="LZL313" s="314"/>
      <c r="LZM313" s="314"/>
      <c r="LZN313" s="314"/>
      <c r="LZO313" s="314"/>
      <c r="LZP313" s="314"/>
      <c r="LZQ313" s="314"/>
      <c r="LZR313" s="314"/>
      <c r="LZS313" s="314"/>
      <c r="LZT313" s="314"/>
      <c r="LZU313" s="314"/>
      <c r="LZV313" s="314"/>
      <c r="LZW313" s="314"/>
      <c r="LZX313" s="314"/>
      <c r="LZY313" s="314"/>
      <c r="LZZ313" s="314"/>
      <c r="MAA313" s="314"/>
      <c r="MAB313" s="314"/>
      <c r="MAC313" s="314"/>
      <c r="MAD313" s="314"/>
      <c r="MAE313" s="314"/>
      <c r="MAF313" s="314"/>
      <c r="MAG313" s="314"/>
      <c r="MAH313" s="314"/>
      <c r="MAI313" s="314"/>
      <c r="MAJ313" s="314"/>
      <c r="MAK313" s="314"/>
      <c r="MAL313" s="314"/>
      <c r="MAM313" s="314"/>
      <c r="MAN313" s="314"/>
      <c r="MAO313" s="314"/>
      <c r="MAP313" s="314"/>
      <c r="MAQ313" s="314"/>
      <c r="MAR313" s="314"/>
      <c r="MAS313" s="314"/>
      <c r="MAT313" s="314"/>
      <c r="MAU313" s="314"/>
      <c r="MAV313" s="314"/>
      <c r="MAW313" s="314"/>
      <c r="MAX313" s="314"/>
      <c r="MAY313" s="314"/>
      <c r="MAZ313" s="314"/>
      <c r="MBA313" s="314"/>
      <c r="MBB313" s="314"/>
      <c r="MBC313" s="314"/>
      <c r="MBD313" s="314"/>
      <c r="MBE313" s="314"/>
      <c r="MBF313" s="314"/>
      <c r="MBG313" s="314"/>
      <c r="MBH313" s="314"/>
      <c r="MBI313" s="314"/>
      <c r="MBJ313" s="314"/>
      <c r="MBK313" s="314"/>
      <c r="MBL313" s="314"/>
      <c r="MBM313" s="314"/>
      <c r="MBN313" s="314"/>
      <c r="MBO313" s="314"/>
      <c r="MBP313" s="314"/>
      <c r="MBQ313" s="314"/>
      <c r="MBR313" s="314"/>
      <c r="MBS313" s="314"/>
      <c r="MBT313" s="314"/>
      <c r="MBU313" s="314"/>
      <c r="MBV313" s="314"/>
      <c r="MBW313" s="314"/>
      <c r="MBX313" s="314"/>
      <c r="MBY313" s="314"/>
      <c r="MBZ313" s="314"/>
      <c r="MCA313" s="314"/>
      <c r="MCB313" s="314"/>
      <c r="MCC313" s="314"/>
      <c r="MCD313" s="314"/>
      <c r="MCE313" s="314"/>
      <c r="MCF313" s="314"/>
      <c r="MCG313" s="314"/>
      <c r="MCH313" s="314"/>
      <c r="MCI313" s="314"/>
      <c r="MCJ313" s="314"/>
      <c r="MCK313" s="314"/>
      <c r="MCL313" s="314"/>
      <c r="MCM313" s="314"/>
      <c r="MCN313" s="314"/>
      <c r="MCO313" s="314"/>
      <c r="MCP313" s="314"/>
      <c r="MCQ313" s="314"/>
      <c r="MCR313" s="314"/>
      <c r="MCS313" s="314"/>
      <c r="MCT313" s="314"/>
      <c r="MCU313" s="314"/>
      <c r="MCV313" s="314"/>
      <c r="MCW313" s="314"/>
      <c r="MCX313" s="314"/>
      <c r="MCY313" s="314"/>
      <c r="MCZ313" s="314"/>
      <c r="MDA313" s="314"/>
      <c r="MDB313" s="314"/>
      <c r="MDC313" s="314"/>
      <c r="MDD313" s="314"/>
      <c r="MDE313" s="314"/>
      <c r="MDF313" s="314"/>
      <c r="MDG313" s="314"/>
      <c r="MDH313" s="314"/>
      <c r="MDI313" s="314"/>
      <c r="MDJ313" s="314"/>
      <c r="MDK313" s="314"/>
      <c r="MDL313" s="314"/>
      <c r="MDM313" s="314"/>
      <c r="MDN313" s="314"/>
      <c r="MDO313" s="314"/>
      <c r="MDP313" s="314"/>
      <c r="MDQ313" s="314"/>
      <c r="MDR313" s="314"/>
      <c r="MDS313" s="314"/>
      <c r="MDT313" s="314"/>
      <c r="MDU313" s="314"/>
      <c r="MDV313" s="314"/>
      <c r="MDW313" s="314"/>
      <c r="MDX313" s="314"/>
      <c r="MDY313" s="314"/>
      <c r="MDZ313" s="314"/>
      <c r="MEA313" s="314"/>
      <c r="MEB313" s="314"/>
      <c r="MEC313" s="314"/>
      <c r="MED313" s="314"/>
      <c r="MEE313" s="314"/>
      <c r="MEF313" s="314"/>
      <c r="MEG313" s="314"/>
      <c r="MEH313" s="314"/>
      <c r="MEI313" s="314"/>
      <c r="MEJ313" s="314"/>
      <c r="MEK313" s="314"/>
      <c r="MEL313" s="314"/>
      <c r="MEM313" s="314"/>
      <c r="MEN313" s="314"/>
      <c r="MEO313" s="314"/>
      <c r="MEP313" s="314"/>
      <c r="MEQ313" s="314"/>
      <c r="MER313" s="314"/>
      <c r="MES313" s="314"/>
      <c r="MET313" s="314"/>
      <c r="MEU313" s="314"/>
      <c r="MEV313" s="314"/>
      <c r="MEW313" s="314"/>
      <c r="MEX313" s="314"/>
      <c r="MEY313" s="314"/>
      <c r="MEZ313" s="314"/>
      <c r="MFA313" s="314"/>
      <c r="MFB313" s="314"/>
      <c r="MFC313" s="314"/>
      <c r="MFD313" s="314"/>
      <c r="MFE313" s="314"/>
      <c r="MFF313" s="314"/>
      <c r="MFG313" s="314"/>
      <c r="MFH313" s="314"/>
      <c r="MFI313" s="314"/>
      <c r="MFJ313" s="314"/>
      <c r="MFK313" s="314"/>
      <c r="MFL313" s="314"/>
      <c r="MFM313" s="314"/>
      <c r="MFN313" s="314"/>
      <c r="MFO313" s="314"/>
      <c r="MFP313" s="314"/>
      <c r="MFQ313" s="314"/>
      <c r="MFR313" s="314"/>
      <c r="MFS313" s="314"/>
      <c r="MFT313" s="314"/>
      <c r="MFU313" s="314"/>
      <c r="MFV313" s="314"/>
      <c r="MFW313" s="314"/>
      <c r="MFX313" s="314"/>
      <c r="MFY313" s="314"/>
      <c r="MFZ313" s="314"/>
      <c r="MGA313" s="314"/>
      <c r="MGB313" s="314"/>
      <c r="MGC313" s="314"/>
      <c r="MGD313" s="314"/>
      <c r="MGE313" s="314"/>
      <c r="MGF313" s="314"/>
      <c r="MGG313" s="314"/>
      <c r="MGH313" s="314"/>
      <c r="MGI313" s="314"/>
      <c r="MGJ313" s="314"/>
      <c r="MGK313" s="314"/>
      <c r="MGL313" s="314"/>
      <c r="MGM313" s="314"/>
      <c r="MGN313" s="314"/>
      <c r="MGO313" s="314"/>
      <c r="MGP313" s="314"/>
      <c r="MGQ313" s="314"/>
      <c r="MGR313" s="314"/>
      <c r="MGS313" s="314"/>
      <c r="MGT313" s="314"/>
      <c r="MGU313" s="314"/>
      <c r="MGV313" s="314"/>
      <c r="MGW313" s="314"/>
      <c r="MGX313" s="314"/>
      <c r="MGY313" s="314"/>
      <c r="MGZ313" s="314"/>
      <c r="MHA313" s="314"/>
      <c r="MHB313" s="314"/>
      <c r="MHC313" s="314"/>
      <c r="MHD313" s="314"/>
      <c r="MHE313" s="314"/>
      <c r="MHF313" s="314"/>
      <c r="MHG313" s="314"/>
      <c r="MHH313" s="314"/>
      <c r="MHI313" s="314"/>
      <c r="MHJ313" s="314"/>
      <c r="MHK313" s="314"/>
      <c r="MHL313" s="314"/>
      <c r="MHM313" s="314"/>
      <c r="MHN313" s="314"/>
      <c r="MHO313" s="314"/>
      <c r="MHP313" s="314"/>
      <c r="MHQ313" s="314"/>
      <c r="MHR313" s="314"/>
      <c r="MHS313" s="314"/>
      <c r="MHT313" s="314"/>
      <c r="MHU313" s="314"/>
      <c r="MHV313" s="314"/>
      <c r="MHW313" s="314"/>
      <c r="MHX313" s="314"/>
      <c r="MHY313" s="314"/>
      <c r="MHZ313" s="314"/>
      <c r="MIA313" s="314"/>
      <c r="MIB313" s="314"/>
      <c r="MIC313" s="314"/>
      <c r="MID313" s="314"/>
      <c r="MIE313" s="314"/>
      <c r="MIF313" s="314"/>
      <c r="MIG313" s="314"/>
      <c r="MIH313" s="314"/>
      <c r="MII313" s="314"/>
      <c r="MIJ313" s="314"/>
      <c r="MIK313" s="314"/>
      <c r="MIL313" s="314"/>
      <c r="MIM313" s="314"/>
      <c r="MIN313" s="314"/>
      <c r="MIO313" s="314"/>
      <c r="MIP313" s="314"/>
      <c r="MIQ313" s="314"/>
      <c r="MIR313" s="314"/>
      <c r="MIS313" s="314"/>
      <c r="MIT313" s="314"/>
      <c r="MIU313" s="314"/>
      <c r="MIV313" s="314"/>
      <c r="MIW313" s="314"/>
      <c r="MIX313" s="314"/>
      <c r="MIY313" s="314"/>
      <c r="MIZ313" s="314"/>
      <c r="MJA313" s="314"/>
      <c r="MJB313" s="314"/>
      <c r="MJC313" s="314"/>
      <c r="MJD313" s="314"/>
      <c r="MJE313" s="314"/>
      <c r="MJF313" s="314"/>
      <c r="MJG313" s="314"/>
      <c r="MJH313" s="314"/>
      <c r="MJI313" s="314"/>
      <c r="MJJ313" s="314"/>
      <c r="MJK313" s="314"/>
      <c r="MJL313" s="314"/>
      <c r="MJM313" s="314"/>
      <c r="MJN313" s="314"/>
      <c r="MJO313" s="314"/>
      <c r="MJP313" s="314"/>
      <c r="MJQ313" s="314"/>
      <c r="MJR313" s="314"/>
      <c r="MJS313" s="314"/>
      <c r="MJT313" s="314"/>
      <c r="MJU313" s="314"/>
      <c r="MJV313" s="314"/>
      <c r="MJW313" s="314"/>
      <c r="MJX313" s="314"/>
      <c r="MJY313" s="314"/>
      <c r="MJZ313" s="314"/>
      <c r="MKA313" s="314"/>
      <c r="MKB313" s="314"/>
      <c r="MKC313" s="314"/>
      <c r="MKD313" s="314"/>
      <c r="MKE313" s="314"/>
      <c r="MKF313" s="314"/>
      <c r="MKG313" s="314"/>
      <c r="MKH313" s="314"/>
      <c r="MKI313" s="314"/>
      <c r="MKJ313" s="314"/>
      <c r="MKK313" s="314"/>
      <c r="MKL313" s="314"/>
      <c r="MKM313" s="314"/>
      <c r="MKN313" s="314"/>
      <c r="MKO313" s="314"/>
      <c r="MKP313" s="314"/>
      <c r="MKQ313" s="314"/>
      <c r="MKR313" s="314"/>
      <c r="MKS313" s="314"/>
      <c r="MKT313" s="314"/>
      <c r="MKU313" s="314"/>
      <c r="MKV313" s="314"/>
      <c r="MKW313" s="314"/>
      <c r="MKX313" s="314"/>
      <c r="MKY313" s="314"/>
      <c r="MKZ313" s="314"/>
      <c r="MLA313" s="314"/>
      <c r="MLB313" s="314"/>
      <c r="MLC313" s="314"/>
      <c r="MLD313" s="314"/>
      <c r="MLE313" s="314"/>
      <c r="MLF313" s="314"/>
      <c r="MLG313" s="314"/>
      <c r="MLH313" s="314"/>
      <c r="MLI313" s="314"/>
      <c r="MLJ313" s="314"/>
      <c r="MLK313" s="314"/>
      <c r="MLL313" s="314"/>
      <c r="MLM313" s="314"/>
      <c r="MLN313" s="314"/>
      <c r="MLO313" s="314"/>
      <c r="MLP313" s="314"/>
      <c r="MLQ313" s="314"/>
      <c r="MLR313" s="314"/>
      <c r="MLS313" s="314"/>
      <c r="MLT313" s="314"/>
      <c r="MLU313" s="314"/>
      <c r="MLV313" s="314"/>
      <c r="MLW313" s="314"/>
      <c r="MLX313" s="314"/>
      <c r="MLY313" s="314"/>
      <c r="MLZ313" s="314"/>
      <c r="MMA313" s="314"/>
      <c r="MMB313" s="314"/>
      <c r="MMC313" s="314"/>
      <c r="MMD313" s="314"/>
      <c r="MME313" s="314"/>
      <c r="MMF313" s="314"/>
      <c r="MMG313" s="314"/>
      <c r="MMH313" s="314"/>
      <c r="MMI313" s="314"/>
      <c r="MMJ313" s="314"/>
      <c r="MMK313" s="314"/>
      <c r="MML313" s="314"/>
      <c r="MMM313" s="314"/>
      <c r="MMN313" s="314"/>
      <c r="MMO313" s="314"/>
      <c r="MMP313" s="314"/>
      <c r="MMQ313" s="314"/>
      <c r="MMR313" s="314"/>
      <c r="MMS313" s="314"/>
      <c r="MMT313" s="314"/>
      <c r="MMU313" s="314"/>
      <c r="MMV313" s="314"/>
      <c r="MMW313" s="314"/>
      <c r="MMX313" s="314"/>
      <c r="MMY313" s="314"/>
      <c r="MMZ313" s="314"/>
      <c r="MNA313" s="314"/>
      <c r="MNB313" s="314"/>
      <c r="MNC313" s="314"/>
      <c r="MND313" s="314"/>
      <c r="MNE313" s="314"/>
      <c r="MNF313" s="314"/>
      <c r="MNG313" s="314"/>
      <c r="MNH313" s="314"/>
      <c r="MNI313" s="314"/>
      <c r="MNJ313" s="314"/>
      <c r="MNK313" s="314"/>
      <c r="MNL313" s="314"/>
      <c r="MNM313" s="314"/>
      <c r="MNN313" s="314"/>
      <c r="MNO313" s="314"/>
      <c r="MNP313" s="314"/>
      <c r="MNQ313" s="314"/>
      <c r="MNR313" s="314"/>
      <c r="MNS313" s="314"/>
      <c r="MNT313" s="314"/>
      <c r="MNU313" s="314"/>
      <c r="MNV313" s="314"/>
      <c r="MNW313" s="314"/>
      <c r="MNX313" s="314"/>
      <c r="MNY313" s="314"/>
      <c r="MNZ313" s="314"/>
      <c r="MOA313" s="314"/>
      <c r="MOB313" s="314"/>
      <c r="MOC313" s="314"/>
      <c r="MOD313" s="314"/>
      <c r="MOE313" s="314"/>
      <c r="MOF313" s="314"/>
      <c r="MOG313" s="314"/>
      <c r="MOH313" s="314"/>
      <c r="MOI313" s="314"/>
      <c r="MOJ313" s="314"/>
      <c r="MOK313" s="314"/>
      <c r="MOL313" s="314"/>
      <c r="MOM313" s="314"/>
      <c r="MON313" s="314"/>
      <c r="MOO313" s="314"/>
      <c r="MOP313" s="314"/>
      <c r="MOQ313" s="314"/>
      <c r="MOR313" s="314"/>
      <c r="MOS313" s="314"/>
      <c r="MOT313" s="314"/>
      <c r="MOU313" s="314"/>
      <c r="MOV313" s="314"/>
      <c r="MOW313" s="314"/>
      <c r="MOX313" s="314"/>
      <c r="MOY313" s="314"/>
      <c r="MOZ313" s="314"/>
      <c r="MPA313" s="314"/>
      <c r="MPB313" s="314"/>
      <c r="MPC313" s="314"/>
      <c r="MPD313" s="314"/>
      <c r="MPE313" s="314"/>
      <c r="MPF313" s="314"/>
      <c r="MPG313" s="314"/>
      <c r="MPH313" s="314"/>
      <c r="MPI313" s="314"/>
      <c r="MPJ313" s="314"/>
      <c r="MPK313" s="314"/>
      <c r="MPL313" s="314"/>
      <c r="MPM313" s="314"/>
      <c r="MPN313" s="314"/>
      <c r="MPO313" s="314"/>
      <c r="MPP313" s="314"/>
      <c r="MPQ313" s="314"/>
      <c r="MPR313" s="314"/>
      <c r="MPS313" s="314"/>
      <c r="MPT313" s="314"/>
      <c r="MPU313" s="314"/>
      <c r="MPV313" s="314"/>
      <c r="MPW313" s="314"/>
      <c r="MPX313" s="314"/>
      <c r="MPY313" s="314"/>
      <c r="MPZ313" s="314"/>
      <c r="MQA313" s="314"/>
      <c r="MQB313" s="314"/>
      <c r="MQC313" s="314"/>
      <c r="MQD313" s="314"/>
      <c r="MQE313" s="314"/>
      <c r="MQF313" s="314"/>
      <c r="MQG313" s="314"/>
      <c r="MQH313" s="314"/>
      <c r="MQI313" s="314"/>
      <c r="MQJ313" s="314"/>
      <c r="MQK313" s="314"/>
      <c r="MQL313" s="314"/>
      <c r="MQM313" s="314"/>
      <c r="MQN313" s="314"/>
      <c r="MQO313" s="314"/>
      <c r="MQP313" s="314"/>
      <c r="MQQ313" s="314"/>
      <c r="MQR313" s="314"/>
      <c r="MQS313" s="314"/>
      <c r="MQT313" s="314"/>
      <c r="MQU313" s="314"/>
      <c r="MQV313" s="314"/>
      <c r="MQW313" s="314"/>
      <c r="MQX313" s="314"/>
      <c r="MQY313" s="314"/>
      <c r="MQZ313" s="314"/>
      <c r="MRA313" s="314"/>
      <c r="MRB313" s="314"/>
      <c r="MRC313" s="314"/>
      <c r="MRD313" s="314"/>
      <c r="MRE313" s="314"/>
      <c r="MRF313" s="314"/>
      <c r="MRG313" s="314"/>
      <c r="MRH313" s="314"/>
      <c r="MRI313" s="314"/>
      <c r="MRJ313" s="314"/>
      <c r="MRK313" s="314"/>
      <c r="MRL313" s="314"/>
      <c r="MRM313" s="314"/>
      <c r="MRN313" s="314"/>
      <c r="MRO313" s="314"/>
      <c r="MRP313" s="314"/>
      <c r="MRQ313" s="314"/>
      <c r="MRR313" s="314"/>
      <c r="MRS313" s="314"/>
      <c r="MRT313" s="314"/>
      <c r="MRU313" s="314"/>
      <c r="MRV313" s="314"/>
      <c r="MRW313" s="314"/>
      <c r="MRX313" s="314"/>
      <c r="MRY313" s="314"/>
      <c r="MRZ313" s="314"/>
      <c r="MSA313" s="314"/>
      <c r="MSB313" s="314"/>
      <c r="MSC313" s="314"/>
      <c r="MSD313" s="314"/>
      <c r="MSE313" s="314"/>
      <c r="MSF313" s="314"/>
      <c r="MSG313" s="314"/>
      <c r="MSH313" s="314"/>
      <c r="MSI313" s="314"/>
      <c r="MSJ313" s="314"/>
      <c r="MSK313" s="314"/>
      <c r="MSL313" s="314"/>
      <c r="MSM313" s="314"/>
      <c r="MSN313" s="314"/>
      <c r="MSO313" s="314"/>
      <c r="MSP313" s="314"/>
      <c r="MSQ313" s="314"/>
      <c r="MSR313" s="314"/>
      <c r="MSS313" s="314"/>
      <c r="MST313" s="314"/>
      <c r="MSU313" s="314"/>
      <c r="MSV313" s="314"/>
      <c r="MSW313" s="314"/>
      <c r="MSX313" s="314"/>
      <c r="MSY313" s="314"/>
      <c r="MSZ313" s="314"/>
      <c r="MTA313" s="314"/>
      <c r="MTB313" s="314"/>
      <c r="MTC313" s="314"/>
      <c r="MTD313" s="314"/>
      <c r="MTE313" s="314"/>
      <c r="MTF313" s="314"/>
      <c r="MTG313" s="314"/>
      <c r="MTH313" s="314"/>
      <c r="MTI313" s="314"/>
      <c r="MTJ313" s="314"/>
      <c r="MTK313" s="314"/>
      <c r="MTL313" s="314"/>
      <c r="MTM313" s="314"/>
      <c r="MTN313" s="314"/>
      <c r="MTO313" s="314"/>
      <c r="MTP313" s="314"/>
      <c r="MTQ313" s="314"/>
      <c r="MTR313" s="314"/>
      <c r="MTS313" s="314"/>
      <c r="MTT313" s="314"/>
      <c r="MTU313" s="314"/>
      <c r="MTV313" s="314"/>
      <c r="MTW313" s="314"/>
      <c r="MTX313" s="314"/>
      <c r="MTY313" s="314"/>
      <c r="MTZ313" s="314"/>
      <c r="MUA313" s="314"/>
      <c r="MUB313" s="314"/>
      <c r="MUC313" s="314"/>
      <c r="MUD313" s="314"/>
      <c r="MUE313" s="314"/>
      <c r="MUF313" s="314"/>
      <c r="MUG313" s="314"/>
      <c r="MUH313" s="314"/>
      <c r="MUI313" s="314"/>
      <c r="MUJ313" s="314"/>
      <c r="MUK313" s="314"/>
      <c r="MUL313" s="314"/>
      <c r="MUM313" s="314"/>
      <c r="MUN313" s="314"/>
      <c r="MUO313" s="314"/>
      <c r="MUP313" s="314"/>
      <c r="MUQ313" s="314"/>
      <c r="MUR313" s="314"/>
      <c r="MUS313" s="314"/>
      <c r="MUT313" s="314"/>
      <c r="MUU313" s="314"/>
      <c r="MUV313" s="314"/>
      <c r="MUW313" s="314"/>
      <c r="MUX313" s="314"/>
      <c r="MUY313" s="314"/>
      <c r="MUZ313" s="314"/>
      <c r="MVA313" s="314"/>
      <c r="MVB313" s="314"/>
      <c r="MVC313" s="314"/>
      <c r="MVD313" s="314"/>
      <c r="MVE313" s="314"/>
      <c r="MVF313" s="314"/>
      <c r="MVG313" s="314"/>
      <c r="MVH313" s="314"/>
      <c r="MVI313" s="314"/>
      <c r="MVJ313" s="314"/>
      <c r="MVK313" s="314"/>
      <c r="MVL313" s="314"/>
      <c r="MVM313" s="314"/>
      <c r="MVN313" s="314"/>
      <c r="MVO313" s="314"/>
      <c r="MVP313" s="314"/>
      <c r="MVQ313" s="314"/>
      <c r="MVR313" s="314"/>
      <c r="MVS313" s="314"/>
      <c r="MVT313" s="314"/>
      <c r="MVU313" s="314"/>
      <c r="MVV313" s="314"/>
      <c r="MVW313" s="314"/>
      <c r="MVX313" s="314"/>
      <c r="MVY313" s="314"/>
      <c r="MVZ313" s="314"/>
      <c r="MWA313" s="314"/>
      <c r="MWB313" s="314"/>
      <c r="MWC313" s="314"/>
      <c r="MWD313" s="314"/>
      <c r="MWE313" s="314"/>
      <c r="MWF313" s="314"/>
      <c r="MWG313" s="314"/>
      <c r="MWH313" s="314"/>
      <c r="MWI313" s="314"/>
      <c r="MWJ313" s="314"/>
      <c r="MWK313" s="314"/>
      <c r="MWL313" s="314"/>
      <c r="MWM313" s="314"/>
      <c r="MWN313" s="314"/>
      <c r="MWO313" s="314"/>
      <c r="MWP313" s="314"/>
      <c r="MWQ313" s="314"/>
      <c r="MWR313" s="314"/>
      <c r="MWS313" s="314"/>
      <c r="MWT313" s="314"/>
      <c r="MWU313" s="314"/>
      <c r="MWV313" s="314"/>
      <c r="MWW313" s="314"/>
      <c r="MWX313" s="314"/>
      <c r="MWY313" s="314"/>
      <c r="MWZ313" s="314"/>
      <c r="MXA313" s="314"/>
      <c r="MXB313" s="314"/>
      <c r="MXC313" s="314"/>
      <c r="MXD313" s="314"/>
      <c r="MXE313" s="314"/>
      <c r="MXF313" s="314"/>
      <c r="MXG313" s="314"/>
      <c r="MXH313" s="314"/>
      <c r="MXI313" s="314"/>
      <c r="MXJ313" s="314"/>
      <c r="MXK313" s="314"/>
      <c r="MXL313" s="314"/>
      <c r="MXM313" s="314"/>
      <c r="MXN313" s="314"/>
      <c r="MXO313" s="314"/>
      <c r="MXP313" s="314"/>
      <c r="MXQ313" s="314"/>
      <c r="MXR313" s="314"/>
      <c r="MXS313" s="314"/>
      <c r="MXT313" s="314"/>
      <c r="MXU313" s="314"/>
      <c r="MXV313" s="314"/>
      <c r="MXW313" s="314"/>
      <c r="MXX313" s="314"/>
      <c r="MXY313" s="314"/>
      <c r="MXZ313" s="314"/>
      <c r="MYA313" s="314"/>
      <c r="MYB313" s="314"/>
      <c r="MYC313" s="314"/>
      <c r="MYD313" s="314"/>
      <c r="MYE313" s="314"/>
      <c r="MYF313" s="314"/>
      <c r="MYG313" s="314"/>
      <c r="MYH313" s="314"/>
      <c r="MYI313" s="314"/>
      <c r="MYJ313" s="314"/>
      <c r="MYK313" s="314"/>
      <c r="MYL313" s="314"/>
      <c r="MYM313" s="314"/>
      <c r="MYN313" s="314"/>
      <c r="MYO313" s="314"/>
      <c r="MYP313" s="314"/>
      <c r="MYQ313" s="314"/>
      <c r="MYR313" s="314"/>
      <c r="MYS313" s="314"/>
      <c r="MYT313" s="314"/>
      <c r="MYU313" s="314"/>
      <c r="MYV313" s="314"/>
      <c r="MYW313" s="314"/>
      <c r="MYX313" s="314"/>
      <c r="MYY313" s="314"/>
      <c r="MYZ313" s="314"/>
      <c r="MZA313" s="314"/>
      <c r="MZB313" s="314"/>
      <c r="MZC313" s="314"/>
      <c r="MZD313" s="314"/>
      <c r="MZE313" s="314"/>
      <c r="MZF313" s="314"/>
      <c r="MZG313" s="314"/>
      <c r="MZH313" s="314"/>
      <c r="MZI313" s="314"/>
      <c r="MZJ313" s="314"/>
      <c r="MZK313" s="314"/>
      <c r="MZL313" s="314"/>
      <c r="MZM313" s="314"/>
      <c r="MZN313" s="314"/>
      <c r="MZO313" s="314"/>
      <c r="MZP313" s="314"/>
      <c r="MZQ313" s="314"/>
      <c r="MZR313" s="314"/>
      <c r="MZS313" s="314"/>
      <c r="MZT313" s="314"/>
      <c r="MZU313" s="314"/>
      <c r="MZV313" s="314"/>
      <c r="MZW313" s="314"/>
      <c r="MZX313" s="314"/>
      <c r="MZY313" s="314"/>
      <c r="MZZ313" s="314"/>
      <c r="NAA313" s="314"/>
      <c r="NAB313" s="314"/>
      <c r="NAC313" s="314"/>
      <c r="NAD313" s="314"/>
      <c r="NAE313" s="314"/>
      <c r="NAF313" s="314"/>
      <c r="NAG313" s="314"/>
      <c r="NAH313" s="314"/>
      <c r="NAI313" s="314"/>
      <c r="NAJ313" s="314"/>
      <c r="NAK313" s="314"/>
      <c r="NAL313" s="314"/>
      <c r="NAM313" s="314"/>
      <c r="NAN313" s="314"/>
      <c r="NAO313" s="314"/>
      <c r="NAP313" s="314"/>
      <c r="NAQ313" s="314"/>
      <c r="NAR313" s="314"/>
      <c r="NAS313" s="314"/>
      <c r="NAT313" s="314"/>
      <c r="NAU313" s="314"/>
      <c r="NAV313" s="314"/>
      <c r="NAW313" s="314"/>
      <c r="NAX313" s="314"/>
      <c r="NAY313" s="314"/>
      <c r="NAZ313" s="314"/>
      <c r="NBA313" s="314"/>
      <c r="NBB313" s="314"/>
      <c r="NBC313" s="314"/>
      <c r="NBD313" s="314"/>
      <c r="NBE313" s="314"/>
      <c r="NBF313" s="314"/>
      <c r="NBG313" s="314"/>
      <c r="NBH313" s="314"/>
      <c r="NBI313" s="314"/>
      <c r="NBJ313" s="314"/>
      <c r="NBK313" s="314"/>
      <c r="NBL313" s="314"/>
      <c r="NBM313" s="314"/>
      <c r="NBN313" s="314"/>
      <c r="NBO313" s="314"/>
      <c r="NBP313" s="314"/>
      <c r="NBQ313" s="314"/>
      <c r="NBR313" s="314"/>
      <c r="NBS313" s="314"/>
      <c r="NBT313" s="314"/>
      <c r="NBU313" s="314"/>
      <c r="NBV313" s="314"/>
      <c r="NBW313" s="314"/>
      <c r="NBX313" s="314"/>
      <c r="NBY313" s="314"/>
      <c r="NBZ313" s="314"/>
      <c r="NCA313" s="314"/>
      <c r="NCB313" s="314"/>
      <c r="NCC313" s="314"/>
      <c r="NCD313" s="314"/>
      <c r="NCE313" s="314"/>
      <c r="NCF313" s="314"/>
      <c r="NCG313" s="314"/>
      <c r="NCH313" s="314"/>
      <c r="NCI313" s="314"/>
      <c r="NCJ313" s="314"/>
      <c r="NCK313" s="314"/>
      <c r="NCL313" s="314"/>
      <c r="NCM313" s="314"/>
      <c r="NCN313" s="314"/>
      <c r="NCO313" s="314"/>
      <c r="NCP313" s="314"/>
      <c r="NCQ313" s="314"/>
      <c r="NCR313" s="314"/>
      <c r="NCS313" s="314"/>
      <c r="NCT313" s="314"/>
      <c r="NCU313" s="314"/>
      <c r="NCV313" s="314"/>
      <c r="NCW313" s="314"/>
      <c r="NCX313" s="314"/>
      <c r="NCY313" s="314"/>
      <c r="NCZ313" s="314"/>
      <c r="NDA313" s="314"/>
      <c r="NDB313" s="314"/>
      <c r="NDC313" s="314"/>
      <c r="NDD313" s="314"/>
      <c r="NDE313" s="314"/>
      <c r="NDF313" s="314"/>
      <c r="NDG313" s="314"/>
      <c r="NDH313" s="314"/>
      <c r="NDI313" s="314"/>
      <c r="NDJ313" s="314"/>
      <c r="NDK313" s="314"/>
      <c r="NDL313" s="314"/>
      <c r="NDM313" s="314"/>
      <c r="NDN313" s="314"/>
      <c r="NDO313" s="314"/>
      <c r="NDP313" s="314"/>
      <c r="NDQ313" s="314"/>
      <c r="NDR313" s="314"/>
      <c r="NDS313" s="314"/>
      <c r="NDT313" s="314"/>
      <c r="NDU313" s="314"/>
      <c r="NDV313" s="314"/>
      <c r="NDW313" s="314"/>
      <c r="NDX313" s="314"/>
      <c r="NDY313" s="314"/>
      <c r="NDZ313" s="314"/>
      <c r="NEA313" s="314"/>
      <c r="NEB313" s="314"/>
      <c r="NEC313" s="314"/>
      <c r="NED313" s="314"/>
      <c r="NEE313" s="314"/>
      <c r="NEF313" s="314"/>
      <c r="NEG313" s="314"/>
      <c r="NEH313" s="314"/>
      <c r="NEI313" s="314"/>
      <c r="NEJ313" s="314"/>
      <c r="NEK313" s="314"/>
      <c r="NEL313" s="314"/>
      <c r="NEM313" s="314"/>
      <c r="NEN313" s="314"/>
      <c r="NEO313" s="314"/>
      <c r="NEP313" s="314"/>
      <c r="NEQ313" s="314"/>
      <c r="NER313" s="314"/>
      <c r="NES313" s="314"/>
      <c r="NET313" s="314"/>
      <c r="NEU313" s="314"/>
      <c r="NEV313" s="314"/>
      <c r="NEW313" s="314"/>
      <c r="NEX313" s="314"/>
      <c r="NEY313" s="314"/>
      <c r="NEZ313" s="314"/>
      <c r="NFA313" s="314"/>
      <c r="NFB313" s="314"/>
      <c r="NFC313" s="314"/>
      <c r="NFD313" s="314"/>
      <c r="NFE313" s="314"/>
      <c r="NFF313" s="314"/>
      <c r="NFG313" s="314"/>
      <c r="NFH313" s="314"/>
      <c r="NFI313" s="314"/>
      <c r="NFJ313" s="314"/>
      <c r="NFK313" s="314"/>
      <c r="NFL313" s="314"/>
      <c r="NFM313" s="314"/>
      <c r="NFN313" s="314"/>
      <c r="NFO313" s="314"/>
      <c r="NFP313" s="314"/>
      <c r="NFQ313" s="314"/>
      <c r="NFR313" s="314"/>
      <c r="NFS313" s="314"/>
      <c r="NFT313" s="314"/>
      <c r="NFU313" s="314"/>
      <c r="NFV313" s="314"/>
      <c r="NFW313" s="314"/>
      <c r="NFX313" s="314"/>
      <c r="NFY313" s="314"/>
      <c r="NFZ313" s="314"/>
      <c r="NGA313" s="314"/>
      <c r="NGB313" s="314"/>
      <c r="NGC313" s="314"/>
      <c r="NGD313" s="314"/>
      <c r="NGE313" s="314"/>
      <c r="NGF313" s="314"/>
      <c r="NGG313" s="314"/>
      <c r="NGH313" s="314"/>
      <c r="NGI313" s="314"/>
      <c r="NGJ313" s="314"/>
      <c r="NGK313" s="314"/>
      <c r="NGL313" s="314"/>
      <c r="NGM313" s="314"/>
      <c r="NGN313" s="314"/>
      <c r="NGO313" s="314"/>
      <c r="NGP313" s="314"/>
      <c r="NGQ313" s="314"/>
      <c r="NGR313" s="314"/>
      <c r="NGS313" s="314"/>
      <c r="NGT313" s="314"/>
      <c r="NGU313" s="314"/>
      <c r="NGV313" s="314"/>
      <c r="NGW313" s="314"/>
      <c r="NGX313" s="314"/>
      <c r="NGY313" s="314"/>
      <c r="NGZ313" s="314"/>
      <c r="NHA313" s="314"/>
      <c r="NHB313" s="314"/>
      <c r="NHC313" s="314"/>
      <c r="NHD313" s="314"/>
      <c r="NHE313" s="314"/>
      <c r="NHF313" s="314"/>
      <c r="NHG313" s="314"/>
      <c r="NHH313" s="314"/>
      <c r="NHI313" s="314"/>
      <c r="NHJ313" s="314"/>
      <c r="NHK313" s="314"/>
      <c r="NHL313" s="314"/>
      <c r="NHM313" s="314"/>
      <c r="NHN313" s="314"/>
      <c r="NHO313" s="314"/>
      <c r="NHP313" s="314"/>
      <c r="NHQ313" s="314"/>
      <c r="NHR313" s="314"/>
      <c r="NHS313" s="314"/>
      <c r="NHT313" s="314"/>
      <c r="NHU313" s="314"/>
      <c r="NHV313" s="314"/>
      <c r="NHW313" s="314"/>
      <c r="NHX313" s="314"/>
      <c r="NHY313" s="314"/>
      <c r="NHZ313" s="314"/>
      <c r="NIA313" s="314"/>
      <c r="NIB313" s="314"/>
      <c r="NIC313" s="314"/>
      <c r="NID313" s="314"/>
      <c r="NIE313" s="314"/>
      <c r="NIF313" s="314"/>
      <c r="NIG313" s="314"/>
      <c r="NIH313" s="314"/>
      <c r="NII313" s="314"/>
      <c r="NIJ313" s="314"/>
      <c r="NIK313" s="314"/>
      <c r="NIL313" s="314"/>
      <c r="NIM313" s="314"/>
      <c r="NIN313" s="314"/>
      <c r="NIO313" s="314"/>
      <c r="NIP313" s="314"/>
      <c r="NIQ313" s="314"/>
      <c r="NIR313" s="314"/>
      <c r="NIS313" s="314"/>
      <c r="NIT313" s="314"/>
      <c r="NIU313" s="314"/>
      <c r="NIV313" s="314"/>
      <c r="NIW313" s="314"/>
      <c r="NIX313" s="314"/>
      <c r="NIY313" s="314"/>
      <c r="NIZ313" s="314"/>
      <c r="NJA313" s="314"/>
      <c r="NJB313" s="314"/>
      <c r="NJC313" s="314"/>
      <c r="NJD313" s="314"/>
      <c r="NJE313" s="314"/>
      <c r="NJF313" s="314"/>
      <c r="NJG313" s="314"/>
      <c r="NJH313" s="314"/>
      <c r="NJI313" s="314"/>
      <c r="NJJ313" s="314"/>
      <c r="NJK313" s="314"/>
      <c r="NJL313" s="314"/>
      <c r="NJM313" s="314"/>
      <c r="NJN313" s="314"/>
      <c r="NJO313" s="314"/>
      <c r="NJP313" s="314"/>
      <c r="NJQ313" s="314"/>
      <c r="NJR313" s="314"/>
      <c r="NJS313" s="314"/>
      <c r="NJT313" s="314"/>
      <c r="NJU313" s="314"/>
      <c r="NJV313" s="314"/>
      <c r="NJW313" s="314"/>
      <c r="NJX313" s="314"/>
      <c r="NJY313" s="314"/>
      <c r="NJZ313" s="314"/>
      <c r="NKA313" s="314"/>
      <c r="NKB313" s="314"/>
      <c r="NKC313" s="314"/>
      <c r="NKD313" s="314"/>
      <c r="NKE313" s="314"/>
      <c r="NKF313" s="314"/>
      <c r="NKG313" s="314"/>
      <c r="NKH313" s="314"/>
      <c r="NKI313" s="314"/>
      <c r="NKJ313" s="314"/>
      <c r="NKK313" s="314"/>
      <c r="NKL313" s="314"/>
      <c r="NKM313" s="314"/>
      <c r="NKN313" s="314"/>
      <c r="NKO313" s="314"/>
      <c r="NKP313" s="314"/>
      <c r="NKQ313" s="314"/>
      <c r="NKR313" s="314"/>
      <c r="NKS313" s="314"/>
      <c r="NKT313" s="314"/>
      <c r="NKU313" s="314"/>
      <c r="NKV313" s="314"/>
      <c r="NKW313" s="314"/>
      <c r="NKX313" s="314"/>
      <c r="NKY313" s="314"/>
      <c r="NKZ313" s="314"/>
      <c r="NLA313" s="314"/>
      <c r="NLB313" s="314"/>
      <c r="NLC313" s="314"/>
      <c r="NLD313" s="314"/>
      <c r="NLE313" s="314"/>
      <c r="NLF313" s="314"/>
      <c r="NLG313" s="314"/>
      <c r="NLH313" s="314"/>
      <c r="NLI313" s="314"/>
      <c r="NLJ313" s="314"/>
      <c r="NLK313" s="314"/>
      <c r="NLL313" s="314"/>
      <c r="NLM313" s="314"/>
      <c r="NLN313" s="314"/>
      <c r="NLO313" s="314"/>
      <c r="NLP313" s="314"/>
      <c r="NLQ313" s="314"/>
      <c r="NLR313" s="314"/>
      <c r="NLS313" s="314"/>
      <c r="NLT313" s="314"/>
      <c r="NLU313" s="314"/>
      <c r="NLV313" s="314"/>
      <c r="NLW313" s="314"/>
      <c r="NLX313" s="314"/>
      <c r="NLY313" s="314"/>
      <c r="NLZ313" s="314"/>
      <c r="NMA313" s="314"/>
      <c r="NMB313" s="314"/>
      <c r="NMC313" s="314"/>
      <c r="NMD313" s="314"/>
      <c r="NME313" s="314"/>
      <c r="NMF313" s="314"/>
      <c r="NMG313" s="314"/>
      <c r="NMH313" s="314"/>
      <c r="NMI313" s="314"/>
      <c r="NMJ313" s="314"/>
      <c r="NMK313" s="314"/>
      <c r="NML313" s="314"/>
      <c r="NMM313" s="314"/>
      <c r="NMN313" s="314"/>
      <c r="NMO313" s="314"/>
      <c r="NMP313" s="314"/>
      <c r="NMQ313" s="314"/>
      <c r="NMR313" s="314"/>
      <c r="NMS313" s="314"/>
      <c r="NMT313" s="314"/>
      <c r="NMU313" s="314"/>
      <c r="NMV313" s="314"/>
      <c r="NMW313" s="314"/>
      <c r="NMX313" s="314"/>
      <c r="NMY313" s="314"/>
      <c r="NMZ313" s="314"/>
      <c r="NNA313" s="314"/>
      <c r="NNB313" s="314"/>
      <c r="NNC313" s="314"/>
      <c r="NND313" s="314"/>
      <c r="NNE313" s="314"/>
      <c r="NNF313" s="314"/>
      <c r="NNG313" s="314"/>
      <c r="NNH313" s="314"/>
      <c r="NNI313" s="314"/>
      <c r="NNJ313" s="314"/>
      <c r="NNK313" s="314"/>
      <c r="NNL313" s="314"/>
      <c r="NNM313" s="314"/>
      <c r="NNN313" s="314"/>
      <c r="NNO313" s="314"/>
      <c r="NNP313" s="314"/>
      <c r="NNQ313" s="314"/>
      <c r="NNR313" s="314"/>
      <c r="NNS313" s="314"/>
      <c r="NNT313" s="314"/>
      <c r="NNU313" s="314"/>
      <c r="NNV313" s="314"/>
      <c r="NNW313" s="314"/>
      <c r="NNX313" s="314"/>
      <c r="NNY313" s="314"/>
      <c r="NNZ313" s="314"/>
      <c r="NOA313" s="314"/>
      <c r="NOB313" s="314"/>
      <c r="NOC313" s="314"/>
      <c r="NOD313" s="314"/>
      <c r="NOE313" s="314"/>
      <c r="NOF313" s="314"/>
      <c r="NOG313" s="314"/>
      <c r="NOH313" s="314"/>
      <c r="NOI313" s="314"/>
      <c r="NOJ313" s="314"/>
      <c r="NOK313" s="314"/>
      <c r="NOL313" s="314"/>
      <c r="NOM313" s="314"/>
      <c r="NON313" s="314"/>
      <c r="NOO313" s="314"/>
      <c r="NOP313" s="314"/>
      <c r="NOQ313" s="314"/>
      <c r="NOR313" s="314"/>
      <c r="NOS313" s="314"/>
      <c r="NOT313" s="314"/>
      <c r="NOU313" s="314"/>
      <c r="NOV313" s="314"/>
      <c r="NOW313" s="314"/>
      <c r="NOX313" s="314"/>
      <c r="NOY313" s="314"/>
      <c r="NOZ313" s="314"/>
      <c r="NPA313" s="314"/>
      <c r="NPB313" s="314"/>
      <c r="NPC313" s="314"/>
      <c r="NPD313" s="314"/>
      <c r="NPE313" s="314"/>
      <c r="NPF313" s="314"/>
      <c r="NPG313" s="314"/>
      <c r="NPH313" s="314"/>
      <c r="NPI313" s="314"/>
      <c r="NPJ313" s="314"/>
      <c r="NPK313" s="314"/>
      <c r="NPL313" s="314"/>
      <c r="NPM313" s="314"/>
      <c r="NPN313" s="314"/>
      <c r="NPO313" s="314"/>
      <c r="NPP313" s="314"/>
      <c r="NPQ313" s="314"/>
      <c r="NPR313" s="314"/>
      <c r="NPS313" s="314"/>
      <c r="NPT313" s="314"/>
      <c r="NPU313" s="314"/>
      <c r="NPV313" s="314"/>
      <c r="NPW313" s="314"/>
      <c r="NPX313" s="314"/>
      <c r="NPY313" s="314"/>
      <c r="NPZ313" s="314"/>
      <c r="NQA313" s="314"/>
      <c r="NQB313" s="314"/>
      <c r="NQC313" s="314"/>
      <c r="NQD313" s="314"/>
      <c r="NQE313" s="314"/>
      <c r="NQF313" s="314"/>
      <c r="NQG313" s="314"/>
      <c r="NQH313" s="314"/>
      <c r="NQI313" s="314"/>
      <c r="NQJ313" s="314"/>
      <c r="NQK313" s="314"/>
      <c r="NQL313" s="314"/>
      <c r="NQM313" s="314"/>
      <c r="NQN313" s="314"/>
      <c r="NQO313" s="314"/>
      <c r="NQP313" s="314"/>
      <c r="NQQ313" s="314"/>
      <c r="NQR313" s="314"/>
      <c r="NQS313" s="314"/>
      <c r="NQT313" s="314"/>
      <c r="NQU313" s="314"/>
      <c r="NQV313" s="314"/>
      <c r="NQW313" s="314"/>
      <c r="NQX313" s="314"/>
      <c r="NQY313" s="314"/>
      <c r="NQZ313" s="314"/>
      <c r="NRA313" s="314"/>
      <c r="NRB313" s="314"/>
      <c r="NRC313" s="314"/>
      <c r="NRD313" s="314"/>
      <c r="NRE313" s="314"/>
      <c r="NRF313" s="314"/>
      <c r="NRG313" s="314"/>
      <c r="NRH313" s="314"/>
      <c r="NRI313" s="314"/>
      <c r="NRJ313" s="314"/>
      <c r="NRK313" s="314"/>
      <c r="NRL313" s="314"/>
      <c r="NRM313" s="314"/>
      <c r="NRN313" s="314"/>
      <c r="NRO313" s="314"/>
      <c r="NRP313" s="314"/>
      <c r="NRQ313" s="314"/>
      <c r="NRR313" s="314"/>
      <c r="NRS313" s="314"/>
      <c r="NRT313" s="314"/>
      <c r="NRU313" s="314"/>
      <c r="NRV313" s="314"/>
      <c r="NRW313" s="314"/>
      <c r="NRX313" s="314"/>
      <c r="NRY313" s="314"/>
      <c r="NRZ313" s="314"/>
      <c r="NSA313" s="314"/>
      <c r="NSB313" s="314"/>
      <c r="NSC313" s="314"/>
      <c r="NSD313" s="314"/>
      <c r="NSE313" s="314"/>
      <c r="NSF313" s="314"/>
      <c r="NSG313" s="314"/>
      <c r="NSH313" s="314"/>
      <c r="NSI313" s="314"/>
      <c r="NSJ313" s="314"/>
      <c r="NSK313" s="314"/>
      <c r="NSL313" s="314"/>
      <c r="NSM313" s="314"/>
      <c r="NSN313" s="314"/>
      <c r="NSO313" s="314"/>
      <c r="NSP313" s="314"/>
      <c r="NSQ313" s="314"/>
      <c r="NSR313" s="314"/>
      <c r="NSS313" s="314"/>
      <c r="NST313" s="314"/>
      <c r="NSU313" s="314"/>
      <c r="NSV313" s="314"/>
      <c r="NSW313" s="314"/>
      <c r="NSX313" s="314"/>
      <c r="NSY313" s="314"/>
      <c r="NSZ313" s="314"/>
      <c r="NTA313" s="314"/>
      <c r="NTB313" s="314"/>
      <c r="NTC313" s="314"/>
      <c r="NTD313" s="314"/>
      <c r="NTE313" s="314"/>
      <c r="NTF313" s="314"/>
      <c r="NTG313" s="314"/>
      <c r="NTH313" s="314"/>
      <c r="NTI313" s="314"/>
      <c r="NTJ313" s="314"/>
      <c r="NTK313" s="314"/>
      <c r="NTL313" s="314"/>
      <c r="NTM313" s="314"/>
      <c r="NTN313" s="314"/>
      <c r="NTO313" s="314"/>
      <c r="NTP313" s="314"/>
      <c r="NTQ313" s="314"/>
      <c r="NTR313" s="314"/>
      <c r="NTS313" s="314"/>
      <c r="NTT313" s="314"/>
      <c r="NTU313" s="314"/>
      <c r="NTV313" s="314"/>
      <c r="NTW313" s="314"/>
      <c r="NTX313" s="314"/>
      <c r="NTY313" s="314"/>
      <c r="NTZ313" s="314"/>
      <c r="NUA313" s="314"/>
      <c r="NUB313" s="314"/>
      <c r="NUC313" s="314"/>
      <c r="NUD313" s="314"/>
      <c r="NUE313" s="314"/>
      <c r="NUF313" s="314"/>
      <c r="NUG313" s="314"/>
      <c r="NUH313" s="314"/>
      <c r="NUI313" s="314"/>
      <c r="NUJ313" s="314"/>
      <c r="NUK313" s="314"/>
      <c r="NUL313" s="314"/>
      <c r="NUM313" s="314"/>
      <c r="NUN313" s="314"/>
      <c r="NUO313" s="314"/>
      <c r="NUP313" s="314"/>
      <c r="NUQ313" s="314"/>
      <c r="NUR313" s="314"/>
      <c r="NUS313" s="314"/>
      <c r="NUT313" s="314"/>
      <c r="NUU313" s="314"/>
      <c r="NUV313" s="314"/>
      <c r="NUW313" s="314"/>
      <c r="NUX313" s="314"/>
      <c r="NUY313" s="314"/>
      <c r="NUZ313" s="314"/>
      <c r="NVA313" s="314"/>
      <c r="NVB313" s="314"/>
      <c r="NVC313" s="314"/>
      <c r="NVD313" s="314"/>
      <c r="NVE313" s="314"/>
      <c r="NVF313" s="314"/>
      <c r="NVG313" s="314"/>
      <c r="NVH313" s="314"/>
      <c r="NVI313" s="314"/>
      <c r="NVJ313" s="314"/>
      <c r="NVK313" s="314"/>
      <c r="NVL313" s="314"/>
      <c r="NVM313" s="314"/>
      <c r="NVN313" s="314"/>
      <c r="NVO313" s="314"/>
      <c r="NVP313" s="314"/>
      <c r="NVQ313" s="314"/>
      <c r="NVR313" s="314"/>
      <c r="NVS313" s="314"/>
      <c r="NVT313" s="314"/>
      <c r="NVU313" s="314"/>
      <c r="NVV313" s="314"/>
      <c r="NVW313" s="314"/>
      <c r="NVX313" s="314"/>
      <c r="NVY313" s="314"/>
      <c r="NVZ313" s="314"/>
      <c r="NWA313" s="314"/>
      <c r="NWB313" s="314"/>
      <c r="NWC313" s="314"/>
      <c r="NWD313" s="314"/>
      <c r="NWE313" s="314"/>
      <c r="NWF313" s="314"/>
      <c r="NWG313" s="314"/>
      <c r="NWH313" s="314"/>
      <c r="NWI313" s="314"/>
      <c r="NWJ313" s="314"/>
      <c r="NWK313" s="314"/>
      <c r="NWL313" s="314"/>
      <c r="NWM313" s="314"/>
      <c r="NWN313" s="314"/>
      <c r="NWO313" s="314"/>
      <c r="NWP313" s="314"/>
      <c r="NWQ313" s="314"/>
      <c r="NWR313" s="314"/>
      <c r="NWS313" s="314"/>
      <c r="NWT313" s="314"/>
      <c r="NWU313" s="314"/>
      <c r="NWV313" s="314"/>
      <c r="NWW313" s="314"/>
      <c r="NWX313" s="314"/>
      <c r="NWY313" s="314"/>
      <c r="NWZ313" s="314"/>
      <c r="NXA313" s="314"/>
      <c r="NXB313" s="314"/>
      <c r="NXC313" s="314"/>
      <c r="NXD313" s="314"/>
      <c r="NXE313" s="314"/>
      <c r="NXF313" s="314"/>
      <c r="NXG313" s="314"/>
      <c r="NXH313" s="314"/>
      <c r="NXI313" s="314"/>
      <c r="NXJ313" s="314"/>
      <c r="NXK313" s="314"/>
      <c r="NXL313" s="314"/>
      <c r="NXM313" s="314"/>
      <c r="NXN313" s="314"/>
      <c r="NXO313" s="314"/>
      <c r="NXP313" s="314"/>
      <c r="NXQ313" s="314"/>
      <c r="NXR313" s="314"/>
      <c r="NXS313" s="314"/>
      <c r="NXT313" s="314"/>
      <c r="NXU313" s="314"/>
      <c r="NXV313" s="314"/>
      <c r="NXW313" s="314"/>
      <c r="NXX313" s="314"/>
      <c r="NXY313" s="314"/>
      <c r="NXZ313" s="314"/>
      <c r="NYA313" s="314"/>
      <c r="NYB313" s="314"/>
      <c r="NYC313" s="314"/>
      <c r="NYD313" s="314"/>
      <c r="NYE313" s="314"/>
      <c r="NYF313" s="314"/>
      <c r="NYG313" s="314"/>
      <c r="NYH313" s="314"/>
      <c r="NYI313" s="314"/>
      <c r="NYJ313" s="314"/>
      <c r="NYK313" s="314"/>
      <c r="NYL313" s="314"/>
      <c r="NYM313" s="314"/>
      <c r="NYN313" s="314"/>
      <c r="NYO313" s="314"/>
      <c r="NYP313" s="314"/>
      <c r="NYQ313" s="314"/>
      <c r="NYR313" s="314"/>
      <c r="NYS313" s="314"/>
      <c r="NYT313" s="314"/>
      <c r="NYU313" s="314"/>
      <c r="NYV313" s="314"/>
      <c r="NYW313" s="314"/>
      <c r="NYX313" s="314"/>
      <c r="NYY313" s="314"/>
      <c r="NYZ313" s="314"/>
      <c r="NZA313" s="314"/>
      <c r="NZB313" s="314"/>
      <c r="NZC313" s="314"/>
      <c r="NZD313" s="314"/>
      <c r="NZE313" s="314"/>
      <c r="NZF313" s="314"/>
      <c r="NZG313" s="314"/>
      <c r="NZH313" s="314"/>
      <c r="NZI313" s="314"/>
      <c r="NZJ313" s="314"/>
      <c r="NZK313" s="314"/>
      <c r="NZL313" s="314"/>
      <c r="NZM313" s="314"/>
      <c r="NZN313" s="314"/>
      <c r="NZO313" s="314"/>
      <c r="NZP313" s="314"/>
      <c r="NZQ313" s="314"/>
      <c r="NZR313" s="314"/>
      <c r="NZS313" s="314"/>
      <c r="NZT313" s="314"/>
      <c r="NZU313" s="314"/>
      <c r="NZV313" s="314"/>
      <c r="NZW313" s="314"/>
      <c r="NZX313" s="314"/>
      <c r="NZY313" s="314"/>
      <c r="NZZ313" s="314"/>
      <c r="OAA313" s="314"/>
      <c r="OAB313" s="314"/>
      <c r="OAC313" s="314"/>
      <c r="OAD313" s="314"/>
      <c r="OAE313" s="314"/>
      <c r="OAF313" s="314"/>
      <c r="OAG313" s="314"/>
      <c r="OAH313" s="314"/>
      <c r="OAI313" s="314"/>
      <c r="OAJ313" s="314"/>
      <c r="OAK313" s="314"/>
      <c r="OAL313" s="314"/>
      <c r="OAM313" s="314"/>
      <c r="OAN313" s="314"/>
      <c r="OAO313" s="314"/>
      <c r="OAP313" s="314"/>
      <c r="OAQ313" s="314"/>
      <c r="OAR313" s="314"/>
      <c r="OAS313" s="314"/>
      <c r="OAT313" s="314"/>
      <c r="OAU313" s="314"/>
      <c r="OAV313" s="314"/>
      <c r="OAW313" s="314"/>
      <c r="OAX313" s="314"/>
      <c r="OAY313" s="314"/>
      <c r="OAZ313" s="314"/>
      <c r="OBA313" s="314"/>
      <c r="OBB313" s="314"/>
      <c r="OBC313" s="314"/>
      <c r="OBD313" s="314"/>
      <c r="OBE313" s="314"/>
      <c r="OBF313" s="314"/>
      <c r="OBG313" s="314"/>
      <c r="OBH313" s="314"/>
      <c r="OBI313" s="314"/>
      <c r="OBJ313" s="314"/>
      <c r="OBK313" s="314"/>
      <c r="OBL313" s="314"/>
      <c r="OBM313" s="314"/>
      <c r="OBN313" s="314"/>
      <c r="OBO313" s="314"/>
      <c r="OBP313" s="314"/>
      <c r="OBQ313" s="314"/>
      <c r="OBR313" s="314"/>
      <c r="OBS313" s="314"/>
      <c r="OBT313" s="314"/>
      <c r="OBU313" s="314"/>
      <c r="OBV313" s="314"/>
      <c r="OBW313" s="314"/>
      <c r="OBX313" s="314"/>
      <c r="OBY313" s="314"/>
      <c r="OBZ313" s="314"/>
      <c r="OCA313" s="314"/>
      <c r="OCB313" s="314"/>
      <c r="OCC313" s="314"/>
      <c r="OCD313" s="314"/>
      <c r="OCE313" s="314"/>
      <c r="OCF313" s="314"/>
      <c r="OCG313" s="314"/>
      <c r="OCH313" s="314"/>
      <c r="OCI313" s="314"/>
      <c r="OCJ313" s="314"/>
      <c r="OCK313" s="314"/>
      <c r="OCL313" s="314"/>
      <c r="OCM313" s="314"/>
      <c r="OCN313" s="314"/>
      <c r="OCO313" s="314"/>
      <c r="OCP313" s="314"/>
      <c r="OCQ313" s="314"/>
      <c r="OCR313" s="314"/>
      <c r="OCS313" s="314"/>
      <c r="OCT313" s="314"/>
      <c r="OCU313" s="314"/>
      <c r="OCV313" s="314"/>
      <c r="OCW313" s="314"/>
      <c r="OCX313" s="314"/>
      <c r="OCY313" s="314"/>
      <c r="OCZ313" s="314"/>
      <c r="ODA313" s="314"/>
      <c r="ODB313" s="314"/>
      <c r="ODC313" s="314"/>
      <c r="ODD313" s="314"/>
      <c r="ODE313" s="314"/>
      <c r="ODF313" s="314"/>
      <c r="ODG313" s="314"/>
      <c r="ODH313" s="314"/>
      <c r="ODI313" s="314"/>
      <c r="ODJ313" s="314"/>
      <c r="ODK313" s="314"/>
      <c r="ODL313" s="314"/>
      <c r="ODM313" s="314"/>
      <c r="ODN313" s="314"/>
      <c r="ODO313" s="314"/>
      <c r="ODP313" s="314"/>
      <c r="ODQ313" s="314"/>
      <c r="ODR313" s="314"/>
      <c r="ODS313" s="314"/>
      <c r="ODT313" s="314"/>
      <c r="ODU313" s="314"/>
      <c r="ODV313" s="314"/>
      <c r="ODW313" s="314"/>
      <c r="ODX313" s="314"/>
      <c r="ODY313" s="314"/>
      <c r="ODZ313" s="314"/>
      <c r="OEA313" s="314"/>
      <c r="OEB313" s="314"/>
      <c r="OEC313" s="314"/>
      <c r="OED313" s="314"/>
      <c r="OEE313" s="314"/>
      <c r="OEF313" s="314"/>
      <c r="OEG313" s="314"/>
      <c r="OEH313" s="314"/>
      <c r="OEI313" s="314"/>
      <c r="OEJ313" s="314"/>
      <c r="OEK313" s="314"/>
      <c r="OEL313" s="314"/>
      <c r="OEM313" s="314"/>
      <c r="OEN313" s="314"/>
      <c r="OEO313" s="314"/>
      <c r="OEP313" s="314"/>
      <c r="OEQ313" s="314"/>
      <c r="OER313" s="314"/>
      <c r="OES313" s="314"/>
      <c r="OET313" s="314"/>
      <c r="OEU313" s="314"/>
      <c r="OEV313" s="314"/>
      <c r="OEW313" s="314"/>
      <c r="OEX313" s="314"/>
      <c r="OEY313" s="314"/>
      <c r="OEZ313" s="314"/>
      <c r="OFA313" s="314"/>
      <c r="OFB313" s="314"/>
      <c r="OFC313" s="314"/>
      <c r="OFD313" s="314"/>
      <c r="OFE313" s="314"/>
      <c r="OFF313" s="314"/>
      <c r="OFG313" s="314"/>
      <c r="OFH313" s="314"/>
      <c r="OFI313" s="314"/>
      <c r="OFJ313" s="314"/>
      <c r="OFK313" s="314"/>
      <c r="OFL313" s="314"/>
      <c r="OFM313" s="314"/>
      <c r="OFN313" s="314"/>
      <c r="OFO313" s="314"/>
      <c r="OFP313" s="314"/>
      <c r="OFQ313" s="314"/>
      <c r="OFR313" s="314"/>
      <c r="OFS313" s="314"/>
      <c r="OFT313" s="314"/>
      <c r="OFU313" s="314"/>
      <c r="OFV313" s="314"/>
      <c r="OFW313" s="314"/>
      <c r="OFX313" s="314"/>
      <c r="OFY313" s="314"/>
      <c r="OFZ313" s="314"/>
      <c r="OGA313" s="314"/>
      <c r="OGB313" s="314"/>
      <c r="OGC313" s="314"/>
      <c r="OGD313" s="314"/>
      <c r="OGE313" s="314"/>
      <c r="OGF313" s="314"/>
      <c r="OGG313" s="314"/>
      <c r="OGH313" s="314"/>
      <c r="OGI313" s="314"/>
      <c r="OGJ313" s="314"/>
      <c r="OGK313" s="314"/>
      <c r="OGL313" s="314"/>
      <c r="OGM313" s="314"/>
      <c r="OGN313" s="314"/>
      <c r="OGO313" s="314"/>
      <c r="OGP313" s="314"/>
      <c r="OGQ313" s="314"/>
      <c r="OGR313" s="314"/>
      <c r="OGS313" s="314"/>
      <c r="OGT313" s="314"/>
      <c r="OGU313" s="314"/>
      <c r="OGV313" s="314"/>
      <c r="OGW313" s="314"/>
      <c r="OGX313" s="314"/>
      <c r="OGY313" s="314"/>
      <c r="OGZ313" s="314"/>
      <c r="OHA313" s="314"/>
      <c r="OHB313" s="314"/>
      <c r="OHC313" s="314"/>
      <c r="OHD313" s="314"/>
      <c r="OHE313" s="314"/>
      <c r="OHF313" s="314"/>
      <c r="OHG313" s="314"/>
      <c r="OHH313" s="314"/>
      <c r="OHI313" s="314"/>
      <c r="OHJ313" s="314"/>
      <c r="OHK313" s="314"/>
      <c r="OHL313" s="314"/>
      <c r="OHM313" s="314"/>
      <c r="OHN313" s="314"/>
      <c r="OHO313" s="314"/>
      <c r="OHP313" s="314"/>
      <c r="OHQ313" s="314"/>
      <c r="OHR313" s="314"/>
      <c r="OHS313" s="314"/>
      <c r="OHT313" s="314"/>
      <c r="OHU313" s="314"/>
      <c r="OHV313" s="314"/>
      <c r="OHW313" s="314"/>
      <c r="OHX313" s="314"/>
      <c r="OHY313" s="314"/>
      <c r="OHZ313" s="314"/>
      <c r="OIA313" s="314"/>
      <c r="OIB313" s="314"/>
      <c r="OIC313" s="314"/>
      <c r="OID313" s="314"/>
      <c r="OIE313" s="314"/>
      <c r="OIF313" s="314"/>
      <c r="OIG313" s="314"/>
      <c r="OIH313" s="314"/>
      <c r="OII313" s="314"/>
      <c r="OIJ313" s="314"/>
      <c r="OIK313" s="314"/>
      <c r="OIL313" s="314"/>
      <c r="OIM313" s="314"/>
      <c r="OIN313" s="314"/>
      <c r="OIO313" s="314"/>
      <c r="OIP313" s="314"/>
      <c r="OIQ313" s="314"/>
      <c r="OIR313" s="314"/>
      <c r="OIS313" s="314"/>
      <c r="OIT313" s="314"/>
      <c r="OIU313" s="314"/>
      <c r="OIV313" s="314"/>
      <c r="OIW313" s="314"/>
      <c r="OIX313" s="314"/>
      <c r="OIY313" s="314"/>
      <c r="OIZ313" s="314"/>
      <c r="OJA313" s="314"/>
      <c r="OJB313" s="314"/>
      <c r="OJC313" s="314"/>
      <c r="OJD313" s="314"/>
      <c r="OJE313" s="314"/>
      <c r="OJF313" s="314"/>
      <c r="OJG313" s="314"/>
      <c r="OJH313" s="314"/>
      <c r="OJI313" s="314"/>
      <c r="OJJ313" s="314"/>
      <c r="OJK313" s="314"/>
      <c r="OJL313" s="314"/>
      <c r="OJM313" s="314"/>
      <c r="OJN313" s="314"/>
      <c r="OJO313" s="314"/>
      <c r="OJP313" s="314"/>
      <c r="OJQ313" s="314"/>
      <c r="OJR313" s="314"/>
      <c r="OJS313" s="314"/>
      <c r="OJT313" s="314"/>
      <c r="OJU313" s="314"/>
      <c r="OJV313" s="314"/>
      <c r="OJW313" s="314"/>
      <c r="OJX313" s="314"/>
      <c r="OJY313" s="314"/>
      <c r="OJZ313" s="314"/>
      <c r="OKA313" s="314"/>
      <c r="OKB313" s="314"/>
      <c r="OKC313" s="314"/>
      <c r="OKD313" s="314"/>
      <c r="OKE313" s="314"/>
      <c r="OKF313" s="314"/>
      <c r="OKG313" s="314"/>
      <c r="OKH313" s="314"/>
      <c r="OKI313" s="314"/>
      <c r="OKJ313" s="314"/>
      <c r="OKK313" s="314"/>
      <c r="OKL313" s="314"/>
      <c r="OKM313" s="314"/>
      <c r="OKN313" s="314"/>
      <c r="OKO313" s="314"/>
      <c r="OKP313" s="314"/>
      <c r="OKQ313" s="314"/>
      <c r="OKR313" s="314"/>
      <c r="OKS313" s="314"/>
      <c r="OKT313" s="314"/>
      <c r="OKU313" s="314"/>
      <c r="OKV313" s="314"/>
      <c r="OKW313" s="314"/>
      <c r="OKX313" s="314"/>
      <c r="OKY313" s="314"/>
      <c r="OKZ313" s="314"/>
      <c r="OLA313" s="314"/>
      <c r="OLB313" s="314"/>
      <c r="OLC313" s="314"/>
      <c r="OLD313" s="314"/>
      <c r="OLE313" s="314"/>
      <c r="OLF313" s="314"/>
      <c r="OLG313" s="314"/>
      <c r="OLH313" s="314"/>
      <c r="OLI313" s="314"/>
      <c r="OLJ313" s="314"/>
      <c r="OLK313" s="314"/>
      <c r="OLL313" s="314"/>
      <c r="OLM313" s="314"/>
      <c r="OLN313" s="314"/>
      <c r="OLO313" s="314"/>
      <c r="OLP313" s="314"/>
      <c r="OLQ313" s="314"/>
      <c r="OLR313" s="314"/>
      <c r="OLS313" s="314"/>
      <c r="OLT313" s="314"/>
      <c r="OLU313" s="314"/>
      <c r="OLV313" s="314"/>
      <c r="OLW313" s="314"/>
      <c r="OLX313" s="314"/>
      <c r="OLY313" s="314"/>
      <c r="OLZ313" s="314"/>
      <c r="OMA313" s="314"/>
      <c r="OMB313" s="314"/>
      <c r="OMC313" s="314"/>
      <c r="OMD313" s="314"/>
      <c r="OME313" s="314"/>
      <c r="OMF313" s="314"/>
      <c r="OMG313" s="314"/>
      <c r="OMH313" s="314"/>
      <c r="OMI313" s="314"/>
      <c r="OMJ313" s="314"/>
      <c r="OMK313" s="314"/>
      <c r="OML313" s="314"/>
      <c r="OMM313" s="314"/>
      <c r="OMN313" s="314"/>
      <c r="OMO313" s="314"/>
      <c r="OMP313" s="314"/>
      <c r="OMQ313" s="314"/>
      <c r="OMR313" s="314"/>
      <c r="OMS313" s="314"/>
      <c r="OMT313" s="314"/>
      <c r="OMU313" s="314"/>
      <c r="OMV313" s="314"/>
      <c r="OMW313" s="314"/>
      <c r="OMX313" s="314"/>
      <c r="OMY313" s="314"/>
      <c r="OMZ313" s="314"/>
      <c r="ONA313" s="314"/>
      <c r="ONB313" s="314"/>
      <c r="ONC313" s="314"/>
      <c r="OND313" s="314"/>
      <c r="ONE313" s="314"/>
      <c r="ONF313" s="314"/>
      <c r="ONG313" s="314"/>
      <c r="ONH313" s="314"/>
      <c r="ONI313" s="314"/>
      <c r="ONJ313" s="314"/>
      <c r="ONK313" s="314"/>
      <c r="ONL313" s="314"/>
      <c r="ONM313" s="314"/>
      <c r="ONN313" s="314"/>
      <c r="ONO313" s="314"/>
      <c r="ONP313" s="314"/>
      <c r="ONQ313" s="314"/>
      <c r="ONR313" s="314"/>
      <c r="ONS313" s="314"/>
      <c r="ONT313" s="314"/>
      <c r="ONU313" s="314"/>
      <c r="ONV313" s="314"/>
      <c r="ONW313" s="314"/>
      <c r="ONX313" s="314"/>
      <c r="ONY313" s="314"/>
      <c r="ONZ313" s="314"/>
      <c r="OOA313" s="314"/>
      <c r="OOB313" s="314"/>
      <c r="OOC313" s="314"/>
      <c r="OOD313" s="314"/>
      <c r="OOE313" s="314"/>
      <c r="OOF313" s="314"/>
      <c r="OOG313" s="314"/>
      <c r="OOH313" s="314"/>
      <c r="OOI313" s="314"/>
      <c r="OOJ313" s="314"/>
      <c r="OOK313" s="314"/>
      <c r="OOL313" s="314"/>
      <c r="OOM313" s="314"/>
      <c r="OON313" s="314"/>
      <c r="OOO313" s="314"/>
      <c r="OOP313" s="314"/>
      <c r="OOQ313" s="314"/>
      <c r="OOR313" s="314"/>
      <c r="OOS313" s="314"/>
      <c r="OOT313" s="314"/>
      <c r="OOU313" s="314"/>
      <c r="OOV313" s="314"/>
      <c r="OOW313" s="314"/>
      <c r="OOX313" s="314"/>
      <c r="OOY313" s="314"/>
      <c r="OOZ313" s="314"/>
      <c r="OPA313" s="314"/>
      <c r="OPB313" s="314"/>
      <c r="OPC313" s="314"/>
      <c r="OPD313" s="314"/>
      <c r="OPE313" s="314"/>
      <c r="OPF313" s="314"/>
      <c r="OPG313" s="314"/>
      <c r="OPH313" s="314"/>
      <c r="OPI313" s="314"/>
      <c r="OPJ313" s="314"/>
      <c r="OPK313" s="314"/>
      <c r="OPL313" s="314"/>
      <c r="OPM313" s="314"/>
      <c r="OPN313" s="314"/>
      <c r="OPO313" s="314"/>
      <c r="OPP313" s="314"/>
      <c r="OPQ313" s="314"/>
      <c r="OPR313" s="314"/>
      <c r="OPS313" s="314"/>
      <c r="OPT313" s="314"/>
      <c r="OPU313" s="314"/>
      <c r="OPV313" s="314"/>
      <c r="OPW313" s="314"/>
      <c r="OPX313" s="314"/>
      <c r="OPY313" s="314"/>
      <c r="OPZ313" s="314"/>
      <c r="OQA313" s="314"/>
      <c r="OQB313" s="314"/>
      <c r="OQC313" s="314"/>
      <c r="OQD313" s="314"/>
      <c r="OQE313" s="314"/>
      <c r="OQF313" s="314"/>
      <c r="OQG313" s="314"/>
      <c r="OQH313" s="314"/>
      <c r="OQI313" s="314"/>
      <c r="OQJ313" s="314"/>
      <c r="OQK313" s="314"/>
      <c r="OQL313" s="314"/>
      <c r="OQM313" s="314"/>
      <c r="OQN313" s="314"/>
      <c r="OQO313" s="314"/>
      <c r="OQP313" s="314"/>
      <c r="OQQ313" s="314"/>
      <c r="OQR313" s="314"/>
      <c r="OQS313" s="314"/>
      <c r="OQT313" s="314"/>
      <c r="OQU313" s="314"/>
      <c r="OQV313" s="314"/>
      <c r="OQW313" s="314"/>
      <c r="OQX313" s="314"/>
      <c r="OQY313" s="314"/>
      <c r="OQZ313" s="314"/>
      <c r="ORA313" s="314"/>
      <c r="ORB313" s="314"/>
      <c r="ORC313" s="314"/>
      <c r="ORD313" s="314"/>
      <c r="ORE313" s="314"/>
      <c r="ORF313" s="314"/>
      <c r="ORG313" s="314"/>
      <c r="ORH313" s="314"/>
      <c r="ORI313" s="314"/>
      <c r="ORJ313" s="314"/>
      <c r="ORK313" s="314"/>
      <c r="ORL313" s="314"/>
      <c r="ORM313" s="314"/>
      <c r="ORN313" s="314"/>
      <c r="ORO313" s="314"/>
      <c r="ORP313" s="314"/>
      <c r="ORQ313" s="314"/>
      <c r="ORR313" s="314"/>
      <c r="ORS313" s="314"/>
      <c r="ORT313" s="314"/>
      <c r="ORU313" s="314"/>
      <c r="ORV313" s="314"/>
      <c r="ORW313" s="314"/>
      <c r="ORX313" s="314"/>
      <c r="ORY313" s="314"/>
      <c r="ORZ313" s="314"/>
      <c r="OSA313" s="314"/>
      <c r="OSB313" s="314"/>
      <c r="OSC313" s="314"/>
      <c r="OSD313" s="314"/>
      <c r="OSE313" s="314"/>
      <c r="OSF313" s="314"/>
      <c r="OSG313" s="314"/>
      <c r="OSH313" s="314"/>
      <c r="OSI313" s="314"/>
      <c r="OSJ313" s="314"/>
      <c r="OSK313" s="314"/>
      <c r="OSL313" s="314"/>
      <c r="OSM313" s="314"/>
      <c r="OSN313" s="314"/>
      <c r="OSO313" s="314"/>
      <c r="OSP313" s="314"/>
      <c r="OSQ313" s="314"/>
      <c r="OSR313" s="314"/>
      <c r="OSS313" s="314"/>
      <c r="OST313" s="314"/>
      <c r="OSU313" s="314"/>
      <c r="OSV313" s="314"/>
      <c r="OSW313" s="314"/>
      <c r="OSX313" s="314"/>
      <c r="OSY313" s="314"/>
      <c r="OSZ313" s="314"/>
      <c r="OTA313" s="314"/>
      <c r="OTB313" s="314"/>
      <c r="OTC313" s="314"/>
      <c r="OTD313" s="314"/>
      <c r="OTE313" s="314"/>
      <c r="OTF313" s="314"/>
      <c r="OTG313" s="314"/>
      <c r="OTH313" s="314"/>
      <c r="OTI313" s="314"/>
      <c r="OTJ313" s="314"/>
      <c r="OTK313" s="314"/>
      <c r="OTL313" s="314"/>
      <c r="OTM313" s="314"/>
      <c r="OTN313" s="314"/>
      <c r="OTO313" s="314"/>
      <c r="OTP313" s="314"/>
      <c r="OTQ313" s="314"/>
      <c r="OTR313" s="314"/>
      <c r="OTS313" s="314"/>
      <c r="OTT313" s="314"/>
      <c r="OTU313" s="314"/>
      <c r="OTV313" s="314"/>
      <c r="OTW313" s="314"/>
      <c r="OTX313" s="314"/>
      <c r="OTY313" s="314"/>
      <c r="OTZ313" s="314"/>
      <c r="OUA313" s="314"/>
      <c r="OUB313" s="314"/>
      <c r="OUC313" s="314"/>
      <c r="OUD313" s="314"/>
      <c r="OUE313" s="314"/>
      <c r="OUF313" s="314"/>
      <c r="OUG313" s="314"/>
      <c r="OUH313" s="314"/>
      <c r="OUI313" s="314"/>
      <c r="OUJ313" s="314"/>
      <c r="OUK313" s="314"/>
      <c r="OUL313" s="314"/>
      <c r="OUM313" s="314"/>
      <c r="OUN313" s="314"/>
      <c r="OUO313" s="314"/>
      <c r="OUP313" s="314"/>
      <c r="OUQ313" s="314"/>
      <c r="OUR313" s="314"/>
      <c r="OUS313" s="314"/>
      <c r="OUT313" s="314"/>
      <c r="OUU313" s="314"/>
      <c r="OUV313" s="314"/>
      <c r="OUW313" s="314"/>
      <c r="OUX313" s="314"/>
      <c r="OUY313" s="314"/>
      <c r="OUZ313" s="314"/>
      <c r="OVA313" s="314"/>
      <c r="OVB313" s="314"/>
      <c r="OVC313" s="314"/>
      <c r="OVD313" s="314"/>
      <c r="OVE313" s="314"/>
      <c r="OVF313" s="314"/>
      <c r="OVG313" s="314"/>
      <c r="OVH313" s="314"/>
      <c r="OVI313" s="314"/>
      <c r="OVJ313" s="314"/>
      <c r="OVK313" s="314"/>
      <c r="OVL313" s="314"/>
      <c r="OVM313" s="314"/>
      <c r="OVN313" s="314"/>
      <c r="OVO313" s="314"/>
      <c r="OVP313" s="314"/>
      <c r="OVQ313" s="314"/>
      <c r="OVR313" s="314"/>
      <c r="OVS313" s="314"/>
      <c r="OVT313" s="314"/>
      <c r="OVU313" s="314"/>
      <c r="OVV313" s="314"/>
      <c r="OVW313" s="314"/>
      <c r="OVX313" s="314"/>
      <c r="OVY313" s="314"/>
      <c r="OVZ313" s="314"/>
      <c r="OWA313" s="314"/>
      <c r="OWB313" s="314"/>
      <c r="OWC313" s="314"/>
      <c r="OWD313" s="314"/>
      <c r="OWE313" s="314"/>
      <c r="OWF313" s="314"/>
      <c r="OWG313" s="314"/>
      <c r="OWH313" s="314"/>
      <c r="OWI313" s="314"/>
      <c r="OWJ313" s="314"/>
      <c r="OWK313" s="314"/>
      <c r="OWL313" s="314"/>
      <c r="OWM313" s="314"/>
      <c r="OWN313" s="314"/>
      <c r="OWO313" s="314"/>
      <c r="OWP313" s="314"/>
      <c r="OWQ313" s="314"/>
      <c r="OWR313" s="314"/>
      <c r="OWS313" s="314"/>
      <c r="OWT313" s="314"/>
      <c r="OWU313" s="314"/>
      <c r="OWV313" s="314"/>
      <c r="OWW313" s="314"/>
      <c r="OWX313" s="314"/>
      <c r="OWY313" s="314"/>
      <c r="OWZ313" s="314"/>
      <c r="OXA313" s="314"/>
      <c r="OXB313" s="314"/>
      <c r="OXC313" s="314"/>
      <c r="OXD313" s="314"/>
      <c r="OXE313" s="314"/>
      <c r="OXF313" s="314"/>
      <c r="OXG313" s="314"/>
      <c r="OXH313" s="314"/>
      <c r="OXI313" s="314"/>
      <c r="OXJ313" s="314"/>
      <c r="OXK313" s="314"/>
      <c r="OXL313" s="314"/>
      <c r="OXM313" s="314"/>
      <c r="OXN313" s="314"/>
      <c r="OXO313" s="314"/>
      <c r="OXP313" s="314"/>
      <c r="OXQ313" s="314"/>
      <c r="OXR313" s="314"/>
      <c r="OXS313" s="314"/>
      <c r="OXT313" s="314"/>
      <c r="OXU313" s="314"/>
      <c r="OXV313" s="314"/>
      <c r="OXW313" s="314"/>
      <c r="OXX313" s="314"/>
      <c r="OXY313" s="314"/>
      <c r="OXZ313" s="314"/>
      <c r="OYA313" s="314"/>
      <c r="OYB313" s="314"/>
      <c r="OYC313" s="314"/>
      <c r="OYD313" s="314"/>
      <c r="OYE313" s="314"/>
      <c r="OYF313" s="314"/>
      <c r="OYG313" s="314"/>
      <c r="OYH313" s="314"/>
      <c r="OYI313" s="314"/>
      <c r="OYJ313" s="314"/>
      <c r="OYK313" s="314"/>
      <c r="OYL313" s="314"/>
      <c r="OYM313" s="314"/>
      <c r="OYN313" s="314"/>
      <c r="OYO313" s="314"/>
      <c r="OYP313" s="314"/>
      <c r="OYQ313" s="314"/>
      <c r="OYR313" s="314"/>
      <c r="OYS313" s="314"/>
      <c r="OYT313" s="314"/>
      <c r="OYU313" s="314"/>
      <c r="OYV313" s="314"/>
      <c r="OYW313" s="314"/>
      <c r="OYX313" s="314"/>
      <c r="OYY313" s="314"/>
      <c r="OYZ313" s="314"/>
      <c r="OZA313" s="314"/>
      <c r="OZB313" s="314"/>
      <c r="OZC313" s="314"/>
      <c r="OZD313" s="314"/>
      <c r="OZE313" s="314"/>
      <c r="OZF313" s="314"/>
      <c r="OZG313" s="314"/>
      <c r="OZH313" s="314"/>
      <c r="OZI313" s="314"/>
      <c r="OZJ313" s="314"/>
      <c r="OZK313" s="314"/>
      <c r="OZL313" s="314"/>
      <c r="OZM313" s="314"/>
      <c r="OZN313" s="314"/>
      <c r="OZO313" s="314"/>
      <c r="OZP313" s="314"/>
      <c r="OZQ313" s="314"/>
      <c r="OZR313" s="314"/>
      <c r="OZS313" s="314"/>
      <c r="OZT313" s="314"/>
      <c r="OZU313" s="314"/>
      <c r="OZV313" s="314"/>
      <c r="OZW313" s="314"/>
      <c r="OZX313" s="314"/>
      <c r="OZY313" s="314"/>
      <c r="OZZ313" s="314"/>
      <c r="PAA313" s="314"/>
      <c r="PAB313" s="314"/>
      <c r="PAC313" s="314"/>
      <c r="PAD313" s="314"/>
      <c r="PAE313" s="314"/>
      <c r="PAF313" s="314"/>
      <c r="PAG313" s="314"/>
      <c r="PAH313" s="314"/>
      <c r="PAI313" s="314"/>
      <c r="PAJ313" s="314"/>
      <c r="PAK313" s="314"/>
      <c r="PAL313" s="314"/>
      <c r="PAM313" s="314"/>
      <c r="PAN313" s="314"/>
      <c r="PAO313" s="314"/>
      <c r="PAP313" s="314"/>
      <c r="PAQ313" s="314"/>
      <c r="PAR313" s="314"/>
      <c r="PAS313" s="314"/>
      <c r="PAT313" s="314"/>
      <c r="PAU313" s="314"/>
      <c r="PAV313" s="314"/>
      <c r="PAW313" s="314"/>
      <c r="PAX313" s="314"/>
      <c r="PAY313" s="314"/>
      <c r="PAZ313" s="314"/>
      <c r="PBA313" s="314"/>
      <c r="PBB313" s="314"/>
      <c r="PBC313" s="314"/>
      <c r="PBD313" s="314"/>
      <c r="PBE313" s="314"/>
      <c r="PBF313" s="314"/>
      <c r="PBG313" s="314"/>
      <c r="PBH313" s="314"/>
      <c r="PBI313" s="314"/>
      <c r="PBJ313" s="314"/>
      <c r="PBK313" s="314"/>
      <c r="PBL313" s="314"/>
      <c r="PBM313" s="314"/>
      <c r="PBN313" s="314"/>
      <c r="PBO313" s="314"/>
      <c r="PBP313" s="314"/>
      <c r="PBQ313" s="314"/>
      <c r="PBR313" s="314"/>
      <c r="PBS313" s="314"/>
      <c r="PBT313" s="314"/>
      <c r="PBU313" s="314"/>
      <c r="PBV313" s="314"/>
      <c r="PBW313" s="314"/>
      <c r="PBX313" s="314"/>
      <c r="PBY313" s="314"/>
      <c r="PBZ313" s="314"/>
      <c r="PCA313" s="314"/>
      <c r="PCB313" s="314"/>
      <c r="PCC313" s="314"/>
      <c r="PCD313" s="314"/>
      <c r="PCE313" s="314"/>
      <c r="PCF313" s="314"/>
      <c r="PCG313" s="314"/>
      <c r="PCH313" s="314"/>
      <c r="PCI313" s="314"/>
      <c r="PCJ313" s="314"/>
      <c r="PCK313" s="314"/>
      <c r="PCL313" s="314"/>
      <c r="PCM313" s="314"/>
      <c r="PCN313" s="314"/>
      <c r="PCO313" s="314"/>
      <c r="PCP313" s="314"/>
      <c r="PCQ313" s="314"/>
      <c r="PCR313" s="314"/>
      <c r="PCS313" s="314"/>
      <c r="PCT313" s="314"/>
      <c r="PCU313" s="314"/>
      <c r="PCV313" s="314"/>
      <c r="PCW313" s="314"/>
      <c r="PCX313" s="314"/>
      <c r="PCY313" s="314"/>
      <c r="PCZ313" s="314"/>
      <c r="PDA313" s="314"/>
      <c r="PDB313" s="314"/>
      <c r="PDC313" s="314"/>
      <c r="PDD313" s="314"/>
      <c r="PDE313" s="314"/>
      <c r="PDF313" s="314"/>
      <c r="PDG313" s="314"/>
      <c r="PDH313" s="314"/>
      <c r="PDI313" s="314"/>
      <c r="PDJ313" s="314"/>
      <c r="PDK313" s="314"/>
      <c r="PDL313" s="314"/>
      <c r="PDM313" s="314"/>
      <c r="PDN313" s="314"/>
      <c r="PDO313" s="314"/>
      <c r="PDP313" s="314"/>
      <c r="PDQ313" s="314"/>
      <c r="PDR313" s="314"/>
      <c r="PDS313" s="314"/>
      <c r="PDT313" s="314"/>
      <c r="PDU313" s="314"/>
      <c r="PDV313" s="314"/>
      <c r="PDW313" s="314"/>
      <c r="PDX313" s="314"/>
      <c r="PDY313" s="314"/>
      <c r="PDZ313" s="314"/>
      <c r="PEA313" s="314"/>
      <c r="PEB313" s="314"/>
      <c r="PEC313" s="314"/>
      <c r="PED313" s="314"/>
      <c r="PEE313" s="314"/>
      <c r="PEF313" s="314"/>
      <c r="PEG313" s="314"/>
      <c r="PEH313" s="314"/>
      <c r="PEI313" s="314"/>
      <c r="PEJ313" s="314"/>
      <c r="PEK313" s="314"/>
      <c r="PEL313" s="314"/>
      <c r="PEM313" s="314"/>
      <c r="PEN313" s="314"/>
      <c r="PEO313" s="314"/>
      <c r="PEP313" s="314"/>
      <c r="PEQ313" s="314"/>
      <c r="PER313" s="314"/>
      <c r="PES313" s="314"/>
      <c r="PET313" s="314"/>
      <c r="PEU313" s="314"/>
      <c r="PEV313" s="314"/>
      <c r="PEW313" s="314"/>
      <c r="PEX313" s="314"/>
      <c r="PEY313" s="314"/>
      <c r="PEZ313" s="314"/>
      <c r="PFA313" s="314"/>
      <c r="PFB313" s="314"/>
      <c r="PFC313" s="314"/>
      <c r="PFD313" s="314"/>
      <c r="PFE313" s="314"/>
      <c r="PFF313" s="314"/>
      <c r="PFG313" s="314"/>
      <c r="PFH313" s="314"/>
      <c r="PFI313" s="314"/>
      <c r="PFJ313" s="314"/>
      <c r="PFK313" s="314"/>
      <c r="PFL313" s="314"/>
      <c r="PFM313" s="314"/>
      <c r="PFN313" s="314"/>
      <c r="PFO313" s="314"/>
      <c r="PFP313" s="314"/>
      <c r="PFQ313" s="314"/>
      <c r="PFR313" s="314"/>
      <c r="PFS313" s="314"/>
      <c r="PFT313" s="314"/>
      <c r="PFU313" s="314"/>
      <c r="PFV313" s="314"/>
      <c r="PFW313" s="314"/>
      <c r="PFX313" s="314"/>
      <c r="PFY313" s="314"/>
      <c r="PFZ313" s="314"/>
      <c r="PGA313" s="314"/>
      <c r="PGB313" s="314"/>
      <c r="PGC313" s="314"/>
      <c r="PGD313" s="314"/>
      <c r="PGE313" s="314"/>
      <c r="PGF313" s="314"/>
      <c r="PGG313" s="314"/>
      <c r="PGH313" s="314"/>
      <c r="PGI313" s="314"/>
      <c r="PGJ313" s="314"/>
      <c r="PGK313" s="314"/>
      <c r="PGL313" s="314"/>
      <c r="PGM313" s="314"/>
      <c r="PGN313" s="314"/>
      <c r="PGO313" s="314"/>
      <c r="PGP313" s="314"/>
      <c r="PGQ313" s="314"/>
      <c r="PGR313" s="314"/>
      <c r="PGS313" s="314"/>
      <c r="PGT313" s="314"/>
      <c r="PGU313" s="314"/>
      <c r="PGV313" s="314"/>
      <c r="PGW313" s="314"/>
      <c r="PGX313" s="314"/>
      <c r="PGY313" s="314"/>
      <c r="PGZ313" s="314"/>
      <c r="PHA313" s="314"/>
      <c r="PHB313" s="314"/>
      <c r="PHC313" s="314"/>
      <c r="PHD313" s="314"/>
      <c r="PHE313" s="314"/>
      <c r="PHF313" s="314"/>
      <c r="PHG313" s="314"/>
      <c r="PHH313" s="314"/>
      <c r="PHI313" s="314"/>
      <c r="PHJ313" s="314"/>
      <c r="PHK313" s="314"/>
      <c r="PHL313" s="314"/>
      <c r="PHM313" s="314"/>
      <c r="PHN313" s="314"/>
      <c r="PHO313" s="314"/>
      <c r="PHP313" s="314"/>
      <c r="PHQ313" s="314"/>
      <c r="PHR313" s="314"/>
      <c r="PHS313" s="314"/>
      <c r="PHT313" s="314"/>
      <c r="PHU313" s="314"/>
      <c r="PHV313" s="314"/>
      <c r="PHW313" s="314"/>
      <c r="PHX313" s="314"/>
      <c r="PHY313" s="314"/>
      <c r="PHZ313" s="314"/>
      <c r="PIA313" s="314"/>
      <c r="PIB313" s="314"/>
      <c r="PIC313" s="314"/>
      <c r="PID313" s="314"/>
      <c r="PIE313" s="314"/>
      <c r="PIF313" s="314"/>
      <c r="PIG313" s="314"/>
      <c r="PIH313" s="314"/>
      <c r="PII313" s="314"/>
      <c r="PIJ313" s="314"/>
      <c r="PIK313" s="314"/>
      <c r="PIL313" s="314"/>
      <c r="PIM313" s="314"/>
      <c r="PIN313" s="314"/>
      <c r="PIO313" s="314"/>
      <c r="PIP313" s="314"/>
      <c r="PIQ313" s="314"/>
      <c r="PIR313" s="314"/>
      <c r="PIS313" s="314"/>
      <c r="PIT313" s="314"/>
      <c r="PIU313" s="314"/>
      <c r="PIV313" s="314"/>
      <c r="PIW313" s="314"/>
      <c r="PIX313" s="314"/>
      <c r="PIY313" s="314"/>
      <c r="PIZ313" s="314"/>
      <c r="PJA313" s="314"/>
      <c r="PJB313" s="314"/>
      <c r="PJC313" s="314"/>
      <c r="PJD313" s="314"/>
      <c r="PJE313" s="314"/>
      <c r="PJF313" s="314"/>
      <c r="PJG313" s="314"/>
      <c r="PJH313" s="314"/>
      <c r="PJI313" s="314"/>
      <c r="PJJ313" s="314"/>
      <c r="PJK313" s="314"/>
      <c r="PJL313" s="314"/>
      <c r="PJM313" s="314"/>
      <c r="PJN313" s="314"/>
      <c r="PJO313" s="314"/>
      <c r="PJP313" s="314"/>
      <c r="PJQ313" s="314"/>
      <c r="PJR313" s="314"/>
      <c r="PJS313" s="314"/>
      <c r="PJT313" s="314"/>
      <c r="PJU313" s="314"/>
      <c r="PJV313" s="314"/>
      <c r="PJW313" s="314"/>
      <c r="PJX313" s="314"/>
      <c r="PJY313" s="314"/>
      <c r="PJZ313" s="314"/>
      <c r="PKA313" s="314"/>
      <c r="PKB313" s="314"/>
      <c r="PKC313" s="314"/>
      <c r="PKD313" s="314"/>
      <c r="PKE313" s="314"/>
      <c r="PKF313" s="314"/>
      <c r="PKG313" s="314"/>
      <c r="PKH313" s="314"/>
      <c r="PKI313" s="314"/>
      <c r="PKJ313" s="314"/>
      <c r="PKK313" s="314"/>
      <c r="PKL313" s="314"/>
      <c r="PKM313" s="314"/>
      <c r="PKN313" s="314"/>
      <c r="PKO313" s="314"/>
      <c r="PKP313" s="314"/>
      <c r="PKQ313" s="314"/>
      <c r="PKR313" s="314"/>
      <c r="PKS313" s="314"/>
      <c r="PKT313" s="314"/>
      <c r="PKU313" s="314"/>
      <c r="PKV313" s="314"/>
      <c r="PKW313" s="314"/>
      <c r="PKX313" s="314"/>
      <c r="PKY313" s="314"/>
      <c r="PKZ313" s="314"/>
      <c r="PLA313" s="314"/>
      <c r="PLB313" s="314"/>
      <c r="PLC313" s="314"/>
      <c r="PLD313" s="314"/>
      <c r="PLE313" s="314"/>
      <c r="PLF313" s="314"/>
      <c r="PLG313" s="314"/>
      <c r="PLH313" s="314"/>
      <c r="PLI313" s="314"/>
      <c r="PLJ313" s="314"/>
      <c r="PLK313" s="314"/>
      <c r="PLL313" s="314"/>
      <c r="PLM313" s="314"/>
      <c r="PLN313" s="314"/>
      <c r="PLO313" s="314"/>
      <c r="PLP313" s="314"/>
      <c r="PLQ313" s="314"/>
      <c r="PLR313" s="314"/>
      <c r="PLS313" s="314"/>
      <c r="PLT313" s="314"/>
      <c r="PLU313" s="314"/>
      <c r="PLV313" s="314"/>
      <c r="PLW313" s="314"/>
      <c r="PLX313" s="314"/>
      <c r="PLY313" s="314"/>
      <c r="PLZ313" s="314"/>
      <c r="PMA313" s="314"/>
      <c r="PMB313" s="314"/>
      <c r="PMC313" s="314"/>
      <c r="PMD313" s="314"/>
      <c r="PME313" s="314"/>
      <c r="PMF313" s="314"/>
      <c r="PMG313" s="314"/>
      <c r="PMH313" s="314"/>
      <c r="PMI313" s="314"/>
      <c r="PMJ313" s="314"/>
      <c r="PMK313" s="314"/>
      <c r="PML313" s="314"/>
      <c r="PMM313" s="314"/>
      <c r="PMN313" s="314"/>
      <c r="PMO313" s="314"/>
      <c r="PMP313" s="314"/>
      <c r="PMQ313" s="314"/>
      <c r="PMR313" s="314"/>
      <c r="PMS313" s="314"/>
      <c r="PMT313" s="314"/>
      <c r="PMU313" s="314"/>
      <c r="PMV313" s="314"/>
      <c r="PMW313" s="314"/>
      <c r="PMX313" s="314"/>
      <c r="PMY313" s="314"/>
      <c r="PMZ313" s="314"/>
      <c r="PNA313" s="314"/>
      <c r="PNB313" s="314"/>
      <c r="PNC313" s="314"/>
      <c r="PND313" s="314"/>
      <c r="PNE313" s="314"/>
      <c r="PNF313" s="314"/>
      <c r="PNG313" s="314"/>
      <c r="PNH313" s="314"/>
      <c r="PNI313" s="314"/>
      <c r="PNJ313" s="314"/>
      <c r="PNK313" s="314"/>
      <c r="PNL313" s="314"/>
      <c r="PNM313" s="314"/>
      <c r="PNN313" s="314"/>
      <c r="PNO313" s="314"/>
      <c r="PNP313" s="314"/>
      <c r="PNQ313" s="314"/>
      <c r="PNR313" s="314"/>
      <c r="PNS313" s="314"/>
      <c r="PNT313" s="314"/>
      <c r="PNU313" s="314"/>
      <c r="PNV313" s="314"/>
      <c r="PNW313" s="314"/>
      <c r="PNX313" s="314"/>
      <c r="PNY313" s="314"/>
      <c r="PNZ313" s="314"/>
      <c r="POA313" s="314"/>
      <c r="POB313" s="314"/>
      <c r="POC313" s="314"/>
      <c r="POD313" s="314"/>
      <c r="POE313" s="314"/>
      <c r="POF313" s="314"/>
      <c r="POG313" s="314"/>
      <c r="POH313" s="314"/>
      <c r="POI313" s="314"/>
      <c r="POJ313" s="314"/>
      <c r="POK313" s="314"/>
      <c r="POL313" s="314"/>
      <c r="POM313" s="314"/>
      <c r="PON313" s="314"/>
      <c r="POO313" s="314"/>
      <c r="POP313" s="314"/>
      <c r="POQ313" s="314"/>
      <c r="POR313" s="314"/>
      <c r="POS313" s="314"/>
      <c r="POT313" s="314"/>
      <c r="POU313" s="314"/>
      <c r="POV313" s="314"/>
      <c r="POW313" s="314"/>
      <c r="POX313" s="314"/>
      <c r="POY313" s="314"/>
      <c r="POZ313" s="314"/>
      <c r="PPA313" s="314"/>
      <c r="PPB313" s="314"/>
      <c r="PPC313" s="314"/>
      <c r="PPD313" s="314"/>
      <c r="PPE313" s="314"/>
      <c r="PPF313" s="314"/>
      <c r="PPG313" s="314"/>
      <c r="PPH313" s="314"/>
      <c r="PPI313" s="314"/>
      <c r="PPJ313" s="314"/>
      <c r="PPK313" s="314"/>
      <c r="PPL313" s="314"/>
      <c r="PPM313" s="314"/>
      <c r="PPN313" s="314"/>
      <c r="PPO313" s="314"/>
      <c r="PPP313" s="314"/>
      <c r="PPQ313" s="314"/>
      <c r="PPR313" s="314"/>
      <c r="PPS313" s="314"/>
      <c r="PPT313" s="314"/>
      <c r="PPU313" s="314"/>
      <c r="PPV313" s="314"/>
      <c r="PPW313" s="314"/>
      <c r="PPX313" s="314"/>
      <c r="PPY313" s="314"/>
      <c r="PPZ313" s="314"/>
      <c r="PQA313" s="314"/>
      <c r="PQB313" s="314"/>
      <c r="PQC313" s="314"/>
      <c r="PQD313" s="314"/>
      <c r="PQE313" s="314"/>
      <c r="PQF313" s="314"/>
      <c r="PQG313" s="314"/>
      <c r="PQH313" s="314"/>
      <c r="PQI313" s="314"/>
      <c r="PQJ313" s="314"/>
      <c r="PQK313" s="314"/>
      <c r="PQL313" s="314"/>
      <c r="PQM313" s="314"/>
      <c r="PQN313" s="314"/>
      <c r="PQO313" s="314"/>
      <c r="PQP313" s="314"/>
      <c r="PQQ313" s="314"/>
      <c r="PQR313" s="314"/>
      <c r="PQS313" s="314"/>
      <c r="PQT313" s="314"/>
      <c r="PQU313" s="314"/>
      <c r="PQV313" s="314"/>
      <c r="PQW313" s="314"/>
      <c r="PQX313" s="314"/>
      <c r="PQY313" s="314"/>
      <c r="PQZ313" s="314"/>
      <c r="PRA313" s="314"/>
      <c r="PRB313" s="314"/>
      <c r="PRC313" s="314"/>
      <c r="PRD313" s="314"/>
      <c r="PRE313" s="314"/>
      <c r="PRF313" s="314"/>
      <c r="PRG313" s="314"/>
      <c r="PRH313" s="314"/>
      <c r="PRI313" s="314"/>
      <c r="PRJ313" s="314"/>
      <c r="PRK313" s="314"/>
      <c r="PRL313" s="314"/>
      <c r="PRM313" s="314"/>
      <c r="PRN313" s="314"/>
      <c r="PRO313" s="314"/>
      <c r="PRP313" s="314"/>
      <c r="PRQ313" s="314"/>
      <c r="PRR313" s="314"/>
      <c r="PRS313" s="314"/>
      <c r="PRT313" s="314"/>
      <c r="PRU313" s="314"/>
      <c r="PRV313" s="314"/>
      <c r="PRW313" s="314"/>
      <c r="PRX313" s="314"/>
      <c r="PRY313" s="314"/>
      <c r="PRZ313" s="314"/>
      <c r="PSA313" s="314"/>
      <c r="PSB313" s="314"/>
      <c r="PSC313" s="314"/>
      <c r="PSD313" s="314"/>
      <c r="PSE313" s="314"/>
      <c r="PSF313" s="314"/>
      <c r="PSG313" s="314"/>
      <c r="PSH313" s="314"/>
      <c r="PSI313" s="314"/>
      <c r="PSJ313" s="314"/>
      <c r="PSK313" s="314"/>
      <c r="PSL313" s="314"/>
      <c r="PSM313" s="314"/>
      <c r="PSN313" s="314"/>
      <c r="PSO313" s="314"/>
      <c r="PSP313" s="314"/>
      <c r="PSQ313" s="314"/>
      <c r="PSR313" s="314"/>
      <c r="PSS313" s="314"/>
      <c r="PST313" s="314"/>
      <c r="PSU313" s="314"/>
      <c r="PSV313" s="314"/>
      <c r="PSW313" s="314"/>
      <c r="PSX313" s="314"/>
      <c r="PSY313" s="314"/>
      <c r="PSZ313" s="314"/>
      <c r="PTA313" s="314"/>
      <c r="PTB313" s="314"/>
      <c r="PTC313" s="314"/>
      <c r="PTD313" s="314"/>
      <c r="PTE313" s="314"/>
      <c r="PTF313" s="314"/>
      <c r="PTG313" s="314"/>
      <c r="PTH313" s="314"/>
      <c r="PTI313" s="314"/>
      <c r="PTJ313" s="314"/>
      <c r="PTK313" s="314"/>
      <c r="PTL313" s="314"/>
      <c r="PTM313" s="314"/>
      <c r="PTN313" s="314"/>
      <c r="PTO313" s="314"/>
      <c r="PTP313" s="314"/>
      <c r="PTQ313" s="314"/>
      <c r="PTR313" s="314"/>
      <c r="PTS313" s="314"/>
      <c r="PTT313" s="314"/>
      <c r="PTU313" s="314"/>
      <c r="PTV313" s="314"/>
      <c r="PTW313" s="314"/>
      <c r="PTX313" s="314"/>
      <c r="PTY313" s="314"/>
      <c r="PTZ313" s="314"/>
      <c r="PUA313" s="314"/>
      <c r="PUB313" s="314"/>
      <c r="PUC313" s="314"/>
      <c r="PUD313" s="314"/>
      <c r="PUE313" s="314"/>
      <c r="PUF313" s="314"/>
      <c r="PUG313" s="314"/>
      <c r="PUH313" s="314"/>
      <c r="PUI313" s="314"/>
      <c r="PUJ313" s="314"/>
      <c r="PUK313" s="314"/>
      <c r="PUL313" s="314"/>
      <c r="PUM313" s="314"/>
      <c r="PUN313" s="314"/>
      <c r="PUO313" s="314"/>
      <c r="PUP313" s="314"/>
      <c r="PUQ313" s="314"/>
      <c r="PUR313" s="314"/>
      <c r="PUS313" s="314"/>
      <c r="PUT313" s="314"/>
      <c r="PUU313" s="314"/>
      <c r="PUV313" s="314"/>
      <c r="PUW313" s="314"/>
      <c r="PUX313" s="314"/>
      <c r="PUY313" s="314"/>
      <c r="PUZ313" s="314"/>
      <c r="PVA313" s="314"/>
      <c r="PVB313" s="314"/>
      <c r="PVC313" s="314"/>
      <c r="PVD313" s="314"/>
      <c r="PVE313" s="314"/>
      <c r="PVF313" s="314"/>
      <c r="PVG313" s="314"/>
      <c r="PVH313" s="314"/>
      <c r="PVI313" s="314"/>
      <c r="PVJ313" s="314"/>
      <c r="PVK313" s="314"/>
      <c r="PVL313" s="314"/>
      <c r="PVM313" s="314"/>
      <c r="PVN313" s="314"/>
      <c r="PVO313" s="314"/>
      <c r="PVP313" s="314"/>
      <c r="PVQ313" s="314"/>
      <c r="PVR313" s="314"/>
      <c r="PVS313" s="314"/>
      <c r="PVT313" s="314"/>
      <c r="PVU313" s="314"/>
      <c r="PVV313" s="314"/>
      <c r="PVW313" s="314"/>
      <c r="PVX313" s="314"/>
      <c r="PVY313" s="314"/>
      <c r="PVZ313" s="314"/>
      <c r="PWA313" s="314"/>
      <c r="PWB313" s="314"/>
      <c r="PWC313" s="314"/>
      <c r="PWD313" s="314"/>
      <c r="PWE313" s="314"/>
      <c r="PWF313" s="314"/>
      <c r="PWG313" s="314"/>
      <c r="PWH313" s="314"/>
      <c r="PWI313" s="314"/>
      <c r="PWJ313" s="314"/>
      <c r="PWK313" s="314"/>
      <c r="PWL313" s="314"/>
      <c r="PWM313" s="314"/>
      <c r="PWN313" s="314"/>
      <c r="PWO313" s="314"/>
      <c r="PWP313" s="314"/>
      <c r="PWQ313" s="314"/>
      <c r="PWR313" s="314"/>
      <c r="PWS313" s="314"/>
      <c r="PWT313" s="314"/>
      <c r="PWU313" s="314"/>
      <c r="PWV313" s="314"/>
      <c r="PWW313" s="314"/>
      <c r="PWX313" s="314"/>
      <c r="PWY313" s="314"/>
      <c r="PWZ313" s="314"/>
      <c r="PXA313" s="314"/>
      <c r="PXB313" s="314"/>
      <c r="PXC313" s="314"/>
      <c r="PXD313" s="314"/>
      <c r="PXE313" s="314"/>
      <c r="PXF313" s="314"/>
      <c r="PXG313" s="314"/>
      <c r="PXH313" s="314"/>
      <c r="PXI313" s="314"/>
      <c r="PXJ313" s="314"/>
      <c r="PXK313" s="314"/>
      <c r="PXL313" s="314"/>
      <c r="PXM313" s="314"/>
      <c r="PXN313" s="314"/>
      <c r="PXO313" s="314"/>
      <c r="PXP313" s="314"/>
      <c r="PXQ313" s="314"/>
      <c r="PXR313" s="314"/>
      <c r="PXS313" s="314"/>
      <c r="PXT313" s="314"/>
      <c r="PXU313" s="314"/>
      <c r="PXV313" s="314"/>
      <c r="PXW313" s="314"/>
      <c r="PXX313" s="314"/>
      <c r="PXY313" s="314"/>
      <c r="PXZ313" s="314"/>
      <c r="PYA313" s="314"/>
      <c r="PYB313" s="314"/>
      <c r="PYC313" s="314"/>
      <c r="PYD313" s="314"/>
      <c r="PYE313" s="314"/>
      <c r="PYF313" s="314"/>
      <c r="PYG313" s="314"/>
      <c r="PYH313" s="314"/>
      <c r="PYI313" s="314"/>
      <c r="PYJ313" s="314"/>
      <c r="PYK313" s="314"/>
      <c r="PYL313" s="314"/>
      <c r="PYM313" s="314"/>
      <c r="PYN313" s="314"/>
      <c r="PYO313" s="314"/>
      <c r="PYP313" s="314"/>
      <c r="PYQ313" s="314"/>
      <c r="PYR313" s="314"/>
      <c r="PYS313" s="314"/>
      <c r="PYT313" s="314"/>
      <c r="PYU313" s="314"/>
      <c r="PYV313" s="314"/>
      <c r="PYW313" s="314"/>
      <c r="PYX313" s="314"/>
      <c r="PYY313" s="314"/>
      <c r="PYZ313" s="314"/>
      <c r="PZA313" s="314"/>
      <c r="PZB313" s="314"/>
      <c r="PZC313" s="314"/>
      <c r="PZD313" s="314"/>
      <c r="PZE313" s="314"/>
      <c r="PZF313" s="314"/>
      <c r="PZG313" s="314"/>
      <c r="PZH313" s="314"/>
      <c r="PZI313" s="314"/>
      <c r="PZJ313" s="314"/>
      <c r="PZK313" s="314"/>
      <c r="PZL313" s="314"/>
      <c r="PZM313" s="314"/>
      <c r="PZN313" s="314"/>
      <c r="PZO313" s="314"/>
      <c r="PZP313" s="314"/>
      <c r="PZQ313" s="314"/>
      <c r="PZR313" s="314"/>
      <c r="PZS313" s="314"/>
      <c r="PZT313" s="314"/>
      <c r="PZU313" s="314"/>
      <c r="PZV313" s="314"/>
      <c r="PZW313" s="314"/>
      <c r="PZX313" s="314"/>
      <c r="PZY313" s="314"/>
      <c r="PZZ313" s="314"/>
      <c r="QAA313" s="314"/>
      <c r="QAB313" s="314"/>
      <c r="QAC313" s="314"/>
      <c r="QAD313" s="314"/>
      <c r="QAE313" s="314"/>
      <c r="QAF313" s="314"/>
      <c r="QAG313" s="314"/>
      <c r="QAH313" s="314"/>
      <c r="QAI313" s="314"/>
      <c r="QAJ313" s="314"/>
      <c r="QAK313" s="314"/>
      <c r="QAL313" s="314"/>
      <c r="QAM313" s="314"/>
      <c r="QAN313" s="314"/>
      <c r="QAO313" s="314"/>
      <c r="QAP313" s="314"/>
      <c r="QAQ313" s="314"/>
      <c r="QAR313" s="314"/>
      <c r="QAS313" s="314"/>
      <c r="QAT313" s="314"/>
      <c r="QAU313" s="314"/>
      <c r="QAV313" s="314"/>
      <c r="QAW313" s="314"/>
      <c r="QAX313" s="314"/>
      <c r="QAY313" s="314"/>
      <c r="QAZ313" s="314"/>
      <c r="QBA313" s="314"/>
      <c r="QBB313" s="314"/>
      <c r="QBC313" s="314"/>
      <c r="QBD313" s="314"/>
      <c r="QBE313" s="314"/>
      <c r="QBF313" s="314"/>
      <c r="QBG313" s="314"/>
      <c r="QBH313" s="314"/>
      <c r="QBI313" s="314"/>
      <c r="QBJ313" s="314"/>
      <c r="QBK313" s="314"/>
      <c r="QBL313" s="314"/>
      <c r="QBM313" s="314"/>
      <c r="QBN313" s="314"/>
      <c r="QBO313" s="314"/>
      <c r="QBP313" s="314"/>
      <c r="QBQ313" s="314"/>
      <c r="QBR313" s="314"/>
      <c r="QBS313" s="314"/>
      <c r="QBT313" s="314"/>
      <c r="QBU313" s="314"/>
      <c r="QBV313" s="314"/>
      <c r="QBW313" s="314"/>
      <c r="QBX313" s="314"/>
      <c r="QBY313" s="314"/>
      <c r="QBZ313" s="314"/>
      <c r="QCA313" s="314"/>
      <c r="QCB313" s="314"/>
      <c r="QCC313" s="314"/>
      <c r="QCD313" s="314"/>
      <c r="QCE313" s="314"/>
      <c r="QCF313" s="314"/>
      <c r="QCG313" s="314"/>
      <c r="QCH313" s="314"/>
      <c r="QCI313" s="314"/>
      <c r="QCJ313" s="314"/>
      <c r="QCK313" s="314"/>
      <c r="QCL313" s="314"/>
      <c r="QCM313" s="314"/>
      <c r="QCN313" s="314"/>
      <c r="QCO313" s="314"/>
      <c r="QCP313" s="314"/>
      <c r="QCQ313" s="314"/>
      <c r="QCR313" s="314"/>
      <c r="QCS313" s="314"/>
      <c r="QCT313" s="314"/>
      <c r="QCU313" s="314"/>
      <c r="QCV313" s="314"/>
      <c r="QCW313" s="314"/>
      <c r="QCX313" s="314"/>
      <c r="QCY313" s="314"/>
      <c r="QCZ313" s="314"/>
      <c r="QDA313" s="314"/>
      <c r="QDB313" s="314"/>
      <c r="QDC313" s="314"/>
      <c r="QDD313" s="314"/>
      <c r="QDE313" s="314"/>
      <c r="QDF313" s="314"/>
      <c r="QDG313" s="314"/>
      <c r="QDH313" s="314"/>
      <c r="QDI313" s="314"/>
      <c r="QDJ313" s="314"/>
      <c r="QDK313" s="314"/>
      <c r="QDL313" s="314"/>
      <c r="QDM313" s="314"/>
      <c r="QDN313" s="314"/>
      <c r="QDO313" s="314"/>
      <c r="QDP313" s="314"/>
      <c r="QDQ313" s="314"/>
      <c r="QDR313" s="314"/>
      <c r="QDS313" s="314"/>
      <c r="QDT313" s="314"/>
      <c r="QDU313" s="314"/>
      <c r="QDV313" s="314"/>
      <c r="QDW313" s="314"/>
      <c r="QDX313" s="314"/>
      <c r="QDY313" s="314"/>
      <c r="QDZ313" s="314"/>
      <c r="QEA313" s="314"/>
      <c r="QEB313" s="314"/>
      <c r="QEC313" s="314"/>
      <c r="QED313" s="314"/>
      <c r="QEE313" s="314"/>
      <c r="QEF313" s="314"/>
      <c r="QEG313" s="314"/>
      <c r="QEH313" s="314"/>
      <c r="QEI313" s="314"/>
      <c r="QEJ313" s="314"/>
      <c r="QEK313" s="314"/>
      <c r="QEL313" s="314"/>
      <c r="QEM313" s="314"/>
      <c r="QEN313" s="314"/>
      <c r="QEO313" s="314"/>
      <c r="QEP313" s="314"/>
      <c r="QEQ313" s="314"/>
      <c r="QER313" s="314"/>
      <c r="QES313" s="314"/>
      <c r="QET313" s="314"/>
      <c r="QEU313" s="314"/>
      <c r="QEV313" s="314"/>
      <c r="QEW313" s="314"/>
      <c r="QEX313" s="314"/>
      <c r="QEY313" s="314"/>
      <c r="QEZ313" s="314"/>
      <c r="QFA313" s="314"/>
      <c r="QFB313" s="314"/>
      <c r="QFC313" s="314"/>
      <c r="QFD313" s="314"/>
      <c r="QFE313" s="314"/>
      <c r="QFF313" s="314"/>
      <c r="QFG313" s="314"/>
      <c r="QFH313" s="314"/>
      <c r="QFI313" s="314"/>
      <c r="QFJ313" s="314"/>
      <c r="QFK313" s="314"/>
      <c r="QFL313" s="314"/>
      <c r="QFM313" s="314"/>
      <c r="QFN313" s="314"/>
      <c r="QFO313" s="314"/>
      <c r="QFP313" s="314"/>
      <c r="QFQ313" s="314"/>
      <c r="QFR313" s="314"/>
      <c r="QFS313" s="314"/>
      <c r="QFT313" s="314"/>
      <c r="QFU313" s="314"/>
      <c r="QFV313" s="314"/>
      <c r="QFW313" s="314"/>
      <c r="QFX313" s="314"/>
      <c r="QFY313" s="314"/>
      <c r="QFZ313" s="314"/>
      <c r="QGA313" s="314"/>
      <c r="QGB313" s="314"/>
      <c r="QGC313" s="314"/>
      <c r="QGD313" s="314"/>
      <c r="QGE313" s="314"/>
      <c r="QGF313" s="314"/>
      <c r="QGG313" s="314"/>
      <c r="QGH313" s="314"/>
      <c r="QGI313" s="314"/>
      <c r="QGJ313" s="314"/>
      <c r="QGK313" s="314"/>
      <c r="QGL313" s="314"/>
      <c r="QGM313" s="314"/>
      <c r="QGN313" s="314"/>
      <c r="QGO313" s="314"/>
      <c r="QGP313" s="314"/>
      <c r="QGQ313" s="314"/>
      <c r="QGR313" s="314"/>
      <c r="QGS313" s="314"/>
      <c r="QGT313" s="314"/>
      <c r="QGU313" s="314"/>
      <c r="QGV313" s="314"/>
      <c r="QGW313" s="314"/>
      <c r="QGX313" s="314"/>
      <c r="QGY313" s="314"/>
      <c r="QGZ313" s="314"/>
      <c r="QHA313" s="314"/>
      <c r="QHB313" s="314"/>
      <c r="QHC313" s="314"/>
      <c r="QHD313" s="314"/>
      <c r="QHE313" s="314"/>
      <c r="QHF313" s="314"/>
      <c r="QHG313" s="314"/>
      <c r="QHH313" s="314"/>
      <c r="QHI313" s="314"/>
      <c r="QHJ313" s="314"/>
      <c r="QHK313" s="314"/>
      <c r="QHL313" s="314"/>
      <c r="QHM313" s="314"/>
      <c r="QHN313" s="314"/>
      <c r="QHO313" s="314"/>
      <c r="QHP313" s="314"/>
      <c r="QHQ313" s="314"/>
      <c r="QHR313" s="314"/>
      <c r="QHS313" s="314"/>
      <c r="QHT313" s="314"/>
      <c r="QHU313" s="314"/>
      <c r="QHV313" s="314"/>
      <c r="QHW313" s="314"/>
      <c r="QHX313" s="314"/>
      <c r="QHY313" s="314"/>
      <c r="QHZ313" s="314"/>
      <c r="QIA313" s="314"/>
      <c r="QIB313" s="314"/>
      <c r="QIC313" s="314"/>
      <c r="QID313" s="314"/>
      <c r="QIE313" s="314"/>
      <c r="QIF313" s="314"/>
      <c r="QIG313" s="314"/>
      <c r="QIH313" s="314"/>
      <c r="QII313" s="314"/>
      <c r="QIJ313" s="314"/>
      <c r="QIK313" s="314"/>
      <c r="QIL313" s="314"/>
      <c r="QIM313" s="314"/>
      <c r="QIN313" s="314"/>
      <c r="QIO313" s="314"/>
      <c r="QIP313" s="314"/>
      <c r="QIQ313" s="314"/>
      <c r="QIR313" s="314"/>
      <c r="QIS313" s="314"/>
      <c r="QIT313" s="314"/>
      <c r="QIU313" s="314"/>
      <c r="QIV313" s="314"/>
      <c r="QIW313" s="314"/>
      <c r="QIX313" s="314"/>
      <c r="QIY313" s="314"/>
      <c r="QIZ313" s="314"/>
      <c r="QJA313" s="314"/>
      <c r="QJB313" s="314"/>
      <c r="QJC313" s="314"/>
      <c r="QJD313" s="314"/>
      <c r="QJE313" s="314"/>
      <c r="QJF313" s="314"/>
      <c r="QJG313" s="314"/>
      <c r="QJH313" s="314"/>
      <c r="QJI313" s="314"/>
      <c r="QJJ313" s="314"/>
      <c r="QJK313" s="314"/>
      <c r="QJL313" s="314"/>
      <c r="QJM313" s="314"/>
      <c r="QJN313" s="314"/>
      <c r="QJO313" s="314"/>
      <c r="QJP313" s="314"/>
      <c r="QJQ313" s="314"/>
      <c r="QJR313" s="314"/>
      <c r="QJS313" s="314"/>
      <c r="QJT313" s="314"/>
      <c r="QJU313" s="314"/>
      <c r="QJV313" s="314"/>
      <c r="QJW313" s="314"/>
      <c r="QJX313" s="314"/>
      <c r="QJY313" s="314"/>
      <c r="QJZ313" s="314"/>
      <c r="QKA313" s="314"/>
      <c r="QKB313" s="314"/>
      <c r="QKC313" s="314"/>
      <c r="QKD313" s="314"/>
      <c r="QKE313" s="314"/>
      <c r="QKF313" s="314"/>
      <c r="QKG313" s="314"/>
      <c r="QKH313" s="314"/>
      <c r="QKI313" s="314"/>
      <c r="QKJ313" s="314"/>
      <c r="QKK313" s="314"/>
      <c r="QKL313" s="314"/>
      <c r="QKM313" s="314"/>
      <c r="QKN313" s="314"/>
      <c r="QKO313" s="314"/>
      <c r="QKP313" s="314"/>
      <c r="QKQ313" s="314"/>
      <c r="QKR313" s="314"/>
      <c r="QKS313" s="314"/>
      <c r="QKT313" s="314"/>
      <c r="QKU313" s="314"/>
      <c r="QKV313" s="314"/>
      <c r="QKW313" s="314"/>
      <c r="QKX313" s="314"/>
      <c r="QKY313" s="314"/>
      <c r="QKZ313" s="314"/>
      <c r="QLA313" s="314"/>
      <c r="QLB313" s="314"/>
      <c r="QLC313" s="314"/>
      <c r="QLD313" s="314"/>
      <c r="QLE313" s="314"/>
      <c r="QLF313" s="314"/>
      <c r="QLG313" s="314"/>
      <c r="QLH313" s="314"/>
      <c r="QLI313" s="314"/>
      <c r="QLJ313" s="314"/>
      <c r="QLK313" s="314"/>
      <c r="QLL313" s="314"/>
      <c r="QLM313" s="314"/>
      <c r="QLN313" s="314"/>
      <c r="QLO313" s="314"/>
      <c r="QLP313" s="314"/>
      <c r="QLQ313" s="314"/>
      <c r="QLR313" s="314"/>
      <c r="QLS313" s="314"/>
      <c r="QLT313" s="314"/>
      <c r="QLU313" s="314"/>
      <c r="QLV313" s="314"/>
      <c r="QLW313" s="314"/>
      <c r="QLX313" s="314"/>
      <c r="QLY313" s="314"/>
      <c r="QLZ313" s="314"/>
      <c r="QMA313" s="314"/>
      <c r="QMB313" s="314"/>
      <c r="QMC313" s="314"/>
      <c r="QMD313" s="314"/>
      <c r="QME313" s="314"/>
      <c r="QMF313" s="314"/>
      <c r="QMG313" s="314"/>
      <c r="QMH313" s="314"/>
      <c r="QMI313" s="314"/>
      <c r="QMJ313" s="314"/>
      <c r="QMK313" s="314"/>
      <c r="QML313" s="314"/>
      <c r="QMM313" s="314"/>
      <c r="QMN313" s="314"/>
      <c r="QMO313" s="314"/>
      <c r="QMP313" s="314"/>
      <c r="QMQ313" s="314"/>
      <c r="QMR313" s="314"/>
      <c r="QMS313" s="314"/>
      <c r="QMT313" s="314"/>
      <c r="QMU313" s="314"/>
      <c r="QMV313" s="314"/>
      <c r="QMW313" s="314"/>
      <c r="QMX313" s="314"/>
      <c r="QMY313" s="314"/>
      <c r="QMZ313" s="314"/>
      <c r="QNA313" s="314"/>
      <c r="QNB313" s="314"/>
      <c r="QNC313" s="314"/>
      <c r="QND313" s="314"/>
      <c r="QNE313" s="314"/>
      <c r="QNF313" s="314"/>
      <c r="QNG313" s="314"/>
      <c r="QNH313" s="314"/>
      <c r="QNI313" s="314"/>
      <c r="QNJ313" s="314"/>
      <c r="QNK313" s="314"/>
      <c r="QNL313" s="314"/>
      <c r="QNM313" s="314"/>
      <c r="QNN313" s="314"/>
      <c r="QNO313" s="314"/>
      <c r="QNP313" s="314"/>
      <c r="QNQ313" s="314"/>
      <c r="QNR313" s="314"/>
      <c r="QNS313" s="314"/>
      <c r="QNT313" s="314"/>
      <c r="QNU313" s="314"/>
      <c r="QNV313" s="314"/>
      <c r="QNW313" s="314"/>
      <c r="QNX313" s="314"/>
      <c r="QNY313" s="314"/>
      <c r="QNZ313" s="314"/>
      <c r="QOA313" s="314"/>
      <c r="QOB313" s="314"/>
      <c r="QOC313" s="314"/>
      <c r="QOD313" s="314"/>
      <c r="QOE313" s="314"/>
      <c r="QOF313" s="314"/>
      <c r="QOG313" s="314"/>
      <c r="QOH313" s="314"/>
      <c r="QOI313" s="314"/>
      <c r="QOJ313" s="314"/>
      <c r="QOK313" s="314"/>
      <c r="QOL313" s="314"/>
      <c r="QOM313" s="314"/>
      <c r="QON313" s="314"/>
      <c r="QOO313" s="314"/>
      <c r="QOP313" s="314"/>
      <c r="QOQ313" s="314"/>
      <c r="QOR313" s="314"/>
      <c r="QOS313" s="314"/>
      <c r="QOT313" s="314"/>
      <c r="QOU313" s="314"/>
      <c r="QOV313" s="314"/>
      <c r="QOW313" s="314"/>
      <c r="QOX313" s="314"/>
      <c r="QOY313" s="314"/>
      <c r="QOZ313" s="314"/>
      <c r="QPA313" s="314"/>
      <c r="QPB313" s="314"/>
      <c r="QPC313" s="314"/>
      <c r="QPD313" s="314"/>
      <c r="QPE313" s="314"/>
      <c r="QPF313" s="314"/>
      <c r="QPG313" s="314"/>
      <c r="QPH313" s="314"/>
      <c r="QPI313" s="314"/>
      <c r="QPJ313" s="314"/>
      <c r="QPK313" s="314"/>
      <c r="QPL313" s="314"/>
      <c r="QPM313" s="314"/>
      <c r="QPN313" s="314"/>
      <c r="QPO313" s="314"/>
      <c r="QPP313" s="314"/>
      <c r="QPQ313" s="314"/>
      <c r="QPR313" s="314"/>
      <c r="QPS313" s="314"/>
      <c r="QPT313" s="314"/>
      <c r="QPU313" s="314"/>
      <c r="QPV313" s="314"/>
      <c r="QPW313" s="314"/>
      <c r="QPX313" s="314"/>
      <c r="QPY313" s="314"/>
      <c r="QPZ313" s="314"/>
      <c r="QQA313" s="314"/>
      <c r="QQB313" s="314"/>
      <c r="QQC313" s="314"/>
      <c r="QQD313" s="314"/>
      <c r="QQE313" s="314"/>
      <c r="QQF313" s="314"/>
      <c r="QQG313" s="314"/>
      <c r="QQH313" s="314"/>
      <c r="QQI313" s="314"/>
      <c r="QQJ313" s="314"/>
      <c r="QQK313" s="314"/>
      <c r="QQL313" s="314"/>
      <c r="QQM313" s="314"/>
      <c r="QQN313" s="314"/>
      <c r="QQO313" s="314"/>
      <c r="QQP313" s="314"/>
      <c r="QQQ313" s="314"/>
      <c r="QQR313" s="314"/>
      <c r="QQS313" s="314"/>
      <c r="QQT313" s="314"/>
      <c r="QQU313" s="314"/>
      <c r="QQV313" s="314"/>
      <c r="QQW313" s="314"/>
      <c r="QQX313" s="314"/>
      <c r="QQY313" s="314"/>
      <c r="QQZ313" s="314"/>
      <c r="QRA313" s="314"/>
      <c r="QRB313" s="314"/>
      <c r="QRC313" s="314"/>
      <c r="QRD313" s="314"/>
      <c r="QRE313" s="314"/>
      <c r="QRF313" s="314"/>
      <c r="QRG313" s="314"/>
      <c r="QRH313" s="314"/>
      <c r="QRI313" s="314"/>
      <c r="QRJ313" s="314"/>
      <c r="QRK313" s="314"/>
      <c r="QRL313" s="314"/>
      <c r="QRM313" s="314"/>
      <c r="QRN313" s="314"/>
      <c r="QRO313" s="314"/>
      <c r="QRP313" s="314"/>
      <c r="QRQ313" s="314"/>
      <c r="QRR313" s="314"/>
      <c r="QRS313" s="314"/>
      <c r="QRT313" s="314"/>
      <c r="QRU313" s="314"/>
      <c r="QRV313" s="314"/>
      <c r="QRW313" s="314"/>
      <c r="QRX313" s="314"/>
      <c r="QRY313" s="314"/>
      <c r="QRZ313" s="314"/>
      <c r="QSA313" s="314"/>
      <c r="QSB313" s="314"/>
      <c r="QSC313" s="314"/>
      <c r="QSD313" s="314"/>
      <c r="QSE313" s="314"/>
      <c r="QSF313" s="314"/>
      <c r="QSG313" s="314"/>
      <c r="QSH313" s="314"/>
      <c r="QSI313" s="314"/>
      <c r="QSJ313" s="314"/>
      <c r="QSK313" s="314"/>
      <c r="QSL313" s="314"/>
      <c r="QSM313" s="314"/>
      <c r="QSN313" s="314"/>
      <c r="QSO313" s="314"/>
      <c r="QSP313" s="314"/>
      <c r="QSQ313" s="314"/>
      <c r="QSR313" s="314"/>
      <c r="QSS313" s="314"/>
      <c r="QST313" s="314"/>
      <c r="QSU313" s="314"/>
      <c r="QSV313" s="314"/>
      <c r="QSW313" s="314"/>
      <c r="QSX313" s="314"/>
      <c r="QSY313" s="314"/>
      <c r="QSZ313" s="314"/>
      <c r="QTA313" s="314"/>
      <c r="QTB313" s="314"/>
      <c r="QTC313" s="314"/>
      <c r="QTD313" s="314"/>
      <c r="QTE313" s="314"/>
      <c r="QTF313" s="314"/>
      <c r="QTG313" s="314"/>
      <c r="QTH313" s="314"/>
      <c r="QTI313" s="314"/>
      <c r="QTJ313" s="314"/>
      <c r="QTK313" s="314"/>
      <c r="QTL313" s="314"/>
      <c r="QTM313" s="314"/>
      <c r="QTN313" s="314"/>
      <c r="QTO313" s="314"/>
      <c r="QTP313" s="314"/>
      <c r="QTQ313" s="314"/>
      <c r="QTR313" s="314"/>
      <c r="QTS313" s="314"/>
      <c r="QTT313" s="314"/>
      <c r="QTU313" s="314"/>
      <c r="QTV313" s="314"/>
      <c r="QTW313" s="314"/>
      <c r="QTX313" s="314"/>
      <c r="QTY313" s="314"/>
      <c r="QTZ313" s="314"/>
      <c r="QUA313" s="314"/>
      <c r="QUB313" s="314"/>
      <c r="QUC313" s="314"/>
      <c r="QUD313" s="314"/>
      <c r="QUE313" s="314"/>
      <c r="QUF313" s="314"/>
      <c r="QUG313" s="314"/>
      <c r="QUH313" s="314"/>
      <c r="QUI313" s="314"/>
      <c r="QUJ313" s="314"/>
      <c r="QUK313" s="314"/>
      <c r="QUL313" s="314"/>
      <c r="QUM313" s="314"/>
      <c r="QUN313" s="314"/>
      <c r="QUO313" s="314"/>
      <c r="QUP313" s="314"/>
      <c r="QUQ313" s="314"/>
      <c r="QUR313" s="314"/>
      <c r="QUS313" s="314"/>
      <c r="QUT313" s="314"/>
      <c r="QUU313" s="314"/>
      <c r="QUV313" s="314"/>
      <c r="QUW313" s="314"/>
      <c r="QUX313" s="314"/>
      <c r="QUY313" s="314"/>
      <c r="QUZ313" s="314"/>
      <c r="QVA313" s="314"/>
      <c r="QVB313" s="314"/>
      <c r="QVC313" s="314"/>
      <c r="QVD313" s="314"/>
      <c r="QVE313" s="314"/>
      <c r="QVF313" s="314"/>
      <c r="QVG313" s="314"/>
      <c r="QVH313" s="314"/>
      <c r="QVI313" s="314"/>
      <c r="QVJ313" s="314"/>
      <c r="QVK313" s="314"/>
      <c r="QVL313" s="314"/>
      <c r="QVM313" s="314"/>
      <c r="QVN313" s="314"/>
      <c r="QVO313" s="314"/>
      <c r="QVP313" s="314"/>
      <c r="QVQ313" s="314"/>
      <c r="QVR313" s="314"/>
      <c r="QVS313" s="314"/>
      <c r="QVT313" s="314"/>
      <c r="QVU313" s="314"/>
      <c r="QVV313" s="314"/>
      <c r="QVW313" s="314"/>
      <c r="QVX313" s="314"/>
      <c r="QVY313" s="314"/>
      <c r="QVZ313" s="314"/>
      <c r="QWA313" s="314"/>
      <c r="QWB313" s="314"/>
      <c r="QWC313" s="314"/>
      <c r="QWD313" s="314"/>
      <c r="QWE313" s="314"/>
      <c r="QWF313" s="314"/>
      <c r="QWG313" s="314"/>
      <c r="QWH313" s="314"/>
      <c r="QWI313" s="314"/>
      <c r="QWJ313" s="314"/>
      <c r="QWK313" s="314"/>
      <c r="QWL313" s="314"/>
      <c r="QWM313" s="314"/>
      <c r="QWN313" s="314"/>
      <c r="QWO313" s="314"/>
      <c r="QWP313" s="314"/>
      <c r="QWQ313" s="314"/>
      <c r="QWR313" s="314"/>
      <c r="QWS313" s="314"/>
      <c r="QWT313" s="314"/>
      <c r="QWU313" s="314"/>
      <c r="QWV313" s="314"/>
      <c r="QWW313" s="314"/>
      <c r="QWX313" s="314"/>
      <c r="QWY313" s="314"/>
      <c r="QWZ313" s="314"/>
      <c r="QXA313" s="314"/>
      <c r="QXB313" s="314"/>
      <c r="QXC313" s="314"/>
      <c r="QXD313" s="314"/>
      <c r="QXE313" s="314"/>
      <c r="QXF313" s="314"/>
      <c r="QXG313" s="314"/>
      <c r="QXH313" s="314"/>
      <c r="QXI313" s="314"/>
      <c r="QXJ313" s="314"/>
      <c r="QXK313" s="314"/>
      <c r="QXL313" s="314"/>
      <c r="QXM313" s="314"/>
      <c r="QXN313" s="314"/>
      <c r="QXO313" s="314"/>
      <c r="QXP313" s="314"/>
      <c r="QXQ313" s="314"/>
      <c r="QXR313" s="314"/>
      <c r="QXS313" s="314"/>
      <c r="QXT313" s="314"/>
      <c r="QXU313" s="314"/>
      <c r="QXV313" s="314"/>
      <c r="QXW313" s="314"/>
      <c r="QXX313" s="314"/>
      <c r="QXY313" s="314"/>
      <c r="QXZ313" s="314"/>
      <c r="QYA313" s="314"/>
      <c r="QYB313" s="314"/>
      <c r="QYC313" s="314"/>
      <c r="QYD313" s="314"/>
      <c r="QYE313" s="314"/>
      <c r="QYF313" s="314"/>
      <c r="QYG313" s="314"/>
      <c r="QYH313" s="314"/>
      <c r="QYI313" s="314"/>
      <c r="QYJ313" s="314"/>
      <c r="QYK313" s="314"/>
      <c r="QYL313" s="314"/>
      <c r="QYM313" s="314"/>
      <c r="QYN313" s="314"/>
      <c r="QYO313" s="314"/>
      <c r="QYP313" s="314"/>
      <c r="QYQ313" s="314"/>
      <c r="QYR313" s="314"/>
      <c r="QYS313" s="314"/>
      <c r="QYT313" s="314"/>
      <c r="QYU313" s="314"/>
      <c r="QYV313" s="314"/>
      <c r="QYW313" s="314"/>
      <c r="QYX313" s="314"/>
      <c r="QYY313" s="314"/>
      <c r="QYZ313" s="314"/>
      <c r="QZA313" s="314"/>
      <c r="QZB313" s="314"/>
      <c r="QZC313" s="314"/>
      <c r="QZD313" s="314"/>
      <c r="QZE313" s="314"/>
      <c r="QZF313" s="314"/>
      <c r="QZG313" s="314"/>
      <c r="QZH313" s="314"/>
      <c r="QZI313" s="314"/>
      <c r="QZJ313" s="314"/>
      <c r="QZK313" s="314"/>
      <c r="QZL313" s="314"/>
      <c r="QZM313" s="314"/>
      <c r="QZN313" s="314"/>
      <c r="QZO313" s="314"/>
      <c r="QZP313" s="314"/>
      <c r="QZQ313" s="314"/>
      <c r="QZR313" s="314"/>
      <c r="QZS313" s="314"/>
      <c r="QZT313" s="314"/>
      <c r="QZU313" s="314"/>
      <c r="QZV313" s="314"/>
      <c r="QZW313" s="314"/>
      <c r="QZX313" s="314"/>
      <c r="QZY313" s="314"/>
      <c r="QZZ313" s="314"/>
      <c r="RAA313" s="314"/>
      <c r="RAB313" s="314"/>
      <c r="RAC313" s="314"/>
      <c r="RAD313" s="314"/>
      <c r="RAE313" s="314"/>
      <c r="RAF313" s="314"/>
      <c r="RAG313" s="314"/>
      <c r="RAH313" s="314"/>
      <c r="RAI313" s="314"/>
      <c r="RAJ313" s="314"/>
      <c r="RAK313" s="314"/>
      <c r="RAL313" s="314"/>
      <c r="RAM313" s="314"/>
      <c r="RAN313" s="314"/>
      <c r="RAO313" s="314"/>
      <c r="RAP313" s="314"/>
      <c r="RAQ313" s="314"/>
      <c r="RAR313" s="314"/>
      <c r="RAS313" s="314"/>
      <c r="RAT313" s="314"/>
      <c r="RAU313" s="314"/>
      <c r="RAV313" s="314"/>
      <c r="RAW313" s="314"/>
      <c r="RAX313" s="314"/>
      <c r="RAY313" s="314"/>
      <c r="RAZ313" s="314"/>
      <c r="RBA313" s="314"/>
      <c r="RBB313" s="314"/>
      <c r="RBC313" s="314"/>
      <c r="RBD313" s="314"/>
      <c r="RBE313" s="314"/>
      <c r="RBF313" s="314"/>
      <c r="RBG313" s="314"/>
      <c r="RBH313" s="314"/>
      <c r="RBI313" s="314"/>
      <c r="RBJ313" s="314"/>
      <c r="RBK313" s="314"/>
      <c r="RBL313" s="314"/>
      <c r="RBM313" s="314"/>
      <c r="RBN313" s="314"/>
      <c r="RBO313" s="314"/>
      <c r="RBP313" s="314"/>
      <c r="RBQ313" s="314"/>
      <c r="RBR313" s="314"/>
      <c r="RBS313" s="314"/>
      <c r="RBT313" s="314"/>
      <c r="RBU313" s="314"/>
      <c r="RBV313" s="314"/>
      <c r="RBW313" s="314"/>
      <c r="RBX313" s="314"/>
      <c r="RBY313" s="314"/>
      <c r="RBZ313" s="314"/>
      <c r="RCA313" s="314"/>
      <c r="RCB313" s="314"/>
      <c r="RCC313" s="314"/>
      <c r="RCD313" s="314"/>
      <c r="RCE313" s="314"/>
      <c r="RCF313" s="314"/>
      <c r="RCG313" s="314"/>
      <c r="RCH313" s="314"/>
      <c r="RCI313" s="314"/>
      <c r="RCJ313" s="314"/>
      <c r="RCK313" s="314"/>
      <c r="RCL313" s="314"/>
      <c r="RCM313" s="314"/>
      <c r="RCN313" s="314"/>
      <c r="RCO313" s="314"/>
      <c r="RCP313" s="314"/>
      <c r="RCQ313" s="314"/>
      <c r="RCR313" s="314"/>
      <c r="RCS313" s="314"/>
      <c r="RCT313" s="314"/>
      <c r="RCU313" s="314"/>
      <c r="RCV313" s="314"/>
      <c r="RCW313" s="314"/>
      <c r="RCX313" s="314"/>
      <c r="RCY313" s="314"/>
      <c r="RCZ313" s="314"/>
      <c r="RDA313" s="314"/>
      <c r="RDB313" s="314"/>
      <c r="RDC313" s="314"/>
      <c r="RDD313" s="314"/>
      <c r="RDE313" s="314"/>
      <c r="RDF313" s="314"/>
      <c r="RDG313" s="314"/>
      <c r="RDH313" s="314"/>
      <c r="RDI313" s="314"/>
      <c r="RDJ313" s="314"/>
      <c r="RDK313" s="314"/>
      <c r="RDL313" s="314"/>
      <c r="RDM313" s="314"/>
      <c r="RDN313" s="314"/>
      <c r="RDO313" s="314"/>
      <c r="RDP313" s="314"/>
      <c r="RDQ313" s="314"/>
      <c r="RDR313" s="314"/>
      <c r="RDS313" s="314"/>
      <c r="RDT313" s="314"/>
      <c r="RDU313" s="314"/>
      <c r="RDV313" s="314"/>
      <c r="RDW313" s="314"/>
      <c r="RDX313" s="314"/>
      <c r="RDY313" s="314"/>
      <c r="RDZ313" s="314"/>
      <c r="REA313" s="314"/>
      <c r="REB313" s="314"/>
      <c r="REC313" s="314"/>
      <c r="RED313" s="314"/>
      <c r="REE313" s="314"/>
      <c r="REF313" s="314"/>
      <c r="REG313" s="314"/>
      <c r="REH313" s="314"/>
      <c r="REI313" s="314"/>
      <c r="REJ313" s="314"/>
      <c r="REK313" s="314"/>
      <c r="REL313" s="314"/>
      <c r="REM313" s="314"/>
      <c r="REN313" s="314"/>
      <c r="REO313" s="314"/>
      <c r="REP313" s="314"/>
      <c r="REQ313" s="314"/>
      <c r="RER313" s="314"/>
      <c r="RES313" s="314"/>
      <c r="RET313" s="314"/>
      <c r="REU313" s="314"/>
      <c r="REV313" s="314"/>
      <c r="REW313" s="314"/>
      <c r="REX313" s="314"/>
      <c r="REY313" s="314"/>
      <c r="REZ313" s="314"/>
      <c r="RFA313" s="314"/>
      <c r="RFB313" s="314"/>
      <c r="RFC313" s="314"/>
      <c r="RFD313" s="314"/>
      <c r="RFE313" s="314"/>
      <c r="RFF313" s="314"/>
      <c r="RFG313" s="314"/>
      <c r="RFH313" s="314"/>
      <c r="RFI313" s="314"/>
      <c r="RFJ313" s="314"/>
      <c r="RFK313" s="314"/>
      <c r="RFL313" s="314"/>
      <c r="RFM313" s="314"/>
      <c r="RFN313" s="314"/>
      <c r="RFO313" s="314"/>
      <c r="RFP313" s="314"/>
      <c r="RFQ313" s="314"/>
      <c r="RFR313" s="314"/>
      <c r="RFS313" s="314"/>
      <c r="RFT313" s="314"/>
      <c r="RFU313" s="314"/>
      <c r="RFV313" s="314"/>
      <c r="RFW313" s="314"/>
      <c r="RFX313" s="314"/>
      <c r="RFY313" s="314"/>
      <c r="RFZ313" s="314"/>
      <c r="RGA313" s="314"/>
      <c r="RGB313" s="314"/>
      <c r="RGC313" s="314"/>
      <c r="RGD313" s="314"/>
      <c r="RGE313" s="314"/>
      <c r="RGF313" s="314"/>
      <c r="RGG313" s="314"/>
      <c r="RGH313" s="314"/>
      <c r="RGI313" s="314"/>
      <c r="RGJ313" s="314"/>
      <c r="RGK313" s="314"/>
      <c r="RGL313" s="314"/>
      <c r="RGM313" s="314"/>
      <c r="RGN313" s="314"/>
      <c r="RGO313" s="314"/>
      <c r="RGP313" s="314"/>
      <c r="RGQ313" s="314"/>
      <c r="RGR313" s="314"/>
      <c r="RGS313" s="314"/>
      <c r="RGT313" s="314"/>
      <c r="RGU313" s="314"/>
      <c r="RGV313" s="314"/>
      <c r="RGW313" s="314"/>
      <c r="RGX313" s="314"/>
      <c r="RGY313" s="314"/>
      <c r="RGZ313" s="314"/>
      <c r="RHA313" s="314"/>
      <c r="RHB313" s="314"/>
      <c r="RHC313" s="314"/>
      <c r="RHD313" s="314"/>
      <c r="RHE313" s="314"/>
      <c r="RHF313" s="314"/>
      <c r="RHG313" s="314"/>
      <c r="RHH313" s="314"/>
      <c r="RHI313" s="314"/>
      <c r="RHJ313" s="314"/>
      <c r="RHK313" s="314"/>
      <c r="RHL313" s="314"/>
      <c r="RHM313" s="314"/>
      <c r="RHN313" s="314"/>
      <c r="RHO313" s="314"/>
      <c r="RHP313" s="314"/>
      <c r="RHQ313" s="314"/>
      <c r="RHR313" s="314"/>
      <c r="RHS313" s="314"/>
      <c r="RHT313" s="314"/>
      <c r="RHU313" s="314"/>
      <c r="RHV313" s="314"/>
      <c r="RHW313" s="314"/>
      <c r="RHX313" s="314"/>
      <c r="RHY313" s="314"/>
      <c r="RHZ313" s="314"/>
      <c r="RIA313" s="314"/>
      <c r="RIB313" s="314"/>
      <c r="RIC313" s="314"/>
      <c r="RID313" s="314"/>
      <c r="RIE313" s="314"/>
      <c r="RIF313" s="314"/>
      <c r="RIG313" s="314"/>
      <c r="RIH313" s="314"/>
      <c r="RII313" s="314"/>
      <c r="RIJ313" s="314"/>
      <c r="RIK313" s="314"/>
      <c r="RIL313" s="314"/>
      <c r="RIM313" s="314"/>
      <c r="RIN313" s="314"/>
      <c r="RIO313" s="314"/>
      <c r="RIP313" s="314"/>
      <c r="RIQ313" s="314"/>
      <c r="RIR313" s="314"/>
      <c r="RIS313" s="314"/>
      <c r="RIT313" s="314"/>
      <c r="RIU313" s="314"/>
      <c r="RIV313" s="314"/>
      <c r="RIW313" s="314"/>
      <c r="RIX313" s="314"/>
      <c r="RIY313" s="314"/>
      <c r="RIZ313" s="314"/>
      <c r="RJA313" s="314"/>
      <c r="RJB313" s="314"/>
      <c r="RJC313" s="314"/>
      <c r="RJD313" s="314"/>
      <c r="RJE313" s="314"/>
      <c r="RJF313" s="314"/>
      <c r="RJG313" s="314"/>
      <c r="RJH313" s="314"/>
      <c r="RJI313" s="314"/>
      <c r="RJJ313" s="314"/>
      <c r="RJK313" s="314"/>
      <c r="RJL313" s="314"/>
      <c r="RJM313" s="314"/>
      <c r="RJN313" s="314"/>
      <c r="RJO313" s="314"/>
      <c r="RJP313" s="314"/>
      <c r="RJQ313" s="314"/>
      <c r="RJR313" s="314"/>
      <c r="RJS313" s="314"/>
      <c r="RJT313" s="314"/>
      <c r="RJU313" s="314"/>
      <c r="RJV313" s="314"/>
      <c r="RJW313" s="314"/>
      <c r="RJX313" s="314"/>
      <c r="RJY313" s="314"/>
      <c r="RJZ313" s="314"/>
      <c r="RKA313" s="314"/>
      <c r="RKB313" s="314"/>
      <c r="RKC313" s="314"/>
      <c r="RKD313" s="314"/>
      <c r="RKE313" s="314"/>
      <c r="RKF313" s="314"/>
      <c r="RKG313" s="314"/>
      <c r="RKH313" s="314"/>
      <c r="RKI313" s="314"/>
      <c r="RKJ313" s="314"/>
      <c r="RKK313" s="314"/>
      <c r="RKL313" s="314"/>
      <c r="RKM313" s="314"/>
      <c r="RKN313" s="314"/>
      <c r="RKO313" s="314"/>
      <c r="RKP313" s="314"/>
      <c r="RKQ313" s="314"/>
      <c r="RKR313" s="314"/>
      <c r="RKS313" s="314"/>
      <c r="RKT313" s="314"/>
      <c r="RKU313" s="314"/>
      <c r="RKV313" s="314"/>
      <c r="RKW313" s="314"/>
      <c r="RKX313" s="314"/>
      <c r="RKY313" s="314"/>
      <c r="RKZ313" s="314"/>
      <c r="RLA313" s="314"/>
      <c r="RLB313" s="314"/>
      <c r="RLC313" s="314"/>
      <c r="RLD313" s="314"/>
      <c r="RLE313" s="314"/>
      <c r="RLF313" s="314"/>
      <c r="RLG313" s="314"/>
      <c r="RLH313" s="314"/>
      <c r="RLI313" s="314"/>
      <c r="RLJ313" s="314"/>
      <c r="RLK313" s="314"/>
      <c r="RLL313" s="314"/>
      <c r="RLM313" s="314"/>
      <c r="RLN313" s="314"/>
      <c r="RLO313" s="314"/>
      <c r="RLP313" s="314"/>
      <c r="RLQ313" s="314"/>
      <c r="RLR313" s="314"/>
      <c r="RLS313" s="314"/>
      <c r="RLT313" s="314"/>
      <c r="RLU313" s="314"/>
      <c r="RLV313" s="314"/>
      <c r="RLW313" s="314"/>
      <c r="RLX313" s="314"/>
      <c r="RLY313" s="314"/>
      <c r="RLZ313" s="314"/>
      <c r="RMA313" s="314"/>
      <c r="RMB313" s="314"/>
      <c r="RMC313" s="314"/>
      <c r="RMD313" s="314"/>
      <c r="RME313" s="314"/>
      <c r="RMF313" s="314"/>
      <c r="RMG313" s="314"/>
      <c r="RMH313" s="314"/>
      <c r="RMI313" s="314"/>
      <c r="RMJ313" s="314"/>
      <c r="RMK313" s="314"/>
      <c r="RML313" s="314"/>
      <c r="RMM313" s="314"/>
      <c r="RMN313" s="314"/>
      <c r="RMO313" s="314"/>
      <c r="RMP313" s="314"/>
      <c r="RMQ313" s="314"/>
      <c r="RMR313" s="314"/>
      <c r="RMS313" s="314"/>
      <c r="RMT313" s="314"/>
      <c r="RMU313" s="314"/>
      <c r="RMV313" s="314"/>
      <c r="RMW313" s="314"/>
      <c r="RMX313" s="314"/>
      <c r="RMY313" s="314"/>
      <c r="RMZ313" s="314"/>
      <c r="RNA313" s="314"/>
      <c r="RNB313" s="314"/>
      <c r="RNC313" s="314"/>
      <c r="RND313" s="314"/>
      <c r="RNE313" s="314"/>
      <c r="RNF313" s="314"/>
      <c r="RNG313" s="314"/>
      <c r="RNH313" s="314"/>
      <c r="RNI313" s="314"/>
      <c r="RNJ313" s="314"/>
      <c r="RNK313" s="314"/>
      <c r="RNL313" s="314"/>
      <c r="RNM313" s="314"/>
      <c r="RNN313" s="314"/>
      <c r="RNO313" s="314"/>
      <c r="RNP313" s="314"/>
      <c r="RNQ313" s="314"/>
      <c r="RNR313" s="314"/>
      <c r="RNS313" s="314"/>
      <c r="RNT313" s="314"/>
      <c r="RNU313" s="314"/>
      <c r="RNV313" s="314"/>
      <c r="RNW313" s="314"/>
      <c r="RNX313" s="314"/>
      <c r="RNY313" s="314"/>
      <c r="RNZ313" s="314"/>
      <c r="ROA313" s="314"/>
      <c r="ROB313" s="314"/>
      <c r="ROC313" s="314"/>
      <c r="ROD313" s="314"/>
      <c r="ROE313" s="314"/>
      <c r="ROF313" s="314"/>
      <c r="ROG313" s="314"/>
      <c r="ROH313" s="314"/>
      <c r="ROI313" s="314"/>
      <c r="ROJ313" s="314"/>
      <c r="ROK313" s="314"/>
      <c r="ROL313" s="314"/>
      <c r="ROM313" s="314"/>
      <c r="RON313" s="314"/>
      <c r="ROO313" s="314"/>
      <c r="ROP313" s="314"/>
      <c r="ROQ313" s="314"/>
      <c r="ROR313" s="314"/>
      <c r="ROS313" s="314"/>
      <c r="ROT313" s="314"/>
      <c r="ROU313" s="314"/>
      <c r="ROV313" s="314"/>
      <c r="ROW313" s="314"/>
      <c r="ROX313" s="314"/>
      <c r="ROY313" s="314"/>
      <c r="ROZ313" s="314"/>
      <c r="RPA313" s="314"/>
      <c r="RPB313" s="314"/>
      <c r="RPC313" s="314"/>
      <c r="RPD313" s="314"/>
      <c r="RPE313" s="314"/>
      <c r="RPF313" s="314"/>
      <c r="RPG313" s="314"/>
      <c r="RPH313" s="314"/>
      <c r="RPI313" s="314"/>
      <c r="RPJ313" s="314"/>
      <c r="RPK313" s="314"/>
      <c r="RPL313" s="314"/>
      <c r="RPM313" s="314"/>
      <c r="RPN313" s="314"/>
      <c r="RPO313" s="314"/>
      <c r="RPP313" s="314"/>
      <c r="RPQ313" s="314"/>
      <c r="RPR313" s="314"/>
      <c r="RPS313" s="314"/>
      <c r="RPT313" s="314"/>
      <c r="RPU313" s="314"/>
      <c r="RPV313" s="314"/>
      <c r="RPW313" s="314"/>
      <c r="RPX313" s="314"/>
      <c r="RPY313" s="314"/>
      <c r="RPZ313" s="314"/>
      <c r="RQA313" s="314"/>
      <c r="RQB313" s="314"/>
      <c r="RQC313" s="314"/>
      <c r="RQD313" s="314"/>
      <c r="RQE313" s="314"/>
      <c r="RQF313" s="314"/>
      <c r="RQG313" s="314"/>
      <c r="RQH313" s="314"/>
      <c r="RQI313" s="314"/>
      <c r="RQJ313" s="314"/>
      <c r="RQK313" s="314"/>
      <c r="RQL313" s="314"/>
      <c r="RQM313" s="314"/>
      <c r="RQN313" s="314"/>
      <c r="RQO313" s="314"/>
      <c r="RQP313" s="314"/>
      <c r="RQQ313" s="314"/>
      <c r="RQR313" s="314"/>
      <c r="RQS313" s="314"/>
      <c r="RQT313" s="314"/>
      <c r="RQU313" s="314"/>
      <c r="RQV313" s="314"/>
      <c r="RQW313" s="314"/>
      <c r="RQX313" s="314"/>
      <c r="RQY313" s="314"/>
      <c r="RQZ313" s="314"/>
      <c r="RRA313" s="314"/>
      <c r="RRB313" s="314"/>
      <c r="RRC313" s="314"/>
      <c r="RRD313" s="314"/>
      <c r="RRE313" s="314"/>
      <c r="RRF313" s="314"/>
      <c r="RRG313" s="314"/>
      <c r="RRH313" s="314"/>
      <c r="RRI313" s="314"/>
      <c r="RRJ313" s="314"/>
      <c r="RRK313" s="314"/>
      <c r="RRL313" s="314"/>
      <c r="RRM313" s="314"/>
      <c r="RRN313" s="314"/>
      <c r="RRO313" s="314"/>
      <c r="RRP313" s="314"/>
      <c r="RRQ313" s="314"/>
      <c r="RRR313" s="314"/>
      <c r="RRS313" s="314"/>
      <c r="RRT313" s="314"/>
      <c r="RRU313" s="314"/>
      <c r="RRV313" s="314"/>
      <c r="RRW313" s="314"/>
      <c r="RRX313" s="314"/>
      <c r="RRY313" s="314"/>
      <c r="RRZ313" s="314"/>
      <c r="RSA313" s="314"/>
      <c r="RSB313" s="314"/>
      <c r="RSC313" s="314"/>
      <c r="RSD313" s="314"/>
      <c r="RSE313" s="314"/>
      <c r="RSF313" s="314"/>
      <c r="RSG313" s="314"/>
      <c r="RSH313" s="314"/>
      <c r="RSI313" s="314"/>
      <c r="RSJ313" s="314"/>
      <c r="RSK313" s="314"/>
      <c r="RSL313" s="314"/>
      <c r="RSM313" s="314"/>
      <c r="RSN313" s="314"/>
      <c r="RSO313" s="314"/>
      <c r="RSP313" s="314"/>
      <c r="RSQ313" s="314"/>
      <c r="RSR313" s="314"/>
      <c r="RSS313" s="314"/>
      <c r="RST313" s="314"/>
      <c r="RSU313" s="314"/>
      <c r="RSV313" s="314"/>
      <c r="RSW313" s="314"/>
      <c r="RSX313" s="314"/>
      <c r="RSY313" s="314"/>
      <c r="RSZ313" s="314"/>
      <c r="RTA313" s="314"/>
      <c r="RTB313" s="314"/>
      <c r="RTC313" s="314"/>
      <c r="RTD313" s="314"/>
      <c r="RTE313" s="314"/>
      <c r="RTF313" s="314"/>
      <c r="RTG313" s="314"/>
      <c r="RTH313" s="314"/>
      <c r="RTI313" s="314"/>
      <c r="RTJ313" s="314"/>
      <c r="RTK313" s="314"/>
      <c r="RTL313" s="314"/>
      <c r="RTM313" s="314"/>
      <c r="RTN313" s="314"/>
      <c r="RTO313" s="314"/>
      <c r="RTP313" s="314"/>
      <c r="RTQ313" s="314"/>
      <c r="RTR313" s="314"/>
      <c r="RTS313" s="314"/>
      <c r="RTT313" s="314"/>
      <c r="RTU313" s="314"/>
      <c r="RTV313" s="314"/>
      <c r="RTW313" s="314"/>
      <c r="RTX313" s="314"/>
      <c r="RTY313" s="314"/>
      <c r="RTZ313" s="314"/>
      <c r="RUA313" s="314"/>
      <c r="RUB313" s="314"/>
      <c r="RUC313" s="314"/>
      <c r="RUD313" s="314"/>
      <c r="RUE313" s="314"/>
      <c r="RUF313" s="314"/>
      <c r="RUG313" s="314"/>
      <c r="RUH313" s="314"/>
      <c r="RUI313" s="314"/>
      <c r="RUJ313" s="314"/>
      <c r="RUK313" s="314"/>
      <c r="RUL313" s="314"/>
      <c r="RUM313" s="314"/>
      <c r="RUN313" s="314"/>
      <c r="RUO313" s="314"/>
      <c r="RUP313" s="314"/>
      <c r="RUQ313" s="314"/>
      <c r="RUR313" s="314"/>
      <c r="RUS313" s="314"/>
      <c r="RUT313" s="314"/>
      <c r="RUU313" s="314"/>
      <c r="RUV313" s="314"/>
      <c r="RUW313" s="314"/>
      <c r="RUX313" s="314"/>
      <c r="RUY313" s="314"/>
      <c r="RUZ313" s="314"/>
      <c r="RVA313" s="314"/>
      <c r="RVB313" s="314"/>
      <c r="RVC313" s="314"/>
      <c r="RVD313" s="314"/>
      <c r="RVE313" s="314"/>
      <c r="RVF313" s="314"/>
      <c r="RVG313" s="314"/>
      <c r="RVH313" s="314"/>
      <c r="RVI313" s="314"/>
      <c r="RVJ313" s="314"/>
      <c r="RVK313" s="314"/>
      <c r="RVL313" s="314"/>
      <c r="RVM313" s="314"/>
      <c r="RVN313" s="314"/>
      <c r="RVO313" s="314"/>
      <c r="RVP313" s="314"/>
      <c r="RVQ313" s="314"/>
      <c r="RVR313" s="314"/>
      <c r="RVS313" s="314"/>
      <c r="RVT313" s="314"/>
      <c r="RVU313" s="314"/>
      <c r="RVV313" s="314"/>
      <c r="RVW313" s="314"/>
      <c r="RVX313" s="314"/>
      <c r="RVY313" s="314"/>
      <c r="RVZ313" s="314"/>
      <c r="RWA313" s="314"/>
      <c r="RWB313" s="314"/>
      <c r="RWC313" s="314"/>
      <c r="RWD313" s="314"/>
      <c r="RWE313" s="314"/>
      <c r="RWF313" s="314"/>
      <c r="RWG313" s="314"/>
      <c r="RWH313" s="314"/>
      <c r="RWI313" s="314"/>
      <c r="RWJ313" s="314"/>
      <c r="RWK313" s="314"/>
      <c r="RWL313" s="314"/>
      <c r="RWM313" s="314"/>
      <c r="RWN313" s="314"/>
      <c r="RWO313" s="314"/>
      <c r="RWP313" s="314"/>
      <c r="RWQ313" s="314"/>
      <c r="RWR313" s="314"/>
      <c r="RWS313" s="314"/>
      <c r="RWT313" s="314"/>
      <c r="RWU313" s="314"/>
      <c r="RWV313" s="314"/>
      <c r="RWW313" s="314"/>
      <c r="RWX313" s="314"/>
      <c r="RWY313" s="314"/>
      <c r="RWZ313" s="314"/>
      <c r="RXA313" s="314"/>
      <c r="RXB313" s="314"/>
      <c r="RXC313" s="314"/>
      <c r="RXD313" s="314"/>
      <c r="RXE313" s="314"/>
      <c r="RXF313" s="314"/>
      <c r="RXG313" s="314"/>
      <c r="RXH313" s="314"/>
      <c r="RXI313" s="314"/>
      <c r="RXJ313" s="314"/>
      <c r="RXK313" s="314"/>
      <c r="RXL313" s="314"/>
      <c r="RXM313" s="314"/>
      <c r="RXN313" s="314"/>
      <c r="RXO313" s="314"/>
      <c r="RXP313" s="314"/>
      <c r="RXQ313" s="314"/>
      <c r="RXR313" s="314"/>
      <c r="RXS313" s="314"/>
      <c r="RXT313" s="314"/>
      <c r="RXU313" s="314"/>
      <c r="RXV313" s="314"/>
      <c r="RXW313" s="314"/>
      <c r="RXX313" s="314"/>
      <c r="RXY313" s="314"/>
      <c r="RXZ313" s="314"/>
      <c r="RYA313" s="314"/>
      <c r="RYB313" s="314"/>
      <c r="RYC313" s="314"/>
      <c r="RYD313" s="314"/>
      <c r="RYE313" s="314"/>
      <c r="RYF313" s="314"/>
      <c r="RYG313" s="314"/>
      <c r="RYH313" s="314"/>
      <c r="RYI313" s="314"/>
      <c r="RYJ313" s="314"/>
      <c r="RYK313" s="314"/>
      <c r="RYL313" s="314"/>
      <c r="RYM313" s="314"/>
      <c r="RYN313" s="314"/>
      <c r="RYO313" s="314"/>
      <c r="RYP313" s="314"/>
      <c r="RYQ313" s="314"/>
      <c r="RYR313" s="314"/>
      <c r="RYS313" s="314"/>
      <c r="RYT313" s="314"/>
      <c r="RYU313" s="314"/>
      <c r="RYV313" s="314"/>
      <c r="RYW313" s="314"/>
      <c r="RYX313" s="314"/>
      <c r="RYY313" s="314"/>
      <c r="RYZ313" s="314"/>
      <c r="RZA313" s="314"/>
      <c r="RZB313" s="314"/>
      <c r="RZC313" s="314"/>
      <c r="RZD313" s="314"/>
      <c r="RZE313" s="314"/>
      <c r="RZF313" s="314"/>
      <c r="RZG313" s="314"/>
      <c r="RZH313" s="314"/>
      <c r="RZI313" s="314"/>
      <c r="RZJ313" s="314"/>
      <c r="RZK313" s="314"/>
      <c r="RZL313" s="314"/>
      <c r="RZM313" s="314"/>
      <c r="RZN313" s="314"/>
      <c r="RZO313" s="314"/>
      <c r="RZP313" s="314"/>
      <c r="RZQ313" s="314"/>
      <c r="RZR313" s="314"/>
      <c r="RZS313" s="314"/>
      <c r="RZT313" s="314"/>
      <c r="RZU313" s="314"/>
      <c r="RZV313" s="314"/>
      <c r="RZW313" s="314"/>
      <c r="RZX313" s="314"/>
      <c r="RZY313" s="314"/>
      <c r="RZZ313" s="314"/>
      <c r="SAA313" s="314"/>
      <c r="SAB313" s="314"/>
      <c r="SAC313" s="314"/>
      <c r="SAD313" s="314"/>
      <c r="SAE313" s="314"/>
      <c r="SAF313" s="314"/>
      <c r="SAG313" s="314"/>
      <c r="SAH313" s="314"/>
      <c r="SAI313" s="314"/>
      <c r="SAJ313" s="314"/>
      <c r="SAK313" s="314"/>
      <c r="SAL313" s="314"/>
      <c r="SAM313" s="314"/>
      <c r="SAN313" s="314"/>
      <c r="SAO313" s="314"/>
      <c r="SAP313" s="314"/>
      <c r="SAQ313" s="314"/>
      <c r="SAR313" s="314"/>
      <c r="SAS313" s="314"/>
      <c r="SAT313" s="314"/>
      <c r="SAU313" s="314"/>
      <c r="SAV313" s="314"/>
      <c r="SAW313" s="314"/>
      <c r="SAX313" s="314"/>
      <c r="SAY313" s="314"/>
      <c r="SAZ313" s="314"/>
      <c r="SBA313" s="314"/>
      <c r="SBB313" s="314"/>
      <c r="SBC313" s="314"/>
      <c r="SBD313" s="314"/>
      <c r="SBE313" s="314"/>
      <c r="SBF313" s="314"/>
      <c r="SBG313" s="314"/>
      <c r="SBH313" s="314"/>
      <c r="SBI313" s="314"/>
      <c r="SBJ313" s="314"/>
      <c r="SBK313" s="314"/>
      <c r="SBL313" s="314"/>
      <c r="SBM313" s="314"/>
      <c r="SBN313" s="314"/>
      <c r="SBO313" s="314"/>
      <c r="SBP313" s="314"/>
      <c r="SBQ313" s="314"/>
      <c r="SBR313" s="314"/>
      <c r="SBS313" s="314"/>
      <c r="SBT313" s="314"/>
      <c r="SBU313" s="314"/>
      <c r="SBV313" s="314"/>
      <c r="SBW313" s="314"/>
      <c r="SBX313" s="314"/>
      <c r="SBY313" s="314"/>
      <c r="SBZ313" s="314"/>
      <c r="SCA313" s="314"/>
      <c r="SCB313" s="314"/>
      <c r="SCC313" s="314"/>
      <c r="SCD313" s="314"/>
      <c r="SCE313" s="314"/>
      <c r="SCF313" s="314"/>
      <c r="SCG313" s="314"/>
      <c r="SCH313" s="314"/>
      <c r="SCI313" s="314"/>
      <c r="SCJ313" s="314"/>
      <c r="SCK313" s="314"/>
      <c r="SCL313" s="314"/>
      <c r="SCM313" s="314"/>
      <c r="SCN313" s="314"/>
      <c r="SCO313" s="314"/>
      <c r="SCP313" s="314"/>
      <c r="SCQ313" s="314"/>
      <c r="SCR313" s="314"/>
      <c r="SCS313" s="314"/>
      <c r="SCT313" s="314"/>
      <c r="SCU313" s="314"/>
      <c r="SCV313" s="314"/>
      <c r="SCW313" s="314"/>
      <c r="SCX313" s="314"/>
      <c r="SCY313" s="314"/>
      <c r="SCZ313" s="314"/>
      <c r="SDA313" s="314"/>
      <c r="SDB313" s="314"/>
      <c r="SDC313" s="314"/>
      <c r="SDD313" s="314"/>
      <c r="SDE313" s="314"/>
      <c r="SDF313" s="314"/>
      <c r="SDG313" s="314"/>
      <c r="SDH313" s="314"/>
      <c r="SDI313" s="314"/>
      <c r="SDJ313" s="314"/>
      <c r="SDK313" s="314"/>
      <c r="SDL313" s="314"/>
      <c r="SDM313" s="314"/>
      <c r="SDN313" s="314"/>
      <c r="SDO313" s="314"/>
      <c r="SDP313" s="314"/>
      <c r="SDQ313" s="314"/>
      <c r="SDR313" s="314"/>
      <c r="SDS313" s="314"/>
      <c r="SDT313" s="314"/>
      <c r="SDU313" s="314"/>
      <c r="SDV313" s="314"/>
      <c r="SDW313" s="314"/>
      <c r="SDX313" s="314"/>
      <c r="SDY313" s="314"/>
      <c r="SDZ313" s="314"/>
      <c r="SEA313" s="314"/>
      <c r="SEB313" s="314"/>
      <c r="SEC313" s="314"/>
      <c r="SED313" s="314"/>
      <c r="SEE313" s="314"/>
      <c r="SEF313" s="314"/>
      <c r="SEG313" s="314"/>
      <c r="SEH313" s="314"/>
      <c r="SEI313" s="314"/>
      <c r="SEJ313" s="314"/>
      <c r="SEK313" s="314"/>
      <c r="SEL313" s="314"/>
      <c r="SEM313" s="314"/>
      <c r="SEN313" s="314"/>
      <c r="SEO313" s="314"/>
      <c r="SEP313" s="314"/>
      <c r="SEQ313" s="314"/>
      <c r="SER313" s="314"/>
      <c r="SES313" s="314"/>
      <c r="SET313" s="314"/>
      <c r="SEU313" s="314"/>
      <c r="SEV313" s="314"/>
      <c r="SEW313" s="314"/>
      <c r="SEX313" s="314"/>
      <c r="SEY313" s="314"/>
      <c r="SEZ313" s="314"/>
      <c r="SFA313" s="314"/>
      <c r="SFB313" s="314"/>
      <c r="SFC313" s="314"/>
      <c r="SFD313" s="314"/>
      <c r="SFE313" s="314"/>
      <c r="SFF313" s="314"/>
      <c r="SFG313" s="314"/>
      <c r="SFH313" s="314"/>
      <c r="SFI313" s="314"/>
      <c r="SFJ313" s="314"/>
      <c r="SFK313" s="314"/>
      <c r="SFL313" s="314"/>
      <c r="SFM313" s="314"/>
      <c r="SFN313" s="314"/>
      <c r="SFO313" s="314"/>
      <c r="SFP313" s="314"/>
      <c r="SFQ313" s="314"/>
      <c r="SFR313" s="314"/>
      <c r="SFS313" s="314"/>
      <c r="SFT313" s="314"/>
      <c r="SFU313" s="314"/>
      <c r="SFV313" s="314"/>
      <c r="SFW313" s="314"/>
      <c r="SFX313" s="314"/>
      <c r="SFY313" s="314"/>
      <c r="SFZ313" s="314"/>
      <c r="SGA313" s="314"/>
      <c r="SGB313" s="314"/>
      <c r="SGC313" s="314"/>
      <c r="SGD313" s="314"/>
      <c r="SGE313" s="314"/>
      <c r="SGF313" s="314"/>
      <c r="SGG313" s="314"/>
      <c r="SGH313" s="314"/>
      <c r="SGI313" s="314"/>
      <c r="SGJ313" s="314"/>
      <c r="SGK313" s="314"/>
      <c r="SGL313" s="314"/>
      <c r="SGM313" s="314"/>
      <c r="SGN313" s="314"/>
      <c r="SGO313" s="314"/>
      <c r="SGP313" s="314"/>
      <c r="SGQ313" s="314"/>
      <c r="SGR313" s="314"/>
      <c r="SGS313" s="314"/>
      <c r="SGT313" s="314"/>
      <c r="SGU313" s="314"/>
      <c r="SGV313" s="314"/>
      <c r="SGW313" s="314"/>
      <c r="SGX313" s="314"/>
      <c r="SGY313" s="314"/>
      <c r="SGZ313" s="314"/>
      <c r="SHA313" s="314"/>
      <c r="SHB313" s="314"/>
      <c r="SHC313" s="314"/>
      <c r="SHD313" s="314"/>
      <c r="SHE313" s="314"/>
      <c r="SHF313" s="314"/>
      <c r="SHG313" s="314"/>
      <c r="SHH313" s="314"/>
      <c r="SHI313" s="314"/>
      <c r="SHJ313" s="314"/>
      <c r="SHK313" s="314"/>
      <c r="SHL313" s="314"/>
      <c r="SHM313" s="314"/>
      <c r="SHN313" s="314"/>
      <c r="SHO313" s="314"/>
      <c r="SHP313" s="314"/>
      <c r="SHQ313" s="314"/>
      <c r="SHR313" s="314"/>
      <c r="SHS313" s="314"/>
      <c r="SHT313" s="314"/>
      <c r="SHU313" s="314"/>
      <c r="SHV313" s="314"/>
      <c r="SHW313" s="314"/>
      <c r="SHX313" s="314"/>
      <c r="SHY313" s="314"/>
      <c r="SHZ313" s="314"/>
      <c r="SIA313" s="314"/>
      <c r="SIB313" s="314"/>
      <c r="SIC313" s="314"/>
      <c r="SID313" s="314"/>
      <c r="SIE313" s="314"/>
      <c r="SIF313" s="314"/>
      <c r="SIG313" s="314"/>
      <c r="SIH313" s="314"/>
      <c r="SII313" s="314"/>
      <c r="SIJ313" s="314"/>
      <c r="SIK313" s="314"/>
      <c r="SIL313" s="314"/>
      <c r="SIM313" s="314"/>
      <c r="SIN313" s="314"/>
      <c r="SIO313" s="314"/>
      <c r="SIP313" s="314"/>
      <c r="SIQ313" s="314"/>
      <c r="SIR313" s="314"/>
      <c r="SIS313" s="314"/>
      <c r="SIT313" s="314"/>
      <c r="SIU313" s="314"/>
      <c r="SIV313" s="314"/>
      <c r="SIW313" s="314"/>
      <c r="SIX313" s="314"/>
      <c r="SIY313" s="314"/>
      <c r="SIZ313" s="314"/>
      <c r="SJA313" s="314"/>
      <c r="SJB313" s="314"/>
      <c r="SJC313" s="314"/>
      <c r="SJD313" s="314"/>
      <c r="SJE313" s="314"/>
      <c r="SJF313" s="314"/>
      <c r="SJG313" s="314"/>
      <c r="SJH313" s="314"/>
      <c r="SJI313" s="314"/>
      <c r="SJJ313" s="314"/>
      <c r="SJK313" s="314"/>
      <c r="SJL313" s="314"/>
      <c r="SJM313" s="314"/>
      <c r="SJN313" s="314"/>
      <c r="SJO313" s="314"/>
      <c r="SJP313" s="314"/>
      <c r="SJQ313" s="314"/>
      <c r="SJR313" s="314"/>
      <c r="SJS313" s="314"/>
      <c r="SJT313" s="314"/>
      <c r="SJU313" s="314"/>
      <c r="SJV313" s="314"/>
      <c r="SJW313" s="314"/>
      <c r="SJX313" s="314"/>
      <c r="SJY313" s="314"/>
      <c r="SJZ313" s="314"/>
      <c r="SKA313" s="314"/>
      <c r="SKB313" s="314"/>
      <c r="SKC313" s="314"/>
      <c r="SKD313" s="314"/>
      <c r="SKE313" s="314"/>
      <c r="SKF313" s="314"/>
      <c r="SKG313" s="314"/>
      <c r="SKH313" s="314"/>
      <c r="SKI313" s="314"/>
      <c r="SKJ313" s="314"/>
      <c r="SKK313" s="314"/>
      <c r="SKL313" s="314"/>
      <c r="SKM313" s="314"/>
      <c r="SKN313" s="314"/>
      <c r="SKO313" s="314"/>
      <c r="SKP313" s="314"/>
      <c r="SKQ313" s="314"/>
      <c r="SKR313" s="314"/>
      <c r="SKS313" s="314"/>
      <c r="SKT313" s="314"/>
      <c r="SKU313" s="314"/>
      <c r="SKV313" s="314"/>
      <c r="SKW313" s="314"/>
      <c r="SKX313" s="314"/>
      <c r="SKY313" s="314"/>
      <c r="SKZ313" s="314"/>
      <c r="SLA313" s="314"/>
      <c r="SLB313" s="314"/>
      <c r="SLC313" s="314"/>
      <c r="SLD313" s="314"/>
      <c r="SLE313" s="314"/>
      <c r="SLF313" s="314"/>
      <c r="SLG313" s="314"/>
      <c r="SLH313" s="314"/>
      <c r="SLI313" s="314"/>
      <c r="SLJ313" s="314"/>
      <c r="SLK313" s="314"/>
      <c r="SLL313" s="314"/>
      <c r="SLM313" s="314"/>
      <c r="SLN313" s="314"/>
      <c r="SLO313" s="314"/>
      <c r="SLP313" s="314"/>
      <c r="SLQ313" s="314"/>
      <c r="SLR313" s="314"/>
      <c r="SLS313" s="314"/>
      <c r="SLT313" s="314"/>
      <c r="SLU313" s="314"/>
      <c r="SLV313" s="314"/>
      <c r="SLW313" s="314"/>
      <c r="SLX313" s="314"/>
      <c r="SLY313" s="314"/>
      <c r="SLZ313" s="314"/>
      <c r="SMA313" s="314"/>
      <c r="SMB313" s="314"/>
      <c r="SMC313" s="314"/>
      <c r="SMD313" s="314"/>
      <c r="SME313" s="314"/>
      <c r="SMF313" s="314"/>
      <c r="SMG313" s="314"/>
      <c r="SMH313" s="314"/>
      <c r="SMI313" s="314"/>
      <c r="SMJ313" s="314"/>
      <c r="SMK313" s="314"/>
      <c r="SML313" s="314"/>
      <c r="SMM313" s="314"/>
      <c r="SMN313" s="314"/>
      <c r="SMO313" s="314"/>
      <c r="SMP313" s="314"/>
      <c r="SMQ313" s="314"/>
      <c r="SMR313" s="314"/>
      <c r="SMS313" s="314"/>
      <c r="SMT313" s="314"/>
      <c r="SMU313" s="314"/>
      <c r="SMV313" s="314"/>
      <c r="SMW313" s="314"/>
      <c r="SMX313" s="314"/>
      <c r="SMY313" s="314"/>
      <c r="SMZ313" s="314"/>
      <c r="SNA313" s="314"/>
      <c r="SNB313" s="314"/>
      <c r="SNC313" s="314"/>
      <c r="SND313" s="314"/>
      <c r="SNE313" s="314"/>
      <c r="SNF313" s="314"/>
      <c r="SNG313" s="314"/>
      <c r="SNH313" s="314"/>
      <c r="SNI313" s="314"/>
      <c r="SNJ313" s="314"/>
      <c r="SNK313" s="314"/>
      <c r="SNL313" s="314"/>
      <c r="SNM313" s="314"/>
      <c r="SNN313" s="314"/>
      <c r="SNO313" s="314"/>
      <c r="SNP313" s="314"/>
      <c r="SNQ313" s="314"/>
      <c r="SNR313" s="314"/>
      <c r="SNS313" s="314"/>
      <c r="SNT313" s="314"/>
      <c r="SNU313" s="314"/>
      <c r="SNV313" s="314"/>
      <c r="SNW313" s="314"/>
      <c r="SNX313" s="314"/>
      <c r="SNY313" s="314"/>
      <c r="SNZ313" s="314"/>
      <c r="SOA313" s="314"/>
      <c r="SOB313" s="314"/>
      <c r="SOC313" s="314"/>
      <c r="SOD313" s="314"/>
      <c r="SOE313" s="314"/>
      <c r="SOF313" s="314"/>
      <c r="SOG313" s="314"/>
      <c r="SOH313" s="314"/>
      <c r="SOI313" s="314"/>
      <c r="SOJ313" s="314"/>
      <c r="SOK313" s="314"/>
      <c r="SOL313" s="314"/>
      <c r="SOM313" s="314"/>
      <c r="SON313" s="314"/>
      <c r="SOO313" s="314"/>
      <c r="SOP313" s="314"/>
      <c r="SOQ313" s="314"/>
      <c r="SOR313" s="314"/>
      <c r="SOS313" s="314"/>
      <c r="SOT313" s="314"/>
      <c r="SOU313" s="314"/>
      <c r="SOV313" s="314"/>
      <c r="SOW313" s="314"/>
      <c r="SOX313" s="314"/>
      <c r="SOY313" s="314"/>
      <c r="SOZ313" s="314"/>
      <c r="SPA313" s="314"/>
      <c r="SPB313" s="314"/>
      <c r="SPC313" s="314"/>
      <c r="SPD313" s="314"/>
      <c r="SPE313" s="314"/>
      <c r="SPF313" s="314"/>
      <c r="SPG313" s="314"/>
      <c r="SPH313" s="314"/>
      <c r="SPI313" s="314"/>
      <c r="SPJ313" s="314"/>
      <c r="SPK313" s="314"/>
      <c r="SPL313" s="314"/>
      <c r="SPM313" s="314"/>
      <c r="SPN313" s="314"/>
      <c r="SPO313" s="314"/>
      <c r="SPP313" s="314"/>
      <c r="SPQ313" s="314"/>
      <c r="SPR313" s="314"/>
      <c r="SPS313" s="314"/>
      <c r="SPT313" s="314"/>
      <c r="SPU313" s="314"/>
      <c r="SPV313" s="314"/>
      <c r="SPW313" s="314"/>
      <c r="SPX313" s="314"/>
      <c r="SPY313" s="314"/>
      <c r="SPZ313" s="314"/>
      <c r="SQA313" s="314"/>
      <c r="SQB313" s="314"/>
      <c r="SQC313" s="314"/>
      <c r="SQD313" s="314"/>
      <c r="SQE313" s="314"/>
      <c r="SQF313" s="314"/>
      <c r="SQG313" s="314"/>
      <c r="SQH313" s="314"/>
      <c r="SQI313" s="314"/>
      <c r="SQJ313" s="314"/>
      <c r="SQK313" s="314"/>
      <c r="SQL313" s="314"/>
      <c r="SQM313" s="314"/>
      <c r="SQN313" s="314"/>
      <c r="SQO313" s="314"/>
      <c r="SQP313" s="314"/>
      <c r="SQQ313" s="314"/>
      <c r="SQR313" s="314"/>
      <c r="SQS313" s="314"/>
      <c r="SQT313" s="314"/>
      <c r="SQU313" s="314"/>
      <c r="SQV313" s="314"/>
      <c r="SQW313" s="314"/>
      <c r="SQX313" s="314"/>
      <c r="SQY313" s="314"/>
      <c r="SQZ313" s="314"/>
      <c r="SRA313" s="314"/>
      <c r="SRB313" s="314"/>
      <c r="SRC313" s="314"/>
      <c r="SRD313" s="314"/>
      <c r="SRE313" s="314"/>
      <c r="SRF313" s="314"/>
      <c r="SRG313" s="314"/>
      <c r="SRH313" s="314"/>
      <c r="SRI313" s="314"/>
      <c r="SRJ313" s="314"/>
      <c r="SRK313" s="314"/>
      <c r="SRL313" s="314"/>
      <c r="SRM313" s="314"/>
      <c r="SRN313" s="314"/>
      <c r="SRO313" s="314"/>
      <c r="SRP313" s="314"/>
      <c r="SRQ313" s="314"/>
      <c r="SRR313" s="314"/>
      <c r="SRS313" s="314"/>
      <c r="SRT313" s="314"/>
      <c r="SRU313" s="314"/>
      <c r="SRV313" s="314"/>
      <c r="SRW313" s="314"/>
      <c r="SRX313" s="314"/>
      <c r="SRY313" s="314"/>
      <c r="SRZ313" s="314"/>
      <c r="SSA313" s="314"/>
      <c r="SSB313" s="314"/>
      <c r="SSC313" s="314"/>
      <c r="SSD313" s="314"/>
      <c r="SSE313" s="314"/>
      <c r="SSF313" s="314"/>
      <c r="SSG313" s="314"/>
      <c r="SSH313" s="314"/>
      <c r="SSI313" s="314"/>
      <c r="SSJ313" s="314"/>
      <c r="SSK313" s="314"/>
      <c r="SSL313" s="314"/>
      <c r="SSM313" s="314"/>
      <c r="SSN313" s="314"/>
      <c r="SSO313" s="314"/>
      <c r="SSP313" s="314"/>
      <c r="SSQ313" s="314"/>
      <c r="SSR313" s="314"/>
      <c r="SSS313" s="314"/>
      <c r="SST313" s="314"/>
      <c r="SSU313" s="314"/>
      <c r="SSV313" s="314"/>
      <c r="SSW313" s="314"/>
      <c r="SSX313" s="314"/>
      <c r="SSY313" s="314"/>
      <c r="SSZ313" s="314"/>
      <c r="STA313" s="314"/>
      <c r="STB313" s="314"/>
      <c r="STC313" s="314"/>
      <c r="STD313" s="314"/>
      <c r="STE313" s="314"/>
      <c r="STF313" s="314"/>
      <c r="STG313" s="314"/>
      <c r="STH313" s="314"/>
      <c r="STI313" s="314"/>
      <c r="STJ313" s="314"/>
      <c r="STK313" s="314"/>
      <c r="STL313" s="314"/>
      <c r="STM313" s="314"/>
      <c r="STN313" s="314"/>
      <c r="STO313" s="314"/>
      <c r="STP313" s="314"/>
      <c r="STQ313" s="314"/>
      <c r="STR313" s="314"/>
      <c r="STS313" s="314"/>
      <c r="STT313" s="314"/>
      <c r="STU313" s="314"/>
      <c r="STV313" s="314"/>
      <c r="STW313" s="314"/>
      <c r="STX313" s="314"/>
      <c r="STY313" s="314"/>
      <c r="STZ313" s="314"/>
      <c r="SUA313" s="314"/>
      <c r="SUB313" s="314"/>
      <c r="SUC313" s="314"/>
      <c r="SUD313" s="314"/>
      <c r="SUE313" s="314"/>
      <c r="SUF313" s="314"/>
      <c r="SUG313" s="314"/>
      <c r="SUH313" s="314"/>
      <c r="SUI313" s="314"/>
      <c r="SUJ313" s="314"/>
      <c r="SUK313" s="314"/>
      <c r="SUL313" s="314"/>
      <c r="SUM313" s="314"/>
      <c r="SUN313" s="314"/>
      <c r="SUO313" s="314"/>
      <c r="SUP313" s="314"/>
      <c r="SUQ313" s="314"/>
      <c r="SUR313" s="314"/>
      <c r="SUS313" s="314"/>
      <c r="SUT313" s="314"/>
      <c r="SUU313" s="314"/>
      <c r="SUV313" s="314"/>
      <c r="SUW313" s="314"/>
      <c r="SUX313" s="314"/>
      <c r="SUY313" s="314"/>
      <c r="SUZ313" s="314"/>
      <c r="SVA313" s="314"/>
      <c r="SVB313" s="314"/>
      <c r="SVC313" s="314"/>
      <c r="SVD313" s="314"/>
      <c r="SVE313" s="314"/>
      <c r="SVF313" s="314"/>
      <c r="SVG313" s="314"/>
      <c r="SVH313" s="314"/>
      <c r="SVI313" s="314"/>
      <c r="SVJ313" s="314"/>
      <c r="SVK313" s="314"/>
      <c r="SVL313" s="314"/>
      <c r="SVM313" s="314"/>
      <c r="SVN313" s="314"/>
      <c r="SVO313" s="314"/>
      <c r="SVP313" s="314"/>
      <c r="SVQ313" s="314"/>
      <c r="SVR313" s="314"/>
      <c r="SVS313" s="314"/>
      <c r="SVT313" s="314"/>
      <c r="SVU313" s="314"/>
      <c r="SVV313" s="314"/>
      <c r="SVW313" s="314"/>
      <c r="SVX313" s="314"/>
      <c r="SVY313" s="314"/>
      <c r="SVZ313" s="314"/>
      <c r="SWA313" s="314"/>
      <c r="SWB313" s="314"/>
      <c r="SWC313" s="314"/>
      <c r="SWD313" s="314"/>
      <c r="SWE313" s="314"/>
      <c r="SWF313" s="314"/>
      <c r="SWG313" s="314"/>
      <c r="SWH313" s="314"/>
      <c r="SWI313" s="314"/>
      <c r="SWJ313" s="314"/>
      <c r="SWK313" s="314"/>
      <c r="SWL313" s="314"/>
      <c r="SWM313" s="314"/>
      <c r="SWN313" s="314"/>
      <c r="SWO313" s="314"/>
      <c r="SWP313" s="314"/>
      <c r="SWQ313" s="314"/>
      <c r="SWR313" s="314"/>
      <c r="SWS313" s="314"/>
      <c r="SWT313" s="314"/>
      <c r="SWU313" s="314"/>
      <c r="SWV313" s="314"/>
      <c r="SWW313" s="314"/>
      <c r="SWX313" s="314"/>
      <c r="SWY313" s="314"/>
      <c r="SWZ313" s="314"/>
      <c r="SXA313" s="314"/>
      <c r="SXB313" s="314"/>
      <c r="SXC313" s="314"/>
      <c r="SXD313" s="314"/>
      <c r="SXE313" s="314"/>
      <c r="SXF313" s="314"/>
      <c r="SXG313" s="314"/>
      <c r="SXH313" s="314"/>
      <c r="SXI313" s="314"/>
      <c r="SXJ313" s="314"/>
      <c r="SXK313" s="314"/>
      <c r="SXL313" s="314"/>
      <c r="SXM313" s="314"/>
      <c r="SXN313" s="314"/>
      <c r="SXO313" s="314"/>
      <c r="SXP313" s="314"/>
      <c r="SXQ313" s="314"/>
      <c r="SXR313" s="314"/>
      <c r="SXS313" s="314"/>
      <c r="SXT313" s="314"/>
      <c r="SXU313" s="314"/>
      <c r="SXV313" s="314"/>
      <c r="SXW313" s="314"/>
      <c r="SXX313" s="314"/>
      <c r="SXY313" s="314"/>
      <c r="SXZ313" s="314"/>
      <c r="SYA313" s="314"/>
      <c r="SYB313" s="314"/>
      <c r="SYC313" s="314"/>
      <c r="SYD313" s="314"/>
      <c r="SYE313" s="314"/>
      <c r="SYF313" s="314"/>
      <c r="SYG313" s="314"/>
      <c r="SYH313" s="314"/>
      <c r="SYI313" s="314"/>
      <c r="SYJ313" s="314"/>
      <c r="SYK313" s="314"/>
      <c r="SYL313" s="314"/>
      <c r="SYM313" s="314"/>
      <c r="SYN313" s="314"/>
      <c r="SYO313" s="314"/>
      <c r="SYP313" s="314"/>
      <c r="SYQ313" s="314"/>
      <c r="SYR313" s="314"/>
      <c r="SYS313" s="314"/>
      <c r="SYT313" s="314"/>
      <c r="SYU313" s="314"/>
      <c r="SYV313" s="314"/>
      <c r="SYW313" s="314"/>
      <c r="SYX313" s="314"/>
      <c r="SYY313" s="314"/>
      <c r="SYZ313" s="314"/>
      <c r="SZA313" s="314"/>
      <c r="SZB313" s="314"/>
      <c r="SZC313" s="314"/>
      <c r="SZD313" s="314"/>
      <c r="SZE313" s="314"/>
      <c r="SZF313" s="314"/>
      <c r="SZG313" s="314"/>
      <c r="SZH313" s="314"/>
      <c r="SZI313" s="314"/>
      <c r="SZJ313" s="314"/>
      <c r="SZK313" s="314"/>
      <c r="SZL313" s="314"/>
      <c r="SZM313" s="314"/>
      <c r="SZN313" s="314"/>
      <c r="SZO313" s="314"/>
      <c r="SZP313" s="314"/>
      <c r="SZQ313" s="314"/>
      <c r="SZR313" s="314"/>
      <c r="SZS313" s="314"/>
      <c r="SZT313" s="314"/>
      <c r="SZU313" s="314"/>
      <c r="SZV313" s="314"/>
      <c r="SZW313" s="314"/>
      <c r="SZX313" s="314"/>
      <c r="SZY313" s="314"/>
      <c r="SZZ313" s="314"/>
      <c r="TAA313" s="314"/>
      <c r="TAB313" s="314"/>
      <c r="TAC313" s="314"/>
      <c r="TAD313" s="314"/>
      <c r="TAE313" s="314"/>
      <c r="TAF313" s="314"/>
      <c r="TAG313" s="314"/>
      <c r="TAH313" s="314"/>
      <c r="TAI313" s="314"/>
      <c r="TAJ313" s="314"/>
      <c r="TAK313" s="314"/>
      <c r="TAL313" s="314"/>
      <c r="TAM313" s="314"/>
      <c r="TAN313" s="314"/>
      <c r="TAO313" s="314"/>
      <c r="TAP313" s="314"/>
      <c r="TAQ313" s="314"/>
      <c r="TAR313" s="314"/>
      <c r="TAS313" s="314"/>
      <c r="TAT313" s="314"/>
      <c r="TAU313" s="314"/>
      <c r="TAV313" s="314"/>
      <c r="TAW313" s="314"/>
      <c r="TAX313" s="314"/>
      <c r="TAY313" s="314"/>
      <c r="TAZ313" s="314"/>
      <c r="TBA313" s="314"/>
      <c r="TBB313" s="314"/>
      <c r="TBC313" s="314"/>
      <c r="TBD313" s="314"/>
      <c r="TBE313" s="314"/>
      <c r="TBF313" s="314"/>
      <c r="TBG313" s="314"/>
      <c r="TBH313" s="314"/>
      <c r="TBI313" s="314"/>
      <c r="TBJ313" s="314"/>
      <c r="TBK313" s="314"/>
      <c r="TBL313" s="314"/>
      <c r="TBM313" s="314"/>
      <c r="TBN313" s="314"/>
      <c r="TBO313" s="314"/>
      <c r="TBP313" s="314"/>
      <c r="TBQ313" s="314"/>
      <c r="TBR313" s="314"/>
      <c r="TBS313" s="314"/>
      <c r="TBT313" s="314"/>
      <c r="TBU313" s="314"/>
      <c r="TBV313" s="314"/>
      <c r="TBW313" s="314"/>
      <c r="TBX313" s="314"/>
      <c r="TBY313" s="314"/>
      <c r="TBZ313" s="314"/>
      <c r="TCA313" s="314"/>
      <c r="TCB313" s="314"/>
      <c r="TCC313" s="314"/>
      <c r="TCD313" s="314"/>
      <c r="TCE313" s="314"/>
      <c r="TCF313" s="314"/>
      <c r="TCG313" s="314"/>
      <c r="TCH313" s="314"/>
      <c r="TCI313" s="314"/>
      <c r="TCJ313" s="314"/>
      <c r="TCK313" s="314"/>
      <c r="TCL313" s="314"/>
      <c r="TCM313" s="314"/>
      <c r="TCN313" s="314"/>
      <c r="TCO313" s="314"/>
      <c r="TCP313" s="314"/>
      <c r="TCQ313" s="314"/>
      <c r="TCR313" s="314"/>
      <c r="TCS313" s="314"/>
      <c r="TCT313" s="314"/>
      <c r="TCU313" s="314"/>
      <c r="TCV313" s="314"/>
      <c r="TCW313" s="314"/>
      <c r="TCX313" s="314"/>
      <c r="TCY313" s="314"/>
      <c r="TCZ313" s="314"/>
      <c r="TDA313" s="314"/>
      <c r="TDB313" s="314"/>
      <c r="TDC313" s="314"/>
      <c r="TDD313" s="314"/>
      <c r="TDE313" s="314"/>
      <c r="TDF313" s="314"/>
      <c r="TDG313" s="314"/>
      <c r="TDH313" s="314"/>
      <c r="TDI313" s="314"/>
      <c r="TDJ313" s="314"/>
      <c r="TDK313" s="314"/>
      <c r="TDL313" s="314"/>
      <c r="TDM313" s="314"/>
      <c r="TDN313" s="314"/>
      <c r="TDO313" s="314"/>
      <c r="TDP313" s="314"/>
      <c r="TDQ313" s="314"/>
      <c r="TDR313" s="314"/>
      <c r="TDS313" s="314"/>
      <c r="TDT313" s="314"/>
      <c r="TDU313" s="314"/>
      <c r="TDV313" s="314"/>
      <c r="TDW313" s="314"/>
      <c r="TDX313" s="314"/>
      <c r="TDY313" s="314"/>
      <c r="TDZ313" s="314"/>
      <c r="TEA313" s="314"/>
      <c r="TEB313" s="314"/>
      <c r="TEC313" s="314"/>
      <c r="TED313" s="314"/>
      <c r="TEE313" s="314"/>
      <c r="TEF313" s="314"/>
      <c r="TEG313" s="314"/>
      <c r="TEH313" s="314"/>
      <c r="TEI313" s="314"/>
      <c r="TEJ313" s="314"/>
      <c r="TEK313" s="314"/>
      <c r="TEL313" s="314"/>
      <c r="TEM313" s="314"/>
      <c r="TEN313" s="314"/>
      <c r="TEO313" s="314"/>
      <c r="TEP313" s="314"/>
      <c r="TEQ313" s="314"/>
      <c r="TER313" s="314"/>
      <c r="TES313" s="314"/>
      <c r="TET313" s="314"/>
      <c r="TEU313" s="314"/>
      <c r="TEV313" s="314"/>
      <c r="TEW313" s="314"/>
      <c r="TEX313" s="314"/>
      <c r="TEY313" s="314"/>
      <c r="TEZ313" s="314"/>
      <c r="TFA313" s="314"/>
      <c r="TFB313" s="314"/>
      <c r="TFC313" s="314"/>
      <c r="TFD313" s="314"/>
      <c r="TFE313" s="314"/>
      <c r="TFF313" s="314"/>
      <c r="TFG313" s="314"/>
      <c r="TFH313" s="314"/>
      <c r="TFI313" s="314"/>
      <c r="TFJ313" s="314"/>
      <c r="TFK313" s="314"/>
      <c r="TFL313" s="314"/>
      <c r="TFM313" s="314"/>
      <c r="TFN313" s="314"/>
      <c r="TFO313" s="314"/>
      <c r="TFP313" s="314"/>
      <c r="TFQ313" s="314"/>
      <c r="TFR313" s="314"/>
      <c r="TFS313" s="314"/>
      <c r="TFT313" s="314"/>
      <c r="TFU313" s="314"/>
      <c r="TFV313" s="314"/>
      <c r="TFW313" s="314"/>
      <c r="TFX313" s="314"/>
      <c r="TFY313" s="314"/>
      <c r="TFZ313" s="314"/>
      <c r="TGA313" s="314"/>
      <c r="TGB313" s="314"/>
      <c r="TGC313" s="314"/>
      <c r="TGD313" s="314"/>
      <c r="TGE313" s="314"/>
      <c r="TGF313" s="314"/>
      <c r="TGG313" s="314"/>
      <c r="TGH313" s="314"/>
      <c r="TGI313" s="314"/>
      <c r="TGJ313" s="314"/>
      <c r="TGK313" s="314"/>
      <c r="TGL313" s="314"/>
      <c r="TGM313" s="314"/>
      <c r="TGN313" s="314"/>
      <c r="TGO313" s="314"/>
      <c r="TGP313" s="314"/>
      <c r="TGQ313" s="314"/>
      <c r="TGR313" s="314"/>
      <c r="TGS313" s="314"/>
      <c r="TGT313" s="314"/>
      <c r="TGU313" s="314"/>
      <c r="TGV313" s="314"/>
      <c r="TGW313" s="314"/>
      <c r="TGX313" s="314"/>
      <c r="TGY313" s="314"/>
      <c r="TGZ313" s="314"/>
      <c r="THA313" s="314"/>
      <c r="THB313" s="314"/>
      <c r="THC313" s="314"/>
      <c r="THD313" s="314"/>
      <c r="THE313" s="314"/>
      <c r="THF313" s="314"/>
      <c r="THG313" s="314"/>
      <c r="THH313" s="314"/>
      <c r="THI313" s="314"/>
      <c r="THJ313" s="314"/>
      <c r="THK313" s="314"/>
      <c r="THL313" s="314"/>
      <c r="THM313" s="314"/>
      <c r="THN313" s="314"/>
      <c r="THO313" s="314"/>
      <c r="THP313" s="314"/>
      <c r="THQ313" s="314"/>
      <c r="THR313" s="314"/>
      <c r="THS313" s="314"/>
      <c r="THT313" s="314"/>
      <c r="THU313" s="314"/>
      <c r="THV313" s="314"/>
      <c r="THW313" s="314"/>
      <c r="THX313" s="314"/>
      <c r="THY313" s="314"/>
      <c r="THZ313" s="314"/>
      <c r="TIA313" s="314"/>
      <c r="TIB313" s="314"/>
      <c r="TIC313" s="314"/>
      <c r="TID313" s="314"/>
      <c r="TIE313" s="314"/>
      <c r="TIF313" s="314"/>
      <c r="TIG313" s="314"/>
      <c r="TIH313" s="314"/>
      <c r="TII313" s="314"/>
      <c r="TIJ313" s="314"/>
      <c r="TIK313" s="314"/>
      <c r="TIL313" s="314"/>
      <c r="TIM313" s="314"/>
      <c r="TIN313" s="314"/>
      <c r="TIO313" s="314"/>
      <c r="TIP313" s="314"/>
      <c r="TIQ313" s="314"/>
      <c r="TIR313" s="314"/>
      <c r="TIS313" s="314"/>
      <c r="TIT313" s="314"/>
      <c r="TIU313" s="314"/>
      <c r="TIV313" s="314"/>
      <c r="TIW313" s="314"/>
      <c r="TIX313" s="314"/>
      <c r="TIY313" s="314"/>
      <c r="TIZ313" s="314"/>
      <c r="TJA313" s="314"/>
      <c r="TJB313" s="314"/>
      <c r="TJC313" s="314"/>
      <c r="TJD313" s="314"/>
      <c r="TJE313" s="314"/>
      <c r="TJF313" s="314"/>
      <c r="TJG313" s="314"/>
      <c r="TJH313" s="314"/>
      <c r="TJI313" s="314"/>
      <c r="TJJ313" s="314"/>
      <c r="TJK313" s="314"/>
      <c r="TJL313" s="314"/>
      <c r="TJM313" s="314"/>
      <c r="TJN313" s="314"/>
      <c r="TJO313" s="314"/>
      <c r="TJP313" s="314"/>
      <c r="TJQ313" s="314"/>
      <c r="TJR313" s="314"/>
      <c r="TJS313" s="314"/>
      <c r="TJT313" s="314"/>
      <c r="TJU313" s="314"/>
      <c r="TJV313" s="314"/>
      <c r="TJW313" s="314"/>
      <c r="TJX313" s="314"/>
      <c r="TJY313" s="314"/>
      <c r="TJZ313" s="314"/>
      <c r="TKA313" s="314"/>
      <c r="TKB313" s="314"/>
      <c r="TKC313" s="314"/>
      <c r="TKD313" s="314"/>
      <c r="TKE313" s="314"/>
      <c r="TKF313" s="314"/>
      <c r="TKG313" s="314"/>
      <c r="TKH313" s="314"/>
      <c r="TKI313" s="314"/>
      <c r="TKJ313" s="314"/>
      <c r="TKK313" s="314"/>
      <c r="TKL313" s="314"/>
      <c r="TKM313" s="314"/>
      <c r="TKN313" s="314"/>
      <c r="TKO313" s="314"/>
      <c r="TKP313" s="314"/>
      <c r="TKQ313" s="314"/>
      <c r="TKR313" s="314"/>
      <c r="TKS313" s="314"/>
      <c r="TKT313" s="314"/>
      <c r="TKU313" s="314"/>
      <c r="TKV313" s="314"/>
      <c r="TKW313" s="314"/>
      <c r="TKX313" s="314"/>
      <c r="TKY313" s="314"/>
      <c r="TKZ313" s="314"/>
      <c r="TLA313" s="314"/>
      <c r="TLB313" s="314"/>
      <c r="TLC313" s="314"/>
      <c r="TLD313" s="314"/>
      <c r="TLE313" s="314"/>
      <c r="TLF313" s="314"/>
      <c r="TLG313" s="314"/>
      <c r="TLH313" s="314"/>
      <c r="TLI313" s="314"/>
      <c r="TLJ313" s="314"/>
      <c r="TLK313" s="314"/>
      <c r="TLL313" s="314"/>
      <c r="TLM313" s="314"/>
      <c r="TLN313" s="314"/>
      <c r="TLO313" s="314"/>
      <c r="TLP313" s="314"/>
      <c r="TLQ313" s="314"/>
      <c r="TLR313" s="314"/>
      <c r="TLS313" s="314"/>
      <c r="TLT313" s="314"/>
      <c r="TLU313" s="314"/>
      <c r="TLV313" s="314"/>
      <c r="TLW313" s="314"/>
      <c r="TLX313" s="314"/>
      <c r="TLY313" s="314"/>
      <c r="TLZ313" s="314"/>
      <c r="TMA313" s="314"/>
      <c r="TMB313" s="314"/>
      <c r="TMC313" s="314"/>
      <c r="TMD313" s="314"/>
      <c r="TME313" s="314"/>
      <c r="TMF313" s="314"/>
      <c r="TMG313" s="314"/>
      <c r="TMH313" s="314"/>
      <c r="TMI313" s="314"/>
      <c r="TMJ313" s="314"/>
      <c r="TMK313" s="314"/>
      <c r="TML313" s="314"/>
      <c r="TMM313" s="314"/>
      <c r="TMN313" s="314"/>
      <c r="TMO313" s="314"/>
      <c r="TMP313" s="314"/>
      <c r="TMQ313" s="314"/>
      <c r="TMR313" s="314"/>
      <c r="TMS313" s="314"/>
      <c r="TMT313" s="314"/>
      <c r="TMU313" s="314"/>
      <c r="TMV313" s="314"/>
      <c r="TMW313" s="314"/>
      <c r="TMX313" s="314"/>
      <c r="TMY313" s="314"/>
      <c r="TMZ313" s="314"/>
      <c r="TNA313" s="314"/>
      <c r="TNB313" s="314"/>
      <c r="TNC313" s="314"/>
      <c r="TND313" s="314"/>
      <c r="TNE313" s="314"/>
      <c r="TNF313" s="314"/>
      <c r="TNG313" s="314"/>
      <c r="TNH313" s="314"/>
      <c r="TNI313" s="314"/>
      <c r="TNJ313" s="314"/>
      <c r="TNK313" s="314"/>
      <c r="TNL313" s="314"/>
      <c r="TNM313" s="314"/>
      <c r="TNN313" s="314"/>
      <c r="TNO313" s="314"/>
      <c r="TNP313" s="314"/>
      <c r="TNQ313" s="314"/>
      <c r="TNR313" s="314"/>
      <c r="TNS313" s="314"/>
      <c r="TNT313" s="314"/>
      <c r="TNU313" s="314"/>
      <c r="TNV313" s="314"/>
      <c r="TNW313" s="314"/>
      <c r="TNX313" s="314"/>
      <c r="TNY313" s="314"/>
      <c r="TNZ313" s="314"/>
      <c r="TOA313" s="314"/>
      <c r="TOB313" s="314"/>
      <c r="TOC313" s="314"/>
      <c r="TOD313" s="314"/>
      <c r="TOE313" s="314"/>
      <c r="TOF313" s="314"/>
      <c r="TOG313" s="314"/>
      <c r="TOH313" s="314"/>
      <c r="TOI313" s="314"/>
      <c r="TOJ313" s="314"/>
      <c r="TOK313" s="314"/>
      <c r="TOL313" s="314"/>
      <c r="TOM313" s="314"/>
      <c r="TON313" s="314"/>
      <c r="TOO313" s="314"/>
      <c r="TOP313" s="314"/>
      <c r="TOQ313" s="314"/>
      <c r="TOR313" s="314"/>
      <c r="TOS313" s="314"/>
      <c r="TOT313" s="314"/>
      <c r="TOU313" s="314"/>
      <c r="TOV313" s="314"/>
      <c r="TOW313" s="314"/>
      <c r="TOX313" s="314"/>
      <c r="TOY313" s="314"/>
      <c r="TOZ313" s="314"/>
      <c r="TPA313" s="314"/>
      <c r="TPB313" s="314"/>
      <c r="TPC313" s="314"/>
      <c r="TPD313" s="314"/>
      <c r="TPE313" s="314"/>
      <c r="TPF313" s="314"/>
      <c r="TPG313" s="314"/>
      <c r="TPH313" s="314"/>
      <c r="TPI313" s="314"/>
      <c r="TPJ313" s="314"/>
      <c r="TPK313" s="314"/>
      <c r="TPL313" s="314"/>
      <c r="TPM313" s="314"/>
      <c r="TPN313" s="314"/>
      <c r="TPO313" s="314"/>
      <c r="TPP313" s="314"/>
      <c r="TPQ313" s="314"/>
      <c r="TPR313" s="314"/>
      <c r="TPS313" s="314"/>
      <c r="TPT313" s="314"/>
      <c r="TPU313" s="314"/>
      <c r="TPV313" s="314"/>
      <c r="TPW313" s="314"/>
      <c r="TPX313" s="314"/>
      <c r="TPY313" s="314"/>
      <c r="TPZ313" s="314"/>
      <c r="TQA313" s="314"/>
      <c r="TQB313" s="314"/>
      <c r="TQC313" s="314"/>
      <c r="TQD313" s="314"/>
      <c r="TQE313" s="314"/>
      <c r="TQF313" s="314"/>
      <c r="TQG313" s="314"/>
      <c r="TQH313" s="314"/>
      <c r="TQI313" s="314"/>
      <c r="TQJ313" s="314"/>
      <c r="TQK313" s="314"/>
      <c r="TQL313" s="314"/>
      <c r="TQM313" s="314"/>
      <c r="TQN313" s="314"/>
      <c r="TQO313" s="314"/>
      <c r="TQP313" s="314"/>
      <c r="TQQ313" s="314"/>
      <c r="TQR313" s="314"/>
      <c r="TQS313" s="314"/>
      <c r="TQT313" s="314"/>
      <c r="TQU313" s="314"/>
      <c r="TQV313" s="314"/>
      <c r="TQW313" s="314"/>
      <c r="TQX313" s="314"/>
      <c r="TQY313" s="314"/>
      <c r="TQZ313" s="314"/>
      <c r="TRA313" s="314"/>
      <c r="TRB313" s="314"/>
      <c r="TRC313" s="314"/>
      <c r="TRD313" s="314"/>
      <c r="TRE313" s="314"/>
      <c r="TRF313" s="314"/>
      <c r="TRG313" s="314"/>
      <c r="TRH313" s="314"/>
      <c r="TRI313" s="314"/>
      <c r="TRJ313" s="314"/>
      <c r="TRK313" s="314"/>
      <c r="TRL313" s="314"/>
      <c r="TRM313" s="314"/>
      <c r="TRN313" s="314"/>
      <c r="TRO313" s="314"/>
      <c r="TRP313" s="314"/>
      <c r="TRQ313" s="314"/>
      <c r="TRR313" s="314"/>
      <c r="TRS313" s="314"/>
      <c r="TRT313" s="314"/>
      <c r="TRU313" s="314"/>
      <c r="TRV313" s="314"/>
      <c r="TRW313" s="314"/>
      <c r="TRX313" s="314"/>
      <c r="TRY313" s="314"/>
      <c r="TRZ313" s="314"/>
      <c r="TSA313" s="314"/>
      <c r="TSB313" s="314"/>
      <c r="TSC313" s="314"/>
      <c r="TSD313" s="314"/>
      <c r="TSE313" s="314"/>
      <c r="TSF313" s="314"/>
      <c r="TSG313" s="314"/>
      <c r="TSH313" s="314"/>
      <c r="TSI313" s="314"/>
      <c r="TSJ313" s="314"/>
      <c r="TSK313" s="314"/>
      <c r="TSL313" s="314"/>
      <c r="TSM313" s="314"/>
      <c r="TSN313" s="314"/>
      <c r="TSO313" s="314"/>
      <c r="TSP313" s="314"/>
      <c r="TSQ313" s="314"/>
      <c r="TSR313" s="314"/>
      <c r="TSS313" s="314"/>
      <c r="TST313" s="314"/>
      <c r="TSU313" s="314"/>
      <c r="TSV313" s="314"/>
      <c r="TSW313" s="314"/>
      <c r="TSX313" s="314"/>
      <c r="TSY313" s="314"/>
      <c r="TSZ313" s="314"/>
      <c r="TTA313" s="314"/>
      <c r="TTB313" s="314"/>
      <c r="TTC313" s="314"/>
      <c r="TTD313" s="314"/>
      <c r="TTE313" s="314"/>
      <c r="TTF313" s="314"/>
      <c r="TTG313" s="314"/>
      <c r="TTH313" s="314"/>
      <c r="TTI313" s="314"/>
      <c r="TTJ313" s="314"/>
      <c r="TTK313" s="314"/>
      <c r="TTL313" s="314"/>
      <c r="TTM313" s="314"/>
      <c r="TTN313" s="314"/>
      <c r="TTO313" s="314"/>
      <c r="TTP313" s="314"/>
      <c r="TTQ313" s="314"/>
      <c r="TTR313" s="314"/>
      <c r="TTS313" s="314"/>
      <c r="TTT313" s="314"/>
      <c r="TTU313" s="314"/>
      <c r="TTV313" s="314"/>
      <c r="TTW313" s="314"/>
      <c r="TTX313" s="314"/>
      <c r="TTY313" s="314"/>
      <c r="TTZ313" s="314"/>
      <c r="TUA313" s="314"/>
      <c r="TUB313" s="314"/>
      <c r="TUC313" s="314"/>
      <c r="TUD313" s="314"/>
      <c r="TUE313" s="314"/>
      <c r="TUF313" s="314"/>
      <c r="TUG313" s="314"/>
      <c r="TUH313" s="314"/>
      <c r="TUI313" s="314"/>
      <c r="TUJ313" s="314"/>
      <c r="TUK313" s="314"/>
      <c r="TUL313" s="314"/>
      <c r="TUM313" s="314"/>
      <c r="TUN313" s="314"/>
      <c r="TUO313" s="314"/>
      <c r="TUP313" s="314"/>
      <c r="TUQ313" s="314"/>
      <c r="TUR313" s="314"/>
      <c r="TUS313" s="314"/>
      <c r="TUT313" s="314"/>
      <c r="TUU313" s="314"/>
      <c r="TUV313" s="314"/>
      <c r="TUW313" s="314"/>
      <c r="TUX313" s="314"/>
      <c r="TUY313" s="314"/>
      <c r="TUZ313" s="314"/>
      <c r="TVA313" s="314"/>
      <c r="TVB313" s="314"/>
      <c r="TVC313" s="314"/>
      <c r="TVD313" s="314"/>
      <c r="TVE313" s="314"/>
      <c r="TVF313" s="314"/>
      <c r="TVG313" s="314"/>
      <c r="TVH313" s="314"/>
      <c r="TVI313" s="314"/>
      <c r="TVJ313" s="314"/>
      <c r="TVK313" s="314"/>
      <c r="TVL313" s="314"/>
      <c r="TVM313" s="314"/>
      <c r="TVN313" s="314"/>
      <c r="TVO313" s="314"/>
      <c r="TVP313" s="314"/>
      <c r="TVQ313" s="314"/>
      <c r="TVR313" s="314"/>
      <c r="TVS313" s="314"/>
      <c r="TVT313" s="314"/>
      <c r="TVU313" s="314"/>
      <c r="TVV313" s="314"/>
      <c r="TVW313" s="314"/>
      <c r="TVX313" s="314"/>
      <c r="TVY313" s="314"/>
      <c r="TVZ313" s="314"/>
      <c r="TWA313" s="314"/>
      <c r="TWB313" s="314"/>
      <c r="TWC313" s="314"/>
      <c r="TWD313" s="314"/>
      <c r="TWE313" s="314"/>
      <c r="TWF313" s="314"/>
      <c r="TWG313" s="314"/>
      <c r="TWH313" s="314"/>
      <c r="TWI313" s="314"/>
      <c r="TWJ313" s="314"/>
      <c r="TWK313" s="314"/>
      <c r="TWL313" s="314"/>
      <c r="TWM313" s="314"/>
      <c r="TWN313" s="314"/>
      <c r="TWO313" s="314"/>
      <c r="TWP313" s="314"/>
      <c r="TWQ313" s="314"/>
      <c r="TWR313" s="314"/>
      <c r="TWS313" s="314"/>
      <c r="TWT313" s="314"/>
      <c r="TWU313" s="314"/>
      <c r="TWV313" s="314"/>
      <c r="TWW313" s="314"/>
      <c r="TWX313" s="314"/>
      <c r="TWY313" s="314"/>
      <c r="TWZ313" s="314"/>
      <c r="TXA313" s="314"/>
      <c r="TXB313" s="314"/>
      <c r="TXC313" s="314"/>
      <c r="TXD313" s="314"/>
      <c r="TXE313" s="314"/>
      <c r="TXF313" s="314"/>
      <c r="TXG313" s="314"/>
      <c r="TXH313" s="314"/>
      <c r="TXI313" s="314"/>
      <c r="TXJ313" s="314"/>
      <c r="TXK313" s="314"/>
      <c r="TXL313" s="314"/>
      <c r="TXM313" s="314"/>
      <c r="TXN313" s="314"/>
      <c r="TXO313" s="314"/>
      <c r="TXP313" s="314"/>
      <c r="TXQ313" s="314"/>
      <c r="TXR313" s="314"/>
      <c r="TXS313" s="314"/>
      <c r="TXT313" s="314"/>
      <c r="TXU313" s="314"/>
      <c r="TXV313" s="314"/>
      <c r="TXW313" s="314"/>
      <c r="TXX313" s="314"/>
      <c r="TXY313" s="314"/>
      <c r="TXZ313" s="314"/>
      <c r="TYA313" s="314"/>
      <c r="TYB313" s="314"/>
      <c r="TYC313" s="314"/>
      <c r="TYD313" s="314"/>
      <c r="TYE313" s="314"/>
      <c r="TYF313" s="314"/>
      <c r="TYG313" s="314"/>
      <c r="TYH313" s="314"/>
      <c r="TYI313" s="314"/>
      <c r="TYJ313" s="314"/>
      <c r="TYK313" s="314"/>
      <c r="TYL313" s="314"/>
      <c r="TYM313" s="314"/>
      <c r="TYN313" s="314"/>
      <c r="TYO313" s="314"/>
      <c r="TYP313" s="314"/>
      <c r="TYQ313" s="314"/>
      <c r="TYR313" s="314"/>
      <c r="TYS313" s="314"/>
      <c r="TYT313" s="314"/>
      <c r="TYU313" s="314"/>
      <c r="TYV313" s="314"/>
      <c r="TYW313" s="314"/>
      <c r="TYX313" s="314"/>
      <c r="TYY313" s="314"/>
      <c r="TYZ313" s="314"/>
      <c r="TZA313" s="314"/>
      <c r="TZB313" s="314"/>
      <c r="TZC313" s="314"/>
      <c r="TZD313" s="314"/>
      <c r="TZE313" s="314"/>
      <c r="TZF313" s="314"/>
      <c r="TZG313" s="314"/>
      <c r="TZH313" s="314"/>
      <c r="TZI313" s="314"/>
      <c r="TZJ313" s="314"/>
      <c r="TZK313" s="314"/>
      <c r="TZL313" s="314"/>
      <c r="TZM313" s="314"/>
      <c r="TZN313" s="314"/>
      <c r="TZO313" s="314"/>
      <c r="TZP313" s="314"/>
      <c r="TZQ313" s="314"/>
      <c r="TZR313" s="314"/>
      <c r="TZS313" s="314"/>
      <c r="TZT313" s="314"/>
      <c r="TZU313" s="314"/>
      <c r="TZV313" s="314"/>
      <c r="TZW313" s="314"/>
      <c r="TZX313" s="314"/>
      <c r="TZY313" s="314"/>
      <c r="TZZ313" s="314"/>
      <c r="UAA313" s="314"/>
      <c r="UAB313" s="314"/>
      <c r="UAC313" s="314"/>
      <c r="UAD313" s="314"/>
      <c r="UAE313" s="314"/>
      <c r="UAF313" s="314"/>
      <c r="UAG313" s="314"/>
      <c r="UAH313" s="314"/>
      <c r="UAI313" s="314"/>
      <c r="UAJ313" s="314"/>
      <c r="UAK313" s="314"/>
      <c r="UAL313" s="314"/>
      <c r="UAM313" s="314"/>
      <c r="UAN313" s="314"/>
      <c r="UAO313" s="314"/>
      <c r="UAP313" s="314"/>
      <c r="UAQ313" s="314"/>
      <c r="UAR313" s="314"/>
      <c r="UAS313" s="314"/>
      <c r="UAT313" s="314"/>
      <c r="UAU313" s="314"/>
      <c r="UAV313" s="314"/>
      <c r="UAW313" s="314"/>
      <c r="UAX313" s="314"/>
      <c r="UAY313" s="314"/>
      <c r="UAZ313" s="314"/>
      <c r="UBA313" s="314"/>
      <c r="UBB313" s="314"/>
      <c r="UBC313" s="314"/>
      <c r="UBD313" s="314"/>
      <c r="UBE313" s="314"/>
      <c r="UBF313" s="314"/>
      <c r="UBG313" s="314"/>
      <c r="UBH313" s="314"/>
      <c r="UBI313" s="314"/>
      <c r="UBJ313" s="314"/>
      <c r="UBK313" s="314"/>
      <c r="UBL313" s="314"/>
      <c r="UBM313" s="314"/>
      <c r="UBN313" s="314"/>
      <c r="UBO313" s="314"/>
      <c r="UBP313" s="314"/>
      <c r="UBQ313" s="314"/>
      <c r="UBR313" s="314"/>
      <c r="UBS313" s="314"/>
      <c r="UBT313" s="314"/>
      <c r="UBU313" s="314"/>
      <c r="UBV313" s="314"/>
      <c r="UBW313" s="314"/>
      <c r="UBX313" s="314"/>
      <c r="UBY313" s="314"/>
      <c r="UBZ313" s="314"/>
      <c r="UCA313" s="314"/>
      <c r="UCB313" s="314"/>
      <c r="UCC313" s="314"/>
      <c r="UCD313" s="314"/>
      <c r="UCE313" s="314"/>
      <c r="UCF313" s="314"/>
      <c r="UCG313" s="314"/>
      <c r="UCH313" s="314"/>
      <c r="UCI313" s="314"/>
      <c r="UCJ313" s="314"/>
      <c r="UCK313" s="314"/>
      <c r="UCL313" s="314"/>
      <c r="UCM313" s="314"/>
      <c r="UCN313" s="314"/>
      <c r="UCO313" s="314"/>
      <c r="UCP313" s="314"/>
      <c r="UCQ313" s="314"/>
      <c r="UCR313" s="314"/>
      <c r="UCS313" s="314"/>
      <c r="UCT313" s="314"/>
      <c r="UCU313" s="314"/>
      <c r="UCV313" s="314"/>
      <c r="UCW313" s="314"/>
      <c r="UCX313" s="314"/>
      <c r="UCY313" s="314"/>
      <c r="UCZ313" s="314"/>
      <c r="UDA313" s="314"/>
      <c r="UDB313" s="314"/>
      <c r="UDC313" s="314"/>
      <c r="UDD313" s="314"/>
      <c r="UDE313" s="314"/>
      <c r="UDF313" s="314"/>
      <c r="UDG313" s="314"/>
      <c r="UDH313" s="314"/>
      <c r="UDI313" s="314"/>
      <c r="UDJ313" s="314"/>
      <c r="UDK313" s="314"/>
      <c r="UDL313" s="314"/>
      <c r="UDM313" s="314"/>
      <c r="UDN313" s="314"/>
      <c r="UDO313" s="314"/>
      <c r="UDP313" s="314"/>
      <c r="UDQ313" s="314"/>
      <c r="UDR313" s="314"/>
      <c r="UDS313" s="314"/>
      <c r="UDT313" s="314"/>
      <c r="UDU313" s="314"/>
      <c r="UDV313" s="314"/>
      <c r="UDW313" s="314"/>
      <c r="UDX313" s="314"/>
      <c r="UDY313" s="314"/>
      <c r="UDZ313" s="314"/>
      <c r="UEA313" s="314"/>
      <c r="UEB313" s="314"/>
      <c r="UEC313" s="314"/>
      <c r="UED313" s="314"/>
      <c r="UEE313" s="314"/>
      <c r="UEF313" s="314"/>
      <c r="UEG313" s="314"/>
      <c r="UEH313" s="314"/>
      <c r="UEI313" s="314"/>
      <c r="UEJ313" s="314"/>
      <c r="UEK313" s="314"/>
      <c r="UEL313" s="314"/>
      <c r="UEM313" s="314"/>
      <c r="UEN313" s="314"/>
      <c r="UEO313" s="314"/>
      <c r="UEP313" s="314"/>
      <c r="UEQ313" s="314"/>
      <c r="UER313" s="314"/>
      <c r="UES313" s="314"/>
      <c r="UET313" s="314"/>
      <c r="UEU313" s="314"/>
      <c r="UEV313" s="314"/>
      <c r="UEW313" s="314"/>
      <c r="UEX313" s="314"/>
      <c r="UEY313" s="314"/>
      <c r="UEZ313" s="314"/>
      <c r="UFA313" s="314"/>
      <c r="UFB313" s="314"/>
      <c r="UFC313" s="314"/>
      <c r="UFD313" s="314"/>
      <c r="UFE313" s="314"/>
      <c r="UFF313" s="314"/>
      <c r="UFG313" s="314"/>
      <c r="UFH313" s="314"/>
      <c r="UFI313" s="314"/>
      <c r="UFJ313" s="314"/>
      <c r="UFK313" s="314"/>
      <c r="UFL313" s="314"/>
      <c r="UFM313" s="314"/>
      <c r="UFN313" s="314"/>
      <c r="UFO313" s="314"/>
      <c r="UFP313" s="314"/>
      <c r="UFQ313" s="314"/>
      <c r="UFR313" s="314"/>
      <c r="UFS313" s="314"/>
      <c r="UFT313" s="314"/>
      <c r="UFU313" s="314"/>
      <c r="UFV313" s="314"/>
      <c r="UFW313" s="314"/>
      <c r="UFX313" s="314"/>
      <c r="UFY313" s="314"/>
      <c r="UFZ313" s="314"/>
      <c r="UGA313" s="314"/>
      <c r="UGB313" s="314"/>
      <c r="UGC313" s="314"/>
      <c r="UGD313" s="314"/>
      <c r="UGE313" s="314"/>
      <c r="UGF313" s="314"/>
      <c r="UGG313" s="314"/>
      <c r="UGH313" s="314"/>
      <c r="UGI313" s="314"/>
      <c r="UGJ313" s="314"/>
      <c r="UGK313" s="314"/>
      <c r="UGL313" s="314"/>
      <c r="UGM313" s="314"/>
      <c r="UGN313" s="314"/>
      <c r="UGO313" s="314"/>
      <c r="UGP313" s="314"/>
      <c r="UGQ313" s="314"/>
      <c r="UGR313" s="314"/>
      <c r="UGS313" s="314"/>
      <c r="UGT313" s="314"/>
      <c r="UGU313" s="314"/>
      <c r="UGV313" s="314"/>
      <c r="UGW313" s="314"/>
      <c r="UGX313" s="314"/>
      <c r="UGY313" s="314"/>
      <c r="UGZ313" s="314"/>
      <c r="UHA313" s="314"/>
      <c r="UHB313" s="314"/>
      <c r="UHC313" s="314"/>
      <c r="UHD313" s="314"/>
      <c r="UHE313" s="314"/>
      <c r="UHF313" s="314"/>
      <c r="UHG313" s="314"/>
      <c r="UHH313" s="314"/>
      <c r="UHI313" s="314"/>
      <c r="UHJ313" s="314"/>
      <c r="UHK313" s="314"/>
      <c r="UHL313" s="314"/>
      <c r="UHM313" s="314"/>
      <c r="UHN313" s="314"/>
      <c r="UHO313" s="314"/>
      <c r="UHP313" s="314"/>
      <c r="UHQ313" s="314"/>
      <c r="UHR313" s="314"/>
      <c r="UHS313" s="314"/>
      <c r="UHT313" s="314"/>
      <c r="UHU313" s="314"/>
      <c r="UHV313" s="314"/>
      <c r="UHW313" s="314"/>
      <c r="UHX313" s="314"/>
      <c r="UHY313" s="314"/>
      <c r="UHZ313" s="314"/>
      <c r="UIA313" s="314"/>
      <c r="UIB313" s="314"/>
      <c r="UIC313" s="314"/>
      <c r="UID313" s="314"/>
      <c r="UIE313" s="314"/>
      <c r="UIF313" s="314"/>
      <c r="UIG313" s="314"/>
      <c r="UIH313" s="314"/>
      <c r="UII313" s="314"/>
      <c r="UIJ313" s="314"/>
      <c r="UIK313" s="314"/>
      <c r="UIL313" s="314"/>
      <c r="UIM313" s="314"/>
      <c r="UIN313" s="314"/>
      <c r="UIO313" s="314"/>
      <c r="UIP313" s="314"/>
      <c r="UIQ313" s="314"/>
      <c r="UIR313" s="314"/>
      <c r="UIS313" s="314"/>
      <c r="UIT313" s="314"/>
      <c r="UIU313" s="314"/>
      <c r="UIV313" s="314"/>
      <c r="UIW313" s="314"/>
      <c r="UIX313" s="314"/>
      <c r="UIY313" s="314"/>
      <c r="UIZ313" s="314"/>
      <c r="UJA313" s="314"/>
      <c r="UJB313" s="314"/>
      <c r="UJC313" s="314"/>
      <c r="UJD313" s="314"/>
      <c r="UJE313" s="314"/>
      <c r="UJF313" s="314"/>
      <c r="UJG313" s="314"/>
      <c r="UJH313" s="314"/>
      <c r="UJI313" s="314"/>
      <c r="UJJ313" s="314"/>
      <c r="UJK313" s="314"/>
      <c r="UJL313" s="314"/>
      <c r="UJM313" s="314"/>
      <c r="UJN313" s="314"/>
      <c r="UJO313" s="314"/>
      <c r="UJP313" s="314"/>
      <c r="UJQ313" s="314"/>
      <c r="UJR313" s="314"/>
      <c r="UJS313" s="314"/>
      <c r="UJT313" s="314"/>
      <c r="UJU313" s="314"/>
      <c r="UJV313" s="314"/>
      <c r="UJW313" s="314"/>
      <c r="UJX313" s="314"/>
      <c r="UJY313" s="314"/>
      <c r="UJZ313" s="314"/>
      <c r="UKA313" s="314"/>
      <c r="UKB313" s="314"/>
      <c r="UKC313" s="314"/>
      <c r="UKD313" s="314"/>
      <c r="UKE313" s="314"/>
      <c r="UKF313" s="314"/>
      <c r="UKG313" s="314"/>
      <c r="UKH313" s="314"/>
      <c r="UKI313" s="314"/>
      <c r="UKJ313" s="314"/>
      <c r="UKK313" s="314"/>
      <c r="UKL313" s="314"/>
      <c r="UKM313" s="314"/>
      <c r="UKN313" s="314"/>
      <c r="UKO313" s="314"/>
      <c r="UKP313" s="314"/>
      <c r="UKQ313" s="314"/>
      <c r="UKR313" s="314"/>
      <c r="UKS313" s="314"/>
      <c r="UKT313" s="314"/>
      <c r="UKU313" s="314"/>
      <c r="UKV313" s="314"/>
      <c r="UKW313" s="314"/>
      <c r="UKX313" s="314"/>
      <c r="UKY313" s="314"/>
      <c r="UKZ313" s="314"/>
      <c r="ULA313" s="314"/>
      <c r="ULB313" s="314"/>
      <c r="ULC313" s="314"/>
      <c r="ULD313" s="314"/>
      <c r="ULE313" s="314"/>
      <c r="ULF313" s="314"/>
      <c r="ULG313" s="314"/>
      <c r="ULH313" s="314"/>
      <c r="ULI313" s="314"/>
      <c r="ULJ313" s="314"/>
      <c r="ULK313" s="314"/>
      <c r="ULL313" s="314"/>
      <c r="ULM313" s="314"/>
      <c r="ULN313" s="314"/>
      <c r="ULO313" s="314"/>
      <c r="ULP313" s="314"/>
      <c r="ULQ313" s="314"/>
      <c r="ULR313" s="314"/>
      <c r="ULS313" s="314"/>
      <c r="ULT313" s="314"/>
      <c r="ULU313" s="314"/>
      <c r="ULV313" s="314"/>
      <c r="ULW313" s="314"/>
      <c r="ULX313" s="314"/>
      <c r="ULY313" s="314"/>
      <c r="ULZ313" s="314"/>
      <c r="UMA313" s="314"/>
      <c r="UMB313" s="314"/>
      <c r="UMC313" s="314"/>
      <c r="UMD313" s="314"/>
      <c r="UME313" s="314"/>
      <c r="UMF313" s="314"/>
      <c r="UMG313" s="314"/>
      <c r="UMH313" s="314"/>
      <c r="UMI313" s="314"/>
      <c r="UMJ313" s="314"/>
      <c r="UMK313" s="314"/>
      <c r="UML313" s="314"/>
      <c r="UMM313" s="314"/>
      <c r="UMN313" s="314"/>
      <c r="UMO313" s="314"/>
      <c r="UMP313" s="314"/>
      <c r="UMQ313" s="314"/>
      <c r="UMR313" s="314"/>
      <c r="UMS313" s="314"/>
      <c r="UMT313" s="314"/>
      <c r="UMU313" s="314"/>
      <c r="UMV313" s="314"/>
      <c r="UMW313" s="314"/>
      <c r="UMX313" s="314"/>
      <c r="UMY313" s="314"/>
      <c r="UMZ313" s="314"/>
      <c r="UNA313" s="314"/>
      <c r="UNB313" s="314"/>
      <c r="UNC313" s="314"/>
      <c r="UND313" s="314"/>
      <c r="UNE313" s="314"/>
      <c r="UNF313" s="314"/>
      <c r="UNG313" s="314"/>
      <c r="UNH313" s="314"/>
      <c r="UNI313" s="314"/>
      <c r="UNJ313" s="314"/>
      <c r="UNK313" s="314"/>
      <c r="UNL313" s="314"/>
      <c r="UNM313" s="314"/>
      <c r="UNN313" s="314"/>
      <c r="UNO313" s="314"/>
      <c r="UNP313" s="314"/>
      <c r="UNQ313" s="314"/>
      <c r="UNR313" s="314"/>
      <c r="UNS313" s="314"/>
      <c r="UNT313" s="314"/>
      <c r="UNU313" s="314"/>
      <c r="UNV313" s="314"/>
      <c r="UNW313" s="314"/>
      <c r="UNX313" s="314"/>
      <c r="UNY313" s="314"/>
      <c r="UNZ313" s="314"/>
      <c r="UOA313" s="314"/>
      <c r="UOB313" s="314"/>
      <c r="UOC313" s="314"/>
      <c r="UOD313" s="314"/>
      <c r="UOE313" s="314"/>
      <c r="UOF313" s="314"/>
      <c r="UOG313" s="314"/>
      <c r="UOH313" s="314"/>
      <c r="UOI313" s="314"/>
      <c r="UOJ313" s="314"/>
      <c r="UOK313" s="314"/>
      <c r="UOL313" s="314"/>
      <c r="UOM313" s="314"/>
      <c r="UON313" s="314"/>
      <c r="UOO313" s="314"/>
      <c r="UOP313" s="314"/>
      <c r="UOQ313" s="314"/>
      <c r="UOR313" s="314"/>
      <c r="UOS313" s="314"/>
      <c r="UOT313" s="314"/>
      <c r="UOU313" s="314"/>
      <c r="UOV313" s="314"/>
      <c r="UOW313" s="314"/>
      <c r="UOX313" s="314"/>
      <c r="UOY313" s="314"/>
      <c r="UOZ313" s="314"/>
      <c r="UPA313" s="314"/>
      <c r="UPB313" s="314"/>
      <c r="UPC313" s="314"/>
      <c r="UPD313" s="314"/>
      <c r="UPE313" s="314"/>
      <c r="UPF313" s="314"/>
      <c r="UPG313" s="314"/>
      <c r="UPH313" s="314"/>
      <c r="UPI313" s="314"/>
      <c r="UPJ313" s="314"/>
      <c r="UPK313" s="314"/>
      <c r="UPL313" s="314"/>
      <c r="UPM313" s="314"/>
      <c r="UPN313" s="314"/>
      <c r="UPO313" s="314"/>
      <c r="UPP313" s="314"/>
      <c r="UPQ313" s="314"/>
      <c r="UPR313" s="314"/>
      <c r="UPS313" s="314"/>
      <c r="UPT313" s="314"/>
      <c r="UPU313" s="314"/>
      <c r="UPV313" s="314"/>
      <c r="UPW313" s="314"/>
      <c r="UPX313" s="314"/>
      <c r="UPY313" s="314"/>
      <c r="UPZ313" s="314"/>
      <c r="UQA313" s="314"/>
      <c r="UQB313" s="314"/>
      <c r="UQC313" s="314"/>
      <c r="UQD313" s="314"/>
      <c r="UQE313" s="314"/>
      <c r="UQF313" s="314"/>
      <c r="UQG313" s="314"/>
      <c r="UQH313" s="314"/>
      <c r="UQI313" s="314"/>
      <c r="UQJ313" s="314"/>
      <c r="UQK313" s="314"/>
      <c r="UQL313" s="314"/>
      <c r="UQM313" s="314"/>
      <c r="UQN313" s="314"/>
      <c r="UQO313" s="314"/>
      <c r="UQP313" s="314"/>
      <c r="UQQ313" s="314"/>
      <c r="UQR313" s="314"/>
      <c r="UQS313" s="314"/>
      <c r="UQT313" s="314"/>
      <c r="UQU313" s="314"/>
      <c r="UQV313" s="314"/>
      <c r="UQW313" s="314"/>
      <c r="UQX313" s="314"/>
      <c r="UQY313" s="314"/>
      <c r="UQZ313" s="314"/>
      <c r="URA313" s="314"/>
      <c r="URB313" s="314"/>
      <c r="URC313" s="314"/>
      <c r="URD313" s="314"/>
      <c r="URE313" s="314"/>
      <c r="URF313" s="314"/>
      <c r="URG313" s="314"/>
      <c r="URH313" s="314"/>
      <c r="URI313" s="314"/>
      <c r="URJ313" s="314"/>
      <c r="URK313" s="314"/>
      <c r="URL313" s="314"/>
      <c r="URM313" s="314"/>
      <c r="URN313" s="314"/>
      <c r="URO313" s="314"/>
      <c r="URP313" s="314"/>
      <c r="URQ313" s="314"/>
      <c r="URR313" s="314"/>
      <c r="URS313" s="314"/>
      <c r="URT313" s="314"/>
      <c r="URU313" s="314"/>
      <c r="URV313" s="314"/>
      <c r="URW313" s="314"/>
      <c r="URX313" s="314"/>
      <c r="URY313" s="314"/>
      <c r="URZ313" s="314"/>
      <c r="USA313" s="314"/>
      <c r="USB313" s="314"/>
      <c r="USC313" s="314"/>
      <c r="USD313" s="314"/>
      <c r="USE313" s="314"/>
      <c r="USF313" s="314"/>
      <c r="USG313" s="314"/>
      <c r="USH313" s="314"/>
      <c r="USI313" s="314"/>
      <c r="USJ313" s="314"/>
      <c r="USK313" s="314"/>
      <c r="USL313" s="314"/>
      <c r="USM313" s="314"/>
      <c r="USN313" s="314"/>
      <c r="USO313" s="314"/>
      <c r="USP313" s="314"/>
      <c r="USQ313" s="314"/>
      <c r="USR313" s="314"/>
      <c r="USS313" s="314"/>
      <c r="UST313" s="314"/>
      <c r="USU313" s="314"/>
      <c r="USV313" s="314"/>
      <c r="USW313" s="314"/>
      <c r="USX313" s="314"/>
      <c r="USY313" s="314"/>
      <c r="USZ313" s="314"/>
      <c r="UTA313" s="314"/>
      <c r="UTB313" s="314"/>
      <c r="UTC313" s="314"/>
      <c r="UTD313" s="314"/>
      <c r="UTE313" s="314"/>
      <c r="UTF313" s="314"/>
      <c r="UTG313" s="314"/>
      <c r="UTH313" s="314"/>
      <c r="UTI313" s="314"/>
      <c r="UTJ313" s="314"/>
      <c r="UTK313" s="314"/>
      <c r="UTL313" s="314"/>
      <c r="UTM313" s="314"/>
      <c r="UTN313" s="314"/>
      <c r="UTO313" s="314"/>
      <c r="UTP313" s="314"/>
      <c r="UTQ313" s="314"/>
      <c r="UTR313" s="314"/>
      <c r="UTS313" s="314"/>
      <c r="UTT313" s="314"/>
      <c r="UTU313" s="314"/>
      <c r="UTV313" s="314"/>
      <c r="UTW313" s="314"/>
      <c r="UTX313" s="314"/>
      <c r="UTY313" s="314"/>
      <c r="UTZ313" s="314"/>
      <c r="UUA313" s="314"/>
      <c r="UUB313" s="314"/>
      <c r="UUC313" s="314"/>
      <c r="UUD313" s="314"/>
      <c r="UUE313" s="314"/>
      <c r="UUF313" s="314"/>
      <c r="UUG313" s="314"/>
      <c r="UUH313" s="314"/>
      <c r="UUI313" s="314"/>
      <c r="UUJ313" s="314"/>
      <c r="UUK313" s="314"/>
      <c r="UUL313" s="314"/>
      <c r="UUM313" s="314"/>
      <c r="UUN313" s="314"/>
      <c r="UUO313" s="314"/>
      <c r="UUP313" s="314"/>
      <c r="UUQ313" s="314"/>
      <c r="UUR313" s="314"/>
      <c r="UUS313" s="314"/>
      <c r="UUT313" s="314"/>
      <c r="UUU313" s="314"/>
      <c r="UUV313" s="314"/>
      <c r="UUW313" s="314"/>
      <c r="UUX313" s="314"/>
      <c r="UUY313" s="314"/>
      <c r="UUZ313" s="314"/>
      <c r="UVA313" s="314"/>
      <c r="UVB313" s="314"/>
      <c r="UVC313" s="314"/>
      <c r="UVD313" s="314"/>
      <c r="UVE313" s="314"/>
      <c r="UVF313" s="314"/>
      <c r="UVG313" s="314"/>
      <c r="UVH313" s="314"/>
      <c r="UVI313" s="314"/>
      <c r="UVJ313" s="314"/>
      <c r="UVK313" s="314"/>
      <c r="UVL313" s="314"/>
      <c r="UVM313" s="314"/>
      <c r="UVN313" s="314"/>
      <c r="UVO313" s="314"/>
      <c r="UVP313" s="314"/>
      <c r="UVQ313" s="314"/>
      <c r="UVR313" s="314"/>
      <c r="UVS313" s="314"/>
      <c r="UVT313" s="314"/>
      <c r="UVU313" s="314"/>
      <c r="UVV313" s="314"/>
      <c r="UVW313" s="314"/>
      <c r="UVX313" s="314"/>
      <c r="UVY313" s="314"/>
      <c r="UVZ313" s="314"/>
      <c r="UWA313" s="314"/>
      <c r="UWB313" s="314"/>
      <c r="UWC313" s="314"/>
      <c r="UWD313" s="314"/>
      <c r="UWE313" s="314"/>
      <c r="UWF313" s="314"/>
      <c r="UWG313" s="314"/>
      <c r="UWH313" s="314"/>
      <c r="UWI313" s="314"/>
      <c r="UWJ313" s="314"/>
      <c r="UWK313" s="314"/>
      <c r="UWL313" s="314"/>
      <c r="UWM313" s="314"/>
      <c r="UWN313" s="314"/>
      <c r="UWO313" s="314"/>
      <c r="UWP313" s="314"/>
      <c r="UWQ313" s="314"/>
      <c r="UWR313" s="314"/>
      <c r="UWS313" s="314"/>
      <c r="UWT313" s="314"/>
      <c r="UWU313" s="314"/>
      <c r="UWV313" s="314"/>
      <c r="UWW313" s="314"/>
      <c r="UWX313" s="314"/>
      <c r="UWY313" s="314"/>
      <c r="UWZ313" s="314"/>
      <c r="UXA313" s="314"/>
      <c r="UXB313" s="314"/>
      <c r="UXC313" s="314"/>
      <c r="UXD313" s="314"/>
      <c r="UXE313" s="314"/>
      <c r="UXF313" s="314"/>
      <c r="UXG313" s="314"/>
      <c r="UXH313" s="314"/>
      <c r="UXI313" s="314"/>
      <c r="UXJ313" s="314"/>
      <c r="UXK313" s="314"/>
      <c r="UXL313" s="314"/>
      <c r="UXM313" s="314"/>
      <c r="UXN313" s="314"/>
      <c r="UXO313" s="314"/>
      <c r="UXP313" s="314"/>
      <c r="UXQ313" s="314"/>
      <c r="UXR313" s="314"/>
      <c r="UXS313" s="314"/>
      <c r="UXT313" s="314"/>
      <c r="UXU313" s="314"/>
      <c r="UXV313" s="314"/>
      <c r="UXW313" s="314"/>
      <c r="UXX313" s="314"/>
      <c r="UXY313" s="314"/>
      <c r="UXZ313" s="314"/>
      <c r="UYA313" s="314"/>
      <c r="UYB313" s="314"/>
      <c r="UYC313" s="314"/>
      <c r="UYD313" s="314"/>
      <c r="UYE313" s="314"/>
      <c r="UYF313" s="314"/>
      <c r="UYG313" s="314"/>
      <c r="UYH313" s="314"/>
      <c r="UYI313" s="314"/>
      <c r="UYJ313" s="314"/>
      <c r="UYK313" s="314"/>
      <c r="UYL313" s="314"/>
      <c r="UYM313" s="314"/>
      <c r="UYN313" s="314"/>
      <c r="UYO313" s="314"/>
      <c r="UYP313" s="314"/>
      <c r="UYQ313" s="314"/>
      <c r="UYR313" s="314"/>
      <c r="UYS313" s="314"/>
      <c r="UYT313" s="314"/>
      <c r="UYU313" s="314"/>
      <c r="UYV313" s="314"/>
      <c r="UYW313" s="314"/>
      <c r="UYX313" s="314"/>
      <c r="UYY313" s="314"/>
      <c r="UYZ313" s="314"/>
      <c r="UZA313" s="314"/>
      <c r="UZB313" s="314"/>
      <c r="UZC313" s="314"/>
      <c r="UZD313" s="314"/>
      <c r="UZE313" s="314"/>
      <c r="UZF313" s="314"/>
      <c r="UZG313" s="314"/>
      <c r="UZH313" s="314"/>
      <c r="UZI313" s="314"/>
      <c r="UZJ313" s="314"/>
      <c r="UZK313" s="314"/>
      <c r="UZL313" s="314"/>
      <c r="UZM313" s="314"/>
      <c r="UZN313" s="314"/>
      <c r="UZO313" s="314"/>
      <c r="UZP313" s="314"/>
      <c r="UZQ313" s="314"/>
      <c r="UZR313" s="314"/>
      <c r="UZS313" s="314"/>
      <c r="UZT313" s="314"/>
      <c r="UZU313" s="314"/>
      <c r="UZV313" s="314"/>
      <c r="UZW313" s="314"/>
      <c r="UZX313" s="314"/>
      <c r="UZY313" s="314"/>
      <c r="UZZ313" s="314"/>
      <c r="VAA313" s="314"/>
      <c r="VAB313" s="314"/>
      <c r="VAC313" s="314"/>
      <c r="VAD313" s="314"/>
      <c r="VAE313" s="314"/>
      <c r="VAF313" s="314"/>
      <c r="VAG313" s="314"/>
      <c r="VAH313" s="314"/>
      <c r="VAI313" s="314"/>
      <c r="VAJ313" s="314"/>
      <c r="VAK313" s="314"/>
      <c r="VAL313" s="314"/>
      <c r="VAM313" s="314"/>
      <c r="VAN313" s="314"/>
      <c r="VAO313" s="314"/>
      <c r="VAP313" s="314"/>
      <c r="VAQ313" s="314"/>
      <c r="VAR313" s="314"/>
      <c r="VAS313" s="314"/>
      <c r="VAT313" s="314"/>
      <c r="VAU313" s="314"/>
      <c r="VAV313" s="314"/>
      <c r="VAW313" s="314"/>
      <c r="VAX313" s="314"/>
      <c r="VAY313" s="314"/>
      <c r="VAZ313" s="314"/>
      <c r="VBA313" s="314"/>
      <c r="VBB313" s="314"/>
      <c r="VBC313" s="314"/>
      <c r="VBD313" s="314"/>
      <c r="VBE313" s="314"/>
      <c r="VBF313" s="314"/>
      <c r="VBG313" s="314"/>
      <c r="VBH313" s="314"/>
      <c r="VBI313" s="314"/>
      <c r="VBJ313" s="314"/>
      <c r="VBK313" s="314"/>
      <c r="VBL313" s="314"/>
      <c r="VBM313" s="314"/>
      <c r="VBN313" s="314"/>
      <c r="VBO313" s="314"/>
      <c r="VBP313" s="314"/>
      <c r="VBQ313" s="314"/>
      <c r="VBR313" s="314"/>
      <c r="VBS313" s="314"/>
      <c r="VBT313" s="314"/>
      <c r="VBU313" s="314"/>
      <c r="VBV313" s="314"/>
      <c r="VBW313" s="314"/>
      <c r="VBX313" s="314"/>
      <c r="VBY313" s="314"/>
      <c r="VBZ313" s="314"/>
      <c r="VCA313" s="314"/>
      <c r="VCB313" s="314"/>
      <c r="VCC313" s="314"/>
      <c r="VCD313" s="314"/>
      <c r="VCE313" s="314"/>
      <c r="VCF313" s="314"/>
      <c r="VCG313" s="314"/>
      <c r="VCH313" s="314"/>
      <c r="VCI313" s="314"/>
      <c r="VCJ313" s="314"/>
      <c r="VCK313" s="314"/>
      <c r="VCL313" s="314"/>
      <c r="VCM313" s="314"/>
      <c r="VCN313" s="314"/>
      <c r="VCO313" s="314"/>
      <c r="VCP313" s="314"/>
      <c r="VCQ313" s="314"/>
      <c r="VCR313" s="314"/>
      <c r="VCS313" s="314"/>
      <c r="VCT313" s="314"/>
      <c r="VCU313" s="314"/>
      <c r="VCV313" s="314"/>
      <c r="VCW313" s="314"/>
      <c r="VCX313" s="314"/>
      <c r="VCY313" s="314"/>
      <c r="VCZ313" s="314"/>
      <c r="VDA313" s="314"/>
      <c r="VDB313" s="314"/>
      <c r="VDC313" s="314"/>
      <c r="VDD313" s="314"/>
      <c r="VDE313" s="314"/>
      <c r="VDF313" s="314"/>
      <c r="VDG313" s="314"/>
      <c r="VDH313" s="314"/>
      <c r="VDI313" s="314"/>
      <c r="VDJ313" s="314"/>
      <c r="VDK313" s="314"/>
      <c r="VDL313" s="314"/>
      <c r="VDM313" s="314"/>
      <c r="VDN313" s="314"/>
      <c r="VDO313" s="314"/>
      <c r="VDP313" s="314"/>
      <c r="VDQ313" s="314"/>
      <c r="VDR313" s="314"/>
      <c r="VDS313" s="314"/>
      <c r="VDT313" s="314"/>
      <c r="VDU313" s="314"/>
      <c r="VDV313" s="314"/>
      <c r="VDW313" s="314"/>
      <c r="VDX313" s="314"/>
      <c r="VDY313" s="314"/>
      <c r="VDZ313" s="314"/>
      <c r="VEA313" s="314"/>
      <c r="VEB313" s="314"/>
      <c r="VEC313" s="314"/>
      <c r="VED313" s="314"/>
      <c r="VEE313" s="314"/>
      <c r="VEF313" s="314"/>
      <c r="VEG313" s="314"/>
      <c r="VEH313" s="314"/>
      <c r="VEI313" s="314"/>
      <c r="VEJ313" s="314"/>
      <c r="VEK313" s="314"/>
      <c r="VEL313" s="314"/>
      <c r="VEM313" s="314"/>
      <c r="VEN313" s="314"/>
      <c r="VEO313" s="314"/>
      <c r="VEP313" s="314"/>
      <c r="VEQ313" s="314"/>
      <c r="VER313" s="314"/>
      <c r="VES313" s="314"/>
      <c r="VET313" s="314"/>
      <c r="VEU313" s="314"/>
      <c r="VEV313" s="314"/>
      <c r="VEW313" s="314"/>
      <c r="VEX313" s="314"/>
      <c r="VEY313" s="314"/>
      <c r="VEZ313" s="314"/>
      <c r="VFA313" s="314"/>
      <c r="VFB313" s="314"/>
      <c r="VFC313" s="314"/>
      <c r="VFD313" s="314"/>
      <c r="VFE313" s="314"/>
      <c r="VFF313" s="314"/>
      <c r="VFG313" s="314"/>
      <c r="VFH313" s="314"/>
      <c r="VFI313" s="314"/>
      <c r="VFJ313" s="314"/>
      <c r="VFK313" s="314"/>
      <c r="VFL313" s="314"/>
      <c r="VFM313" s="314"/>
      <c r="VFN313" s="314"/>
      <c r="VFO313" s="314"/>
      <c r="VFP313" s="314"/>
      <c r="VFQ313" s="314"/>
      <c r="VFR313" s="314"/>
      <c r="VFS313" s="314"/>
      <c r="VFT313" s="314"/>
      <c r="VFU313" s="314"/>
      <c r="VFV313" s="314"/>
      <c r="VFW313" s="314"/>
      <c r="VFX313" s="314"/>
      <c r="VFY313" s="314"/>
      <c r="VFZ313" s="314"/>
      <c r="VGA313" s="314"/>
      <c r="VGB313" s="314"/>
      <c r="VGC313" s="314"/>
      <c r="VGD313" s="314"/>
      <c r="VGE313" s="314"/>
      <c r="VGF313" s="314"/>
      <c r="VGG313" s="314"/>
      <c r="VGH313" s="314"/>
      <c r="VGI313" s="314"/>
      <c r="VGJ313" s="314"/>
      <c r="VGK313" s="314"/>
      <c r="VGL313" s="314"/>
      <c r="VGM313" s="314"/>
      <c r="VGN313" s="314"/>
      <c r="VGO313" s="314"/>
      <c r="VGP313" s="314"/>
      <c r="VGQ313" s="314"/>
      <c r="VGR313" s="314"/>
      <c r="VGS313" s="314"/>
      <c r="VGT313" s="314"/>
      <c r="VGU313" s="314"/>
      <c r="VGV313" s="314"/>
      <c r="VGW313" s="314"/>
      <c r="VGX313" s="314"/>
      <c r="VGY313" s="314"/>
      <c r="VGZ313" s="314"/>
      <c r="VHA313" s="314"/>
      <c r="VHB313" s="314"/>
      <c r="VHC313" s="314"/>
      <c r="VHD313" s="314"/>
      <c r="VHE313" s="314"/>
      <c r="VHF313" s="314"/>
      <c r="VHG313" s="314"/>
      <c r="VHH313" s="314"/>
      <c r="VHI313" s="314"/>
      <c r="VHJ313" s="314"/>
      <c r="VHK313" s="314"/>
      <c r="VHL313" s="314"/>
      <c r="VHM313" s="314"/>
      <c r="VHN313" s="314"/>
      <c r="VHO313" s="314"/>
      <c r="VHP313" s="314"/>
      <c r="VHQ313" s="314"/>
      <c r="VHR313" s="314"/>
      <c r="VHS313" s="314"/>
      <c r="VHT313" s="314"/>
      <c r="VHU313" s="314"/>
      <c r="VHV313" s="314"/>
      <c r="VHW313" s="314"/>
      <c r="VHX313" s="314"/>
      <c r="VHY313" s="314"/>
      <c r="VHZ313" s="314"/>
      <c r="VIA313" s="314"/>
      <c r="VIB313" s="314"/>
      <c r="VIC313" s="314"/>
      <c r="VID313" s="314"/>
      <c r="VIE313" s="314"/>
      <c r="VIF313" s="314"/>
      <c r="VIG313" s="314"/>
      <c r="VIH313" s="314"/>
      <c r="VII313" s="314"/>
      <c r="VIJ313" s="314"/>
      <c r="VIK313" s="314"/>
      <c r="VIL313" s="314"/>
      <c r="VIM313" s="314"/>
      <c r="VIN313" s="314"/>
      <c r="VIO313" s="314"/>
      <c r="VIP313" s="314"/>
      <c r="VIQ313" s="314"/>
      <c r="VIR313" s="314"/>
      <c r="VIS313" s="314"/>
      <c r="VIT313" s="314"/>
      <c r="VIU313" s="314"/>
      <c r="VIV313" s="314"/>
      <c r="VIW313" s="314"/>
      <c r="VIX313" s="314"/>
      <c r="VIY313" s="314"/>
      <c r="VIZ313" s="314"/>
      <c r="VJA313" s="314"/>
      <c r="VJB313" s="314"/>
      <c r="VJC313" s="314"/>
      <c r="VJD313" s="314"/>
      <c r="VJE313" s="314"/>
      <c r="VJF313" s="314"/>
      <c r="VJG313" s="314"/>
      <c r="VJH313" s="314"/>
      <c r="VJI313" s="314"/>
      <c r="VJJ313" s="314"/>
      <c r="VJK313" s="314"/>
      <c r="VJL313" s="314"/>
      <c r="VJM313" s="314"/>
      <c r="VJN313" s="314"/>
      <c r="VJO313" s="314"/>
      <c r="VJP313" s="314"/>
      <c r="VJQ313" s="314"/>
      <c r="VJR313" s="314"/>
      <c r="VJS313" s="314"/>
      <c r="VJT313" s="314"/>
      <c r="VJU313" s="314"/>
      <c r="VJV313" s="314"/>
      <c r="VJW313" s="314"/>
      <c r="VJX313" s="314"/>
      <c r="VJY313" s="314"/>
      <c r="VJZ313" s="314"/>
      <c r="VKA313" s="314"/>
      <c r="VKB313" s="314"/>
      <c r="VKC313" s="314"/>
      <c r="VKD313" s="314"/>
      <c r="VKE313" s="314"/>
      <c r="VKF313" s="314"/>
      <c r="VKG313" s="314"/>
      <c r="VKH313" s="314"/>
      <c r="VKI313" s="314"/>
      <c r="VKJ313" s="314"/>
      <c r="VKK313" s="314"/>
      <c r="VKL313" s="314"/>
      <c r="VKM313" s="314"/>
      <c r="VKN313" s="314"/>
      <c r="VKO313" s="314"/>
      <c r="VKP313" s="314"/>
      <c r="VKQ313" s="314"/>
      <c r="VKR313" s="314"/>
      <c r="VKS313" s="314"/>
      <c r="VKT313" s="314"/>
      <c r="VKU313" s="314"/>
      <c r="VKV313" s="314"/>
      <c r="VKW313" s="314"/>
      <c r="VKX313" s="314"/>
      <c r="VKY313" s="314"/>
      <c r="VKZ313" s="314"/>
      <c r="VLA313" s="314"/>
      <c r="VLB313" s="314"/>
      <c r="VLC313" s="314"/>
      <c r="VLD313" s="314"/>
      <c r="VLE313" s="314"/>
      <c r="VLF313" s="314"/>
      <c r="VLG313" s="314"/>
      <c r="VLH313" s="314"/>
      <c r="VLI313" s="314"/>
      <c r="VLJ313" s="314"/>
      <c r="VLK313" s="314"/>
      <c r="VLL313" s="314"/>
      <c r="VLM313" s="314"/>
      <c r="VLN313" s="314"/>
      <c r="VLO313" s="314"/>
      <c r="VLP313" s="314"/>
      <c r="VLQ313" s="314"/>
      <c r="VLR313" s="314"/>
      <c r="VLS313" s="314"/>
      <c r="VLT313" s="314"/>
      <c r="VLU313" s="314"/>
      <c r="VLV313" s="314"/>
      <c r="VLW313" s="314"/>
      <c r="VLX313" s="314"/>
      <c r="VLY313" s="314"/>
      <c r="VLZ313" s="314"/>
      <c r="VMA313" s="314"/>
      <c r="VMB313" s="314"/>
      <c r="VMC313" s="314"/>
      <c r="VMD313" s="314"/>
      <c r="VME313" s="314"/>
      <c r="VMF313" s="314"/>
      <c r="VMG313" s="314"/>
      <c r="VMH313" s="314"/>
      <c r="VMI313" s="314"/>
      <c r="VMJ313" s="314"/>
      <c r="VMK313" s="314"/>
      <c r="VML313" s="314"/>
      <c r="VMM313" s="314"/>
      <c r="VMN313" s="314"/>
      <c r="VMO313" s="314"/>
      <c r="VMP313" s="314"/>
      <c r="VMQ313" s="314"/>
      <c r="VMR313" s="314"/>
      <c r="VMS313" s="314"/>
      <c r="VMT313" s="314"/>
      <c r="VMU313" s="314"/>
      <c r="VMV313" s="314"/>
      <c r="VMW313" s="314"/>
      <c r="VMX313" s="314"/>
      <c r="VMY313" s="314"/>
      <c r="VMZ313" s="314"/>
      <c r="VNA313" s="314"/>
      <c r="VNB313" s="314"/>
      <c r="VNC313" s="314"/>
      <c r="VND313" s="314"/>
      <c r="VNE313" s="314"/>
      <c r="VNF313" s="314"/>
      <c r="VNG313" s="314"/>
      <c r="VNH313" s="314"/>
      <c r="VNI313" s="314"/>
      <c r="VNJ313" s="314"/>
      <c r="VNK313" s="314"/>
      <c r="VNL313" s="314"/>
      <c r="VNM313" s="314"/>
      <c r="VNN313" s="314"/>
      <c r="VNO313" s="314"/>
      <c r="VNP313" s="314"/>
      <c r="VNQ313" s="314"/>
      <c r="VNR313" s="314"/>
      <c r="VNS313" s="314"/>
      <c r="VNT313" s="314"/>
      <c r="VNU313" s="314"/>
      <c r="VNV313" s="314"/>
      <c r="VNW313" s="314"/>
      <c r="VNX313" s="314"/>
      <c r="VNY313" s="314"/>
      <c r="VNZ313" s="314"/>
      <c r="VOA313" s="314"/>
      <c r="VOB313" s="314"/>
      <c r="VOC313" s="314"/>
      <c r="VOD313" s="314"/>
      <c r="VOE313" s="314"/>
      <c r="VOF313" s="314"/>
      <c r="VOG313" s="314"/>
      <c r="VOH313" s="314"/>
      <c r="VOI313" s="314"/>
      <c r="VOJ313" s="314"/>
      <c r="VOK313" s="314"/>
      <c r="VOL313" s="314"/>
      <c r="VOM313" s="314"/>
      <c r="VON313" s="314"/>
      <c r="VOO313" s="314"/>
      <c r="VOP313" s="314"/>
      <c r="VOQ313" s="314"/>
      <c r="VOR313" s="314"/>
      <c r="VOS313" s="314"/>
      <c r="VOT313" s="314"/>
      <c r="VOU313" s="314"/>
      <c r="VOV313" s="314"/>
      <c r="VOW313" s="314"/>
      <c r="VOX313" s="314"/>
      <c r="VOY313" s="314"/>
      <c r="VOZ313" s="314"/>
      <c r="VPA313" s="314"/>
      <c r="VPB313" s="314"/>
      <c r="VPC313" s="314"/>
      <c r="VPD313" s="314"/>
      <c r="VPE313" s="314"/>
      <c r="VPF313" s="314"/>
      <c r="VPG313" s="314"/>
      <c r="VPH313" s="314"/>
      <c r="VPI313" s="314"/>
      <c r="VPJ313" s="314"/>
      <c r="VPK313" s="314"/>
      <c r="VPL313" s="314"/>
      <c r="VPM313" s="314"/>
      <c r="VPN313" s="314"/>
      <c r="VPO313" s="314"/>
      <c r="VPP313" s="314"/>
      <c r="VPQ313" s="314"/>
      <c r="VPR313" s="314"/>
      <c r="VPS313" s="314"/>
      <c r="VPT313" s="314"/>
      <c r="VPU313" s="314"/>
      <c r="VPV313" s="314"/>
      <c r="VPW313" s="314"/>
      <c r="VPX313" s="314"/>
      <c r="VPY313" s="314"/>
      <c r="VPZ313" s="314"/>
      <c r="VQA313" s="314"/>
      <c r="VQB313" s="314"/>
      <c r="VQC313" s="314"/>
      <c r="VQD313" s="314"/>
      <c r="VQE313" s="314"/>
      <c r="VQF313" s="314"/>
      <c r="VQG313" s="314"/>
      <c r="VQH313" s="314"/>
      <c r="VQI313" s="314"/>
      <c r="VQJ313" s="314"/>
      <c r="VQK313" s="314"/>
      <c r="VQL313" s="314"/>
      <c r="VQM313" s="314"/>
      <c r="VQN313" s="314"/>
      <c r="VQO313" s="314"/>
      <c r="VQP313" s="314"/>
      <c r="VQQ313" s="314"/>
      <c r="VQR313" s="314"/>
      <c r="VQS313" s="314"/>
      <c r="VQT313" s="314"/>
      <c r="VQU313" s="314"/>
      <c r="VQV313" s="314"/>
      <c r="VQW313" s="314"/>
      <c r="VQX313" s="314"/>
      <c r="VQY313" s="314"/>
      <c r="VQZ313" s="314"/>
      <c r="VRA313" s="314"/>
      <c r="VRB313" s="314"/>
      <c r="VRC313" s="314"/>
      <c r="VRD313" s="314"/>
      <c r="VRE313" s="314"/>
      <c r="VRF313" s="314"/>
      <c r="VRG313" s="314"/>
      <c r="VRH313" s="314"/>
      <c r="VRI313" s="314"/>
      <c r="VRJ313" s="314"/>
      <c r="VRK313" s="314"/>
      <c r="VRL313" s="314"/>
      <c r="VRM313" s="314"/>
      <c r="VRN313" s="314"/>
      <c r="VRO313" s="314"/>
      <c r="VRP313" s="314"/>
      <c r="VRQ313" s="314"/>
      <c r="VRR313" s="314"/>
      <c r="VRS313" s="314"/>
      <c r="VRT313" s="314"/>
      <c r="VRU313" s="314"/>
      <c r="VRV313" s="314"/>
      <c r="VRW313" s="314"/>
      <c r="VRX313" s="314"/>
      <c r="VRY313" s="314"/>
      <c r="VRZ313" s="314"/>
      <c r="VSA313" s="314"/>
      <c r="VSB313" s="314"/>
      <c r="VSC313" s="314"/>
      <c r="VSD313" s="314"/>
      <c r="VSE313" s="314"/>
      <c r="VSF313" s="314"/>
      <c r="VSG313" s="314"/>
      <c r="VSH313" s="314"/>
      <c r="VSI313" s="314"/>
      <c r="VSJ313" s="314"/>
      <c r="VSK313" s="314"/>
      <c r="VSL313" s="314"/>
      <c r="VSM313" s="314"/>
      <c r="VSN313" s="314"/>
      <c r="VSO313" s="314"/>
      <c r="VSP313" s="314"/>
      <c r="VSQ313" s="314"/>
      <c r="VSR313" s="314"/>
      <c r="VSS313" s="314"/>
      <c r="VST313" s="314"/>
      <c r="VSU313" s="314"/>
      <c r="VSV313" s="314"/>
      <c r="VSW313" s="314"/>
      <c r="VSX313" s="314"/>
      <c r="VSY313" s="314"/>
      <c r="VSZ313" s="314"/>
      <c r="VTA313" s="314"/>
      <c r="VTB313" s="314"/>
      <c r="VTC313" s="314"/>
      <c r="VTD313" s="314"/>
      <c r="VTE313" s="314"/>
      <c r="VTF313" s="314"/>
      <c r="VTG313" s="314"/>
      <c r="VTH313" s="314"/>
      <c r="VTI313" s="314"/>
      <c r="VTJ313" s="314"/>
      <c r="VTK313" s="314"/>
      <c r="VTL313" s="314"/>
      <c r="VTM313" s="314"/>
      <c r="VTN313" s="314"/>
      <c r="VTO313" s="314"/>
      <c r="VTP313" s="314"/>
      <c r="VTQ313" s="314"/>
      <c r="VTR313" s="314"/>
      <c r="VTS313" s="314"/>
      <c r="VTT313" s="314"/>
      <c r="VTU313" s="314"/>
      <c r="VTV313" s="314"/>
      <c r="VTW313" s="314"/>
      <c r="VTX313" s="314"/>
      <c r="VTY313" s="314"/>
      <c r="VTZ313" s="314"/>
      <c r="VUA313" s="314"/>
      <c r="VUB313" s="314"/>
      <c r="VUC313" s="314"/>
      <c r="VUD313" s="314"/>
      <c r="VUE313" s="314"/>
      <c r="VUF313" s="314"/>
      <c r="VUG313" s="314"/>
      <c r="VUH313" s="314"/>
      <c r="VUI313" s="314"/>
      <c r="VUJ313" s="314"/>
      <c r="VUK313" s="314"/>
      <c r="VUL313" s="314"/>
      <c r="VUM313" s="314"/>
      <c r="VUN313" s="314"/>
      <c r="VUO313" s="314"/>
      <c r="VUP313" s="314"/>
      <c r="VUQ313" s="314"/>
      <c r="VUR313" s="314"/>
      <c r="VUS313" s="314"/>
      <c r="VUT313" s="314"/>
      <c r="VUU313" s="314"/>
      <c r="VUV313" s="314"/>
      <c r="VUW313" s="314"/>
      <c r="VUX313" s="314"/>
      <c r="VUY313" s="314"/>
      <c r="VUZ313" s="314"/>
      <c r="VVA313" s="314"/>
      <c r="VVB313" s="314"/>
      <c r="VVC313" s="314"/>
      <c r="VVD313" s="314"/>
      <c r="VVE313" s="314"/>
      <c r="VVF313" s="314"/>
      <c r="VVG313" s="314"/>
      <c r="VVH313" s="314"/>
      <c r="VVI313" s="314"/>
      <c r="VVJ313" s="314"/>
      <c r="VVK313" s="314"/>
      <c r="VVL313" s="314"/>
      <c r="VVM313" s="314"/>
      <c r="VVN313" s="314"/>
      <c r="VVO313" s="314"/>
      <c r="VVP313" s="314"/>
      <c r="VVQ313" s="314"/>
      <c r="VVR313" s="314"/>
      <c r="VVS313" s="314"/>
      <c r="VVT313" s="314"/>
      <c r="VVU313" s="314"/>
      <c r="VVV313" s="314"/>
      <c r="VVW313" s="314"/>
      <c r="VVX313" s="314"/>
      <c r="VVY313" s="314"/>
      <c r="VVZ313" s="314"/>
      <c r="VWA313" s="314"/>
      <c r="VWB313" s="314"/>
      <c r="VWC313" s="314"/>
      <c r="VWD313" s="314"/>
      <c r="VWE313" s="314"/>
      <c r="VWF313" s="314"/>
      <c r="VWG313" s="314"/>
      <c r="VWH313" s="314"/>
      <c r="VWI313" s="314"/>
      <c r="VWJ313" s="314"/>
      <c r="VWK313" s="314"/>
      <c r="VWL313" s="314"/>
      <c r="VWM313" s="314"/>
      <c r="VWN313" s="314"/>
      <c r="VWO313" s="314"/>
      <c r="VWP313" s="314"/>
      <c r="VWQ313" s="314"/>
      <c r="VWR313" s="314"/>
      <c r="VWS313" s="314"/>
      <c r="VWT313" s="314"/>
      <c r="VWU313" s="314"/>
      <c r="VWV313" s="314"/>
      <c r="VWW313" s="314"/>
      <c r="VWX313" s="314"/>
      <c r="VWY313" s="314"/>
      <c r="VWZ313" s="314"/>
      <c r="VXA313" s="314"/>
      <c r="VXB313" s="314"/>
      <c r="VXC313" s="314"/>
      <c r="VXD313" s="314"/>
      <c r="VXE313" s="314"/>
      <c r="VXF313" s="314"/>
      <c r="VXG313" s="314"/>
      <c r="VXH313" s="314"/>
      <c r="VXI313" s="314"/>
      <c r="VXJ313" s="314"/>
      <c r="VXK313" s="314"/>
      <c r="VXL313" s="314"/>
      <c r="VXM313" s="314"/>
      <c r="VXN313" s="314"/>
      <c r="VXO313" s="314"/>
      <c r="VXP313" s="314"/>
      <c r="VXQ313" s="314"/>
      <c r="VXR313" s="314"/>
      <c r="VXS313" s="314"/>
      <c r="VXT313" s="314"/>
      <c r="VXU313" s="314"/>
      <c r="VXV313" s="314"/>
      <c r="VXW313" s="314"/>
      <c r="VXX313" s="314"/>
      <c r="VXY313" s="314"/>
      <c r="VXZ313" s="314"/>
      <c r="VYA313" s="314"/>
      <c r="VYB313" s="314"/>
      <c r="VYC313" s="314"/>
      <c r="VYD313" s="314"/>
      <c r="VYE313" s="314"/>
      <c r="VYF313" s="314"/>
      <c r="VYG313" s="314"/>
      <c r="VYH313" s="314"/>
      <c r="VYI313" s="314"/>
      <c r="VYJ313" s="314"/>
      <c r="VYK313" s="314"/>
      <c r="VYL313" s="314"/>
      <c r="VYM313" s="314"/>
      <c r="VYN313" s="314"/>
      <c r="VYO313" s="314"/>
      <c r="VYP313" s="314"/>
      <c r="VYQ313" s="314"/>
      <c r="VYR313" s="314"/>
      <c r="VYS313" s="314"/>
      <c r="VYT313" s="314"/>
      <c r="VYU313" s="314"/>
      <c r="VYV313" s="314"/>
      <c r="VYW313" s="314"/>
      <c r="VYX313" s="314"/>
      <c r="VYY313" s="314"/>
      <c r="VYZ313" s="314"/>
      <c r="VZA313" s="314"/>
      <c r="VZB313" s="314"/>
      <c r="VZC313" s="314"/>
      <c r="VZD313" s="314"/>
      <c r="VZE313" s="314"/>
      <c r="VZF313" s="314"/>
      <c r="VZG313" s="314"/>
      <c r="VZH313" s="314"/>
      <c r="VZI313" s="314"/>
      <c r="VZJ313" s="314"/>
      <c r="VZK313" s="314"/>
      <c r="VZL313" s="314"/>
      <c r="VZM313" s="314"/>
      <c r="VZN313" s="314"/>
      <c r="VZO313" s="314"/>
      <c r="VZP313" s="314"/>
      <c r="VZQ313" s="314"/>
      <c r="VZR313" s="314"/>
      <c r="VZS313" s="314"/>
      <c r="VZT313" s="314"/>
      <c r="VZU313" s="314"/>
      <c r="VZV313" s="314"/>
      <c r="VZW313" s="314"/>
      <c r="VZX313" s="314"/>
      <c r="VZY313" s="314"/>
      <c r="VZZ313" s="314"/>
      <c r="WAA313" s="314"/>
      <c r="WAB313" s="314"/>
      <c r="WAC313" s="314"/>
      <c r="WAD313" s="314"/>
      <c r="WAE313" s="314"/>
      <c r="WAF313" s="314"/>
      <c r="WAG313" s="314"/>
      <c r="WAH313" s="314"/>
      <c r="WAI313" s="314"/>
      <c r="WAJ313" s="314"/>
      <c r="WAK313" s="314"/>
      <c r="WAL313" s="314"/>
      <c r="WAM313" s="314"/>
      <c r="WAN313" s="314"/>
      <c r="WAO313" s="314"/>
      <c r="WAP313" s="314"/>
      <c r="WAQ313" s="314"/>
      <c r="WAR313" s="314"/>
      <c r="WAS313" s="314"/>
      <c r="WAT313" s="314"/>
      <c r="WAU313" s="314"/>
      <c r="WAV313" s="314"/>
      <c r="WAW313" s="314"/>
      <c r="WAX313" s="314"/>
      <c r="WAY313" s="314"/>
      <c r="WAZ313" s="314"/>
      <c r="WBA313" s="314"/>
      <c r="WBB313" s="314"/>
      <c r="WBC313" s="314"/>
      <c r="WBD313" s="314"/>
      <c r="WBE313" s="314"/>
      <c r="WBF313" s="314"/>
      <c r="WBG313" s="314"/>
      <c r="WBH313" s="314"/>
      <c r="WBI313" s="314"/>
      <c r="WBJ313" s="314"/>
      <c r="WBK313" s="314"/>
      <c r="WBL313" s="314"/>
      <c r="WBM313" s="314"/>
      <c r="WBN313" s="314"/>
      <c r="WBO313" s="314"/>
      <c r="WBP313" s="314"/>
      <c r="WBQ313" s="314"/>
      <c r="WBR313" s="314"/>
      <c r="WBS313" s="314"/>
      <c r="WBT313" s="314"/>
      <c r="WBU313" s="314"/>
      <c r="WBV313" s="314"/>
      <c r="WBW313" s="314"/>
      <c r="WBX313" s="314"/>
      <c r="WBY313" s="314"/>
      <c r="WBZ313" s="314"/>
      <c r="WCA313" s="314"/>
      <c r="WCB313" s="314"/>
      <c r="WCC313" s="314"/>
      <c r="WCD313" s="314"/>
      <c r="WCE313" s="314"/>
      <c r="WCF313" s="314"/>
      <c r="WCG313" s="314"/>
      <c r="WCH313" s="314"/>
      <c r="WCI313" s="314"/>
      <c r="WCJ313" s="314"/>
      <c r="WCK313" s="314"/>
      <c r="WCL313" s="314"/>
      <c r="WCM313" s="314"/>
      <c r="WCN313" s="314"/>
      <c r="WCO313" s="314"/>
      <c r="WCP313" s="314"/>
      <c r="WCQ313" s="314"/>
      <c r="WCR313" s="314"/>
      <c r="WCS313" s="314"/>
      <c r="WCT313" s="314"/>
      <c r="WCU313" s="314"/>
      <c r="WCV313" s="314"/>
      <c r="WCW313" s="314"/>
      <c r="WCX313" s="314"/>
      <c r="WCY313" s="314"/>
      <c r="WCZ313" s="314"/>
      <c r="WDA313" s="314"/>
      <c r="WDB313" s="314"/>
      <c r="WDC313" s="314"/>
      <c r="WDD313" s="314"/>
      <c r="WDE313" s="314"/>
      <c r="WDF313" s="314"/>
      <c r="WDG313" s="314"/>
      <c r="WDH313" s="314"/>
      <c r="WDI313" s="314"/>
      <c r="WDJ313" s="314"/>
      <c r="WDK313" s="314"/>
      <c r="WDL313" s="314"/>
      <c r="WDM313" s="314"/>
      <c r="WDN313" s="314"/>
      <c r="WDO313" s="314"/>
      <c r="WDP313" s="314"/>
      <c r="WDQ313" s="314"/>
      <c r="WDR313" s="314"/>
      <c r="WDS313" s="314"/>
      <c r="WDT313" s="314"/>
      <c r="WDU313" s="314"/>
      <c r="WDV313" s="314"/>
      <c r="WDW313" s="314"/>
      <c r="WDX313" s="314"/>
      <c r="WDY313" s="314"/>
      <c r="WDZ313" s="314"/>
      <c r="WEA313" s="314"/>
      <c r="WEB313" s="314"/>
      <c r="WEC313" s="314"/>
      <c r="WED313" s="314"/>
      <c r="WEE313" s="314"/>
      <c r="WEF313" s="314"/>
      <c r="WEG313" s="314"/>
      <c r="WEH313" s="314"/>
      <c r="WEI313" s="314"/>
      <c r="WEJ313" s="314"/>
      <c r="WEK313" s="314"/>
      <c r="WEL313" s="314"/>
      <c r="WEM313" s="314"/>
      <c r="WEN313" s="314"/>
      <c r="WEO313" s="314"/>
      <c r="WEP313" s="314"/>
      <c r="WEQ313" s="314"/>
      <c r="WER313" s="314"/>
      <c r="WES313" s="314"/>
      <c r="WET313" s="314"/>
      <c r="WEU313" s="314"/>
      <c r="WEV313" s="314"/>
      <c r="WEW313" s="314"/>
      <c r="WEX313" s="314"/>
      <c r="WEY313" s="314"/>
      <c r="WEZ313" s="314"/>
      <c r="WFA313" s="314"/>
      <c r="WFB313" s="314"/>
      <c r="WFC313" s="314"/>
      <c r="WFD313" s="314"/>
      <c r="WFE313" s="314"/>
      <c r="WFF313" s="314"/>
      <c r="WFG313" s="314"/>
      <c r="WFH313" s="314"/>
      <c r="WFI313" s="314"/>
      <c r="WFJ313" s="314"/>
      <c r="WFK313" s="314"/>
      <c r="WFL313" s="314"/>
      <c r="WFM313" s="314"/>
      <c r="WFN313" s="314"/>
      <c r="WFO313" s="314"/>
      <c r="WFP313" s="314"/>
      <c r="WFQ313" s="314"/>
      <c r="WFR313" s="314"/>
      <c r="WFS313" s="314"/>
      <c r="WFT313" s="314"/>
      <c r="WFU313" s="314"/>
      <c r="WFV313" s="314"/>
      <c r="WFW313" s="314"/>
      <c r="WFX313" s="314"/>
      <c r="WFY313" s="314"/>
      <c r="WFZ313" s="314"/>
      <c r="WGA313" s="314"/>
      <c r="WGB313" s="314"/>
      <c r="WGC313" s="314"/>
      <c r="WGD313" s="314"/>
      <c r="WGE313" s="314"/>
      <c r="WGF313" s="314"/>
      <c r="WGG313" s="314"/>
      <c r="WGH313" s="314"/>
      <c r="WGI313" s="314"/>
      <c r="WGJ313" s="314"/>
      <c r="WGK313" s="314"/>
      <c r="WGL313" s="314"/>
      <c r="WGM313" s="314"/>
      <c r="WGN313" s="314"/>
      <c r="WGO313" s="314"/>
      <c r="WGP313" s="314"/>
      <c r="WGQ313" s="314"/>
      <c r="WGR313" s="314"/>
      <c r="WGS313" s="314"/>
      <c r="WGT313" s="314"/>
      <c r="WGU313" s="314"/>
      <c r="WGV313" s="314"/>
      <c r="WGW313" s="314"/>
      <c r="WGX313" s="314"/>
      <c r="WGY313" s="314"/>
      <c r="WGZ313" s="314"/>
      <c r="WHA313" s="314"/>
      <c r="WHB313" s="314"/>
      <c r="WHC313" s="314"/>
      <c r="WHD313" s="314"/>
      <c r="WHE313" s="314"/>
      <c r="WHF313" s="314"/>
      <c r="WHG313" s="314"/>
      <c r="WHH313" s="314"/>
      <c r="WHI313" s="314"/>
      <c r="WHJ313" s="314"/>
      <c r="WHK313" s="314"/>
      <c r="WHL313" s="314"/>
      <c r="WHM313" s="314"/>
      <c r="WHN313" s="314"/>
      <c r="WHO313" s="314"/>
      <c r="WHP313" s="314"/>
      <c r="WHQ313" s="314"/>
      <c r="WHR313" s="314"/>
      <c r="WHS313" s="314"/>
      <c r="WHT313" s="314"/>
      <c r="WHU313" s="314"/>
      <c r="WHV313" s="314"/>
      <c r="WHW313" s="314"/>
      <c r="WHX313" s="314"/>
      <c r="WHY313" s="314"/>
      <c r="WHZ313" s="314"/>
      <c r="WIA313" s="314"/>
      <c r="WIB313" s="314"/>
      <c r="WIC313" s="314"/>
      <c r="WID313" s="314"/>
      <c r="WIE313" s="314"/>
      <c r="WIF313" s="314"/>
      <c r="WIG313" s="314"/>
      <c r="WIH313" s="314"/>
      <c r="WII313" s="314"/>
      <c r="WIJ313" s="314"/>
      <c r="WIK313" s="314"/>
      <c r="WIL313" s="314"/>
      <c r="WIM313" s="314"/>
      <c r="WIN313" s="314"/>
      <c r="WIO313" s="314"/>
      <c r="WIP313" s="314"/>
      <c r="WIQ313" s="314"/>
      <c r="WIR313" s="314"/>
      <c r="WIS313" s="314"/>
      <c r="WIT313" s="314"/>
      <c r="WIU313" s="314"/>
      <c r="WIV313" s="314"/>
      <c r="WIW313" s="314"/>
      <c r="WIX313" s="314"/>
      <c r="WIY313" s="314"/>
      <c r="WIZ313" s="314"/>
      <c r="WJA313" s="314"/>
      <c r="WJB313" s="314"/>
      <c r="WJC313" s="314"/>
      <c r="WJD313" s="314"/>
      <c r="WJE313" s="314"/>
      <c r="WJF313" s="314"/>
      <c r="WJG313" s="314"/>
      <c r="WJH313" s="314"/>
      <c r="WJI313" s="314"/>
      <c r="WJJ313" s="314"/>
      <c r="WJK313" s="314"/>
      <c r="WJL313" s="314"/>
      <c r="WJM313" s="314"/>
      <c r="WJN313" s="314"/>
      <c r="WJO313" s="314"/>
      <c r="WJP313" s="314"/>
      <c r="WJQ313" s="314"/>
      <c r="WJR313" s="314"/>
      <c r="WJS313" s="314"/>
      <c r="WJT313" s="314"/>
      <c r="WJU313" s="314"/>
      <c r="WJV313" s="314"/>
      <c r="WJW313" s="314"/>
      <c r="WJX313" s="314"/>
      <c r="WJY313" s="314"/>
      <c r="WJZ313" s="314"/>
      <c r="WKA313" s="314"/>
      <c r="WKB313" s="314"/>
      <c r="WKC313" s="314"/>
      <c r="WKD313" s="314"/>
      <c r="WKE313" s="314"/>
      <c r="WKF313" s="314"/>
      <c r="WKG313" s="314"/>
      <c r="WKH313" s="314"/>
      <c r="WKI313" s="314"/>
      <c r="WKJ313" s="314"/>
      <c r="WKK313" s="314"/>
      <c r="WKL313" s="314"/>
      <c r="WKM313" s="314"/>
      <c r="WKN313" s="314"/>
      <c r="WKO313" s="314"/>
      <c r="WKP313" s="314"/>
      <c r="WKQ313" s="314"/>
      <c r="WKR313" s="314"/>
      <c r="WKS313" s="314"/>
      <c r="WKT313" s="314"/>
      <c r="WKU313" s="314"/>
      <c r="WKV313" s="314"/>
      <c r="WKW313" s="314"/>
      <c r="WKX313" s="314"/>
      <c r="WKY313" s="314"/>
      <c r="WKZ313" s="314"/>
      <c r="WLA313" s="314"/>
      <c r="WLB313" s="314"/>
      <c r="WLC313" s="314"/>
      <c r="WLD313" s="314"/>
      <c r="WLE313" s="314"/>
      <c r="WLF313" s="314"/>
      <c r="WLG313" s="314"/>
      <c r="WLH313" s="314"/>
      <c r="WLI313" s="314"/>
      <c r="WLJ313" s="314"/>
      <c r="WLK313" s="314"/>
      <c r="WLL313" s="314"/>
      <c r="WLM313" s="314"/>
      <c r="WLN313" s="314"/>
      <c r="WLO313" s="314"/>
      <c r="WLP313" s="314"/>
      <c r="WLQ313" s="314"/>
      <c r="WLR313" s="314"/>
      <c r="WLS313" s="314"/>
      <c r="WLT313" s="314"/>
      <c r="WLU313" s="314"/>
      <c r="WLV313" s="314"/>
      <c r="WLW313" s="314"/>
      <c r="WLX313" s="314"/>
      <c r="WLY313" s="314"/>
      <c r="WLZ313" s="314"/>
      <c r="WMA313" s="314"/>
      <c r="WMB313" s="314"/>
      <c r="WMC313" s="314"/>
      <c r="WMD313" s="314"/>
      <c r="WME313" s="314"/>
      <c r="WMF313" s="314"/>
      <c r="WMG313" s="314"/>
      <c r="WMH313" s="314"/>
      <c r="WMI313" s="314"/>
      <c r="WMJ313" s="314"/>
      <c r="WMK313" s="314"/>
      <c r="WML313" s="314"/>
      <c r="WMM313" s="314"/>
      <c r="WMN313" s="314"/>
      <c r="WMO313" s="314"/>
      <c r="WMP313" s="314"/>
      <c r="WMQ313" s="314"/>
      <c r="WMR313" s="314"/>
      <c r="WMS313" s="314"/>
      <c r="WMT313" s="314"/>
      <c r="WMU313" s="314"/>
      <c r="WMV313" s="314"/>
      <c r="WMW313" s="314"/>
      <c r="WMX313" s="314"/>
      <c r="WMY313" s="314"/>
      <c r="WMZ313" s="314"/>
      <c r="WNA313" s="314"/>
      <c r="WNB313" s="314"/>
      <c r="WNC313" s="314"/>
      <c r="WND313" s="314"/>
      <c r="WNE313" s="314"/>
      <c r="WNF313" s="314"/>
      <c r="WNG313" s="314"/>
      <c r="WNH313" s="314"/>
      <c r="WNI313" s="314"/>
      <c r="WNJ313" s="314"/>
      <c r="WNK313" s="314"/>
      <c r="WNL313" s="314"/>
      <c r="WNM313" s="314"/>
      <c r="WNN313" s="314"/>
      <c r="WNO313" s="314"/>
      <c r="WNP313" s="314"/>
      <c r="WNQ313" s="314"/>
      <c r="WNR313" s="314"/>
      <c r="WNS313" s="314"/>
      <c r="WNT313" s="314"/>
      <c r="WNU313" s="314"/>
      <c r="WNV313" s="314"/>
      <c r="WNW313" s="314"/>
      <c r="WNX313" s="314"/>
      <c r="WNY313" s="314"/>
      <c r="WNZ313" s="314"/>
      <c r="WOA313" s="314"/>
      <c r="WOB313" s="314"/>
      <c r="WOC313" s="314"/>
      <c r="WOD313" s="314"/>
      <c r="WOE313" s="314"/>
      <c r="WOF313" s="314"/>
      <c r="WOG313" s="314"/>
      <c r="WOH313" s="314"/>
      <c r="WOI313" s="314"/>
      <c r="WOJ313" s="314"/>
      <c r="WOK313" s="314"/>
      <c r="WOL313" s="314"/>
      <c r="WOM313" s="314"/>
      <c r="WON313" s="314"/>
      <c r="WOO313" s="314"/>
      <c r="WOP313" s="314"/>
      <c r="WOQ313" s="314"/>
      <c r="WOR313" s="314"/>
      <c r="WOS313" s="314"/>
      <c r="WOT313" s="314"/>
      <c r="WOU313" s="314"/>
      <c r="WOV313" s="314"/>
      <c r="WOW313" s="314"/>
      <c r="WOX313" s="314"/>
      <c r="WOY313" s="314"/>
      <c r="WOZ313" s="314"/>
      <c r="WPA313" s="314"/>
      <c r="WPB313" s="314"/>
      <c r="WPC313" s="314"/>
      <c r="WPD313" s="314"/>
      <c r="WPE313" s="314"/>
      <c r="WPF313" s="314"/>
      <c r="WPG313" s="314"/>
      <c r="WPH313" s="314"/>
      <c r="WPI313" s="314"/>
      <c r="WPJ313" s="314"/>
      <c r="WPK313" s="314"/>
      <c r="WPL313" s="314"/>
      <c r="WPM313" s="314"/>
      <c r="WPN313" s="314"/>
      <c r="WPO313" s="314"/>
      <c r="WPP313" s="314"/>
      <c r="WPQ313" s="314"/>
      <c r="WPR313" s="314"/>
      <c r="WPS313" s="314"/>
      <c r="WPT313" s="314"/>
      <c r="WPU313" s="314"/>
      <c r="WPV313" s="314"/>
      <c r="WPW313" s="314"/>
      <c r="WPX313" s="314"/>
      <c r="WPY313" s="314"/>
      <c r="WPZ313" s="314"/>
      <c r="WQA313" s="314"/>
      <c r="WQB313" s="314"/>
      <c r="WQC313" s="314"/>
      <c r="WQD313" s="314"/>
      <c r="WQE313" s="314"/>
      <c r="WQF313" s="314"/>
      <c r="WQG313" s="314"/>
      <c r="WQH313" s="314"/>
      <c r="WQI313" s="314"/>
      <c r="WQJ313" s="314"/>
      <c r="WQK313" s="314"/>
      <c r="WQL313" s="314"/>
      <c r="WQM313" s="314"/>
      <c r="WQN313" s="314"/>
      <c r="WQO313" s="314"/>
      <c r="WQP313" s="314"/>
      <c r="WQQ313" s="314"/>
      <c r="WQR313" s="314"/>
      <c r="WQS313" s="314"/>
      <c r="WQT313" s="314"/>
      <c r="WQU313" s="314"/>
      <c r="WQV313" s="314"/>
      <c r="WQW313" s="314"/>
      <c r="WQX313" s="314"/>
      <c r="WQY313" s="314"/>
      <c r="WQZ313" s="314"/>
      <c r="WRA313" s="314"/>
      <c r="WRB313" s="314"/>
      <c r="WRC313" s="314"/>
      <c r="WRD313" s="314"/>
      <c r="WRE313" s="314"/>
      <c r="WRF313" s="314"/>
      <c r="WRG313" s="314"/>
      <c r="WRH313" s="314"/>
      <c r="WRI313" s="314"/>
      <c r="WRJ313" s="314"/>
      <c r="WRK313" s="314"/>
      <c r="WRL313" s="314"/>
      <c r="WRM313" s="314"/>
      <c r="WRN313" s="314"/>
      <c r="WRO313" s="314"/>
      <c r="WRP313" s="314"/>
      <c r="WRQ313" s="314"/>
      <c r="WRR313" s="314"/>
      <c r="WRS313" s="314"/>
      <c r="WRT313" s="314"/>
      <c r="WRU313" s="314"/>
      <c r="WRV313" s="314"/>
      <c r="WRW313" s="314"/>
      <c r="WRX313" s="314"/>
      <c r="WRY313" s="314"/>
      <c r="WRZ313" s="314"/>
      <c r="WSA313" s="314"/>
      <c r="WSB313" s="314"/>
      <c r="WSC313" s="314"/>
      <c r="WSD313" s="314"/>
      <c r="WSE313" s="314"/>
      <c r="WSF313" s="314"/>
      <c r="WSG313" s="314"/>
      <c r="WSH313" s="314"/>
      <c r="WSI313" s="314"/>
      <c r="WSJ313" s="314"/>
      <c r="WSK313" s="314"/>
      <c r="WSL313" s="314"/>
      <c r="WSM313" s="314"/>
      <c r="WSN313" s="314"/>
      <c r="WSO313" s="314"/>
      <c r="WSP313" s="314"/>
      <c r="WSQ313" s="314"/>
      <c r="WSR313" s="314"/>
      <c r="WSS313" s="314"/>
      <c r="WST313" s="314"/>
      <c r="WSU313" s="314"/>
      <c r="WSV313" s="314"/>
      <c r="WSW313" s="314"/>
      <c r="WSX313" s="314"/>
      <c r="WSY313" s="314"/>
      <c r="WSZ313" s="314"/>
      <c r="WTA313" s="314"/>
      <c r="WTB313" s="314"/>
      <c r="WTC313" s="314"/>
      <c r="WTD313" s="314"/>
      <c r="WTE313" s="314"/>
      <c r="WTF313" s="314"/>
      <c r="WTG313" s="314"/>
      <c r="WTH313" s="314"/>
      <c r="WTI313" s="314"/>
      <c r="WTJ313" s="314"/>
      <c r="WTK313" s="314"/>
      <c r="WTL313" s="314"/>
      <c r="WTM313" s="314"/>
      <c r="WTN313" s="314"/>
      <c r="WTO313" s="314"/>
      <c r="WTP313" s="314"/>
      <c r="WTQ313" s="314"/>
      <c r="WTR313" s="314"/>
      <c r="WTS313" s="314"/>
      <c r="WTT313" s="314"/>
      <c r="WTU313" s="314"/>
      <c r="WTV313" s="314"/>
      <c r="WTW313" s="314"/>
      <c r="WTX313" s="314"/>
      <c r="WTY313" s="314"/>
      <c r="WTZ313" s="314"/>
      <c r="WUA313" s="314"/>
      <c r="WUB313" s="314"/>
      <c r="WUC313" s="314"/>
      <c r="WUD313" s="314"/>
      <c r="WUE313" s="314"/>
      <c r="WUF313" s="314"/>
      <c r="WUG313" s="314"/>
      <c r="WUH313" s="314"/>
      <c r="WUI313" s="314"/>
      <c r="WUJ313" s="314"/>
      <c r="WUK313" s="314"/>
      <c r="WUL313" s="314"/>
      <c r="WUM313" s="314"/>
      <c r="WUN313" s="314"/>
      <c r="WUO313" s="314"/>
      <c r="WUP313" s="314"/>
      <c r="WUQ313" s="314"/>
      <c r="WUR313" s="314"/>
      <c r="WUS313" s="314"/>
      <c r="WUT313" s="314"/>
      <c r="WUU313" s="314"/>
      <c r="WUV313" s="314"/>
      <c r="WUW313" s="314"/>
      <c r="WUX313" s="314"/>
      <c r="WUY313" s="314"/>
      <c r="WUZ313" s="314"/>
      <c r="WVA313" s="314"/>
      <c r="WVB313" s="314"/>
      <c r="WVC313" s="314"/>
      <c r="WVD313" s="314"/>
      <c r="WVE313" s="314"/>
      <c r="WVF313" s="314"/>
      <c r="WVG313" s="314"/>
      <c r="WVH313" s="314"/>
      <c r="WVI313" s="314"/>
    </row>
    <row r="314" spans="1:16129" ht="25.5" x14ac:dyDescent="0.2">
      <c r="A314" s="316" t="s">
        <v>567</v>
      </c>
      <c r="B314" s="317" t="s">
        <v>100</v>
      </c>
      <c r="C314" s="318" t="s">
        <v>568</v>
      </c>
      <c r="D314" s="317" t="s">
        <v>78</v>
      </c>
      <c r="E314" s="317" t="s">
        <v>79</v>
      </c>
      <c r="F314" s="319" t="s">
        <v>569</v>
      </c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6"/>
      <c r="FB314" s="96"/>
      <c r="FC314" s="96"/>
      <c r="FD314" s="96"/>
      <c r="FE314" s="96"/>
      <c r="FF314" s="96"/>
      <c r="FG314" s="96"/>
      <c r="FH314" s="96"/>
      <c r="FI314" s="96"/>
      <c r="FJ314" s="96"/>
      <c r="FK314" s="96"/>
      <c r="FL314" s="96"/>
      <c r="FM314" s="96"/>
      <c r="FN314" s="96"/>
      <c r="FO314" s="96"/>
      <c r="FP314" s="96"/>
      <c r="FQ314" s="96"/>
      <c r="FR314" s="96"/>
      <c r="FS314" s="96"/>
      <c r="FT314" s="96"/>
      <c r="FU314" s="96"/>
      <c r="FV314" s="96"/>
      <c r="FW314" s="96"/>
      <c r="FX314" s="96"/>
      <c r="FY314" s="96"/>
      <c r="FZ314" s="96"/>
      <c r="GA314" s="96"/>
      <c r="GB314" s="96"/>
      <c r="GC314" s="96"/>
      <c r="GD314" s="96"/>
      <c r="GE314" s="96"/>
      <c r="GF314" s="96"/>
      <c r="GG314" s="96"/>
      <c r="GH314" s="96"/>
      <c r="GI314" s="96"/>
      <c r="GJ314" s="96"/>
      <c r="GK314" s="96"/>
      <c r="GL314" s="96"/>
      <c r="GM314" s="96"/>
      <c r="GN314" s="96"/>
      <c r="GO314" s="96"/>
      <c r="GP314" s="96"/>
      <c r="GQ314" s="96"/>
      <c r="GR314" s="96"/>
      <c r="GS314" s="96"/>
      <c r="GT314" s="96"/>
      <c r="GU314" s="96"/>
      <c r="GV314" s="96"/>
      <c r="GW314" s="96"/>
      <c r="GX314" s="96"/>
      <c r="GY314" s="96"/>
      <c r="GZ314" s="96"/>
      <c r="HA314" s="96"/>
      <c r="HB314" s="96"/>
      <c r="HC314" s="96"/>
      <c r="HD314" s="96"/>
      <c r="HE314" s="96"/>
      <c r="HF314" s="96"/>
      <c r="HG314" s="96"/>
      <c r="HH314" s="96"/>
      <c r="HI314" s="96"/>
      <c r="HJ314" s="96"/>
      <c r="HK314" s="96"/>
      <c r="HL314" s="96"/>
      <c r="HM314" s="96"/>
      <c r="HN314" s="96"/>
      <c r="HO314" s="96"/>
      <c r="HP314" s="96"/>
      <c r="HQ314" s="96"/>
      <c r="HR314" s="96"/>
      <c r="HS314" s="96"/>
      <c r="HT314" s="96"/>
      <c r="HU314" s="96"/>
      <c r="HV314" s="96"/>
      <c r="HW314" s="96"/>
      <c r="HX314" s="96"/>
      <c r="HY314" s="96"/>
      <c r="HZ314" s="96"/>
      <c r="IA314" s="96"/>
      <c r="IB314" s="96"/>
      <c r="IC314" s="96"/>
      <c r="ID314" s="96"/>
      <c r="IE314" s="96"/>
      <c r="IF314" s="96"/>
      <c r="IG314" s="96"/>
      <c r="IH314" s="96"/>
      <c r="II314" s="96"/>
      <c r="IJ314" s="96"/>
      <c r="IK314" s="96"/>
      <c r="IL314" s="96"/>
      <c r="IM314" s="96"/>
      <c r="IN314" s="96"/>
      <c r="IO314" s="96"/>
      <c r="IP314" s="96"/>
      <c r="IQ314" s="96"/>
      <c r="IR314" s="96"/>
      <c r="IS314" s="96"/>
      <c r="IT314" s="96"/>
      <c r="IU314" s="96"/>
      <c r="IV314" s="96"/>
      <c r="IW314" s="96"/>
      <c r="IX314" s="96"/>
      <c r="IY314" s="96"/>
      <c r="IZ314" s="96"/>
      <c r="JA314" s="96"/>
      <c r="JB314" s="96"/>
      <c r="JC314" s="96"/>
      <c r="JD314" s="96"/>
      <c r="JE314" s="96"/>
      <c r="JF314" s="96"/>
      <c r="JG314" s="96"/>
      <c r="JH314" s="96"/>
      <c r="JI314" s="96"/>
      <c r="JJ314" s="96"/>
      <c r="JK314" s="96"/>
      <c r="JL314" s="96"/>
      <c r="JM314" s="96"/>
      <c r="JN314" s="96"/>
      <c r="JO314" s="96"/>
      <c r="JP314" s="96"/>
      <c r="JQ314" s="96"/>
      <c r="JR314" s="96"/>
      <c r="JS314" s="96"/>
      <c r="JT314" s="96"/>
      <c r="JU314" s="96"/>
      <c r="JV314" s="96"/>
      <c r="JW314" s="96"/>
      <c r="JX314" s="96"/>
      <c r="JY314" s="96"/>
      <c r="JZ314" s="96"/>
      <c r="KA314" s="96"/>
      <c r="KB314" s="96"/>
      <c r="KC314" s="96"/>
      <c r="KD314" s="96"/>
      <c r="KE314" s="96"/>
      <c r="KF314" s="96"/>
      <c r="KG314" s="96"/>
      <c r="KH314" s="96"/>
      <c r="KI314" s="96"/>
      <c r="KJ314" s="96"/>
      <c r="KK314" s="96"/>
      <c r="KL314" s="96"/>
      <c r="KM314" s="96"/>
      <c r="KN314" s="96"/>
      <c r="KO314" s="96"/>
      <c r="KP314" s="96"/>
      <c r="KQ314" s="96"/>
      <c r="KR314" s="96"/>
      <c r="KS314" s="96"/>
      <c r="KT314" s="96"/>
      <c r="KU314" s="96"/>
      <c r="KV314" s="96"/>
      <c r="KW314" s="96"/>
      <c r="KX314" s="96"/>
      <c r="KY314" s="96"/>
      <c r="KZ314" s="96"/>
      <c r="LA314" s="96"/>
      <c r="LB314" s="96"/>
      <c r="LC314" s="96"/>
      <c r="LD314" s="96"/>
      <c r="LE314" s="96"/>
      <c r="LF314" s="96"/>
      <c r="LG314" s="96"/>
      <c r="LH314" s="96"/>
      <c r="LI314" s="96"/>
      <c r="LJ314" s="96"/>
      <c r="LK314" s="96"/>
      <c r="LL314" s="96"/>
      <c r="LM314" s="96"/>
      <c r="LN314" s="96"/>
      <c r="LO314" s="96"/>
      <c r="LP314" s="96"/>
      <c r="LQ314" s="96"/>
      <c r="LR314" s="96"/>
      <c r="LS314" s="96"/>
      <c r="LT314" s="96"/>
      <c r="LU314" s="96"/>
      <c r="LV314" s="96"/>
      <c r="LW314" s="96"/>
      <c r="LX314" s="96"/>
      <c r="LY314" s="96"/>
      <c r="LZ314" s="96"/>
      <c r="MA314" s="96"/>
      <c r="MB314" s="96"/>
      <c r="MC314" s="96"/>
      <c r="MD314" s="96"/>
      <c r="ME314" s="96"/>
      <c r="MF314" s="96"/>
      <c r="MG314" s="96"/>
      <c r="MH314" s="96"/>
      <c r="MI314" s="96"/>
      <c r="MJ314" s="96"/>
      <c r="MK314" s="96"/>
      <c r="ML314" s="96"/>
      <c r="MM314" s="96"/>
      <c r="MN314" s="96"/>
      <c r="MO314" s="96"/>
      <c r="MP314" s="96"/>
      <c r="MQ314" s="96"/>
      <c r="MR314" s="96"/>
      <c r="MS314" s="96"/>
      <c r="MT314" s="96"/>
      <c r="MU314" s="96"/>
      <c r="MV314" s="96"/>
      <c r="MW314" s="96"/>
      <c r="MX314" s="96"/>
      <c r="MY314" s="96"/>
      <c r="MZ314" s="96"/>
      <c r="NA314" s="96"/>
      <c r="NB314" s="96"/>
      <c r="NC314" s="96"/>
      <c r="ND314" s="96"/>
      <c r="NE314" s="96"/>
      <c r="NF314" s="96"/>
      <c r="NG314" s="96"/>
      <c r="NH314" s="96"/>
      <c r="NI314" s="96"/>
      <c r="NJ314" s="96"/>
      <c r="NK314" s="96"/>
      <c r="NL314" s="96"/>
      <c r="NM314" s="96"/>
      <c r="NN314" s="96"/>
      <c r="NO314" s="96"/>
      <c r="NP314" s="96"/>
      <c r="NQ314" s="96"/>
      <c r="NR314" s="96"/>
      <c r="NS314" s="96"/>
      <c r="NT314" s="96"/>
      <c r="NU314" s="96"/>
      <c r="NV314" s="96"/>
      <c r="NW314" s="96"/>
      <c r="NX314" s="96"/>
      <c r="NY314" s="96"/>
      <c r="NZ314" s="96"/>
      <c r="OA314" s="96"/>
      <c r="OB314" s="96"/>
      <c r="OC314" s="96"/>
      <c r="OD314" s="96"/>
      <c r="OE314" s="96"/>
      <c r="OF314" s="96"/>
      <c r="OG314" s="96"/>
      <c r="OH314" s="96"/>
      <c r="OI314" s="96"/>
      <c r="OJ314" s="96"/>
      <c r="OK314" s="96"/>
      <c r="OL314" s="96"/>
      <c r="OM314" s="96"/>
      <c r="ON314" s="96"/>
      <c r="OO314" s="96"/>
      <c r="OP314" s="96"/>
      <c r="OQ314" s="96"/>
      <c r="OR314" s="96"/>
      <c r="OS314" s="96"/>
      <c r="OT314" s="96"/>
      <c r="OU314" s="96"/>
      <c r="OV314" s="96"/>
      <c r="OW314" s="96"/>
      <c r="OX314" s="96"/>
      <c r="OY314" s="96"/>
      <c r="OZ314" s="96"/>
      <c r="PA314" s="96"/>
      <c r="PB314" s="96"/>
      <c r="PC314" s="96"/>
      <c r="PD314" s="96"/>
      <c r="PE314" s="96"/>
      <c r="PF314" s="96"/>
      <c r="PG314" s="96"/>
      <c r="PH314" s="96"/>
      <c r="PI314" s="96"/>
      <c r="PJ314" s="96"/>
      <c r="PK314" s="96"/>
      <c r="PL314" s="96"/>
      <c r="PM314" s="96"/>
      <c r="PN314" s="96"/>
      <c r="PO314" s="96"/>
      <c r="PP314" s="96"/>
      <c r="PQ314" s="96"/>
      <c r="PR314" s="96"/>
      <c r="PS314" s="96"/>
      <c r="PT314" s="96"/>
      <c r="PU314" s="96"/>
      <c r="PV314" s="96"/>
      <c r="PW314" s="96"/>
      <c r="PX314" s="96"/>
      <c r="PY314" s="96"/>
      <c r="PZ314" s="96"/>
      <c r="QA314" s="96"/>
      <c r="QB314" s="96"/>
      <c r="QC314" s="96"/>
      <c r="QD314" s="96"/>
      <c r="QE314" s="96"/>
      <c r="QF314" s="96"/>
      <c r="QG314" s="96"/>
      <c r="QH314" s="96"/>
      <c r="QI314" s="96"/>
      <c r="QJ314" s="96"/>
      <c r="QK314" s="96"/>
      <c r="QL314" s="96"/>
      <c r="QM314" s="96"/>
      <c r="QN314" s="96"/>
      <c r="QO314" s="96"/>
      <c r="QP314" s="96"/>
      <c r="QQ314" s="96"/>
      <c r="QR314" s="96"/>
      <c r="QS314" s="96"/>
      <c r="QT314" s="96"/>
      <c r="QU314" s="96"/>
      <c r="QV314" s="96"/>
      <c r="QW314" s="96"/>
      <c r="QX314" s="96"/>
      <c r="QY314" s="96"/>
      <c r="QZ314" s="96"/>
      <c r="RA314" s="96"/>
      <c r="RB314" s="96"/>
      <c r="RC314" s="96"/>
      <c r="RD314" s="96"/>
      <c r="RE314" s="96"/>
      <c r="RF314" s="96"/>
      <c r="RG314" s="96"/>
      <c r="RH314" s="96"/>
      <c r="RI314" s="96"/>
      <c r="RJ314" s="96"/>
      <c r="RK314" s="96"/>
      <c r="RL314" s="96"/>
      <c r="RM314" s="96"/>
      <c r="RN314" s="96"/>
      <c r="RO314" s="96"/>
      <c r="RP314" s="96"/>
      <c r="RQ314" s="96"/>
      <c r="RR314" s="96"/>
      <c r="RS314" s="96"/>
      <c r="RT314" s="96"/>
      <c r="RU314" s="96"/>
      <c r="RV314" s="96"/>
      <c r="RW314" s="96"/>
      <c r="RX314" s="96"/>
      <c r="RY314" s="96"/>
      <c r="RZ314" s="96"/>
      <c r="SA314" s="96"/>
      <c r="SB314" s="96"/>
      <c r="SC314" s="96"/>
      <c r="SD314" s="96"/>
      <c r="SE314" s="96"/>
      <c r="SF314" s="96"/>
      <c r="SG314" s="96"/>
      <c r="SH314" s="96"/>
      <c r="SI314" s="96"/>
      <c r="SJ314" s="96"/>
      <c r="SK314" s="96"/>
      <c r="SL314" s="96"/>
      <c r="SM314" s="96"/>
      <c r="SN314" s="96"/>
      <c r="SO314" s="96"/>
      <c r="SP314" s="96"/>
      <c r="SQ314" s="96"/>
      <c r="SR314" s="96"/>
      <c r="SS314" s="96"/>
      <c r="ST314" s="96"/>
      <c r="SU314" s="96"/>
      <c r="SV314" s="96"/>
      <c r="SW314" s="96"/>
      <c r="SX314" s="96"/>
      <c r="SY314" s="96"/>
      <c r="SZ314" s="96"/>
      <c r="TA314" s="96"/>
      <c r="TB314" s="96"/>
      <c r="TC314" s="96"/>
      <c r="TD314" s="96"/>
      <c r="TE314" s="96"/>
      <c r="TF314" s="96"/>
      <c r="TG314" s="96"/>
      <c r="TH314" s="96"/>
      <c r="TI314" s="96"/>
      <c r="TJ314" s="96"/>
      <c r="TK314" s="96"/>
      <c r="TL314" s="96"/>
      <c r="TM314" s="96"/>
      <c r="TN314" s="96"/>
      <c r="TO314" s="96"/>
      <c r="TP314" s="96"/>
      <c r="TQ314" s="96"/>
      <c r="TR314" s="96"/>
      <c r="TS314" s="96"/>
      <c r="TT314" s="96"/>
      <c r="TU314" s="96"/>
      <c r="TV314" s="96"/>
      <c r="TW314" s="96"/>
      <c r="TX314" s="96"/>
      <c r="TY314" s="96"/>
      <c r="TZ314" s="96"/>
      <c r="UA314" s="96"/>
      <c r="UB314" s="96"/>
      <c r="UC314" s="96"/>
      <c r="UD314" s="96"/>
      <c r="UE314" s="96"/>
      <c r="UF314" s="96"/>
      <c r="UG314" s="96"/>
      <c r="UH314" s="96"/>
      <c r="UI314" s="96"/>
      <c r="UJ314" s="96"/>
      <c r="UK314" s="96"/>
      <c r="UL314" s="96"/>
      <c r="UM314" s="96"/>
      <c r="UN314" s="96"/>
      <c r="UO314" s="96"/>
      <c r="UP314" s="96"/>
      <c r="UQ314" s="96"/>
      <c r="UR314" s="96"/>
      <c r="US314" s="96"/>
      <c r="UT314" s="96"/>
      <c r="UU314" s="96"/>
      <c r="UV314" s="96"/>
      <c r="UW314" s="96"/>
      <c r="UX314" s="96"/>
      <c r="UY314" s="96"/>
      <c r="UZ314" s="96"/>
      <c r="VA314" s="96"/>
      <c r="VB314" s="96"/>
      <c r="VC314" s="96"/>
      <c r="VD314" s="96"/>
      <c r="VE314" s="96"/>
      <c r="VF314" s="96"/>
      <c r="VG314" s="96"/>
      <c r="VH314" s="96"/>
      <c r="VI314" s="96"/>
      <c r="VJ314" s="96"/>
      <c r="VK314" s="96"/>
      <c r="VL314" s="96"/>
      <c r="VM314" s="96"/>
      <c r="VN314" s="96"/>
      <c r="VO314" s="96"/>
      <c r="VP314" s="96"/>
      <c r="VQ314" s="96"/>
      <c r="VR314" s="96"/>
      <c r="VS314" s="96"/>
      <c r="VT314" s="96"/>
      <c r="VU314" s="96"/>
      <c r="VV314" s="96"/>
      <c r="VW314" s="96"/>
      <c r="VX314" s="96"/>
      <c r="VY314" s="96"/>
      <c r="VZ314" s="96"/>
      <c r="WA314" s="96"/>
      <c r="WB314" s="96"/>
      <c r="WC314" s="96"/>
      <c r="WD314" s="96"/>
      <c r="WE314" s="96"/>
      <c r="WF314" s="96"/>
      <c r="WG314" s="96"/>
      <c r="WH314" s="96"/>
      <c r="WI314" s="96"/>
      <c r="WJ314" s="96"/>
      <c r="WK314" s="96"/>
      <c r="WL314" s="96"/>
      <c r="WM314" s="96"/>
      <c r="WN314" s="96"/>
      <c r="WO314" s="96"/>
      <c r="WP314" s="96"/>
      <c r="WQ314" s="96"/>
      <c r="WR314" s="96"/>
      <c r="WS314" s="96"/>
      <c r="WT314" s="96"/>
      <c r="WU314" s="96"/>
      <c r="WV314" s="96"/>
      <c r="WW314" s="96"/>
      <c r="WX314" s="96"/>
      <c r="WY314" s="96"/>
      <c r="WZ314" s="96"/>
      <c r="XA314" s="96"/>
      <c r="XB314" s="96"/>
      <c r="XC314" s="96"/>
      <c r="XD314" s="96"/>
      <c r="XE314" s="96"/>
      <c r="XF314" s="96"/>
      <c r="XG314" s="96"/>
      <c r="XH314" s="96"/>
      <c r="XI314" s="96"/>
      <c r="XJ314" s="96"/>
      <c r="XK314" s="96"/>
      <c r="XL314" s="96"/>
      <c r="XM314" s="96"/>
      <c r="XN314" s="96"/>
      <c r="XO314" s="96"/>
      <c r="XP314" s="96"/>
      <c r="XQ314" s="96"/>
      <c r="XR314" s="96"/>
      <c r="XS314" s="96"/>
      <c r="XT314" s="96"/>
      <c r="XU314" s="96"/>
      <c r="XV314" s="96"/>
      <c r="XW314" s="96"/>
      <c r="XX314" s="96"/>
      <c r="XY314" s="96"/>
      <c r="XZ314" s="96"/>
      <c r="YA314" s="96"/>
      <c r="YB314" s="96"/>
      <c r="YC314" s="96"/>
      <c r="YD314" s="96"/>
      <c r="YE314" s="96"/>
      <c r="YF314" s="96"/>
      <c r="YG314" s="96"/>
      <c r="YH314" s="96"/>
      <c r="YI314" s="96"/>
      <c r="YJ314" s="96"/>
      <c r="YK314" s="96"/>
      <c r="YL314" s="96"/>
      <c r="YM314" s="96"/>
      <c r="YN314" s="96"/>
      <c r="YO314" s="96"/>
      <c r="YP314" s="96"/>
      <c r="YQ314" s="96"/>
      <c r="YR314" s="96"/>
      <c r="YS314" s="96"/>
      <c r="YT314" s="96"/>
      <c r="YU314" s="96"/>
      <c r="YV314" s="96"/>
      <c r="YW314" s="96"/>
      <c r="YX314" s="96"/>
      <c r="YY314" s="96"/>
      <c r="YZ314" s="96"/>
      <c r="ZA314" s="96"/>
      <c r="ZB314" s="96"/>
      <c r="ZC314" s="96"/>
      <c r="ZD314" s="96"/>
      <c r="ZE314" s="96"/>
      <c r="ZF314" s="96"/>
      <c r="ZG314" s="96"/>
      <c r="ZH314" s="96"/>
      <c r="ZI314" s="96"/>
      <c r="ZJ314" s="96"/>
      <c r="ZK314" s="96"/>
      <c r="ZL314" s="96"/>
      <c r="ZM314" s="96"/>
      <c r="ZN314" s="96"/>
      <c r="ZO314" s="96"/>
      <c r="ZP314" s="96"/>
      <c r="ZQ314" s="96"/>
      <c r="ZR314" s="96"/>
      <c r="ZS314" s="96"/>
      <c r="ZT314" s="96"/>
      <c r="ZU314" s="96"/>
      <c r="ZV314" s="96"/>
      <c r="ZW314" s="96"/>
      <c r="ZX314" s="96"/>
      <c r="ZY314" s="96"/>
      <c r="ZZ314" s="96"/>
      <c r="AAA314" s="96"/>
      <c r="AAB314" s="96"/>
      <c r="AAC314" s="96"/>
      <c r="AAD314" s="96"/>
      <c r="AAE314" s="96"/>
      <c r="AAF314" s="96"/>
      <c r="AAG314" s="96"/>
      <c r="AAH314" s="96"/>
      <c r="AAI314" s="96"/>
      <c r="AAJ314" s="96"/>
      <c r="AAK314" s="96"/>
      <c r="AAL314" s="96"/>
      <c r="AAM314" s="96"/>
      <c r="AAN314" s="96"/>
      <c r="AAO314" s="96"/>
      <c r="AAP314" s="96"/>
      <c r="AAQ314" s="96"/>
      <c r="AAR314" s="96"/>
      <c r="AAS314" s="96"/>
      <c r="AAT314" s="96"/>
      <c r="AAU314" s="96"/>
      <c r="AAV314" s="96"/>
      <c r="AAW314" s="96"/>
      <c r="AAX314" s="96"/>
      <c r="AAY314" s="96"/>
      <c r="AAZ314" s="96"/>
      <c r="ABA314" s="96"/>
      <c r="ABB314" s="96"/>
      <c r="ABC314" s="96"/>
      <c r="ABD314" s="96"/>
      <c r="ABE314" s="96"/>
      <c r="ABF314" s="96"/>
      <c r="ABG314" s="96"/>
      <c r="ABH314" s="96"/>
      <c r="ABI314" s="96"/>
      <c r="ABJ314" s="96"/>
      <c r="ABK314" s="96"/>
      <c r="ABL314" s="96"/>
      <c r="ABM314" s="96"/>
      <c r="ABN314" s="96"/>
      <c r="ABO314" s="96"/>
      <c r="ABP314" s="96"/>
      <c r="ABQ314" s="96"/>
      <c r="ABR314" s="96"/>
      <c r="ABS314" s="96"/>
      <c r="ABT314" s="96"/>
      <c r="ABU314" s="96"/>
      <c r="ABV314" s="96"/>
      <c r="ABW314" s="96"/>
      <c r="ABX314" s="96"/>
      <c r="ABY314" s="96"/>
      <c r="ABZ314" s="96"/>
      <c r="ACA314" s="96"/>
      <c r="ACB314" s="96"/>
      <c r="ACC314" s="96"/>
      <c r="ACD314" s="96"/>
      <c r="ACE314" s="96"/>
      <c r="ACF314" s="96"/>
      <c r="ACG314" s="96"/>
      <c r="ACH314" s="96"/>
      <c r="ACI314" s="96"/>
      <c r="ACJ314" s="96"/>
      <c r="ACK314" s="96"/>
      <c r="ACL314" s="96"/>
      <c r="ACM314" s="96"/>
      <c r="ACN314" s="96"/>
      <c r="ACO314" s="96"/>
      <c r="ACP314" s="96"/>
      <c r="ACQ314" s="96"/>
      <c r="ACR314" s="96"/>
      <c r="ACS314" s="96"/>
      <c r="ACT314" s="96"/>
      <c r="ACU314" s="96"/>
      <c r="ACV314" s="96"/>
      <c r="ACW314" s="96"/>
      <c r="ACX314" s="96"/>
      <c r="ACY314" s="96"/>
      <c r="ACZ314" s="96"/>
      <c r="ADA314" s="96"/>
      <c r="ADB314" s="96"/>
      <c r="ADC314" s="96"/>
      <c r="ADD314" s="96"/>
      <c r="ADE314" s="96"/>
      <c r="ADF314" s="96"/>
      <c r="ADG314" s="96"/>
      <c r="ADH314" s="96"/>
      <c r="ADI314" s="96"/>
      <c r="ADJ314" s="96"/>
      <c r="ADK314" s="96"/>
      <c r="ADL314" s="96"/>
      <c r="ADM314" s="96"/>
      <c r="ADN314" s="96"/>
      <c r="ADO314" s="96"/>
      <c r="ADP314" s="96"/>
      <c r="ADQ314" s="96"/>
      <c r="ADR314" s="96"/>
      <c r="ADS314" s="96"/>
      <c r="ADT314" s="96"/>
      <c r="ADU314" s="96"/>
      <c r="ADV314" s="96"/>
      <c r="ADW314" s="96"/>
      <c r="ADX314" s="96"/>
      <c r="ADY314" s="96"/>
      <c r="ADZ314" s="96"/>
      <c r="AEA314" s="96"/>
      <c r="AEB314" s="96"/>
      <c r="AEC314" s="96"/>
      <c r="AED314" s="96"/>
      <c r="AEE314" s="96"/>
      <c r="AEF314" s="96"/>
      <c r="AEG314" s="96"/>
      <c r="AEH314" s="96"/>
      <c r="AEI314" s="96"/>
      <c r="AEJ314" s="96"/>
      <c r="AEK314" s="96"/>
      <c r="AEL314" s="96"/>
      <c r="AEM314" s="96"/>
      <c r="AEN314" s="96"/>
      <c r="AEO314" s="96"/>
      <c r="AEP314" s="96"/>
      <c r="AEQ314" s="96"/>
      <c r="AER314" s="96"/>
      <c r="AES314" s="96"/>
      <c r="AET314" s="96"/>
      <c r="AEU314" s="96"/>
      <c r="AEV314" s="96"/>
      <c r="AEW314" s="96"/>
      <c r="AEX314" s="96"/>
      <c r="AEY314" s="96"/>
      <c r="AEZ314" s="96"/>
      <c r="AFA314" s="96"/>
      <c r="AFB314" s="96"/>
      <c r="AFC314" s="96"/>
      <c r="AFD314" s="96"/>
      <c r="AFE314" s="96"/>
      <c r="AFF314" s="96"/>
      <c r="AFG314" s="96"/>
      <c r="AFH314" s="96"/>
      <c r="AFI314" s="96"/>
      <c r="AFJ314" s="96"/>
      <c r="AFK314" s="96"/>
      <c r="AFL314" s="96"/>
      <c r="AFM314" s="96"/>
      <c r="AFN314" s="96"/>
      <c r="AFO314" s="96"/>
      <c r="AFP314" s="96"/>
      <c r="AFQ314" s="96"/>
      <c r="AFR314" s="96"/>
      <c r="AFS314" s="96"/>
      <c r="AFT314" s="96"/>
      <c r="AFU314" s="96"/>
      <c r="AFV314" s="96"/>
      <c r="AFW314" s="96"/>
      <c r="AFX314" s="96"/>
      <c r="AFY314" s="96"/>
      <c r="AFZ314" s="96"/>
      <c r="AGA314" s="96"/>
      <c r="AGB314" s="96"/>
      <c r="AGC314" s="96"/>
      <c r="AGD314" s="96"/>
      <c r="AGE314" s="96"/>
      <c r="AGF314" s="96"/>
      <c r="AGG314" s="96"/>
      <c r="AGH314" s="96"/>
      <c r="AGI314" s="96"/>
      <c r="AGJ314" s="96"/>
      <c r="AGK314" s="96"/>
      <c r="AGL314" s="96"/>
      <c r="AGM314" s="96"/>
      <c r="AGN314" s="96"/>
      <c r="AGO314" s="96"/>
      <c r="AGP314" s="96"/>
      <c r="AGQ314" s="96"/>
      <c r="AGR314" s="96"/>
      <c r="AGS314" s="96"/>
      <c r="AGT314" s="96"/>
      <c r="AGU314" s="96"/>
      <c r="AGV314" s="96"/>
      <c r="AGW314" s="96"/>
      <c r="AGX314" s="96"/>
      <c r="AGY314" s="96"/>
      <c r="AGZ314" s="96"/>
      <c r="AHA314" s="96"/>
      <c r="AHB314" s="96"/>
      <c r="AHC314" s="96"/>
      <c r="AHD314" s="96"/>
      <c r="AHE314" s="96"/>
      <c r="AHF314" s="96"/>
      <c r="AHG314" s="96"/>
      <c r="AHH314" s="96"/>
      <c r="AHI314" s="96"/>
      <c r="AHJ314" s="96"/>
      <c r="AHK314" s="96"/>
      <c r="AHL314" s="96"/>
      <c r="AHM314" s="96"/>
      <c r="AHN314" s="96"/>
      <c r="AHO314" s="96"/>
      <c r="AHP314" s="96"/>
      <c r="AHQ314" s="96"/>
      <c r="AHR314" s="96"/>
      <c r="AHS314" s="96"/>
      <c r="AHT314" s="96"/>
      <c r="AHU314" s="96"/>
      <c r="AHV314" s="96"/>
      <c r="AHW314" s="96"/>
      <c r="AHX314" s="96"/>
      <c r="AHY314" s="96"/>
      <c r="AHZ314" s="96"/>
      <c r="AIA314" s="96"/>
      <c r="AIB314" s="96"/>
      <c r="AIC314" s="96"/>
      <c r="AID314" s="96"/>
      <c r="AIE314" s="96"/>
      <c r="AIF314" s="96"/>
      <c r="AIG314" s="96"/>
      <c r="AIH314" s="96"/>
      <c r="AII314" s="96"/>
      <c r="AIJ314" s="96"/>
      <c r="AIK314" s="96"/>
      <c r="AIL314" s="96"/>
      <c r="AIM314" s="96"/>
      <c r="AIN314" s="96"/>
      <c r="AIO314" s="96"/>
      <c r="AIP314" s="96"/>
      <c r="AIQ314" s="96"/>
      <c r="AIR314" s="96"/>
      <c r="AIS314" s="96"/>
      <c r="AIT314" s="96"/>
      <c r="AIU314" s="96"/>
      <c r="AIV314" s="96"/>
      <c r="AIW314" s="96"/>
      <c r="AIX314" s="96"/>
      <c r="AIY314" s="96"/>
      <c r="AIZ314" s="96"/>
      <c r="AJA314" s="96"/>
      <c r="AJB314" s="96"/>
      <c r="AJC314" s="96"/>
      <c r="AJD314" s="96"/>
      <c r="AJE314" s="96"/>
      <c r="AJF314" s="96"/>
      <c r="AJG314" s="96"/>
      <c r="AJH314" s="96"/>
      <c r="AJI314" s="96"/>
      <c r="AJJ314" s="96"/>
      <c r="AJK314" s="96"/>
      <c r="AJL314" s="96"/>
      <c r="AJM314" s="96"/>
      <c r="AJN314" s="96"/>
      <c r="AJO314" s="96"/>
      <c r="AJP314" s="96"/>
      <c r="AJQ314" s="96"/>
      <c r="AJR314" s="96"/>
      <c r="AJS314" s="96"/>
      <c r="AJT314" s="96"/>
      <c r="AJU314" s="96"/>
      <c r="AJV314" s="96"/>
      <c r="AJW314" s="96"/>
      <c r="AJX314" s="96"/>
      <c r="AJY314" s="96"/>
      <c r="AJZ314" s="96"/>
      <c r="AKA314" s="96"/>
      <c r="AKB314" s="96"/>
      <c r="AKC314" s="96"/>
      <c r="AKD314" s="96"/>
      <c r="AKE314" s="96"/>
      <c r="AKF314" s="96"/>
      <c r="AKG314" s="96"/>
      <c r="AKH314" s="96"/>
      <c r="AKI314" s="96"/>
      <c r="AKJ314" s="96"/>
      <c r="AKK314" s="96"/>
      <c r="AKL314" s="96"/>
      <c r="AKM314" s="96"/>
      <c r="AKN314" s="96"/>
      <c r="AKO314" s="96"/>
      <c r="AKP314" s="96"/>
      <c r="AKQ314" s="96"/>
      <c r="AKR314" s="96"/>
      <c r="AKS314" s="96"/>
      <c r="AKT314" s="96"/>
      <c r="AKU314" s="96"/>
      <c r="AKV314" s="96"/>
      <c r="AKW314" s="96"/>
      <c r="AKX314" s="96"/>
      <c r="AKY314" s="96"/>
      <c r="AKZ314" s="96"/>
      <c r="ALA314" s="96"/>
      <c r="ALB314" s="96"/>
      <c r="ALC314" s="96"/>
      <c r="ALD314" s="96"/>
      <c r="ALE314" s="96"/>
      <c r="ALF314" s="96"/>
      <c r="ALG314" s="96"/>
      <c r="ALH314" s="96"/>
      <c r="ALI314" s="96"/>
      <c r="ALJ314" s="96"/>
      <c r="ALK314" s="96"/>
      <c r="ALL314" s="96"/>
      <c r="ALM314" s="96"/>
      <c r="ALN314" s="96"/>
      <c r="ALO314" s="96"/>
      <c r="ALP314" s="96"/>
      <c r="ALQ314" s="96"/>
      <c r="ALR314" s="96"/>
      <c r="ALS314" s="96"/>
      <c r="ALT314" s="96"/>
      <c r="ALU314" s="96"/>
      <c r="ALV314" s="96"/>
      <c r="ALW314" s="96"/>
      <c r="ALX314" s="96"/>
      <c r="ALY314" s="96"/>
      <c r="ALZ314" s="96"/>
      <c r="AMA314" s="96"/>
      <c r="AMB314" s="96"/>
      <c r="AMC314" s="96"/>
      <c r="AMD314" s="96"/>
      <c r="AME314" s="96"/>
      <c r="AMF314" s="96"/>
      <c r="AMG314" s="96"/>
      <c r="AMH314" s="96"/>
      <c r="AMI314" s="96"/>
      <c r="AMJ314" s="96"/>
      <c r="AMK314" s="96"/>
      <c r="AML314" s="96"/>
      <c r="AMM314" s="96"/>
      <c r="AMN314" s="96"/>
      <c r="AMO314" s="96"/>
      <c r="AMP314" s="96"/>
      <c r="AMQ314" s="96"/>
      <c r="AMR314" s="96"/>
      <c r="AMS314" s="96"/>
      <c r="AMT314" s="96"/>
      <c r="AMU314" s="96"/>
      <c r="AMV314" s="96"/>
      <c r="AMW314" s="96"/>
      <c r="AMX314" s="96"/>
      <c r="AMY314" s="96"/>
      <c r="AMZ314" s="96"/>
      <c r="ANA314" s="96"/>
      <c r="ANB314" s="96"/>
      <c r="ANC314" s="96"/>
      <c r="AND314" s="96"/>
      <c r="ANE314" s="96"/>
      <c r="ANF314" s="96"/>
      <c r="ANG314" s="96"/>
      <c r="ANH314" s="96"/>
      <c r="ANI314" s="96"/>
      <c r="ANJ314" s="96"/>
      <c r="ANK314" s="96"/>
      <c r="ANL314" s="96"/>
      <c r="ANM314" s="96"/>
      <c r="ANN314" s="96"/>
      <c r="ANO314" s="96"/>
      <c r="ANP314" s="96"/>
      <c r="ANQ314" s="96"/>
      <c r="ANR314" s="96"/>
      <c r="ANS314" s="96"/>
      <c r="ANT314" s="96"/>
      <c r="ANU314" s="96"/>
      <c r="ANV314" s="96"/>
      <c r="ANW314" s="96"/>
      <c r="ANX314" s="96"/>
      <c r="ANY314" s="96"/>
      <c r="ANZ314" s="96"/>
      <c r="AOA314" s="96"/>
      <c r="AOB314" s="96"/>
      <c r="AOC314" s="96"/>
      <c r="AOD314" s="96"/>
      <c r="AOE314" s="96"/>
      <c r="AOF314" s="96"/>
      <c r="AOG314" s="96"/>
      <c r="AOH314" s="96"/>
      <c r="AOI314" s="96"/>
      <c r="AOJ314" s="96"/>
      <c r="AOK314" s="96"/>
      <c r="AOL314" s="96"/>
      <c r="AOM314" s="96"/>
      <c r="AON314" s="96"/>
      <c r="AOO314" s="96"/>
      <c r="AOP314" s="96"/>
      <c r="AOQ314" s="96"/>
      <c r="AOR314" s="96"/>
      <c r="AOS314" s="96"/>
      <c r="AOT314" s="96"/>
      <c r="AOU314" s="96"/>
      <c r="AOV314" s="96"/>
      <c r="AOW314" s="96"/>
      <c r="AOX314" s="96"/>
      <c r="AOY314" s="96"/>
      <c r="AOZ314" s="96"/>
      <c r="APA314" s="96"/>
      <c r="APB314" s="96"/>
      <c r="APC314" s="96"/>
      <c r="APD314" s="96"/>
      <c r="APE314" s="96"/>
      <c r="APF314" s="96"/>
      <c r="APG314" s="96"/>
      <c r="APH314" s="96"/>
      <c r="API314" s="96"/>
      <c r="APJ314" s="96"/>
      <c r="APK314" s="96"/>
      <c r="APL314" s="96"/>
      <c r="APM314" s="96"/>
      <c r="APN314" s="96"/>
      <c r="APO314" s="96"/>
      <c r="APP314" s="96"/>
      <c r="APQ314" s="96"/>
      <c r="APR314" s="96"/>
      <c r="APS314" s="96"/>
      <c r="APT314" s="96"/>
      <c r="APU314" s="96"/>
      <c r="APV314" s="96"/>
      <c r="APW314" s="96"/>
      <c r="APX314" s="96"/>
      <c r="APY314" s="96"/>
      <c r="APZ314" s="96"/>
      <c r="AQA314" s="96"/>
      <c r="AQB314" s="96"/>
      <c r="AQC314" s="96"/>
      <c r="AQD314" s="96"/>
      <c r="AQE314" s="96"/>
      <c r="AQF314" s="96"/>
      <c r="AQG314" s="96"/>
      <c r="AQH314" s="96"/>
      <c r="AQI314" s="96"/>
      <c r="AQJ314" s="96"/>
      <c r="AQK314" s="96"/>
      <c r="AQL314" s="96"/>
      <c r="AQM314" s="96"/>
      <c r="AQN314" s="96"/>
      <c r="AQO314" s="96"/>
      <c r="AQP314" s="96"/>
      <c r="AQQ314" s="96"/>
      <c r="AQR314" s="96"/>
      <c r="AQS314" s="96"/>
      <c r="AQT314" s="96"/>
      <c r="AQU314" s="96"/>
      <c r="AQV314" s="96"/>
      <c r="AQW314" s="96"/>
      <c r="AQX314" s="96"/>
      <c r="AQY314" s="96"/>
      <c r="AQZ314" s="96"/>
      <c r="ARA314" s="96"/>
      <c r="ARB314" s="96"/>
      <c r="ARC314" s="96"/>
      <c r="ARD314" s="96"/>
      <c r="ARE314" s="96"/>
      <c r="ARF314" s="96"/>
      <c r="ARG314" s="96"/>
      <c r="ARH314" s="96"/>
      <c r="ARI314" s="96"/>
      <c r="ARJ314" s="96"/>
      <c r="ARK314" s="96"/>
      <c r="ARL314" s="96"/>
      <c r="ARM314" s="96"/>
      <c r="ARN314" s="96"/>
      <c r="ARO314" s="96"/>
      <c r="ARP314" s="96"/>
      <c r="ARQ314" s="96"/>
      <c r="ARR314" s="96"/>
      <c r="ARS314" s="96"/>
      <c r="ART314" s="96"/>
      <c r="ARU314" s="96"/>
      <c r="ARV314" s="96"/>
      <c r="ARW314" s="96"/>
      <c r="ARX314" s="96"/>
      <c r="ARY314" s="96"/>
      <c r="ARZ314" s="96"/>
      <c r="ASA314" s="96"/>
      <c r="ASB314" s="96"/>
      <c r="ASC314" s="96"/>
      <c r="ASD314" s="96"/>
      <c r="ASE314" s="96"/>
      <c r="ASF314" s="96"/>
      <c r="ASG314" s="96"/>
      <c r="ASH314" s="96"/>
      <c r="ASI314" s="96"/>
      <c r="ASJ314" s="96"/>
      <c r="ASK314" s="96"/>
      <c r="ASL314" s="96"/>
      <c r="ASM314" s="96"/>
      <c r="ASN314" s="96"/>
      <c r="ASO314" s="96"/>
      <c r="ASP314" s="96"/>
      <c r="ASQ314" s="96"/>
      <c r="ASR314" s="96"/>
      <c r="ASS314" s="96"/>
      <c r="AST314" s="96"/>
      <c r="ASU314" s="96"/>
      <c r="ASV314" s="96"/>
      <c r="ASW314" s="96"/>
      <c r="ASX314" s="96"/>
      <c r="ASY314" s="96"/>
      <c r="ASZ314" s="96"/>
      <c r="ATA314" s="96"/>
      <c r="ATB314" s="96"/>
      <c r="ATC314" s="96"/>
      <c r="ATD314" s="96"/>
      <c r="ATE314" s="96"/>
      <c r="ATF314" s="96"/>
      <c r="ATG314" s="96"/>
      <c r="ATH314" s="96"/>
      <c r="ATI314" s="96"/>
      <c r="ATJ314" s="96"/>
      <c r="ATK314" s="96"/>
      <c r="ATL314" s="96"/>
      <c r="ATM314" s="96"/>
      <c r="ATN314" s="96"/>
      <c r="ATO314" s="96"/>
      <c r="ATP314" s="96"/>
      <c r="ATQ314" s="96"/>
      <c r="ATR314" s="96"/>
      <c r="ATS314" s="96"/>
      <c r="ATT314" s="96"/>
      <c r="ATU314" s="96"/>
      <c r="ATV314" s="96"/>
      <c r="ATW314" s="96"/>
      <c r="ATX314" s="96"/>
      <c r="ATY314" s="96"/>
      <c r="ATZ314" s="96"/>
      <c r="AUA314" s="96"/>
      <c r="AUB314" s="96"/>
      <c r="AUC314" s="96"/>
      <c r="AUD314" s="96"/>
      <c r="AUE314" s="96"/>
      <c r="AUF314" s="96"/>
      <c r="AUG314" s="96"/>
      <c r="AUH314" s="96"/>
      <c r="AUI314" s="96"/>
      <c r="AUJ314" s="96"/>
      <c r="AUK314" s="96"/>
      <c r="AUL314" s="96"/>
      <c r="AUM314" s="96"/>
      <c r="AUN314" s="96"/>
      <c r="AUO314" s="96"/>
      <c r="AUP314" s="96"/>
      <c r="AUQ314" s="96"/>
      <c r="AUR314" s="96"/>
      <c r="AUS314" s="96"/>
      <c r="AUT314" s="96"/>
      <c r="AUU314" s="96"/>
      <c r="AUV314" s="96"/>
      <c r="AUW314" s="96"/>
      <c r="AUX314" s="96"/>
      <c r="AUY314" s="96"/>
      <c r="AUZ314" s="96"/>
      <c r="AVA314" s="96"/>
      <c r="AVB314" s="96"/>
      <c r="AVC314" s="96"/>
      <c r="AVD314" s="96"/>
      <c r="AVE314" s="96"/>
      <c r="AVF314" s="96"/>
      <c r="AVG314" s="96"/>
      <c r="AVH314" s="96"/>
      <c r="AVI314" s="96"/>
      <c r="AVJ314" s="96"/>
      <c r="AVK314" s="96"/>
      <c r="AVL314" s="96"/>
      <c r="AVM314" s="96"/>
      <c r="AVN314" s="96"/>
      <c r="AVO314" s="96"/>
      <c r="AVP314" s="96"/>
      <c r="AVQ314" s="96"/>
      <c r="AVR314" s="96"/>
      <c r="AVS314" s="96"/>
      <c r="AVT314" s="96"/>
      <c r="AVU314" s="96"/>
      <c r="AVV314" s="96"/>
      <c r="AVW314" s="96"/>
      <c r="AVX314" s="96"/>
      <c r="AVY314" s="96"/>
      <c r="AVZ314" s="96"/>
      <c r="AWA314" s="96"/>
      <c r="AWB314" s="96"/>
      <c r="AWC314" s="96"/>
      <c r="AWD314" s="96"/>
      <c r="AWE314" s="96"/>
      <c r="AWF314" s="96"/>
      <c r="AWG314" s="96"/>
      <c r="AWH314" s="96"/>
      <c r="AWI314" s="96"/>
      <c r="AWJ314" s="96"/>
      <c r="AWK314" s="96"/>
      <c r="AWL314" s="96"/>
      <c r="AWM314" s="96"/>
      <c r="AWN314" s="96"/>
      <c r="AWO314" s="96"/>
      <c r="AWP314" s="96"/>
      <c r="AWQ314" s="96"/>
      <c r="AWR314" s="96"/>
      <c r="AWS314" s="96"/>
      <c r="AWT314" s="96"/>
      <c r="AWU314" s="96"/>
      <c r="AWV314" s="96"/>
      <c r="AWW314" s="96"/>
      <c r="AWX314" s="96"/>
      <c r="AWY314" s="96"/>
      <c r="AWZ314" s="96"/>
      <c r="AXA314" s="96"/>
      <c r="AXB314" s="96"/>
      <c r="AXC314" s="96"/>
      <c r="AXD314" s="96"/>
      <c r="AXE314" s="96"/>
      <c r="AXF314" s="96"/>
      <c r="AXG314" s="96"/>
      <c r="AXH314" s="96"/>
      <c r="AXI314" s="96"/>
      <c r="AXJ314" s="96"/>
      <c r="AXK314" s="96"/>
      <c r="AXL314" s="96"/>
      <c r="AXM314" s="96"/>
      <c r="AXN314" s="96"/>
      <c r="AXO314" s="96"/>
      <c r="AXP314" s="96"/>
      <c r="AXQ314" s="96"/>
      <c r="AXR314" s="96"/>
      <c r="AXS314" s="96"/>
      <c r="AXT314" s="96"/>
      <c r="AXU314" s="96"/>
      <c r="AXV314" s="96"/>
      <c r="AXW314" s="96"/>
      <c r="AXX314" s="96"/>
      <c r="AXY314" s="96"/>
      <c r="AXZ314" s="96"/>
      <c r="AYA314" s="96"/>
      <c r="AYB314" s="96"/>
      <c r="AYC314" s="96"/>
      <c r="AYD314" s="96"/>
      <c r="AYE314" s="96"/>
      <c r="AYF314" s="96"/>
      <c r="AYG314" s="96"/>
      <c r="AYH314" s="96"/>
      <c r="AYI314" s="96"/>
      <c r="AYJ314" s="96"/>
      <c r="AYK314" s="96"/>
      <c r="AYL314" s="96"/>
      <c r="AYM314" s="96"/>
      <c r="AYN314" s="96"/>
      <c r="AYO314" s="96"/>
      <c r="AYP314" s="96"/>
      <c r="AYQ314" s="96"/>
      <c r="AYR314" s="96"/>
      <c r="AYS314" s="96"/>
      <c r="AYT314" s="96"/>
      <c r="AYU314" s="96"/>
      <c r="AYV314" s="96"/>
      <c r="AYW314" s="96"/>
      <c r="AYX314" s="96"/>
      <c r="AYY314" s="96"/>
      <c r="AYZ314" s="96"/>
      <c r="AZA314" s="96"/>
      <c r="AZB314" s="96"/>
      <c r="AZC314" s="96"/>
      <c r="AZD314" s="96"/>
      <c r="AZE314" s="96"/>
      <c r="AZF314" s="96"/>
      <c r="AZG314" s="96"/>
      <c r="AZH314" s="96"/>
      <c r="AZI314" s="96"/>
      <c r="AZJ314" s="96"/>
      <c r="AZK314" s="96"/>
      <c r="AZL314" s="96"/>
      <c r="AZM314" s="96"/>
      <c r="AZN314" s="96"/>
      <c r="AZO314" s="96"/>
      <c r="AZP314" s="96"/>
      <c r="AZQ314" s="96"/>
      <c r="AZR314" s="96"/>
      <c r="AZS314" s="96"/>
      <c r="AZT314" s="96"/>
      <c r="AZU314" s="96"/>
      <c r="AZV314" s="96"/>
      <c r="AZW314" s="96"/>
      <c r="AZX314" s="96"/>
      <c r="AZY314" s="96"/>
      <c r="AZZ314" s="96"/>
      <c r="BAA314" s="96"/>
      <c r="BAB314" s="96"/>
      <c r="BAC314" s="96"/>
      <c r="BAD314" s="96"/>
      <c r="BAE314" s="96"/>
      <c r="BAF314" s="96"/>
      <c r="BAG314" s="96"/>
      <c r="BAH314" s="96"/>
      <c r="BAI314" s="96"/>
      <c r="BAJ314" s="96"/>
      <c r="BAK314" s="96"/>
      <c r="BAL314" s="96"/>
      <c r="BAM314" s="96"/>
      <c r="BAN314" s="96"/>
      <c r="BAO314" s="96"/>
      <c r="BAP314" s="96"/>
      <c r="BAQ314" s="96"/>
      <c r="BAR314" s="96"/>
      <c r="BAS314" s="96"/>
      <c r="BAT314" s="96"/>
      <c r="BAU314" s="96"/>
      <c r="BAV314" s="96"/>
      <c r="BAW314" s="96"/>
      <c r="BAX314" s="96"/>
      <c r="BAY314" s="96"/>
      <c r="BAZ314" s="96"/>
      <c r="BBA314" s="96"/>
      <c r="BBB314" s="96"/>
      <c r="BBC314" s="96"/>
      <c r="BBD314" s="96"/>
      <c r="BBE314" s="96"/>
      <c r="BBF314" s="96"/>
      <c r="BBG314" s="96"/>
      <c r="BBH314" s="96"/>
      <c r="BBI314" s="96"/>
      <c r="BBJ314" s="96"/>
      <c r="BBK314" s="96"/>
      <c r="BBL314" s="96"/>
      <c r="BBM314" s="96"/>
      <c r="BBN314" s="96"/>
      <c r="BBO314" s="96"/>
      <c r="BBP314" s="96"/>
      <c r="BBQ314" s="96"/>
      <c r="BBR314" s="96"/>
      <c r="BBS314" s="96"/>
      <c r="BBT314" s="96"/>
      <c r="BBU314" s="96"/>
      <c r="BBV314" s="96"/>
      <c r="BBW314" s="96"/>
      <c r="BBX314" s="96"/>
      <c r="BBY314" s="96"/>
      <c r="BBZ314" s="96"/>
      <c r="BCA314" s="96"/>
      <c r="BCB314" s="96"/>
      <c r="BCC314" s="96"/>
      <c r="BCD314" s="96"/>
      <c r="BCE314" s="96"/>
      <c r="BCF314" s="96"/>
      <c r="BCG314" s="96"/>
      <c r="BCH314" s="96"/>
      <c r="BCI314" s="96"/>
      <c r="BCJ314" s="96"/>
      <c r="BCK314" s="96"/>
      <c r="BCL314" s="96"/>
      <c r="BCM314" s="96"/>
      <c r="BCN314" s="96"/>
      <c r="BCO314" s="96"/>
      <c r="BCP314" s="96"/>
      <c r="BCQ314" s="96"/>
      <c r="BCR314" s="96"/>
      <c r="BCS314" s="96"/>
      <c r="BCT314" s="96"/>
      <c r="BCU314" s="96"/>
      <c r="BCV314" s="96"/>
      <c r="BCW314" s="96"/>
      <c r="BCX314" s="96"/>
      <c r="BCY314" s="96"/>
      <c r="BCZ314" s="96"/>
      <c r="BDA314" s="96"/>
      <c r="BDB314" s="96"/>
      <c r="BDC314" s="96"/>
      <c r="BDD314" s="96"/>
      <c r="BDE314" s="96"/>
      <c r="BDF314" s="96"/>
      <c r="BDG314" s="96"/>
      <c r="BDH314" s="96"/>
      <c r="BDI314" s="96"/>
      <c r="BDJ314" s="96"/>
      <c r="BDK314" s="96"/>
      <c r="BDL314" s="96"/>
      <c r="BDM314" s="96"/>
      <c r="BDN314" s="96"/>
      <c r="BDO314" s="96"/>
      <c r="BDP314" s="96"/>
      <c r="BDQ314" s="96"/>
      <c r="BDR314" s="96"/>
      <c r="BDS314" s="96"/>
      <c r="BDT314" s="96"/>
      <c r="BDU314" s="96"/>
      <c r="BDV314" s="96"/>
      <c r="BDW314" s="96"/>
      <c r="BDX314" s="96"/>
      <c r="BDY314" s="96"/>
      <c r="BDZ314" s="96"/>
      <c r="BEA314" s="96"/>
      <c r="BEB314" s="96"/>
      <c r="BEC314" s="96"/>
      <c r="BED314" s="96"/>
      <c r="BEE314" s="96"/>
      <c r="BEF314" s="96"/>
      <c r="BEG314" s="96"/>
      <c r="BEH314" s="96"/>
      <c r="BEI314" s="96"/>
      <c r="BEJ314" s="96"/>
      <c r="BEK314" s="96"/>
      <c r="BEL314" s="96"/>
      <c r="BEM314" s="96"/>
      <c r="BEN314" s="96"/>
      <c r="BEO314" s="96"/>
      <c r="BEP314" s="96"/>
      <c r="BEQ314" s="96"/>
      <c r="BER314" s="96"/>
      <c r="BES314" s="96"/>
      <c r="BET314" s="96"/>
      <c r="BEU314" s="96"/>
      <c r="BEV314" s="96"/>
      <c r="BEW314" s="96"/>
      <c r="BEX314" s="96"/>
      <c r="BEY314" s="96"/>
      <c r="BEZ314" s="96"/>
      <c r="BFA314" s="96"/>
      <c r="BFB314" s="96"/>
      <c r="BFC314" s="96"/>
      <c r="BFD314" s="96"/>
      <c r="BFE314" s="96"/>
      <c r="BFF314" s="96"/>
      <c r="BFG314" s="96"/>
      <c r="BFH314" s="96"/>
      <c r="BFI314" s="96"/>
      <c r="BFJ314" s="96"/>
      <c r="BFK314" s="96"/>
      <c r="BFL314" s="96"/>
      <c r="BFM314" s="96"/>
      <c r="BFN314" s="96"/>
      <c r="BFO314" s="96"/>
      <c r="BFP314" s="96"/>
      <c r="BFQ314" s="96"/>
      <c r="BFR314" s="96"/>
      <c r="BFS314" s="96"/>
      <c r="BFT314" s="96"/>
      <c r="BFU314" s="96"/>
      <c r="BFV314" s="96"/>
      <c r="BFW314" s="96"/>
      <c r="BFX314" s="96"/>
      <c r="BFY314" s="96"/>
      <c r="BFZ314" s="96"/>
      <c r="BGA314" s="96"/>
      <c r="BGB314" s="96"/>
      <c r="BGC314" s="96"/>
      <c r="BGD314" s="96"/>
      <c r="BGE314" s="96"/>
      <c r="BGF314" s="96"/>
      <c r="BGG314" s="96"/>
      <c r="BGH314" s="96"/>
      <c r="BGI314" s="96"/>
      <c r="BGJ314" s="96"/>
      <c r="BGK314" s="96"/>
      <c r="BGL314" s="96"/>
      <c r="BGM314" s="96"/>
      <c r="BGN314" s="96"/>
      <c r="BGO314" s="96"/>
      <c r="BGP314" s="96"/>
      <c r="BGQ314" s="96"/>
      <c r="BGR314" s="96"/>
      <c r="BGS314" s="96"/>
      <c r="BGT314" s="96"/>
      <c r="BGU314" s="96"/>
      <c r="BGV314" s="96"/>
      <c r="BGW314" s="96"/>
      <c r="BGX314" s="96"/>
      <c r="BGY314" s="96"/>
      <c r="BGZ314" s="96"/>
      <c r="BHA314" s="96"/>
      <c r="BHB314" s="96"/>
      <c r="BHC314" s="96"/>
      <c r="BHD314" s="96"/>
      <c r="BHE314" s="96"/>
      <c r="BHF314" s="96"/>
      <c r="BHG314" s="96"/>
      <c r="BHH314" s="96"/>
      <c r="BHI314" s="96"/>
      <c r="BHJ314" s="96"/>
      <c r="BHK314" s="96"/>
      <c r="BHL314" s="96"/>
      <c r="BHM314" s="96"/>
      <c r="BHN314" s="96"/>
      <c r="BHO314" s="96"/>
      <c r="BHP314" s="96"/>
      <c r="BHQ314" s="96"/>
      <c r="BHR314" s="96"/>
      <c r="BHS314" s="96"/>
      <c r="BHT314" s="96"/>
      <c r="BHU314" s="96"/>
      <c r="BHV314" s="96"/>
      <c r="BHW314" s="96"/>
      <c r="BHX314" s="96"/>
      <c r="BHY314" s="96"/>
      <c r="BHZ314" s="96"/>
      <c r="BIA314" s="96"/>
      <c r="BIB314" s="96"/>
      <c r="BIC314" s="96"/>
      <c r="BID314" s="96"/>
      <c r="BIE314" s="96"/>
      <c r="BIF314" s="96"/>
      <c r="BIG314" s="96"/>
      <c r="BIH314" s="96"/>
      <c r="BII314" s="96"/>
      <c r="BIJ314" s="96"/>
      <c r="BIK314" s="96"/>
      <c r="BIL314" s="96"/>
      <c r="BIM314" s="96"/>
      <c r="BIN314" s="96"/>
      <c r="BIO314" s="96"/>
      <c r="BIP314" s="96"/>
      <c r="BIQ314" s="96"/>
      <c r="BIR314" s="96"/>
      <c r="BIS314" s="96"/>
      <c r="BIT314" s="96"/>
      <c r="BIU314" s="96"/>
      <c r="BIV314" s="96"/>
      <c r="BIW314" s="96"/>
      <c r="BIX314" s="96"/>
      <c r="BIY314" s="96"/>
      <c r="BIZ314" s="96"/>
      <c r="BJA314" s="96"/>
      <c r="BJB314" s="96"/>
      <c r="BJC314" s="96"/>
      <c r="BJD314" s="96"/>
      <c r="BJE314" s="96"/>
      <c r="BJF314" s="96"/>
      <c r="BJG314" s="96"/>
      <c r="BJH314" s="96"/>
      <c r="BJI314" s="96"/>
      <c r="BJJ314" s="96"/>
      <c r="BJK314" s="96"/>
      <c r="BJL314" s="96"/>
      <c r="BJM314" s="96"/>
      <c r="BJN314" s="96"/>
      <c r="BJO314" s="96"/>
      <c r="BJP314" s="96"/>
      <c r="BJQ314" s="96"/>
      <c r="BJR314" s="96"/>
      <c r="BJS314" s="96"/>
      <c r="BJT314" s="96"/>
      <c r="BJU314" s="96"/>
      <c r="BJV314" s="96"/>
      <c r="BJW314" s="96"/>
      <c r="BJX314" s="96"/>
      <c r="BJY314" s="96"/>
      <c r="BJZ314" s="96"/>
      <c r="BKA314" s="96"/>
      <c r="BKB314" s="96"/>
      <c r="BKC314" s="96"/>
      <c r="BKD314" s="96"/>
      <c r="BKE314" s="96"/>
      <c r="BKF314" s="96"/>
      <c r="BKG314" s="96"/>
      <c r="BKH314" s="96"/>
      <c r="BKI314" s="96"/>
      <c r="BKJ314" s="96"/>
      <c r="BKK314" s="96"/>
      <c r="BKL314" s="96"/>
      <c r="BKM314" s="96"/>
      <c r="BKN314" s="96"/>
      <c r="BKO314" s="96"/>
      <c r="BKP314" s="96"/>
      <c r="BKQ314" s="96"/>
      <c r="BKR314" s="96"/>
      <c r="BKS314" s="96"/>
      <c r="BKT314" s="96"/>
      <c r="BKU314" s="96"/>
      <c r="BKV314" s="96"/>
      <c r="BKW314" s="96"/>
      <c r="BKX314" s="96"/>
      <c r="BKY314" s="96"/>
      <c r="BKZ314" s="96"/>
      <c r="BLA314" s="96"/>
      <c r="BLB314" s="96"/>
      <c r="BLC314" s="96"/>
      <c r="BLD314" s="96"/>
      <c r="BLE314" s="96"/>
      <c r="BLF314" s="96"/>
      <c r="BLG314" s="96"/>
      <c r="BLH314" s="96"/>
      <c r="BLI314" s="96"/>
      <c r="BLJ314" s="96"/>
      <c r="BLK314" s="96"/>
      <c r="BLL314" s="96"/>
      <c r="BLM314" s="96"/>
      <c r="BLN314" s="96"/>
      <c r="BLO314" s="96"/>
      <c r="BLP314" s="96"/>
      <c r="BLQ314" s="96"/>
      <c r="BLR314" s="96"/>
      <c r="BLS314" s="96"/>
      <c r="BLT314" s="96"/>
      <c r="BLU314" s="96"/>
      <c r="BLV314" s="96"/>
      <c r="BLW314" s="96"/>
      <c r="BLX314" s="96"/>
      <c r="BLY314" s="96"/>
      <c r="BLZ314" s="96"/>
      <c r="BMA314" s="96"/>
      <c r="BMB314" s="96"/>
      <c r="BMC314" s="96"/>
      <c r="BMD314" s="96"/>
      <c r="BME314" s="96"/>
      <c r="BMF314" s="96"/>
      <c r="BMG314" s="96"/>
      <c r="BMH314" s="96"/>
      <c r="BMI314" s="96"/>
      <c r="BMJ314" s="96"/>
      <c r="BMK314" s="96"/>
      <c r="BML314" s="96"/>
      <c r="BMM314" s="96"/>
      <c r="BMN314" s="96"/>
      <c r="BMO314" s="96"/>
      <c r="BMP314" s="96"/>
      <c r="BMQ314" s="96"/>
      <c r="BMR314" s="96"/>
      <c r="BMS314" s="96"/>
      <c r="BMT314" s="96"/>
      <c r="BMU314" s="96"/>
      <c r="BMV314" s="96"/>
      <c r="BMW314" s="96"/>
      <c r="BMX314" s="96"/>
      <c r="BMY314" s="96"/>
      <c r="BMZ314" s="96"/>
      <c r="BNA314" s="96"/>
      <c r="BNB314" s="96"/>
      <c r="BNC314" s="96"/>
      <c r="BND314" s="96"/>
      <c r="BNE314" s="96"/>
      <c r="BNF314" s="96"/>
      <c r="BNG314" s="96"/>
      <c r="BNH314" s="96"/>
      <c r="BNI314" s="96"/>
      <c r="BNJ314" s="96"/>
      <c r="BNK314" s="96"/>
      <c r="BNL314" s="96"/>
      <c r="BNM314" s="96"/>
      <c r="BNN314" s="96"/>
      <c r="BNO314" s="96"/>
      <c r="BNP314" s="96"/>
      <c r="BNQ314" s="96"/>
      <c r="BNR314" s="96"/>
      <c r="BNS314" s="96"/>
      <c r="BNT314" s="96"/>
      <c r="BNU314" s="96"/>
      <c r="BNV314" s="96"/>
      <c r="BNW314" s="96"/>
      <c r="BNX314" s="96"/>
      <c r="BNY314" s="96"/>
      <c r="BNZ314" s="96"/>
      <c r="BOA314" s="96"/>
      <c r="BOB314" s="96"/>
      <c r="BOC314" s="96"/>
      <c r="BOD314" s="96"/>
      <c r="BOE314" s="96"/>
      <c r="BOF314" s="96"/>
      <c r="BOG314" s="96"/>
      <c r="BOH314" s="96"/>
      <c r="BOI314" s="96"/>
      <c r="BOJ314" s="96"/>
      <c r="BOK314" s="96"/>
      <c r="BOL314" s="96"/>
      <c r="BOM314" s="96"/>
      <c r="BON314" s="96"/>
      <c r="BOO314" s="96"/>
      <c r="BOP314" s="96"/>
      <c r="BOQ314" s="96"/>
      <c r="BOR314" s="96"/>
      <c r="BOS314" s="96"/>
      <c r="BOT314" s="96"/>
      <c r="BOU314" s="96"/>
      <c r="BOV314" s="96"/>
      <c r="BOW314" s="96"/>
      <c r="BOX314" s="96"/>
      <c r="BOY314" s="96"/>
      <c r="BOZ314" s="96"/>
      <c r="BPA314" s="96"/>
      <c r="BPB314" s="96"/>
      <c r="BPC314" s="96"/>
      <c r="BPD314" s="96"/>
      <c r="BPE314" s="96"/>
      <c r="BPF314" s="96"/>
      <c r="BPG314" s="96"/>
      <c r="BPH314" s="96"/>
      <c r="BPI314" s="96"/>
      <c r="BPJ314" s="96"/>
      <c r="BPK314" s="96"/>
      <c r="BPL314" s="96"/>
      <c r="BPM314" s="96"/>
      <c r="BPN314" s="96"/>
      <c r="BPO314" s="96"/>
      <c r="BPP314" s="96"/>
      <c r="BPQ314" s="96"/>
      <c r="BPR314" s="96"/>
      <c r="BPS314" s="96"/>
      <c r="BPT314" s="96"/>
      <c r="BPU314" s="96"/>
      <c r="BPV314" s="96"/>
      <c r="BPW314" s="96"/>
      <c r="BPX314" s="96"/>
      <c r="BPY314" s="96"/>
      <c r="BPZ314" s="96"/>
      <c r="BQA314" s="96"/>
      <c r="BQB314" s="96"/>
      <c r="BQC314" s="96"/>
      <c r="BQD314" s="96"/>
      <c r="BQE314" s="96"/>
      <c r="BQF314" s="96"/>
      <c r="BQG314" s="96"/>
      <c r="BQH314" s="96"/>
      <c r="BQI314" s="96"/>
      <c r="BQJ314" s="96"/>
      <c r="BQK314" s="96"/>
      <c r="BQL314" s="96"/>
      <c r="BQM314" s="96"/>
      <c r="BQN314" s="96"/>
      <c r="BQO314" s="96"/>
      <c r="BQP314" s="96"/>
      <c r="BQQ314" s="96"/>
      <c r="BQR314" s="96"/>
      <c r="BQS314" s="96"/>
      <c r="BQT314" s="96"/>
      <c r="BQU314" s="96"/>
      <c r="BQV314" s="96"/>
      <c r="BQW314" s="96"/>
      <c r="BQX314" s="96"/>
      <c r="BQY314" s="96"/>
      <c r="BQZ314" s="96"/>
      <c r="BRA314" s="96"/>
      <c r="BRB314" s="96"/>
      <c r="BRC314" s="96"/>
      <c r="BRD314" s="96"/>
      <c r="BRE314" s="96"/>
      <c r="BRF314" s="96"/>
      <c r="BRG314" s="96"/>
      <c r="BRH314" s="96"/>
      <c r="BRI314" s="96"/>
      <c r="BRJ314" s="96"/>
      <c r="BRK314" s="96"/>
      <c r="BRL314" s="96"/>
      <c r="BRM314" s="96"/>
      <c r="BRN314" s="96"/>
      <c r="BRO314" s="96"/>
      <c r="BRP314" s="96"/>
      <c r="BRQ314" s="96"/>
      <c r="BRR314" s="96"/>
      <c r="BRS314" s="96"/>
      <c r="BRT314" s="96"/>
      <c r="BRU314" s="96"/>
      <c r="BRV314" s="96"/>
      <c r="BRW314" s="96"/>
      <c r="BRX314" s="96"/>
      <c r="BRY314" s="96"/>
      <c r="BRZ314" s="96"/>
      <c r="BSA314" s="96"/>
      <c r="BSB314" s="96"/>
      <c r="BSC314" s="96"/>
      <c r="BSD314" s="96"/>
      <c r="BSE314" s="96"/>
      <c r="BSF314" s="96"/>
      <c r="BSG314" s="96"/>
      <c r="BSH314" s="96"/>
      <c r="BSI314" s="96"/>
      <c r="BSJ314" s="96"/>
      <c r="BSK314" s="96"/>
      <c r="BSL314" s="96"/>
      <c r="BSM314" s="96"/>
      <c r="BSN314" s="96"/>
      <c r="BSO314" s="96"/>
      <c r="BSP314" s="96"/>
      <c r="BSQ314" s="96"/>
      <c r="BSR314" s="96"/>
      <c r="BSS314" s="96"/>
      <c r="BST314" s="96"/>
      <c r="BSU314" s="96"/>
      <c r="BSV314" s="96"/>
      <c r="BSW314" s="96"/>
      <c r="BSX314" s="96"/>
      <c r="BSY314" s="96"/>
      <c r="BSZ314" s="96"/>
      <c r="BTA314" s="96"/>
      <c r="BTB314" s="96"/>
      <c r="BTC314" s="96"/>
      <c r="BTD314" s="96"/>
      <c r="BTE314" s="96"/>
      <c r="BTF314" s="96"/>
      <c r="BTG314" s="96"/>
      <c r="BTH314" s="96"/>
      <c r="BTI314" s="96"/>
      <c r="BTJ314" s="96"/>
      <c r="BTK314" s="96"/>
      <c r="BTL314" s="96"/>
      <c r="BTM314" s="96"/>
      <c r="BTN314" s="96"/>
      <c r="BTO314" s="96"/>
      <c r="BTP314" s="96"/>
      <c r="BTQ314" s="96"/>
      <c r="BTR314" s="96"/>
      <c r="BTS314" s="96"/>
      <c r="BTT314" s="96"/>
      <c r="BTU314" s="96"/>
      <c r="BTV314" s="96"/>
      <c r="BTW314" s="96"/>
      <c r="BTX314" s="96"/>
      <c r="BTY314" s="96"/>
      <c r="BTZ314" s="96"/>
      <c r="BUA314" s="96"/>
      <c r="BUB314" s="96"/>
      <c r="BUC314" s="96"/>
      <c r="BUD314" s="96"/>
      <c r="BUE314" s="96"/>
      <c r="BUF314" s="96"/>
      <c r="BUG314" s="96"/>
      <c r="BUH314" s="96"/>
      <c r="BUI314" s="96"/>
      <c r="BUJ314" s="96"/>
      <c r="BUK314" s="96"/>
      <c r="BUL314" s="96"/>
      <c r="BUM314" s="96"/>
      <c r="BUN314" s="96"/>
      <c r="BUO314" s="96"/>
      <c r="BUP314" s="96"/>
      <c r="BUQ314" s="96"/>
      <c r="BUR314" s="96"/>
      <c r="BUS314" s="96"/>
      <c r="BUT314" s="96"/>
      <c r="BUU314" s="96"/>
      <c r="BUV314" s="96"/>
      <c r="BUW314" s="96"/>
      <c r="BUX314" s="96"/>
      <c r="BUY314" s="96"/>
      <c r="BUZ314" s="96"/>
      <c r="BVA314" s="96"/>
      <c r="BVB314" s="96"/>
      <c r="BVC314" s="96"/>
      <c r="BVD314" s="96"/>
      <c r="BVE314" s="96"/>
      <c r="BVF314" s="96"/>
      <c r="BVG314" s="96"/>
      <c r="BVH314" s="96"/>
      <c r="BVI314" s="96"/>
      <c r="BVJ314" s="96"/>
      <c r="BVK314" s="96"/>
      <c r="BVL314" s="96"/>
      <c r="BVM314" s="96"/>
      <c r="BVN314" s="96"/>
      <c r="BVO314" s="96"/>
      <c r="BVP314" s="96"/>
      <c r="BVQ314" s="96"/>
      <c r="BVR314" s="96"/>
      <c r="BVS314" s="96"/>
      <c r="BVT314" s="96"/>
      <c r="BVU314" s="96"/>
      <c r="BVV314" s="96"/>
      <c r="BVW314" s="96"/>
      <c r="BVX314" s="96"/>
      <c r="BVY314" s="96"/>
      <c r="BVZ314" s="96"/>
      <c r="BWA314" s="96"/>
      <c r="BWB314" s="96"/>
      <c r="BWC314" s="96"/>
      <c r="BWD314" s="96"/>
      <c r="BWE314" s="96"/>
      <c r="BWF314" s="96"/>
      <c r="BWG314" s="96"/>
      <c r="BWH314" s="96"/>
      <c r="BWI314" s="96"/>
      <c r="BWJ314" s="96"/>
      <c r="BWK314" s="96"/>
      <c r="BWL314" s="96"/>
      <c r="BWM314" s="96"/>
      <c r="BWN314" s="96"/>
      <c r="BWO314" s="96"/>
      <c r="BWP314" s="96"/>
      <c r="BWQ314" s="96"/>
      <c r="BWR314" s="96"/>
      <c r="BWS314" s="96"/>
      <c r="BWT314" s="96"/>
      <c r="BWU314" s="96"/>
      <c r="BWV314" s="96"/>
      <c r="BWW314" s="96"/>
      <c r="BWX314" s="96"/>
      <c r="BWY314" s="96"/>
      <c r="BWZ314" s="96"/>
      <c r="BXA314" s="96"/>
      <c r="BXB314" s="96"/>
      <c r="BXC314" s="96"/>
      <c r="BXD314" s="96"/>
      <c r="BXE314" s="96"/>
      <c r="BXF314" s="96"/>
      <c r="BXG314" s="96"/>
      <c r="BXH314" s="96"/>
      <c r="BXI314" s="96"/>
      <c r="BXJ314" s="96"/>
      <c r="BXK314" s="96"/>
      <c r="BXL314" s="96"/>
      <c r="BXM314" s="96"/>
      <c r="BXN314" s="96"/>
      <c r="BXO314" s="96"/>
      <c r="BXP314" s="96"/>
      <c r="BXQ314" s="96"/>
      <c r="BXR314" s="96"/>
      <c r="BXS314" s="96"/>
      <c r="BXT314" s="96"/>
      <c r="BXU314" s="96"/>
      <c r="BXV314" s="96"/>
      <c r="BXW314" s="96"/>
      <c r="BXX314" s="96"/>
      <c r="BXY314" s="96"/>
      <c r="BXZ314" s="96"/>
      <c r="BYA314" s="96"/>
      <c r="BYB314" s="96"/>
      <c r="BYC314" s="96"/>
      <c r="BYD314" s="96"/>
      <c r="BYE314" s="96"/>
      <c r="BYF314" s="96"/>
      <c r="BYG314" s="96"/>
      <c r="BYH314" s="96"/>
      <c r="BYI314" s="96"/>
      <c r="BYJ314" s="96"/>
      <c r="BYK314" s="96"/>
      <c r="BYL314" s="96"/>
      <c r="BYM314" s="96"/>
      <c r="BYN314" s="96"/>
      <c r="BYO314" s="96"/>
      <c r="BYP314" s="96"/>
      <c r="BYQ314" s="96"/>
      <c r="BYR314" s="96"/>
      <c r="BYS314" s="96"/>
      <c r="BYT314" s="96"/>
      <c r="BYU314" s="96"/>
      <c r="BYV314" s="96"/>
      <c r="BYW314" s="96"/>
      <c r="BYX314" s="96"/>
      <c r="BYY314" s="96"/>
      <c r="BYZ314" s="96"/>
      <c r="BZA314" s="96"/>
      <c r="BZB314" s="96"/>
      <c r="BZC314" s="96"/>
      <c r="BZD314" s="96"/>
      <c r="BZE314" s="96"/>
      <c r="BZF314" s="96"/>
      <c r="BZG314" s="96"/>
      <c r="BZH314" s="96"/>
      <c r="BZI314" s="96"/>
      <c r="BZJ314" s="96"/>
      <c r="BZK314" s="96"/>
      <c r="BZL314" s="96"/>
      <c r="BZM314" s="96"/>
      <c r="BZN314" s="96"/>
      <c r="BZO314" s="96"/>
      <c r="BZP314" s="96"/>
      <c r="BZQ314" s="96"/>
      <c r="BZR314" s="96"/>
      <c r="BZS314" s="96"/>
      <c r="BZT314" s="96"/>
      <c r="BZU314" s="96"/>
      <c r="BZV314" s="96"/>
      <c r="BZW314" s="96"/>
      <c r="BZX314" s="96"/>
      <c r="BZY314" s="96"/>
      <c r="BZZ314" s="96"/>
      <c r="CAA314" s="96"/>
      <c r="CAB314" s="96"/>
      <c r="CAC314" s="96"/>
      <c r="CAD314" s="96"/>
      <c r="CAE314" s="96"/>
      <c r="CAF314" s="96"/>
      <c r="CAG314" s="96"/>
      <c r="CAH314" s="96"/>
      <c r="CAI314" s="96"/>
      <c r="CAJ314" s="96"/>
      <c r="CAK314" s="96"/>
      <c r="CAL314" s="96"/>
      <c r="CAM314" s="96"/>
      <c r="CAN314" s="96"/>
      <c r="CAO314" s="96"/>
      <c r="CAP314" s="96"/>
      <c r="CAQ314" s="96"/>
      <c r="CAR314" s="96"/>
      <c r="CAS314" s="96"/>
      <c r="CAT314" s="96"/>
      <c r="CAU314" s="96"/>
      <c r="CAV314" s="96"/>
      <c r="CAW314" s="96"/>
      <c r="CAX314" s="96"/>
      <c r="CAY314" s="96"/>
      <c r="CAZ314" s="96"/>
      <c r="CBA314" s="96"/>
      <c r="CBB314" s="96"/>
      <c r="CBC314" s="96"/>
      <c r="CBD314" s="96"/>
      <c r="CBE314" s="96"/>
      <c r="CBF314" s="96"/>
      <c r="CBG314" s="96"/>
      <c r="CBH314" s="96"/>
      <c r="CBI314" s="96"/>
      <c r="CBJ314" s="96"/>
      <c r="CBK314" s="96"/>
      <c r="CBL314" s="96"/>
      <c r="CBM314" s="96"/>
      <c r="CBN314" s="96"/>
      <c r="CBO314" s="96"/>
      <c r="CBP314" s="96"/>
      <c r="CBQ314" s="96"/>
      <c r="CBR314" s="96"/>
      <c r="CBS314" s="96"/>
      <c r="CBT314" s="96"/>
      <c r="CBU314" s="96"/>
      <c r="CBV314" s="96"/>
      <c r="CBW314" s="96"/>
      <c r="CBX314" s="96"/>
      <c r="CBY314" s="96"/>
      <c r="CBZ314" s="96"/>
      <c r="CCA314" s="96"/>
      <c r="CCB314" s="96"/>
      <c r="CCC314" s="96"/>
      <c r="CCD314" s="96"/>
      <c r="CCE314" s="96"/>
      <c r="CCF314" s="96"/>
      <c r="CCG314" s="96"/>
      <c r="CCH314" s="96"/>
      <c r="CCI314" s="96"/>
      <c r="CCJ314" s="96"/>
      <c r="CCK314" s="96"/>
      <c r="CCL314" s="96"/>
      <c r="CCM314" s="96"/>
      <c r="CCN314" s="96"/>
      <c r="CCO314" s="96"/>
      <c r="CCP314" s="96"/>
      <c r="CCQ314" s="96"/>
      <c r="CCR314" s="96"/>
      <c r="CCS314" s="96"/>
      <c r="CCT314" s="96"/>
      <c r="CCU314" s="96"/>
      <c r="CCV314" s="96"/>
      <c r="CCW314" s="96"/>
      <c r="CCX314" s="96"/>
      <c r="CCY314" s="96"/>
      <c r="CCZ314" s="96"/>
      <c r="CDA314" s="96"/>
      <c r="CDB314" s="96"/>
      <c r="CDC314" s="96"/>
      <c r="CDD314" s="96"/>
      <c r="CDE314" s="96"/>
      <c r="CDF314" s="96"/>
      <c r="CDG314" s="96"/>
      <c r="CDH314" s="96"/>
      <c r="CDI314" s="96"/>
      <c r="CDJ314" s="96"/>
      <c r="CDK314" s="96"/>
      <c r="CDL314" s="96"/>
      <c r="CDM314" s="96"/>
      <c r="CDN314" s="96"/>
      <c r="CDO314" s="96"/>
      <c r="CDP314" s="96"/>
      <c r="CDQ314" s="96"/>
      <c r="CDR314" s="96"/>
      <c r="CDS314" s="96"/>
      <c r="CDT314" s="96"/>
      <c r="CDU314" s="96"/>
      <c r="CDV314" s="96"/>
      <c r="CDW314" s="96"/>
      <c r="CDX314" s="96"/>
      <c r="CDY314" s="96"/>
      <c r="CDZ314" s="96"/>
      <c r="CEA314" s="96"/>
      <c r="CEB314" s="96"/>
      <c r="CEC314" s="96"/>
      <c r="CED314" s="96"/>
      <c r="CEE314" s="96"/>
      <c r="CEF314" s="96"/>
      <c r="CEG314" s="96"/>
      <c r="CEH314" s="96"/>
      <c r="CEI314" s="96"/>
      <c r="CEJ314" s="96"/>
      <c r="CEK314" s="96"/>
      <c r="CEL314" s="96"/>
      <c r="CEM314" s="96"/>
      <c r="CEN314" s="96"/>
      <c r="CEO314" s="96"/>
      <c r="CEP314" s="96"/>
      <c r="CEQ314" s="96"/>
      <c r="CER314" s="96"/>
      <c r="CES314" s="96"/>
      <c r="CET314" s="96"/>
      <c r="CEU314" s="96"/>
      <c r="CEV314" s="96"/>
      <c r="CEW314" s="96"/>
      <c r="CEX314" s="96"/>
      <c r="CEY314" s="96"/>
      <c r="CEZ314" s="96"/>
      <c r="CFA314" s="96"/>
      <c r="CFB314" s="96"/>
      <c r="CFC314" s="96"/>
      <c r="CFD314" s="96"/>
      <c r="CFE314" s="96"/>
      <c r="CFF314" s="96"/>
      <c r="CFG314" s="96"/>
      <c r="CFH314" s="96"/>
      <c r="CFI314" s="96"/>
      <c r="CFJ314" s="96"/>
      <c r="CFK314" s="96"/>
      <c r="CFL314" s="96"/>
      <c r="CFM314" s="96"/>
      <c r="CFN314" s="96"/>
      <c r="CFO314" s="96"/>
      <c r="CFP314" s="96"/>
      <c r="CFQ314" s="96"/>
      <c r="CFR314" s="96"/>
      <c r="CFS314" s="96"/>
      <c r="CFT314" s="96"/>
      <c r="CFU314" s="96"/>
      <c r="CFV314" s="96"/>
      <c r="CFW314" s="96"/>
      <c r="CFX314" s="96"/>
      <c r="CFY314" s="96"/>
      <c r="CFZ314" s="96"/>
      <c r="CGA314" s="96"/>
      <c r="CGB314" s="96"/>
      <c r="CGC314" s="96"/>
      <c r="CGD314" s="96"/>
      <c r="CGE314" s="96"/>
      <c r="CGF314" s="96"/>
      <c r="CGG314" s="96"/>
      <c r="CGH314" s="96"/>
      <c r="CGI314" s="96"/>
      <c r="CGJ314" s="96"/>
      <c r="CGK314" s="96"/>
      <c r="CGL314" s="96"/>
      <c r="CGM314" s="96"/>
      <c r="CGN314" s="96"/>
      <c r="CGO314" s="96"/>
      <c r="CGP314" s="96"/>
      <c r="CGQ314" s="96"/>
      <c r="CGR314" s="96"/>
      <c r="CGS314" s="96"/>
      <c r="CGT314" s="96"/>
      <c r="CGU314" s="96"/>
      <c r="CGV314" s="96"/>
      <c r="CGW314" s="96"/>
      <c r="CGX314" s="96"/>
      <c r="CGY314" s="96"/>
      <c r="CGZ314" s="96"/>
      <c r="CHA314" s="96"/>
      <c r="CHB314" s="96"/>
      <c r="CHC314" s="96"/>
      <c r="CHD314" s="96"/>
      <c r="CHE314" s="96"/>
      <c r="CHF314" s="96"/>
      <c r="CHG314" s="96"/>
      <c r="CHH314" s="96"/>
      <c r="CHI314" s="96"/>
      <c r="CHJ314" s="96"/>
      <c r="CHK314" s="96"/>
      <c r="CHL314" s="96"/>
      <c r="CHM314" s="96"/>
      <c r="CHN314" s="96"/>
      <c r="CHO314" s="96"/>
      <c r="CHP314" s="96"/>
      <c r="CHQ314" s="96"/>
      <c r="CHR314" s="96"/>
      <c r="CHS314" s="96"/>
      <c r="CHT314" s="96"/>
      <c r="CHU314" s="96"/>
      <c r="CHV314" s="96"/>
      <c r="CHW314" s="96"/>
      <c r="CHX314" s="96"/>
      <c r="CHY314" s="96"/>
      <c r="CHZ314" s="96"/>
      <c r="CIA314" s="96"/>
      <c r="CIB314" s="96"/>
      <c r="CIC314" s="96"/>
      <c r="CID314" s="96"/>
      <c r="CIE314" s="96"/>
      <c r="CIF314" s="96"/>
      <c r="CIG314" s="96"/>
      <c r="CIH314" s="96"/>
      <c r="CII314" s="96"/>
      <c r="CIJ314" s="96"/>
      <c r="CIK314" s="96"/>
      <c r="CIL314" s="96"/>
      <c r="CIM314" s="96"/>
      <c r="CIN314" s="96"/>
      <c r="CIO314" s="96"/>
      <c r="CIP314" s="96"/>
      <c r="CIQ314" s="96"/>
      <c r="CIR314" s="96"/>
      <c r="CIS314" s="96"/>
      <c r="CIT314" s="96"/>
      <c r="CIU314" s="96"/>
      <c r="CIV314" s="96"/>
      <c r="CIW314" s="96"/>
      <c r="CIX314" s="96"/>
      <c r="CIY314" s="96"/>
      <c r="CIZ314" s="96"/>
      <c r="CJA314" s="96"/>
      <c r="CJB314" s="96"/>
      <c r="CJC314" s="96"/>
      <c r="CJD314" s="96"/>
      <c r="CJE314" s="96"/>
      <c r="CJF314" s="96"/>
      <c r="CJG314" s="96"/>
      <c r="CJH314" s="96"/>
      <c r="CJI314" s="96"/>
      <c r="CJJ314" s="96"/>
      <c r="CJK314" s="96"/>
      <c r="CJL314" s="96"/>
      <c r="CJM314" s="96"/>
      <c r="CJN314" s="96"/>
      <c r="CJO314" s="96"/>
      <c r="CJP314" s="96"/>
      <c r="CJQ314" s="96"/>
      <c r="CJR314" s="96"/>
      <c r="CJS314" s="96"/>
      <c r="CJT314" s="96"/>
      <c r="CJU314" s="96"/>
      <c r="CJV314" s="96"/>
      <c r="CJW314" s="96"/>
      <c r="CJX314" s="96"/>
      <c r="CJY314" s="96"/>
      <c r="CJZ314" s="96"/>
      <c r="CKA314" s="96"/>
      <c r="CKB314" s="96"/>
      <c r="CKC314" s="96"/>
      <c r="CKD314" s="96"/>
      <c r="CKE314" s="96"/>
      <c r="CKF314" s="96"/>
      <c r="CKG314" s="96"/>
      <c r="CKH314" s="96"/>
      <c r="CKI314" s="96"/>
      <c r="CKJ314" s="96"/>
      <c r="CKK314" s="96"/>
      <c r="CKL314" s="96"/>
      <c r="CKM314" s="96"/>
      <c r="CKN314" s="96"/>
      <c r="CKO314" s="96"/>
      <c r="CKP314" s="96"/>
      <c r="CKQ314" s="96"/>
      <c r="CKR314" s="96"/>
      <c r="CKS314" s="96"/>
      <c r="CKT314" s="96"/>
      <c r="CKU314" s="96"/>
      <c r="CKV314" s="96"/>
      <c r="CKW314" s="96"/>
      <c r="CKX314" s="96"/>
      <c r="CKY314" s="96"/>
      <c r="CKZ314" s="96"/>
      <c r="CLA314" s="96"/>
      <c r="CLB314" s="96"/>
      <c r="CLC314" s="96"/>
      <c r="CLD314" s="96"/>
      <c r="CLE314" s="96"/>
      <c r="CLF314" s="96"/>
      <c r="CLG314" s="96"/>
      <c r="CLH314" s="96"/>
      <c r="CLI314" s="96"/>
      <c r="CLJ314" s="96"/>
      <c r="CLK314" s="96"/>
      <c r="CLL314" s="96"/>
      <c r="CLM314" s="96"/>
      <c r="CLN314" s="96"/>
      <c r="CLO314" s="96"/>
      <c r="CLP314" s="96"/>
      <c r="CLQ314" s="96"/>
      <c r="CLR314" s="96"/>
      <c r="CLS314" s="96"/>
      <c r="CLT314" s="96"/>
      <c r="CLU314" s="96"/>
      <c r="CLV314" s="96"/>
      <c r="CLW314" s="96"/>
      <c r="CLX314" s="96"/>
      <c r="CLY314" s="96"/>
      <c r="CLZ314" s="96"/>
      <c r="CMA314" s="96"/>
      <c r="CMB314" s="96"/>
      <c r="CMC314" s="96"/>
      <c r="CMD314" s="96"/>
      <c r="CME314" s="96"/>
      <c r="CMF314" s="96"/>
      <c r="CMG314" s="96"/>
      <c r="CMH314" s="96"/>
      <c r="CMI314" s="96"/>
      <c r="CMJ314" s="96"/>
      <c r="CMK314" s="96"/>
      <c r="CML314" s="96"/>
      <c r="CMM314" s="96"/>
      <c r="CMN314" s="96"/>
      <c r="CMO314" s="96"/>
      <c r="CMP314" s="96"/>
      <c r="CMQ314" s="96"/>
      <c r="CMR314" s="96"/>
      <c r="CMS314" s="96"/>
      <c r="CMT314" s="96"/>
      <c r="CMU314" s="96"/>
      <c r="CMV314" s="96"/>
      <c r="CMW314" s="96"/>
      <c r="CMX314" s="96"/>
      <c r="CMY314" s="96"/>
      <c r="CMZ314" s="96"/>
      <c r="CNA314" s="96"/>
      <c r="CNB314" s="96"/>
      <c r="CNC314" s="96"/>
      <c r="CND314" s="96"/>
      <c r="CNE314" s="96"/>
      <c r="CNF314" s="96"/>
      <c r="CNG314" s="96"/>
      <c r="CNH314" s="96"/>
      <c r="CNI314" s="96"/>
      <c r="CNJ314" s="96"/>
      <c r="CNK314" s="96"/>
      <c r="CNL314" s="96"/>
      <c r="CNM314" s="96"/>
      <c r="CNN314" s="96"/>
      <c r="CNO314" s="96"/>
      <c r="CNP314" s="96"/>
      <c r="CNQ314" s="96"/>
      <c r="CNR314" s="96"/>
      <c r="CNS314" s="96"/>
      <c r="CNT314" s="96"/>
      <c r="CNU314" s="96"/>
      <c r="CNV314" s="96"/>
      <c r="CNW314" s="96"/>
      <c r="CNX314" s="96"/>
      <c r="CNY314" s="96"/>
      <c r="CNZ314" s="96"/>
      <c r="COA314" s="96"/>
      <c r="COB314" s="96"/>
      <c r="COC314" s="96"/>
      <c r="COD314" s="96"/>
      <c r="COE314" s="96"/>
      <c r="COF314" s="96"/>
      <c r="COG314" s="96"/>
      <c r="COH314" s="96"/>
      <c r="COI314" s="96"/>
      <c r="COJ314" s="96"/>
      <c r="COK314" s="96"/>
      <c r="COL314" s="96"/>
      <c r="COM314" s="96"/>
      <c r="CON314" s="96"/>
      <c r="COO314" s="96"/>
      <c r="COP314" s="96"/>
      <c r="COQ314" s="96"/>
      <c r="COR314" s="96"/>
      <c r="COS314" s="96"/>
      <c r="COT314" s="96"/>
      <c r="COU314" s="96"/>
      <c r="COV314" s="96"/>
      <c r="COW314" s="96"/>
      <c r="COX314" s="96"/>
      <c r="COY314" s="96"/>
      <c r="COZ314" s="96"/>
      <c r="CPA314" s="96"/>
      <c r="CPB314" s="96"/>
      <c r="CPC314" s="96"/>
      <c r="CPD314" s="96"/>
      <c r="CPE314" s="96"/>
      <c r="CPF314" s="96"/>
      <c r="CPG314" s="96"/>
      <c r="CPH314" s="96"/>
      <c r="CPI314" s="96"/>
      <c r="CPJ314" s="96"/>
      <c r="CPK314" s="96"/>
      <c r="CPL314" s="96"/>
      <c r="CPM314" s="96"/>
      <c r="CPN314" s="96"/>
      <c r="CPO314" s="96"/>
      <c r="CPP314" s="96"/>
      <c r="CPQ314" s="96"/>
      <c r="CPR314" s="96"/>
      <c r="CPS314" s="96"/>
      <c r="CPT314" s="96"/>
      <c r="CPU314" s="96"/>
      <c r="CPV314" s="96"/>
      <c r="CPW314" s="96"/>
      <c r="CPX314" s="96"/>
      <c r="CPY314" s="96"/>
      <c r="CPZ314" s="96"/>
      <c r="CQA314" s="96"/>
      <c r="CQB314" s="96"/>
      <c r="CQC314" s="96"/>
      <c r="CQD314" s="96"/>
      <c r="CQE314" s="96"/>
      <c r="CQF314" s="96"/>
      <c r="CQG314" s="96"/>
      <c r="CQH314" s="96"/>
      <c r="CQI314" s="96"/>
      <c r="CQJ314" s="96"/>
      <c r="CQK314" s="96"/>
      <c r="CQL314" s="96"/>
      <c r="CQM314" s="96"/>
      <c r="CQN314" s="96"/>
      <c r="CQO314" s="96"/>
      <c r="CQP314" s="96"/>
      <c r="CQQ314" s="96"/>
      <c r="CQR314" s="96"/>
      <c r="CQS314" s="96"/>
      <c r="CQT314" s="96"/>
      <c r="CQU314" s="96"/>
      <c r="CQV314" s="96"/>
      <c r="CQW314" s="96"/>
      <c r="CQX314" s="96"/>
      <c r="CQY314" s="96"/>
      <c r="CQZ314" s="96"/>
      <c r="CRA314" s="96"/>
      <c r="CRB314" s="96"/>
      <c r="CRC314" s="96"/>
      <c r="CRD314" s="96"/>
      <c r="CRE314" s="96"/>
      <c r="CRF314" s="96"/>
      <c r="CRG314" s="96"/>
      <c r="CRH314" s="96"/>
      <c r="CRI314" s="96"/>
      <c r="CRJ314" s="96"/>
      <c r="CRK314" s="96"/>
      <c r="CRL314" s="96"/>
      <c r="CRM314" s="96"/>
      <c r="CRN314" s="96"/>
      <c r="CRO314" s="96"/>
      <c r="CRP314" s="96"/>
      <c r="CRQ314" s="96"/>
      <c r="CRR314" s="96"/>
      <c r="CRS314" s="96"/>
      <c r="CRT314" s="96"/>
      <c r="CRU314" s="96"/>
      <c r="CRV314" s="96"/>
      <c r="CRW314" s="96"/>
      <c r="CRX314" s="96"/>
      <c r="CRY314" s="96"/>
      <c r="CRZ314" s="96"/>
      <c r="CSA314" s="96"/>
      <c r="CSB314" s="96"/>
      <c r="CSC314" s="96"/>
      <c r="CSD314" s="96"/>
      <c r="CSE314" s="96"/>
      <c r="CSF314" s="96"/>
      <c r="CSG314" s="96"/>
      <c r="CSH314" s="96"/>
      <c r="CSI314" s="96"/>
      <c r="CSJ314" s="96"/>
      <c r="CSK314" s="96"/>
      <c r="CSL314" s="96"/>
      <c r="CSM314" s="96"/>
      <c r="CSN314" s="96"/>
      <c r="CSO314" s="96"/>
      <c r="CSP314" s="96"/>
      <c r="CSQ314" s="96"/>
      <c r="CSR314" s="96"/>
      <c r="CSS314" s="96"/>
      <c r="CST314" s="96"/>
      <c r="CSU314" s="96"/>
      <c r="CSV314" s="96"/>
      <c r="CSW314" s="96"/>
      <c r="CSX314" s="96"/>
      <c r="CSY314" s="96"/>
      <c r="CSZ314" s="96"/>
      <c r="CTA314" s="96"/>
      <c r="CTB314" s="96"/>
      <c r="CTC314" s="96"/>
      <c r="CTD314" s="96"/>
      <c r="CTE314" s="96"/>
      <c r="CTF314" s="96"/>
      <c r="CTG314" s="96"/>
      <c r="CTH314" s="96"/>
      <c r="CTI314" s="96"/>
      <c r="CTJ314" s="96"/>
      <c r="CTK314" s="96"/>
      <c r="CTL314" s="96"/>
      <c r="CTM314" s="96"/>
      <c r="CTN314" s="96"/>
      <c r="CTO314" s="96"/>
      <c r="CTP314" s="96"/>
      <c r="CTQ314" s="96"/>
      <c r="CTR314" s="96"/>
      <c r="CTS314" s="96"/>
      <c r="CTT314" s="96"/>
      <c r="CTU314" s="96"/>
      <c r="CTV314" s="96"/>
      <c r="CTW314" s="96"/>
      <c r="CTX314" s="96"/>
      <c r="CTY314" s="96"/>
      <c r="CTZ314" s="96"/>
      <c r="CUA314" s="96"/>
      <c r="CUB314" s="96"/>
      <c r="CUC314" s="96"/>
      <c r="CUD314" s="96"/>
      <c r="CUE314" s="96"/>
      <c r="CUF314" s="96"/>
      <c r="CUG314" s="96"/>
      <c r="CUH314" s="96"/>
      <c r="CUI314" s="96"/>
      <c r="CUJ314" s="96"/>
      <c r="CUK314" s="96"/>
      <c r="CUL314" s="96"/>
      <c r="CUM314" s="96"/>
      <c r="CUN314" s="96"/>
      <c r="CUO314" s="96"/>
      <c r="CUP314" s="96"/>
      <c r="CUQ314" s="96"/>
      <c r="CUR314" s="96"/>
      <c r="CUS314" s="96"/>
      <c r="CUT314" s="96"/>
      <c r="CUU314" s="96"/>
      <c r="CUV314" s="96"/>
      <c r="CUW314" s="96"/>
      <c r="CUX314" s="96"/>
      <c r="CUY314" s="96"/>
      <c r="CUZ314" s="96"/>
      <c r="CVA314" s="96"/>
      <c r="CVB314" s="96"/>
      <c r="CVC314" s="96"/>
      <c r="CVD314" s="96"/>
      <c r="CVE314" s="96"/>
      <c r="CVF314" s="96"/>
      <c r="CVG314" s="96"/>
      <c r="CVH314" s="96"/>
      <c r="CVI314" s="96"/>
      <c r="CVJ314" s="96"/>
      <c r="CVK314" s="96"/>
      <c r="CVL314" s="96"/>
      <c r="CVM314" s="96"/>
      <c r="CVN314" s="96"/>
      <c r="CVO314" s="96"/>
      <c r="CVP314" s="96"/>
      <c r="CVQ314" s="96"/>
      <c r="CVR314" s="96"/>
      <c r="CVS314" s="96"/>
      <c r="CVT314" s="96"/>
      <c r="CVU314" s="96"/>
      <c r="CVV314" s="96"/>
      <c r="CVW314" s="96"/>
      <c r="CVX314" s="96"/>
      <c r="CVY314" s="96"/>
      <c r="CVZ314" s="96"/>
      <c r="CWA314" s="96"/>
      <c r="CWB314" s="96"/>
      <c r="CWC314" s="96"/>
      <c r="CWD314" s="96"/>
      <c r="CWE314" s="96"/>
      <c r="CWF314" s="96"/>
      <c r="CWG314" s="96"/>
      <c r="CWH314" s="96"/>
      <c r="CWI314" s="96"/>
      <c r="CWJ314" s="96"/>
      <c r="CWK314" s="96"/>
      <c r="CWL314" s="96"/>
      <c r="CWM314" s="96"/>
      <c r="CWN314" s="96"/>
      <c r="CWO314" s="96"/>
      <c r="CWP314" s="96"/>
      <c r="CWQ314" s="96"/>
      <c r="CWR314" s="96"/>
      <c r="CWS314" s="96"/>
      <c r="CWT314" s="96"/>
      <c r="CWU314" s="96"/>
      <c r="CWV314" s="96"/>
      <c r="CWW314" s="96"/>
      <c r="CWX314" s="96"/>
      <c r="CWY314" s="96"/>
      <c r="CWZ314" s="96"/>
      <c r="CXA314" s="96"/>
      <c r="CXB314" s="96"/>
      <c r="CXC314" s="96"/>
      <c r="CXD314" s="96"/>
      <c r="CXE314" s="96"/>
      <c r="CXF314" s="96"/>
      <c r="CXG314" s="96"/>
      <c r="CXH314" s="96"/>
      <c r="CXI314" s="96"/>
      <c r="CXJ314" s="96"/>
      <c r="CXK314" s="96"/>
      <c r="CXL314" s="96"/>
      <c r="CXM314" s="96"/>
      <c r="CXN314" s="96"/>
      <c r="CXO314" s="96"/>
      <c r="CXP314" s="96"/>
      <c r="CXQ314" s="96"/>
      <c r="CXR314" s="96"/>
      <c r="CXS314" s="96"/>
      <c r="CXT314" s="96"/>
      <c r="CXU314" s="96"/>
      <c r="CXV314" s="96"/>
      <c r="CXW314" s="96"/>
      <c r="CXX314" s="96"/>
      <c r="CXY314" s="96"/>
      <c r="CXZ314" s="96"/>
      <c r="CYA314" s="96"/>
      <c r="CYB314" s="96"/>
      <c r="CYC314" s="96"/>
      <c r="CYD314" s="96"/>
      <c r="CYE314" s="96"/>
      <c r="CYF314" s="96"/>
      <c r="CYG314" s="96"/>
      <c r="CYH314" s="96"/>
      <c r="CYI314" s="96"/>
      <c r="CYJ314" s="96"/>
      <c r="CYK314" s="96"/>
      <c r="CYL314" s="96"/>
      <c r="CYM314" s="96"/>
      <c r="CYN314" s="96"/>
      <c r="CYO314" s="96"/>
      <c r="CYP314" s="96"/>
      <c r="CYQ314" s="96"/>
      <c r="CYR314" s="96"/>
      <c r="CYS314" s="96"/>
      <c r="CYT314" s="96"/>
      <c r="CYU314" s="96"/>
      <c r="CYV314" s="96"/>
      <c r="CYW314" s="96"/>
      <c r="CYX314" s="96"/>
      <c r="CYY314" s="96"/>
      <c r="CYZ314" s="96"/>
      <c r="CZA314" s="96"/>
      <c r="CZB314" s="96"/>
      <c r="CZC314" s="96"/>
      <c r="CZD314" s="96"/>
      <c r="CZE314" s="96"/>
      <c r="CZF314" s="96"/>
      <c r="CZG314" s="96"/>
      <c r="CZH314" s="96"/>
      <c r="CZI314" s="96"/>
      <c r="CZJ314" s="96"/>
      <c r="CZK314" s="96"/>
      <c r="CZL314" s="96"/>
      <c r="CZM314" s="96"/>
      <c r="CZN314" s="96"/>
      <c r="CZO314" s="96"/>
      <c r="CZP314" s="96"/>
      <c r="CZQ314" s="96"/>
      <c r="CZR314" s="96"/>
      <c r="CZS314" s="96"/>
      <c r="CZT314" s="96"/>
      <c r="CZU314" s="96"/>
      <c r="CZV314" s="96"/>
      <c r="CZW314" s="96"/>
      <c r="CZX314" s="96"/>
      <c r="CZY314" s="96"/>
      <c r="CZZ314" s="96"/>
      <c r="DAA314" s="96"/>
      <c r="DAB314" s="96"/>
      <c r="DAC314" s="96"/>
      <c r="DAD314" s="96"/>
      <c r="DAE314" s="96"/>
      <c r="DAF314" s="96"/>
      <c r="DAG314" s="96"/>
      <c r="DAH314" s="96"/>
      <c r="DAI314" s="96"/>
      <c r="DAJ314" s="96"/>
      <c r="DAK314" s="96"/>
      <c r="DAL314" s="96"/>
      <c r="DAM314" s="96"/>
      <c r="DAN314" s="96"/>
      <c r="DAO314" s="96"/>
      <c r="DAP314" s="96"/>
      <c r="DAQ314" s="96"/>
      <c r="DAR314" s="96"/>
      <c r="DAS314" s="96"/>
      <c r="DAT314" s="96"/>
      <c r="DAU314" s="96"/>
      <c r="DAV314" s="96"/>
      <c r="DAW314" s="96"/>
      <c r="DAX314" s="96"/>
      <c r="DAY314" s="96"/>
      <c r="DAZ314" s="96"/>
      <c r="DBA314" s="96"/>
      <c r="DBB314" s="96"/>
      <c r="DBC314" s="96"/>
      <c r="DBD314" s="96"/>
      <c r="DBE314" s="96"/>
      <c r="DBF314" s="96"/>
      <c r="DBG314" s="96"/>
      <c r="DBH314" s="96"/>
      <c r="DBI314" s="96"/>
      <c r="DBJ314" s="96"/>
      <c r="DBK314" s="96"/>
      <c r="DBL314" s="96"/>
      <c r="DBM314" s="96"/>
      <c r="DBN314" s="96"/>
      <c r="DBO314" s="96"/>
      <c r="DBP314" s="96"/>
      <c r="DBQ314" s="96"/>
      <c r="DBR314" s="96"/>
      <c r="DBS314" s="96"/>
      <c r="DBT314" s="96"/>
      <c r="DBU314" s="96"/>
      <c r="DBV314" s="96"/>
      <c r="DBW314" s="96"/>
      <c r="DBX314" s="96"/>
      <c r="DBY314" s="96"/>
      <c r="DBZ314" s="96"/>
      <c r="DCA314" s="96"/>
      <c r="DCB314" s="96"/>
      <c r="DCC314" s="96"/>
      <c r="DCD314" s="96"/>
      <c r="DCE314" s="96"/>
      <c r="DCF314" s="96"/>
      <c r="DCG314" s="96"/>
      <c r="DCH314" s="96"/>
      <c r="DCI314" s="96"/>
      <c r="DCJ314" s="96"/>
      <c r="DCK314" s="96"/>
      <c r="DCL314" s="96"/>
      <c r="DCM314" s="96"/>
      <c r="DCN314" s="96"/>
      <c r="DCO314" s="96"/>
      <c r="DCP314" s="96"/>
      <c r="DCQ314" s="96"/>
      <c r="DCR314" s="96"/>
      <c r="DCS314" s="96"/>
      <c r="DCT314" s="96"/>
      <c r="DCU314" s="96"/>
      <c r="DCV314" s="96"/>
      <c r="DCW314" s="96"/>
      <c r="DCX314" s="96"/>
      <c r="DCY314" s="96"/>
      <c r="DCZ314" s="96"/>
      <c r="DDA314" s="96"/>
      <c r="DDB314" s="96"/>
      <c r="DDC314" s="96"/>
      <c r="DDD314" s="96"/>
      <c r="DDE314" s="96"/>
      <c r="DDF314" s="96"/>
      <c r="DDG314" s="96"/>
      <c r="DDH314" s="96"/>
      <c r="DDI314" s="96"/>
      <c r="DDJ314" s="96"/>
      <c r="DDK314" s="96"/>
      <c r="DDL314" s="96"/>
      <c r="DDM314" s="96"/>
      <c r="DDN314" s="96"/>
      <c r="DDO314" s="96"/>
      <c r="DDP314" s="96"/>
      <c r="DDQ314" s="96"/>
      <c r="DDR314" s="96"/>
      <c r="DDS314" s="96"/>
      <c r="DDT314" s="96"/>
      <c r="DDU314" s="96"/>
      <c r="DDV314" s="96"/>
      <c r="DDW314" s="96"/>
      <c r="DDX314" s="96"/>
      <c r="DDY314" s="96"/>
      <c r="DDZ314" s="96"/>
      <c r="DEA314" s="96"/>
      <c r="DEB314" s="96"/>
      <c r="DEC314" s="96"/>
      <c r="DED314" s="96"/>
      <c r="DEE314" s="96"/>
      <c r="DEF314" s="96"/>
      <c r="DEG314" s="96"/>
      <c r="DEH314" s="96"/>
      <c r="DEI314" s="96"/>
      <c r="DEJ314" s="96"/>
      <c r="DEK314" s="96"/>
      <c r="DEL314" s="96"/>
      <c r="DEM314" s="96"/>
      <c r="DEN314" s="96"/>
      <c r="DEO314" s="96"/>
      <c r="DEP314" s="96"/>
      <c r="DEQ314" s="96"/>
      <c r="DER314" s="96"/>
      <c r="DES314" s="96"/>
      <c r="DET314" s="96"/>
      <c r="DEU314" s="96"/>
      <c r="DEV314" s="96"/>
      <c r="DEW314" s="96"/>
      <c r="DEX314" s="96"/>
      <c r="DEY314" s="96"/>
      <c r="DEZ314" s="96"/>
      <c r="DFA314" s="96"/>
      <c r="DFB314" s="96"/>
      <c r="DFC314" s="96"/>
      <c r="DFD314" s="96"/>
      <c r="DFE314" s="96"/>
      <c r="DFF314" s="96"/>
      <c r="DFG314" s="96"/>
      <c r="DFH314" s="96"/>
      <c r="DFI314" s="96"/>
      <c r="DFJ314" s="96"/>
      <c r="DFK314" s="96"/>
      <c r="DFL314" s="96"/>
      <c r="DFM314" s="96"/>
      <c r="DFN314" s="96"/>
      <c r="DFO314" s="96"/>
      <c r="DFP314" s="96"/>
      <c r="DFQ314" s="96"/>
      <c r="DFR314" s="96"/>
      <c r="DFS314" s="96"/>
      <c r="DFT314" s="96"/>
      <c r="DFU314" s="96"/>
      <c r="DFV314" s="96"/>
      <c r="DFW314" s="96"/>
      <c r="DFX314" s="96"/>
      <c r="DFY314" s="96"/>
      <c r="DFZ314" s="96"/>
      <c r="DGA314" s="96"/>
      <c r="DGB314" s="96"/>
      <c r="DGC314" s="96"/>
      <c r="DGD314" s="96"/>
      <c r="DGE314" s="96"/>
      <c r="DGF314" s="96"/>
      <c r="DGG314" s="96"/>
      <c r="DGH314" s="96"/>
      <c r="DGI314" s="96"/>
      <c r="DGJ314" s="96"/>
      <c r="DGK314" s="96"/>
      <c r="DGL314" s="96"/>
      <c r="DGM314" s="96"/>
      <c r="DGN314" s="96"/>
      <c r="DGO314" s="96"/>
      <c r="DGP314" s="96"/>
      <c r="DGQ314" s="96"/>
      <c r="DGR314" s="96"/>
      <c r="DGS314" s="96"/>
      <c r="DGT314" s="96"/>
      <c r="DGU314" s="96"/>
      <c r="DGV314" s="96"/>
      <c r="DGW314" s="96"/>
      <c r="DGX314" s="96"/>
      <c r="DGY314" s="96"/>
      <c r="DGZ314" s="96"/>
      <c r="DHA314" s="96"/>
      <c r="DHB314" s="96"/>
      <c r="DHC314" s="96"/>
      <c r="DHD314" s="96"/>
      <c r="DHE314" s="96"/>
      <c r="DHF314" s="96"/>
      <c r="DHG314" s="96"/>
      <c r="DHH314" s="96"/>
      <c r="DHI314" s="96"/>
      <c r="DHJ314" s="96"/>
      <c r="DHK314" s="96"/>
      <c r="DHL314" s="96"/>
      <c r="DHM314" s="96"/>
      <c r="DHN314" s="96"/>
      <c r="DHO314" s="96"/>
      <c r="DHP314" s="96"/>
      <c r="DHQ314" s="96"/>
      <c r="DHR314" s="96"/>
      <c r="DHS314" s="96"/>
      <c r="DHT314" s="96"/>
      <c r="DHU314" s="96"/>
      <c r="DHV314" s="96"/>
      <c r="DHW314" s="96"/>
      <c r="DHX314" s="96"/>
      <c r="DHY314" s="96"/>
      <c r="DHZ314" s="96"/>
      <c r="DIA314" s="96"/>
      <c r="DIB314" s="96"/>
      <c r="DIC314" s="96"/>
      <c r="DID314" s="96"/>
      <c r="DIE314" s="96"/>
      <c r="DIF314" s="96"/>
      <c r="DIG314" s="96"/>
      <c r="DIH314" s="96"/>
      <c r="DII314" s="96"/>
      <c r="DIJ314" s="96"/>
      <c r="DIK314" s="96"/>
      <c r="DIL314" s="96"/>
      <c r="DIM314" s="96"/>
      <c r="DIN314" s="96"/>
      <c r="DIO314" s="96"/>
      <c r="DIP314" s="96"/>
      <c r="DIQ314" s="96"/>
      <c r="DIR314" s="96"/>
      <c r="DIS314" s="96"/>
      <c r="DIT314" s="96"/>
      <c r="DIU314" s="96"/>
      <c r="DIV314" s="96"/>
      <c r="DIW314" s="96"/>
      <c r="DIX314" s="96"/>
      <c r="DIY314" s="96"/>
      <c r="DIZ314" s="96"/>
      <c r="DJA314" s="96"/>
      <c r="DJB314" s="96"/>
      <c r="DJC314" s="96"/>
      <c r="DJD314" s="96"/>
      <c r="DJE314" s="96"/>
      <c r="DJF314" s="96"/>
      <c r="DJG314" s="96"/>
      <c r="DJH314" s="96"/>
      <c r="DJI314" s="96"/>
      <c r="DJJ314" s="96"/>
      <c r="DJK314" s="96"/>
      <c r="DJL314" s="96"/>
      <c r="DJM314" s="96"/>
      <c r="DJN314" s="96"/>
      <c r="DJO314" s="96"/>
      <c r="DJP314" s="96"/>
      <c r="DJQ314" s="96"/>
      <c r="DJR314" s="96"/>
      <c r="DJS314" s="96"/>
      <c r="DJT314" s="96"/>
      <c r="DJU314" s="96"/>
      <c r="DJV314" s="96"/>
      <c r="DJW314" s="96"/>
      <c r="DJX314" s="96"/>
      <c r="DJY314" s="96"/>
      <c r="DJZ314" s="96"/>
      <c r="DKA314" s="96"/>
      <c r="DKB314" s="96"/>
      <c r="DKC314" s="96"/>
      <c r="DKD314" s="96"/>
      <c r="DKE314" s="96"/>
      <c r="DKF314" s="96"/>
      <c r="DKG314" s="96"/>
      <c r="DKH314" s="96"/>
      <c r="DKI314" s="96"/>
      <c r="DKJ314" s="96"/>
      <c r="DKK314" s="96"/>
      <c r="DKL314" s="96"/>
      <c r="DKM314" s="96"/>
      <c r="DKN314" s="96"/>
      <c r="DKO314" s="96"/>
      <c r="DKP314" s="96"/>
      <c r="DKQ314" s="96"/>
      <c r="DKR314" s="96"/>
      <c r="DKS314" s="96"/>
      <c r="DKT314" s="96"/>
      <c r="DKU314" s="96"/>
      <c r="DKV314" s="96"/>
      <c r="DKW314" s="96"/>
      <c r="DKX314" s="96"/>
      <c r="DKY314" s="96"/>
      <c r="DKZ314" s="96"/>
      <c r="DLA314" s="96"/>
      <c r="DLB314" s="96"/>
      <c r="DLC314" s="96"/>
      <c r="DLD314" s="96"/>
      <c r="DLE314" s="96"/>
      <c r="DLF314" s="96"/>
      <c r="DLG314" s="96"/>
      <c r="DLH314" s="96"/>
      <c r="DLI314" s="96"/>
      <c r="DLJ314" s="96"/>
      <c r="DLK314" s="96"/>
      <c r="DLL314" s="96"/>
      <c r="DLM314" s="96"/>
      <c r="DLN314" s="96"/>
      <c r="DLO314" s="96"/>
      <c r="DLP314" s="96"/>
      <c r="DLQ314" s="96"/>
      <c r="DLR314" s="96"/>
      <c r="DLS314" s="96"/>
      <c r="DLT314" s="96"/>
      <c r="DLU314" s="96"/>
      <c r="DLV314" s="96"/>
      <c r="DLW314" s="96"/>
      <c r="DLX314" s="96"/>
      <c r="DLY314" s="96"/>
      <c r="DLZ314" s="96"/>
      <c r="DMA314" s="96"/>
      <c r="DMB314" s="96"/>
      <c r="DMC314" s="96"/>
      <c r="DMD314" s="96"/>
      <c r="DME314" s="96"/>
      <c r="DMF314" s="96"/>
      <c r="DMG314" s="96"/>
      <c r="DMH314" s="96"/>
      <c r="DMI314" s="96"/>
      <c r="DMJ314" s="96"/>
      <c r="DMK314" s="96"/>
      <c r="DML314" s="96"/>
      <c r="DMM314" s="96"/>
      <c r="DMN314" s="96"/>
      <c r="DMO314" s="96"/>
      <c r="DMP314" s="96"/>
      <c r="DMQ314" s="96"/>
      <c r="DMR314" s="96"/>
      <c r="DMS314" s="96"/>
      <c r="DMT314" s="96"/>
      <c r="DMU314" s="96"/>
      <c r="DMV314" s="96"/>
      <c r="DMW314" s="96"/>
      <c r="DMX314" s="96"/>
      <c r="DMY314" s="96"/>
      <c r="DMZ314" s="96"/>
      <c r="DNA314" s="96"/>
      <c r="DNB314" s="96"/>
      <c r="DNC314" s="96"/>
      <c r="DND314" s="96"/>
      <c r="DNE314" s="96"/>
      <c r="DNF314" s="96"/>
      <c r="DNG314" s="96"/>
      <c r="DNH314" s="96"/>
      <c r="DNI314" s="96"/>
      <c r="DNJ314" s="96"/>
      <c r="DNK314" s="96"/>
      <c r="DNL314" s="96"/>
      <c r="DNM314" s="96"/>
      <c r="DNN314" s="96"/>
      <c r="DNO314" s="96"/>
      <c r="DNP314" s="96"/>
      <c r="DNQ314" s="96"/>
      <c r="DNR314" s="96"/>
      <c r="DNS314" s="96"/>
      <c r="DNT314" s="96"/>
      <c r="DNU314" s="96"/>
      <c r="DNV314" s="96"/>
      <c r="DNW314" s="96"/>
      <c r="DNX314" s="96"/>
      <c r="DNY314" s="96"/>
      <c r="DNZ314" s="96"/>
      <c r="DOA314" s="96"/>
      <c r="DOB314" s="96"/>
      <c r="DOC314" s="96"/>
      <c r="DOD314" s="96"/>
      <c r="DOE314" s="96"/>
      <c r="DOF314" s="96"/>
      <c r="DOG314" s="96"/>
      <c r="DOH314" s="96"/>
      <c r="DOI314" s="96"/>
      <c r="DOJ314" s="96"/>
      <c r="DOK314" s="96"/>
      <c r="DOL314" s="96"/>
      <c r="DOM314" s="96"/>
      <c r="DON314" s="96"/>
      <c r="DOO314" s="96"/>
      <c r="DOP314" s="96"/>
      <c r="DOQ314" s="96"/>
      <c r="DOR314" s="96"/>
      <c r="DOS314" s="96"/>
      <c r="DOT314" s="96"/>
      <c r="DOU314" s="96"/>
      <c r="DOV314" s="96"/>
      <c r="DOW314" s="96"/>
      <c r="DOX314" s="96"/>
      <c r="DOY314" s="96"/>
      <c r="DOZ314" s="96"/>
      <c r="DPA314" s="96"/>
      <c r="DPB314" s="96"/>
      <c r="DPC314" s="96"/>
      <c r="DPD314" s="96"/>
      <c r="DPE314" s="96"/>
      <c r="DPF314" s="96"/>
      <c r="DPG314" s="96"/>
      <c r="DPH314" s="96"/>
      <c r="DPI314" s="96"/>
      <c r="DPJ314" s="96"/>
      <c r="DPK314" s="96"/>
      <c r="DPL314" s="96"/>
      <c r="DPM314" s="96"/>
      <c r="DPN314" s="96"/>
      <c r="DPO314" s="96"/>
      <c r="DPP314" s="96"/>
      <c r="DPQ314" s="96"/>
      <c r="DPR314" s="96"/>
      <c r="DPS314" s="96"/>
      <c r="DPT314" s="96"/>
      <c r="DPU314" s="96"/>
      <c r="DPV314" s="96"/>
      <c r="DPW314" s="96"/>
      <c r="DPX314" s="96"/>
      <c r="DPY314" s="96"/>
      <c r="DPZ314" s="96"/>
      <c r="DQA314" s="96"/>
      <c r="DQB314" s="96"/>
      <c r="DQC314" s="96"/>
      <c r="DQD314" s="96"/>
      <c r="DQE314" s="96"/>
      <c r="DQF314" s="96"/>
      <c r="DQG314" s="96"/>
      <c r="DQH314" s="96"/>
      <c r="DQI314" s="96"/>
      <c r="DQJ314" s="96"/>
      <c r="DQK314" s="96"/>
      <c r="DQL314" s="96"/>
      <c r="DQM314" s="96"/>
      <c r="DQN314" s="96"/>
      <c r="DQO314" s="96"/>
      <c r="DQP314" s="96"/>
      <c r="DQQ314" s="96"/>
      <c r="DQR314" s="96"/>
      <c r="DQS314" s="96"/>
      <c r="DQT314" s="96"/>
      <c r="DQU314" s="96"/>
      <c r="DQV314" s="96"/>
      <c r="DQW314" s="96"/>
      <c r="DQX314" s="96"/>
      <c r="DQY314" s="96"/>
      <c r="DQZ314" s="96"/>
      <c r="DRA314" s="96"/>
      <c r="DRB314" s="96"/>
      <c r="DRC314" s="96"/>
      <c r="DRD314" s="96"/>
      <c r="DRE314" s="96"/>
      <c r="DRF314" s="96"/>
      <c r="DRG314" s="96"/>
      <c r="DRH314" s="96"/>
      <c r="DRI314" s="96"/>
      <c r="DRJ314" s="96"/>
      <c r="DRK314" s="96"/>
      <c r="DRL314" s="96"/>
      <c r="DRM314" s="96"/>
      <c r="DRN314" s="96"/>
      <c r="DRO314" s="96"/>
      <c r="DRP314" s="96"/>
      <c r="DRQ314" s="96"/>
      <c r="DRR314" s="96"/>
      <c r="DRS314" s="96"/>
      <c r="DRT314" s="96"/>
      <c r="DRU314" s="96"/>
      <c r="DRV314" s="96"/>
      <c r="DRW314" s="96"/>
      <c r="DRX314" s="96"/>
      <c r="DRY314" s="96"/>
      <c r="DRZ314" s="96"/>
      <c r="DSA314" s="96"/>
      <c r="DSB314" s="96"/>
      <c r="DSC314" s="96"/>
      <c r="DSD314" s="96"/>
      <c r="DSE314" s="96"/>
      <c r="DSF314" s="96"/>
      <c r="DSG314" s="96"/>
      <c r="DSH314" s="96"/>
      <c r="DSI314" s="96"/>
      <c r="DSJ314" s="96"/>
      <c r="DSK314" s="96"/>
      <c r="DSL314" s="96"/>
      <c r="DSM314" s="96"/>
      <c r="DSN314" s="96"/>
      <c r="DSO314" s="96"/>
      <c r="DSP314" s="96"/>
      <c r="DSQ314" s="96"/>
      <c r="DSR314" s="96"/>
      <c r="DSS314" s="96"/>
      <c r="DST314" s="96"/>
      <c r="DSU314" s="96"/>
      <c r="DSV314" s="96"/>
      <c r="DSW314" s="96"/>
      <c r="DSX314" s="96"/>
      <c r="DSY314" s="96"/>
      <c r="DSZ314" s="96"/>
      <c r="DTA314" s="96"/>
      <c r="DTB314" s="96"/>
      <c r="DTC314" s="96"/>
      <c r="DTD314" s="96"/>
      <c r="DTE314" s="96"/>
      <c r="DTF314" s="96"/>
      <c r="DTG314" s="96"/>
      <c r="DTH314" s="96"/>
      <c r="DTI314" s="96"/>
      <c r="DTJ314" s="96"/>
      <c r="DTK314" s="96"/>
      <c r="DTL314" s="96"/>
      <c r="DTM314" s="96"/>
      <c r="DTN314" s="96"/>
      <c r="DTO314" s="96"/>
      <c r="DTP314" s="96"/>
      <c r="DTQ314" s="96"/>
      <c r="DTR314" s="96"/>
      <c r="DTS314" s="96"/>
      <c r="DTT314" s="96"/>
      <c r="DTU314" s="96"/>
      <c r="DTV314" s="96"/>
      <c r="DTW314" s="96"/>
      <c r="DTX314" s="96"/>
      <c r="DTY314" s="96"/>
      <c r="DTZ314" s="96"/>
      <c r="DUA314" s="96"/>
      <c r="DUB314" s="96"/>
      <c r="DUC314" s="96"/>
      <c r="DUD314" s="96"/>
      <c r="DUE314" s="96"/>
      <c r="DUF314" s="96"/>
      <c r="DUG314" s="96"/>
      <c r="DUH314" s="96"/>
      <c r="DUI314" s="96"/>
      <c r="DUJ314" s="96"/>
      <c r="DUK314" s="96"/>
      <c r="DUL314" s="96"/>
      <c r="DUM314" s="96"/>
      <c r="DUN314" s="96"/>
      <c r="DUO314" s="96"/>
      <c r="DUP314" s="96"/>
      <c r="DUQ314" s="96"/>
      <c r="DUR314" s="96"/>
      <c r="DUS314" s="96"/>
      <c r="DUT314" s="96"/>
      <c r="DUU314" s="96"/>
      <c r="DUV314" s="96"/>
      <c r="DUW314" s="96"/>
      <c r="DUX314" s="96"/>
      <c r="DUY314" s="96"/>
      <c r="DUZ314" s="96"/>
      <c r="DVA314" s="96"/>
      <c r="DVB314" s="96"/>
      <c r="DVC314" s="96"/>
      <c r="DVD314" s="96"/>
      <c r="DVE314" s="96"/>
      <c r="DVF314" s="96"/>
      <c r="DVG314" s="96"/>
      <c r="DVH314" s="96"/>
      <c r="DVI314" s="96"/>
      <c r="DVJ314" s="96"/>
      <c r="DVK314" s="96"/>
      <c r="DVL314" s="96"/>
      <c r="DVM314" s="96"/>
      <c r="DVN314" s="96"/>
      <c r="DVO314" s="96"/>
      <c r="DVP314" s="96"/>
      <c r="DVQ314" s="96"/>
      <c r="DVR314" s="96"/>
      <c r="DVS314" s="96"/>
      <c r="DVT314" s="96"/>
      <c r="DVU314" s="96"/>
      <c r="DVV314" s="96"/>
      <c r="DVW314" s="96"/>
      <c r="DVX314" s="96"/>
      <c r="DVY314" s="96"/>
      <c r="DVZ314" s="96"/>
      <c r="DWA314" s="96"/>
      <c r="DWB314" s="96"/>
      <c r="DWC314" s="96"/>
      <c r="DWD314" s="96"/>
      <c r="DWE314" s="96"/>
      <c r="DWF314" s="96"/>
      <c r="DWG314" s="96"/>
      <c r="DWH314" s="96"/>
      <c r="DWI314" s="96"/>
      <c r="DWJ314" s="96"/>
      <c r="DWK314" s="96"/>
      <c r="DWL314" s="96"/>
      <c r="DWM314" s="96"/>
      <c r="DWN314" s="96"/>
      <c r="DWO314" s="96"/>
      <c r="DWP314" s="96"/>
      <c r="DWQ314" s="96"/>
      <c r="DWR314" s="96"/>
      <c r="DWS314" s="96"/>
      <c r="DWT314" s="96"/>
      <c r="DWU314" s="96"/>
      <c r="DWV314" s="96"/>
      <c r="DWW314" s="96"/>
      <c r="DWX314" s="96"/>
      <c r="DWY314" s="96"/>
      <c r="DWZ314" s="96"/>
      <c r="DXA314" s="96"/>
      <c r="DXB314" s="96"/>
      <c r="DXC314" s="96"/>
      <c r="DXD314" s="96"/>
      <c r="DXE314" s="96"/>
      <c r="DXF314" s="96"/>
      <c r="DXG314" s="96"/>
      <c r="DXH314" s="96"/>
      <c r="DXI314" s="96"/>
      <c r="DXJ314" s="96"/>
      <c r="DXK314" s="96"/>
      <c r="DXL314" s="96"/>
      <c r="DXM314" s="96"/>
      <c r="DXN314" s="96"/>
      <c r="DXO314" s="96"/>
      <c r="DXP314" s="96"/>
      <c r="DXQ314" s="96"/>
      <c r="DXR314" s="96"/>
      <c r="DXS314" s="96"/>
      <c r="DXT314" s="96"/>
      <c r="DXU314" s="96"/>
      <c r="DXV314" s="96"/>
      <c r="DXW314" s="96"/>
      <c r="DXX314" s="96"/>
      <c r="DXY314" s="96"/>
      <c r="DXZ314" s="96"/>
      <c r="DYA314" s="96"/>
      <c r="DYB314" s="96"/>
      <c r="DYC314" s="96"/>
      <c r="DYD314" s="96"/>
      <c r="DYE314" s="96"/>
      <c r="DYF314" s="96"/>
      <c r="DYG314" s="96"/>
      <c r="DYH314" s="96"/>
      <c r="DYI314" s="96"/>
      <c r="DYJ314" s="96"/>
      <c r="DYK314" s="96"/>
      <c r="DYL314" s="96"/>
      <c r="DYM314" s="96"/>
      <c r="DYN314" s="96"/>
      <c r="DYO314" s="96"/>
      <c r="DYP314" s="96"/>
      <c r="DYQ314" s="96"/>
      <c r="DYR314" s="96"/>
      <c r="DYS314" s="96"/>
      <c r="DYT314" s="96"/>
      <c r="DYU314" s="96"/>
      <c r="DYV314" s="96"/>
      <c r="DYW314" s="96"/>
      <c r="DYX314" s="96"/>
      <c r="DYY314" s="96"/>
      <c r="DYZ314" s="96"/>
      <c r="DZA314" s="96"/>
      <c r="DZB314" s="96"/>
      <c r="DZC314" s="96"/>
      <c r="DZD314" s="96"/>
      <c r="DZE314" s="96"/>
      <c r="DZF314" s="96"/>
      <c r="DZG314" s="96"/>
      <c r="DZH314" s="96"/>
      <c r="DZI314" s="96"/>
      <c r="DZJ314" s="96"/>
      <c r="DZK314" s="96"/>
      <c r="DZL314" s="96"/>
      <c r="DZM314" s="96"/>
      <c r="DZN314" s="96"/>
      <c r="DZO314" s="96"/>
      <c r="DZP314" s="96"/>
      <c r="DZQ314" s="96"/>
      <c r="DZR314" s="96"/>
      <c r="DZS314" s="96"/>
      <c r="DZT314" s="96"/>
      <c r="DZU314" s="96"/>
      <c r="DZV314" s="96"/>
      <c r="DZW314" s="96"/>
      <c r="DZX314" s="96"/>
      <c r="DZY314" s="96"/>
      <c r="DZZ314" s="96"/>
      <c r="EAA314" s="96"/>
      <c r="EAB314" s="96"/>
      <c r="EAC314" s="96"/>
      <c r="EAD314" s="96"/>
      <c r="EAE314" s="96"/>
      <c r="EAF314" s="96"/>
      <c r="EAG314" s="96"/>
      <c r="EAH314" s="96"/>
      <c r="EAI314" s="96"/>
      <c r="EAJ314" s="96"/>
      <c r="EAK314" s="96"/>
      <c r="EAL314" s="96"/>
      <c r="EAM314" s="96"/>
      <c r="EAN314" s="96"/>
      <c r="EAO314" s="96"/>
      <c r="EAP314" s="96"/>
      <c r="EAQ314" s="96"/>
      <c r="EAR314" s="96"/>
      <c r="EAS314" s="96"/>
      <c r="EAT314" s="96"/>
      <c r="EAU314" s="96"/>
      <c r="EAV314" s="96"/>
      <c r="EAW314" s="96"/>
      <c r="EAX314" s="96"/>
      <c r="EAY314" s="96"/>
      <c r="EAZ314" s="96"/>
      <c r="EBA314" s="96"/>
      <c r="EBB314" s="96"/>
      <c r="EBC314" s="96"/>
      <c r="EBD314" s="96"/>
      <c r="EBE314" s="96"/>
      <c r="EBF314" s="96"/>
      <c r="EBG314" s="96"/>
      <c r="EBH314" s="96"/>
      <c r="EBI314" s="96"/>
      <c r="EBJ314" s="96"/>
      <c r="EBK314" s="96"/>
      <c r="EBL314" s="96"/>
      <c r="EBM314" s="96"/>
      <c r="EBN314" s="96"/>
      <c r="EBO314" s="96"/>
      <c r="EBP314" s="96"/>
      <c r="EBQ314" s="96"/>
      <c r="EBR314" s="96"/>
      <c r="EBS314" s="96"/>
      <c r="EBT314" s="96"/>
      <c r="EBU314" s="96"/>
      <c r="EBV314" s="96"/>
      <c r="EBW314" s="96"/>
      <c r="EBX314" s="96"/>
      <c r="EBY314" s="96"/>
      <c r="EBZ314" s="96"/>
      <c r="ECA314" s="96"/>
      <c r="ECB314" s="96"/>
      <c r="ECC314" s="96"/>
      <c r="ECD314" s="96"/>
      <c r="ECE314" s="96"/>
      <c r="ECF314" s="96"/>
      <c r="ECG314" s="96"/>
      <c r="ECH314" s="96"/>
      <c r="ECI314" s="96"/>
      <c r="ECJ314" s="96"/>
      <c r="ECK314" s="96"/>
      <c r="ECL314" s="96"/>
      <c r="ECM314" s="96"/>
      <c r="ECN314" s="96"/>
      <c r="ECO314" s="96"/>
      <c r="ECP314" s="96"/>
      <c r="ECQ314" s="96"/>
      <c r="ECR314" s="96"/>
      <c r="ECS314" s="96"/>
      <c r="ECT314" s="96"/>
      <c r="ECU314" s="96"/>
      <c r="ECV314" s="96"/>
      <c r="ECW314" s="96"/>
      <c r="ECX314" s="96"/>
      <c r="ECY314" s="96"/>
      <c r="ECZ314" s="96"/>
      <c r="EDA314" s="96"/>
      <c r="EDB314" s="96"/>
      <c r="EDC314" s="96"/>
      <c r="EDD314" s="96"/>
      <c r="EDE314" s="96"/>
      <c r="EDF314" s="96"/>
      <c r="EDG314" s="96"/>
      <c r="EDH314" s="96"/>
      <c r="EDI314" s="96"/>
      <c r="EDJ314" s="96"/>
      <c r="EDK314" s="96"/>
      <c r="EDL314" s="96"/>
      <c r="EDM314" s="96"/>
      <c r="EDN314" s="96"/>
      <c r="EDO314" s="96"/>
      <c r="EDP314" s="96"/>
      <c r="EDQ314" s="96"/>
      <c r="EDR314" s="96"/>
      <c r="EDS314" s="96"/>
      <c r="EDT314" s="96"/>
      <c r="EDU314" s="96"/>
      <c r="EDV314" s="96"/>
      <c r="EDW314" s="96"/>
      <c r="EDX314" s="96"/>
      <c r="EDY314" s="96"/>
      <c r="EDZ314" s="96"/>
      <c r="EEA314" s="96"/>
      <c r="EEB314" s="96"/>
      <c r="EEC314" s="96"/>
      <c r="EED314" s="96"/>
      <c r="EEE314" s="96"/>
      <c r="EEF314" s="96"/>
      <c r="EEG314" s="96"/>
      <c r="EEH314" s="96"/>
      <c r="EEI314" s="96"/>
      <c r="EEJ314" s="96"/>
      <c r="EEK314" s="96"/>
      <c r="EEL314" s="96"/>
      <c r="EEM314" s="96"/>
      <c r="EEN314" s="96"/>
      <c r="EEO314" s="96"/>
      <c r="EEP314" s="96"/>
      <c r="EEQ314" s="96"/>
      <c r="EER314" s="96"/>
      <c r="EES314" s="96"/>
      <c r="EET314" s="96"/>
      <c r="EEU314" s="96"/>
      <c r="EEV314" s="96"/>
      <c r="EEW314" s="96"/>
      <c r="EEX314" s="96"/>
      <c r="EEY314" s="96"/>
      <c r="EEZ314" s="96"/>
      <c r="EFA314" s="96"/>
      <c r="EFB314" s="96"/>
      <c r="EFC314" s="96"/>
      <c r="EFD314" s="96"/>
      <c r="EFE314" s="96"/>
      <c r="EFF314" s="96"/>
      <c r="EFG314" s="96"/>
      <c r="EFH314" s="96"/>
      <c r="EFI314" s="96"/>
      <c r="EFJ314" s="96"/>
      <c r="EFK314" s="96"/>
      <c r="EFL314" s="96"/>
      <c r="EFM314" s="96"/>
      <c r="EFN314" s="96"/>
      <c r="EFO314" s="96"/>
      <c r="EFP314" s="96"/>
      <c r="EFQ314" s="96"/>
      <c r="EFR314" s="96"/>
      <c r="EFS314" s="96"/>
      <c r="EFT314" s="96"/>
      <c r="EFU314" s="96"/>
      <c r="EFV314" s="96"/>
      <c r="EFW314" s="96"/>
      <c r="EFX314" s="96"/>
      <c r="EFY314" s="96"/>
      <c r="EFZ314" s="96"/>
      <c r="EGA314" s="96"/>
      <c r="EGB314" s="96"/>
      <c r="EGC314" s="96"/>
      <c r="EGD314" s="96"/>
      <c r="EGE314" s="96"/>
      <c r="EGF314" s="96"/>
      <c r="EGG314" s="96"/>
      <c r="EGH314" s="96"/>
      <c r="EGI314" s="96"/>
      <c r="EGJ314" s="96"/>
      <c r="EGK314" s="96"/>
      <c r="EGL314" s="96"/>
      <c r="EGM314" s="96"/>
      <c r="EGN314" s="96"/>
      <c r="EGO314" s="96"/>
      <c r="EGP314" s="96"/>
      <c r="EGQ314" s="96"/>
      <c r="EGR314" s="96"/>
      <c r="EGS314" s="96"/>
      <c r="EGT314" s="96"/>
      <c r="EGU314" s="96"/>
      <c r="EGV314" s="96"/>
      <c r="EGW314" s="96"/>
      <c r="EGX314" s="96"/>
      <c r="EGY314" s="96"/>
      <c r="EGZ314" s="96"/>
      <c r="EHA314" s="96"/>
      <c r="EHB314" s="96"/>
      <c r="EHC314" s="96"/>
      <c r="EHD314" s="96"/>
      <c r="EHE314" s="96"/>
      <c r="EHF314" s="96"/>
      <c r="EHG314" s="96"/>
      <c r="EHH314" s="96"/>
      <c r="EHI314" s="96"/>
      <c r="EHJ314" s="96"/>
      <c r="EHK314" s="96"/>
      <c r="EHL314" s="96"/>
      <c r="EHM314" s="96"/>
      <c r="EHN314" s="96"/>
      <c r="EHO314" s="96"/>
      <c r="EHP314" s="96"/>
      <c r="EHQ314" s="96"/>
      <c r="EHR314" s="96"/>
      <c r="EHS314" s="96"/>
      <c r="EHT314" s="96"/>
      <c r="EHU314" s="96"/>
      <c r="EHV314" s="96"/>
      <c r="EHW314" s="96"/>
      <c r="EHX314" s="96"/>
      <c r="EHY314" s="96"/>
      <c r="EHZ314" s="96"/>
      <c r="EIA314" s="96"/>
      <c r="EIB314" s="96"/>
      <c r="EIC314" s="96"/>
      <c r="EID314" s="96"/>
      <c r="EIE314" s="96"/>
      <c r="EIF314" s="96"/>
      <c r="EIG314" s="96"/>
      <c r="EIH314" s="96"/>
      <c r="EII314" s="96"/>
      <c r="EIJ314" s="96"/>
      <c r="EIK314" s="96"/>
      <c r="EIL314" s="96"/>
      <c r="EIM314" s="96"/>
      <c r="EIN314" s="96"/>
      <c r="EIO314" s="96"/>
      <c r="EIP314" s="96"/>
      <c r="EIQ314" s="96"/>
      <c r="EIR314" s="96"/>
      <c r="EIS314" s="96"/>
      <c r="EIT314" s="96"/>
      <c r="EIU314" s="96"/>
      <c r="EIV314" s="96"/>
      <c r="EIW314" s="96"/>
      <c r="EIX314" s="96"/>
      <c r="EIY314" s="96"/>
      <c r="EIZ314" s="96"/>
      <c r="EJA314" s="96"/>
      <c r="EJB314" s="96"/>
      <c r="EJC314" s="96"/>
      <c r="EJD314" s="96"/>
      <c r="EJE314" s="96"/>
      <c r="EJF314" s="96"/>
      <c r="EJG314" s="96"/>
      <c r="EJH314" s="96"/>
      <c r="EJI314" s="96"/>
      <c r="EJJ314" s="96"/>
      <c r="EJK314" s="96"/>
      <c r="EJL314" s="96"/>
      <c r="EJM314" s="96"/>
      <c r="EJN314" s="96"/>
      <c r="EJO314" s="96"/>
      <c r="EJP314" s="96"/>
      <c r="EJQ314" s="96"/>
      <c r="EJR314" s="96"/>
      <c r="EJS314" s="96"/>
      <c r="EJT314" s="96"/>
      <c r="EJU314" s="96"/>
      <c r="EJV314" s="96"/>
      <c r="EJW314" s="96"/>
      <c r="EJX314" s="96"/>
      <c r="EJY314" s="96"/>
      <c r="EJZ314" s="96"/>
      <c r="EKA314" s="96"/>
      <c r="EKB314" s="96"/>
      <c r="EKC314" s="96"/>
      <c r="EKD314" s="96"/>
      <c r="EKE314" s="96"/>
      <c r="EKF314" s="96"/>
      <c r="EKG314" s="96"/>
      <c r="EKH314" s="96"/>
      <c r="EKI314" s="96"/>
      <c r="EKJ314" s="96"/>
      <c r="EKK314" s="96"/>
      <c r="EKL314" s="96"/>
      <c r="EKM314" s="96"/>
      <c r="EKN314" s="96"/>
      <c r="EKO314" s="96"/>
      <c r="EKP314" s="96"/>
      <c r="EKQ314" s="96"/>
      <c r="EKR314" s="96"/>
      <c r="EKS314" s="96"/>
      <c r="EKT314" s="96"/>
      <c r="EKU314" s="96"/>
      <c r="EKV314" s="96"/>
      <c r="EKW314" s="96"/>
      <c r="EKX314" s="96"/>
      <c r="EKY314" s="96"/>
      <c r="EKZ314" s="96"/>
      <c r="ELA314" s="96"/>
      <c r="ELB314" s="96"/>
      <c r="ELC314" s="96"/>
      <c r="ELD314" s="96"/>
      <c r="ELE314" s="96"/>
      <c r="ELF314" s="96"/>
      <c r="ELG314" s="96"/>
      <c r="ELH314" s="96"/>
      <c r="ELI314" s="96"/>
      <c r="ELJ314" s="96"/>
      <c r="ELK314" s="96"/>
      <c r="ELL314" s="96"/>
      <c r="ELM314" s="96"/>
      <c r="ELN314" s="96"/>
      <c r="ELO314" s="96"/>
      <c r="ELP314" s="96"/>
      <c r="ELQ314" s="96"/>
      <c r="ELR314" s="96"/>
      <c r="ELS314" s="96"/>
      <c r="ELT314" s="96"/>
      <c r="ELU314" s="96"/>
      <c r="ELV314" s="96"/>
      <c r="ELW314" s="96"/>
      <c r="ELX314" s="96"/>
      <c r="ELY314" s="96"/>
      <c r="ELZ314" s="96"/>
      <c r="EMA314" s="96"/>
      <c r="EMB314" s="96"/>
      <c r="EMC314" s="96"/>
      <c r="EMD314" s="96"/>
      <c r="EME314" s="96"/>
      <c r="EMF314" s="96"/>
      <c r="EMG314" s="96"/>
      <c r="EMH314" s="96"/>
      <c r="EMI314" s="96"/>
      <c r="EMJ314" s="96"/>
      <c r="EMK314" s="96"/>
      <c r="EML314" s="96"/>
      <c r="EMM314" s="96"/>
      <c r="EMN314" s="96"/>
      <c r="EMO314" s="96"/>
      <c r="EMP314" s="96"/>
      <c r="EMQ314" s="96"/>
      <c r="EMR314" s="96"/>
      <c r="EMS314" s="96"/>
      <c r="EMT314" s="96"/>
      <c r="EMU314" s="96"/>
      <c r="EMV314" s="96"/>
      <c r="EMW314" s="96"/>
      <c r="EMX314" s="96"/>
      <c r="EMY314" s="96"/>
      <c r="EMZ314" s="96"/>
      <c r="ENA314" s="96"/>
      <c r="ENB314" s="96"/>
      <c r="ENC314" s="96"/>
      <c r="END314" s="96"/>
      <c r="ENE314" s="96"/>
      <c r="ENF314" s="96"/>
      <c r="ENG314" s="96"/>
      <c r="ENH314" s="96"/>
      <c r="ENI314" s="96"/>
      <c r="ENJ314" s="96"/>
      <c r="ENK314" s="96"/>
      <c r="ENL314" s="96"/>
      <c r="ENM314" s="96"/>
      <c r="ENN314" s="96"/>
      <c r="ENO314" s="96"/>
      <c r="ENP314" s="96"/>
      <c r="ENQ314" s="96"/>
      <c r="ENR314" s="96"/>
      <c r="ENS314" s="96"/>
      <c r="ENT314" s="96"/>
      <c r="ENU314" s="96"/>
      <c r="ENV314" s="96"/>
      <c r="ENW314" s="96"/>
      <c r="ENX314" s="96"/>
      <c r="ENY314" s="96"/>
      <c r="ENZ314" s="96"/>
      <c r="EOA314" s="96"/>
      <c r="EOB314" s="96"/>
      <c r="EOC314" s="96"/>
      <c r="EOD314" s="96"/>
      <c r="EOE314" s="96"/>
      <c r="EOF314" s="96"/>
      <c r="EOG314" s="96"/>
      <c r="EOH314" s="96"/>
      <c r="EOI314" s="96"/>
      <c r="EOJ314" s="96"/>
      <c r="EOK314" s="96"/>
      <c r="EOL314" s="96"/>
      <c r="EOM314" s="96"/>
      <c r="EON314" s="96"/>
      <c r="EOO314" s="96"/>
      <c r="EOP314" s="96"/>
      <c r="EOQ314" s="96"/>
      <c r="EOR314" s="96"/>
      <c r="EOS314" s="96"/>
      <c r="EOT314" s="96"/>
      <c r="EOU314" s="96"/>
      <c r="EOV314" s="96"/>
      <c r="EOW314" s="96"/>
      <c r="EOX314" s="96"/>
      <c r="EOY314" s="96"/>
      <c r="EOZ314" s="96"/>
      <c r="EPA314" s="96"/>
      <c r="EPB314" s="96"/>
      <c r="EPC314" s="96"/>
      <c r="EPD314" s="96"/>
      <c r="EPE314" s="96"/>
      <c r="EPF314" s="96"/>
      <c r="EPG314" s="96"/>
      <c r="EPH314" s="96"/>
      <c r="EPI314" s="96"/>
      <c r="EPJ314" s="96"/>
      <c r="EPK314" s="96"/>
      <c r="EPL314" s="96"/>
      <c r="EPM314" s="96"/>
      <c r="EPN314" s="96"/>
      <c r="EPO314" s="96"/>
      <c r="EPP314" s="96"/>
      <c r="EPQ314" s="96"/>
      <c r="EPR314" s="96"/>
      <c r="EPS314" s="96"/>
      <c r="EPT314" s="96"/>
      <c r="EPU314" s="96"/>
      <c r="EPV314" s="96"/>
      <c r="EPW314" s="96"/>
      <c r="EPX314" s="96"/>
      <c r="EPY314" s="96"/>
      <c r="EPZ314" s="96"/>
      <c r="EQA314" s="96"/>
      <c r="EQB314" s="96"/>
      <c r="EQC314" s="96"/>
      <c r="EQD314" s="96"/>
      <c r="EQE314" s="96"/>
      <c r="EQF314" s="96"/>
      <c r="EQG314" s="96"/>
      <c r="EQH314" s="96"/>
      <c r="EQI314" s="96"/>
      <c r="EQJ314" s="96"/>
      <c r="EQK314" s="96"/>
      <c r="EQL314" s="96"/>
      <c r="EQM314" s="96"/>
      <c r="EQN314" s="96"/>
      <c r="EQO314" s="96"/>
      <c r="EQP314" s="96"/>
      <c r="EQQ314" s="96"/>
      <c r="EQR314" s="96"/>
      <c r="EQS314" s="96"/>
      <c r="EQT314" s="96"/>
      <c r="EQU314" s="96"/>
      <c r="EQV314" s="96"/>
      <c r="EQW314" s="96"/>
      <c r="EQX314" s="96"/>
      <c r="EQY314" s="96"/>
      <c r="EQZ314" s="96"/>
      <c r="ERA314" s="96"/>
      <c r="ERB314" s="96"/>
      <c r="ERC314" s="96"/>
      <c r="ERD314" s="96"/>
      <c r="ERE314" s="96"/>
      <c r="ERF314" s="96"/>
      <c r="ERG314" s="96"/>
      <c r="ERH314" s="96"/>
      <c r="ERI314" s="96"/>
      <c r="ERJ314" s="96"/>
      <c r="ERK314" s="96"/>
      <c r="ERL314" s="96"/>
      <c r="ERM314" s="96"/>
      <c r="ERN314" s="96"/>
      <c r="ERO314" s="96"/>
      <c r="ERP314" s="96"/>
      <c r="ERQ314" s="96"/>
      <c r="ERR314" s="96"/>
      <c r="ERS314" s="96"/>
      <c r="ERT314" s="96"/>
      <c r="ERU314" s="96"/>
      <c r="ERV314" s="96"/>
      <c r="ERW314" s="96"/>
      <c r="ERX314" s="96"/>
      <c r="ERY314" s="96"/>
      <c r="ERZ314" s="96"/>
      <c r="ESA314" s="96"/>
      <c r="ESB314" s="96"/>
      <c r="ESC314" s="96"/>
      <c r="ESD314" s="96"/>
      <c r="ESE314" s="96"/>
      <c r="ESF314" s="96"/>
      <c r="ESG314" s="96"/>
      <c r="ESH314" s="96"/>
      <c r="ESI314" s="96"/>
      <c r="ESJ314" s="96"/>
      <c r="ESK314" s="96"/>
      <c r="ESL314" s="96"/>
      <c r="ESM314" s="96"/>
      <c r="ESN314" s="96"/>
      <c r="ESO314" s="96"/>
      <c r="ESP314" s="96"/>
      <c r="ESQ314" s="96"/>
      <c r="ESR314" s="96"/>
      <c r="ESS314" s="96"/>
      <c r="EST314" s="96"/>
      <c r="ESU314" s="96"/>
      <c r="ESV314" s="96"/>
      <c r="ESW314" s="96"/>
      <c r="ESX314" s="96"/>
      <c r="ESY314" s="96"/>
      <c r="ESZ314" s="96"/>
      <c r="ETA314" s="96"/>
      <c r="ETB314" s="96"/>
      <c r="ETC314" s="96"/>
      <c r="ETD314" s="96"/>
      <c r="ETE314" s="96"/>
      <c r="ETF314" s="96"/>
      <c r="ETG314" s="96"/>
      <c r="ETH314" s="96"/>
      <c r="ETI314" s="96"/>
      <c r="ETJ314" s="96"/>
      <c r="ETK314" s="96"/>
      <c r="ETL314" s="96"/>
      <c r="ETM314" s="96"/>
      <c r="ETN314" s="96"/>
      <c r="ETO314" s="96"/>
      <c r="ETP314" s="96"/>
      <c r="ETQ314" s="96"/>
      <c r="ETR314" s="96"/>
      <c r="ETS314" s="96"/>
      <c r="ETT314" s="96"/>
      <c r="ETU314" s="96"/>
      <c r="ETV314" s="96"/>
      <c r="ETW314" s="96"/>
      <c r="ETX314" s="96"/>
      <c r="ETY314" s="96"/>
      <c r="ETZ314" s="96"/>
      <c r="EUA314" s="96"/>
      <c r="EUB314" s="96"/>
      <c r="EUC314" s="96"/>
      <c r="EUD314" s="96"/>
      <c r="EUE314" s="96"/>
      <c r="EUF314" s="96"/>
      <c r="EUG314" s="96"/>
      <c r="EUH314" s="96"/>
      <c r="EUI314" s="96"/>
      <c r="EUJ314" s="96"/>
      <c r="EUK314" s="96"/>
      <c r="EUL314" s="96"/>
      <c r="EUM314" s="96"/>
      <c r="EUN314" s="96"/>
      <c r="EUO314" s="96"/>
      <c r="EUP314" s="96"/>
      <c r="EUQ314" s="96"/>
      <c r="EUR314" s="96"/>
      <c r="EUS314" s="96"/>
      <c r="EUT314" s="96"/>
      <c r="EUU314" s="96"/>
      <c r="EUV314" s="96"/>
      <c r="EUW314" s="96"/>
      <c r="EUX314" s="96"/>
      <c r="EUY314" s="96"/>
      <c r="EUZ314" s="96"/>
      <c r="EVA314" s="96"/>
      <c r="EVB314" s="96"/>
      <c r="EVC314" s="96"/>
      <c r="EVD314" s="96"/>
      <c r="EVE314" s="96"/>
      <c r="EVF314" s="96"/>
      <c r="EVG314" s="96"/>
      <c r="EVH314" s="96"/>
      <c r="EVI314" s="96"/>
      <c r="EVJ314" s="96"/>
      <c r="EVK314" s="96"/>
      <c r="EVL314" s="96"/>
      <c r="EVM314" s="96"/>
      <c r="EVN314" s="96"/>
      <c r="EVO314" s="96"/>
      <c r="EVP314" s="96"/>
      <c r="EVQ314" s="96"/>
      <c r="EVR314" s="96"/>
      <c r="EVS314" s="96"/>
      <c r="EVT314" s="96"/>
      <c r="EVU314" s="96"/>
      <c r="EVV314" s="96"/>
      <c r="EVW314" s="96"/>
      <c r="EVX314" s="96"/>
      <c r="EVY314" s="96"/>
      <c r="EVZ314" s="96"/>
      <c r="EWA314" s="96"/>
      <c r="EWB314" s="96"/>
      <c r="EWC314" s="96"/>
      <c r="EWD314" s="96"/>
      <c r="EWE314" s="96"/>
      <c r="EWF314" s="96"/>
      <c r="EWG314" s="96"/>
      <c r="EWH314" s="96"/>
      <c r="EWI314" s="96"/>
      <c r="EWJ314" s="96"/>
      <c r="EWK314" s="96"/>
      <c r="EWL314" s="96"/>
      <c r="EWM314" s="96"/>
      <c r="EWN314" s="96"/>
      <c r="EWO314" s="96"/>
      <c r="EWP314" s="96"/>
      <c r="EWQ314" s="96"/>
      <c r="EWR314" s="96"/>
      <c r="EWS314" s="96"/>
      <c r="EWT314" s="96"/>
      <c r="EWU314" s="96"/>
      <c r="EWV314" s="96"/>
      <c r="EWW314" s="96"/>
      <c r="EWX314" s="96"/>
      <c r="EWY314" s="96"/>
      <c r="EWZ314" s="96"/>
      <c r="EXA314" s="96"/>
      <c r="EXB314" s="96"/>
      <c r="EXC314" s="96"/>
      <c r="EXD314" s="96"/>
      <c r="EXE314" s="96"/>
      <c r="EXF314" s="96"/>
      <c r="EXG314" s="96"/>
      <c r="EXH314" s="96"/>
      <c r="EXI314" s="96"/>
      <c r="EXJ314" s="96"/>
      <c r="EXK314" s="96"/>
      <c r="EXL314" s="96"/>
      <c r="EXM314" s="96"/>
      <c r="EXN314" s="96"/>
      <c r="EXO314" s="96"/>
      <c r="EXP314" s="96"/>
      <c r="EXQ314" s="96"/>
      <c r="EXR314" s="96"/>
      <c r="EXS314" s="96"/>
      <c r="EXT314" s="96"/>
      <c r="EXU314" s="96"/>
      <c r="EXV314" s="96"/>
      <c r="EXW314" s="96"/>
      <c r="EXX314" s="96"/>
      <c r="EXY314" s="96"/>
      <c r="EXZ314" s="96"/>
      <c r="EYA314" s="96"/>
      <c r="EYB314" s="96"/>
      <c r="EYC314" s="96"/>
      <c r="EYD314" s="96"/>
      <c r="EYE314" s="96"/>
      <c r="EYF314" s="96"/>
      <c r="EYG314" s="96"/>
      <c r="EYH314" s="96"/>
      <c r="EYI314" s="96"/>
      <c r="EYJ314" s="96"/>
      <c r="EYK314" s="96"/>
      <c r="EYL314" s="96"/>
      <c r="EYM314" s="96"/>
      <c r="EYN314" s="96"/>
      <c r="EYO314" s="96"/>
      <c r="EYP314" s="96"/>
      <c r="EYQ314" s="96"/>
      <c r="EYR314" s="96"/>
      <c r="EYS314" s="96"/>
      <c r="EYT314" s="96"/>
      <c r="EYU314" s="96"/>
      <c r="EYV314" s="96"/>
      <c r="EYW314" s="96"/>
      <c r="EYX314" s="96"/>
      <c r="EYY314" s="96"/>
      <c r="EYZ314" s="96"/>
      <c r="EZA314" s="96"/>
      <c r="EZB314" s="96"/>
      <c r="EZC314" s="96"/>
      <c r="EZD314" s="96"/>
      <c r="EZE314" s="96"/>
      <c r="EZF314" s="96"/>
      <c r="EZG314" s="96"/>
      <c r="EZH314" s="96"/>
      <c r="EZI314" s="96"/>
      <c r="EZJ314" s="96"/>
      <c r="EZK314" s="96"/>
      <c r="EZL314" s="96"/>
      <c r="EZM314" s="96"/>
      <c r="EZN314" s="96"/>
      <c r="EZO314" s="96"/>
      <c r="EZP314" s="96"/>
      <c r="EZQ314" s="96"/>
      <c r="EZR314" s="96"/>
      <c r="EZS314" s="96"/>
      <c r="EZT314" s="96"/>
      <c r="EZU314" s="96"/>
      <c r="EZV314" s="96"/>
      <c r="EZW314" s="96"/>
      <c r="EZX314" s="96"/>
      <c r="EZY314" s="96"/>
      <c r="EZZ314" s="96"/>
      <c r="FAA314" s="96"/>
      <c r="FAB314" s="96"/>
      <c r="FAC314" s="96"/>
      <c r="FAD314" s="96"/>
      <c r="FAE314" s="96"/>
      <c r="FAF314" s="96"/>
      <c r="FAG314" s="96"/>
      <c r="FAH314" s="96"/>
      <c r="FAI314" s="96"/>
      <c r="FAJ314" s="96"/>
      <c r="FAK314" s="96"/>
      <c r="FAL314" s="96"/>
      <c r="FAM314" s="96"/>
      <c r="FAN314" s="96"/>
      <c r="FAO314" s="96"/>
      <c r="FAP314" s="96"/>
      <c r="FAQ314" s="96"/>
      <c r="FAR314" s="96"/>
      <c r="FAS314" s="96"/>
      <c r="FAT314" s="96"/>
      <c r="FAU314" s="96"/>
      <c r="FAV314" s="96"/>
      <c r="FAW314" s="96"/>
      <c r="FAX314" s="96"/>
      <c r="FAY314" s="96"/>
      <c r="FAZ314" s="96"/>
      <c r="FBA314" s="96"/>
      <c r="FBB314" s="96"/>
      <c r="FBC314" s="96"/>
      <c r="FBD314" s="96"/>
      <c r="FBE314" s="96"/>
      <c r="FBF314" s="96"/>
      <c r="FBG314" s="96"/>
      <c r="FBH314" s="96"/>
      <c r="FBI314" s="96"/>
      <c r="FBJ314" s="96"/>
      <c r="FBK314" s="96"/>
      <c r="FBL314" s="96"/>
      <c r="FBM314" s="96"/>
      <c r="FBN314" s="96"/>
      <c r="FBO314" s="96"/>
      <c r="FBP314" s="96"/>
      <c r="FBQ314" s="96"/>
      <c r="FBR314" s="96"/>
      <c r="FBS314" s="96"/>
      <c r="FBT314" s="96"/>
      <c r="FBU314" s="96"/>
      <c r="FBV314" s="96"/>
      <c r="FBW314" s="96"/>
      <c r="FBX314" s="96"/>
      <c r="FBY314" s="96"/>
      <c r="FBZ314" s="96"/>
      <c r="FCA314" s="96"/>
      <c r="FCB314" s="96"/>
      <c r="FCC314" s="96"/>
      <c r="FCD314" s="96"/>
      <c r="FCE314" s="96"/>
      <c r="FCF314" s="96"/>
      <c r="FCG314" s="96"/>
      <c r="FCH314" s="96"/>
      <c r="FCI314" s="96"/>
      <c r="FCJ314" s="96"/>
      <c r="FCK314" s="96"/>
      <c r="FCL314" s="96"/>
      <c r="FCM314" s="96"/>
      <c r="FCN314" s="96"/>
      <c r="FCO314" s="96"/>
      <c r="FCP314" s="96"/>
      <c r="FCQ314" s="96"/>
      <c r="FCR314" s="96"/>
      <c r="FCS314" s="96"/>
      <c r="FCT314" s="96"/>
      <c r="FCU314" s="96"/>
      <c r="FCV314" s="96"/>
      <c r="FCW314" s="96"/>
      <c r="FCX314" s="96"/>
      <c r="FCY314" s="96"/>
      <c r="FCZ314" s="96"/>
      <c r="FDA314" s="96"/>
      <c r="FDB314" s="96"/>
      <c r="FDC314" s="96"/>
      <c r="FDD314" s="96"/>
      <c r="FDE314" s="96"/>
      <c r="FDF314" s="96"/>
      <c r="FDG314" s="96"/>
      <c r="FDH314" s="96"/>
      <c r="FDI314" s="96"/>
      <c r="FDJ314" s="96"/>
      <c r="FDK314" s="96"/>
      <c r="FDL314" s="96"/>
      <c r="FDM314" s="96"/>
      <c r="FDN314" s="96"/>
      <c r="FDO314" s="96"/>
      <c r="FDP314" s="96"/>
      <c r="FDQ314" s="96"/>
      <c r="FDR314" s="96"/>
      <c r="FDS314" s="96"/>
      <c r="FDT314" s="96"/>
      <c r="FDU314" s="96"/>
      <c r="FDV314" s="96"/>
      <c r="FDW314" s="96"/>
      <c r="FDX314" s="96"/>
      <c r="FDY314" s="96"/>
      <c r="FDZ314" s="96"/>
      <c r="FEA314" s="96"/>
      <c r="FEB314" s="96"/>
      <c r="FEC314" s="96"/>
      <c r="FED314" s="96"/>
      <c r="FEE314" s="96"/>
      <c r="FEF314" s="96"/>
      <c r="FEG314" s="96"/>
      <c r="FEH314" s="96"/>
      <c r="FEI314" s="96"/>
      <c r="FEJ314" s="96"/>
      <c r="FEK314" s="96"/>
      <c r="FEL314" s="96"/>
      <c r="FEM314" s="96"/>
      <c r="FEN314" s="96"/>
      <c r="FEO314" s="96"/>
      <c r="FEP314" s="96"/>
      <c r="FEQ314" s="96"/>
      <c r="FER314" s="96"/>
      <c r="FES314" s="96"/>
      <c r="FET314" s="96"/>
      <c r="FEU314" s="96"/>
      <c r="FEV314" s="96"/>
      <c r="FEW314" s="96"/>
      <c r="FEX314" s="96"/>
      <c r="FEY314" s="96"/>
      <c r="FEZ314" s="96"/>
      <c r="FFA314" s="96"/>
      <c r="FFB314" s="96"/>
      <c r="FFC314" s="96"/>
      <c r="FFD314" s="96"/>
      <c r="FFE314" s="96"/>
      <c r="FFF314" s="96"/>
      <c r="FFG314" s="96"/>
      <c r="FFH314" s="96"/>
      <c r="FFI314" s="96"/>
      <c r="FFJ314" s="96"/>
      <c r="FFK314" s="96"/>
      <c r="FFL314" s="96"/>
      <c r="FFM314" s="96"/>
      <c r="FFN314" s="96"/>
      <c r="FFO314" s="96"/>
      <c r="FFP314" s="96"/>
      <c r="FFQ314" s="96"/>
      <c r="FFR314" s="96"/>
      <c r="FFS314" s="96"/>
      <c r="FFT314" s="96"/>
      <c r="FFU314" s="96"/>
      <c r="FFV314" s="96"/>
      <c r="FFW314" s="96"/>
      <c r="FFX314" s="96"/>
      <c r="FFY314" s="96"/>
      <c r="FFZ314" s="96"/>
      <c r="FGA314" s="96"/>
      <c r="FGB314" s="96"/>
      <c r="FGC314" s="96"/>
      <c r="FGD314" s="96"/>
      <c r="FGE314" s="96"/>
      <c r="FGF314" s="96"/>
      <c r="FGG314" s="96"/>
      <c r="FGH314" s="96"/>
      <c r="FGI314" s="96"/>
      <c r="FGJ314" s="96"/>
      <c r="FGK314" s="96"/>
      <c r="FGL314" s="96"/>
      <c r="FGM314" s="96"/>
      <c r="FGN314" s="96"/>
      <c r="FGO314" s="96"/>
      <c r="FGP314" s="96"/>
      <c r="FGQ314" s="96"/>
      <c r="FGR314" s="96"/>
      <c r="FGS314" s="96"/>
      <c r="FGT314" s="96"/>
      <c r="FGU314" s="96"/>
      <c r="FGV314" s="96"/>
      <c r="FGW314" s="96"/>
      <c r="FGX314" s="96"/>
      <c r="FGY314" s="96"/>
      <c r="FGZ314" s="96"/>
      <c r="FHA314" s="96"/>
      <c r="FHB314" s="96"/>
      <c r="FHC314" s="96"/>
      <c r="FHD314" s="96"/>
      <c r="FHE314" s="96"/>
      <c r="FHF314" s="96"/>
      <c r="FHG314" s="96"/>
      <c r="FHH314" s="96"/>
      <c r="FHI314" s="96"/>
      <c r="FHJ314" s="96"/>
      <c r="FHK314" s="96"/>
      <c r="FHL314" s="96"/>
      <c r="FHM314" s="96"/>
      <c r="FHN314" s="96"/>
      <c r="FHO314" s="96"/>
      <c r="FHP314" s="96"/>
      <c r="FHQ314" s="96"/>
      <c r="FHR314" s="96"/>
      <c r="FHS314" s="96"/>
      <c r="FHT314" s="96"/>
      <c r="FHU314" s="96"/>
      <c r="FHV314" s="96"/>
      <c r="FHW314" s="96"/>
      <c r="FHX314" s="96"/>
      <c r="FHY314" s="96"/>
      <c r="FHZ314" s="96"/>
      <c r="FIA314" s="96"/>
      <c r="FIB314" s="96"/>
      <c r="FIC314" s="96"/>
      <c r="FID314" s="96"/>
      <c r="FIE314" s="96"/>
      <c r="FIF314" s="96"/>
      <c r="FIG314" s="96"/>
      <c r="FIH314" s="96"/>
      <c r="FII314" s="96"/>
      <c r="FIJ314" s="96"/>
      <c r="FIK314" s="96"/>
      <c r="FIL314" s="96"/>
      <c r="FIM314" s="96"/>
      <c r="FIN314" s="96"/>
      <c r="FIO314" s="96"/>
      <c r="FIP314" s="96"/>
      <c r="FIQ314" s="96"/>
      <c r="FIR314" s="96"/>
      <c r="FIS314" s="96"/>
      <c r="FIT314" s="96"/>
      <c r="FIU314" s="96"/>
      <c r="FIV314" s="96"/>
      <c r="FIW314" s="96"/>
      <c r="FIX314" s="96"/>
      <c r="FIY314" s="96"/>
      <c r="FIZ314" s="96"/>
      <c r="FJA314" s="96"/>
      <c r="FJB314" s="96"/>
      <c r="FJC314" s="96"/>
      <c r="FJD314" s="96"/>
      <c r="FJE314" s="96"/>
      <c r="FJF314" s="96"/>
      <c r="FJG314" s="96"/>
      <c r="FJH314" s="96"/>
      <c r="FJI314" s="96"/>
      <c r="FJJ314" s="96"/>
      <c r="FJK314" s="96"/>
      <c r="FJL314" s="96"/>
      <c r="FJM314" s="96"/>
      <c r="FJN314" s="96"/>
      <c r="FJO314" s="96"/>
      <c r="FJP314" s="96"/>
      <c r="FJQ314" s="96"/>
      <c r="FJR314" s="96"/>
      <c r="FJS314" s="96"/>
      <c r="FJT314" s="96"/>
      <c r="FJU314" s="96"/>
      <c r="FJV314" s="96"/>
      <c r="FJW314" s="96"/>
      <c r="FJX314" s="96"/>
      <c r="FJY314" s="96"/>
      <c r="FJZ314" s="96"/>
      <c r="FKA314" s="96"/>
      <c r="FKB314" s="96"/>
      <c r="FKC314" s="96"/>
      <c r="FKD314" s="96"/>
      <c r="FKE314" s="96"/>
      <c r="FKF314" s="96"/>
      <c r="FKG314" s="96"/>
      <c r="FKH314" s="96"/>
      <c r="FKI314" s="96"/>
      <c r="FKJ314" s="96"/>
      <c r="FKK314" s="96"/>
      <c r="FKL314" s="96"/>
      <c r="FKM314" s="96"/>
      <c r="FKN314" s="96"/>
      <c r="FKO314" s="96"/>
      <c r="FKP314" s="96"/>
      <c r="FKQ314" s="96"/>
      <c r="FKR314" s="96"/>
      <c r="FKS314" s="96"/>
      <c r="FKT314" s="96"/>
      <c r="FKU314" s="96"/>
      <c r="FKV314" s="96"/>
      <c r="FKW314" s="96"/>
      <c r="FKX314" s="96"/>
      <c r="FKY314" s="96"/>
      <c r="FKZ314" s="96"/>
      <c r="FLA314" s="96"/>
      <c r="FLB314" s="96"/>
      <c r="FLC314" s="96"/>
      <c r="FLD314" s="96"/>
      <c r="FLE314" s="96"/>
      <c r="FLF314" s="96"/>
      <c r="FLG314" s="96"/>
      <c r="FLH314" s="96"/>
      <c r="FLI314" s="96"/>
      <c r="FLJ314" s="96"/>
      <c r="FLK314" s="96"/>
      <c r="FLL314" s="96"/>
      <c r="FLM314" s="96"/>
      <c r="FLN314" s="96"/>
      <c r="FLO314" s="96"/>
      <c r="FLP314" s="96"/>
      <c r="FLQ314" s="96"/>
      <c r="FLR314" s="96"/>
      <c r="FLS314" s="96"/>
      <c r="FLT314" s="96"/>
      <c r="FLU314" s="96"/>
      <c r="FLV314" s="96"/>
      <c r="FLW314" s="96"/>
      <c r="FLX314" s="96"/>
      <c r="FLY314" s="96"/>
      <c r="FLZ314" s="96"/>
      <c r="FMA314" s="96"/>
      <c r="FMB314" s="96"/>
      <c r="FMC314" s="96"/>
      <c r="FMD314" s="96"/>
      <c r="FME314" s="96"/>
      <c r="FMF314" s="96"/>
      <c r="FMG314" s="96"/>
      <c r="FMH314" s="96"/>
      <c r="FMI314" s="96"/>
      <c r="FMJ314" s="96"/>
      <c r="FMK314" s="96"/>
      <c r="FML314" s="96"/>
      <c r="FMM314" s="96"/>
      <c r="FMN314" s="96"/>
      <c r="FMO314" s="96"/>
      <c r="FMP314" s="96"/>
      <c r="FMQ314" s="96"/>
      <c r="FMR314" s="96"/>
      <c r="FMS314" s="96"/>
      <c r="FMT314" s="96"/>
      <c r="FMU314" s="96"/>
      <c r="FMV314" s="96"/>
      <c r="FMW314" s="96"/>
      <c r="FMX314" s="96"/>
      <c r="FMY314" s="96"/>
      <c r="FMZ314" s="96"/>
      <c r="FNA314" s="96"/>
      <c r="FNB314" s="96"/>
      <c r="FNC314" s="96"/>
      <c r="FND314" s="96"/>
      <c r="FNE314" s="96"/>
      <c r="FNF314" s="96"/>
      <c r="FNG314" s="96"/>
      <c r="FNH314" s="96"/>
      <c r="FNI314" s="96"/>
      <c r="FNJ314" s="96"/>
      <c r="FNK314" s="96"/>
      <c r="FNL314" s="96"/>
      <c r="FNM314" s="96"/>
      <c r="FNN314" s="96"/>
      <c r="FNO314" s="96"/>
      <c r="FNP314" s="96"/>
      <c r="FNQ314" s="96"/>
      <c r="FNR314" s="96"/>
      <c r="FNS314" s="96"/>
      <c r="FNT314" s="96"/>
      <c r="FNU314" s="96"/>
      <c r="FNV314" s="96"/>
      <c r="FNW314" s="96"/>
      <c r="FNX314" s="96"/>
      <c r="FNY314" s="96"/>
      <c r="FNZ314" s="96"/>
      <c r="FOA314" s="96"/>
      <c r="FOB314" s="96"/>
      <c r="FOC314" s="96"/>
      <c r="FOD314" s="96"/>
      <c r="FOE314" s="96"/>
      <c r="FOF314" s="96"/>
      <c r="FOG314" s="96"/>
      <c r="FOH314" s="96"/>
      <c r="FOI314" s="96"/>
      <c r="FOJ314" s="96"/>
      <c r="FOK314" s="96"/>
      <c r="FOL314" s="96"/>
      <c r="FOM314" s="96"/>
      <c r="FON314" s="96"/>
      <c r="FOO314" s="96"/>
      <c r="FOP314" s="96"/>
      <c r="FOQ314" s="96"/>
      <c r="FOR314" s="96"/>
      <c r="FOS314" s="96"/>
      <c r="FOT314" s="96"/>
      <c r="FOU314" s="96"/>
      <c r="FOV314" s="96"/>
      <c r="FOW314" s="96"/>
      <c r="FOX314" s="96"/>
      <c r="FOY314" s="96"/>
      <c r="FOZ314" s="96"/>
      <c r="FPA314" s="96"/>
      <c r="FPB314" s="96"/>
      <c r="FPC314" s="96"/>
      <c r="FPD314" s="96"/>
      <c r="FPE314" s="96"/>
      <c r="FPF314" s="96"/>
      <c r="FPG314" s="96"/>
      <c r="FPH314" s="96"/>
      <c r="FPI314" s="96"/>
      <c r="FPJ314" s="96"/>
      <c r="FPK314" s="96"/>
      <c r="FPL314" s="96"/>
      <c r="FPM314" s="96"/>
      <c r="FPN314" s="96"/>
      <c r="FPO314" s="96"/>
      <c r="FPP314" s="96"/>
      <c r="FPQ314" s="96"/>
      <c r="FPR314" s="96"/>
      <c r="FPS314" s="96"/>
      <c r="FPT314" s="96"/>
      <c r="FPU314" s="96"/>
      <c r="FPV314" s="96"/>
      <c r="FPW314" s="96"/>
      <c r="FPX314" s="96"/>
      <c r="FPY314" s="96"/>
      <c r="FPZ314" s="96"/>
      <c r="FQA314" s="96"/>
      <c r="FQB314" s="96"/>
      <c r="FQC314" s="96"/>
      <c r="FQD314" s="96"/>
      <c r="FQE314" s="96"/>
      <c r="FQF314" s="96"/>
      <c r="FQG314" s="96"/>
      <c r="FQH314" s="96"/>
      <c r="FQI314" s="96"/>
      <c r="FQJ314" s="96"/>
      <c r="FQK314" s="96"/>
      <c r="FQL314" s="96"/>
      <c r="FQM314" s="96"/>
      <c r="FQN314" s="96"/>
      <c r="FQO314" s="96"/>
      <c r="FQP314" s="96"/>
      <c r="FQQ314" s="96"/>
      <c r="FQR314" s="96"/>
      <c r="FQS314" s="96"/>
      <c r="FQT314" s="96"/>
      <c r="FQU314" s="96"/>
      <c r="FQV314" s="96"/>
      <c r="FQW314" s="96"/>
      <c r="FQX314" s="96"/>
      <c r="FQY314" s="96"/>
      <c r="FQZ314" s="96"/>
      <c r="FRA314" s="96"/>
      <c r="FRB314" s="96"/>
      <c r="FRC314" s="96"/>
      <c r="FRD314" s="96"/>
      <c r="FRE314" s="96"/>
      <c r="FRF314" s="96"/>
      <c r="FRG314" s="96"/>
      <c r="FRH314" s="96"/>
      <c r="FRI314" s="96"/>
      <c r="FRJ314" s="96"/>
      <c r="FRK314" s="96"/>
      <c r="FRL314" s="96"/>
      <c r="FRM314" s="96"/>
      <c r="FRN314" s="96"/>
      <c r="FRO314" s="96"/>
      <c r="FRP314" s="96"/>
      <c r="FRQ314" s="96"/>
      <c r="FRR314" s="96"/>
      <c r="FRS314" s="96"/>
      <c r="FRT314" s="96"/>
      <c r="FRU314" s="96"/>
      <c r="FRV314" s="96"/>
      <c r="FRW314" s="96"/>
      <c r="FRX314" s="96"/>
      <c r="FRY314" s="96"/>
      <c r="FRZ314" s="96"/>
      <c r="FSA314" s="96"/>
      <c r="FSB314" s="96"/>
      <c r="FSC314" s="96"/>
      <c r="FSD314" s="96"/>
      <c r="FSE314" s="96"/>
      <c r="FSF314" s="96"/>
      <c r="FSG314" s="96"/>
      <c r="FSH314" s="96"/>
      <c r="FSI314" s="96"/>
      <c r="FSJ314" s="96"/>
      <c r="FSK314" s="96"/>
      <c r="FSL314" s="96"/>
      <c r="FSM314" s="96"/>
      <c r="FSN314" s="96"/>
      <c r="FSO314" s="96"/>
      <c r="FSP314" s="96"/>
      <c r="FSQ314" s="96"/>
      <c r="FSR314" s="96"/>
      <c r="FSS314" s="96"/>
      <c r="FST314" s="96"/>
      <c r="FSU314" s="96"/>
      <c r="FSV314" s="96"/>
      <c r="FSW314" s="96"/>
      <c r="FSX314" s="96"/>
      <c r="FSY314" s="96"/>
      <c r="FSZ314" s="96"/>
      <c r="FTA314" s="96"/>
      <c r="FTB314" s="96"/>
      <c r="FTC314" s="96"/>
      <c r="FTD314" s="96"/>
      <c r="FTE314" s="96"/>
      <c r="FTF314" s="96"/>
      <c r="FTG314" s="96"/>
      <c r="FTH314" s="96"/>
      <c r="FTI314" s="96"/>
      <c r="FTJ314" s="96"/>
      <c r="FTK314" s="96"/>
      <c r="FTL314" s="96"/>
      <c r="FTM314" s="96"/>
      <c r="FTN314" s="96"/>
      <c r="FTO314" s="96"/>
      <c r="FTP314" s="96"/>
      <c r="FTQ314" s="96"/>
      <c r="FTR314" s="96"/>
      <c r="FTS314" s="96"/>
      <c r="FTT314" s="96"/>
      <c r="FTU314" s="96"/>
      <c r="FTV314" s="96"/>
      <c r="FTW314" s="96"/>
      <c r="FTX314" s="96"/>
      <c r="FTY314" s="96"/>
      <c r="FTZ314" s="96"/>
      <c r="FUA314" s="96"/>
      <c r="FUB314" s="96"/>
      <c r="FUC314" s="96"/>
      <c r="FUD314" s="96"/>
      <c r="FUE314" s="96"/>
      <c r="FUF314" s="96"/>
      <c r="FUG314" s="96"/>
      <c r="FUH314" s="96"/>
      <c r="FUI314" s="96"/>
      <c r="FUJ314" s="96"/>
      <c r="FUK314" s="96"/>
      <c r="FUL314" s="96"/>
      <c r="FUM314" s="96"/>
      <c r="FUN314" s="96"/>
      <c r="FUO314" s="96"/>
      <c r="FUP314" s="96"/>
      <c r="FUQ314" s="96"/>
      <c r="FUR314" s="96"/>
      <c r="FUS314" s="96"/>
      <c r="FUT314" s="96"/>
      <c r="FUU314" s="96"/>
      <c r="FUV314" s="96"/>
      <c r="FUW314" s="96"/>
      <c r="FUX314" s="96"/>
      <c r="FUY314" s="96"/>
      <c r="FUZ314" s="96"/>
      <c r="FVA314" s="96"/>
      <c r="FVB314" s="96"/>
      <c r="FVC314" s="96"/>
      <c r="FVD314" s="96"/>
      <c r="FVE314" s="96"/>
      <c r="FVF314" s="96"/>
      <c r="FVG314" s="96"/>
      <c r="FVH314" s="96"/>
      <c r="FVI314" s="96"/>
      <c r="FVJ314" s="96"/>
      <c r="FVK314" s="96"/>
      <c r="FVL314" s="96"/>
      <c r="FVM314" s="96"/>
      <c r="FVN314" s="96"/>
      <c r="FVO314" s="96"/>
      <c r="FVP314" s="96"/>
      <c r="FVQ314" s="96"/>
      <c r="FVR314" s="96"/>
      <c r="FVS314" s="96"/>
      <c r="FVT314" s="96"/>
      <c r="FVU314" s="96"/>
      <c r="FVV314" s="96"/>
      <c r="FVW314" s="96"/>
      <c r="FVX314" s="96"/>
      <c r="FVY314" s="96"/>
      <c r="FVZ314" s="96"/>
      <c r="FWA314" s="96"/>
      <c r="FWB314" s="96"/>
      <c r="FWC314" s="96"/>
      <c r="FWD314" s="96"/>
      <c r="FWE314" s="96"/>
      <c r="FWF314" s="96"/>
      <c r="FWG314" s="96"/>
      <c r="FWH314" s="96"/>
      <c r="FWI314" s="96"/>
      <c r="FWJ314" s="96"/>
      <c r="FWK314" s="96"/>
      <c r="FWL314" s="96"/>
      <c r="FWM314" s="96"/>
      <c r="FWN314" s="96"/>
      <c r="FWO314" s="96"/>
      <c r="FWP314" s="96"/>
      <c r="FWQ314" s="96"/>
      <c r="FWR314" s="96"/>
      <c r="FWS314" s="96"/>
      <c r="FWT314" s="96"/>
      <c r="FWU314" s="96"/>
      <c r="FWV314" s="96"/>
      <c r="FWW314" s="96"/>
      <c r="FWX314" s="96"/>
      <c r="FWY314" s="96"/>
      <c r="FWZ314" s="96"/>
      <c r="FXA314" s="96"/>
      <c r="FXB314" s="96"/>
      <c r="FXC314" s="96"/>
      <c r="FXD314" s="96"/>
      <c r="FXE314" s="96"/>
      <c r="FXF314" s="96"/>
      <c r="FXG314" s="96"/>
      <c r="FXH314" s="96"/>
      <c r="FXI314" s="96"/>
      <c r="FXJ314" s="96"/>
      <c r="FXK314" s="96"/>
      <c r="FXL314" s="96"/>
      <c r="FXM314" s="96"/>
      <c r="FXN314" s="96"/>
      <c r="FXO314" s="96"/>
      <c r="FXP314" s="96"/>
      <c r="FXQ314" s="96"/>
      <c r="FXR314" s="96"/>
      <c r="FXS314" s="96"/>
      <c r="FXT314" s="96"/>
      <c r="FXU314" s="96"/>
      <c r="FXV314" s="96"/>
      <c r="FXW314" s="96"/>
      <c r="FXX314" s="96"/>
      <c r="FXY314" s="96"/>
      <c r="FXZ314" s="96"/>
      <c r="FYA314" s="96"/>
      <c r="FYB314" s="96"/>
      <c r="FYC314" s="96"/>
      <c r="FYD314" s="96"/>
      <c r="FYE314" s="96"/>
      <c r="FYF314" s="96"/>
      <c r="FYG314" s="96"/>
      <c r="FYH314" s="96"/>
      <c r="FYI314" s="96"/>
      <c r="FYJ314" s="96"/>
      <c r="FYK314" s="96"/>
      <c r="FYL314" s="96"/>
      <c r="FYM314" s="96"/>
      <c r="FYN314" s="96"/>
      <c r="FYO314" s="96"/>
      <c r="FYP314" s="96"/>
      <c r="FYQ314" s="96"/>
      <c r="FYR314" s="96"/>
      <c r="FYS314" s="96"/>
      <c r="FYT314" s="96"/>
      <c r="FYU314" s="96"/>
      <c r="FYV314" s="96"/>
      <c r="FYW314" s="96"/>
      <c r="FYX314" s="96"/>
      <c r="FYY314" s="96"/>
      <c r="FYZ314" s="96"/>
      <c r="FZA314" s="96"/>
      <c r="FZB314" s="96"/>
      <c r="FZC314" s="96"/>
      <c r="FZD314" s="96"/>
      <c r="FZE314" s="96"/>
      <c r="FZF314" s="96"/>
      <c r="FZG314" s="96"/>
      <c r="FZH314" s="96"/>
      <c r="FZI314" s="96"/>
      <c r="FZJ314" s="96"/>
      <c r="FZK314" s="96"/>
      <c r="FZL314" s="96"/>
      <c r="FZM314" s="96"/>
      <c r="FZN314" s="96"/>
      <c r="FZO314" s="96"/>
      <c r="FZP314" s="96"/>
      <c r="FZQ314" s="96"/>
      <c r="FZR314" s="96"/>
      <c r="FZS314" s="96"/>
      <c r="FZT314" s="96"/>
      <c r="FZU314" s="96"/>
      <c r="FZV314" s="96"/>
      <c r="FZW314" s="96"/>
      <c r="FZX314" s="96"/>
      <c r="FZY314" s="96"/>
      <c r="FZZ314" s="96"/>
      <c r="GAA314" s="96"/>
      <c r="GAB314" s="96"/>
      <c r="GAC314" s="96"/>
      <c r="GAD314" s="96"/>
      <c r="GAE314" s="96"/>
      <c r="GAF314" s="96"/>
      <c r="GAG314" s="96"/>
      <c r="GAH314" s="96"/>
      <c r="GAI314" s="96"/>
      <c r="GAJ314" s="96"/>
      <c r="GAK314" s="96"/>
      <c r="GAL314" s="96"/>
      <c r="GAM314" s="96"/>
      <c r="GAN314" s="96"/>
      <c r="GAO314" s="96"/>
      <c r="GAP314" s="96"/>
      <c r="GAQ314" s="96"/>
      <c r="GAR314" s="96"/>
      <c r="GAS314" s="96"/>
      <c r="GAT314" s="96"/>
      <c r="GAU314" s="96"/>
      <c r="GAV314" s="96"/>
      <c r="GAW314" s="96"/>
      <c r="GAX314" s="96"/>
      <c r="GAY314" s="96"/>
      <c r="GAZ314" s="96"/>
      <c r="GBA314" s="96"/>
      <c r="GBB314" s="96"/>
      <c r="GBC314" s="96"/>
      <c r="GBD314" s="96"/>
      <c r="GBE314" s="96"/>
      <c r="GBF314" s="96"/>
      <c r="GBG314" s="96"/>
      <c r="GBH314" s="96"/>
      <c r="GBI314" s="96"/>
      <c r="GBJ314" s="96"/>
      <c r="GBK314" s="96"/>
      <c r="GBL314" s="96"/>
      <c r="GBM314" s="96"/>
      <c r="GBN314" s="96"/>
      <c r="GBO314" s="96"/>
      <c r="GBP314" s="96"/>
      <c r="GBQ314" s="96"/>
      <c r="GBR314" s="96"/>
      <c r="GBS314" s="96"/>
      <c r="GBT314" s="96"/>
      <c r="GBU314" s="96"/>
      <c r="GBV314" s="96"/>
      <c r="GBW314" s="96"/>
      <c r="GBX314" s="96"/>
      <c r="GBY314" s="96"/>
      <c r="GBZ314" s="96"/>
      <c r="GCA314" s="96"/>
      <c r="GCB314" s="96"/>
      <c r="GCC314" s="96"/>
      <c r="GCD314" s="96"/>
      <c r="GCE314" s="96"/>
      <c r="GCF314" s="96"/>
      <c r="GCG314" s="96"/>
      <c r="GCH314" s="96"/>
      <c r="GCI314" s="96"/>
      <c r="GCJ314" s="96"/>
      <c r="GCK314" s="96"/>
      <c r="GCL314" s="96"/>
      <c r="GCM314" s="96"/>
      <c r="GCN314" s="96"/>
      <c r="GCO314" s="96"/>
      <c r="GCP314" s="96"/>
      <c r="GCQ314" s="96"/>
      <c r="GCR314" s="96"/>
      <c r="GCS314" s="96"/>
      <c r="GCT314" s="96"/>
      <c r="GCU314" s="96"/>
      <c r="GCV314" s="96"/>
      <c r="GCW314" s="96"/>
      <c r="GCX314" s="96"/>
      <c r="GCY314" s="96"/>
      <c r="GCZ314" s="96"/>
      <c r="GDA314" s="96"/>
      <c r="GDB314" s="96"/>
      <c r="GDC314" s="96"/>
      <c r="GDD314" s="96"/>
      <c r="GDE314" s="96"/>
      <c r="GDF314" s="96"/>
      <c r="GDG314" s="96"/>
      <c r="GDH314" s="96"/>
      <c r="GDI314" s="96"/>
      <c r="GDJ314" s="96"/>
      <c r="GDK314" s="96"/>
      <c r="GDL314" s="96"/>
      <c r="GDM314" s="96"/>
      <c r="GDN314" s="96"/>
      <c r="GDO314" s="96"/>
      <c r="GDP314" s="96"/>
      <c r="GDQ314" s="96"/>
      <c r="GDR314" s="96"/>
      <c r="GDS314" s="96"/>
      <c r="GDT314" s="96"/>
      <c r="GDU314" s="96"/>
      <c r="GDV314" s="96"/>
      <c r="GDW314" s="96"/>
      <c r="GDX314" s="96"/>
      <c r="GDY314" s="96"/>
      <c r="GDZ314" s="96"/>
      <c r="GEA314" s="96"/>
      <c r="GEB314" s="96"/>
      <c r="GEC314" s="96"/>
      <c r="GED314" s="96"/>
      <c r="GEE314" s="96"/>
      <c r="GEF314" s="96"/>
      <c r="GEG314" s="96"/>
      <c r="GEH314" s="96"/>
      <c r="GEI314" s="96"/>
      <c r="GEJ314" s="96"/>
      <c r="GEK314" s="96"/>
      <c r="GEL314" s="96"/>
      <c r="GEM314" s="96"/>
      <c r="GEN314" s="96"/>
      <c r="GEO314" s="96"/>
      <c r="GEP314" s="96"/>
      <c r="GEQ314" s="96"/>
      <c r="GER314" s="96"/>
      <c r="GES314" s="96"/>
      <c r="GET314" s="96"/>
      <c r="GEU314" s="96"/>
      <c r="GEV314" s="96"/>
      <c r="GEW314" s="96"/>
      <c r="GEX314" s="96"/>
      <c r="GEY314" s="96"/>
      <c r="GEZ314" s="96"/>
      <c r="GFA314" s="96"/>
      <c r="GFB314" s="96"/>
      <c r="GFC314" s="96"/>
      <c r="GFD314" s="96"/>
      <c r="GFE314" s="96"/>
      <c r="GFF314" s="96"/>
      <c r="GFG314" s="96"/>
      <c r="GFH314" s="96"/>
      <c r="GFI314" s="96"/>
      <c r="GFJ314" s="96"/>
      <c r="GFK314" s="96"/>
      <c r="GFL314" s="96"/>
      <c r="GFM314" s="96"/>
      <c r="GFN314" s="96"/>
      <c r="GFO314" s="96"/>
      <c r="GFP314" s="96"/>
      <c r="GFQ314" s="96"/>
      <c r="GFR314" s="96"/>
      <c r="GFS314" s="96"/>
      <c r="GFT314" s="96"/>
      <c r="GFU314" s="96"/>
      <c r="GFV314" s="96"/>
      <c r="GFW314" s="96"/>
      <c r="GFX314" s="96"/>
      <c r="GFY314" s="96"/>
      <c r="GFZ314" s="96"/>
      <c r="GGA314" s="96"/>
      <c r="GGB314" s="96"/>
      <c r="GGC314" s="96"/>
      <c r="GGD314" s="96"/>
      <c r="GGE314" s="96"/>
      <c r="GGF314" s="96"/>
      <c r="GGG314" s="96"/>
      <c r="GGH314" s="96"/>
      <c r="GGI314" s="96"/>
      <c r="GGJ314" s="96"/>
      <c r="GGK314" s="96"/>
      <c r="GGL314" s="96"/>
      <c r="GGM314" s="96"/>
      <c r="GGN314" s="96"/>
      <c r="GGO314" s="96"/>
      <c r="GGP314" s="96"/>
      <c r="GGQ314" s="96"/>
      <c r="GGR314" s="96"/>
      <c r="GGS314" s="96"/>
      <c r="GGT314" s="96"/>
      <c r="GGU314" s="96"/>
      <c r="GGV314" s="96"/>
      <c r="GGW314" s="96"/>
      <c r="GGX314" s="96"/>
      <c r="GGY314" s="96"/>
      <c r="GGZ314" s="96"/>
      <c r="GHA314" s="96"/>
      <c r="GHB314" s="96"/>
      <c r="GHC314" s="96"/>
      <c r="GHD314" s="96"/>
      <c r="GHE314" s="96"/>
      <c r="GHF314" s="96"/>
      <c r="GHG314" s="96"/>
      <c r="GHH314" s="96"/>
      <c r="GHI314" s="96"/>
      <c r="GHJ314" s="96"/>
      <c r="GHK314" s="96"/>
      <c r="GHL314" s="96"/>
      <c r="GHM314" s="96"/>
      <c r="GHN314" s="96"/>
      <c r="GHO314" s="96"/>
      <c r="GHP314" s="96"/>
      <c r="GHQ314" s="96"/>
      <c r="GHR314" s="96"/>
      <c r="GHS314" s="96"/>
      <c r="GHT314" s="96"/>
      <c r="GHU314" s="96"/>
      <c r="GHV314" s="96"/>
      <c r="GHW314" s="96"/>
      <c r="GHX314" s="96"/>
      <c r="GHY314" s="96"/>
      <c r="GHZ314" s="96"/>
      <c r="GIA314" s="96"/>
      <c r="GIB314" s="96"/>
      <c r="GIC314" s="96"/>
      <c r="GID314" s="96"/>
      <c r="GIE314" s="96"/>
      <c r="GIF314" s="96"/>
      <c r="GIG314" s="96"/>
      <c r="GIH314" s="96"/>
      <c r="GII314" s="96"/>
      <c r="GIJ314" s="96"/>
      <c r="GIK314" s="96"/>
      <c r="GIL314" s="96"/>
      <c r="GIM314" s="96"/>
      <c r="GIN314" s="96"/>
      <c r="GIO314" s="96"/>
      <c r="GIP314" s="96"/>
      <c r="GIQ314" s="96"/>
      <c r="GIR314" s="96"/>
      <c r="GIS314" s="96"/>
      <c r="GIT314" s="96"/>
      <c r="GIU314" s="96"/>
      <c r="GIV314" s="96"/>
      <c r="GIW314" s="96"/>
      <c r="GIX314" s="96"/>
      <c r="GIY314" s="96"/>
      <c r="GIZ314" s="96"/>
      <c r="GJA314" s="96"/>
      <c r="GJB314" s="96"/>
      <c r="GJC314" s="96"/>
      <c r="GJD314" s="96"/>
      <c r="GJE314" s="96"/>
      <c r="GJF314" s="96"/>
      <c r="GJG314" s="96"/>
      <c r="GJH314" s="96"/>
      <c r="GJI314" s="96"/>
      <c r="GJJ314" s="96"/>
      <c r="GJK314" s="96"/>
      <c r="GJL314" s="96"/>
      <c r="GJM314" s="96"/>
      <c r="GJN314" s="96"/>
      <c r="GJO314" s="96"/>
      <c r="GJP314" s="96"/>
      <c r="GJQ314" s="96"/>
      <c r="GJR314" s="96"/>
      <c r="GJS314" s="96"/>
      <c r="GJT314" s="96"/>
      <c r="GJU314" s="96"/>
      <c r="GJV314" s="96"/>
      <c r="GJW314" s="96"/>
      <c r="GJX314" s="96"/>
      <c r="GJY314" s="96"/>
      <c r="GJZ314" s="96"/>
      <c r="GKA314" s="96"/>
      <c r="GKB314" s="96"/>
      <c r="GKC314" s="96"/>
      <c r="GKD314" s="96"/>
      <c r="GKE314" s="96"/>
      <c r="GKF314" s="96"/>
      <c r="GKG314" s="96"/>
      <c r="GKH314" s="96"/>
      <c r="GKI314" s="96"/>
      <c r="GKJ314" s="96"/>
      <c r="GKK314" s="96"/>
      <c r="GKL314" s="96"/>
      <c r="GKM314" s="96"/>
      <c r="GKN314" s="96"/>
      <c r="GKO314" s="96"/>
      <c r="GKP314" s="96"/>
      <c r="GKQ314" s="96"/>
      <c r="GKR314" s="96"/>
      <c r="GKS314" s="96"/>
      <c r="GKT314" s="96"/>
      <c r="GKU314" s="96"/>
      <c r="GKV314" s="96"/>
      <c r="GKW314" s="96"/>
      <c r="GKX314" s="96"/>
      <c r="GKY314" s="96"/>
      <c r="GKZ314" s="96"/>
      <c r="GLA314" s="96"/>
      <c r="GLB314" s="96"/>
      <c r="GLC314" s="96"/>
      <c r="GLD314" s="96"/>
      <c r="GLE314" s="96"/>
      <c r="GLF314" s="96"/>
      <c r="GLG314" s="96"/>
      <c r="GLH314" s="96"/>
      <c r="GLI314" s="96"/>
      <c r="GLJ314" s="96"/>
      <c r="GLK314" s="96"/>
      <c r="GLL314" s="96"/>
      <c r="GLM314" s="96"/>
      <c r="GLN314" s="96"/>
      <c r="GLO314" s="96"/>
      <c r="GLP314" s="96"/>
      <c r="GLQ314" s="96"/>
      <c r="GLR314" s="96"/>
      <c r="GLS314" s="96"/>
      <c r="GLT314" s="96"/>
      <c r="GLU314" s="96"/>
      <c r="GLV314" s="96"/>
      <c r="GLW314" s="96"/>
      <c r="GLX314" s="96"/>
      <c r="GLY314" s="96"/>
      <c r="GLZ314" s="96"/>
      <c r="GMA314" s="96"/>
      <c r="GMB314" s="96"/>
      <c r="GMC314" s="96"/>
      <c r="GMD314" s="96"/>
      <c r="GME314" s="96"/>
      <c r="GMF314" s="96"/>
      <c r="GMG314" s="96"/>
      <c r="GMH314" s="96"/>
      <c r="GMI314" s="96"/>
      <c r="GMJ314" s="96"/>
      <c r="GMK314" s="96"/>
      <c r="GML314" s="96"/>
      <c r="GMM314" s="96"/>
      <c r="GMN314" s="96"/>
      <c r="GMO314" s="96"/>
      <c r="GMP314" s="96"/>
      <c r="GMQ314" s="96"/>
      <c r="GMR314" s="96"/>
      <c r="GMS314" s="96"/>
      <c r="GMT314" s="96"/>
      <c r="GMU314" s="96"/>
      <c r="GMV314" s="96"/>
      <c r="GMW314" s="96"/>
      <c r="GMX314" s="96"/>
      <c r="GMY314" s="96"/>
      <c r="GMZ314" s="96"/>
      <c r="GNA314" s="96"/>
      <c r="GNB314" s="96"/>
      <c r="GNC314" s="96"/>
      <c r="GND314" s="96"/>
      <c r="GNE314" s="96"/>
      <c r="GNF314" s="96"/>
      <c r="GNG314" s="96"/>
      <c r="GNH314" s="96"/>
      <c r="GNI314" s="96"/>
      <c r="GNJ314" s="96"/>
      <c r="GNK314" s="96"/>
      <c r="GNL314" s="96"/>
      <c r="GNM314" s="96"/>
      <c r="GNN314" s="96"/>
      <c r="GNO314" s="96"/>
      <c r="GNP314" s="96"/>
      <c r="GNQ314" s="96"/>
      <c r="GNR314" s="96"/>
      <c r="GNS314" s="96"/>
      <c r="GNT314" s="96"/>
      <c r="GNU314" s="96"/>
      <c r="GNV314" s="96"/>
      <c r="GNW314" s="96"/>
      <c r="GNX314" s="96"/>
      <c r="GNY314" s="96"/>
      <c r="GNZ314" s="96"/>
      <c r="GOA314" s="96"/>
      <c r="GOB314" s="96"/>
      <c r="GOC314" s="96"/>
      <c r="GOD314" s="96"/>
      <c r="GOE314" s="96"/>
      <c r="GOF314" s="96"/>
      <c r="GOG314" s="96"/>
      <c r="GOH314" s="96"/>
      <c r="GOI314" s="96"/>
      <c r="GOJ314" s="96"/>
      <c r="GOK314" s="96"/>
      <c r="GOL314" s="96"/>
      <c r="GOM314" s="96"/>
      <c r="GON314" s="96"/>
      <c r="GOO314" s="96"/>
      <c r="GOP314" s="96"/>
      <c r="GOQ314" s="96"/>
      <c r="GOR314" s="96"/>
      <c r="GOS314" s="96"/>
      <c r="GOT314" s="96"/>
      <c r="GOU314" s="96"/>
      <c r="GOV314" s="96"/>
      <c r="GOW314" s="96"/>
      <c r="GOX314" s="96"/>
      <c r="GOY314" s="96"/>
      <c r="GOZ314" s="96"/>
      <c r="GPA314" s="96"/>
      <c r="GPB314" s="96"/>
      <c r="GPC314" s="96"/>
      <c r="GPD314" s="96"/>
      <c r="GPE314" s="96"/>
      <c r="GPF314" s="96"/>
      <c r="GPG314" s="96"/>
      <c r="GPH314" s="96"/>
      <c r="GPI314" s="96"/>
      <c r="GPJ314" s="96"/>
      <c r="GPK314" s="96"/>
      <c r="GPL314" s="96"/>
      <c r="GPM314" s="96"/>
      <c r="GPN314" s="96"/>
      <c r="GPO314" s="96"/>
      <c r="GPP314" s="96"/>
      <c r="GPQ314" s="96"/>
      <c r="GPR314" s="96"/>
      <c r="GPS314" s="96"/>
      <c r="GPT314" s="96"/>
      <c r="GPU314" s="96"/>
      <c r="GPV314" s="96"/>
      <c r="GPW314" s="96"/>
      <c r="GPX314" s="96"/>
      <c r="GPY314" s="96"/>
      <c r="GPZ314" s="96"/>
      <c r="GQA314" s="96"/>
      <c r="GQB314" s="96"/>
      <c r="GQC314" s="96"/>
      <c r="GQD314" s="96"/>
      <c r="GQE314" s="96"/>
      <c r="GQF314" s="96"/>
      <c r="GQG314" s="96"/>
      <c r="GQH314" s="96"/>
      <c r="GQI314" s="96"/>
      <c r="GQJ314" s="96"/>
      <c r="GQK314" s="96"/>
      <c r="GQL314" s="96"/>
      <c r="GQM314" s="96"/>
      <c r="GQN314" s="96"/>
      <c r="GQO314" s="96"/>
      <c r="GQP314" s="96"/>
      <c r="GQQ314" s="96"/>
      <c r="GQR314" s="96"/>
      <c r="GQS314" s="96"/>
      <c r="GQT314" s="96"/>
      <c r="GQU314" s="96"/>
      <c r="GQV314" s="96"/>
      <c r="GQW314" s="96"/>
      <c r="GQX314" s="96"/>
      <c r="GQY314" s="96"/>
      <c r="GQZ314" s="96"/>
      <c r="GRA314" s="96"/>
      <c r="GRB314" s="96"/>
      <c r="GRC314" s="96"/>
      <c r="GRD314" s="96"/>
      <c r="GRE314" s="96"/>
      <c r="GRF314" s="96"/>
      <c r="GRG314" s="96"/>
      <c r="GRH314" s="96"/>
      <c r="GRI314" s="96"/>
      <c r="GRJ314" s="96"/>
      <c r="GRK314" s="96"/>
      <c r="GRL314" s="96"/>
      <c r="GRM314" s="96"/>
      <c r="GRN314" s="96"/>
      <c r="GRO314" s="96"/>
      <c r="GRP314" s="96"/>
      <c r="GRQ314" s="96"/>
      <c r="GRR314" s="96"/>
      <c r="GRS314" s="96"/>
      <c r="GRT314" s="96"/>
      <c r="GRU314" s="96"/>
      <c r="GRV314" s="96"/>
      <c r="GRW314" s="96"/>
      <c r="GRX314" s="96"/>
      <c r="GRY314" s="96"/>
      <c r="GRZ314" s="96"/>
      <c r="GSA314" s="96"/>
      <c r="GSB314" s="96"/>
      <c r="GSC314" s="96"/>
      <c r="GSD314" s="96"/>
      <c r="GSE314" s="96"/>
      <c r="GSF314" s="96"/>
      <c r="GSG314" s="96"/>
      <c r="GSH314" s="96"/>
      <c r="GSI314" s="96"/>
      <c r="GSJ314" s="96"/>
      <c r="GSK314" s="96"/>
      <c r="GSL314" s="96"/>
      <c r="GSM314" s="96"/>
      <c r="GSN314" s="96"/>
      <c r="GSO314" s="96"/>
      <c r="GSP314" s="96"/>
      <c r="GSQ314" s="96"/>
      <c r="GSR314" s="96"/>
      <c r="GSS314" s="96"/>
      <c r="GST314" s="96"/>
      <c r="GSU314" s="96"/>
      <c r="GSV314" s="96"/>
      <c r="GSW314" s="96"/>
      <c r="GSX314" s="96"/>
      <c r="GSY314" s="96"/>
      <c r="GSZ314" s="96"/>
      <c r="GTA314" s="96"/>
      <c r="GTB314" s="96"/>
      <c r="GTC314" s="96"/>
      <c r="GTD314" s="96"/>
      <c r="GTE314" s="96"/>
      <c r="GTF314" s="96"/>
      <c r="GTG314" s="96"/>
      <c r="GTH314" s="96"/>
      <c r="GTI314" s="96"/>
      <c r="GTJ314" s="96"/>
      <c r="GTK314" s="96"/>
      <c r="GTL314" s="96"/>
      <c r="GTM314" s="96"/>
      <c r="GTN314" s="96"/>
      <c r="GTO314" s="96"/>
      <c r="GTP314" s="96"/>
      <c r="GTQ314" s="96"/>
      <c r="GTR314" s="96"/>
      <c r="GTS314" s="96"/>
      <c r="GTT314" s="96"/>
      <c r="GTU314" s="96"/>
      <c r="GTV314" s="96"/>
      <c r="GTW314" s="96"/>
      <c r="GTX314" s="96"/>
      <c r="GTY314" s="96"/>
      <c r="GTZ314" s="96"/>
      <c r="GUA314" s="96"/>
      <c r="GUB314" s="96"/>
      <c r="GUC314" s="96"/>
      <c r="GUD314" s="96"/>
      <c r="GUE314" s="96"/>
      <c r="GUF314" s="96"/>
      <c r="GUG314" s="96"/>
      <c r="GUH314" s="96"/>
      <c r="GUI314" s="96"/>
      <c r="GUJ314" s="96"/>
      <c r="GUK314" s="96"/>
      <c r="GUL314" s="96"/>
      <c r="GUM314" s="96"/>
      <c r="GUN314" s="96"/>
      <c r="GUO314" s="96"/>
      <c r="GUP314" s="96"/>
      <c r="GUQ314" s="96"/>
      <c r="GUR314" s="96"/>
      <c r="GUS314" s="96"/>
      <c r="GUT314" s="96"/>
      <c r="GUU314" s="96"/>
      <c r="GUV314" s="96"/>
      <c r="GUW314" s="96"/>
      <c r="GUX314" s="96"/>
      <c r="GUY314" s="96"/>
      <c r="GUZ314" s="96"/>
      <c r="GVA314" s="96"/>
      <c r="GVB314" s="96"/>
      <c r="GVC314" s="96"/>
      <c r="GVD314" s="96"/>
      <c r="GVE314" s="96"/>
      <c r="GVF314" s="96"/>
      <c r="GVG314" s="96"/>
      <c r="GVH314" s="96"/>
      <c r="GVI314" s="96"/>
      <c r="GVJ314" s="96"/>
      <c r="GVK314" s="96"/>
      <c r="GVL314" s="96"/>
      <c r="GVM314" s="96"/>
      <c r="GVN314" s="96"/>
      <c r="GVO314" s="96"/>
      <c r="GVP314" s="96"/>
      <c r="GVQ314" s="96"/>
      <c r="GVR314" s="96"/>
      <c r="GVS314" s="96"/>
      <c r="GVT314" s="96"/>
      <c r="GVU314" s="96"/>
      <c r="GVV314" s="96"/>
      <c r="GVW314" s="96"/>
      <c r="GVX314" s="96"/>
      <c r="GVY314" s="96"/>
      <c r="GVZ314" s="96"/>
      <c r="GWA314" s="96"/>
      <c r="GWB314" s="96"/>
      <c r="GWC314" s="96"/>
      <c r="GWD314" s="96"/>
      <c r="GWE314" s="96"/>
      <c r="GWF314" s="96"/>
      <c r="GWG314" s="96"/>
      <c r="GWH314" s="96"/>
      <c r="GWI314" s="96"/>
      <c r="GWJ314" s="96"/>
      <c r="GWK314" s="96"/>
      <c r="GWL314" s="96"/>
      <c r="GWM314" s="96"/>
      <c r="GWN314" s="96"/>
      <c r="GWO314" s="96"/>
      <c r="GWP314" s="96"/>
      <c r="GWQ314" s="96"/>
      <c r="GWR314" s="96"/>
      <c r="GWS314" s="96"/>
      <c r="GWT314" s="96"/>
      <c r="GWU314" s="96"/>
      <c r="GWV314" s="96"/>
      <c r="GWW314" s="96"/>
      <c r="GWX314" s="96"/>
      <c r="GWY314" s="96"/>
      <c r="GWZ314" s="96"/>
      <c r="GXA314" s="96"/>
      <c r="GXB314" s="96"/>
      <c r="GXC314" s="96"/>
      <c r="GXD314" s="96"/>
      <c r="GXE314" s="96"/>
      <c r="GXF314" s="96"/>
      <c r="GXG314" s="96"/>
      <c r="GXH314" s="96"/>
      <c r="GXI314" s="96"/>
      <c r="GXJ314" s="96"/>
      <c r="GXK314" s="96"/>
      <c r="GXL314" s="96"/>
      <c r="GXM314" s="96"/>
      <c r="GXN314" s="96"/>
      <c r="GXO314" s="96"/>
      <c r="GXP314" s="96"/>
      <c r="GXQ314" s="96"/>
      <c r="GXR314" s="96"/>
      <c r="GXS314" s="96"/>
      <c r="GXT314" s="96"/>
      <c r="GXU314" s="96"/>
      <c r="GXV314" s="96"/>
      <c r="GXW314" s="96"/>
      <c r="GXX314" s="96"/>
      <c r="GXY314" s="96"/>
      <c r="GXZ314" s="96"/>
      <c r="GYA314" s="96"/>
      <c r="GYB314" s="96"/>
      <c r="GYC314" s="96"/>
      <c r="GYD314" s="96"/>
      <c r="GYE314" s="96"/>
      <c r="GYF314" s="96"/>
      <c r="GYG314" s="96"/>
      <c r="GYH314" s="96"/>
      <c r="GYI314" s="96"/>
      <c r="GYJ314" s="96"/>
      <c r="GYK314" s="96"/>
      <c r="GYL314" s="96"/>
      <c r="GYM314" s="96"/>
      <c r="GYN314" s="96"/>
      <c r="GYO314" s="96"/>
      <c r="GYP314" s="96"/>
      <c r="GYQ314" s="96"/>
      <c r="GYR314" s="96"/>
      <c r="GYS314" s="96"/>
      <c r="GYT314" s="96"/>
      <c r="GYU314" s="96"/>
      <c r="GYV314" s="96"/>
      <c r="GYW314" s="96"/>
      <c r="GYX314" s="96"/>
      <c r="GYY314" s="96"/>
      <c r="GYZ314" s="96"/>
      <c r="GZA314" s="96"/>
      <c r="GZB314" s="96"/>
      <c r="GZC314" s="96"/>
      <c r="GZD314" s="96"/>
      <c r="GZE314" s="96"/>
      <c r="GZF314" s="96"/>
      <c r="GZG314" s="96"/>
      <c r="GZH314" s="96"/>
      <c r="GZI314" s="96"/>
      <c r="GZJ314" s="96"/>
      <c r="GZK314" s="96"/>
      <c r="GZL314" s="96"/>
      <c r="GZM314" s="96"/>
      <c r="GZN314" s="96"/>
      <c r="GZO314" s="96"/>
      <c r="GZP314" s="96"/>
      <c r="GZQ314" s="96"/>
      <c r="GZR314" s="96"/>
      <c r="GZS314" s="96"/>
      <c r="GZT314" s="96"/>
      <c r="GZU314" s="96"/>
      <c r="GZV314" s="96"/>
      <c r="GZW314" s="96"/>
      <c r="GZX314" s="96"/>
      <c r="GZY314" s="96"/>
      <c r="GZZ314" s="96"/>
      <c r="HAA314" s="96"/>
      <c r="HAB314" s="96"/>
      <c r="HAC314" s="96"/>
      <c r="HAD314" s="96"/>
      <c r="HAE314" s="96"/>
      <c r="HAF314" s="96"/>
      <c r="HAG314" s="96"/>
      <c r="HAH314" s="96"/>
      <c r="HAI314" s="96"/>
      <c r="HAJ314" s="96"/>
      <c r="HAK314" s="96"/>
      <c r="HAL314" s="96"/>
      <c r="HAM314" s="96"/>
      <c r="HAN314" s="96"/>
      <c r="HAO314" s="96"/>
      <c r="HAP314" s="96"/>
      <c r="HAQ314" s="96"/>
      <c r="HAR314" s="96"/>
      <c r="HAS314" s="96"/>
      <c r="HAT314" s="96"/>
      <c r="HAU314" s="96"/>
      <c r="HAV314" s="96"/>
      <c r="HAW314" s="96"/>
      <c r="HAX314" s="96"/>
      <c r="HAY314" s="96"/>
      <c r="HAZ314" s="96"/>
      <c r="HBA314" s="96"/>
      <c r="HBB314" s="96"/>
      <c r="HBC314" s="96"/>
      <c r="HBD314" s="96"/>
      <c r="HBE314" s="96"/>
      <c r="HBF314" s="96"/>
      <c r="HBG314" s="96"/>
      <c r="HBH314" s="96"/>
      <c r="HBI314" s="96"/>
      <c r="HBJ314" s="96"/>
      <c r="HBK314" s="96"/>
      <c r="HBL314" s="96"/>
      <c r="HBM314" s="96"/>
      <c r="HBN314" s="96"/>
      <c r="HBO314" s="96"/>
      <c r="HBP314" s="96"/>
      <c r="HBQ314" s="96"/>
      <c r="HBR314" s="96"/>
      <c r="HBS314" s="96"/>
      <c r="HBT314" s="96"/>
      <c r="HBU314" s="96"/>
      <c r="HBV314" s="96"/>
      <c r="HBW314" s="96"/>
      <c r="HBX314" s="96"/>
      <c r="HBY314" s="96"/>
      <c r="HBZ314" s="96"/>
      <c r="HCA314" s="96"/>
      <c r="HCB314" s="96"/>
      <c r="HCC314" s="96"/>
      <c r="HCD314" s="96"/>
      <c r="HCE314" s="96"/>
      <c r="HCF314" s="96"/>
      <c r="HCG314" s="96"/>
      <c r="HCH314" s="96"/>
      <c r="HCI314" s="96"/>
      <c r="HCJ314" s="96"/>
      <c r="HCK314" s="96"/>
      <c r="HCL314" s="96"/>
      <c r="HCM314" s="96"/>
      <c r="HCN314" s="96"/>
      <c r="HCO314" s="96"/>
      <c r="HCP314" s="96"/>
      <c r="HCQ314" s="96"/>
      <c r="HCR314" s="96"/>
      <c r="HCS314" s="96"/>
      <c r="HCT314" s="96"/>
      <c r="HCU314" s="96"/>
      <c r="HCV314" s="96"/>
      <c r="HCW314" s="96"/>
      <c r="HCX314" s="96"/>
      <c r="HCY314" s="96"/>
      <c r="HCZ314" s="96"/>
      <c r="HDA314" s="96"/>
      <c r="HDB314" s="96"/>
      <c r="HDC314" s="96"/>
      <c r="HDD314" s="96"/>
      <c r="HDE314" s="96"/>
      <c r="HDF314" s="96"/>
      <c r="HDG314" s="96"/>
      <c r="HDH314" s="96"/>
      <c r="HDI314" s="96"/>
      <c r="HDJ314" s="96"/>
      <c r="HDK314" s="96"/>
      <c r="HDL314" s="96"/>
      <c r="HDM314" s="96"/>
      <c r="HDN314" s="96"/>
      <c r="HDO314" s="96"/>
      <c r="HDP314" s="96"/>
      <c r="HDQ314" s="96"/>
      <c r="HDR314" s="96"/>
      <c r="HDS314" s="96"/>
      <c r="HDT314" s="96"/>
      <c r="HDU314" s="96"/>
      <c r="HDV314" s="96"/>
      <c r="HDW314" s="96"/>
      <c r="HDX314" s="96"/>
      <c r="HDY314" s="96"/>
      <c r="HDZ314" s="96"/>
      <c r="HEA314" s="96"/>
      <c r="HEB314" s="96"/>
      <c r="HEC314" s="96"/>
      <c r="HED314" s="96"/>
      <c r="HEE314" s="96"/>
      <c r="HEF314" s="96"/>
      <c r="HEG314" s="96"/>
      <c r="HEH314" s="96"/>
      <c r="HEI314" s="96"/>
      <c r="HEJ314" s="96"/>
      <c r="HEK314" s="96"/>
      <c r="HEL314" s="96"/>
      <c r="HEM314" s="96"/>
      <c r="HEN314" s="96"/>
      <c r="HEO314" s="96"/>
      <c r="HEP314" s="96"/>
      <c r="HEQ314" s="96"/>
      <c r="HER314" s="96"/>
      <c r="HES314" s="96"/>
      <c r="HET314" s="96"/>
      <c r="HEU314" s="96"/>
      <c r="HEV314" s="96"/>
      <c r="HEW314" s="96"/>
      <c r="HEX314" s="96"/>
      <c r="HEY314" s="96"/>
      <c r="HEZ314" s="96"/>
      <c r="HFA314" s="96"/>
      <c r="HFB314" s="96"/>
      <c r="HFC314" s="96"/>
      <c r="HFD314" s="96"/>
      <c r="HFE314" s="96"/>
      <c r="HFF314" s="96"/>
      <c r="HFG314" s="96"/>
      <c r="HFH314" s="96"/>
      <c r="HFI314" s="96"/>
      <c r="HFJ314" s="96"/>
      <c r="HFK314" s="96"/>
      <c r="HFL314" s="96"/>
      <c r="HFM314" s="96"/>
      <c r="HFN314" s="96"/>
      <c r="HFO314" s="96"/>
      <c r="HFP314" s="96"/>
      <c r="HFQ314" s="96"/>
      <c r="HFR314" s="96"/>
      <c r="HFS314" s="96"/>
      <c r="HFT314" s="96"/>
      <c r="HFU314" s="96"/>
      <c r="HFV314" s="96"/>
      <c r="HFW314" s="96"/>
      <c r="HFX314" s="96"/>
      <c r="HFY314" s="96"/>
      <c r="HFZ314" s="96"/>
      <c r="HGA314" s="96"/>
      <c r="HGB314" s="96"/>
      <c r="HGC314" s="96"/>
      <c r="HGD314" s="96"/>
      <c r="HGE314" s="96"/>
      <c r="HGF314" s="96"/>
      <c r="HGG314" s="96"/>
      <c r="HGH314" s="96"/>
      <c r="HGI314" s="96"/>
      <c r="HGJ314" s="96"/>
      <c r="HGK314" s="96"/>
      <c r="HGL314" s="96"/>
      <c r="HGM314" s="96"/>
      <c r="HGN314" s="96"/>
      <c r="HGO314" s="96"/>
      <c r="HGP314" s="96"/>
      <c r="HGQ314" s="96"/>
      <c r="HGR314" s="96"/>
      <c r="HGS314" s="96"/>
      <c r="HGT314" s="96"/>
      <c r="HGU314" s="96"/>
      <c r="HGV314" s="96"/>
      <c r="HGW314" s="96"/>
      <c r="HGX314" s="96"/>
      <c r="HGY314" s="96"/>
      <c r="HGZ314" s="96"/>
      <c r="HHA314" s="96"/>
      <c r="HHB314" s="96"/>
      <c r="HHC314" s="96"/>
      <c r="HHD314" s="96"/>
      <c r="HHE314" s="96"/>
      <c r="HHF314" s="96"/>
      <c r="HHG314" s="96"/>
      <c r="HHH314" s="96"/>
      <c r="HHI314" s="96"/>
      <c r="HHJ314" s="96"/>
      <c r="HHK314" s="96"/>
      <c r="HHL314" s="96"/>
      <c r="HHM314" s="96"/>
      <c r="HHN314" s="96"/>
      <c r="HHO314" s="96"/>
      <c r="HHP314" s="96"/>
      <c r="HHQ314" s="96"/>
      <c r="HHR314" s="96"/>
      <c r="HHS314" s="96"/>
      <c r="HHT314" s="96"/>
      <c r="HHU314" s="96"/>
      <c r="HHV314" s="96"/>
      <c r="HHW314" s="96"/>
      <c r="HHX314" s="96"/>
      <c r="HHY314" s="96"/>
      <c r="HHZ314" s="96"/>
      <c r="HIA314" s="96"/>
      <c r="HIB314" s="96"/>
      <c r="HIC314" s="96"/>
      <c r="HID314" s="96"/>
      <c r="HIE314" s="96"/>
      <c r="HIF314" s="96"/>
      <c r="HIG314" s="96"/>
      <c r="HIH314" s="96"/>
      <c r="HII314" s="96"/>
      <c r="HIJ314" s="96"/>
      <c r="HIK314" s="96"/>
      <c r="HIL314" s="96"/>
      <c r="HIM314" s="96"/>
      <c r="HIN314" s="96"/>
      <c r="HIO314" s="96"/>
      <c r="HIP314" s="96"/>
      <c r="HIQ314" s="96"/>
      <c r="HIR314" s="96"/>
      <c r="HIS314" s="96"/>
      <c r="HIT314" s="96"/>
      <c r="HIU314" s="96"/>
      <c r="HIV314" s="96"/>
      <c r="HIW314" s="96"/>
      <c r="HIX314" s="96"/>
      <c r="HIY314" s="96"/>
      <c r="HIZ314" s="96"/>
      <c r="HJA314" s="96"/>
      <c r="HJB314" s="96"/>
      <c r="HJC314" s="96"/>
      <c r="HJD314" s="96"/>
      <c r="HJE314" s="96"/>
      <c r="HJF314" s="96"/>
      <c r="HJG314" s="96"/>
      <c r="HJH314" s="96"/>
      <c r="HJI314" s="96"/>
      <c r="HJJ314" s="96"/>
      <c r="HJK314" s="96"/>
      <c r="HJL314" s="96"/>
      <c r="HJM314" s="96"/>
      <c r="HJN314" s="96"/>
      <c r="HJO314" s="96"/>
      <c r="HJP314" s="96"/>
      <c r="HJQ314" s="96"/>
      <c r="HJR314" s="96"/>
      <c r="HJS314" s="96"/>
      <c r="HJT314" s="96"/>
      <c r="HJU314" s="96"/>
      <c r="HJV314" s="96"/>
      <c r="HJW314" s="96"/>
      <c r="HJX314" s="96"/>
      <c r="HJY314" s="96"/>
      <c r="HJZ314" s="96"/>
      <c r="HKA314" s="96"/>
      <c r="HKB314" s="96"/>
      <c r="HKC314" s="96"/>
      <c r="HKD314" s="96"/>
      <c r="HKE314" s="96"/>
      <c r="HKF314" s="96"/>
      <c r="HKG314" s="96"/>
      <c r="HKH314" s="96"/>
      <c r="HKI314" s="96"/>
      <c r="HKJ314" s="96"/>
      <c r="HKK314" s="96"/>
      <c r="HKL314" s="96"/>
      <c r="HKM314" s="96"/>
      <c r="HKN314" s="96"/>
      <c r="HKO314" s="96"/>
      <c r="HKP314" s="96"/>
      <c r="HKQ314" s="96"/>
      <c r="HKR314" s="96"/>
      <c r="HKS314" s="96"/>
      <c r="HKT314" s="96"/>
      <c r="HKU314" s="96"/>
      <c r="HKV314" s="96"/>
      <c r="HKW314" s="96"/>
      <c r="HKX314" s="96"/>
      <c r="HKY314" s="96"/>
      <c r="HKZ314" s="96"/>
      <c r="HLA314" s="96"/>
      <c r="HLB314" s="96"/>
      <c r="HLC314" s="96"/>
      <c r="HLD314" s="96"/>
      <c r="HLE314" s="96"/>
      <c r="HLF314" s="96"/>
      <c r="HLG314" s="96"/>
      <c r="HLH314" s="96"/>
      <c r="HLI314" s="96"/>
      <c r="HLJ314" s="96"/>
      <c r="HLK314" s="96"/>
      <c r="HLL314" s="96"/>
      <c r="HLM314" s="96"/>
      <c r="HLN314" s="96"/>
      <c r="HLO314" s="96"/>
      <c r="HLP314" s="96"/>
      <c r="HLQ314" s="96"/>
      <c r="HLR314" s="96"/>
      <c r="HLS314" s="96"/>
      <c r="HLT314" s="96"/>
      <c r="HLU314" s="96"/>
      <c r="HLV314" s="96"/>
      <c r="HLW314" s="96"/>
      <c r="HLX314" s="96"/>
      <c r="HLY314" s="96"/>
      <c r="HLZ314" s="96"/>
      <c r="HMA314" s="96"/>
      <c r="HMB314" s="96"/>
      <c r="HMC314" s="96"/>
      <c r="HMD314" s="96"/>
      <c r="HME314" s="96"/>
      <c r="HMF314" s="96"/>
      <c r="HMG314" s="96"/>
      <c r="HMH314" s="96"/>
      <c r="HMI314" s="96"/>
      <c r="HMJ314" s="96"/>
      <c r="HMK314" s="96"/>
      <c r="HML314" s="96"/>
      <c r="HMM314" s="96"/>
      <c r="HMN314" s="96"/>
      <c r="HMO314" s="96"/>
      <c r="HMP314" s="96"/>
      <c r="HMQ314" s="96"/>
      <c r="HMR314" s="96"/>
      <c r="HMS314" s="96"/>
      <c r="HMT314" s="96"/>
      <c r="HMU314" s="96"/>
      <c r="HMV314" s="96"/>
      <c r="HMW314" s="96"/>
      <c r="HMX314" s="96"/>
      <c r="HMY314" s="96"/>
      <c r="HMZ314" s="96"/>
      <c r="HNA314" s="96"/>
      <c r="HNB314" s="96"/>
      <c r="HNC314" s="96"/>
      <c r="HND314" s="96"/>
      <c r="HNE314" s="96"/>
      <c r="HNF314" s="96"/>
      <c r="HNG314" s="96"/>
      <c r="HNH314" s="96"/>
      <c r="HNI314" s="96"/>
      <c r="HNJ314" s="96"/>
      <c r="HNK314" s="96"/>
      <c r="HNL314" s="96"/>
      <c r="HNM314" s="96"/>
      <c r="HNN314" s="96"/>
      <c r="HNO314" s="96"/>
      <c r="HNP314" s="96"/>
      <c r="HNQ314" s="96"/>
      <c r="HNR314" s="96"/>
      <c r="HNS314" s="96"/>
      <c r="HNT314" s="96"/>
      <c r="HNU314" s="96"/>
      <c r="HNV314" s="96"/>
      <c r="HNW314" s="96"/>
      <c r="HNX314" s="96"/>
      <c r="HNY314" s="96"/>
      <c r="HNZ314" s="96"/>
      <c r="HOA314" s="96"/>
      <c r="HOB314" s="96"/>
      <c r="HOC314" s="96"/>
      <c r="HOD314" s="96"/>
      <c r="HOE314" s="96"/>
      <c r="HOF314" s="96"/>
      <c r="HOG314" s="96"/>
      <c r="HOH314" s="96"/>
      <c r="HOI314" s="96"/>
      <c r="HOJ314" s="96"/>
      <c r="HOK314" s="96"/>
      <c r="HOL314" s="96"/>
      <c r="HOM314" s="96"/>
      <c r="HON314" s="96"/>
      <c r="HOO314" s="96"/>
      <c r="HOP314" s="96"/>
      <c r="HOQ314" s="96"/>
      <c r="HOR314" s="96"/>
      <c r="HOS314" s="96"/>
      <c r="HOT314" s="96"/>
      <c r="HOU314" s="96"/>
      <c r="HOV314" s="96"/>
      <c r="HOW314" s="96"/>
      <c r="HOX314" s="96"/>
      <c r="HOY314" s="96"/>
      <c r="HOZ314" s="96"/>
      <c r="HPA314" s="96"/>
      <c r="HPB314" s="96"/>
      <c r="HPC314" s="96"/>
      <c r="HPD314" s="96"/>
      <c r="HPE314" s="96"/>
      <c r="HPF314" s="96"/>
      <c r="HPG314" s="96"/>
      <c r="HPH314" s="96"/>
      <c r="HPI314" s="96"/>
      <c r="HPJ314" s="96"/>
      <c r="HPK314" s="96"/>
      <c r="HPL314" s="96"/>
      <c r="HPM314" s="96"/>
      <c r="HPN314" s="96"/>
      <c r="HPO314" s="96"/>
      <c r="HPP314" s="96"/>
      <c r="HPQ314" s="96"/>
      <c r="HPR314" s="96"/>
      <c r="HPS314" s="96"/>
      <c r="HPT314" s="96"/>
      <c r="HPU314" s="96"/>
      <c r="HPV314" s="96"/>
      <c r="HPW314" s="96"/>
      <c r="HPX314" s="96"/>
      <c r="HPY314" s="96"/>
      <c r="HPZ314" s="96"/>
      <c r="HQA314" s="96"/>
      <c r="HQB314" s="96"/>
      <c r="HQC314" s="96"/>
      <c r="HQD314" s="96"/>
      <c r="HQE314" s="96"/>
      <c r="HQF314" s="96"/>
      <c r="HQG314" s="96"/>
      <c r="HQH314" s="96"/>
      <c r="HQI314" s="96"/>
      <c r="HQJ314" s="96"/>
      <c r="HQK314" s="96"/>
      <c r="HQL314" s="96"/>
      <c r="HQM314" s="96"/>
      <c r="HQN314" s="96"/>
      <c r="HQO314" s="96"/>
      <c r="HQP314" s="96"/>
      <c r="HQQ314" s="96"/>
      <c r="HQR314" s="96"/>
      <c r="HQS314" s="96"/>
      <c r="HQT314" s="96"/>
      <c r="HQU314" s="96"/>
      <c r="HQV314" s="96"/>
      <c r="HQW314" s="96"/>
      <c r="HQX314" s="96"/>
      <c r="HQY314" s="96"/>
      <c r="HQZ314" s="96"/>
      <c r="HRA314" s="96"/>
      <c r="HRB314" s="96"/>
      <c r="HRC314" s="96"/>
      <c r="HRD314" s="96"/>
      <c r="HRE314" s="96"/>
      <c r="HRF314" s="96"/>
      <c r="HRG314" s="96"/>
      <c r="HRH314" s="96"/>
      <c r="HRI314" s="96"/>
      <c r="HRJ314" s="96"/>
      <c r="HRK314" s="96"/>
      <c r="HRL314" s="96"/>
      <c r="HRM314" s="96"/>
      <c r="HRN314" s="96"/>
      <c r="HRO314" s="96"/>
      <c r="HRP314" s="96"/>
      <c r="HRQ314" s="96"/>
      <c r="HRR314" s="96"/>
      <c r="HRS314" s="96"/>
      <c r="HRT314" s="96"/>
      <c r="HRU314" s="96"/>
      <c r="HRV314" s="96"/>
      <c r="HRW314" s="96"/>
      <c r="HRX314" s="96"/>
      <c r="HRY314" s="96"/>
      <c r="HRZ314" s="96"/>
      <c r="HSA314" s="96"/>
      <c r="HSB314" s="96"/>
      <c r="HSC314" s="96"/>
      <c r="HSD314" s="96"/>
      <c r="HSE314" s="96"/>
      <c r="HSF314" s="96"/>
      <c r="HSG314" s="96"/>
      <c r="HSH314" s="96"/>
      <c r="HSI314" s="96"/>
      <c r="HSJ314" s="96"/>
      <c r="HSK314" s="96"/>
      <c r="HSL314" s="96"/>
      <c r="HSM314" s="96"/>
      <c r="HSN314" s="96"/>
      <c r="HSO314" s="96"/>
      <c r="HSP314" s="96"/>
      <c r="HSQ314" s="96"/>
      <c r="HSR314" s="96"/>
      <c r="HSS314" s="96"/>
      <c r="HST314" s="96"/>
      <c r="HSU314" s="96"/>
      <c r="HSV314" s="96"/>
      <c r="HSW314" s="96"/>
      <c r="HSX314" s="96"/>
      <c r="HSY314" s="96"/>
      <c r="HSZ314" s="96"/>
      <c r="HTA314" s="96"/>
      <c r="HTB314" s="96"/>
      <c r="HTC314" s="96"/>
      <c r="HTD314" s="96"/>
      <c r="HTE314" s="96"/>
      <c r="HTF314" s="96"/>
      <c r="HTG314" s="96"/>
      <c r="HTH314" s="96"/>
      <c r="HTI314" s="96"/>
      <c r="HTJ314" s="96"/>
      <c r="HTK314" s="96"/>
      <c r="HTL314" s="96"/>
      <c r="HTM314" s="96"/>
      <c r="HTN314" s="96"/>
      <c r="HTO314" s="96"/>
      <c r="HTP314" s="96"/>
      <c r="HTQ314" s="96"/>
      <c r="HTR314" s="96"/>
      <c r="HTS314" s="96"/>
      <c r="HTT314" s="96"/>
      <c r="HTU314" s="96"/>
      <c r="HTV314" s="96"/>
      <c r="HTW314" s="96"/>
      <c r="HTX314" s="96"/>
      <c r="HTY314" s="96"/>
      <c r="HTZ314" s="96"/>
      <c r="HUA314" s="96"/>
      <c r="HUB314" s="96"/>
      <c r="HUC314" s="96"/>
      <c r="HUD314" s="96"/>
      <c r="HUE314" s="96"/>
      <c r="HUF314" s="96"/>
      <c r="HUG314" s="96"/>
      <c r="HUH314" s="96"/>
      <c r="HUI314" s="96"/>
      <c r="HUJ314" s="96"/>
      <c r="HUK314" s="96"/>
      <c r="HUL314" s="96"/>
      <c r="HUM314" s="96"/>
      <c r="HUN314" s="96"/>
      <c r="HUO314" s="96"/>
      <c r="HUP314" s="96"/>
      <c r="HUQ314" s="96"/>
      <c r="HUR314" s="96"/>
      <c r="HUS314" s="96"/>
      <c r="HUT314" s="96"/>
      <c r="HUU314" s="96"/>
      <c r="HUV314" s="96"/>
      <c r="HUW314" s="96"/>
      <c r="HUX314" s="96"/>
      <c r="HUY314" s="96"/>
      <c r="HUZ314" s="96"/>
      <c r="HVA314" s="96"/>
      <c r="HVB314" s="96"/>
      <c r="HVC314" s="96"/>
      <c r="HVD314" s="96"/>
      <c r="HVE314" s="96"/>
      <c r="HVF314" s="96"/>
      <c r="HVG314" s="96"/>
      <c r="HVH314" s="96"/>
      <c r="HVI314" s="96"/>
      <c r="HVJ314" s="96"/>
      <c r="HVK314" s="96"/>
      <c r="HVL314" s="96"/>
      <c r="HVM314" s="96"/>
      <c r="HVN314" s="96"/>
      <c r="HVO314" s="96"/>
      <c r="HVP314" s="96"/>
      <c r="HVQ314" s="96"/>
      <c r="HVR314" s="96"/>
      <c r="HVS314" s="96"/>
      <c r="HVT314" s="96"/>
      <c r="HVU314" s="96"/>
      <c r="HVV314" s="96"/>
      <c r="HVW314" s="96"/>
      <c r="HVX314" s="96"/>
      <c r="HVY314" s="96"/>
      <c r="HVZ314" s="96"/>
      <c r="HWA314" s="96"/>
      <c r="HWB314" s="96"/>
      <c r="HWC314" s="96"/>
      <c r="HWD314" s="96"/>
      <c r="HWE314" s="96"/>
      <c r="HWF314" s="96"/>
      <c r="HWG314" s="96"/>
      <c r="HWH314" s="96"/>
      <c r="HWI314" s="96"/>
      <c r="HWJ314" s="96"/>
      <c r="HWK314" s="96"/>
      <c r="HWL314" s="96"/>
      <c r="HWM314" s="96"/>
      <c r="HWN314" s="96"/>
      <c r="HWO314" s="96"/>
      <c r="HWP314" s="96"/>
      <c r="HWQ314" s="96"/>
      <c r="HWR314" s="96"/>
      <c r="HWS314" s="96"/>
      <c r="HWT314" s="96"/>
      <c r="HWU314" s="96"/>
      <c r="HWV314" s="96"/>
      <c r="HWW314" s="96"/>
      <c r="HWX314" s="96"/>
      <c r="HWY314" s="96"/>
      <c r="HWZ314" s="96"/>
      <c r="HXA314" s="96"/>
      <c r="HXB314" s="96"/>
      <c r="HXC314" s="96"/>
      <c r="HXD314" s="96"/>
      <c r="HXE314" s="96"/>
      <c r="HXF314" s="96"/>
      <c r="HXG314" s="96"/>
      <c r="HXH314" s="96"/>
      <c r="HXI314" s="96"/>
      <c r="HXJ314" s="96"/>
      <c r="HXK314" s="96"/>
      <c r="HXL314" s="96"/>
      <c r="HXM314" s="96"/>
      <c r="HXN314" s="96"/>
      <c r="HXO314" s="96"/>
      <c r="HXP314" s="96"/>
      <c r="HXQ314" s="96"/>
      <c r="HXR314" s="96"/>
      <c r="HXS314" s="96"/>
      <c r="HXT314" s="96"/>
      <c r="HXU314" s="96"/>
      <c r="HXV314" s="96"/>
      <c r="HXW314" s="96"/>
      <c r="HXX314" s="96"/>
      <c r="HXY314" s="96"/>
      <c r="HXZ314" s="96"/>
      <c r="HYA314" s="96"/>
      <c r="HYB314" s="96"/>
      <c r="HYC314" s="96"/>
      <c r="HYD314" s="96"/>
      <c r="HYE314" s="96"/>
      <c r="HYF314" s="96"/>
      <c r="HYG314" s="96"/>
      <c r="HYH314" s="96"/>
      <c r="HYI314" s="96"/>
      <c r="HYJ314" s="96"/>
      <c r="HYK314" s="96"/>
      <c r="HYL314" s="96"/>
      <c r="HYM314" s="96"/>
      <c r="HYN314" s="96"/>
      <c r="HYO314" s="96"/>
      <c r="HYP314" s="96"/>
      <c r="HYQ314" s="96"/>
      <c r="HYR314" s="96"/>
      <c r="HYS314" s="96"/>
      <c r="HYT314" s="96"/>
      <c r="HYU314" s="96"/>
      <c r="HYV314" s="96"/>
      <c r="HYW314" s="96"/>
      <c r="HYX314" s="96"/>
      <c r="HYY314" s="96"/>
      <c r="HYZ314" s="96"/>
      <c r="HZA314" s="96"/>
      <c r="HZB314" s="96"/>
      <c r="HZC314" s="96"/>
      <c r="HZD314" s="96"/>
      <c r="HZE314" s="96"/>
      <c r="HZF314" s="96"/>
      <c r="HZG314" s="96"/>
      <c r="HZH314" s="96"/>
      <c r="HZI314" s="96"/>
      <c r="HZJ314" s="96"/>
      <c r="HZK314" s="96"/>
      <c r="HZL314" s="96"/>
      <c r="HZM314" s="96"/>
      <c r="HZN314" s="96"/>
      <c r="HZO314" s="96"/>
      <c r="HZP314" s="96"/>
      <c r="HZQ314" s="96"/>
      <c r="HZR314" s="96"/>
      <c r="HZS314" s="96"/>
      <c r="HZT314" s="96"/>
      <c r="HZU314" s="96"/>
      <c r="HZV314" s="96"/>
      <c r="HZW314" s="96"/>
      <c r="HZX314" s="96"/>
      <c r="HZY314" s="96"/>
      <c r="HZZ314" s="96"/>
      <c r="IAA314" s="96"/>
      <c r="IAB314" s="96"/>
      <c r="IAC314" s="96"/>
      <c r="IAD314" s="96"/>
      <c r="IAE314" s="96"/>
      <c r="IAF314" s="96"/>
      <c r="IAG314" s="96"/>
      <c r="IAH314" s="96"/>
      <c r="IAI314" s="96"/>
      <c r="IAJ314" s="96"/>
      <c r="IAK314" s="96"/>
      <c r="IAL314" s="96"/>
      <c r="IAM314" s="96"/>
      <c r="IAN314" s="96"/>
      <c r="IAO314" s="96"/>
      <c r="IAP314" s="96"/>
      <c r="IAQ314" s="96"/>
      <c r="IAR314" s="96"/>
      <c r="IAS314" s="96"/>
      <c r="IAT314" s="96"/>
      <c r="IAU314" s="96"/>
      <c r="IAV314" s="96"/>
      <c r="IAW314" s="96"/>
      <c r="IAX314" s="96"/>
      <c r="IAY314" s="96"/>
      <c r="IAZ314" s="96"/>
      <c r="IBA314" s="96"/>
      <c r="IBB314" s="96"/>
      <c r="IBC314" s="96"/>
      <c r="IBD314" s="96"/>
      <c r="IBE314" s="96"/>
      <c r="IBF314" s="96"/>
      <c r="IBG314" s="96"/>
      <c r="IBH314" s="96"/>
      <c r="IBI314" s="96"/>
      <c r="IBJ314" s="96"/>
      <c r="IBK314" s="96"/>
      <c r="IBL314" s="96"/>
      <c r="IBM314" s="96"/>
      <c r="IBN314" s="96"/>
      <c r="IBO314" s="96"/>
      <c r="IBP314" s="96"/>
      <c r="IBQ314" s="96"/>
      <c r="IBR314" s="96"/>
      <c r="IBS314" s="96"/>
      <c r="IBT314" s="96"/>
      <c r="IBU314" s="96"/>
      <c r="IBV314" s="96"/>
      <c r="IBW314" s="96"/>
      <c r="IBX314" s="96"/>
      <c r="IBY314" s="96"/>
      <c r="IBZ314" s="96"/>
      <c r="ICA314" s="96"/>
      <c r="ICB314" s="96"/>
      <c r="ICC314" s="96"/>
      <c r="ICD314" s="96"/>
      <c r="ICE314" s="96"/>
      <c r="ICF314" s="96"/>
      <c r="ICG314" s="96"/>
      <c r="ICH314" s="96"/>
      <c r="ICI314" s="96"/>
      <c r="ICJ314" s="96"/>
      <c r="ICK314" s="96"/>
      <c r="ICL314" s="96"/>
      <c r="ICM314" s="96"/>
      <c r="ICN314" s="96"/>
      <c r="ICO314" s="96"/>
      <c r="ICP314" s="96"/>
      <c r="ICQ314" s="96"/>
      <c r="ICR314" s="96"/>
      <c r="ICS314" s="96"/>
      <c r="ICT314" s="96"/>
      <c r="ICU314" s="96"/>
      <c r="ICV314" s="96"/>
      <c r="ICW314" s="96"/>
      <c r="ICX314" s="96"/>
      <c r="ICY314" s="96"/>
      <c r="ICZ314" s="96"/>
      <c r="IDA314" s="96"/>
      <c r="IDB314" s="96"/>
      <c r="IDC314" s="96"/>
      <c r="IDD314" s="96"/>
      <c r="IDE314" s="96"/>
      <c r="IDF314" s="96"/>
      <c r="IDG314" s="96"/>
      <c r="IDH314" s="96"/>
      <c r="IDI314" s="96"/>
      <c r="IDJ314" s="96"/>
      <c r="IDK314" s="96"/>
      <c r="IDL314" s="96"/>
      <c r="IDM314" s="96"/>
      <c r="IDN314" s="96"/>
      <c r="IDO314" s="96"/>
      <c r="IDP314" s="96"/>
      <c r="IDQ314" s="96"/>
      <c r="IDR314" s="96"/>
      <c r="IDS314" s="96"/>
      <c r="IDT314" s="96"/>
      <c r="IDU314" s="96"/>
      <c r="IDV314" s="96"/>
      <c r="IDW314" s="96"/>
      <c r="IDX314" s="96"/>
      <c r="IDY314" s="96"/>
      <c r="IDZ314" s="96"/>
      <c r="IEA314" s="96"/>
      <c r="IEB314" s="96"/>
      <c r="IEC314" s="96"/>
      <c r="IED314" s="96"/>
      <c r="IEE314" s="96"/>
      <c r="IEF314" s="96"/>
      <c r="IEG314" s="96"/>
      <c r="IEH314" s="96"/>
      <c r="IEI314" s="96"/>
      <c r="IEJ314" s="96"/>
      <c r="IEK314" s="96"/>
      <c r="IEL314" s="96"/>
      <c r="IEM314" s="96"/>
      <c r="IEN314" s="96"/>
      <c r="IEO314" s="96"/>
      <c r="IEP314" s="96"/>
      <c r="IEQ314" s="96"/>
      <c r="IER314" s="96"/>
      <c r="IES314" s="96"/>
      <c r="IET314" s="96"/>
      <c r="IEU314" s="96"/>
      <c r="IEV314" s="96"/>
      <c r="IEW314" s="96"/>
      <c r="IEX314" s="96"/>
      <c r="IEY314" s="96"/>
      <c r="IEZ314" s="96"/>
      <c r="IFA314" s="96"/>
      <c r="IFB314" s="96"/>
      <c r="IFC314" s="96"/>
      <c r="IFD314" s="96"/>
      <c r="IFE314" s="96"/>
      <c r="IFF314" s="96"/>
      <c r="IFG314" s="96"/>
      <c r="IFH314" s="96"/>
      <c r="IFI314" s="96"/>
      <c r="IFJ314" s="96"/>
      <c r="IFK314" s="96"/>
      <c r="IFL314" s="96"/>
      <c r="IFM314" s="96"/>
      <c r="IFN314" s="96"/>
      <c r="IFO314" s="96"/>
      <c r="IFP314" s="96"/>
      <c r="IFQ314" s="96"/>
      <c r="IFR314" s="96"/>
      <c r="IFS314" s="96"/>
      <c r="IFT314" s="96"/>
      <c r="IFU314" s="96"/>
      <c r="IFV314" s="96"/>
      <c r="IFW314" s="96"/>
      <c r="IFX314" s="96"/>
      <c r="IFY314" s="96"/>
      <c r="IFZ314" s="96"/>
      <c r="IGA314" s="96"/>
      <c r="IGB314" s="96"/>
      <c r="IGC314" s="96"/>
      <c r="IGD314" s="96"/>
      <c r="IGE314" s="96"/>
      <c r="IGF314" s="96"/>
      <c r="IGG314" s="96"/>
      <c r="IGH314" s="96"/>
      <c r="IGI314" s="96"/>
      <c r="IGJ314" s="96"/>
      <c r="IGK314" s="96"/>
      <c r="IGL314" s="96"/>
      <c r="IGM314" s="96"/>
      <c r="IGN314" s="96"/>
      <c r="IGO314" s="96"/>
      <c r="IGP314" s="96"/>
      <c r="IGQ314" s="96"/>
      <c r="IGR314" s="96"/>
      <c r="IGS314" s="96"/>
      <c r="IGT314" s="96"/>
      <c r="IGU314" s="96"/>
      <c r="IGV314" s="96"/>
      <c r="IGW314" s="96"/>
      <c r="IGX314" s="96"/>
      <c r="IGY314" s="96"/>
      <c r="IGZ314" s="96"/>
      <c r="IHA314" s="96"/>
      <c r="IHB314" s="96"/>
      <c r="IHC314" s="96"/>
      <c r="IHD314" s="96"/>
      <c r="IHE314" s="96"/>
      <c r="IHF314" s="96"/>
      <c r="IHG314" s="96"/>
      <c r="IHH314" s="96"/>
      <c r="IHI314" s="96"/>
      <c r="IHJ314" s="96"/>
      <c r="IHK314" s="96"/>
      <c r="IHL314" s="96"/>
      <c r="IHM314" s="96"/>
      <c r="IHN314" s="96"/>
      <c r="IHO314" s="96"/>
      <c r="IHP314" s="96"/>
      <c r="IHQ314" s="96"/>
      <c r="IHR314" s="96"/>
      <c r="IHS314" s="96"/>
      <c r="IHT314" s="96"/>
      <c r="IHU314" s="96"/>
      <c r="IHV314" s="96"/>
      <c r="IHW314" s="96"/>
      <c r="IHX314" s="96"/>
      <c r="IHY314" s="96"/>
      <c r="IHZ314" s="96"/>
      <c r="IIA314" s="96"/>
      <c r="IIB314" s="96"/>
      <c r="IIC314" s="96"/>
      <c r="IID314" s="96"/>
      <c r="IIE314" s="96"/>
      <c r="IIF314" s="96"/>
      <c r="IIG314" s="96"/>
      <c r="IIH314" s="96"/>
      <c r="III314" s="96"/>
      <c r="IIJ314" s="96"/>
      <c r="IIK314" s="96"/>
      <c r="IIL314" s="96"/>
      <c r="IIM314" s="96"/>
      <c r="IIN314" s="96"/>
      <c r="IIO314" s="96"/>
      <c r="IIP314" s="96"/>
      <c r="IIQ314" s="96"/>
      <c r="IIR314" s="96"/>
      <c r="IIS314" s="96"/>
      <c r="IIT314" s="96"/>
      <c r="IIU314" s="96"/>
      <c r="IIV314" s="96"/>
      <c r="IIW314" s="96"/>
      <c r="IIX314" s="96"/>
      <c r="IIY314" s="96"/>
      <c r="IIZ314" s="96"/>
      <c r="IJA314" s="96"/>
      <c r="IJB314" s="96"/>
      <c r="IJC314" s="96"/>
      <c r="IJD314" s="96"/>
      <c r="IJE314" s="96"/>
      <c r="IJF314" s="96"/>
      <c r="IJG314" s="96"/>
      <c r="IJH314" s="96"/>
      <c r="IJI314" s="96"/>
      <c r="IJJ314" s="96"/>
      <c r="IJK314" s="96"/>
      <c r="IJL314" s="96"/>
      <c r="IJM314" s="96"/>
      <c r="IJN314" s="96"/>
      <c r="IJO314" s="96"/>
      <c r="IJP314" s="96"/>
      <c r="IJQ314" s="96"/>
      <c r="IJR314" s="96"/>
      <c r="IJS314" s="96"/>
      <c r="IJT314" s="96"/>
      <c r="IJU314" s="96"/>
      <c r="IJV314" s="96"/>
      <c r="IJW314" s="96"/>
      <c r="IJX314" s="96"/>
      <c r="IJY314" s="96"/>
      <c r="IJZ314" s="96"/>
      <c r="IKA314" s="96"/>
      <c r="IKB314" s="96"/>
      <c r="IKC314" s="96"/>
      <c r="IKD314" s="96"/>
      <c r="IKE314" s="96"/>
      <c r="IKF314" s="96"/>
      <c r="IKG314" s="96"/>
      <c r="IKH314" s="96"/>
      <c r="IKI314" s="96"/>
      <c r="IKJ314" s="96"/>
      <c r="IKK314" s="96"/>
      <c r="IKL314" s="96"/>
      <c r="IKM314" s="96"/>
      <c r="IKN314" s="96"/>
      <c r="IKO314" s="96"/>
      <c r="IKP314" s="96"/>
      <c r="IKQ314" s="96"/>
      <c r="IKR314" s="96"/>
      <c r="IKS314" s="96"/>
      <c r="IKT314" s="96"/>
      <c r="IKU314" s="96"/>
      <c r="IKV314" s="96"/>
      <c r="IKW314" s="96"/>
      <c r="IKX314" s="96"/>
      <c r="IKY314" s="96"/>
      <c r="IKZ314" s="96"/>
      <c r="ILA314" s="96"/>
      <c r="ILB314" s="96"/>
      <c r="ILC314" s="96"/>
      <c r="ILD314" s="96"/>
      <c r="ILE314" s="96"/>
      <c r="ILF314" s="96"/>
      <c r="ILG314" s="96"/>
      <c r="ILH314" s="96"/>
      <c r="ILI314" s="96"/>
      <c r="ILJ314" s="96"/>
      <c r="ILK314" s="96"/>
      <c r="ILL314" s="96"/>
      <c r="ILM314" s="96"/>
      <c r="ILN314" s="96"/>
      <c r="ILO314" s="96"/>
      <c r="ILP314" s="96"/>
      <c r="ILQ314" s="96"/>
      <c r="ILR314" s="96"/>
      <c r="ILS314" s="96"/>
      <c r="ILT314" s="96"/>
      <c r="ILU314" s="96"/>
      <c r="ILV314" s="96"/>
      <c r="ILW314" s="96"/>
      <c r="ILX314" s="96"/>
      <c r="ILY314" s="96"/>
      <c r="ILZ314" s="96"/>
      <c r="IMA314" s="96"/>
      <c r="IMB314" s="96"/>
      <c r="IMC314" s="96"/>
      <c r="IMD314" s="96"/>
      <c r="IME314" s="96"/>
      <c r="IMF314" s="96"/>
      <c r="IMG314" s="96"/>
      <c r="IMH314" s="96"/>
      <c r="IMI314" s="96"/>
      <c r="IMJ314" s="96"/>
      <c r="IMK314" s="96"/>
      <c r="IML314" s="96"/>
      <c r="IMM314" s="96"/>
      <c r="IMN314" s="96"/>
      <c r="IMO314" s="96"/>
      <c r="IMP314" s="96"/>
      <c r="IMQ314" s="96"/>
      <c r="IMR314" s="96"/>
      <c r="IMS314" s="96"/>
      <c r="IMT314" s="96"/>
      <c r="IMU314" s="96"/>
      <c r="IMV314" s="96"/>
      <c r="IMW314" s="96"/>
      <c r="IMX314" s="96"/>
      <c r="IMY314" s="96"/>
      <c r="IMZ314" s="96"/>
      <c r="INA314" s="96"/>
      <c r="INB314" s="96"/>
      <c r="INC314" s="96"/>
      <c r="IND314" s="96"/>
      <c r="INE314" s="96"/>
      <c r="INF314" s="96"/>
      <c r="ING314" s="96"/>
      <c r="INH314" s="96"/>
      <c r="INI314" s="96"/>
      <c r="INJ314" s="96"/>
      <c r="INK314" s="96"/>
      <c r="INL314" s="96"/>
      <c r="INM314" s="96"/>
      <c r="INN314" s="96"/>
      <c r="INO314" s="96"/>
      <c r="INP314" s="96"/>
      <c r="INQ314" s="96"/>
      <c r="INR314" s="96"/>
      <c r="INS314" s="96"/>
      <c r="INT314" s="96"/>
      <c r="INU314" s="96"/>
      <c r="INV314" s="96"/>
      <c r="INW314" s="96"/>
      <c r="INX314" s="96"/>
      <c r="INY314" s="96"/>
      <c r="INZ314" s="96"/>
      <c r="IOA314" s="96"/>
      <c r="IOB314" s="96"/>
      <c r="IOC314" s="96"/>
      <c r="IOD314" s="96"/>
      <c r="IOE314" s="96"/>
      <c r="IOF314" s="96"/>
      <c r="IOG314" s="96"/>
      <c r="IOH314" s="96"/>
      <c r="IOI314" s="96"/>
      <c r="IOJ314" s="96"/>
      <c r="IOK314" s="96"/>
      <c r="IOL314" s="96"/>
      <c r="IOM314" s="96"/>
      <c r="ION314" s="96"/>
      <c r="IOO314" s="96"/>
      <c r="IOP314" s="96"/>
      <c r="IOQ314" s="96"/>
      <c r="IOR314" s="96"/>
      <c r="IOS314" s="96"/>
      <c r="IOT314" s="96"/>
      <c r="IOU314" s="96"/>
      <c r="IOV314" s="96"/>
      <c r="IOW314" s="96"/>
      <c r="IOX314" s="96"/>
      <c r="IOY314" s="96"/>
      <c r="IOZ314" s="96"/>
      <c r="IPA314" s="96"/>
      <c r="IPB314" s="96"/>
      <c r="IPC314" s="96"/>
      <c r="IPD314" s="96"/>
      <c r="IPE314" s="96"/>
      <c r="IPF314" s="96"/>
      <c r="IPG314" s="96"/>
      <c r="IPH314" s="96"/>
      <c r="IPI314" s="96"/>
      <c r="IPJ314" s="96"/>
      <c r="IPK314" s="96"/>
      <c r="IPL314" s="96"/>
      <c r="IPM314" s="96"/>
      <c r="IPN314" s="96"/>
      <c r="IPO314" s="96"/>
      <c r="IPP314" s="96"/>
      <c r="IPQ314" s="96"/>
      <c r="IPR314" s="96"/>
      <c r="IPS314" s="96"/>
      <c r="IPT314" s="96"/>
      <c r="IPU314" s="96"/>
      <c r="IPV314" s="96"/>
      <c r="IPW314" s="96"/>
      <c r="IPX314" s="96"/>
      <c r="IPY314" s="96"/>
      <c r="IPZ314" s="96"/>
      <c r="IQA314" s="96"/>
      <c r="IQB314" s="96"/>
      <c r="IQC314" s="96"/>
      <c r="IQD314" s="96"/>
      <c r="IQE314" s="96"/>
      <c r="IQF314" s="96"/>
      <c r="IQG314" s="96"/>
      <c r="IQH314" s="96"/>
      <c r="IQI314" s="96"/>
      <c r="IQJ314" s="96"/>
      <c r="IQK314" s="96"/>
      <c r="IQL314" s="96"/>
      <c r="IQM314" s="96"/>
      <c r="IQN314" s="96"/>
      <c r="IQO314" s="96"/>
      <c r="IQP314" s="96"/>
      <c r="IQQ314" s="96"/>
      <c r="IQR314" s="96"/>
      <c r="IQS314" s="96"/>
      <c r="IQT314" s="96"/>
      <c r="IQU314" s="96"/>
      <c r="IQV314" s="96"/>
      <c r="IQW314" s="96"/>
      <c r="IQX314" s="96"/>
      <c r="IQY314" s="96"/>
      <c r="IQZ314" s="96"/>
      <c r="IRA314" s="96"/>
      <c r="IRB314" s="96"/>
      <c r="IRC314" s="96"/>
      <c r="IRD314" s="96"/>
      <c r="IRE314" s="96"/>
      <c r="IRF314" s="96"/>
      <c r="IRG314" s="96"/>
      <c r="IRH314" s="96"/>
      <c r="IRI314" s="96"/>
      <c r="IRJ314" s="96"/>
      <c r="IRK314" s="96"/>
      <c r="IRL314" s="96"/>
      <c r="IRM314" s="96"/>
      <c r="IRN314" s="96"/>
      <c r="IRO314" s="96"/>
      <c r="IRP314" s="96"/>
      <c r="IRQ314" s="96"/>
      <c r="IRR314" s="96"/>
      <c r="IRS314" s="96"/>
      <c r="IRT314" s="96"/>
      <c r="IRU314" s="96"/>
      <c r="IRV314" s="96"/>
      <c r="IRW314" s="96"/>
      <c r="IRX314" s="96"/>
      <c r="IRY314" s="96"/>
      <c r="IRZ314" s="96"/>
      <c r="ISA314" s="96"/>
      <c r="ISB314" s="96"/>
      <c r="ISC314" s="96"/>
      <c r="ISD314" s="96"/>
      <c r="ISE314" s="96"/>
      <c r="ISF314" s="96"/>
      <c r="ISG314" s="96"/>
      <c r="ISH314" s="96"/>
      <c r="ISI314" s="96"/>
      <c r="ISJ314" s="96"/>
      <c r="ISK314" s="96"/>
      <c r="ISL314" s="96"/>
      <c r="ISM314" s="96"/>
      <c r="ISN314" s="96"/>
      <c r="ISO314" s="96"/>
      <c r="ISP314" s="96"/>
      <c r="ISQ314" s="96"/>
      <c r="ISR314" s="96"/>
      <c r="ISS314" s="96"/>
      <c r="IST314" s="96"/>
      <c r="ISU314" s="96"/>
      <c r="ISV314" s="96"/>
      <c r="ISW314" s="96"/>
      <c r="ISX314" s="96"/>
      <c r="ISY314" s="96"/>
      <c r="ISZ314" s="96"/>
      <c r="ITA314" s="96"/>
      <c r="ITB314" s="96"/>
      <c r="ITC314" s="96"/>
      <c r="ITD314" s="96"/>
      <c r="ITE314" s="96"/>
      <c r="ITF314" s="96"/>
      <c r="ITG314" s="96"/>
      <c r="ITH314" s="96"/>
      <c r="ITI314" s="96"/>
      <c r="ITJ314" s="96"/>
      <c r="ITK314" s="96"/>
      <c r="ITL314" s="96"/>
      <c r="ITM314" s="96"/>
      <c r="ITN314" s="96"/>
      <c r="ITO314" s="96"/>
      <c r="ITP314" s="96"/>
      <c r="ITQ314" s="96"/>
      <c r="ITR314" s="96"/>
      <c r="ITS314" s="96"/>
      <c r="ITT314" s="96"/>
      <c r="ITU314" s="96"/>
      <c r="ITV314" s="96"/>
      <c r="ITW314" s="96"/>
      <c r="ITX314" s="96"/>
      <c r="ITY314" s="96"/>
      <c r="ITZ314" s="96"/>
      <c r="IUA314" s="96"/>
      <c r="IUB314" s="96"/>
      <c r="IUC314" s="96"/>
      <c r="IUD314" s="96"/>
      <c r="IUE314" s="96"/>
      <c r="IUF314" s="96"/>
      <c r="IUG314" s="96"/>
      <c r="IUH314" s="96"/>
      <c r="IUI314" s="96"/>
      <c r="IUJ314" s="96"/>
      <c r="IUK314" s="96"/>
      <c r="IUL314" s="96"/>
      <c r="IUM314" s="96"/>
      <c r="IUN314" s="96"/>
      <c r="IUO314" s="96"/>
      <c r="IUP314" s="96"/>
      <c r="IUQ314" s="96"/>
      <c r="IUR314" s="96"/>
      <c r="IUS314" s="96"/>
      <c r="IUT314" s="96"/>
      <c r="IUU314" s="96"/>
      <c r="IUV314" s="96"/>
      <c r="IUW314" s="96"/>
      <c r="IUX314" s="96"/>
      <c r="IUY314" s="96"/>
      <c r="IUZ314" s="96"/>
      <c r="IVA314" s="96"/>
      <c r="IVB314" s="96"/>
      <c r="IVC314" s="96"/>
      <c r="IVD314" s="96"/>
      <c r="IVE314" s="96"/>
      <c r="IVF314" s="96"/>
      <c r="IVG314" s="96"/>
      <c r="IVH314" s="96"/>
      <c r="IVI314" s="96"/>
      <c r="IVJ314" s="96"/>
      <c r="IVK314" s="96"/>
      <c r="IVL314" s="96"/>
      <c r="IVM314" s="96"/>
      <c r="IVN314" s="96"/>
      <c r="IVO314" s="96"/>
      <c r="IVP314" s="96"/>
      <c r="IVQ314" s="96"/>
      <c r="IVR314" s="96"/>
      <c r="IVS314" s="96"/>
      <c r="IVT314" s="96"/>
      <c r="IVU314" s="96"/>
      <c r="IVV314" s="96"/>
      <c r="IVW314" s="96"/>
      <c r="IVX314" s="96"/>
      <c r="IVY314" s="96"/>
      <c r="IVZ314" s="96"/>
      <c r="IWA314" s="96"/>
      <c r="IWB314" s="96"/>
      <c r="IWC314" s="96"/>
      <c r="IWD314" s="96"/>
      <c r="IWE314" s="96"/>
      <c r="IWF314" s="96"/>
      <c r="IWG314" s="96"/>
      <c r="IWH314" s="96"/>
      <c r="IWI314" s="96"/>
      <c r="IWJ314" s="96"/>
      <c r="IWK314" s="96"/>
      <c r="IWL314" s="96"/>
      <c r="IWM314" s="96"/>
      <c r="IWN314" s="96"/>
      <c r="IWO314" s="96"/>
      <c r="IWP314" s="96"/>
      <c r="IWQ314" s="96"/>
      <c r="IWR314" s="96"/>
      <c r="IWS314" s="96"/>
      <c r="IWT314" s="96"/>
      <c r="IWU314" s="96"/>
      <c r="IWV314" s="96"/>
      <c r="IWW314" s="96"/>
      <c r="IWX314" s="96"/>
      <c r="IWY314" s="96"/>
      <c r="IWZ314" s="96"/>
      <c r="IXA314" s="96"/>
      <c r="IXB314" s="96"/>
      <c r="IXC314" s="96"/>
      <c r="IXD314" s="96"/>
      <c r="IXE314" s="96"/>
      <c r="IXF314" s="96"/>
      <c r="IXG314" s="96"/>
      <c r="IXH314" s="96"/>
      <c r="IXI314" s="96"/>
      <c r="IXJ314" s="96"/>
      <c r="IXK314" s="96"/>
      <c r="IXL314" s="96"/>
      <c r="IXM314" s="96"/>
      <c r="IXN314" s="96"/>
      <c r="IXO314" s="96"/>
      <c r="IXP314" s="96"/>
      <c r="IXQ314" s="96"/>
      <c r="IXR314" s="96"/>
      <c r="IXS314" s="96"/>
      <c r="IXT314" s="96"/>
      <c r="IXU314" s="96"/>
      <c r="IXV314" s="96"/>
      <c r="IXW314" s="96"/>
      <c r="IXX314" s="96"/>
      <c r="IXY314" s="96"/>
      <c r="IXZ314" s="96"/>
      <c r="IYA314" s="96"/>
      <c r="IYB314" s="96"/>
      <c r="IYC314" s="96"/>
      <c r="IYD314" s="96"/>
      <c r="IYE314" s="96"/>
      <c r="IYF314" s="96"/>
      <c r="IYG314" s="96"/>
      <c r="IYH314" s="96"/>
      <c r="IYI314" s="96"/>
      <c r="IYJ314" s="96"/>
      <c r="IYK314" s="96"/>
      <c r="IYL314" s="96"/>
      <c r="IYM314" s="96"/>
      <c r="IYN314" s="96"/>
      <c r="IYO314" s="96"/>
      <c r="IYP314" s="96"/>
      <c r="IYQ314" s="96"/>
      <c r="IYR314" s="96"/>
      <c r="IYS314" s="96"/>
      <c r="IYT314" s="96"/>
      <c r="IYU314" s="96"/>
      <c r="IYV314" s="96"/>
      <c r="IYW314" s="96"/>
      <c r="IYX314" s="96"/>
      <c r="IYY314" s="96"/>
      <c r="IYZ314" s="96"/>
      <c r="IZA314" s="96"/>
      <c r="IZB314" s="96"/>
      <c r="IZC314" s="96"/>
      <c r="IZD314" s="96"/>
      <c r="IZE314" s="96"/>
      <c r="IZF314" s="96"/>
      <c r="IZG314" s="96"/>
      <c r="IZH314" s="96"/>
      <c r="IZI314" s="96"/>
      <c r="IZJ314" s="96"/>
      <c r="IZK314" s="96"/>
      <c r="IZL314" s="96"/>
      <c r="IZM314" s="96"/>
      <c r="IZN314" s="96"/>
      <c r="IZO314" s="96"/>
      <c r="IZP314" s="96"/>
      <c r="IZQ314" s="96"/>
      <c r="IZR314" s="96"/>
      <c r="IZS314" s="96"/>
      <c r="IZT314" s="96"/>
      <c r="IZU314" s="96"/>
      <c r="IZV314" s="96"/>
      <c r="IZW314" s="96"/>
      <c r="IZX314" s="96"/>
      <c r="IZY314" s="96"/>
      <c r="IZZ314" s="96"/>
      <c r="JAA314" s="96"/>
      <c r="JAB314" s="96"/>
      <c r="JAC314" s="96"/>
      <c r="JAD314" s="96"/>
      <c r="JAE314" s="96"/>
      <c r="JAF314" s="96"/>
      <c r="JAG314" s="96"/>
      <c r="JAH314" s="96"/>
      <c r="JAI314" s="96"/>
      <c r="JAJ314" s="96"/>
      <c r="JAK314" s="96"/>
      <c r="JAL314" s="96"/>
      <c r="JAM314" s="96"/>
      <c r="JAN314" s="96"/>
      <c r="JAO314" s="96"/>
      <c r="JAP314" s="96"/>
      <c r="JAQ314" s="96"/>
      <c r="JAR314" s="96"/>
      <c r="JAS314" s="96"/>
      <c r="JAT314" s="96"/>
      <c r="JAU314" s="96"/>
      <c r="JAV314" s="96"/>
      <c r="JAW314" s="96"/>
      <c r="JAX314" s="96"/>
      <c r="JAY314" s="96"/>
      <c r="JAZ314" s="96"/>
      <c r="JBA314" s="96"/>
      <c r="JBB314" s="96"/>
      <c r="JBC314" s="96"/>
      <c r="JBD314" s="96"/>
      <c r="JBE314" s="96"/>
      <c r="JBF314" s="96"/>
      <c r="JBG314" s="96"/>
      <c r="JBH314" s="96"/>
      <c r="JBI314" s="96"/>
      <c r="JBJ314" s="96"/>
      <c r="JBK314" s="96"/>
      <c r="JBL314" s="96"/>
      <c r="JBM314" s="96"/>
      <c r="JBN314" s="96"/>
      <c r="JBO314" s="96"/>
      <c r="JBP314" s="96"/>
      <c r="JBQ314" s="96"/>
      <c r="JBR314" s="96"/>
      <c r="JBS314" s="96"/>
      <c r="JBT314" s="96"/>
      <c r="JBU314" s="96"/>
      <c r="JBV314" s="96"/>
      <c r="JBW314" s="96"/>
      <c r="JBX314" s="96"/>
      <c r="JBY314" s="96"/>
      <c r="JBZ314" s="96"/>
      <c r="JCA314" s="96"/>
      <c r="JCB314" s="96"/>
      <c r="JCC314" s="96"/>
      <c r="JCD314" s="96"/>
      <c r="JCE314" s="96"/>
      <c r="JCF314" s="96"/>
      <c r="JCG314" s="96"/>
      <c r="JCH314" s="96"/>
      <c r="JCI314" s="96"/>
      <c r="JCJ314" s="96"/>
      <c r="JCK314" s="96"/>
      <c r="JCL314" s="96"/>
      <c r="JCM314" s="96"/>
      <c r="JCN314" s="96"/>
      <c r="JCO314" s="96"/>
      <c r="JCP314" s="96"/>
      <c r="JCQ314" s="96"/>
      <c r="JCR314" s="96"/>
      <c r="JCS314" s="96"/>
      <c r="JCT314" s="96"/>
      <c r="JCU314" s="96"/>
      <c r="JCV314" s="96"/>
      <c r="JCW314" s="96"/>
      <c r="JCX314" s="96"/>
      <c r="JCY314" s="96"/>
      <c r="JCZ314" s="96"/>
      <c r="JDA314" s="96"/>
      <c r="JDB314" s="96"/>
      <c r="JDC314" s="96"/>
      <c r="JDD314" s="96"/>
      <c r="JDE314" s="96"/>
      <c r="JDF314" s="96"/>
      <c r="JDG314" s="96"/>
      <c r="JDH314" s="96"/>
      <c r="JDI314" s="96"/>
      <c r="JDJ314" s="96"/>
      <c r="JDK314" s="96"/>
      <c r="JDL314" s="96"/>
      <c r="JDM314" s="96"/>
      <c r="JDN314" s="96"/>
      <c r="JDO314" s="96"/>
      <c r="JDP314" s="96"/>
      <c r="JDQ314" s="96"/>
      <c r="JDR314" s="96"/>
      <c r="JDS314" s="96"/>
      <c r="JDT314" s="96"/>
      <c r="JDU314" s="96"/>
      <c r="JDV314" s="96"/>
      <c r="JDW314" s="96"/>
      <c r="JDX314" s="96"/>
      <c r="JDY314" s="96"/>
      <c r="JDZ314" s="96"/>
      <c r="JEA314" s="96"/>
      <c r="JEB314" s="96"/>
      <c r="JEC314" s="96"/>
      <c r="JED314" s="96"/>
      <c r="JEE314" s="96"/>
      <c r="JEF314" s="96"/>
      <c r="JEG314" s="96"/>
      <c r="JEH314" s="96"/>
      <c r="JEI314" s="96"/>
      <c r="JEJ314" s="96"/>
      <c r="JEK314" s="96"/>
      <c r="JEL314" s="96"/>
      <c r="JEM314" s="96"/>
      <c r="JEN314" s="96"/>
      <c r="JEO314" s="96"/>
      <c r="JEP314" s="96"/>
      <c r="JEQ314" s="96"/>
      <c r="JER314" s="96"/>
      <c r="JES314" s="96"/>
      <c r="JET314" s="96"/>
      <c r="JEU314" s="96"/>
      <c r="JEV314" s="96"/>
      <c r="JEW314" s="96"/>
      <c r="JEX314" s="96"/>
      <c r="JEY314" s="96"/>
      <c r="JEZ314" s="96"/>
      <c r="JFA314" s="96"/>
      <c r="JFB314" s="96"/>
      <c r="JFC314" s="96"/>
      <c r="JFD314" s="96"/>
      <c r="JFE314" s="96"/>
      <c r="JFF314" s="96"/>
      <c r="JFG314" s="96"/>
      <c r="JFH314" s="96"/>
      <c r="JFI314" s="96"/>
      <c r="JFJ314" s="96"/>
      <c r="JFK314" s="96"/>
      <c r="JFL314" s="96"/>
      <c r="JFM314" s="96"/>
      <c r="JFN314" s="96"/>
      <c r="JFO314" s="96"/>
      <c r="JFP314" s="96"/>
      <c r="JFQ314" s="96"/>
      <c r="JFR314" s="96"/>
      <c r="JFS314" s="96"/>
      <c r="JFT314" s="96"/>
      <c r="JFU314" s="96"/>
      <c r="JFV314" s="96"/>
      <c r="JFW314" s="96"/>
      <c r="JFX314" s="96"/>
      <c r="JFY314" s="96"/>
      <c r="JFZ314" s="96"/>
      <c r="JGA314" s="96"/>
      <c r="JGB314" s="96"/>
      <c r="JGC314" s="96"/>
      <c r="JGD314" s="96"/>
      <c r="JGE314" s="96"/>
      <c r="JGF314" s="96"/>
      <c r="JGG314" s="96"/>
      <c r="JGH314" s="96"/>
      <c r="JGI314" s="96"/>
      <c r="JGJ314" s="96"/>
      <c r="JGK314" s="96"/>
      <c r="JGL314" s="96"/>
      <c r="JGM314" s="96"/>
      <c r="JGN314" s="96"/>
      <c r="JGO314" s="96"/>
      <c r="JGP314" s="96"/>
      <c r="JGQ314" s="96"/>
      <c r="JGR314" s="96"/>
      <c r="JGS314" s="96"/>
      <c r="JGT314" s="96"/>
      <c r="JGU314" s="96"/>
      <c r="JGV314" s="96"/>
      <c r="JGW314" s="96"/>
      <c r="JGX314" s="96"/>
      <c r="JGY314" s="96"/>
      <c r="JGZ314" s="96"/>
      <c r="JHA314" s="96"/>
      <c r="JHB314" s="96"/>
      <c r="JHC314" s="96"/>
      <c r="JHD314" s="96"/>
      <c r="JHE314" s="96"/>
      <c r="JHF314" s="96"/>
      <c r="JHG314" s="96"/>
      <c r="JHH314" s="96"/>
      <c r="JHI314" s="96"/>
      <c r="JHJ314" s="96"/>
      <c r="JHK314" s="96"/>
      <c r="JHL314" s="96"/>
      <c r="JHM314" s="96"/>
      <c r="JHN314" s="96"/>
      <c r="JHO314" s="96"/>
      <c r="JHP314" s="96"/>
      <c r="JHQ314" s="96"/>
      <c r="JHR314" s="96"/>
      <c r="JHS314" s="96"/>
      <c r="JHT314" s="96"/>
      <c r="JHU314" s="96"/>
      <c r="JHV314" s="96"/>
      <c r="JHW314" s="96"/>
      <c r="JHX314" s="96"/>
      <c r="JHY314" s="96"/>
      <c r="JHZ314" s="96"/>
      <c r="JIA314" s="96"/>
      <c r="JIB314" s="96"/>
      <c r="JIC314" s="96"/>
      <c r="JID314" s="96"/>
      <c r="JIE314" s="96"/>
      <c r="JIF314" s="96"/>
      <c r="JIG314" s="96"/>
      <c r="JIH314" s="96"/>
      <c r="JII314" s="96"/>
      <c r="JIJ314" s="96"/>
      <c r="JIK314" s="96"/>
      <c r="JIL314" s="96"/>
      <c r="JIM314" s="96"/>
      <c r="JIN314" s="96"/>
      <c r="JIO314" s="96"/>
      <c r="JIP314" s="96"/>
      <c r="JIQ314" s="96"/>
      <c r="JIR314" s="96"/>
      <c r="JIS314" s="96"/>
      <c r="JIT314" s="96"/>
      <c r="JIU314" s="96"/>
      <c r="JIV314" s="96"/>
      <c r="JIW314" s="96"/>
      <c r="JIX314" s="96"/>
      <c r="JIY314" s="96"/>
      <c r="JIZ314" s="96"/>
      <c r="JJA314" s="96"/>
      <c r="JJB314" s="96"/>
      <c r="JJC314" s="96"/>
      <c r="JJD314" s="96"/>
      <c r="JJE314" s="96"/>
      <c r="JJF314" s="96"/>
      <c r="JJG314" s="96"/>
      <c r="JJH314" s="96"/>
      <c r="JJI314" s="96"/>
      <c r="JJJ314" s="96"/>
      <c r="JJK314" s="96"/>
      <c r="JJL314" s="96"/>
      <c r="JJM314" s="96"/>
      <c r="JJN314" s="96"/>
      <c r="JJO314" s="96"/>
      <c r="JJP314" s="96"/>
      <c r="JJQ314" s="96"/>
      <c r="JJR314" s="96"/>
      <c r="JJS314" s="96"/>
      <c r="JJT314" s="96"/>
      <c r="JJU314" s="96"/>
      <c r="JJV314" s="96"/>
      <c r="JJW314" s="96"/>
      <c r="JJX314" s="96"/>
      <c r="JJY314" s="96"/>
      <c r="JJZ314" s="96"/>
      <c r="JKA314" s="96"/>
      <c r="JKB314" s="96"/>
      <c r="JKC314" s="96"/>
      <c r="JKD314" s="96"/>
      <c r="JKE314" s="96"/>
      <c r="JKF314" s="96"/>
      <c r="JKG314" s="96"/>
      <c r="JKH314" s="96"/>
      <c r="JKI314" s="96"/>
      <c r="JKJ314" s="96"/>
      <c r="JKK314" s="96"/>
      <c r="JKL314" s="96"/>
      <c r="JKM314" s="96"/>
      <c r="JKN314" s="96"/>
      <c r="JKO314" s="96"/>
      <c r="JKP314" s="96"/>
      <c r="JKQ314" s="96"/>
      <c r="JKR314" s="96"/>
      <c r="JKS314" s="96"/>
      <c r="JKT314" s="96"/>
      <c r="JKU314" s="96"/>
      <c r="JKV314" s="96"/>
      <c r="JKW314" s="96"/>
      <c r="JKX314" s="96"/>
      <c r="JKY314" s="96"/>
      <c r="JKZ314" s="96"/>
      <c r="JLA314" s="96"/>
      <c r="JLB314" s="96"/>
      <c r="JLC314" s="96"/>
      <c r="JLD314" s="96"/>
      <c r="JLE314" s="96"/>
      <c r="JLF314" s="96"/>
      <c r="JLG314" s="96"/>
      <c r="JLH314" s="96"/>
      <c r="JLI314" s="96"/>
      <c r="JLJ314" s="96"/>
      <c r="JLK314" s="96"/>
      <c r="JLL314" s="96"/>
      <c r="JLM314" s="96"/>
      <c r="JLN314" s="96"/>
      <c r="JLO314" s="96"/>
      <c r="JLP314" s="96"/>
      <c r="JLQ314" s="96"/>
      <c r="JLR314" s="96"/>
      <c r="JLS314" s="96"/>
      <c r="JLT314" s="96"/>
      <c r="JLU314" s="96"/>
      <c r="JLV314" s="96"/>
      <c r="JLW314" s="96"/>
      <c r="JLX314" s="96"/>
      <c r="JLY314" s="96"/>
      <c r="JLZ314" s="96"/>
      <c r="JMA314" s="96"/>
      <c r="JMB314" s="96"/>
      <c r="JMC314" s="96"/>
      <c r="JMD314" s="96"/>
      <c r="JME314" s="96"/>
      <c r="JMF314" s="96"/>
      <c r="JMG314" s="96"/>
      <c r="JMH314" s="96"/>
      <c r="JMI314" s="96"/>
      <c r="JMJ314" s="96"/>
      <c r="JMK314" s="96"/>
      <c r="JML314" s="96"/>
      <c r="JMM314" s="96"/>
      <c r="JMN314" s="96"/>
      <c r="JMO314" s="96"/>
      <c r="JMP314" s="96"/>
      <c r="JMQ314" s="96"/>
      <c r="JMR314" s="96"/>
      <c r="JMS314" s="96"/>
      <c r="JMT314" s="96"/>
      <c r="JMU314" s="96"/>
      <c r="JMV314" s="96"/>
      <c r="JMW314" s="96"/>
      <c r="JMX314" s="96"/>
      <c r="JMY314" s="96"/>
      <c r="JMZ314" s="96"/>
      <c r="JNA314" s="96"/>
      <c r="JNB314" s="96"/>
      <c r="JNC314" s="96"/>
      <c r="JND314" s="96"/>
      <c r="JNE314" s="96"/>
      <c r="JNF314" s="96"/>
      <c r="JNG314" s="96"/>
      <c r="JNH314" s="96"/>
      <c r="JNI314" s="96"/>
      <c r="JNJ314" s="96"/>
      <c r="JNK314" s="96"/>
      <c r="JNL314" s="96"/>
      <c r="JNM314" s="96"/>
      <c r="JNN314" s="96"/>
      <c r="JNO314" s="96"/>
      <c r="JNP314" s="96"/>
      <c r="JNQ314" s="96"/>
      <c r="JNR314" s="96"/>
      <c r="JNS314" s="96"/>
      <c r="JNT314" s="96"/>
      <c r="JNU314" s="96"/>
      <c r="JNV314" s="96"/>
      <c r="JNW314" s="96"/>
      <c r="JNX314" s="96"/>
      <c r="JNY314" s="96"/>
      <c r="JNZ314" s="96"/>
      <c r="JOA314" s="96"/>
      <c r="JOB314" s="96"/>
      <c r="JOC314" s="96"/>
      <c r="JOD314" s="96"/>
      <c r="JOE314" s="96"/>
      <c r="JOF314" s="96"/>
      <c r="JOG314" s="96"/>
      <c r="JOH314" s="96"/>
      <c r="JOI314" s="96"/>
      <c r="JOJ314" s="96"/>
      <c r="JOK314" s="96"/>
      <c r="JOL314" s="96"/>
      <c r="JOM314" s="96"/>
      <c r="JON314" s="96"/>
      <c r="JOO314" s="96"/>
      <c r="JOP314" s="96"/>
      <c r="JOQ314" s="96"/>
      <c r="JOR314" s="96"/>
      <c r="JOS314" s="96"/>
      <c r="JOT314" s="96"/>
      <c r="JOU314" s="96"/>
      <c r="JOV314" s="96"/>
      <c r="JOW314" s="96"/>
      <c r="JOX314" s="96"/>
      <c r="JOY314" s="96"/>
      <c r="JOZ314" s="96"/>
      <c r="JPA314" s="96"/>
      <c r="JPB314" s="96"/>
      <c r="JPC314" s="96"/>
      <c r="JPD314" s="96"/>
      <c r="JPE314" s="96"/>
      <c r="JPF314" s="96"/>
      <c r="JPG314" s="96"/>
      <c r="JPH314" s="96"/>
      <c r="JPI314" s="96"/>
      <c r="JPJ314" s="96"/>
      <c r="JPK314" s="96"/>
      <c r="JPL314" s="96"/>
      <c r="JPM314" s="96"/>
      <c r="JPN314" s="96"/>
      <c r="JPO314" s="96"/>
      <c r="JPP314" s="96"/>
      <c r="JPQ314" s="96"/>
      <c r="JPR314" s="96"/>
      <c r="JPS314" s="96"/>
      <c r="JPT314" s="96"/>
      <c r="JPU314" s="96"/>
      <c r="JPV314" s="96"/>
      <c r="JPW314" s="96"/>
      <c r="JPX314" s="96"/>
      <c r="JPY314" s="96"/>
      <c r="JPZ314" s="96"/>
      <c r="JQA314" s="96"/>
      <c r="JQB314" s="96"/>
      <c r="JQC314" s="96"/>
      <c r="JQD314" s="96"/>
      <c r="JQE314" s="96"/>
      <c r="JQF314" s="96"/>
      <c r="JQG314" s="96"/>
      <c r="JQH314" s="96"/>
      <c r="JQI314" s="96"/>
      <c r="JQJ314" s="96"/>
      <c r="JQK314" s="96"/>
      <c r="JQL314" s="96"/>
      <c r="JQM314" s="96"/>
      <c r="JQN314" s="96"/>
      <c r="JQO314" s="96"/>
      <c r="JQP314" s="96"/>
      <c r="JQQ314" s="96"/>
      <c r="JQR314" s="96"/>
      <c r="JQS314" s="96"/>
      <c r="JQT314" s="96"/>
      <c r="JQU314" s="96"/>
      <c r="JQV314" s="96"/>
      <c r="JQW314" s="96"/>
      <c r="JQX314" s="96"/>
      <c r="JQY314" s="96"/>
      <c r="JQZ314" s="96"/>
      <c r="JRA314" s="96"/>
      <c r="JRB314" s="96"/>
      <c r="JRC314" s="96"/>
      <c r="JRD314" s="96"/>
      <c r="JRE314" s="96"/>
      <c r="JRF314" s="96"/>
      <c r="JRG314" s="96"/>
      <c r="JRH314" s="96"/>
      <c r="JRI314" s="96"/>
      <c r="JRJ314" s="96"/>
      <c r="JRK314" s="96"/>
      <c r="JRL314" s="96"/>
      <c r="JRM314" s="96"/>
      <c r="JRN314" s="96"/>
      <c r="JRO314" s="96"/>
      <c r="JRP314" s="96"/>
      <c r="JRQ314" s="96"/>
      <c r="JRR314" s="96"/>
      <c r="JRS314" s="96"/>
      <c r="JRT314" s="96"/>
      <c r="JRU314" s="96"/>
      <c r="JRV314" s="96"/>
      <c r="JRW314" s="96"/>
      <c r="JRX314" s="96"/>
      <c r="JRY314" s="96"/>
      <c r="JRZ314" s="96"/>
      <c r="JSA314" s="96"/>
      <c r="JSB314" s="96"/>
      <c r="JSC314" s="96"/>
      <c r="JSD314" s="96"/>
      <c r="JSE314" s="96"/>
      <c r="JSF314" s="96"/>
      <c r="JSG314" s="96"/>
      <c r="JSH314" s="96"/>
      <c r="JSI314" s="96"/>
      <c r="JSJ314" s="96"/>
      <c r="JSK314" s="96"/>
      <c r="JSL314" s="96"/>
      <c r="JSM314" s="96"/>
      <c r="JSN314" s="96"/>
      <c r="JSO314" s="96"/>
      <c r="JSP314" s="96"/>
      <c r="JSQ314" s="96"/>
      <c r="JSR314" s="96"/>
      <c r="JSS314" s="96"/>
      <c r="JST314" s="96"/>
      <c r="JSU314" s="96"/>
      <c r="JSV314" s="96"/>
      <c r="JSW314" s="96"/>
      <c r="JSX314" s="96"/>
      <c r="JSY314" s="96"/>
      <c r="JSZ314" s="96"/>
      <c r="JTA314" s="96"/>
      <c r="JTB314" s="96"/>
      <c r="JTC314" s="96"/>
      <c r="JTD314" s="96"/>
      <c r="JTE314" s="96"/>
      <c r="JTF314" s="96"/>
      <c r="JTG314" s="96"/>
      <c r="JTH314" s="96"/>
      <c r="JTI314" s="96"/>
      <c r="JTJ314" s="96"/>
      <c r="JTK314" s="96"/>
      <c r="JTL314" s="96"/>
      <c r="JTM314" s="96"/>
      <c r="JTN314" s="96"/>
      <c r="JTO314" s="96"/>
      <c r="JTP314" s="96"/>
      <c r="JTQ314" s="96"/>
      <c r="JTR314" s="96"/>
      <c r="JTS314" s="96"/>
      <c r="JTT314" s="96"/>
      <c r="JTU314" s="96"/>
      <c r="JTV314" s="96"/>
      <c r="JTW314" s="96"/>
      <c r="JTX314" s="96"/>
      <c r="JTY314" s="96"/>
      <c r="JTZ314" s="96"/>
      <c r="JUA314" s="96"/>
      <c r="JUB314" s="96"/>
      <c r="JUC314" s="96"/>
      <c r="JUD314" s="96"/>
      <c r="JUE314" s="96"/>
      <c r="JUF314" s="96"/>
      <c r="JUG314" s="96"/>
      <c r="JUH314" s="96"/>
      <c r="JUI314" s="96"/>
      <c r="JUJ314" s="96"/>
      <c r="JUK314" s="96"/>
      <c r="JUL314" s="96"/>
      <c r="JUM314" s="96"/>
      <c r="JUN314" s="96"/>
      <c r="JUO314" s="96"/>
      <c r="JUP314" s="96"/>
      <c r="JUQ314" s="96"/>
      <c r="JUR314" s="96"/>
      <c r="JUS314" s="96"/>
      <c r="JUT314" s="96"/>
      <c r="JUU314" s="96"/>
      <c r="JUV314" s="96"/>
      <c r="JUW314" s="96"/>
      <c r="JUX314" s="96"/>
      <c r="JUY314" s="96"/>
      <c r="JUZ314" s="96"/>
      <c r="JVA314" s="96"/>
      <c r="JVB314" s="96"/>
      <c r="JVC314" s="96"/>
      <c r="JVD314" s="96"/>
      <c r="JVE314" s="96"/>
      <c r="JVF314" s="96"/>
      <c r="JVG314" s="96"/>
      <c r="JVH314" s="96"/>
      <c r="JVI314" s="96"/>
      <c r="JVJ314" s="96"/>
      <c r="JVK314" s="96"/>
      <c r="JVL314" s="96"/>
      <c r="JVM314" s="96"/>
      <c r="JVN314" s="96"/>
      <c r="JVO314" s="96"/>
      <c r="JVP314" s="96"/>
      <c r="JVQ314" s="96"/>
      <c r="JVR314" s="96"/>
      <c r="JVS314" s="96"/>
      <c r="JVT314" s="96"/>
      <c r="JVU314" s="96"/>
      <c r="JVV314" s="96"/>
      <c r="JVW314" s="96"/>
      <c r="JVX314" s="96"/>
      <c r="JVY314" s="96"/>
      <c r="JVZ314" s="96"/>
      <c r="JWA314" s="96"/>
      <c r="JWB314" s="96"/>
      <c r="JWC314" s="96"/>
      <c r="JWD314" s="96"/>
      <c r="JWE314" s="96"/>
      <c r="JWF314" s="96"/>
      <c r="JWG314" s="96"/>
      <c r="JWH314" s="96"/>
      <c r="JWI314" s="96"/>
      <c r="JWJ314" s="96"/>
      <c r="JWK314" s="96"/>
      <c r="JWL314" s="96"/>
      <c r="JWM314" s="96"/>
      <c r="JWN314" s="96"/>
      <c r="JWO314" s="96"/>
      <c r="JWP314" s="96"/>
      <c r="JWQ314" s="96"/>
      <c r="JWR314" s="96"/>
      <c r="JWS314" s="96"/>
      <c r="JWT314" s="96"/>
      <c r="JWU314" s="96"/>
      <c r="JWV314" s="96"/>
      <c r="JWW314" s="96"/>
      <c r="JWX314" s="96"/>
      <c r="JWY314" s="96"/>
      <c r="JWZ314" s="96"/>
      <c r="JXA314" s="96"/>
      <c r="JXB314" s="96"/>
      <c r="JXC314" s="96"/>
      <c r="JXD314" s="96"/>
      <c r="JXE314" s="96"/>
      <c r="JXF314" s="96"/>
      <c r="JXG314" s="96"/>
      <c r="JXH314" s="96"/>
      <c r="JXI314" s="96"/>
      <c r="JXJ314" s="96"/>
      <c r="JXK314" s="96"/>
      <c r="JXL314" s="96"/>
      <c r="JXM314" s="96"/>
      <c r="JXN314" s="96"/>
      <c r="JXO314" s="96"/>
      <c r="JXP314" s="96"/>
      <c r="JXQ314" s="96"/>
      <c r="JXR314" s="96"/>
      <c r="JXS314" s="96"/>
      <c r="JXT314" s="96"/>
      <c r="JXU314" s="96"/>
      <c r="JXV314" s="96"/>
      <c r="JXW314" s="96"/>
      <c r="JXX314" s="96"/>
      <c r="JXY314" s="96"/>
      <c r="JXZ314" s="96"/>
      <c r="JYA314" s="96"/>
      <c r="JYB314" s="96"/>
      <c r="JYC314" s="96"/>
      <c r="JYD314" s="96"/>
      <c r="JYE314" s="96"/>
      <c r="JYF314" s="96"/>
      <c r="JYG314" s="96"/>
      <c r="JYH314" s="96"/>
      <c r="JYI314" s="96"/>
      <c r="JYJ314" s="96"/>
      <c r="JYK314" s="96"/>
      <c r="JYL314" s="96"/>
      <c r="JYM314" s="96"/>
      <c r="JYN314" s="96"/>
      <c r="JYO314" s="96"/>
      <c r="JYP314" s="96"/>
      <c r="JYQ314" s="96"/>
      <c r="JYR314" s="96"/>
      <c r="JYS314" s="96"/>
      <c r="JYT314" s="96"/>
      <c r="JYU314" s="96"/>
      <c r="JYV314" s="96"/>
      <c r="JYW314" s="96"/>
      <c r="JYX314" s="96"/>
      <c r="JYY314" s="96"/>
      <c r="JYZ314" s="96"/>
      <c r="JZA314" s="96"/>
      <c r="JZB314" s="96"/>
      <c r="JZC314" s="96"/>
      <c r="JZD314" s="96"/>
      <c r="JZE314" s="96"/>
      <c r="JZF314" s="96"/>
      <c r="JZG314" s="96"/>
      <c r="JZH314" s="96"/>
      <c r="JZI314" s="96"/>
      <c r="JZJ314" s="96"/>
      <c r="JZK314" s="96"/>
      <c r="JZL314" s="96"/>
      <c r="JZM314" s="96"/>
      <c r="JZN314" s="96"/>
      <c r="JZO314" s="96"/>
      <c r="JZP314" s="96"/>
      <c r="JZQ314" s="96"/>
      <c r="JZR314" s="96"/>
      <c r="JZS314" s="96"/>
      <c r="JZT314" s="96"/>
      <c r="JZU314" s="96"/>
      <c r="JZV314" s="96"/>
      <c r="JZW314" s="96"/>
      <c r="JZX314" s="96"/>
      <c r="JZY314" s="96"/>
      <c r="JZZ314" s="96"/>
      <c r="KAA314" s="96"/>
      <c r="KAB314" s="96"/>
      <c r="KAC314" s="96"/>
      <c r="KAD314" s="96"/>
      <c r="KAE314" s="96"/>
      <c r="KAF314" s="96"/>
      <c r="KAG314" s="96"/>
      <c r="KAH314" s="96"/>
      <c r="KAI314" s="96"/>
      <c r="KAJ314" s="96"/>
      <c r="KAK314" s="96"/>
      <c r="KAL314" s="96"/>
      <c r="KAM314" s="96"/>
      <c r="KAN314" s="96"/>
      <c r="KAO314" s="96"/>
      <c r="KAP314" s="96"/>
      <c r="KAQ314" s="96"/>
      <c r="KAR314" s="96"/>
      <c r="KAS314" s="96"/>
      <c r="KAT314" s="96"/>
      <c r="KAU314" s="96"/>
      <c r="KAV314" s="96"/>
      <c r="KAW314" s="96"/>
      <c r="KAX314" s="96"/>
      <c r="KAY314" s="96"/>
      <c r="KAZ314" s="96"/>
      <c r="KBA314" s="96"/>
      <c r="KBB314" s="96"/>
      <c r="KBC314" s="96"/>
      <c r="KBD314" s="96"/>
      <c r="KBE314" s="96"/>
      <c r="KBF314" s="96"/>
      <c r="KBG314" s="96"/>
      <c r="KBH314" s="96"/>
      <c r="KBI314" s="96"/>
      <c r="KBJ314" s="96"/>
      <c r="KBK314" s="96"/>
      <c r="KBL314" s="96"/>
      <c r="KBM314" s="96"/>
      <c r="KBN314" s="96"/>
      <c r="KBO314" s="96"/>
      <c r="KBP314" s="96"/>
      <c r="KBQ314" s="96"/>
      <c r="KBR314" s="96"/>
      <c r="KBS314" s="96"/>
      <c r="KBT314" s="96"/>
      <c r="KBU314" s="96"/>
      <c r="KBV314" s="96"/>
      <c r="KBW314" s="96"/>
      <c r="KBX314" s="96"/>
      <c r="KBY314" s="96"/>
      <c r="KBZ314" s="96"/>
      <c r="KCA314" s="96"/>
      <c r="KCB314" s="96"/>
      <c r="KCC314" s="96"/>
      <c r="KCD314" s="96"/>
      <c r="KCE314" s="96"/>
      <c r="KCF314" s="96"/>
      <c r="KCG314" s="96"/>
      <c r="KCH314" s="96"/>
      <c r="KCI314" s="96"/>
      <c r="KCJ314" s="96"/>
      <c r="KCK314" s="96"/>
      <c r="KCL314" s="96"/>
      <c r="KCM314" s="96"/>
      <c r="KCN314" s="96"/>
      <c r="KCO314" s="96"/>
      <c r="KCP314" s="96"/>
      <c r="KCQ314" s="96"/>
      <c r="KCR314" s="96"/>
      <c r="KCS314" s="96"/>
      <c r="KCT314" s="96"/>
      <c r="KCU314" s="96"/>
      <c r="KCV314" s="96"/>
      <c r="KCW314" s="96"/>
      <c r="KCX314" s="96"/>
      <c r="KCY314" s="96"/>
      <c r="KCZ314" s="96"/>
      <c r="KDA314" s="96"/>
      <c r="KDB314" s="96"/>
      <c r="KDC314" s="96"/>
      <c r="KDD314" s="96"/>
      <c r="KDE314" s="96"/>
      <c r="KDF314" s="96"/>
      <c r="KDG314" s="96"/>
      <c r="KDH314" s="96"/>
      <c r="KDI314" s="96"/>
      <c r="KDJ314" s="96"/>
      <c r="KDK314" s="96"/>
      <c r="KDL314" s="96"/>
      <c r="KDM314" s="96"/>
      <c r="KDN314" s="96"/>
      <c r="KDO314" s="96"/>
      <c r="KDP314" s="96"/>
      <c r="KDQ314" s="96"/>
      <c r="KDR314" s="96"/>
      <c r="KDS314" s="96"/>
      <c r="KDT314" s="96"/>
      <c r="KDU314" s="96"/>
      <c r="KDV314" s="96"/>
      <c r="KDW314" s="96"/>
      <c r="KDX314" s="96"/>
      <c r="KDY314" s="96"/>
      <c r="KDZ314" s="96"/>
      <c r="KEA314" s="96"/>
      <c r="KEB314" s="96"/>
      <c r="KEC314" s="96"/>
      <c r="KED314" s="96"/>
      <c r="KEE314" s="96"/>
      <c r="KEF314" s="96"/>
      <c r="KEG314" s="96"/>
      <c r="KEH314" s="96"/>
      <c r="KEI314" s="96"/>
      <c r="KEJ314" s="96"/>
      <c r="KEK314" s="96"/>
      <c r="KEL314" s="96"/>
      <c r="KEM314" s="96"/>
      <c r="KEN314" s="96"/>
      <c r="KEO314" s="96"/>
      <c r="KEP314" s="96"/>
      <c r="KEQ314" s="96"/>
      <c r="KER314" s="96"/>
      <c r="KES314" s="96"/>
      <c r="KET314" s="96"/>
      <c r="KEU314" s="96"/>
      <c r="KEV314" s="96"/>
      <c r="KEW314" s="96"/>
      <c r="KEX314" s="96"/>
      <c r="KEY314" s="96"/>
      <c r="KEZ314" s="96"/>
      <c r="KFA314" s="96"/>
      <c r="KFB314" s="96"/>
      <c r="KFC314" s="96"/>
      <c r="KFD314" s="96"/>
      <c r="KFE314" s="96"/>
      <c r="KFF314" s="96"/>
      <c r="KFG314" s="96"/>
      <c r="KFH314" s="96"/>
      <c r="KFI314" s="96"/>
      <c r="KFJ314" s="96"/>
      <c r="KFK314" s="96"/>
      <c r="KFL314" s="96"/>
      <c r="KFM314" s="96"/>
      <c r="KFN314" s="96"/>
      <c r="KFO314" s="96"/>
      <c r="KFP314" s="96"/>
      <c r="KFQ314" s="96"/>
      <c r="KFR314" s="96"/>
      <c r="KFS314" s="96"/>
      <c r="KFT314" s="96"/>
      <c r="KFU314" s="96"/>
      <c r="KFV314" s="96"/>
      <c r="KFW314" s="96"/>
      <c r="KFX314" s="96"/>
      <c r="KFY314" s="96"/>
      <c r="KFZ314" s="96"/>
      <c r="KGA314" s="96"/>
      <c r="KGB314" s="96"/>
      <c r="KGC314" s="96"/>
      <c r="KGD314" s="96"/>
      <c r="KGE314" s="96"/>
      <c r="KGF314" s="96"/>
      <c r="KGG314" s="96"/>
      <c r="KGH314" s="96"/>
      <c r="KGI314" s="96"/>
      <c r="KGJ314" s="96"/>
      <c r="KGK314" s="96"/>
      <c r="KGL314" s="96"/>
      <c r="KGM314" s="96"/>
      <c r="KGN314" s="96"/>
      <c r="KGO314" s="96"/>
      <c r="KGP314" s="96"/>
      <c r="KGQ314" s="96"/>
      <c r="KGR314" s="96"/>
      <c r="KGS314" s="96"/>
      <c r="KGT314" s="96"/>
      <c r="KGU314" s="96"/>
      <c r="KGV314" s="96"/>
      <c r="KGW314" s="96"/>
      <c r="KGX314" s="96"/>
      <c r="KGY314" s="96"/>
      <c r="KGZ314" s="96"/>
      <c r="KHA314" s="96"/>
      <c r="KHB314" s="96"/>
      <c r="KHC314" s="96"/>
      <c r="KHD314" s="96"/>
      <c r="KHE314" s="96"/>
      <c r="KHF314" s="96"/>
      <c r="KHG314" s="96"/>
      <c r="KHH314" s="96"/>
      <c r="KHI314" s="96"/>
      <c r="KHJ314" s="96"/>
      <c r="KHK314" s="96"/>
      <c r="KHL314" s="96"/>
      <c r="KHM314" s="96"/>
      <c r="KHN314" s="96"/>
      <c r="KHO314" s="96"/>
      <c r="KHP314" s="96"/>
      <c r="KHQ314" s="96"/>
      <c r="KHR314" s="96"/>
      <c r="KHS314" s="96"/>
      <c r="KHT314" s="96"/>
      <c r="KHU314" s="96"/>
      <c r="KHV314" s="96"/>
      <c r="KHW314" s="96"/>
      <c r="KHX314" s="96"/>
      <c r="KHY314" s="96"/>
      <c r="KHZ314" s="96"/>
      <c r="KIA314" s="96"/>
      <c r="KIB314" s="96"/>
      <c r="KIC314" s="96"/>
      <c r="KID314" s="96"/>
      <c r="KIE314" s="96"/>
      <c r="KIF314" s="96"/>
      <c r="KIG314" s="96"/>
      <c r="KIH314" s="96"/>
      <c r="KII314" s="96"/>
      <c r="KIJ314" s="96"/>
      <c r="KIK314" s="96"/>
      <c r="KIL314" s="96"/>
      <c r="KIM314" s="96"/>
      <c r="KIN314" s="96"/>
      <c r="KIO314" s="96"/>
      <c r="KIP314" s="96"/>
      <c r="KIQ314" s="96"/>
      <c r="KIR314" s="96"/>
      <c r="KIS314" s="96"/>
      <c r="KIT314" s="96"/>
      <c r="KIU314" s="96"/>
      <c r="KIV314" s="96"/>
      <c r="KIW314" s="96"/>
      <c r="KIX314" s="96"/>
      <c r="KIY314" s="96"/>
      <c r="KIZ314" s="96"/>
      <c r="KJA314" s="96"/>
      <c r="KJB314" s="96"/>
      <c r="KJC314" s="96"/>
      <c r="KJD314" s="96"/>
      <c r="KJE314" s="96"/>
      <c r="KJF314" s="96"/>
      <c r="KJG314" s="96"/>
      <c r="KJH314" s="96"/>
      <c r="KJI314" s="96"/>
      <c r="KJJ314" s="96"/>
      <c r="KJK314" s="96"/>
      <c r="KJL314" s="96"/>
      <c r="KJM314" s="96"/>
      <c r="KJN314" s="96"/>
      <c r="KJO314" s="96"/>
      <c r="KJP314" s="96"/>
      <c r="KJQ314" s="96"/>
      <c r="KJR314" s="96"/>
      <c r="KJS314" s="96"/>
      <c r="KJT314" s="96"/>
      <c r="KJU314" s="96"/>
      <c r="KJV314" s="96"/>
      <c r="KJW314" s="96"/>
      <c r="KJX314" s="96"/>
      <c r="KJY314" s="96"/>
      <c r="KJZ314" s="96"/>
      <c r="KKA314" s="96"/>
      <c r="KKB314" s="96"/>
      <c r="KKC314" s="96"/>
      <c r="KKD314" s="96"/>
      <c r="KKE314" s="96"/>
      <c r="KKF314" s="96"/>
      <c r="KKG314" s="96"/>
      <c r="KKH314" s="96"/>
      <c r="KKI314" s="96"/>
      <c r="KKJ314" s="96"/>
      <c r="KKK314" s="96"/>
      <c r="KKL314" s="96"/>
      <c r="KKM314" s="96"/>
      <c r="KKN314" s="96"/>
      <c r="KKO314" s="96"/>
      <c r="KKP314" s="96"/>
      <c r="KKQ314" s="96"/>
      <c r="KKR314" s="96"/>
      <c r="KKS314" s="96"/>
      <c r="KKT314" s="96"/>
      <c r="KKU314" s="96"/>
      <c r="KKV314" s="96"/>
      <c r="KKW314" s="96"/>
      <c r="KKX314" s="96"/>
      <c r="KKY314" s="96"/>
      <c r="KKZ314" s="96"/>
      <c r="KLA314" s="96"/>
      <c r="KLB314" s="96"/>
      <c r="KLC314" s="96"/>
      <c r="KLD314" s="96"/>
      <c r="KLE314" s="96"/>
      <c r="KLF314" s="96"/>
      <c r="KLG314" s="96"/>
      <c r="KLH314" s="96"/>
      <c r="KLI314" s="96"/>
      <c r="KLJ314" s="96"/>
      <c r="KLK314" s="96"/>
      <c r="KLL314" s="96"/>
      <c r="KLM314" s="96"/>
      <c r="KLN314" s="96"/>
      <c r="KLO314" s="96"/>
      <c r="KLP314" s="96"/>
      <c r="KLQ314" s="96"/>
      <c r="KLR314" s="96"/>
      <c r="KLS314" s="96"/>
      <c r="KLT314" s="96"/>
      <c r="KLU314" s="96"/>
      <c r="KLV314" s="96"/>
      <c r="KLW314" s="96"/>
      <c r="KLX314" s="96"/>
      <c r="KLY314" s="96"/>
      <c r="KLZ314" s="96"/>
      <c r="KMA314" s="96"/>
      <c r="KMB314" s="96"/>
      <c r="KMC314" s="96"/>
      <c r="KMD314" s="96"/>
      <c r="KME314" s="96"/>
      <c r="KMF314" s="96"/>
      <c r="KMG314" s="96"/>
      <c r="KMH314" s="96"/>
      <c r="KMI314" s="96"/>
      <c r="KMJ314" s="96"/>
      <c r="KMK314" s="96"/>
      <c r="KML314" s="96"/>
      <c r="KMM314" s="96"/>
      <c r="KMN314" s="96"/>
      <c r="KMO314" s="96"/>
      <c r="KMP314" s="96"/>
      <c r="KMQ314" s="96"/>
      <c r="KMR314" s="96"/>
      <c r="KMS314" s="96"/>
      <c r="KMT314" s="96"/>
      <c r="KMU314" s="96"/>
      <c r="KMV314" s="96"/>
      <c r="KMW314" s="96"/>
      <c r="KMX314" s="96"/>
      <c r="KMY314" s="96"/>
      <c r="KMZ314" s="96"/>
      <c r="KNA314" s="96"/>
      <c r="KNB314" s="96"/>
      <c r="KNC314" s="96"/>
      <c r="KND314" s="96"/>
      <c r="KNE314" s="96"/>
      <c r="KNF314" s="96"/>
      <c r="KNG314" s="96"/>
      <c r="KNH314" s="96"/>
      <c r="KNI314" s="96"/>
      <c r="KNJ314" s="96"/>
      <c r="KNK314" s="96"/>
      <c r="KNL314" s="96"/>
      <c r="KNM314" s="96"/>
      <c r="KNN314" s="96"/>
      <c r="KNO314" s="96"/>
      <c r="KNP314" s="96"/>
      <c r="KNQ314" s="96"/>
      <c r="KNR314" s="96"/>
      <c r="KNS314" s="96"/>
      <c r="KNT314" s="96"/>
      <c r="KNU314" s="96"/>
      <c r="KNV314" s="96"/>
      <c r="KNW314" s="96"/>
      <c r="KNX314" s="96"/>
      <c r="KNY314" s="96"/>
      <c r="KNZ314" s="96"/>
      <c r="KOA314" s="96"/>
      <c r="KOB314" s="96"/>
      <c r="KOC314" s="96"/>
      <c r="KOD314" s="96"/>
      <c r="KOE314" s="96"/>
      <c r="KOF314" s="96"/>
      <c r="KOG314" s="96"/>
      <c r="KOH314" s="96"/>
      <c r="KOI314" s="96"/>
      <c r="KOJ314" s="96"/>
      <c r="KOK314" s="96"/>
      <c r="KOL314" s="96"/>
      <c r="KOM314" s="96"/>
      <c r="KON314" s="96"/>
      <c r="KOO314" s="96"/>
      <c r="KOP314" s="96"/>
      <c r="KOQ314" s="96"/>
      <c r="KOR314" s="96"/>
      <c r="KOS314" s="96"/>
      <c r="KOT314" s="96"/>
      <c r="KOU314" s="96"/>
      <c r="KOV314" s="96"/>
      <c r="KOW314" s="96"/>
      <c r="KOX314" s="96"/>
      <c r="KOY314" s="96"/>
      <c r="KOZ314" s="96"/>
      <c r="KPA314" s="96"/>
      <c r="KPB314" s="96"/>
      <c r="KPC314" s="96"/>
      <c r="KPD314" s="96"/>
      <c r="KPE314" s="96"/>
      <c r="KPF314" s="96"/>
      <c r="KPG314" s="96"/>
      <c r="KPH314" s="96"/>
      <c r="KPI314" s="96"/>
      <c r="KPJ314" s="96"/>
      <c r="KPK314" s="96"/>
      <c r="KPL314" s="96"/>
      <c r="KPM314" s="96"/>
      <c r="KPN314" s="96"/>
      <c r="KPO314" s="96"/>
      <c r="KPP314" s="96"/>
      <c r="KPQ314" s="96"/>
      <c r="KPR314" s="96"/>
      <c r="KPS314" s="96"/>
      <c r="KPT314" s="96"/>
      <c r="KPU314" s="96"/>
      <c r="KPV314" s="96"/>
      <c r="KPW314" s="96"/>
      <c r="KPX314" s="96"/>
      <c r="KPY314" s="96"/>
      <c r="KPZ314" s="96"/>
      <c r="KQA314" s="96"/>
      <c r="KQB314" s="96"/>
      <c r="KQC314" s="96"/>
      <c r="KQD314" s="96"/>
      <c r="KQE314" s="96"/>
      <c r="KQF314" s="96"/>
      <c r="KQG314" s="96"/>
      <c r="KQH314" s="96"/>
      <c r="KQI314" s="96"/>
      <c r="KQJ314" s="96"/>
      <c r="KQK314" s="96"/>
      <c r="KQL314" s="96"/>
      <c r="KQM314" s="96"/>
      <c r="KQN314" s="96"/>
      <c r="KQO314" s="96"/>
      <c r="KQP314" s="96"/>
      <c r="KQQ314" s="96"/>
      <c r="KQR314" s="96"/>
      <c r="KQS314" s="96"/>
      <c r="KQT314" s="96"/>
      <c r="KQU314" s="96"/>
      <c r="KQV314" s="96"/>
      <c r="KQW314" s="96"/>
      <c r="KQX314" s="96"/>
      <c r="KQY314" s="96"/>
      <c r="KQZ314" s="96"/>
      <c r="KRA314" s="96"/>
      <c r="KRB314" s="96"/>
      <c r="KRC314" s="96"/>
      <c r="KRD314" s="96"/>
      <c r="KRE314" s="96"/>
      <c r="KRF314" s="96"/>
      <c r="KRG314" s="96"/>
      <c r="KRH314" s="96"/>
      <c r="KRI314" s="96"/>
      <c r="KRJ314" s="96"/>
      <c r="KRK314" s="96"/>
      <c r="KRL314" s="96"/>
      <c r="KRM314" s="96"/>
      <c r="KRN314" s="96"/>
      <c r="KRO314" s="96"/>
      <c r="KRP314" s="96"/>
      <c r="KRQ314" s="96"/>
      <c r="KRR314" s="96"/>
      <c r="KRS314" s="96"/>
      <c r="KRT314" s="96"/>
      <c r="KRU314" s="96"/>
      <c r="KRV314" s="96"/>
      <c r="KRW314" s="96"/>
      <c r="KRX314" s="96"/>
      <c r="KRY314" s="96"/>
      <c r="KRZ314" s="96"/>
      <c r="KSA314" s="96"/>
      <c r="KSB314" s="96"/>
      <c r="KSC314" s="96"/>
      <c r="KSD314" s="96"/>
      <c r="KSE314" s="96"/>
      <c r="KSF314" s="96"/>
      <c r="KSG314" s="96"/>
      <c r="KSH314" s="96"/>
      <c r="KSI314" s="96"/>
      <c r="KSJ314" s="96"/>
      <c r="KSK314" s="96"/>
      <c r="KSL314" s="96"/>
      <c r="KSM314" s="96"/>
      <c r="KSN314" s="96"/>
      <c r="KSO314" s="96"/>
      <c r="KSP314" s="96"/>
      <c r="KSQ314" s="96"/>
      <c r="KSR314" s="96"/>
      <c r="KSS314" s="96"/>
      <c r="KST314" s="96"/>
      <c r="KSU314" s="96"/>
      <c r="KSV314" s="96"/>
      <c r="KSW314" s="96"/>
      <c r="KSX314" s="96"/>
      <c r="KSY314" s="96"/>
      <c r="KSZ314" s="96"/>
      <c r="KTA314" s="96"/>
      <c r="KTB314" s="96"/>
      <c r="KTC314" s="96"/>
      <c r="KTD314" s="96"/>
      <c r="KTE314" s="96"/>
      <c r="KTF314" s="96"/>
      <c r="KTG314" s="96"/>
      <c r="KTH314" s="96"/>
      <c r="KTI314" s="96"/>
      <c r="KTJ314" s="96"/>
      <c r="KTK314" s="96"/>
      <c r="KTL314" s="96"/>
      <c r="KTM314" s="96"/>
      <c r="KTN314" s="96"/>
      <c r="KTO314" s="96"/>
      <c r="KTP314" s="96"/>
      <c r="KTQ314" s="96"/>
      <c r="KTR314" s="96"/>
      <c r="KTS314" s="96"/>
      <c r="KTT314" s="96"/>
      <c r="KTU314" s="96"/>
      <c r="KTV314" s="96"/>
      <c r="KTW314" s="96"/>
      <c r="KTX314" s="96"/>
      <c r="KTY314" s="96"/>
      <c r="KTZ314" s="96"/>
      <c r="KUA314" s="96"/>
      <c r="KUB314" s="96"/>
      <c r="KUC314" s="96"/>
      <c r="KUD314" s="96"/>
      <c r="KUE314" s="96"/>
      <c r="KUF314" s="96"/>
      <c r="KUG314" s="96"/>
      <c r="KUH314" s="96"/>
      <c r="KUI314" s="96"/>
      <c r="KUJ314" s="96"/>
      <c r="KUK314" s="96"/>
      <c r="KUL314" s="96"/>
      <c r="KUM314" s="96"/>
      <c r="KUN314" s="96"/>
      <c r="KUO314" s="96"/>
      <c r="KUP314" s="96"/>
      <c r="KUQ314" s="96"/>
      <c r="KUR314" s="96"/>
      <c r="KUS314" s="96"/>
      <c r="KUT314" s="96"/>
      <c r="KUU314" s="96"/>
      <c r="KUV314" s="96"/>
      <c r="KUW314" s="96"/>
      <c r="KUX314" s="96"/>
      <c r="KUY314" s="96"/>
      <c r="KUZ314" s="96"/>
      <c r="KVA314" s="96"/>
      <c r="KVB314" s="96"/>
      <c r="KVC314" s="96"/>
      <c r="KVD314" s="96"/>
      <c r="KVE314" s="96"/>
      <c r="KVF314" s="96"/>
      <c r="KVG314" s="96"/>
      <c r="KVH314" s="96"/>
      <c r="KVI314" s="96"/>
      <c r="KVJ314" s="96"/>
      <c r="KVK314" s="96"/>
      <c r="KVL314" s="96"/>
      <c r="KVM314" s="96"/>
      <c r="KVN314" s="96"/>
      <c r="KVO314" s="96"/>
      <c r="KVP314" s="96"/>
      <c r="KVQ314" s="96"/>
      <c r="KVR314" s="96"/>
      <c r="KVS314" s="96"/>
      <c r="KVT314" s="96"/>
      <c r="KVU314" s="96"/>
      <c r="KVV314" s="96"/>
      <c r="KVW314" s="96"/>
      <c r="KVX314" s="96"/>
      <c r="KVY314" s="96"/>
      <c r="KVZ314" s="96"/>
      <c r="KWA314" s="96"/>
      <c r="KWB314" s="96"/>
      <c r="KWC314" s="96"/>
      <c r="KWD314" s="96"/>
      <c r="KWE314" s="96"/>
      <c r="KWF314" s="96"/>
      <c r="KWG314" s="96"/>
      <c r="KWH314" s="96"/>
      <c r="KWI314" s="96"/>
      <c r="KWJ314" s="96"/>
      <c r="KWK314" s="96"/>
      <c r="KWL314" s="96"/>
      <c r="KWM314" s="96"/>
      <c r="KWN314" s="96"/>
      <c r="KWO314" s="96"/>
      <c r="KWP314" s="96"/>
      <c r="KWQ314" s="96"/>
      <c r="KWR314" s="96"/>
      <c r="KWS314" s="96"/>
      <c r="KWT314" s="96"/>
      <c r="KWU314" s="96"/>
      <c r="KWV314" s="96"/>
      <c r="KWW314" s="96"/>
      <c r="KWX314" s="96"/>
      <c r="KWY314" s="96"/>
      <c r="KWZ314" s="96"/>
      <c r="KXA314" s="96"/>
      <c r="KXB314" s="96"/>
      <c r="KXC314" s="96"/>
      <c r="KXD314" s="96"/>
      <c r="KXE314" s="96"/>
      <c r="KXF314" s="96"/>
      <c r="KXG314" s="96"/>
      <c r="KXH314" s="96"/>
      <c r="KXI314" s="96"/>
      <c r="KXJ314" s="96"/>
      <c r="KXK314" s="96"/>
      <c r="KXL314" s="96"/>
      <c r="KXM314" s="96"/>
      <c r="KXN314" s="96"/>
      <c r="KXO314" s="96"/>
      <c r="KXP314" s="96"/>
      <c r="KXQ314" s="96"/>
      <c r="KXR314" s="96"/>
      <c r="KXS314" s="96"/>
      <c r="KXT314" s="96"/>
      <c r="KXU314" s="96"/>
      <c r="KXV314" s="96"/>
      <c r="KXW314" s="96"/>
      <c r="KXX314" s="96"/>
      <c r="KXY314" s="96"/>
      <c r="KXZ314" s="96"/>
      <c r="KYA314" s="96"/>
      <c r="KYB314" s="96"/>
      <c r="KYC314" s="96"/>
      <c r="KYD314" s="96"/>
      <c r="KYE314" s="96"/>
      <c r="KYF314" s="96"/>
      <c r="KYG314" s="96"/>
      <c r="KYH314" s="96"/>
      <c r="KYI314" s="96"/>
      <c r="KYJ314" s="96"/>
      <c r="KYK314" s="96"/>
      <c r="KYL314" s="96"/>
      <c r="KYM314" s="96"/>
      <c r="KYN314" s="96"/>
      <c r="KYO314" s="96"/>
      <c r="KYP314" s="96"/>
      <c r="KYQ314" s="96"/>
      <c r="KYR314" s="96"/>
      <c r="KYS314" s="96"/>
      <c r="KYT314" s="96"/>
      <c r="KYU314" s="96"/>
      <c r="KYV314" s="96"/>
      <c r="KYW314" s="96"/>
      <c r="KYX314" s="96"/>
      <c r="KYY314" s="96"/>
      <c r="KYZ314" s="96"/>
      <c r="KZA314" s="96"/>
      <c r="KZB314" s="96"/>
      <c r="KZC314" s="96"/>
      <c r="KZD314" s="96"/>
      <c r="KZE314" s="96"/>
      <c r="KZF314" s="96"/>
      <c r="KZG314" s="96"/>
      <c r="KZH314" s="96"/>
      <c r="KZI314" s="96"/>
      <c r="KZJ314" s="96"/>
      <c r="KZK314" s="96"/>
      <c r="KZL314" s="96"/>
      <c r="KZM314" s="96"/>
      <c r="KZN314" s="96"/>
      <c r="KZO314" s="96"/>
      <c r="KZP314" s="96"/>
      <c r="KZQ314" s="96"/>
      <c r="KZR314" s="96"/>
      <c r="KZS314" s="96"/>
      <c r="KZT314" s="96"/>
      <c r="KZU314" s="96"/>
      <c r="KZV314" s="96"/>
      <c r="KZW314" s="96"/>
      <c r="KZX314" s="96"/>
      <c r="KZY314" s="96"/>
      <c r="KZZ314" s="96"/>
      <c r="LAA314" s="96"/>
      <c r="LAB314" s="96"/>
      <c r="LAC314" s="96"/>
      <c r="LAD314" s="96"/>
      <c r="LAE314" s="96"/>
      <c r="LAF314" s="96"/>
      <c r="LAG314" s="96"/>
      <c r="LAH314" s="96"/>
      <c r="LAI314" s="96"/>
      <c r="LAJ314" s="96"/>
      <c r="LAK314" s="96"/>
      <c r="LAL314" s="96"/>
      <c r="LAM314" s="96"/>
      <c r="LAN314" s="96"/>
      <c r="LAO314" s="96"/>
      <c r="LAP314" s="96"/>
      <c r="LAQ314" s="96"/>
      <c r="LAR314" s="96"/>
      <c r="LAS314" s="96"/>
      <c r="LAT314" s="96"/>
      <c r="LAU314" s="96"/>
      <c r="LAV314" s="96"/>
      <c r="LAW314" s="96"/>
      <c r="LAX314" s="96"/>
      <c r="LAY314" s="96"/>
      <c r="LAZ314" s="96"/>
      <c r="LBA314" s="96"/>
      <c r="LBB314" s="96"/>
      <c r="LBC314" s="96"/>
      <c r="LBD314" s="96"/>
      <c r="LBE314" s="96"/>
      <c r="LBF314" s="96"/>
      <c r="LBG314" s="96"/>
      <c r="LBH314" s="96"/>
      <c r="LBI314" s="96"/>
      <c r="LBJ314" s="96"/>
      <c r="LBK314" s="96"/>
      <c r="LBL314" s="96"/>
      <c r="LBM314" s="96"/>
      <c r="LBN314" s="96"/>
      <c r="LBO314" s="96"/>
      <c r="LBP314" s="96"/>
      <c r="LBQ314" s="96"/>
      <c r="LBR314" s="96"/>
      <c r="LBS314" s="96"/>
      <c r="LBT314" s="96"/>
      <c r="LBU314" s="96"/>
      <c r="LBV314" s="96"/>
      <c r="LBW314" s="96"/>
      <c r="LBX314" s="96"/>
      <c r="LBY314" s="96"/>
      <c r="LBZ314" s="96"/>
      <c r="LCA314" s="96"/>
      <c r="LCB314" s="96"/>
      <c r="LCC314" s="96"/>
      <c r="LCD314" s="96"/>
      <c r="LCE314" s="96"/>
      <c r="LCF314" s="96"/>
      <c r="LCG314" s="96"/>
      <c r="LCH314" s="96"/>
      <c r="LCI314" s="96"/>
      <c r="LCJ314" s="96"/>
      <c r="LCK314" s="96"/>
      <c r="LCL314" s="96"/>
      <c r="LCM314" s="96"/>
      <c r="LCN314" s="96"/>
      <c r="LCO314" s="96"/>
      <c r="LCP314" s="96"/>
      <c r="LCQ314" s="96"/>
      <c r="LCR314" s="96"/>
      <c r="LCS314" s="96"/>
      <c r="LCT314" s="96"/>
      <c r="LCU314" s="96"/>
      <c r="LCV314" s="96"/>
      <c r="LCW314" s="96"/>
      <c r="LCX314" s="96"/>
      <c r="LCY314" s="96"/>
      <c r="LCZ314" s="96"/>
      <c r="LDA314" s="96"/>
      <c r="LDB314" s="96"/>
      <c r="LDC314" s="96"/>
      <c r="LDD314" s="96"/>
      <c r="LDE314" s="96"/>
      <c r="LDF314" s="96"/>
      <c r="LDG314" s="96"/>
      <c r="LDH314" s="96"/>
      <c r="LDI314" s="96"/>
      <c r="LDJ314" s="96"/>
      <c r="LDK314" s="96"/>
      <c r="LDL314" s="96"/>
      <c r="LDM314" s="96"/>
      <c r="LDN314" s="96"/>
      <c r="LDO314" s="96"/>
      <c r="LDP314" s="96"/>
      <c r="LDQ314" s="96"/>
      <c r="LDR314" s="96"/>
      <c r="LDS314" s="96"/>
      <c r="LDT314" s="96"/>
      <c r="LDU314" s="96"/>
      <c r="LDV314" s="96"/>
      <c r="LDW314" s="96"/>
      <c r="LDX314" s="96"/>
      <c r="LDY314" s="96"/>
      <c r="LDZ314" s="96"/>
      <c r="LEA314" s="96"/>
      <c r="LEB314" s="96"/>
      <c r="LEC314" s="96"/>
      <c r="LED314" s="96"/>
      <c r="LEE314" s="96"/>
      <c r="LEF314" s="96"/>
      <c r="LEG314" s="96"/>
      <c r="LEH314" s="96"/>
      <c r="LEI314" s="96"/>
      <c r="LEJ314" s="96"/>
      <c r="LEK314" s="96"/>
      <c r="LEL314" s="96"/>
      <c r="LEM314" s="96"/>
      <c r="LEN314" s="96"/>
      <c r="LEO314" s="96"/>
      <c r="LEP314" s="96"/>
      <c r="LEQ314" s="96"/>
      <c r="LER314" s="96"/>
      <c r="LES314" s="96"/>
      <c r="LET314" s="96"/>
      <c r="LEU314" s="96"/>
      <c r="LEV314" s="96"/>
      <c r="LEW314" s="96"/>
      <c r="LEX314" s="96"/>
      <c r="LEY314" s="96"/>
      <c r="LEZ314" s="96"/>
      <c r="LFA314" s="96"/>
      <c r="LFB314" s="96"/>
      <c r="LFC314" s="96"/>
      <c r="LFD314" s="96"/>
      <c r="LFE314" s="96"/>
      <c r="LFF314" s="96"/>
      <c r="LFG314" s="96"/>
      <c r="LFH314" s="96"/>
      <c r="LFI314" s="96"/>
      <c r="LFJ314" s="96"/>
      <c r="LFK314" s="96"/>
      <c r="LFL314" s="96"/>
      <c r="LFM314" s="96"/>
      <c r="LFN314" s="96"/>
      <c r="LFO314" s="96"/>
      <c r="LFP314" s="96"/>
      <c r="LFQ314" s="96"/>
      <c r="LFR314" s="96"/>
      <c r="LFS314" s="96"/>
      <c r="LFT314" s="96"/>
      <c r="LFU314" s="96"/>
      <c r="LFV314" s="96"/>
      <c r="LFW314" s="96"/>
      <c r="LFX314" s="96"/>
      <c r="LFY314" s="96"/>
      <c r="LFZ314" s="96"/>
      <c r="LGA314" s="96"/>
      <c r="LGB314" s="96"/>
      <c r="LGC314" s="96"/>
      <c r="LGD314" s="96"/>
      <c r="LGE314" s="96"/>
      <c r="LGF314" s="96"/>
      <c r="LGG314" s="96"/>
      <c r="LGH314" s="96"/>
      <c r="LGI314" s="96"/>
      <c r="LGJ314" s="96"/>
      <c r="LGK314" s="96"/>
      <c r="LGL314" s="96"/>
      <c r="LGM314" s="96"/>
      <c r="LGN314" s="96"/>
      <c r="LGO314" s="96"/>
      <c r="LGP314" s="96"/>
      <c r="LGQ314" s="96"/>
      <c r="LGR314" s="96"/>
      <c r="LGS314" s="96"/>
      <c r="LGT314" s="96"/>
      <c r="LGU314" s="96"/>
      <c r="LGV314" s="96"/>
      <c r="LGW314" s="96"/>
      <c r="LGX314" s="96"/>
      <c r="LGY314" s="96"/>
      <c r="LGZ314" s="96"/>
      <c r="LHA314" s="96"/>
      <c r="LHB314" s="96"/>
      <c r="LHC314" s="96"/>
      <c r="LHD314" s="96"/>
      <c r="LHE314" s="96"/>
      <c r="LHF314" s="96"/>
      <c r="LHG314" s="96"/>
      <c r="LHH314" s="96"/>
      <c r="LHI314" s="96"/>
      <c r="LHJ314" s="96"/>
      <c r="LHK314" s="96"/>
      <c r="LHL314" s="96"/>
      <c r="LHM314" s="96"/>
      <c r="LHN314" s="96"/>
      <c r="LHO314" s="96"/>
      <c r="LHP314" s="96"/>
      <c r="LHQ314" s="96"/>
      <c r="LHR314" s="96"/>
      <c r="LHS314" s="96"/>
      <c r="LHT314" s="96"/>
      <c r="LHU314" s="96"/>
      <c r="LHV314" s="96"/>
      <c r="LHW314" s="96"/>
      <c r="LHX314" s="96"/>
      <c r="LHY314" s="96"/>
      <c r="LHZ314" s="96"/>
      <c r="LIA314" s="96"/>
      <c r="LIB314" s="96"/>
      <c r="LIC314" s="96"/>
      <c r="LID314" s="96"/>
      <c r="LIE314" s="96"/>
      <c r="LIF314" s="96"/>
      <c r="LIG314" s="96"/>
      <c r="LIH314" s="96"/>
      <c r="LII314" s="96"/>
      <c r="LIJ314" s="96"/>
      <c r="LIK314" s="96"/>
      <c r="LIL314" s="96"/>
      <c r="LIM314" s="96"/>
      <c r="LIN314" s="96"/>
      <c r="LIO314" s="96"/>
      <c r="LIP314" s="96"/>
      <c r="LIQ314" s="96"/>
      <c r="LIR314" s="96"/>
      <c r="LIS314" s="96"/>
      <c r="LIT314" s="96"/>
      <c r="LIU314" s="96"/>
      <c r="LIV314" s="96"/>
      <c r="LIW314" s="96"/>
      <c r="LIX314" s="96"/>
      <c r="LIY314" s="96"/>
      <c r="LIZ314" s="96"/>
      <c r="LJA314" s="96"/>
      <c r="LJB314" s="96"/>
      <c r="LJC314" s="96"/>
      <c r="LJD314" s="96"/>
      <c r="LJE314" s="96"/>
      <c r="LJF314" s="96"/>
      <c r="LJG314" s="96"/>
      <c r="LJH314" s="96"/>
      <c r="LJI314" s="96"/>
      <c r="LJJ314" s="96"/>
      <c r="LJK314" s="96"/>
      <c r="LJL314" s="96"/>
      <c r="LJM314" s="96"/>
      <c r="LJN314" s="96"/>
      <c r="LJO314" s="96"/>
      <c r="LJP314" s="96"/>
      <c r="LJQ314" s="96"/>
      <c r="LJR314" s="96"/>
      <c r="LJS314" s="96"/>
      <c r="LJT314" s="96"/>
      <c r="LJU314" s="96"/>
      <c r="LJV314" s="96"/>
      <c r="LJW314" s="96"/>
      <c r="LJX314" s="96"/>
      <c r="LJY314" s="96"/>
      <c r="LJZ314" s="96"/>
      <c r="LKA314" s="96"/>
      <c r="LKB314" s="96"/>
      <c r="LKC314" s="96"/>
      <c r="LKD314" s="96"/>
      <c r="LKE314" s="96"/>
      <c r="LKF314" s="96"/>
      <c r="LKG314" s="96"/>
      <c r="LKH314" s="96"/>
      <c r="LKI314" s="96"/>
      <c r="LKJ314" s="96"/>
      <c r="LKK314" s="96"/>
      <c r="LKL314" s="96"/>
      <c r="LKM314" s="96"/>
      <c r="LKN314" s="96"/>
      <c r="LKO314" s="96"/>
      <c r="LKP314" s="96"/>
      <c r="LKQ314" s="96"/>
      <c r="LKR314" s="96"/>
      <c r="LKS314" s="96"/>
      <c r="LKT314" s="96"/>
      <c r="LKU314" s="96"/>
      <c r="LKV314" s="96"/>
      <c r="LKW314" s="96"/>
      <c r="LKX314" s="96"/>
      <c r="LKY314" s="96"/>
      <c r="LKZ314" s="96"/>
      <c r="LLA314" s="96"/>
      <c r="LLB314" s="96"/>
      <c r="LLC314" s="96"/>
      <c r="LLD314" s="96"/>
      <c r="LLE314" s="96"/>
      <c r="LLF314" s="96"/>
      <c r="LLG314" s="96"/>
      <c r="LLH314" s="96"/>
      <c r="LLI314" s="96"/>
      <c r="LLJ314" s="96"/>
      <c r="LLK314" s="96"/>
      <c r="LLL314" s="96"/>
      <c r="LLM314" s="96"/>
      <c r="LLN314" s="96"/>
      <c r="LLO314" s="96"/>
      <c r="LLP314" s="96"/>
      <c r="LLQ314" s="96"/>
      <c r="LLR314" s="96"/>
      <c r="LLS314" s="96"/>
      <c r="LLT314" s="96"/>
      <c r="LLU314" s="96"/>
      <c r="LLV314" s="96"/>
      <c r="LLW314" s="96"/>
      <c r="LLX314" s="96"/>
      <c r="LLY314" s="96"/>
      <c r="LLZ314" s="96"/>
      <c r="LMA314" s="96"/>
      <c r="LMB314" s="96"/>
      <c r="LMC314" s="96"/>
      <c r="LMD314" s="96"/>
      <c r="LME314" s="96"/>
      <c r="LMF314" s="96"/>
      <c r="LMG314" s="96"/>
      <c r="LMH314" s="96"/>
      <c r="LMI314" s="96"/>
      <c r="LMJ314" s="96"/>
      <c r="LMK314" s="96"/>
      <c r="LML314" s="96"/>
      <c r="LMM314" s="96"/>
      <c r="LMN314" s="96"/>
      <c r="LMO314" s="96"/>
      <c r="LMP314" s="96"/>
      <c r="LMQ314" s="96"/>
      <c r="LMR314" s="96"/>
      <c r="LMS314" s="96"/>
      <c r="LMT314" s="96"/>
      <c r="LMU314" s="96"/>
      <c r="LMV314" s="96"/>
      <c r="LMW314" s="96"/>
      <c r="LMX314" s="96"/>
      <c r="LMY314" s="96"/>
      <c r="LMZ314" s="96"/>
      <c r="LNA314" s="96"/>
      <c r="LNB314" s="96"/>
      <c r="LNC314" s="96"/>
      <c r="LND314" s="96"/>
      <c r="LNE314" s="96"/>
      <c r="LNF314" s="96"/>
      <c r="LNG314" s="96"/>
      <c r="LNH314" s="96"/>
      <c r="LNI314" s="96"/>
      <c r="LNJ314" s="96"/>
      <c r="LNK314" s="96"/>
      <c r="LNL314" s="96"/>
      <c r="LNM314" s="96"/>
      <c r="LNN314" s="96"/>
      <c r="LNO314" s="96"/>
      <c r="LNP314" s="96"/>
      <c r="LNQ314" s="96"/>
      <c r="LNR314" s="96"/>
      <c r="LNS314" s="96"/>
      <c r="LNT314" s="96"/>
      <c r="LNU314" s="96"/>
      <c r="LNV314" s="96"/>
      <c r="LNW314" s="96"/>
      <c r="LNX314" s="96"/>
      <c r="LNY314" s="96"/>
      <c r="LNZ314" s="96"/>
      <c r="LOA314" s="96"/>
      <c r="LOB314" s="96"/>
      <c r="LOC314" s="96"/>
      <c r="LOD314" s="96"/>
      <c r="LOE314" s="96"/>
      <c r="LOF314" s="96"/>
      <c r="LOG314" s="96"/>
      <c r="LOH314" s="96"/>
      <c r="LOI314" s="96"/>
      <c r="LOJ314" s="96"/>
      <c r="LOK314" s="96"/>
      <c r="LOL314" s="96"/>
      <c r="LOM314" s="96"/>
      <c r="LON314" s="96"/>
      <c r="LOO314" s="96"/>
      <c r="LOP314" s="96"/>
      <c r="LOQ314" s="96"/>
      <c r="LOR314" s="96"/>
      <c r="LOS314" s="96"/>
      <c r="LOT314" s="96"/>
      <c r="LOU314" s="96"/>
      <c r="LOV314" s="96"/>
      <c r="LOW314" s="96"/>
      <c r="LOX314" s="96"/>
      <c r="LOY314" s="96"/>
      <c r="LOZ314" s="96"/>
      <c r="LPA314" s="96"/>
      <c r="LPB314" s="96"/>
      <c r="LPC314" s="96"/>
      <c r="LPD314" s="96"/>
      <c r="LPE314" s="96"/>
      <c r="LPF314" s="96"/>
      <c r="LPG314" s="96"/>
      <c r="LPH314" s="96"/>
      <c r="LPI314" s="96"/>
      <c r="LPJ314" s="96"/>
      <c r="LPK314" s="96"/>
      <c r="LPL314" s="96"/>
      <c r="LPM314" s="96"/>
      <c r="LPN314" s="96"/>
      <c r="LPO314" s="96"/>
      <c r="LPP314" s="96"/>
      <c r="LPQ314" s="96"/>
      <c r="LPR314" s="96"/>
      <c r="LPS314" s="96"/>
      <c r="LPT314" s="96"/>
      <c r="LPU314" s="96"/>
      <c r="LPV314" s="96"/>
      <c r="LPW314" s="96"/>
      <c r="LPX314" s="96"/>
      <c r="LPY314" s="96"/>
      <c r="LPZ314" s="96"/>
      <c r="LQA314" s="96"/>
      <c r="LQB314" s="96"/>
      <c r="LQC314" s="96"/>
      <c r="LQD314" s="96"/>
      <c r="LQE314" s="96"/>
      <c r="LQF314" s="96"/>
      <c r="LQG314" s="96"/>
      <c r="LQH314" s="96"/>
      <c r="LQI314" s="96"/>
      <c r="LQJ314" s="96"/>
      <c r="LQK314" s="96"/>
      <c r="LQL314" s="96"/>
      <c r="LQM314" s="96"/>
      <c r="LQN314" s="96"/>
      <c r="LQO314" s="96"/>
      <c r="LQP314" s="96"/>
      <c r="LQQ314" s="96"/>
      <c r="LQR314" s="96"/>
      <c r="LQS314" s="96"/>
      <c r="LQT314" s="96"/>
      <c r="LQU314" s="96"/>
      <c r="LQV314" s="96"/>
      <c r="LQW314" s="96"/>
      <c r="LQX314" s="96"/>
      <c r="LQY314" s="96"/>
      <c r="LQZ314" s="96"/>
      <c r="LRA314" s="96"/>
      <c r="LRB314" s="96"/>
      <c r="LRC314" s="96"/>
      <c r="LRD314" s="96"/>
      <c r="LRE314" s="96"/>
      <c r="LRF314" s="96"/>
      <c r="LRG314" s="96"/>
      <c r="LRH314" s="96"/>
      <c r="LRI314" s="96"/>
      <c r="LRJ314" s="96"/>
      <c r="LRK314" s="96"/>
      <c r="LRL314" s="96"/>
      <c r="LRM314" s="96"/>
      <c r="LRN314" s="96"/>
      <c r="LRO314" s="96"/>
      <c r="LRP314" s="96"/>
      <c r="LRQ314" s="96"/>
      <c r="LRR314" s="96"/>
      <c r="LRS314" s="96"/>
      <c r="LRT314" s="96"/>
      <c r="LRU314" s="96"/>
      <c r="LRV314" s="96"/>
      <c r="LRW314" s="96"/>
      <c r="LRX314" s="96"/>
      <c r="LRY314" s="96"/>
      <c r="LRZ314" s="96"/>
      <c r="LSA314" s="96"/>
      <c r="LSB314" s="96"/>
      <c r="LSC314" s="96"/>
      <c r="LSD314" s="96"/>
      <c r="LSE314" s="96"/>
      <c r="LSF314" s="96"/>
      <c r="LSG314" s="96"/>
      <c r="LSH314" s="96"/>
      <c r="LSI314" s="96"/>
      <c r="LSJ314" s="96"/>
      <c r="LSK314" s="96"/>
      <c r="LSL314" s="96"/>
      <c r="LSM314" s="96"/>
      <c r="LSN314" s="96"/>
      <c r="LSO314" s="96"/>
      <c r="LSP314" s="96"/>
      <c r="LSQ314" s="96"/>
      <c r="LSR314" s="96"/>
      <c r="LSS314" s="96"/>
      <c r="LST314" s="96"/>
      <c r="LSU314" s="96"/>
      <c r="LSV314" s="96"/>
      <c r="LSW314" s="96"/>
      <c r="LSX314" s="96"/>
      <c r="LSY314" s="96"/>
      <c r="LSZ314" s="96"/>
      <c r="LTA314" s="96"/>
      <c r="LTB314" s="96"/>
      <c r="LTC314" s="96"/>
      <c r="LTD314" s="96"/>
      <c r="LTE314" s="96"/>
      <c r="LTF314" s="96"/>
      <c r="LTG314" s="96"/>
      <c r="LTH314" s="96"/>
      <c r="LTI314" s="96"/>
      <c r="LTJ314" s="96"/>
      <c r="LTK314" s="96"/>
      <c r="LTL314" s="96"/>
      <c r="LTM314" s="96"/>
      <c r="LTN314" s="96"/>
      <c r="LTO314" s="96"/>
      <c r="LTP314" s="96"/>
      <c r="LTQ314" s="96"/>
      <c r="LTR314" s="96"/>
      <c r="LTS314" s="96"/>
      <c r="LTT314" s="96"/>
      <c r="LTU314" s="96"/>
      <c r="LTV314" s="96"/>
      <c r="LTW314" s="96"/>
      <c r="LTX314" s="96"/>
      <c r="LTY314" s="96"/>
      <c r="LTZ314" s="96"/>
      <c r="LUA314" s="96"/>
      <c r="LUB314" s="96"/>
      <c r="LUC314" s="96"/>
      <c r="LUD314" s="96"/>
      <c r="LUE314" s="96"/>
      <c r="LUF314" s="96"/>
      <c r="LUG314" s="96"/>
      <c r="LUH314" s="96"/>
      <c r="LUI314" s="96"/>
      <c r="LUJ314" s="96"/>
      <c r="LUK314" s="96"/>
      <c r="LUL314" s="96"/>
      <c r="LUM314" s="96"/>
      <c r="LUN314" s="96"/>
      <c r="LUO314" s="96"/>
      <c r="LUP314" s="96"/>
      <c r="LUQ314" s="96"/>
      <c r="LUR314" s="96"/>
      <c r="LUS314" s="96"/>
      <c r="LUT314" s="96"/>
      <c r="LUU314" s="96"/>
      <c r="LUV314" s="96"/>
      <c r="LUW314" s="96"/>
      <c r="LUX314" s="96"/>
      <c r="LUY314" s="96"/>
      <c r="LUZ314" s="96"/>
      <c r="LVA314" s="96"/>
      <c r="LVB314" s="96"/>
      <c r="LVC314" s="96"/>
      <c r="LVD314" s="96"/>
      <c r="LVE314" s="96"/>
      <c r="LVF314" s="96"/>
      <c r="LVG314" s="96"/>
      <c r="LVH314" s="96"/>
      <c r="LVI314" s="96"/>
      <c r="LVJ314" s="96"/>
      <c r="LVK314" s="96"/>
      <c r="LVL314" s="96"/>
      <c r="LVM314" s="96"/>
      <c r="LVN314" s="96"/>
      <c r="LVO314" s="96"/>
      <c r="LVP314" s="96"/>
      <c r="LVQ314" s="96"/>
      <c r="LVR314" s="96"/>
      <c r="LVS314" s="96"/>
      <c r="LVT314" s="96"/>
      <c r="LVU314" s="96"/>
      <c r="LVV314" s="96"/>
      <c r="LVW314" s="96"/>
      <c r="LVX314" s="96"/>
      <c r="LVY314" s="96"/>
      <c r="LVZ314" s="96"/>
      <c r="LWA314" s="96"/>
      <c r="LWB314" s="96"/>
      <c r="LWC314" s="96"/>
      <c r="LWD314" s="96"/>
      <c r="LWE314" s="96"/>
      <c r="LWF314" s="96"/>
      <c r="LWG314" s="96"/>
      <c r="LWH314" s="96"/>
      <c r="LWI314" s="96"/>
      <c r="LWJ314" s="96"/>
      <c r="LWK314" s="96"/>
      <c r="LWL314" s="96"/>
      <c r="LWM314" s="96"/>
      <c r="LWN314" s="96"/>
      <c r="LWO314" s="96"/>
      <c r="LWP314" s="96"/>
      <c r="LWQ314" s="96"/>
      <c r="LWR314" s="96"/>
      <c r="LWS314" s="96"/>
      <c r="LWT314" s="96"/>
      <c r="LWU314" s="96"/>
      <c r="LWV314" s="96"/>
      <c r="LWW314" s="96"/>
      <c r="LWX314" s="96"/>
      <c r="LWY314" s="96"/>
      <c r="LWZ314" s="96"/>
      <c r="LXA314" s="96"/>
      <c r="LXB314" s="96"/>
      <c r="LXC314" s="96"/>
      <c r="LXD314" s="96"/>
      <c r="LXE314" s="96"/>
      <c r="LXF314" s="96"/>
      <c r="LXG314" s="96"/>
      <c r="LXH314" s="96"/>
      <c r="LXI314" s="96"/>
      <c r="LXJ314" s="96"/>
      <c r="LXK314" s="96"/>
      <c r="LXL314" s="96"/>
      <c r="LXM314" s="96"/>
      <c r="LXN314" s="96"/>
      <c r="LXO314" s="96"/>
      <c r="LXP314" s="96"/>
      <c r="LXQ314" s="96"/>
      <c r="LXR314" s="96"/>
      <c r="LXS314" s="96"/>
      <c r="LXT314" s="96"/>
      <c r="LXU314" s="96"/>
      <c r="LXV314" s="96"/>
      <c r="LXW314" s="96"/>
      <c r="LXX314" s="96"/>
      <c r="LXY314" s="96"/>
      <c r="LXZ314" s="96"/>
      <c r="LYA314" s="96"/>
      <c r="LYB314" s="96"/>
      <c r="LYC314" s="96"/>
      <c r="LYD314" s="96"/>
      <c r="LYE314" s="96"/>
      <c r="LYF314" s="96"/>
      <c r="LYG314" s="96"/>
      <c r="LYH314" s="96"/>
      <c r="LYI314" s="96"/>
      <c r="LYJ314" s="96"/>
      <c r="LYK314" s="96"/>
      <c r="LYL314" s="96"/>
      <c r="LYM314" s="96"/>
      <c r="LYN314" s="96"/>
      <c r="LYO314" s="96"/>
      <c r="LYP314" s="96"/>
      <c r="LYQ314" s="96"/>
      <c r="LYR314" s="96"/>
      <c r="LYS314" s="96"/>
      <c r="LYT314" s="96"/>
      <c r="LYU314" s="96"/>
      <c r="LYV314" s="96"/>
      <c r="LYW314" s="96"/>
      <c r="LYX314" s="96"/>
      <c r="LYY314" s="96"/>
      <c r="LYZ314" s="96"/>
      <c r="LZA314" s="96"/>
      <c r="LZB314" s="96"/>
      <c r="LZC314" s="96"/>
      <c r="LZD314" s="96"/>
      <c r="LZE314" s="96"/>
      <c r="LZF314" s="96"/>
      <c r="LZG314" s="96"/>
      <c r="LZH314" s="96"/>
      <c r="LZI314" s="96"/>
      <c r="LZJ314" s="96"/>
      <c r="LZK314" s="96"/>
      <c r="LZL314" s="96"/>
      <c r="LZM314" s="96"/>
      <c r="LZN314" s="96"/>
      <c r="LZO314" s="96"/>
      <c r="LZP314" s="96"/>
      <c r="LZQ314" s="96"/>
      <c r="LZR314" s="96"/>
      <c r="LZS314" s="96"/>
      <c r="LZT314" s="96"/>
      <c r="LZU314" s="96"/>
      <c r="LZV314" s="96"/>
      <c r="LZW314" s="96"/>
      <c r="LZX314" s="96"/>
      <c r="LZY314" s="96"/>
      <c r="LZZ314" s="96"/>
      <c r="MAA314" s="96"/>
      <c r="MAB314" s="96"/>
      <c r="MAC314" s="96"/>
      <c r="MAD314" s="96"/>
      <c r="MAE314" s="96"/>
      <c r="MAF314" s="96"/>
      <c r="MAG314" s="96"/>
      <c r="MAH314" s="96"/>
      <c r="MAI314" s="96"/>
      <c r="MAJ314" s="96"/>
      <c r="MAK314" s="96"/>
      <c r="MAL314" s="96"/>
      <c r="MAM314" s="96"/>
      <c r="MAN314" s="96"/>
      <c r="MAO314" s="96"/>
      <c r="MAP314" s="96"/>
      <c r="MAQ314" s="96"/>
      <c r="MAR314" s="96"/>
      <c r="MAS314" s="96"/>
      <c r="MAT314" s="96"/>
      <c r="MAU314" s="96"/>
      <c r="MAV314" s="96"/>
      <c r="MAW314" s="96"/>
      <c r="MAX314" s="96"/>
      <c r="MAY314" s="96"/>
      <c r="MAZ314" s="96"/>
      <c r="MBA314" s="96"/>
      <c r="MBB314" s="96"/>
      <c r="MBC314" s="96"/>
      <c r="MBD314" s="96"/>
      <c r="MBE314" s="96"/>
      <c r="MBF314" s="96"/>
      <c r="MBG314" s="96"/>
      <c r="MBH314" s="96"/>
      <c r="MBI314" s="96"/>
      <c r="MBJ314" s="96"/>
      <c r="MBK314" s="96"/>
      <c r="MBL314" s="96"/>
      <c r="MBM314" s="96"/>
      <c r="MBN314" s="96"/>
      <c r="MBO314" s="96"/>
      <c r="MBP314" s="96"/>
      <c r="MBQ314" s="96"/>
      <c r="MBR314" s="96"/>
      <c r="MBS314" s="96"/>
      <c r="MBT314" s="96"/>
      <c r="MBU314" s="96"/>
      <c r="MBV314" s="96"/>
      <c r="MBW314" s="96"/>
      <c r="MBX314" s="96"/>
      <c r="MBY314" s="96"/>
      <c r="MBZ314" s="96"/>
      <c r="MCA314" s="96"/>
      <c r="MCB314" s="96"/>
      <c r="MCC314" s="96"/>
      <c r="MCD314" s="96"/>
      <c r="MCE314" s="96"/>
      <c r="MCF314" s="96"/>
      <c r="MCG314" s="96"/>
      <c r="MCH314" s="96"/>
      <c r="MCI314" s="96"/>
      <c r="MCJ314" s="96"/>
      <c r="MCK314" s="96"/>
      <c r="MCL314" s="96"/>
      <c r="MCM314" s="96"/>
      <c r="MCN314" s="96"/>
      <c r="MCO314" s="96"/>
      <c r="MCP314" s="96"/>
      <c r="MCQ314" s="96"/>
      <c r="MCR314" s="96"/>
      <c r="MCS314" s="96"/>
      <c r="MCT314" s="96"/>
      <c r="MCU314" s="96"/>
      <c r="MCV314" s="96"/>
      <c r="MCW314" s="96"/>
      <c r="MCX314" s="96"/>
      <c r="MCY314" s="96"/>
      <c r="MCZ314" s="96"/>
      <c r="MDA314" s="96"/>
      <c r="MDB314" s="96"/>
      <c r="MDC314" s="96"/>
      <c r="MDD314" s="96"/>
      <c r="MDE314" s="96"/>
      <c r="MDF314" s="96"/>
      <c r="MDG314" s="96"/>
      <c r="MDH314" s="96"/>
      <c r="MDI314" s="96"/>
      <c r="MDJ314" s="96"/>
      <c r="MDK314" s="96"/>
      <c r="MDL314" s="96"/>
      <c r="MDM314" s="96"/>
      <c r="MDN314" s="96"/>
      <c r="MDO314" s="96"/>
      <c r="MDP314" s="96"/>
      <c r="MDQ314" s="96"/>
      <c r="MDR314" s="96"/>
      <c r="MDS314" s="96"/>
      <c r="MDT314" s="96"/>
      <c r="MDU314" s="96"/>
      <c r="MDV314" s="96"/>
      <c r="MDW314" s="96"/>
      <c r="MDX314" s="96"/>
      <c r="MDY314" s="96"/>
      <c r="MDZ314" s="96"/>
      <c r="MEA314" s="96"/>
      <c r="MEB314" s="96"/>
      <c r="MEC314" s="96"/>
      <c r="MED314" s="96"/>
      <c r="MEE314" s="96"/>
      <c r="MEF314" s="96"/>
      <c r="MEG314" s="96"/>
      <c r="MEH314" s="96"/>
      <c r="MEI314" s="96"/>
      <c r="MEJ314" s="96"/>
      <c r="MEK314" s="96"/>
      <c r="MEL314" s="96"/>
      <c r="MEM314" s="96"/>
      <c r="MEN314" s="96"/>
      <c r="MEO314" s="96"/>
      <c r="MEP314" s="96"/>
      <c r="MEQ314" s="96"/>
      <c r="MER314" s="96"/>
      <c r="MES314" s="96"/>
      <c r="MET314" s="96"/>
      <c r="MEU314" s="96"/>
      <c r="MEV314" s="96"/>
      <c r="MEW314" s="96"/>
      <c r="MEX314" s="96"/>
      <c r="MEY314" s="96"/>
      <c r="MEZ314" s="96"/>
      <c r="MFA314" s="96"/>
      <c r="MFB314" s="96"/>
      <c r="MFC314" s="96"/>
      <c r="MFD314" s="96"/>
      <c r="MFE314" s="96"/>
      <c r="MFF314" s="96"/>
      <c r="MFG314" s="96"/>
      <c r="MFH314" s="96"/>
      <c r="MFI314" s="96"/>
      <c r="MFJ314" s="96"/>
      <c r="MFK314" s="96"/>
      <c r="MFL314" s="96"/>
      <c r="MFM314" s="96"/>
      <c r="MFN314" s="96"/>
      <c r="MFO314" s="96"/>
      <c r="MFP314" s="96"/>
      <c r="MFQ314" s="96"/>
      <c r="MFR314" s="96"/>
      <c r="MFS314" s="96"/>
      <c r="MFT314" s="96"/>
      <c r="MFU314" s="96"/>
      <c r="MFV314" s="96"/>
      <c r="MFW314" s="96"/>
      <c r="MFX314" s="96"/>
      <c r="MFY314" s="96"/>
      <c r="MFZ314" s="96"/>
      <c r="MGA314" s="96"/>
      <c r="MGB314" s="96"/>
      <c r="MGC314" s="96"/>
      <c r="MGD314" s="96"/>
      <c r="MGE314" s="96"/>
      <c r="MGF314" s="96"/>
      <c r="MGG314" s="96"/>
      <c r="MGH314" s="96"/>
      <c r="MGI314" s="96"/>
      <c r="MGJ314" s="96"/>
      <c r="MGK314" s="96"/>
      <c r="MGL314" s="96"/>
      <c r="MGM314" s="96"/>
      <c r="MGN314" s="96"/>
      <c r="MGO314" s="96"/>
      <c r="MGP314" s="96"/>
      <c r="MGQ314" s="96"/>
      <c r="MGR314" s="96"/>
      <c r="MGS314" s="96"/>
      <c r="MGT314" s="96"/>
      <c r="MGU314" s="96"/>
      <c r="MGV314" s="96"/>
      <c r="MGW314" s="96"/>
      <c r="MGX314" s="96"/>
      <c r="MGY314" s="96"/>
      <c r="MGZ314" s="96"/>
      <c r="MHA314" s="96"/>
      <c r="MHB314" s="96"/>
      <c r="MHC314" s="96"/>
      <c r="MHD314" s="96"/>
      <c r="MHE314" s="96"/>
      <c r="MHF314" s="96"/>
      <c r="MHG314" s="96"/>
      <c r="MHH314" s="96"/>
      <c r="MHI314" s="96"/>
      <c r="MHJ314" s="96"/>
      <c r="MHK314" s="96"/>
      <c r="MHL314" s="96"/>
      <c r="MHM314" s="96"/>
      <c r="MHN314" s="96"/>
      <c r="MHO314" s="96"/>
      <c r="MHP314" s="96"/>
      <c r="MHQ314" s="96"/>
      <c r="MHR314" s="96"/>
      <c r="MHS314" s="96"/>
      <c r="MHT314" s="96"/>
      <c r="MHU314" s="96"/>
      <c r="MHV314" s="96"/>
      <c r="MHW314" s="96"/>
      <c r="MHX314" s="96"/>
      <c r="MHY314" s="96"/>
      <c r="MHZ314" s="96"/>
      <c r="MIA314" s="96"/>
      <c r="MIB314" s="96"/>
      <c r="MIC314" s="96"/>
      <c r="MID314" s="96"/>
      <c r="MIE314" s="96"/>
      <c r="MIF314" s="96"/>
      <c r="MIG314" s="96"/>
      <c r="MIH314" s="96"/>
      <c r="MII314" s="96"/>
      <c r="MIJ314" s="96"/>
      <c r="MIK314" s="96"/>
      <c r="MIL314" s="96"/>
      <c r="MIM314" s="96"/>
      <c r="MIN314" s="96"/>
      <c r="MIO314" s="96"/>
      <c r="MIP314" s="96"/>
      <c r="MIQ314" s="96"/>
      <c r="MIR314" s="96"/>
      <c r="MIS314" s="96"/>
      <c r="MIT314" s="96"/>
      <c r="MIU314" s="96"/>
      <c r="MIV314" s="96"/>
      <c r="MIW314" s="96"/>
      <c r="MIX314" s="96"/>
      <c r="MIY314" s="96"/>
      <c r="MIZ314" s="96"/>
      <c r="MJA314" s="96"/>
      <c r="MJB314" s="96"/>
      <c r="MJC314" s="96"/>
      <c r="MJD314" s="96"/>
      <c r="MJE314" s="96"/>
      <c r="MJF314" s="96"/>
      <c r="MJG314" s="96"/>
      <c r="MJH314" s="96"/>
      <c r="MJI314" s="96"/>
      <c r="MJJ314" s="96"/>
      <c r="MJK314" s="96"/>
      <c r="MJL314" s="96"/>
      <c r="MJM314" s="96"/>
      <c r="MJN314" s="96"/>
      <c r="MJO314" s="96"/>
      <c r="MJP314" s="96"/>
      <c r="MJQ314" s="96"/>
      <c r="MJR314" s="96"/>
      <c r="MJS314" s="96"/>
      <c r="MJT314" s="96"/>
      <c r="MJU314" s="96"/>
      <c r="MJV314" s="96"/>
      <c r="MJW314" s="96"/>
      <c r="MJX314" s="96"/>
      <c r="MJY314" s="96"/>
      <c r="MJZ314" s="96"/>
      <c r="MKA314" s="96"/>
      <c r="MKB314" s="96"/>
      <c r="MKC314" s="96"/>
      <c r="MKD314" s="96"/>
      <c r="MKE314" s="96"/>
      <c r="MKF314" s="96"/>
      <c r="MKG314" s="96"/>
      <c r="MKH314" s="96"/>
      <c r="MKI314" s="96"/>
      <c r="MKJ314" s="96"/>
      <c r="MKK314" s="96"/>
      <c r="MKL314" s="96"/>
      <c r="MKM314" s="96"/>
      <c r="MKN314" s="96"/>
      <c r="MKO314" s="96"/>
      <c r="MKP314" s="96"/>
      <c r="MKQ314" s="96"/>
      <c r="MKR314" s="96"/>
      <c r="MKS314" s="96"/>
      <c r="MKT314" s="96"/>
      <c r="MKU314" s="96"/>
      <c r="MKV314" s="96"/>
      <c r="MKW314" s="96"/>
      <c r="MKX314" s="96"/>
      <c r="MKY314" s="96"/>
      <c r="MKZ314" s="96"/>
      <c r="MLA314" s="96"/>
      <c r="MLB314" s="96"/>
      <c r="MLC314" s="96"/>
      <c r="MLD314" s="96"/>
      <c r="MLE314" s="96"/>
      <c r="MLF314" s="96"/>
      <c r="MLG314" s="96"/>
      <c r="MLH314" s="96"/>
      <c r="MLI314" s="96"/>
      <c r="MLJ314" s="96"/>
      <c r="MLK314" s="96"/>
      <c r="MLL314" s="96"/>
      <c r="MLM314" s="96"/>
      <c r="MLN314" s="96"/>
      <c r="MLO314" s="96"/>
      <c r="MLP314" s="96"/>
      <c r="MLQ314" s="96"/>
      <c r="MLR314" s="96"/>
      <c r="MLS314" s="96"/>
      <c r="MLT314" s="96"/>
      <c r="MLU314" s="96"/>
      <c r="MLV314" s="96"/>
      <c r="MLW314" s="96"/>
      <c r="MLX314" s="96"/>
      <c r="MLY314" s="96"/>
      <c r="MLZ314" s="96"/>
      <c r="MMA314" s="96"/>
      <c r="MMB314" s="96"/>
      <c r="MMC314" s="96"/>
      <c r="MMD314" s="96"/>
      <c r="MME314" s="96"/>
      <c r="MMF314" s="96"/>
      <c r="MMG314" s="96"/>
      <c r="MMH314" s="96"/>
      <c r="MMI314" s="96"/>
      <c r="MMJ314" s="96"/>
      <c r="MMK314" s="96"/>
      <c r="MML314" s="96"/>
      <c r="MMM314" s="96"/>
      <c r="MMN314" s="96"/>
      <c r="MMO314" s="96"/>
      <c r="MMP314" s="96"/>
      <c r="MMQ314" s="96"/>
      <c r="MMR314" s="96"/>
      <c r="MMS314" s="96"/>
      <c r="MMT314" s="96"/>
      <c r="MMU314" s="96"/>
      <c r="MMV314" s="96"/>
      <c r="MMW314" s="96"/>
      <c r="MMX314" s="96"/>
      <c r="MMY314" s="96"/>
      <c r="MMZ314" s="96"/>
      <c r="MNA314" s="96"/>
      <c r="MNB314" s="96"/>
      <c r="MNC314" s="96"/>
      <c r="MND314" s="96"/>
      <c r="MNE314" s="96"/>
      <c r="MNF314" s="96"/>
      <c r="MNG314" s="96"/>
      <c r="MNH314" s="96"/>
      <c r="MNI314" s="96"/>
      <c r="MNJ314" s="96"/>
      <c r="MNK314" s="96"/>
      <c r="MNL314" s="96"/>
      <c r="MNM314" s="96"/>
      <c r="MNN314" s="96"/>
      <c r="MNO314" s="96"/>
      <c r="MNP314" s="96"/>
      <c r="MNQ314" s="96"/>
      <c r="MNR314" s="96"/>
      <c r="MNS314" s="96"/>
      <c r="MNT314" s="96"/>
      <c r="MNU314" s="96"/>
      <c r="MNV314" s="96"/>
      <c r="MNW314" s="96"/>
      <c r="MNX314" s="96"/>
      <c r="MNY314" s="96"/>
      <c r="MNZ314" s="96"/>
      <c r="MOA314" s="96"/>
      <c r="MOB314" s="96"/>
      <c r="MOC314" s="96"/>
      <c r="MOD314" s="96"/>
      <c r="MOE314" s="96"/>
      <c r="MOF314" s="96"/>
      <c r="MOG314" s="96"/>
      <c r="MOH314" s="96"/>
      <c r="MOI314" s="96"/>
      <c r="MOJ314" s="96"/>
      <c r="MOK314" s="96"/>
      <c r="MOL314" s="96"/>
      <c r="MOM314" s="96"/>
      <c r="MON314" s="96"/>
      <c r="MOO314" s="96"/>
      <c r="MOP314" s="96"/>
      <c r="MOQ314" s="96"/>
      <c r="MOR314" s="96"/>
      <c r="MOS314" s="96"/>
      <c r="MOT314" s="96"/>
      <c r="MOU314" s="96"/>
      <c r="MOV314" s="96"/>
      <c r="MOW314" s="96"/>
      <c r="MOX314" s="96"/>
      <c r="MOY314" s="96"/>
      <c r="MOZ314" s="96"/>
      <c r="MPA314" s="96"/>
      <c r="MPB314" s="96"/>
      <c r="MPC314" s="96"/>
      <c r="MPD314" s="96"/>
      <c r="MPE314" s="96"/>
      <c r="MPF314" s="96"/>
      <c r="MPG314" s="96"/>
      <c r="MPH314" s="96"/>
      <c r="MPI314" s="96"/>
      <c r="MPJ314" s="96"/>
      <c r="MPK314" s="96"/>
      <c r="MPL314" s="96"/>
      <c r="MPM314" s="96"/>
      <c r="MPN314" s="96"/>
      <c r="MPO314" s="96"/>
      <c r="MPP314" s="96"/>
      <c r="MPQ314" s="96"/>
      <c r="MPR314" s="96"/>
      <c r="MPS314" s="96"/>
      <c r="MPT314" s="96"/>
      <c r="MPU314" s="96"/>
      <c r="MPV314" s="96"/>
      <c r="MPW314" s="96"/>
      <c r="MPX314" s="96"/>
      <c r="MPY314" s="96"/>
      <c r="MPZ314" s="96"/>
      <c r="MQA314" s="96"/>
      <c r="MQB314" s="96"/>
      <c r="MQC314" s="96"/>
      <c r="MQD314" s="96"/>
      <c r="MQE314" s="96"/>
      <c r="MQF314" s="96"/>
      <c r="MQG314" s="96"/>
      <c r="MQH314" s="96"/>
      <c r="MQI314" s="96"/>
      <c r="MQJ314" s="96"/>
      <c r="MQK314" s="96"/>
      <c r="MQL314" s="96"/>
      <c r="MQM314" s="96"/>
      <c r="MQN314" s="96"/>
      <c r="MQO314" s="96"/>
      <c r="MQP314" s="96"/>
      <c r="MQQ314" s="96"/>
      <c r="MQR314" s="96"/>
      <c r="MQS314" s="96"/>
      <c r="MQT314" s="96"/>
      <c r="MQU314" s="96"/>
      <c r="MQV314" s="96"/>
      <c r="MQW314" s="96"/>
      <c r="MQX314" s="96"/>
      <c r="MQY314" s="96"/>
      <c r="MQZ314" s="96"/>
      <c r="MRA314" s="96"/>
      <c r="MRB314" s="96"/>
      <c r="MRC314" s="96"/>
      <c r="MRD314" s="96"/>
      <c r="MRE314" s="96"/>
      <c r="MRF314" s="96"/>
      <c r="MRG314" s="96"/>
      <c r="MRH314" s="96"/>
      <c r="MRI314" s="96"/>
      <c r="MRJ314" s="96"/>
      <c r="MRK314" s="96"/>
      <c r="MRL314" s="96"/>
      <c r="MRM314" s="96"/>
      <c r="MRN314" s="96"/>
      <c r="MRO314" s="96"/>
      <c r="MRP314" s="96"/>
      <c r="MRQ314" s="96"/>
      <c r="MRR314" s="96"/>
      <c r="MRS314" s="96"/>
      <c r="MRT314" s="96"/>
      <c r="MRU314" s="96"/>
      <c r="MRV314" s="96"/>
      <c r="MRW314" s="96"/>
      <c r="MRX314" s="96"/>
      <c r="MRY314" s="96"/>
      <c r="MRZ314" s="96"/>
      <c r="MSA314" s="96"/>
      <c r="MSB314" s="96"/>
      <c r="MSC314" s="96"/>
      <c r="MSD314" s="96"/>
      <c r="MSE314" s="96"/>
      <c r="MSF314" s="96"/>
      <c r="MSG314" s="96"/>
      <c r="MSH314" s="96"/>
      <c r="MSI314" s="96"/>
      <c r="MSJ314" s="96"/>
      <c r="MSK314" s="96"/>
      <c r="MSL314" s="96"/>
      <c r="MSM314" s="96"/>
      <c r="MSN314" s="96"/>
      <c r="MSO314" s="96"/>
      <c r="MSP314" s="96"/>
      <c r="MSQ314" s="96"/>
      <c r="MSR314" s="96"/>
      <c r="MSS314" s="96"/>
      <c r="MST314" s="96"/>
      <c r="MSU314" s="96"/>
      <c r="MSV314" s="96"/>
      <c r="MSW314" s="96"/>
      <c r="MSX314" s="96"/>
      <c r="MSY314" s="96"/>
      <c r="MSZ314" s="96"/>
      <c r="MTA314" s="96"/>
      <c r="MTB314" s="96"/>
      <c r="MTC314" s="96"/>
      <c r="MTD314" s="96"/>
      <c r="MTE314" s="96"/>
      <c r="MTF314" s="96"/>
      <c r="MTG314" s="96"/>
      <c r="MTH314" s="96"/>
      <c r="MTI314" s="96"/>
      <c r="MTJ314" s="96"/>
      <c r="MTK314" s="96"/>
      <c r="MTL314" s="96"/>
      <c r="MTM314" s="96"/>
      <c r="MTN314" s="96"/>
      <c r="MTO314" s="96"/>
      <c r="MTP314" s="96"/>
      <c r="MTQ314" s="96"/>
      <c r="MTR314" s="96"/>
      <c r="MTS314" s="96"/>
      <c r="MTT314" s="96"/>
      <c r="MTU314" s="96"/>
      <c r="MTV314" s="96"/>
      <c r="MTW314" s="96"/>
      <c r="MTX314" s="96"/>
      <c r="MTY314" s="96"/>
      <c r="MTZ314" s="96"/>
      <c r="MUA314" s="96"/>
      <c r="MUB314" s="96"/>
      <c r="MUC314" s="96"/>
      <c r="MUD314" s="96"/>
      <c r="MUE314" s="96"/>
      <c r="MUF314" s="96"/>
      <c r="MUG314" s="96"/>
      <c r="MUH314" s="96"/>
      <c r="MUI314" s="96"/>
      <c r="MUJ314" s="96"/>
      <c r="MUK314" s="96"/>
      <c r="MUL314" s="96"/>
      <c r="MUM314" s="96"/>
      <c r="MUN314" s="96"/>
      <c r="MUO314" s="96"/>
      <c r="MUP314" s="96"/>
      <c r="MUQ314" s="96"/>
      <c r="MUR314" s="96"/>
      <c r="MUS314" s="96"/>
      <c r="MUT314" s="96"/>
      <c r="MUU314" s="96"/>
      <c r="MUV314" s="96"/>
      <c r="MUW314" s="96"/>
      <c r="MUX314" s="96"/>
      <c r="MUY314" s="96"/>
      <c r="MUZ314" s="96"/>
      <c r="MVA314" s="96"/>
      <c r="MVB314" s="96"/>
      <c r="MVC314" s="96"/>
      <c r="MVD314" s="96"/>
      <c r="MVE314" s="96"/>
      <c r="MVF314" s="96"/>
      <c r="MVG314" s="96"/>
      <c r="MVH314" s="96"/>
      <c r="MVI314" s="96"/>
      <c r="MVJ314" s="96"/>
      <c r="MVK314" s="96"/>
      <c r="MVL314" s="96"/>
      <c r="MVM314" s="96"/>
      <c r="MVN314" s="96"/>
      <c r="MVO314" s="96"/>
      <c r="MVP314" s="96"/>
      <c r="MVQ314" s="96"/>
      <c r="MVR314" s="96"/>
      <c r="MVS314" s="96"/>
      <c r="MVT314" s="96"/>
      <c r="MVU314" s="96"/>
      <c r="MVV314" s="96"/>
      <c r="MVW314" s="96"/>
      <c r="MVX314" s="96"/>
      <c r="MVY314" s="96"/>
      <c r="MVZ314" s="96"/>
      <c r="MWA314" s="96"/>
      <c r="MWB314" s="96"/>
      <c r="MWC314" s="96"/>
      <c r="MWD314" s="96"/>
      <c r="MWE314" s="96"/>
      <c r="MWF314" s="96"/>
      <c r="MWG314" s="96"/>
      <c r="MWH314" s="96"/>
      <c r="MWI314" s="96"/>
      <c r="MWJ314" s="96"/>
      <c r="MWK314" s="96"/>
      <c r="MWL314" s="96"/>
      <c r="MWM314" s="96"/>
      <c r="MWN314" s="96"/>
      <c r="MWO314" s="96"/>
      <c r="MWP314" s="96"/>
      <c r="MWQ314" s="96"/>
      <c r="MWR314" s="96"/>
      <c r="MWS314" s="96"/>
      <c r="MWT314" s="96"/>
      <c r="MWU314" s="96"/>
      <c r="MWV314" s="96"/>
      <c r="MWW314" s="96"/>
      <c r="MWX314" s="96"/>
      <c r="MWY314" s="96"/>
      <c r="MWZ314" s="96"/>
      <c r="MXA314" s="96"/>
      <c r="MXB314" s="96"/>
      <c r="MXC314" s="96"/>
      <c r="MXD314" s="96"/>
      <c r="MXE314" s="96"/>
      <c r="MXF314" s="96"/>
      <c r="MXG314" s="96"/>
      <c r="MXH314" s="96"/>
      <c r="MXI314" s="96"/>
      <c r="MXJ314" s="96"/>
      <c r="MXK314" s="96"/>
      <c r="MXL314" s="96"/>
      <c r="MXM314" s="96"/>
      <c r="MXN314" s="96"/>
      <c r="MXO314" s="96"/>
      <c r="MXP314" s="96"/>
      <c r="MXQ314" s="96"/>
      <c r="MXR314" s="96"/>
      <c r="MXS314" s="96"/>
      <c r="MXT314" s="96"/>
      <c r="MXU314" s="96"/>
      <c r="MXV314" s="96"/>
      <c r="MXW314" s="96"/>
      <c r="MXX314" s="96"/>
      <c r="MXY314" s="96"/>
      <c r="MXZ314" s="96"/>
      <c r="MYA314" s="96"/>
      <c r="MYB314" s="96"/>
      <c r="MYC314" s="96"/>
      <c r="MYD314" s="96"/>
      <c r="MYE314" s="96"/>
      <c r="MYF314" s="96"/>
      <c r="MYG314" s="96"/>
      <c r="MYH314" s="96"/>
      <c r="MYI314" s="96"/>
      <c r="MYJ314" s="96"/>
      <c r="MYK314" s="96"/>
      <c r="MYL314" s="96"/>
      <c r="MYM314" s="96"/>
      <c r="MYN314" s="96"/>
      <c r="MYO314" s="96"/>
      <c r="MYP314" s="96"/>
      <c r="MYQ314" s="96"/>
      <c r="MYR314" s="96"/>
      <c r="MYS314" s="96"/>
      <c r="MYT314" s="96"/>
      <c r="MYU314" s="96"/>
      <c r="MYV314" s="96"/>
      <c r="MYW314" s="96"/>
      <c r="MYX314" s="96"/>
      <c r="MYY314" s="96"/>
      <c r="MYZ314" s="96"/>
      <c r="MZA314" s="96"/>
      <c r="MZB314" s="96"/>
      <c r="MZC314" s="96"/>
      <c r="MZD314" s="96"/>
      <c r="MZE314" s="96"/>
      <c r="MZF314" s="96"/>
      <c r="MZG314" s="96"/>
      <c r="MZH314" s="96"/>
      <c r="MZI314" s="96"/>
      <c r="MZJ314" s="96"/>
      <c r="MZK314" s="96"/>
      <c r="MZL314" s="96"/>
      <c r="MZM314" s="96"/>
      <c r="MZN314" s="96"/>
      <c r="MZO314" s="96"/>
      <c r="MZP314" s="96"/>
      <c r="MZQ314" s="96"/>
      <c r="MZR314" s="96"/>
      <c r="MZS314" s="96"/>
      <c r="MZT314" s="96"/>
      <c r="MZU314" s="96"/>
      <c r="MZV314" s="96"/>
      <c r="MZW314" s="96"/>
      <c r="MZX314" s="96"/>
      <c r="MZY314" s="96"/>
      <c r="MZZ314" s="96"/>
      <c r="NAA314" s="96"/>
      <c r="NAB314" s="96"/>
      <c r="NAC314" s="96"/>
      <c r="NAD314" s="96"/>
      <c r="NAE314" s="96"/>
      <c r="NAF314" s="96"/>
      <c r="NAG314" s="96"/>
      <c r="NAH314" s="96"/>
      <c r="NAI314" s="96"/>
      <c r="NAJ314" s="96"/>
      <c r="NAK314" s="96"/>
      <c r="NAL314" s="96"/>
      <c r="NAM314" s="96"/>
      <c r="NAN314" s="96"/>
      <c r="NAO314" s="96"/>
      <c r="NAP314" s="96"/>
      <c r="NAQ314" s="96"/>
      <c r="NAR314" s="96"/>
      <c r="NAS314" s="96"/>
      <c r="NAT314" s="96"/>
      <c r="NAU314" s="96"/>
      <c r="NAV314" s="96"/>
      <c r="NAW314" s="96"/>
      <c r="NAX314" s="96"/>
      <c r="NAY314" s="96"/>
      <c r="NAZ314" s="96"/>
      <c r="NBA314" s="96"/>
      <c r="NBB314" s="96"/>
      <c r="NBC314" s="96"/>
      <c r="NBD314" s="96"/>
      <c r="NBE314" s="96"/>
      <c r="NBF314" s="96"/>
      <c r="NBG314" s="96"/>
      <c r="NBH314" s="96"/>
      <c r="NBI314" s="96"/>
      <c r="NBJ314" s="96"/>
      <c r="NBK314" s="96"/>
      <c r="NBL314" s="96"/>
      <c r="NBM314" s="96"/>
      <c r="NBN314" s="96"/>
      <c r="NBO314" s="96"/>
      <c r="NBP314" s="96"/>
      <c r="NBQ314" s="96"/>
      <c r="NBR314" s="96"/>
      <c r="NBS314" s="96"/>
      <c r="NBT314" s="96"/>
      <c r="NBU314" s="96"/>
      <c r="NBV314" s="96"/>
      <c r="NBW314" s="96"/>
      <c r="NBX314" s="96"/>
      <c r="NBY314" s="96"/>
      <c r="NBZ314" s="96"/>
      <c r="NCA314" s="96"/>
      <c r="NCB314" s="96"/>
      <c r="NCC314" s="96"/>
      <c r="NCD314" s="96"/>
      <c r="NCE314" s="96"/>
      <c r="NCF314" s="96"/>
      <c r="NCG314" s="96"/>
      <c r="NCH314" s="96"/>
      <c r="NCI314" s="96"/>
      <c r="NCJ314" s="96"/>
      <c r="NCK314" s="96"/>
      <c r="NCL314" s="96"/>
      <c r="NCM314" s="96"/>
      <c r="NCN314" s="96"/>
      <c r="NCO314" s="96"/>
      <c r="NCP314" s="96"/>
      <c r="NCQ314" s="96"/>
      <c r="NCR314" s="96"/>
      <c r="NCS314" s="96"/>
      <c r="NCT314" s="96"/>
      <c r="NCU314" s="96"/>
      <c r="NCV314" s="96"/>
      <c r="NCW314" s="96"/>
      <c r="NCX314" s="96"/>
      <c r="NCY314" s="96"/>
      <c r="NCZ314" s="96"/>
      <c r="NDA314" s="96"/>
      <c r="NDB314" s="96"/>
      <c r="NDC314" s="96"/>
      <c r="NDD314" s="96"/>
      <c r="NDE314" s="96"/>
      <c r="NDF314" s="96"/>
      <c r="NDG314" s="96"/>
      <c r="NDH314" s="96"/>
      <c r="NDI314" s="96"/>
      <c r="NDJ314" s="96"/>
      <c r="NDK314" s="96"/>
      <c r="NDL314" s="96"/>
      <c r="NDM314" s="96"/>
      <c r="NDN314" s="96"/>
      <c r="NDO314" s="96"/>
      <c r="NDP314" s="96"/>
      <c r="NDQ314" s="96"/>
      <c r="NDR314" s="96"/>
      <c r="NDS314" s="96"/>
      <c r="NDT314" s="96"/>
      <c r="NDU314" s="96"/>
      <c r="NDV314" s="96"/>
      <c r="NDW314" s="96"/>
      <c r="NDX314" s="96"/>
      <c r="NDY314" s="96"/>
      <c r="NDZ314" s="96"/>
      <c r="NEA314" s="96"/>
      <c r="NEB314" s="96"/>
      <c r="NEC314" s="96"/>
      <c r="NED314" s="96"/>
      <c r="NEE314" s="96"/>
      <c r="NEF314" s="96"/>
      <c r="NEG314" s="96"/>
      <c r="NEH314" s="96"/>
      <c r="NEI314" s="96"/>
      <c r="NEJ314" s="96"/>
      <c r="NEK314" s="96"/>
      <c r="NEL314" s="96"/>
      <c r="NEM314" s="96"/>
      <c r="NEN314" s="96"/>
      <c r="NEO314" s="96"/>
      <c r="NEP314" s="96"/>
      <c r="NEQ314" s="96"/>
      <c r="NER314" s="96"/>
      <c r="NES314" s="96"/>
      <c r="NET314" s="96"/>
      <c r="NEU314" s="96"/>
      <c r="NEV314" s="96"/>
      <c r="NEW314" s="96"/>
      <c r="NEX314" s="96"/>
      <c r="NEY314" s="96"/>
      <c r="NEZ314" s="96"/>
      <c r="NFA314" s="96"/>
      <c r="NFB314" s="96"/>
      <c r="NFC314" s="96"/>
      <c r="NFD314" s="96"/>
      <c r="NFE314" s="96"/>
      <c r="NFF314" s="96"/>
      <c r="NFG314" s="96"/>
      <c r="NFH314" s="96"/>
      <c r="NFI314" s="96"/>
      <c r="NFJ314" s="96"/>
      <c r="NFK314" s="96"/>
      <c r="NFL314" s="96"/>
      <c r="NFM314" s="96"/>
      <c r="NFN314" s="96"/>
      <c r="NFO314" s="96"/>
      <c r="NFP314" s="96"/>
      <c r="NFQ314" s="96"/>
      <c r="NFR314" s="96"/>
      <c r="NFS314" s="96"/>
      <c r="NFT314" s="96"/>
      <c r="NFU314" s="96"/>
      <c r="NFV314" s="96"/>
      <c r="NFW314" s="96"/>
      <c r="NFX314" s="96"/>
      <c r="NFY314" s="96"/>
      <c r="NFZ314" s="96"/>
      <c r="NGA314" s="96"/>
      <c r="NGB314" s="96"/>
      <c r="NGC314" s="96"/>
      <c r="NGD314" s="96"/>
      <c r="NGE314" s="96"/>
      <c r="NGF314" s="96"/>
      <c r="NGG314" s="96"/>
      <c r="NGH314" s="96"/>
      <c r="NGI314" s="96"/>
      <c r="NGJ314" s="96"/>
      <c r="NGK314" s="96"/>
      <c r="NGL314" s="96"/>
      <c r="NGM314" s="96"/>
      <c r="NGN314" s="96"/>
      <c r="NGO314" s="96"/>
      <c r="NGP314" s="96"/>
      <c r="NGQ314" s="96"/>
      <c r="NGR314" s="96"/>
      <c r="NGS314" s="96"/>
      <c r="NGT314" s="96"/>
      <c r="NGU314" s="96"/>
      <c r="NGV314" s="96"/>
      <c r="NGW314" s="96"/>
      <c r="NGX314" s="96"/>
      <c r="NGY314" s="96"/>
      <c r="NGZ314" s="96"/>
      <c r="NHA314" s="96"/>
      <c r="NHB314" s="96"/>
      <c r="NHC314" s="96"/>
      <c r="NHD314" s="96"/>
      <c r="NHE314" s="96"/>
      <c r="NHF314" s="96"/>
      <c r="NHG314" s="96"/>
      <c r="NHH314" s="96"/>
      <c r="NHI314" s="96"/>
      <c r="NHJ314" s="96"/>
      <c r="NHK314" s="96"/>
      <c r="NHL314" s="96"/>
      <c r="NHM314" s="96"/>
      <c r="NHN314" s="96"/>
      <c r="NHO314" s="96"/>
      <c r="NHP314" s="96"/>
      <c r="NHQ314" s="96"/>
      <c r="NHR314" s="96"/>
      <c r="NHS314" s="96"/>
      <c r="NHT314" s="96"/>
      <c r="NHU314" s="96"/>
      <c r="NHV314" s="96"/>
      <c r="NHW314" s="96"/>
      <c r="NHX314" s="96"/>
      <c r="NHY314" s="96"/>
      <c r="NHZ314" s="96"/>
      <c r="NIA314" s="96"/>
      <c r="NIB314" s="96"/>
      <c r="NIC314" s="96"/>
      <c r="NID314" s="96"/>
      <c r="NIE314" s="96"/>
      <c r="NIF314" s="96"/>
      <c r="NIG314" s="96"/>
      <c r="NIH314" s="96"/>
      <c r="NII314" s="96"/>
      <c r="NIJ314" s="96"/>
      <c r="NIK314" s="96"/>
      <c r="NIL314" s="96"/>
      <c r="NIM314" s="96"/>
      <c r="NIN314" s="96"/>
      <c r="NIO314" s="96"/>
      <c r="NIP314" s="96"/>
      <c r="NIQ314" s="96"/>
      <c r="NIR314" s="96"/>
      <c r="NIS314" s="96"/>
      <c r="NIT314" s="96"/>
      <c r="NIU314" s="96"/>
      <c r="NIV314" s="96"/>
      <c r="NIW314" s="96"/>
      <c r="NIX314" s="96"/>
      <c r="NIY314" s="96"/>
      <c r="NIZ314" s="96"/>
      <c r="NJA314" s="96"/>
      <c r="NJB314" s="96"/>
      <c r="NJC314" s="96"/>
      <c r="NJD314" s="96"/>
      <c r="NJE314" s="96"/>
      <c r="NJF314" s="96"/>
      <c r="NJG314" s="96"/>
      <c r="NJH314" s="96"/>
      <c r="NJI314" s="96"/>
      <c r="NJJ314" s="96"/>
      <c r="NJK314" s="96"/>
      <c r="NJL314" s="96"/>
      <c r="NJM314" s="96"/>
      <c r="NJN314" s="96"/>
      <c r="NJO314" s="96"/>
      <c r="NJP314" s="96"/>
      <c r="NJQ314" s="96"/>
      <c r="NJR314" s="96"/>
      <c r="NJS314" s="96"/>
      <c r="NJT314" s="96"/>
      <c r="NJU314" s="96"/>
      <c r="NJV314" s="96"/>
      <c r="NJW314" s="96"/>
      <c r="NJX314" s="96"/>
      <c r="NJY314" s="96"/>
      <c r="NJZ314" s="96"/>
      <c r="NKA314" s="96"/>
      <c r="NKB314" s="96"/>
      <c r="NKC314" s="96"/>
      <c r="NKD314" s="96"/>
      <c r="NKE314" s="96"/>
      <c r="NKF314" s="96"/>
      <c r="NKG314" s="96"/>
      <c r="NKH314" s="96"/>
      <c r="NKI314" s="96"/>
      <c r="NKJ314" s="96"/>
      <c r="NKK314" s="96"/>
      <c r="NKL314" s="96"/>
      <c r="NKM314" s="96"/>
      <c r="NKN314" s="96"/>
      <c r="NKO314" s="96"/>
      <c r="NKP314" s="96"/>
      <c r="NKQ314" s="96"/>
      <c r="NKR314" s="96"/>
      <c r="NKS314" s="96"/>
      <c r="NKT314" s="96"/>
      <c r="NKU314" s="96"/>
      <c r="NKV314" s="96"/>
      <c r="NKW314" s="96"/>
      <c r="NKX314" s="96"/>
      <c r="NKY314" s="96"/>
      <c r="NKZ314" s="96"/>
      <c r="NLA314" s="96"/>
      <c r="NLB314" s="96"/>
      <c r="NLC314" s="96"/>
      <c r="NLD314" s="96"/>
      <c r="NLE314" s="96"/>
      <c r="NLF314" s="96"/>
      <c r="NLG314" s="96"/>
      <c r="NLH314" s="96"/>
      <c r="NLI314" s="96"/>
      <c r="NLJ314" s="96"/>
      <c r="NLK314" s="96"/>
      <c r="NLL314" s="96"/>
      <c r="NLM314" s="96"/>
      <c r="NLN314" s="96"/>
      <c r="NLO314" s="96"/>
      <c r="NLP314" s="96"/>
      <c r="NLQ314" s="96"/>
      <c r="NLR314" s="96"/>
      <c r="NLS314" s="96"/>
      <c r="NLT314" s="96"/>
      <c r="NLU314" s="96"/>
      <c r="NLV314" s="96"/>
      <c r="NLW314" s="96"/>
      <c r="NLX314" s="96"/>
      <c r="NLY314" s="96"/>
      <c r="NLZ314" s="96"/>
      <c r="NMA314" s="96"/>
      <c r="NMB314" s="96"/>
      <c r="NMC314" s="96"/>
      <c r="NMD314" s="96"/>
      <c r="NME314" s="96"/>
      <c r="NMF314" s="96"/>
      <c r="NMG314" s="96"/>
      <c r="NMH314" s="96"/>
      <c r="NMI314" s="96"/>
      <c r="NMJ314" s="96"/>
      <c r="NMK314" s="96"/>
      <c r="NML314" s="96"/>
      <c r="NMM314" s="96"/>
      <c r="NMN314" s="96"/>
      <c r="NMO314" s="96"/>
      <c r="NMP314" s="96"/>
      <c r="NMQ314" s="96"/>
      <c r="NMR314" s="96"/>
      <c r="NMS314" s="96"/>
      <c r="NMT314" s="96"/>
      <c r="NMU314" s="96"/>
      <c r="NMV314" s="96"/>
      <c r="NMW314" s="96"/>
      <c r="NMX314" s="96"/>
      <c r="NMY314" s="96"/>
      <c r="NMZ314" s="96"/>
      <c r="NNA314" s="96"/>
      <c r="NNB314" s="96"/>
      <c r="NNC314" s="96"/>
      <c r="NND314" s="96"/>
      <c r="NNE314" s="96"/>
      <c r="NNF314" s="96"/>
      <c r="NNG314" s="96"/>
      <c r="NNH314" s="96"/>
      <c r="NNI314" s="96"/>
      <c r="NNJ314" s="96"/>
      <c r="NNK314" s="96"/>
      <c r="NNL314" s="96"/>
      <c r="NNM314" s="96"/>
      <c r="NNN314" s="96"/>
      <c r="NNO314" s="96"/>
      <c r="NNP314" s="96"/>
      <c r="NNQ314" s="96"/>
      <c r="NNR314" s="96"/>
      <c r="NNS314" s="96"/>
      <c r="NNT314" s="96"/>
      <c r="NNU314" s="96"/>
      <c r="NNV314" s="96"/>
      <c r="NNW314" s="96"/>
      <c r="NNX314" s="96"/>
      <c r="NNY314" s="96"/>
      <c r="NNZ314" s="96"/>
      <c r="NOA314" s="96"/>
      <c r="NOB314" s="96"/>
      <c r="NOC314" s="96"/>
      <c r="NOD314" s="96"/>
      <c r="NOE314" s="96"/>
      <c r="NOF314" s="96"/>
      <c r="NOG314" s="96"/>
      <c r="NOH314" s="96"/>
      <c r="NOI314" s="96"/>
      <c r="NOJ314" s="96"/>
      <c r="NOK314" s="96"/>
      <c r="NOL314" s="96"/>
      <c r="NOM314" s="96"/>
      <c r="NON314" s="96"/>
      <c r="NOO314" s="96"/>
      <c r="NOP314" s="96"/>
      <c r="NOQ314" s="96"/>
      <c r="NOR314" s="96"/>
      <c r="NOS314" s="96"/>
      <c r="NOT314" s="96"/>
      <c r="NOU314" s="96"/>
      <c r="NOV314" s="96"/>
      <c r="NOW314" s="96"/>
      <c r="NOX314" s="96"/>
      <c r="NOY314" s="96"/>
      <c r="NOZ314" s="96"/>
      <c r="NPA314" s="96"/>
      <c r="NPB314" s="96"/>
      <c r="NPC314" s="96"/>
      <c r="NPD314" s="96"/>
      <c r="NPE314" s="96"/>
      <c r="NPF314" s="96"/>
      <c r="NPG314" s="96"/>
      <c r="NPH314" s="96"/>
      <c r="NPI314" s="96"/>
      <c r="NPJ314" s="96"/>
      <c r="NPK314" s="96"/>
      <c r="NPL314" s="96"/>
      <c r="NPM314" s="96"/>
      <c r="NPN314" s="96"/>
      <c r="NPO314" s="96"/>
      <c r="NPP314" s="96"/>
      <c r="NPQ314" s="96"/>
      <c r="NPR314" s="96"/>
      <c r="NPS314" s="96"/>
      <c r="NPT314" s="96"/>
      <c r="NPU314" s="96"/>
      <c r="NPV314" s="96"/>
      <c r="NPW314" s="96"/>
      <c r="NPX314" s="96"/>
      <c r="NPY314" s="96"/>
      <c r="NPZ314" s="96"/>
      <c r="NQA314" s="96"/>
      <c r="NQB314" s="96"/>
      <c r="NQC314" s="96"/>
      <c r="NQD314" s="96"/>
      <c r="NQE314" s="96"/>
      <c r="NQF314" s="96"/>
      <c r="NQG314" s="96"/>
      <c r="NQH314" s="96"/>
      <c r="NQI314" s="96"/>
      <c r="NQJ314" s="96"/>
      <c r="NQK314" s="96"/>
      <c r="NQL314" s="96"/>
      <c r="NQM314" s="96"/>
      <c r="NQN314" s="96"/>
      <c r="NQO314" s="96"/>
      <c r="NQP314" s="96"/>
      <c r="NQQ314" s="96"/>
      <c r="NQR314" s="96"/>
      <c r="NQS314" s="96"/>
      <c r="NQT314" s="96"/>
      <c r="NQU314" s="96"/>
      <c r="NQV314" s="96"/>
      <c r="NQW314" s="96"/>
      <c r="NQX314" s="96"/>
      <c r="NQY314" s="96"/>
      <c r="NQZ314" s="96"/>
      <c r="NRA314" s="96"/>
      <c r="NRB314" s="96"/>
      <c r="NRC314" s="96"/>
      <c r="NRD314" s="96"/>
      <c r="NRE314" s="96"/>
      <c r="NRF314" s="96"/>
      <c r="NRG314" s="96"/>
      <c r="NRH314" s="96"/>
      <c r="NRI314" s="96"/>
      <c r="NRJ314" s="96"/>
      <c r="NRK314" s="96"/>
      <c r="NRL314" s="96"/>
      <c r="NRM314" s="96"/>
      <c r="NRN314" s="96"/>
      <c r="NRO314" s="96"/>
      <c r="NRP314" s="96"/>
      <c r="NRQ314" s="96"/>
      <c r="NRR314" s="96"/>
      <c r="NRS314" s="96"/>
      <c r="NRT314" s="96"/>
      <c r="NRU314" s="96"/>
      <c r="NRV314" s="96"/>
      <c r="NRW314" s="96"/>
      <c r="NRX314" s="96"/>
      <c r="NRY314" s="96"/>
      <c r="NRZ314" s="96"/>
      <c r="NSA314" s="96"/>
      <c r="NSB314" s="96"/>
      <c r="NSC314" s="96"/>
      <c r="NSD314" s="96"/>
      <c r="NSE314" s="96"/>
      <c r="NSF314" s="96"/>
      <c r="NSG314" s="96"/>
      <c r="NSH314" s="96"/>
      <c r="NSI314" s="96"/>
      <c r="NSJ314" s="96"/>
      <c r="NSK314" s="96"/>
      <c r="NSL314" s="96"/>
      <c r="NSM314" s="96"/>
      <c r="NSN314" s="96"/>
      <c r="NSO314" s="96"/>
      <c r="NSP314" s="96"/>
      <c r="NSQ314" s="96"/>
      <c r="NSR314" s="96"/>
      <c r="NSS314" s="96"/>
      <c r="NST314" s="96"/>
      <c r="NSU314" s="96"/>
      <c r="NSV314" s="96"/>
      <c r="NSW314" s="96"/>
      <c r="NSX314" s="96"/>
      <c r="NSY314" s="96"/>
      <c r="NSZ314" s="96"/>
      <c r="NTA314" s="96"/>
      <c r="NTB314" s="96"/>
      <c r="NTC314" s="96"/>
      <c r="NTD314" s="96"/>
      <c r="NTE314" s="96"/>
      <c r="NTF314" s="96"/>
      <c r="NTG314" s="96"/>
      <c r="NTH314" s="96"/>
      <c r="NTI314" s="96"/>
      <c r="NTJ314" s="96"/>
      <c r="NTK314" s="96"/>
      <c r="NTL314" s="96"/>
      <c r="NTM314" s="96"/>
      <c r="NTN314" s="96"/>
      <c r="NTO314" s="96"/>
      <c r="NTP314" s="96"/>
      <c r="NTQ314" s="96"/>
      <c r="NTR314" s="96"/>
      <c r="NTS314" s="96"/>
      <c r="NTT314" s="96"/>
      <c r="NTU314" s="96"/>
      <c r="NTV314" s="96"/>
      <c r="NTW314" s="96"/>
      <c r="NTX314" s="96"/>
      <c r="NTY314" s="96"/>
      <c r="NTZ314" s="96"/>
      <c r="NUA314" s="96"/>
      <c r="NUB314" s="96"/>
      <c r="NUC314" s="96"/>
      <c r="NUD314" s="96"/>
      <c r="NUE314" s="96"/>
      <c r="NUF314" s="96"/>
      <c r="NUG314" s="96"/>
      <c r="NUH314" s="96"/>
      <c r="NUI314" s="96"/>
      <c r="NUJ314" s="96"/>
      <c r="NUK314" s="96"/>
      <c r="NUL314" s="96"/>
      <c r="NUM314" s="96"/>
      <c r="NUN314" s="96"/>
      <c r="NUO314" s="96"/>
      <c r="NUP314" s="96"/>
      <c r="NUQ314" s="96"/>
      <c r="NUR314" s="96"/>
      <c r="NUS314" s="96"/>
      <c r="NUT314" s="96"/>
      <c r="NUU314" s="96"/>
      <c r="NUV314" s="96"/>
      <c r="NUW314" s="96"/>
      <c r="NUX314" s="96"/>
      <c r="NUY314" s="96"/>
      <c r="NUZ314" s="96"/>
      <c r="NVA314" s="96"/>
      <c r="NVB314" s="96"/>
      <c r="NVC314" s="96"/>
      <c r="NVD314" s="96"/>
      <c r="NVE314" s="96"/>
      <c r="NVF314" s="96"/>
      <c r="NVG314" s="96"/>
      <c r="NVH314" s="96"/>
      <c r="NVI314" s="96"/>
      <c r="NVJ314" s="96"/>
      <c r="NVK314" s="96"/>
      <c r="NVL314" s="96"/>
      <c r="NVM314" s="96"/>
      <c r="NVN314" s="96"/>
      <c r="NVO314" s="96"/>
      <c r="NVP314" s="96"/>
      <c r="NVQ314" s="96"/>
      <c r="NVR314" s="96"/>
      <c r="NVS314" s="96"/>
      <c r="NVT314" s="96"/>
      <c r="NVU314" s="96"/>
      <c r="NVV314" s="96"/>
      <c r="NVW314" s="96"/>
      <c r="NVX314" s="96"/>
      <c r="NVY314" s="96"/>
      <c r="NVZ314" s="96"/>
      <c r="NWA314" s="96"/>
      <c r="NWB314" s="96"/>
      <c r="NWC314" s="96"/>
      <c r="NWD314" s="96"/>
      <c r="NWE314" s="96"/>
      <c r="NWF314" s="96"/>
      <c r="NWG314" s="96"/>
      <c r="NWH314" s="96"/>
      <c r="NWI314" s="96"/>
      <c r="NWJ314" s="96"/>
      <c r="NWK314" s="96"/>
      <c r="NWL314" s="96"/>
      <c r="NWM314" s="96"/>
      <c r="NWN314" s="96"/>
      <c r="NWO314" s="96"/>
      <c r="NWP314" s="96"/>
      <c r="NWQ314" s="96"/>
      <c r="NWR314" s="96"/>
      <c r="NWS314" s="96"/>
      <c r="NWT314" s="96"/>
      <c r="NWU314" s="96"/>
      <c r="NWV314" s="96"/>
      <c r="NWW314" s="96"/>
      <c r="NWX314" s="96"/>
      <c r="NWY314" s="96"/>
      <c r="NWZ314" s="96"/>
      <c r="NXA314" s="96"/>
      <c r="NXB314" s="96"/>
      <c r="NXC314" s="96"/>
      <c r="NXD314" s="96"/>
      <c r="NXE314" s="96"/>
      <c r="NXF314" s="96"/>
      <c r="NXG314" s="96"/>
      <c r="NXH314" s="96"/>
      <c r="NXI314" s="96"/>
      <c r="NXJ314" s="96"/>
      <c r="NXK314" s="96"/>
      <c r="NXL314" s="96"/>
      <c r="NXM314" s="96"/>
      <c r="NXN314" s="96"/>
      <c r="NXO314" s="96"/>
      <c r="NXP314" s="96"/>
      <c r="NXQ314" s="96"/>
      <c r="NXR314" s="96"/>
      <c r="NXS314" s="96"/>
      <c r="NXT314" s="96"/>
      <c r="NXU314" s="96"/>
      <c r="NXV314" s="96"/>
      <c r="NXW314" s="96"/>
      <c r="NXX314" s="96"/>
      <c r="NXY314" s="96"/>
      <c r="NXZ314" s="96"/>
      <c r="NYA314" s="96"/>
      <c r="NYB314" s="96"/>
      <c r="NYC314" s="96"/>
      <c r="NYD314" s="96"/>
      <c r="NYE314" s="96"/>
      <c r="NYF314" s="96"/>
      <c r="NYG314" s="96"/>
      <c r="NYH314" s="96"/>
      <c r="NYI314" s="96"/>
      <c r="NYJ314" s="96"/>
      <c r="NYK314" s="96"/>
      <c r="NYL314" s="96"/>
      <c r="NYM314" s="96"/>
      <c r="NYN314" s="96"/>
      <c r="NYO314" s="96"/>
      <c r="NYP314" s="96"/>
      <c r="NYQ314" s="96"/>
      <c r="NYR314" s="96"/>
      <c r="NYS314" s="96"/>
      <c r="NYT314" s="96"/>
      <c r="NYU314" s="96"/>
      <c r="NYV314" s="96"/>
      <c r="NYW314" s="96"/>
      <c r="NYX314" s="96"/>
      <c r="NYY314" s="96"/>
      <c r="NYZ314" s="96"/>
      <c r="NZA314" s="96"/>
      <c r="NZB314" s="96"/>
      <c r="NZC314" s="96"/>
      <c r="NZD314" s="96"/>
      <c r="NZE314" s="96"/>
      <c r="NZF314" s="96"/>
      <c r="NZG314" s="96"/>
      <c r="NZH314" s="96"/>
      <c r="NZI314" s="96"/>
      <c r="NZJ314" s="96"/>
      <c r="NZK314" s="96"/>
      <c r="NZL314" s="96"/>
      <c r="NZM314" s="96"/>
      <c r="NZN314" s="96"/>
      <c r="NZO314" s="96"/>
      <c r="NZP314" s="96"/>
      <c r="NZQ314" s="96"/>
      <c r="NZR314" s="96"/>
      <c r="NZS314" s="96"/>
      <c r="NZT314" s="96"/>
      <c r="NZU314" s="96"/>
      <c r="NZV314" s="96"/>
      <c r="NZW314" s="96"/>
      <c r="NZX314" s="96"/>
      <c r="NZY314" s="96"/>
      <c r="NZZ314" s="96"/>
      <c r="OAA314" s="96"/>
      <c r="OAB314" s="96"/>
      <c r="OAC314" s="96"/>
      <c r="OAD314" s="96"/>
      <c r="OAE314" s="96"/>
      <c r="OAF314" s="96"/>
      <c r="OAG314" s="96"/>
      <c r="OAH314" s="96"/>
      <c r="OAI314" s="96"/>
      <c r="OAJ314" s="96"/>
      <c r="OAK314" s="96"/>
      <c r="OAL314" s="96"/>
      <c r="OAM314" s="96"/>
      <c r="OAN314" s="96"/>
      <c r="OAO314" s="96"/>
      <c r="OAP314" s="96"/>
      <c r="OAQ314" s="96"/>
      <c r="OAR314" s="96"/>
      <c r="OAS314" s="96"/>
      <c r="OAT314" s="96"/>
      <c r="OAU314" s="96"/>
      <c r="OAV314" s="96"/>
      <c r="OAW314" s="96"/>
      <c r="OAX314" s="96"/>
      <c r="OAY314" s="96"/>
      <c r="OAZ314" s="96"/>
      <c r="OBA314" s="96"/>
      <c r="OBB314" s="96"/>
      <c r="OBC314" s="96"/>
      <c r="OBD314" s="96"/>
      <c r="OBE314" s="96"/>
      <c r="OBF314" s="96"/>
      <c r="OBG314" s="96"/>
      <c r="OBH314" s="96"/>
      <c r="OBI314" s="96"/>
      <c r="OBJ314" s="96"/>
      <c r="OBK314" s="96"/>
      <c r="OBL314" s="96"/>
      <c r="OBM314" s="96"/>
      <c r="OBN314" s="96"/>
      <c r="OBO314" s="96"/>
      <c r="OBP314" s="96"/>
      <c r="OBQ314" s="96"/>
      <c r="OBR314" s="96"/>
      <c r="OBS314" s="96"/>
      <c r="OBT314" s="96"/>
      <c r="OBU314" s="96"/>
      <c r="OBV314" s="96"/>
      <c r="OBW314" s="96"/>
      <c r="OBX314" s="96"/>
      <c r="OBY314" s="96"/>
      <c r="OBZ314" s="96"/>
      <c r="OCA314" s="96"/>
      <c r="OCB314" s="96"/>
      <c r="OCC314" s="96"/>
      <c r="OCD314" s="96"/>
      <c r="OCE314" s="96"/>
      <c r="OCF314" s="96"/>
      <c r="OCG314" s="96"/>
      <c r="OCH314" s="96"/>
      <c r="OCI314" s="96"/>
      <c r="OCJ314" s="96"/>
      <c r="OCK314" s="96"/>
      <c r="OCL314" s="96"/>
      <c r="OCM314" s="96"/>
      <c r="OCN314" s="96"/>
      <c r="OCO314" s="96"/>
      <c r="OCP314" s="96"/>
      <c r="OCQ314" s="96"/>
      <c r="OCR314" s="96"/>
      <c r="OCS314" s="96"/>
      <c r="OCT314" s="96"/>
      <c r="OCU314" s="96"/>
      <c r="OCV314" s="96"/>
      <c r="OCW314" s="96"/>
      <c r="OCX314" s="96"/>
      <c r="OCY314" s="96"/>
      <c r="OCZ314" s="96"/>
      <c r="ODA314" s="96"/>
      <c r="ODB314" s="96"/>
      <c r="ODC314" s="96"/>
      <c r="ODD314" s="96"/>
      <c r="ODE314" s="96"/>
      <c r="ODF314" s="96"/>
      <c r="ODG314" s="96"/>
      <c r="ODH314" s="96"/>
      <c r="ODI314" s="96"/>
      <c r="ODJ314" s="96"/>
      <c r="ODK314" s="96"/>
      <c r="ODL314" s="96"/>
      <c r="ODM314" s="96"/>
      <c r="ODN314" s="96"/>
      <c r="ODO314" s="96"/>
      <c r="ODP314" s="96"/>
      <c r="ODQ314" s="96"/>
      <c r="ODR314" s="96"/>
      <c r="ODS314" s="96"/>
      <c r="ODT314" s="96"/>
      <c r="ODU314" s="96"/>
      <c r="ODV314" s="96"/>
      <c r="ODW314" s="96"/>
      <c r="ODX314" s="96"/>
      <c r="ODY314" s="96"/>
      <c r="ODZ314" s="96"/>
      <c r="OEA314" s="96"/>
      <c r="OEB314" s="96"/>
      <c r="OEC314" s="96"/>
      <c r="OED314" s="96"/>
      <c r="OEE314" s="96"/>
      <c r="OEF314" s="96"/>
      <c r="OEG314" s="96"/>
      <c r="OEH314" s="96"/>
      <c r="OEI314" s="96"/>
      <c r="OEJ314" s="96"/>
      <c r="OEK314" s="96"/>
      <c r="OEL314" s="96"/>
      <c r="OEM314" s="96"/>
      <c r="OEN314" s="96"/>
      <c r="OEO314" s="96"/>
      <c r="OEP314" s="96"/>
      <c r="OEQ314" s="96"/>
      <c r="OER314" s="96"/>
      <c r="OES314" s="96"/>
      <c r="OET314" s="96"/>
      <c r="OEU314" s="96"/>
      <c r="OEV314" s="96"/>
      <c r="OEW314" s="96"/>
      <c r="OEX314" s="96"/>
      <c r="OEY314" s="96"/>
      <c r="OEZ314" s="96"/>
      <c r="OFA314" s="96"/>
      <c r="OFB314" s="96"/>
      <c r="OFC314" s="96"/>
      <c r="OFD314" s="96"/>
      <c r="OFE314" s="96"/>
      <c r="OFF314" s="96"/>
      <c r="OFG314" s="96"/>
      <c r="OFH314" s="96"/>
      <c r="OFI314" s="96"/>
      <c r="OFJ314" s="96"/>
      <c r="OFK314" s="96"/>
      <c r="OFL314" s="96"/>
      <c r="OFM314" s="96"/>
      <c r="OFN314" s="96"/>
      <c r="OFO314" s="96"/>
      <c r="OFP314" s="96"/>
      <c r="OFQ314" s="96"/>
      <c r="OFR314" s="96"/>
      <c r="OFS314" s="96"/>
      <c r="OFT314" s="96"/>
      <c r="OFU314" s="96"/>
      <c r="OFV314" s="96"/>
      <c r="OFW314" s="96"/>
      <c r="OFX314" s="96"/>
      <c r="OFY314" s="96"/>
      <c r="OFZ314" s="96"/>
      <c r="OGA314" s="96"/>
      <c r="OGB314" s="96"/>
      <c r="OGC314" s="96"/>
      <c r="OGD314" s="96"/>
      <c r="OGE314" s="96"/>
      <c r="OGF314" s="96"/>
      <c r="OGG314" s="96"/>
      <c r="OGH314" s="96"/>
      <c r="OGI314" s="96"/>
      <c r="OGJ314" s="96"/>
      <c r="OGK314" s="96"/>
      <c r="OGL314" s="96"/>
      <c r="OGM314" s="96"/>
      <c r="OGN314" s="96"/>
      <c r="OGO314" s="96"/>
      <c r="OGP314" s="96"/>
      <c r="OGQ314" s="96"/>
      <c r="OGR314" s="96"/>
      <c r="OGS314" s="96"/>
      <c r="OGT314" s="96"/>
      <c r="OGU314" s="96"/>
      <c r="OGV314" s="96"/>
      <c r="OGW314" s="96"/>
      <c r="OGX314" s="96"/>
      <c r="OGY314" s="96"/>
      <c r="OGZ314" s="96"/>
      <c r="OHA314" s="96"/>
      <c r="OHB314" s="96"/>
      <c r="OHC314" s="96"/>
      <c r="OHD314" s="96"/>
      <c r="OHE314" s="96"/>
      <c r="OHF314" s="96"/>
      <c r="OHG314" s="96"/>
      <c r="OHH314" s="96"/>
      <c r="OHI314" s="96"/>
      <c r="OHJ314" s="96"/>
      <c r="OHK314" s="96"/>
      <c r="OHL314" s="96"/>
      <c r="OHM314" s="96"/>
      <c r="OHN314" s="96"/>
      <c r="OHO314" s="96"/>
      <c r="OHP314" s="96"/>
      <c r="OHQ314" s="96"/>
      <c r="OHR314" s="96"/>
      <c r="OHS314" s="96"/>
      <c r="OHT314" s="96"/>
      <c r="OHU314" s="96"/>
      <c r="OHV314" s="96"/>
      <c r="OHW314" s="96"/>
      <c r="OHX314" s="96"/>
      <c r="OHY314" s="96"/>
      <c r="OHZ314" s="96"/>
      <c r="OIA314" s="96"/>
      <c r="OIB314" s="96"/>
      <c r="OIC314" s="96"/>
      <c r="OID314" s="96"/>
      <c r="OIE314" s="96"/>
      <c r="OIF314" s="96"/>
      <c r="OIG314" s="96"/>
      <c r="OIH314" s="96"/>
      <c r="OII314" s="96"/>
      <c r="OIJ314" s="96"/>
      <c r="OIK314" s="96"/>
      <c r="OIL314" s="96"/>
      <c r="OIM314" s="96"/>
      <c r="OIN314" s="96"/>
      <c r="OIO314" s="96"/>
      <c r="OIP314" s="96"/>
      <c r="OIQ314" s="96"/>
      <c r="OIR314" s="96"/>
      <c r="OIS314" s="96"/>
      <c r="OIT314" s="96"/>
      <c r="OIU314" s="96"/>
      <c r="OIV314" s="96"/>
      <c r="OIW314" s="96"/>
      <c r="OIX314" s="96"/>
      <c r="OIY314" s="96"/>
      <c r="OIZ314" s="96"/>
      <c r="OJA314" s="96"/>
      <c r="OJB314" s="96"/>
      <c r="OJC314" s="96"/>
      <c r="OJD314" s="96"/>
      <c r="OJE314" s="96"/>
      <c r="OJF314" s="96"/>
      <c r="OJG314" s="96"/>
      <c r="OJH314" s="96"/>
      <c r="OJI314" s="96"/>
      <c r="OJJ314" s="96"/>
      <c r="OJK314" s="96"/>
      <c r="OJL314" s="96"/>
      <c r="OJM314" s="96"/>
      <c r="OJN314" s="96"/>
      <c r="OJO314" s="96"/>
      <c r="OJP314" s="96"/>
      <c r="OJQ314" s="96"/>
      <c r="OJR314" s="96"/>
      <c r="OJS314" s="96"/>
      <c r="OJT314" s="96"/>
      <c r="OJU314" s="96"/>
      <c r="OJV314" s="96"/>
      <c r="OJW314" s="96"/>
      <c r="OJX314" s="96"/>
      <c r="OJY314" s="96"/>
      <c r="OJZ314" s="96"/>
      <c r="OKA314" s="96"/>
      <c r="OKB314" s="96"/>
      <c r="OKC314" s="96"/>
      <c r="OKD314" s="96"/>
      <c r="OKE314" s="96"/>
      <c r="OKF314" s="96"/>
      <c r="OKG314" s="96"/>
      <c r="OKH314" s="96"/>
      <c r="OKI314" s="96"/>
      <c r="OKJ314" s="96"/>
      <c r="OKK314" s="96"/>
      <c r="OKL314" s="96"/>
      <c r="OKM314" s="96"/>
      <c r="OKN314" s="96"/>
      <c r="OKO314" s="96"/>
      <c r="OKP314" s="96"/>
      <c r="OKQ314" s="96"/>
      <c r="OKR314" s="96"/>
      <c r="OKS314" s="96"/>
      <c r="OKT314" s="96"/>
      <c r="OKU314" s="96"/>
      <c r="OKV314" s="96"/>
      <c r="OKW314" s="96"/>
      <c r="OKX314" s="96"/>
      <c r="OKY314" s="96"/>
      <c r="OKZ314" s="96"/>
      <c r="OLA314" s="96"/>
      <c r="OLB314" s="96"/>
      <c r="OLC314" s="96"/>
      <c r="OLD314" s="96"/>
      <c r="OLE314" s="96"/>
      <c r="OLF314" s="96"/>
      <c r="OLG314" s="96"/>
      <c r="OLH314" s="96"/>
      <c r="OLI314" s="96"/>
      <c r="OLJ314" s="96"/>
      <c r="OLK314" s="96"/>
      <c r="OLL314" s="96"/>
      <c r="OLM314" s="96"/>
      <c r="OLN314" s="96"/>
      <c r="OLO314" s="96"/>
      <c r="OLP314" s="96"/>
      <c r="OLQ314" s="96"/>
      <c r="OLR314" s="96"/>
      <c r="OLS314" s="96"/>
      <c r="OLT314" s="96"/>
      <c r="OLU314" s="96"/>
      <c r="OLV314" s="96"/>
      <c r="OLW314" s="96"/>
      <c r="OLX314" s="96"/>
      <c r="OLY314" s="96"/>
      <c r="OLZ314" s="96"/>
      <c r="OMA314" s="96"/>
      <c r="OMB314" s="96"/>
      <c r="OMC314" s="96"/>
      <c r="OMD314" s="96"/>
      <c r="OME314" s="96"/>
      <c r="OMF314" s="96"/>
      <c r="OMG314" s="96"/>
      <c r="OMH314" s="96"/>
      <c r="OMI314" s="96"/>
      <c r="OMJ314" s="96"/>
      <c r="OMK314" s="96"/>
      <c r="OML314" s="96"/>
      <c r="OMM314" s="96"/>
      <c r="OMN314" s="96"/>
      <c r="OMO314" s="96"/>
      <c r="OMP314" s="96"/>
      <c r="OMQ314" s="96"/>
      <c r="OMR314" s="96"/>
      <c r="OMS314" s="96"/>
      <c r="OMT314" s="96"/>
      <c r="OMU314" s="96"/>
      <c r="OMV314" s="96"/>
      <c r="OMW314" s="96"/>
      <c r="OMX314" s="96"/>
      <c r="OMY314" s="96"/>
      <c r="OMZ314" s="96"/>
      <c r="ONA314" s="96"/>
      <c r="ONB314" s="96"/>
      <c r="ONC314" s="96"/>
      <c r="OND314" s="96"/>
      <c r="ONE314" s="96"/>
      <c r="ONF314" s="96"/>
      <c r="ONG314" s="96"/>
      <c r="ONH314" s="96"/>
      <c r="ONI314" s="96"/>
      <c r="ONJ314" s="96"/>
      <c r="ONK314" s="96"/>
      <c r="ONL314" s="96"/>
      <c r="ONM314" s="96"/>
      <c r="ONN314" s="96"/>
      <c r="ONO314" s="96"/>
      <c r="ONP314" s="96"/>
      <c r="ONQ314" s="96"/>
      <c r="ONR314" s="96"/>
      <c r="ONS314" s="96"/>
      <c r="ONT314" s="96"/>
      <c r="ONU314" s="96"/>
      <c r="ONV314" s="96"/>
      <c r="ONW314" s="96"/>
      <c r="ONX314" s="96"/>
      <c r="ONY314" s="96"/>
      <c r="ONZ314" s="96"/>
      <c r="OOA314" s="96"/>
      <c r="OOB314" s="96"/>
      <c r="OOC314" s="96"/>
      <c r="OOD314" s="96"/>
      <c r="OOE314" s="96"/>
      <c r="OOF314" s="96"/>
      <c r="OOG314" s="96"/>
      <c r="OOH314" s="96"/>
      <c r="OOI314" s="96"/>
      <c r="OOJ314" s="96"/>
      <c r="OOK314" s="96"/>
      <c r="OOL314" s="96"/>
      <c r="OOM314" s="96"/>
      <c r="OON314" s="96"/>
      <c r="OOO314" s="96"/>
      <c r="OOP314" s="96"/>
      <c r="OOQ314" s="96"/>
      <c r="OOR314" s="96"/>
      <c r="OOS314" s="96"/>
      <c r="OOT314" s="96"/>
      <c r="OOU314" s="96"/>
      <c r="OOV314" s="96"/>
      <c r="OOW314" s="96"/>
      <c r="OOX314" s="96"/>
      <c r="OOY314" s="96"/>
      <c r="OOZ314" s="96"/>
      <c r="OPA314" s="96"/>
      <c r="OPB314" s="96"/>
      <c r="OPC314" s="96"/>
      <c r="OPD314" s="96"/>
      <c r="OPE314" s="96"/>
      <c r="OPF314" s="96"/>
      <c r="OPG314" s="96"/>
      <c r="OPH314" s="96"/>
      <c r="OPI314" s="96"/>
      <c r="OPJ314" s="96"/>
      <c r="OPK314" s="96"/>
      <c r="OPL314" s="96"/>
      <c r="OPM314" s="96"/>
      <c r="OPN314" s="96"/>
      <c r="OPO314" s="96"/>
      <c r="OPP314" s="96"/>
      <c r="OPQ314" s="96"/>
      <c r="OPR314" s="96"/>
      <c r="OPS314" s="96"/>
      <c r="OPT314" s="96"/>
      <c r="OPU314" s="96"/>
      <c r="OPV314" s="96"/>
      <c r="OPW314" s="96"/>
      <c r="OPX314" s="96"/>
      <c r="OPY314" s="96"/>
      <c r="OPZ314" s="96"/>
      <c r="OQA314" s="96"/>
      <c r="OQB314" s="96"/>
      <c r="OQC314" s="96"/>
      <c r="OQD314" s="96"/>
      <c r="OQE314" s="96"/>
      <c r="OQF314" s="96"/>
      <c r="OQG314" s="96"/>
      <c r="OQH314" s="96"/>
      <c r="OQI314" s="96"/>
      <c r="OQJ314" s="96"/>
      <c r="OQK314" s="96"/>
      <c r="OQL314" s="96"/>
      <c r="OQM314" s="96"/>
      <c r="OQN314" s="96"/>
      <c r="OQO314" s="96"/>
      <c r="OQP314" s="96"/>
      <c r="OQQ314" s="96"/>
      <c r="OQR314" s="96"/>
      <c r="OQS314" s="96"/>
      <c r="OQT314" s="96"/>
      <c r="OQU314" s="96"/>
      <c r="OQV314" s="96"/>
      <c r="OQW314" s="96"/>
      <c r="OQX314" s="96"/>
      <c r="OQY314" s="96"/>
      <c r="OQZ314" s="96"/>
      <c r="ORA314" s="96"/>
      <c r="ORB314" s="96"/>
      <c r="ORC314" s="96"/>
      <c r="ORD314" s="96"/>
      <c r="ORE314" s="96"/>
      <c r="ORF314" s="96"/>
      <c r="ORG314" s="96"/>
      <c r="ORH314" s="96"/>
      <c r="ORI314" s="96"/>
      <c r="ORJ314" s="96"/>
      <c r="ORK314" s="96"/>
      <c r="ORL314" s="96"/>
      <c r="ORM314" s="96"/>
      <c r="ORN314" s="96"/>
      <c r="ORO314" s="96"/>
      <c r="ORP314" s="96"/>
      <c r="ORQ314" s="96"/>
      <c r="ORR314" s="96"/>
      <c r="ORS314" s="96"/>
      <c r="ORT314" s="96"/>
      <c r="ORU314" s="96"/>
      <c r="ORV314" s="96"/>
      <c r="ORW314" s="96"/>
      <c r="ORX314" s="96"/>
      <c r="ORY314" s="96"/>
      <c r="ORZ314" s="96"/>
      <c r="OSA314" s="96"/>
      <c r="OSB314" s="96"/>
      <c r="OSC314" s="96"/>
      <c r="OSD314" s="96"/>
      <c r="OSE314" s="96"/>
      <c r="OSF314" s="96"/>
      <c r="OSG314" s="96"/>
      <c r="OSH314" s="96"/>
      <c r="OSI314" s="96"/>
      <c r="OSJ314" s="96"/>
      <c r="OSK314" s="96"/>
      <c r="OSL314" s="96"/>
      <c r="OSM314" s="96"/>
      <c r="OSN314" s="96"/>
      <c r="OSO314" s="96"/>
      <c r="OSP314" s="96"/>
      <c r="OSQ314" s="96"/>
      <c r="OSR314" s="96"/>
      <c r="OSS314" s="96"/>
      <c r="OST314" s="96"/>
      <c r="OSU314" s="96"/>
      <c r="OSV314" s="96"/>
      <c r="OSW314" s="96"/>
      <c r="OSX314" s="96"/>
      <c r="OSY314" s="96"/>
      <c r="OSZ314" s="96"/>
      <c r="OTA314" s="96"/>
      <c r="OTB314" s="96"/>
      <c r="OTC314" s="96"/>
      <c r="OTD314" s="96"/>
      <c r="OTE314" s="96"/>
      <c r="OTF314" s="96"/>
      <c r="OTG314" s="96"/>
      <c r="OTH314" s="96"/>
      <c r="OTI314" s="96"/>
      <c r="OTJ314" s="96"/>
      <c r="OTK314" s="96"/>
      <c r="OTL314" s="96"/>
      <c r="OTM314" s="96"/>
      <c r="OTN314" s="96"/>
      <c r="OTO314" s="96"/>
      <c r="OTP314" s="96"/>
      <c r="OTQ314" s="96"/>
      <c r="OTR314" s="96"/>
      <c r="OTS314" s="96"/>
      <c r="OTT314" s="96"/>
      <c r="OTU314" s="96"/>
      <c r="OTV314" s="96"/>
      <c r="OTW314" s="96"/>
      <c r="OTX314" s="96"/>
      <c r="OTY314" s="96"/>
      <c r="OTZ314" s="96"/>
      <c r="OUA314" s="96"/>
      <c r="OUB314" s="96"/>
      <c r="OUC314" s="96"/>
      <c r="OUD314" s="96"/>
      <c r="OUE314" s="96"/>
      <c r="OUF314" s="96"/>
      <c r="OUG314" s="96"/>
      <c r="OUH314" s="96"/>
      <c r="OUI314" s="96"/>
      <c r="OUJ314" s="96"/>
      <c r="OUK314" s="96"/>
      <c r="OUL314" s="96"/>
      <c r="OUM314" s="96"/>
      <c r="OUN314" s="96"/>
      <c r="OUO314" s="96"/>
      <c r="OUP314" s="96"/>
      <c r="OUQ314" s="96"/>
      <c r="OUR314" s="96"/>
      <c r="OUS314" s="96"/>
      <c r="OUT314" s="96"/>
      <c r="OUU314" s="96"/>
      <c r="OUV314" s="96"/>
      <c r="OUW314" s="96"/>
      <c r="OUX314" s="96"/>
      <c r="OUY314" s="96"/>
      <c r="OUZ314" s="96"/>
      <c r="OVA314" s="96"/>
      <c r="OVB314" s="96"/>
      <c r="OVC314" s="96"/>
      <c r="OVD314" s="96"/>
      <c r="OVE314" s="96"/>
      <c r="OVF314" s="96"/>
      <c r="OVG314" s="96"/>
      <c r="OVH314" s="96"/>
      <c r="OVI314" s="96"/>
      <c r="OVJ314" s="96"/>
      <c r="OVK314" s="96"/>
      <c r="OVL314" s="96"/>
      <c r="OVM314" s="96"/>
      <c r="OVN314" s="96"/>
      <c r="OVO314" s="96"/>
      <c r="OVP314" s="96"/>
      <c r="OVQ314" s="96"/>
      <c r="OVR314" s="96"/>
      <c r="OVS314" s="96"/>
      <c r="OVT314" s="96"/>
      <c r="OVU314" s="96"/>
      <c r="OVV314" s="96"/>
      <c r="OVW314" s="96"/>
      <c r="OVX314" s="96"/>
      <c r="OVY314" s="96"/>
      <c r="OVZ314" s="96"/>
      <c r="OWA314" s="96"/>
      <c r="OWB314" s="96"/>
      <c r="OWC314" s="96"/>
      <c r="OWD314" s="96"/>
      <c r="OWE314" s="96"/>
      <c r="OWF314" s="96"/>
      <c r="OWG314" s="96"/>
      <c r="OWH314" s="96"/>
      <c r="OWI314" s="96"/>
      <c r="OWJ314" s="96"/>
      <c r="OWK314" s="96"/>
      <c r="OWL314" s="96"/>
      <c r="OWM314" s="96"/>
      <c r="OWN314" s="96"/>
      <c r="OWO314" s="96"/>
      <c r="OWP314" s="96"/>
      <c r="OWQ314" s="96"/>
      <c r="OWR314" s="96"/>
      <c r="OWS314" s="96"/>
      <c r="OWT314" s="96"/>
      <c r="OWU314" s="96"/>
      <c r="OWV314" s="96"/>
      <c r="OWW314" s="96"/>
      <c r="OWX314" s="96"/>
      <c r="OWY314" s="96"/>
      <c r="OWZ314" s="96"/>
      <c r="OXA314" s="96"/>
      <c r="OXB314" s="96"/>
      <c r="OXC314" s="96"/>
      <c r="OXD314" s="96"/>
      <c r="OXE314" s="96"/>
      <c r="OXF314" s="96"/>
      <c r="OXG314" s="96"/>
      <c r="OXH314" s="96"/>
      <c r="OXI314" s="96"/>
      <c r="OXJ314" s="96"/>
      <c r="OXK314" s="96"/>
      <c r="OXL314" s="96"/>
      <c r="OXM314" s="96"/>
      <c r="OXN314" s="96"/>
      <c r="OXO314" s="96"/>
      <c r="OXP314" s="96"/>
      <c r="OXQ314" s="96"/>
      <c r="OXR314" s="96"/>
      <c r="OXS314" s="96"/>
      <c r="OXT314" s="96"/>
      <c r="OXU314" s="96"/>
      <c r="OXV314" s="96"/>
      <c r="OXW314" s="96"/>
      <c r="OXX314" s="96"/>
      <c r="OXY314" s="96"/>
      <c r="OXZ314" s="96"/>
      <c r="OYA314" s="96"/>
      <c r="OYB314" s="96"/>
      <c r="OYC314" s="96"/>
      <c r="OYD314" s="96"/>
      <c r="OYE314" s="96"/>
      <c r="OYF314" s="96"/>
      <c r="OYG314" s="96"/>
      <c r="OYH314" s="96"/>
      <c r="OYI314" s="96"/>
      <c r="OYJ314" s="96"/>
      <c r="OYK314" s="96"/>
      <c r="OYL314" s="96"/>
      <c r="OYM314" s="96"/>
      <c r="OYN314" s="96"/>
      <c r="OYO314" s="96"/>
      <c r="OYP314" s="96"/>
      <c r="OYQ314" s="96"/>
      <c r="OYR314" s="96"/>
      <c r="OYS314" s="96"/>
      <c r="OYT314" s="96"/>
      <c r="OYU314" s="96"/>
      <c r="OYV314" s="96"/>
      <c r="OYW314" s="96"/>
      <c r="OYX314" s="96"/>
      <c r="OYY314" s="96"/>
      <c r="OYZ314" s="96"/>
      <c r="OZA314" s="96"/>
      <c r="OZB314" s="96"/>
      <c r="OZC314" s="96"/>
      <c r="OZD314" s="96"/>
      <c r="OZE314" s="96"/>
      <c r="OZF314" s="96"/>
      <c r="OZG314" s="96"/>
      <c r="OZH314" s="96"/>
      <c r="OZI314" s="96"/>
      <c r="OZJ314" s="96"/>
      <c r="OZK314" s="96"/>
      <c r="OZL314" s="96"/>
      <c r="OZM314" s="96"/>
      <c r="OZN314" s="96"/>
      <c r="OZO314" s="96"/>
      <c r="OZP314" s="96"/>
      <c r="OZQ314" s="96"/>
      <c r="OZR314" s="96"/>
      <c r="OZS314" s="96"/>
      <c r="OZT314" s="96"/>
      <c r="OZU314" s="96"/>
      <c r="OZV314" s="96"/>
      <c r="OZW314" s="96"/>
      <c r="OZX314" s="96"/>
      <c r="OZY314" s="96"/>
      <c r="OZZ314" s="96"/>
      <c r="PAA314" s="96"/>
      <c r="PAB314" s="96"/>
      <c r="PAC314" s="96"/>
      <c r="PAD314" s="96"/>
      <c r="PAE314" s="96"/>
      <c r="PAF314" s="96"/>
      <c r="PAG314" s="96"/>
      <c r="PAH314" s="96"/>
      <c r="PAI314" s="96"/>
      <c r="PAJ314" s="96"/>
      <c r="PAK314" s="96"/>
      <c r="PAL314" s="96"/>
      <c r="PAM314" s="96"/>
      <c r="PAN314" s="96"/>
      <c r="PAO314" s="96"/>
      <c r="PAP314" s="96"/>
      <c r="PAQ314" s="96"/>
      <c r="PAR314" s="96"/>
      <c r="PAS314" s="96"/>
      <c r="PAT314" s="96"/>
      <c r="PAU314" s="96"/>
      <c r="PAV314" s="96"/>
      <c r="PAW314" s="96"/>
      <c r="PAX314" s="96"/>
      <c r="PAY314" s="96"/>
      <c r="PAZ314" s="96"/>
      <c r="PBA314" s="96"/>
      <c r="PBB314" s="96"/>
      <c r="PBC314" s="96"/>
      <c r="PBD314" s="96"/>
      <c r="PBE314" s="96"/>
      <c r="PBF314" s="96"/>
      <c r="PBG314" s="96"/>
      <c r="PBH314" s="96"/>
      <c r="PBI314" s="96"/>
      <c r="PBJ314" s="96"/>
      <c r="PBK314" s="96"/>
      <c r="PBL314" s="96"/>
      <c r="PBM314" s="96"/>
      <c r="PBN314" s="96"/>
      <c r="PBO314" s="96"/>
      <c r="PBP314" s="96"/>
      <c r="PBQ314" s="96"/>
      <c r="PBR314" s="96"/>
      <c r="PBS314" s="96"/>
      <c r="PBT314" s="96"/>
      <c r="PBU314" s="96"/>
      <c r="PBV314" s="96"/>
      <c r="PBW314" s="96"/>
      <c r="PBX314" s="96"/>
      <c r="PBY314" s="96"/>
      <c r="PBZ314" s="96"/>
      <c r="PCA314" s="96"/>
      <c r="PCB314" s="96"/>
      <c r="PCC314" s="96"/>
      <c r="PCD314" s="96"/>
      <c r="PCE314" s="96"/>
      <c r="PCF314" s="96"/>
      <c r="PCG314" s="96"/>
      <c r="PCH314" s="96"/>
      <c r="PCI314" s="96"/>
      <c r="PCJ314" s="96"/>
      <c r="PCK314" s="96"/>
      <c r="PCL314" s="96"/>
      <c r="PCM314" s="96"/>
      <c r="PCN314" s="96"/>
      <c r="PCO314" s="96"/>
      <c r="PCP314" s="96"/>
      <c r="PCQ314" s="96"/>
      <c r="PCR314" s="96"/>
      <c r="PCS314" s="96"/>
      <c r="PCT314" s="96"/>
      <c r="PCU314" s="96"/>
      <c r="PCV314" s="96"/>
      <c r="PCW314" s="96"/>
      <c r="PCX314" s="96"/>
      <c r="PCY314" s="96"/>
      <c r="PCZ314" s="96"/>
      <c r="PDA314" s="96"/>
      <c r="PDB314" s="96"/>
      <c r="PDC314" s="96"/>
      <c r="PDD314" s="96"/>
      <c r="PDE314" s="96"/>
      <c r="PDF314" s="96"/>
      <c r="PDG314" s="96"/>
      <c r="PDH314" s="96"/>
      <c r="PDI314" s="96"/>
      <c r="PDJ314" s="96"/>
      <c r="PDK314" s="96"/>
      <c r="PDL314" s="96"/>
      <c r="PDM314" s="96"/>
      <c r="PDN314" s="96"/>
      <c r="PDO314" s="96"/>
      <c r="PDP314" s="96"/>
      <c r="PDQ314" s="96"/>
      <c r="PDR314" s="96"/>
      <c r="PDS314" s="96"/>
      <c r="PDT314" s="96"/>
      <c r="PDU314" s="96"/>
      <c r="PDV314" s="96"/>
      <c r="PDW314" s="96"/>
      <c r="PDX314" s="96"/>
      <c r="PDY314" s="96"/>
      <c r="PDZ314" s="96"/>
      <c r="PEA314" s="96"/>
      <c r="PEB314" s="96"/>
      <c r="PEC314" s="96"/>
      <c r="PED314" s="96"/>
      <c r="PEE314" s="96"/>
      <c r="PEF314" s="96"/>
      <c r="PEG314" s="96"/>
      <c r="PEH314" s="96"/>
      <c r="PEI314" s="96"/>
      <c r="PEJ314" s="96"/>
      <c r="PEK314" s="96"/>
      <c r="PEL314" s="96"/>
      <c r="PEM314" s="96"/>
      <c r="PEN314" s="96"/>
      <c r="PEO314" s="96"/>
      <c r="PEP314" s="96"/>
      <c r="PEQ314" s="96"/>
      <c r="PER314" s="96"/>
      <c r="PES314" s="96"/>
      <c r="PET314" s="96"/>
      <c r="PEU314" s="96"/>
      <c r="PEV314" s="96"/>
      <c r="PEW314" s="96"/>
      <c r="PEX314" s="96"/>
      <c r="PEY314" s="96"/>
      <c r="PEZ314" s="96"/>
      <c r="PFA314" s="96"/>
      <c r="PFB314" s="96"/>
      <c r="PFC314" s="96"/>
      <c r="PFD314" s="96"/>
      <c r="PFE314" s="96"/>
      <c r="PFF314" s="96"/>
      <c r="PFG314" s="96"/>
      <c r="PFH314" s="96"/>
      <c r="PFI314" s="96"/>
      <c r="PFJ314" s="96"/>
      <c r="PFK314" s="96"/>
      <c r="PFL314" s="96"/>
      <c r="PFM314" s="96"/>
      <c r="PFN314" s="96"/>
      <c r="PFO314" s="96"/>
      <c r="PFP314" s="96"/>
      <c r="PFQ314" s="96"/>
      <c r="PFR314" s="96"/>
      <c r="PFS314" s="96"/>
      <c r="PFT314" s="96"/>
      <c r="PFU314" s="96"/>
      <c r="PFV314" s="96"/>
      <c r="PFW314" s="96"/>
      <c r="PFX314" s="96"/>
      <c r="PFY314" s="96"/>
      <c r="PFZ314" s="96"/>
      <c r="PGA314" s="96"/>
      <c r="PGB314" s="96"/>
      <c r="PGC314" s="96"/>
      <c r="PGD314" s="96"/>
      <c r="PGE314" s="96"/>
      <c r="PGF314" s="96"/>
      <c r="PGG314" s="96"/>
      <c r="PGH314" s="96"/>
      <c r="PGI314" s="96"/>
      <c r="PGJ314" s="96"/>
      <c r="PGK314" s="96"/>
      <c r="PGL314" s="96"/>
      <c r="PGM314" s="96"/>
      <c r="PGN314" s="96"/>
      <c r="PGO314" s="96"/>
      <c r="PGP314" s="96"/>
      <c r="PGQ314" s="96"/>
      <c r="PGR314" s="96"/>
      <c r="PGS314" s="96"/>
      <c r="PGT314" s="96"/>
      <c r="PGU314" s="96"/>
      <c r="PGV314" s="96"/>
      <c r="PGW314" s="96"/>
      <c r="PGX314" s="96"/>
      <c r="PGY314" s="96"/>
      <c r="PGZ314" s="96"/>
      <c r="PHA314" s="96"/>
      <c r="PHB314" s="96"/>
      <c r="PHC314" s="96"/>
      <c r="PHD314" s="96"/>
      <c r="PHE314" s="96"/>
      <c r="PHF314" s="96"/>
      <c r="PHG314" s="96"/>
      <c r="PHH314" s="96"/>
      <c r="PHI314" s="96"/>
      <c r="PHJ314" s="96"/>
      <c r="PHK314" s="96"/>
      <c r="PHL314" s="96"/>
      <c r="PHM314" s="96"/>
      <c r="PHN314" s="96"/>
      <c r="PHO314" s="96"/>
      <c r="PHP314" s="96"/>
      <c r="PHQ314" s="96"/>
      <c r="PHR314" s="96"/>
      <c r="PHS314" s="96"/>
      <c r="PHT314" s="96"/>
      <c r="PHU314" s="96"/>
      <c r="PHV314" s="96"/>
      <c r="PHW314" s="96"/>
      <c r="PHX314" s="96"/>
      <c r="PHY314" s="96"/>
      <c r="PHZ314" s="96"/>
      <c r="PIA314" s="96"/>
      <c r="PIB314" s="96"/>
      <c r="PIC314" s="96"/>
      <c r="PID314" s="96"/>
      <c r="PIE314" s="96"/>
      <c r="PIF314" s="96"/>
      <c r="PIG314" s="96"/>
      <c r="PIH314" s="96"/>
      <c r="PII314" s="96"/>
      <c r="PIJ314" s="96"/>
      <c r="PIK314" s="96"/>
      <c r="PIL314" s="96"/>
      <c r="PIM314" s="96"/>
      <c r="PIN314" s="96"/>
      <c r="PIO314" s="96"/>
      <c r="PIP314" s="96"/>
      <c r="PIQ314" s="96"/>
      <c r="PIR314" s="96"/>
      <c r="PIS314" s="96"/>
      <c r="PIT314" s="96"/>
      <c r="PIU314" s="96"/>
      <c r="PIV314" s="96"/>
      <c r="PIW314" s="96"/>
      <c r="PIX314" s="96"/>
      <c r="PIY314" s="96"/>
      <c r="PIZ314" s="96"/>
      <c r="PJA314" s="96"/>
      <c r="PJB314" s="96"/>
      <c r="PJC314" s="96"/>
      <c r="PJD314" s="96"/>
      <c r="PJE314" s="96"/>
      <c r="PJF314" s="96"/>
      <c r="PJG314" s="96"/>
      <c r="PJH314" s="96"/>
      <c r="PJI314" s="96"/>
      <c r="PJJ314" s="96"/>
      <c r="PJK314" s="96"/>
      <c r="PJL314" s="96"/>
      <c r="PJM314" s="96"/>
      <c r="PJN314" s="96"/>
      <c r="PJO314" s="96"/>
      <c r="PJP314" s="96"/>
      <c r="PJQ314" s="96"/>
      <c r="PJR314" s="96"/>
      <c r="PJS314" s="96"/>
      <c r="PJT314" s="96"/>
      <c r="PJU314" s="96"/>
      <c r="PJV314" s="96"/>
      <c r="PJW314" s="96"/>
      <c r="PJX314" s="96"/>
      <c r="PJY314" s="96"/>
      <c r="PJZ314" s="96"/>
      <c r="PKA314" s="96"/>
      <c r="PKB314" s="96"/>
      <c r="PKC314" s="96"/>
      <c r="PKD314" s="96"/>
      <c r="PKE314" s="96"/>
      <c r="PKF314" s="96"/>
      <c r="PKG314" s="96"/>
      <c r="PKH314" s="96"/>
      <c r="PKI314" s="96"/>
      <c r="PKJ314" s="96"/>
      <c r="PKK314" s="96"/>
      <c r="PKL314" s="96"/>
      <c r="PKM314" s="96"/>
      <c r="PKN314" s="96"/>
      <c r="PKO314" s="96"/>
      <c r="PKP314" s="96"/>
      <c r="PKQ314" s="96"/>
      <c r="PKR314" s="96"/>
      <c r="PKS314" s="96"/>
      <c r="PKT314" s="96"/>
      <c r="PKU314" s="96"/>
      <c r="PKV314" s="96"/>
      <c r="PKW314" s="96"/>
      <c r="PKX314" s="96"/>
      <c r="PKY314" s="96"/>
      <c r="PKZ314" s="96"/>
      <c r="PLA314" s="96"/>
      <c r="PLB314" s="96"/>
      <c r="PLC314" s="96"/>
      <c r="PLD314" s="96"/>
      <c r="PLE314" s="96"/>
      <c r="PLF314" s="96"/>
      <c r="PLG314" s="96"/>
      <c r="PLH314" s="96"/>
      <c r="PLI314" s="96"/>
      <c r="PLJ314" s="96"/>
      <c r="PLK314" s="96"/>
      <c r="PLL314" s="96"/>
      <c r="PLM314" s="96"/>
      <c r="PLN314" s="96"/>
      <c r="PLO314" s="96"/>
      <c r="PLP314" s="96"/>
      <c r="PLQ314" s="96"/>
      <c r="PLR314" s="96"/>
      <c r="PLS314" s="96"/>
      <c r="PLT314" s="96"/>
      <c r="PLU314" s="96"/>
      <c r="PLV314" s="96"/>
      <c r="PLW314" s="96"/>
      <c r="PLX314" s="96"/>
      <c r="PLY314" s="96"/>
      <c r="PLZ314" s="96"/>
      <c r="PMA314" s="96"/>
      <c r="PMB314" s="96"/>
      <c r="PMC314" s="96"/>
      <c r="PMD314" s="96"/>
      <c r="PME314" s="96"/>
      <c r="PMF314" s="96"/>
      <c r="PMG314" s="96"/>
      <c r="PMH314" s="96"/>
      <c r="PMI314" s="96"/>
      <c r="PMJ314" s="96"/>
      <c r="PMK314" s="96"/>
      <c r="PML314" s="96"/>
      <c r="PMM314" s="96"/>
      <c r="PMN314" s="96"/>
      <c r="PMO314" s="96"/>
      <c r="PMP314" s="96"/>
      <c r="PMQ314" s="96"/>
      <c r="PMR314" s="96"/>
      <c r="PMS314" s="96"/>
      <c r="PMT314" s="96"/>
      <c r="PMU314" s="96"/>
      <c r="PMV314" s="96"/>
      <c r="PMW314" s="96"/>
      <c r="PMX314" s="96"/>
      <c r="PMY314" s="96"/>
      <c r="PMZ314" s="96"/>
      <c r="PNA314" s="96"/>
      <c r="PNB314" s="96"/>
      <c r="PNC314" s="96"/>
      <c r="PND314" s="96"/>
      <c r="PNE314" s="96"/>
      <c r="PNF314" s="96"/>
      <c r="PNG314" s="96"/>
      <c r="PNH314" s="96"/>
      <c r="PNI314" s="96"/>
      <c r="PNJ314" s="96"/>
      <c r="PNK314" s="96"/>
      <c r="PNL314" s="96"/>
      <c r="PNM314" s="96"/>
      <c r="PNN314" s="96"/>
      <c r="PNO314" s="96"/>
      <c r="PNP314" s="96"/>
      <c r="PNQ314" s="96"/>
      <c r="PNR314" s="96"/>
      <c r="PNS314" s="96"/>
      <c r="PNT314" s="96"/>
      <c r="PNU314" s="96"/>
      <c r="PNV314" s="96"/>
      <c r="PNW314" s="96"/>
      <c r="PNX314" s="96"/>
      <c r="PNY314" s="96"/>
      <c r="PNZ314" s="96"/>
      <c r="POA314" s="96"/>
      <c r="POB314" s="96"/>
      <c r="POC314" s="96"/>
      <c r="POD314" s="96"/>
      <c r="POE314" s="96"/>
      <c r="POF314" s="96"/>
      <c r="POG314" s="96"/>
      <c r="POH314" s="96"/>
      <c r="POI314" s="96"/>
      <c r="POJ314" s="96"/>
      <c r="POK314" s="96"/>
      <c r="POL314" s="96"/>
      <c r="POM314" s="96"/>
      <c r="PON314" s="96"/>
      <c r="POO314" s="96"/>
      <c r="POP314" s="96"/>
      <c r="POQ314" s="96"/>
      <c r="POR314" s="96"/>
      <c r="POS314" s="96"/>
      <c r="POT314" s="96"/>
      <c r="POU314" s="96"/>
      <c r="POV314" s="96"/>
      <c r="POW314" s="96"/>
      <c r="POX314" s="96"/>
      <c r="POY314" s="96"/>
      <c r="POZ314" s="96"/>
      <c r="PPA314" s="96"/>
      <c r="PPB314" s="96"/>
      <c r="PPC314" s="96"/>
      <c r="PPD314" s="96"/>
      <c r="PPE314" s="96"/>
      <c r="PPF314" s="96"/>
      <c r="PPG314" s="96"/>
      <c r="PPH314" s="96"/>
      <c r="PPI314" s="96"/>
      <c r="PPJ314" s="96"/>
      <c r="PPK314" s="96"/>
      <c r="PPL314" s="96"/>
      <c r="PPM314" s="96"/>
      <c r="PPN314" s="96"/>
      <c r="PPO314" s="96"/>
      <c r="PPP314" s="96"/>
      <c r="PPQ314" s="96"/>
      <c r="PPR314" s="96"/>
      <c r="PPS314" s="96"/>
      <c r="PPT314" s="96"/>
      <c r="PPU314" s="96"/>
      <c r="PPV314" s="96"/>
      <c r="PPW314" s="96"/>
      <c r="PPX314" s="96"/>
      <c r="PPY314" s="96"/>
      <c r="PPZ314" s="96"/>
      <c r="PQA314" s="96"/>
      <c r="PQB314" s="96"/>
      <c r="PQC314" s="96"/>
      <c r="PQD314" s="96"/>
      <c r="PQE314" s="96"/>
      <c r="PQF314" s="96"/>
      <c r="PQG314" s="96"/>
      <c r="PQH314" s="96"/>
      <c r="PQI314" s="96"/>
      <c r="PQJ314" s="96"/>
      <c r="PQK314" s="96"/>
      <c r="PQL314" s="96"/>
      <c r="PQM314" s="96"/>
      <c r="PQN314" s="96"/>
      <c r="PQO314" s="96"/>
      <c r="PQP314" s="96"/>
      <c r="PQQ314" s="96"/>
      <c r="PQR314" s="96"/>
      <c r="PQS314" s="96"/>
      <c r="PQT314" s="96"/>
      <c r="PQU314" s="96"/>
      <c r="PQV314" s="96"/>
      <c r="PQW314" s="96"/>
      <c r="PQX314" s="96"/>
      <c r="PQY314" s="96"/>
      <c r="PQZ314" s="96"/>
      <c r="PRA314" s="96"/>
      <c r="PRB314" s="96"/>
      <c r="PRC314" s="96"/>
      <c r="PRD314" s="96"/>
      <c r="PRE314" s="96"/>
      <c r="PRF314" s="96"/>
      <c r="PRG314" s="96"/>
      <c r="PRH314" s="96"/>
      <c r="PRI314" s="96"/>
      <c r="PRJ314" s="96"/>
      <c r="PRK314" s="96"/>
      <c r="PRL314" s="96"/>
      <c r="PRM314" s="96"/>
      <c r="PRN314" s="96"/>
      <c r="PRO314" s="96"/>
      <c r="PRP314" s="96"/>
      <c r="PRQ314" s="96"/>
      <c r="PRR314" s="96"/>
      <c r="PRS314" s="96"/>
      <c r="PRT314" s="96"/>
      <c r="PRU314" s="96"/>
      <c r="PRV314" s="96"/>
      <c r="PRW314" s="96"/>
      <c r="PRX314" s="96"/>
      <c r="PRY314" s="96"/>
      <c r="PRZ314" s="96"/>
      <c r="PSA314" s="96"/>
      <c r="PSB314" s="96"/>
      <c r="PSC314" s="96"/>
      <c r="PSD314" s="96"/>
      <c r="PSE314" s="96"/>
      <c r="PSF314" s="96"/>
      <c r="PSG314" s="96"/>
      <c r="PSH314" s="96"/>
      <c r="PSI314" s="96"/>
      <c r="PSJ314" s="96"/>
      <c r="PSK314" s="96"/>
      <c r="PSL314" s="96"/>
      <c r="PSM314" s="96"/>
      <c r="PSN314" s="96"/>
      <c r="PSO314" s="96"/>
      <c r="PSP314" s="96"/>
      <c r="PSQ314" s="96"/>
      <c r="PSR314" s="96"/>
      <c r="PSS314" s="96"/>
      <c r="PST314" s="96"/>
      <c r="PSU314" s="96"/>
      <c r="PSV314" s="96"/>
      <c r="PSW314" s="96"/>
      <c r="PSX314" s="96"/>
      <c r="PSY314" s="96"/>
      <c r="PSZ314" s="96"/>
      <c r="PTA314" s="96"/>
      <c r="PTB314" s="96"/>
      <c r="PTC314" s="96"/>
      <c r="PTD314" s="96"/>
      <c r="PTE314" s="96"/>
      <c r="PTF314" s="96"/>
      <c r="PTG314" s="96"/>
      <c r="PTH314" s="96"/>
      <c r="PTI314" s="96"/>
      <c r="PTJ314" s="96"/>
      <c r="PTK314" s="96"/>
      <c r="PTL314" s="96"/>
      <c r="PTM314" s="96"/>
      <c r="PTN314" s="96"/>
      <c r="PTO314" s="96"/>
      <c r="PTP314" s="96"/>
      <c r="PTQ314" s="96"/>
      <c r="PTR314" s="96"/>
      <c r="PTS314" s="96"/>
      <c r="PTT314" s="96"/>
      <c r="PTU314" s="96"/>
      <c r="PTV314" s="96"/>
      <c r="PTW314" s="96"/>
      <c r="PTX314" s="96"/>
      <c r="PTY314" s="96"/>
      <c r="PTZ314" s="96"/>
      <c r="PUA314" s="96"/>
      <c r="PUB314" s="96"/>
      <c r="PUC314" s="96"/>
      <c r="PUD314" s="96"/>
      <c r="PUE314" s="96"/>
      <c r="PUF314" s="96"/>
      <c r="PUG314" s="96"/>
      <c r="PUH314" s="96"/>
      <c r="PUI314" s="96"/>
      <c r="PUJ314" s="96"/>
      <c r="PUK314" s="96"/>
      <c r="PUL314" s="96"/>
      <c r="PUM314" s="96"/>
      <c r="PUN314" s="96"/>
      <c r="PUO314" s="96"/>
      <c r="PUP314" s="96"/>
      <c r="PUQ314" s="96"/>
      <c r="PUR314" s="96"/>
      <c r="PUS314" s="96"/>
      <c r="PUT314" s="96"/>
      <c r="PUU314" s="96"/>
      <c r="PUV314" s="96"/>
      <c r="PUW314" s="96"/>
      <c r="PUX314" s="96"/>
      <c r="PUY314" s="96"/>
      <c r="PUZ314" s="96"/>
      <c r="PVA314" s="96"/>
      <c r="PVB314" s="96"/>
      <c r="PVC314" s="96"/>
      <c r="PVD314" s="96"/>
      <c r="PVE314" s="96"/>
      <c r="PVF314" s="96"/>
      <c r="PVG314" s="96"/>
      <c r="PVH314" s="96"/>
      <c r="PVI314" s="96"/>
      <c r="PVJ314" s="96"/>
      <c r="PVK314" s="96"/>
      <c r="PVL314" s="96"/>
      <c r="PVM314" s="96"/>
      <c r="PVN314" s="96"/>
      <c r="PVO314" s="96"/>
      <c r="PVP314" s="96"/>
      <c r="PVQ314" s="96"/>
      <c r="PVR314" s="96"/>
      <c r="PVS314" s="96"/>
      <c r="PVT314" s="96"/>
      <c r="PVU314" s="96"/>
      <c r="PVV314" s="96"/>
      <c r="PVW314" s="96"/>
      <c r="PVX314" s="96"/>
      <c r="PVY314" s="96"/>
      <c r="PVZ314" s="96"/>
      <c r="PWA314" s="96"/>
      <c r="PWB314" s="96"/>
      <c r="PWC314" s="96"/>
      <c r="PWD314" s="96"/>
      <c r="PWE314" s="96"/>
      <c r="PWF314" s="96"/>
      <c r="PWG314" s="96"/>
      <c r="PWH314" s="96"/>
      <c r="PWI314" s="96"/>
      <c r="PWJ314" s="96"/>
      <c r="PWK314" s="96"/>
      <c r="PWL314" s="96"/>
      <c r="PWM314" s="96"/>
      <c r="PWN314" s="96"/>
      <c r="PWO314" s="96"/>
      <c r="PWP314" s="96"/>
      <c r="PWQ314" s="96"/>
      <c r="PWR314" s="96"/>
      <c r="PWS314" s="96"/>
      <c r="PWT314" s="96"/>
      <c r="PWU314" s="96"/>
      <c r="PWV314" s="96"/>
      <c r="PWW314" s="96"/>
      <c r="PWX314" s="96"/>
      <c r="PWY314" s="96"/>
      <c r="PWZ314" s="96"/>
      <c r="PXA314" s="96"/>
      <c r="PXB314" s="96"/>
      <c r="PXC314" s="96"/>
      <c r="PXD314" s="96"/>
      <c r="PXE314" s="96"/>
      <c r="PXF314" s="96"/>
      <c r="PXG314" s="96"/>
      <c r="PXH314" s="96"/>
      <c r="PXI314" s="96"/>
      <c r="PXJ314" s="96"/>
      <c r="PXK314" s="96"/>
      <c r="PXL314" s="96"/>
      <c r="PXM314" s="96"/>
      <c r="PXN314" s="96"/>
      <c r="PXO314" s="96"/>
      <c r="PXP314" s="96"/>
      <c r="PXQ314" s="96"/>
      <c r="PXR314" s="96"/>
      <c r="PXS314" s="96"/>
      <c r="PXT314" s="96"/>
      <c r="PXU314" s="96"/>
      <c r="PXV314" s="96"/>
      <c r="PXW314" s="96"/>
      <c r="PXX314" s="96"/>
      <c r="PXY314" s="96"/>
      <c r="PXZ314" s="96"/>
      <c r="PYA314" s="96"/>
      <c r="PYB314" s="96"/>
      <c r="PYC314" s="96"/>
      <c r="PYD314" s="96"/>
      <c r="PYE314" s="96"/>
      <c r="PYF314" s="96"/>
      <c r="PYG314" s="96"/>
      <c r="PYH314" s="96"/>
      <c r="PYI314" s="96"/>
      <c r="PYJ314" s="96"/>
      <c r="PYK314" s="96"/>
      <c r="PYL314" s="96"/>
      <c r="PYM314" s="96"/>
      <c r="PYN314" s="96"/>
      <c r="PYO314" s="96"/>
      <c r="PYP314" s="96"/>
      <c r="PYQ314" s="96"/>
      <c r="PYR314" s="96"/>
      <c r="PYS314" s="96"/>
      <c r="PYT314" s="96"/>
      <c r="PYU314" s="96"/>
      <c r="PYV314" s="96"/>
      <c r="PYW314" s="96"/>
      <c r="PYX314" s="96"/>
      <c r="PYY314" s="96"/>
      <c r="PYZ314" s="96"/>
      <c r="PZA314" s="96"/>
      <c r="PZB314" s="96"/>
      <c r="PZC314" s="96"/>
      <c r="PZD314" s="96"/>
      <c r="PZE314" s="96"/>
      <c r="PZF314" s="96"/>
      <c r="PZG314" s="96"/>
      <c r="PZH314" s="96"/>
      <c r="PZI314" s="96"/>
      <c r="PZJ314" s="96"/>
      <c r="PZK314" s="96"/>
      <c r="PZL314" s="96"/>
      <c r="PZM314" s="96"/>
      <c r="PZN314" s="96"/>
      <c r="PZO314" s="96"/>
      <c r="PZP314" s="96"/>
      <c r="PZQ314" s="96"/>
      <c r="PZR314" s="96"/>
      <c r="PZS314" s="96"/>
      <c r="PZT314" s="96"/>
      <c r="PZU314" s="96"/>
      <c r="PZV314" s="96"/>
      <c r="PZW314" s="96"/>
      <c r="PZX314" s="96"/>
      <c r="PZY314" s="96"/>
      <c r="PZZ314" s="96"/>
      <c r="QAA314" s="96"/>
      <c r="QAB314" s="96"/>
      <c r="QAC314" s="96"/>
      <c r="QAD314" s="96"/>
      <c r="QAE314" s="96"/>
      <c r="QAF314" s="96"/>
      <c r="QAG314" s="96"/>
      <c r="QAH314" s="96"/>
      <c r="QAI314" s="96"/>
      <c r="QAJ314" s="96"/>
      <c r="QAK314" s="96"/>
      <c r="QAL314" s="96"/>
      <c r="QAM314" s="96"/>
      <c r="QAN314" s="96"/>
      <c r="QAO314" s="96"/>
      <c r="QAP314" s="96"/>
      <c r="QAQ314" s="96"/>
      <c r="QAR314" s="96"/>
      <c r="QAS314" s="96"/>
      <c r="QAT314" s="96"/>
      <c r="QAU314" s="96"/>
      <c r="QAV314" s="96"/>
      <c r="QAW314" s="96"/>
      <c r="QAX314" s="96"/>
      <c r="QAY314" s="96"/>
      <c r="QAZ314" s="96"/>
      <c r="QBA314" s="96"/>
      <c r="QBB314" s="96"/>
      <c r="QBC314" s="96"/>
      <c r="QBD314" s="96"/>
      <c r="QBE314" s="96"/>
      <c r="QBF314" s="96"/>
      <c r="QBG314" s="96"/>
      <c r="QBH314" s="96"/>
      <c r="QBI314" s="96"/>
      <c r="QBJ314" s="96"/>
      <c r="QBK314" s="96"/>
      <c r="QBL314" s="96"/>
      <c r="QBM314" s="96"/>
      <c r="QBN314" s="96"/>
      <c r="QBO314" s="96"/>
      <c r="QBP314" s="96"/>
      <c r="QBQ314" s="96"/>
      <c r="QBR314" s="96"/>
      <c r="QBS314" s="96"/>
      <c r="QBT314" s="96"/>
      <c r="QBU314" s="96"/>
      <c r="QBV314" s="96"/>
      <c r="QBW314" s="96"/>
      <c r="QBX314" s="96"/>
      <c r="QBY314" s="96"/>
      <c r="QBZ314" s="96"/>
      <c r="QCA314" s="96"/>
      <c r="QCB314" s="96"/>
      <c r="QCC314" s="96"/>
      <c r="QCD314" s="96"/>
      <c r="QCE314" s="96"/>
      <c r="QCF314" s="96"/>
      <c r="QCG314" s="96"/>
      <c r="QCH314" s="96"/>
      <c r="QCI314" s="96"/>
      <c r="QCJ314" s="96"/>
      <c r="QCK314" s="96"/>
      <c r="QCL314" s="96"/>
      <c r="QCM314" s="96"/>
      <c r="QCN314" s="96"/>
      <c r="QCO314" s="96"/>
      <c r="QCP314" s="96"/>
      <c r="QCQ314" s="96"/>
      <c r="QCR314" s="96"/>
      <c r="QCS314" s="96"/>
      <c r="QCT314" s="96"/>
      <c r="QCU314" s="96"/>
      <c r="QCV314" s="96"/>
      <c r="QCW314" s="96"/>
      <c r="QCX314" s="96"/>
      <c r="QCY314" s="96"/>
      <c r="QCZ314" s="96"/>
      <c r="QDA314" s="96"/>
      <c r="QDB314" s="96"/>
      <c r="QDC314" s="96"/>
      <c r="QDD314" s="96"/>
      <c r="QDE314" s="96"/>
      <c r="QDF314" s="96"/>
      <c r="QDG314" s="96"/>
      <c r="QDH314" s="96"/>
      <c r="QDI314" s="96"/>
      <c r="QDJ314" s="96"/>
      <c r="QDK314" s="96"/>
      <c r="QDL314" s="96"/>
      <c r="QDM314" s="96"/>
      <c r="QDN314" s="96"/>
      <c r="QDO314" s="96"/>
      <c r="QDP314" s="96"/>
      <c r="QDQ314" s="96"/>
      <c r="QDR314" s="96"/>
      <c r="QDS314" s="96"/>
      <c r="QDT314" s="96"/>
      <c r="QDU314" s="96"/>
      <c r="QDV314" s="96"/>
      <c r="QDW314" s="96"/>
      <c r="QDX314" s="96"/>
      <c r="QDY314" s="96"/>
      <c r="QDZ314" s="96"/>
      <c r="QEA314" s="96"/>
      <c r="QEB314" s="96"/>
      <c r="QEC314" s="96"/>
      <c r="QED314" s="96"/>
      <c r="QEE314" s="96"/>
      <c r="QEF314" s="96"/>
      <c r="QEG314" s="96"/>
      <c r="QEH314" s="96"/>
      <c r="QEI314" s="96"/>
      <c r="QEJ314" s="96"/>
      <c r="QEK314" s="96"/>
      <c r="QEL314" s="96"/>
      <c r="QEM314" s="96"/>
      <c r="QEN314" s="96"/>
      <c r="QEO314" s="96"/>
      <c r="QEP314" s="96"/>
      <c r="QEQ314" s="96"/>
      <c r="QER314" s="96"/>
      <c r="QES314" s="96"/>
      <c r="QET314" s="96"/>
      <c r="QEU314" s="96"/>
      <c r="QEV314" s="96"/>
      <c r="QEW314" s="96"/>
      <c r="QEX314" s="96"/>
      <c r="QEY314" s="96"/>
      <c r="QEZ314" s="96"/>
      <c r="QFA314" s="96"/>
      <c r="QFB314" s="96"/>
      <c r="QFC314" s="96"/>
      <c r="QFD314" s="96"/>
      <c r="QFE314" s="96"/>
      <c r="QFF314" s="96"/>
      <c r="QFG314" s="96"/>
      <c r="QFH314" s="96"/>
      <c r="QFI314" s="96"/>
      <c r="QFJ314" s="96"/>
      <c r="QFK314" s="96"/>
      <c r="QFL314" s="96"/>
      <c r="QFM314" s="96"/>
      <c r="QFN314" s="96"/>
      <c r="QFO314" s="96"/>
      <c r="QFP314" s="96"/>
      <c r="QFQ314" s="96"/>
      <c r="QFR314" s="96"/>
      <c r="QFS314" s="96"/>
      <c r="QFT314" s="96"/>
      <c r="QFU314" s="96"/>
      <c r="QFV314" s="96"/>
      <c r="QFW314" s="96"/>
      <c r="QFX314" s="96"/>
      <c r="QFY314" s="96"/>
      <c r="QFZ314" s="96"/>
      <c r="QGA314" s="96"/>
      <c r="QGB314" s="96"/>
      <c r="QGC314" s="96"/>
      <c r="QGD314" s="96"/>
      <c r="QGE314" s="96"/>
      <c r="QGF314" s="96"/>
      <c r="QGG314" s="96"/>
      <c r="QGH314" s="96"/>
      <c r="QGI314" s="96"/>
      <c r="QGJ314" s="96"/>
      <c r="QGK314" s="96"/>
      <c r="QGL314" s="96"/>
      <c r="QGM314" s="96"/>
      <c r="QGN314" s="96"/>
      <c r="QGO314" s="96"/>
      <c r="QGP314" s="96"/>
      <c r="QGQ314" s="96"/>
      <c r="QGR314" s="96"/>
      <c r="QGS314" s="96"/>
      <c r="QGT314" s="96"/>
      <c r="QGU314" s="96"/>
      <c r="QGV314" s="96"/>
      <c r="QGW314" s="96"/>
      <c r="QGX314" s="96"/>
      <c r="QGY314" s="96"/>
      <c r="QGZ314" s="96"/>
      <c r="QHA314" s="96"/>
      <c r="QHB314" s="96"/>
      <c r="QHC314" s="96"/>
      <c r="QHD314" s="96"/>
      <c r="QHE314" s="96"/>
      <c r="QHF314" s="96"/>
      <c r="QHG314" s="96"/>
      <c r="QHH314" s="96"/>
      <c r="QHI314" s="96"/>
      <c r="QHJ314" s="96"/>
      <c r="QHK314" s="96"/>
      <c r="QHL314" s="96"/>
      <c r="QHM314" s="96"/>
      <c r="QHN314" s="96"/>
      <c r="QHO314" s="96"/>
      <c r="QHP314" s="96"/>
      <c r="QHQ314" s="96"/>
      <c r="QHR314" s="96"/>
      <c r="QHS314" s="96"/>
      <c r="QHT314" s="96"/>
      <c r="QHU314" s="96"/>
      <c r="QHV314" s="96"/>
      <c r="QHW314" s="96"/>
      <c r="QHX314" s="96"/>
      <c r="QHY314" s="96"/>
      <c r="QHZ314" s="96"/>
      <c r="QIA314" s="96"/>
      <c r="QIB314" s="96"/>
      <c r="QIC314" s="96"/>
      <c r="QID314" s="96"/>
      <c r="QIE314" s="96"/>
      <c r="QIF314" s="96"/>
      <c r="QIG314" s="96"/>
      <c r="QIH314" s="96"/>
      <c r="QII314" s="96"/>
      <c r="QIJ314" s="96"/>
      <c r="QIK314" s="96"/>
      <c r="QIL314" s="96"/>
      <c r="QIM314" s="96"/>
      <c r="QIN314" s="96"/>
      <c r="QIO314" s="96"/>
      <c r="QIP314" s="96"/>
      <c r="QIQ314" s="96"/>
      <c r="QIR314" s="96"/>
      <c r="QIS314" s="96"/>
      <c r="QIT314" s="96"/>
      <c r="QIU314" s="96"/>
      <c r="QIV314" s="96"/>
      <c r="QIW314" s="96"/>
      <c r="QIX314" s="96"/>
      <c r="QIY314" s="96"/>
      <c r="QIZ314" s="96"/>
      <c r="QJA314" s="96"/>
      <c r="QJB314" s="96"/>
      <c r="QJC314" s="96"/>
      <c r="QJD314" s="96"/>
      <c r="QJE314" s="96"/>
      <c r="QJF314" s="96"/>
      <c r="QJG314" s="96"/>
      <c r="QJH314" s="96"/>
      <c r="QJI314" s="96"/>
      <c r="QJJ314" s="96"/>
      <c r="QJK314" s="96"/>
      <c r="QJL314" s="96"/>
      <c r="QJM314" s="96"/>
      <c r="QJN314" s="96"/>
      <c r="QJO314" s="96"/>
      <c r="QJP314" s="96"/>
      <c r="QJQ314" s="96"/>
      <c r="QJR314" s="96"/>
      <c r="QJS314" s="96"/>
      <c r="QJT314" s="96"/>
      <c r="QJU314" s="96"/>
      <c r="QJV314" s="96"/>
      <c r="QJW314" s="96"/>
      <c r="QJX314" s="96"/>
      <c r="QJY314" s="96"/>
      <c r="QJZ314" s="96"/>
      <c r="QKA314" s="96"/>
      <c r="QKB314" s="96"/>
      <c r="QKC314" s="96"/>
      <c r="QKD314" s="96"/>
      <c r="QKE314" s="96"/>
      <c r="QKF314" s="96"/>
      <c r="QKG314" s="96"/>
      <c r="QKH314" s="96"/>
      <c r="QKI314" s="96"/>
      <c r="QKJ314" s="96"/>
      <c r="QKK314" s="96"/>
      <c r="QKL314" s="96"/>
      <c r="QKM314" s="96"/>
      <c r="QKN314" s="96"/>
      <c r="QKO314" s="96"/>
      <c r="QKP314" s="96"/>
      <c r="QKQ314" s="96"/>
      <c r="QKR314" s="96"/>
      <c r="QKS314" s="96"/>
      <c r="QKT314" s="96"/>
      <c r="QKU314" s="96"/>
      <c r="QKV314" s="96"/>
      <c r="QKW314" s="96"/>
      <c r="QKX314" s="96"/>
      <c r="QKY314" s="96"/>
      <c r="QKZ314" s="96"/>
      <c r="QLA314" s="96"/>
      <c r="QLB314" s="96"/>
      <c r="QLC314" s="96"/>
      <c r="QLD314" s="96"/>
      <c r="QLE314" s="96"/>
      <c r="QLF314" s="96"/>
      <c r="QLG314" s="96"/>
      <c r="QLH314" s="96"/>
      <c r="QLI314" s="96"/>
      <c r="QLJ314" s="96"/>
      <c r="QLK314" s="96"/>
      <c r="QLL314" s="96"/>
      <c r="QLM314" s="96"/>
      <c r="QLN314" s="96"/>
      <c r="QLO314" s="96"/>
      <c r="QLP314" s="96"/>
      <c r="QLQ314" s="96"/>
      <c r="QLR314" s="96"/>
      <c r="QLS314" s="96"/>
      <c r="QLT314" s="96"/>
      <c r="QLU314" s="96"/>
      <c r="QLV314" s="96"/>
      <c r="QLW314" s="96"/>
      <c r="QLX314" s="96"/>
      <c r="QLY314" s="96"/>
      <c r="QLZ314" s="96"/>
      <c r="QMA314" s="96"/>
      <c r="QMB314" s="96"/>
      <c r="QMC314" s="96"/>
      <c r="QMD314" s="96"/>
      <c r="QME314" s="96"/>
      <c r="QMF314" s="96"/>
      <c r="QMG314" s="96"/>
      <c r="QMH314" s="96"/>
      <c r="QMI314" s="96"/>
      <c r="QMJ314" s="96"/>
      <c r="QMK314" s="96"/>
      <c r="QML314" s="96"/>
      <c r="QMM314" s="96"/>
      <c r="QMN314" s="96"/>
      <c r="QMO314" s="96"/>
      <c r="QMP314" s="96"/>
      <c r="QMQ314" s="96"/>
      <c r="QMR314" s="96"/>
      <c r="QMS314" s="96"/>
      <c r="QMT314" s="96"/>
      <c r="QMU314" s="96"/>
      <c r="QMV314" s="96"/>
      <c r="QMW314" s="96"/>
      <c r="QMX314" s="96"/>
      <c r="QMY314" s="96"/>
      <c r="QMZ314" s="96"/>
      <c r="QNA314" s="96"/>
      <c r="QNB314" s="96"/>
      <c r="QNC314" s="96"/>
      <c r="QND314" s="96"/>
      <c r="QNE314" s="96"/>
      <c r="QNF314" s="96"/>
      <c r="QNG314" s="96"/>
      <c r="QNH314" s="96"/>
      <c r="QNI314" s="96"/>
      <c r="QNJ314" s="96"/>
      <c r="QNK314" s="96"/>
      <c r="QNL314" s="96"/>
      <c r="QNM314" s="96"/>
      <c r="QNN314" s="96"/>
      <c r="QNO314" s="96"/>
      <c r="QNP314" s="96"/>
      <c r="QNQ314" s="96"/>
      <c r="QNR314" s="96"/>
      <c r="QNS314" s="96"/>
      <c r="QNT314" s="96"/>
      <c r="QNU314" s="96"/>
      <c r="QNV314" s="96"/>
      <c r="QNW314" s="96"/>
      <c r="QNX314" s="96"/>
      <c r="QNY314" s="96"/>
      <c r="QNZ314" s="96"/>
      <c r="QOA314" s="96"/>
      <c r="QOB314" s="96"/>
      <c r="QOC314" s="96"/>
      <c r="QOD314" s="96"/>
      <c r="QOE314" s="96"/>
      <c r="QOF314" s="96"/>
      <c r="QOG314" s="96"/>
      <c r="QOH314" s="96"/>
      <c r="QOI314" s="96"/>
      <c r="QOJ314" s="96"/>
      <c r="QOK314" s="96"/>
      <c r="QOL314" s="96"/>
      <c r="QOM314" s="96"/>
      <c r="QON314" s="96"/>
      <c r="QOO314" s="96"/>
      <c r="QOP314" s="96"/>
      <c r="QOQ314" s="96"/>
      <c r="QOR314" s="96"/>
      <c r="QOS314" s="96"/>
      <c r="QOT314" s="96"/>
      <c r="QOU314" s="96"/>
      <c r="QOV314" s="96"/>
      <c r="QOW314" s="96"/>
      <c r="QOX314" s="96"/>
      <c r="QOY314" s="96"/>
      <c r="QOZ314" s="96"/>
      <c r="QPA314" s="96"/>
      <c r="QPB314" s="96"/>
      <c r="QPC314" s="96"/>
      <c r="QPD314" s="96"/>
      <c r="QPE314" s="96"/>
      <c r="QPF314" s="96"/>
      <c r="QPG314" s="96"/>
      <c r="QPH314" s="96"/>
      <c r="QPI314" s="96"/>
      <c r="QPJ314" s="96"/>
      <c r="QPK314" s="96"/>
      <c r="QPL314" s="96"/>
      <c r="QPM314" s="96"/>
      <c r="QPN314" s="96"/>
      <c r="QPO314" s="96"/>
      <c r="QPP314" s="96"/>
      <c r="QPQ314" s="96"/>
      <c r="QPR314" s="96"/>
      <c r="QPS314" s="96"/>
      <c r="QPT314" s="96"/>
      <c r="QPU314" s="96"/>
      <c r="QPV314" s="96"/>
      <c r="QPW314" s="96"/>
      <c r="QPX314" s="96"/>
      <c r="QPY314" s="96"/>
      <c r="QPZ314" s="96"/>
      <c r="QQA314" s="96"/>
      <c r="QQB314" s="96"/>
      <c r="QQC314" s="96"/>
      <c r="QQD314" s="96"/>
      <c r="QQE314" s="96"/>
      <c r="QQF314" s="96"/>
      <c r="QQG314" s="96"/>
      <c r="QQH314" s="96"/>
      <c r="QQI314" s="96"/>
      <c r="QQJ314" s="96"/>
      <c r="QQK314" s="96"/>
      <c r="QQL314" s="96"/>
      <c r="QQM314" s="96"/>
      <c r="QQN314" s="96"/>
      <c r="QQO314" s="96"/>
      <c r="QQP314" s="96"/>
      <c r="QQQ314" s="96"/>
      <c r="QQR314" s="96"/>
      <c r="QQS314" s="96"/>
      <c r="QQT314" s="96"/>
      <c r="QQU314" s="96"/>
      <c r="QQV314" s="96"/>
      <c r="QQW314" s="96"/>
      <c r="QQX314" s="96"/>
      <c r="QQY314" s="96"/>
      <c r="QQZ314" s="96"/>
      <c r="QRA314" s="96"/>
      <c r="QRB314" s="96"/>
      <c r="QRC314" s="96"/>
      <c r="QRD314" s="96"/>
      <c r="QRE314" s="96"/>
      <c r="QRF314" s="96"/>
      <c r="QRG314" s="96"/>
      <c r="QRH314" s="96"/>
      <c r="QRI314" s="96"/>
      <c r="QRJ314" s="96"/>
      <c r="QRK314" s="96"/>
      <c r="QRL314" s="96"/>
      <c r="QRM314" s="96"/>
      <c r="QRN314" s="96"/>
      <c r="QRO314" s="96"/>
      <c r="QRP314" s="96"/>
      <c r="QRQ314" s="96"/>
      <c r="QRR314" s="96"/>
      <c r="QRS314" s="96"/>
      <c r="QRT314" s="96"/>
      <c r="QRU314" s="96"/>
      <c r="QRV314" s="96"/>
      <c r="QRW314" s="96"/>
      <c r="QRX314" s="96"/>
      <c r="QRY314" s="96"/>
      <c r="QRZ314" s="96"/>
      <c r="QSA314" s="96"/>
      <c r="QSB314" s="96"/>
      <c r="QSC314" s="96"/>
      <c r="QSD314" s="96"/>
      <c r="QSE314" s="96"/>
      <c r="QSF314" s="96"/>
      <c r="QSG314" s="96"/>
      <c r="QSH314" s="96"/>
      <c r="QSI314" s="96"/>
      <c r="QSJ314" s="96"/>
      <c r="QSK314" s="96"/>
      <c r="QSL314" s="96"/>
      <c r="QSM314" s="96"/>
      <c r="QSN314" s="96"/>
      <c r="QSO314" s="96"/>
      <c r="QSP314" s="96"/>
      <c r="QSQ314" s="96"/>
      <c r="QSR314" s="96"/>
      <c r="QSS314" s="96"/>
      <c r="QST314" s="96"/>
      <c r="QSU314" s="96"/>
      <c r="QSV314" s="96"/>
      <c r="QSW314" s="96"/>
      <c r="QSX314" s="96"/>
      <c r="QSY314" s="96"/>
      <c r="QSZ314" s="96"/>
      <c r="QTA314" s="96"/>
      <c r="QTB314" s="96"/>
      <c r="QTC314" s="96"/>
      <c r="QTD314" s="96"/>
      <c r="QTE314" s="96"/>
      <c r="QTF314" s="96"/>
      <c r="QTG314" s="96"/>
      <c r="QTH314" s="96"/>
      <c r="QTI314" s="96"/>
      <c r="QTJ314" s="96"/>
      <c r="QTK314" s="96"/>
      <c r="QTL314" s="96"/>
      <c r="QTM314" s="96"/>
      <c r="QTN314" s="96"/>
      <c r="QTO314" s="96"/>
      <c r="QTP314" s="96"/>
      <c r="QTQ314" s="96"/>
      <c r="QTR314" s="96"/>
      <c r="QTS314" s="96"/>
      <c r="QTT314" s="96"/>
      <c r="QTU314" s="96"/>
      <c r="QTV314" s="96"/>
      <c r="QTW314" s="96"/>
      <c r="QTX314" s="96"/>
      <c r="QTY314" s="96"/>
      <c r="QTZ314" s="96"/>
      <c r="QUA314" s="96"/>
      <c r="QUB314" s="96"/>
      <c r="QUC314" s="96"/>
      <c r="QUD314" s="96"/>
      <c r="QUE314" s="96"/>
      <c r="QUF314" s="96"/>
      <c r="QUG314" s="96"/>
      <c r="QUH314" s="96"/>
      <c r="QUI314" s="96"/>
      <c r="QUJ314" s="96"/>
      <c r="QUK314" s="96"/>
      <c r="QUL314" s="96"/>
      <c r="QUM314" s="96"/>
      <c r="QUN314" s="96"/>
      <c r="QUO314" s="96"/>
      <c r="QUP314" s="96"/>
      <c r="QUQ314" s="96"/>
      <c r="QUR314" s="96"/>
      <c r="QUS314" s="96"/>
      <c r="QUT314" s="96"/>
      <c r="QUU314" s="96"/>
      <c r="QUV314" s="96"/>
      <c r="QUW314" s="96"/>
      <c r="QUX314" s="96"/>
      <c r="QUY314" s="96"/>
      <c r="QUZ314" s="96"/>
      <c r="QVA314" s="96"/>
      <c r="QVB314" s="96"/>
      <c r="QVC314" s="96"/>
      <c r="QVD314" s="96"/>
      <c r="QVE314" s="96"/>
      <c r="QVF314" s="96"/>
      <c r="QVG314" s="96"/>
      <c r="QVH314" s="96"/>
      <c r="QVI314" s="96"/>
      <c r="QVJ314" s="96"/>
      <c r="QVK314" s="96"/>
      <c r="QVL314" s="96"/>
      <c r="QVM314" s="96"/>
      <c r="QVN314" s="96"/>
      <c r="QVO314" s="96"/>
      <c r="QVP314" s="96"/>
      <c r="QVQ314" s="96"/>
      <c r="QVR314" s="96"/>
      <c r="QVS314" s="96"/>
      <c r="QVT314" s="96"/>
      <c r="QVU314" s="96"/>
      <c r="QVV314" s="96"/>
      <c r="QVW314" s="96"/>
      <c r="QVX314" s="96"/>
      <c r="QVY314" s="96"/>
      <c r="QVZ314" s="96"/>
      <c r="QWA314" s="96"/>
      <c r="QWB314" s="96"/>
      <c r="QWC314" s="96"/>
      <c r="QWD314" s="96"/>
      <c r="QWE314" s="96"/>
      <c r="QWF314" s="96"/>
      <c r="QWG314" s="96"/>
      <c r="QWH314" s="96"/>
      <c r="QWI314" s="96"/>
      <c r="QWJ314" s="96"/>
      <c r="QWK314" s="96"/>
      <c r="QWL314" s="96"/>
      <c r="QWM314" s="96"/>
      <c r="QWN314" s="96"/>
      <c r="QWO314" s="96"/>
      <c r="QWP314" s="96"/>
      <c r="QWQ314" s="96"/>
      <c r="QWR314" s="96"/>
      <c r="QWS314" s="96"/>
      <c r="QWT314" s="96"/>
      <c r="QWU314" s="96"/>
      <c r="QWV314" s="96"/>
      <c r="QWW314" s="96"/>
      <c r="QWX314" s="96"/>
      <c r="QWY314" s="96"/>
      <c r="QWZ314" s="96"/>
      <c r="QXA314" s="96"/>
      <c r="QXB314" s="96"/>
      <c r="QXC314" s="96"/>
      <c r="QXD314" s="96"/>
      <c r="QXE314" s="96"/>
      <c r="QXF314" s="96"/>
      <c r="QXG314" s="96"/>
      <c r="QXH314" s="96"/>
      <c r="QXI314" s="96"/>
      <c r="QXJ314" s="96"/>
      <c r="QXK314" s="96"/>
      <c r="QXL314" s="96"/>
      <c r="QXM314" s="96"/>
      <c r="QXN314" s="96"/>
      <c r="QXO314" s="96"/>
      <c r="QXP314" s="96"/>
      <c r="QXQ314" s="96"/>
      <c r="QXR314" s="96"/>
      <c r="QXS314" s="96"/>
      <c r="QXT314" s="96"/>
      <c r="QXU314" s="96"/>
      <c r="QXV314" s="96"/>
      <c r="QXW314" s="96"/>
      <c r="QXX314" s="96"/>
      <c r="QXY314" s="96"/>
      <c r="QXZ314" s="96"/>
      <c r="QYA314" s="96"/>
      <c r="QYB314" s="96"/>
      <c r="QYC314" s="96"/>
      <c r="QYD314" s="96"/>
      <c r="QYE314" s="96"/>
      <c r="QYF314" s="96"/>
      <c r="QYG314" s="96"/>
      <c r="QYH314" s="96"/>
      <c r="QYI314" s="96"/>
      <c r="QYJ314" s="96"/>
      <c r="QYK314" s="96"/>
      <c r="QYL314" s="96"/>
      <c r="QYM314" s="96"/>
      <c r="QYN314" s="96"/>
      <c r="QYO314" s="96"/>
      <c r="QYP314" s="96"/>
      <c r="QYQ314" s="96"/>
      <c r="QYR314" s="96"/>
      <c r="QYS314" s="96"/>
      <c r="QYT314" s="96"/>
      <c r="QYU314" s="96"/>
      <c r="QYV314" s="96"/>
      <c r="QYW314" s="96"/>
      <c r="QYX314" s="96"/>
      <c r="QYY314" s="96"/>
      <c r="QYZ314" s="96"/>
      <c r="QZA314" s="96"/>
      <c r="QZB314" s="96"/>
      <c r="QZC314" s="96"/>
      <c r="QZD314" s="96"/>
      <c r="QZE314" s="96"/>
      <c r="QZF314" s="96"/>
      <c r="QZG314" s="96"/>
      <c r="QZH314" s="96"/>
      <c r="QZI314" s="96"/>
      <c r="QZJ314" s="96"/>
      <c r="QZK314" s="96"/>
      <c r="QZL314" s="96"/>
      <c r="QZM314" s="96"/>
      <c r="QZN314" s="96"/>
      <c r="QZO314" s="96"/>
      <c r="QZP314" s="96"/>
      <c r="QZQ314" s="96"/>
      <c r="QZR314" s="96"/>
      <c r="QZS314" s="96"/>
      <c r="QZT314" s="96"/>
      <c r="QZU314" s="96"/>
      <c r="QZV314" s="96"/>
      <c r="QZW314" s="96"/>
      <c r="QZX314" s="96"/>
      <c r="QZY314" s="96"/>
      <c r="QZZ314" s="96"/>
      <c r="RAA314" s="96"/>
      <c r="RAB314" s="96"/>
      <c r="RAC314" s="96"/>
      <c r="RAD314" s="96"/>
      <c r="RAE314" s="96"/>
      <c r="RAF314" s="96"/>
      <c r="RAG314" s="96"/>
      <c r="RAH314" s="96"/>
      <c r="RAI314" s="96"/>
      <c r="RAJ314" s="96"/>
      <c r="RAK314" s="96"/>
      <c r="RAL314" s="96"/>
      <c r="RAM314" s="96"/>
      <c r="RAN314" s="96"/>
      <c r="RAO314" s="96"/>
      <c r="RAP314" s="96"/>
      <c r="RAQ314" s="96"/>
      <c r="RAR314" s="96"/>
      <c r="RAS314" s="96"/>
      <c r="RAT314" s="96"/>
      <c r="RAU314" s="96"/>
      <c r="RAV314" s="96"/>
      <c r="RAW314" s="96"/>
      <c r="RAX314" s="96"/>
      <c r="RAY314" s="96"/>
      <c r="RAZ314" s="96"/>
      <c r="RBA314" s="96"/>
      <c r="RBB314" s="96"/>
      <c r="RBC314" s="96"/>
      <c r="RBD314" s="96"/>
      <c r="RBE314" s="96"/>
      <c r="RBF314" s="96"/>
      <c r="RBG314" s="96"/>
      <c r="RBH314" s="96"/>
      <c r="RBI314" s="96"/>
      <c r="RBJ314" s="96"/>
      <c r="RBK314" s="96"/>
      <c r="RBL314" s="96"/>
      <c r="RBM314" s="96"/>
      <c r="RBN314" s="96"/>
      <c r="RBO314" s="96"/>
      <c r="RBP314" s="96"/>
      <c r="RBQ314" s="96"/>
      <c r="RBR314" s="96"/>
      <c r="RBS314" s="96"/>
      <c r="RBT314" s="96"/>
      <c r="RBU314" s="96"/>
      <c r="RBV314" s="96"/>
      <c r="RBW314" s="96"/>
      <c r="RBX314" s="96"/>
      <c r="RBY314" s="96"/>
      <c r="RBZ314" s="96"/>
      <c r="RCA314" s="96"/>
      <c r="RCB314" s="96"/>
      <c r="RCC314" s="96"/>
      <c r="RCD314" s="96"/>
      <c r="RCE314" s="96"/>
      <c r="RCF314" s="96"/>
      <c r="RCG314" s="96"/>
      <c r="RCH314" s="96"/>
      <c r="RCI314" s="96"/>
      <c r="RCJ314" s="96"/>
      <c r="RCK314" s="96"/>
      <c r="RCL314" s="96"/>
      <c r="RCM314" s="96"/>
      <c r="RCN314" s="96"/>
      <c r="RCO314" s="96"/>
      <c r="RCP314" s="96"/>
      <c r="RCQ314" s="96"/>
      <c r="RCR314" s="96"/>
      <c r="RCS314" s="96"/>
      <c r="RCT314" s="96"/>
      <c r="RCU314" s="96"/>
      <c r="RCV314" s="96"/>
      <c r="RCW314" s="96"/>
      <c r="RCX314" s="96"/>
      <c r="RCY314" s="96"/>
      <c r="RCZ314" s="96"/>
      <c r="RDA314" s="96"/>
      <c r="RDB314" s="96"/>
      <c r="RDC314" s="96"/>
      <c r="RDD314" s="96"/>
      <c r="RDE314" s="96"/>
      <c r="RDF314" s="96"/>
      <c r="RDG314" s="96"/>
      <c r="RDH314" s="96"/>
      <c r="RDI314" s="96"/>
      <c r="RDJ314" s="96"/>
      <c r="RDK314" s="96"/>
      <c r="RDL314" s="96"/>
      <c r="RDM314" s="96"/>
      <c r="RDN314" s="96"/>
      <c r="RDO314" s="96"/>
      <c r="RDP314" s="96"/>
      <c r="RDQ314" s="96"/>
      <c r="RDR314" s="96"/>
      <c r="RDS314" s="96"/>
      <c r="RDT314" s="96"/>
      <c r="RDU314" s="96"/>
      <c r="RDV314" s="96"/>
      <c r="RDW314" s="96"/>
      <c r="RDX314" s="96"/>
      <c r="RDY314" s="96"/>
      <c r="RDZ314" s="96"/>
      <c r="REA314" s="96"/>
      <c r="REB314" s="96"/>
      <c r="REC314" s="96"/>
      <c r="RED314" s="96"/>
      <c r="REE314" s="96"/>
      <c r="REF314" s="96"/>
      <c r="REG314" s="96"/>
      <c r="REH314" s="96"/>
      <c r="REI314" s="96"/>
      <c r="REJ314" s="96"/>
      <c r="REK314" s="96"/>
      <c r="REL314" s="96"/>
      <c r="REM314" s="96"/>
      <c r="REN314" s="96"/>
      <c r="REO314" s="96"/>
      <c r="REP314" s="96"/>
      <c r="REQ314" s="96"/>
      <c r="RER314" s="96"/>
      <c r="RES314" s="96"/>
      <c r="RET314" s="96"/>
      <c r="REU314" s="96"/>
      <c r="REV314" s="96"/>
      <c r="REW314" s="96"/>
      <c r="REX314" s="96"/>
      <c r="REY314" s="96"/>
      <c r="REZ314" s="96"/>
      <c r="RFA314" s="96"/>
      <c r="RFB314" s="96"/>
      <c r="RFC314" s="96"/>
      <c r="RFD314" s="96"/>
      <c r="RFE314" s="96"/>
      <c r="RFF314" s="96"/>
      <c r="RFG314" s="96"/>
      <c r="RFH314" s="96"/>
      <c r="RFI314" s="96"/>
      <c r="RFJ314" s="96"/>
      <c r="RFK314" s="96"/>
      <c r="RFL314" s="96"/>
      <c r="RFM314" s="96"/>
      <c r="RFN314" s="96"/>
      <c r="RFO314" s="96"/>
      <c r="RFP314" s="96"/>
      <c r="RFQ314" s="96"/>
      <c r="RFR314" s="96"/>
      <c r="RFS314" s="96"/>
      <c r="RFT314" s="96"/>
      <c r="RFU314" s="96"/>
      <c r="RFV314" s="96"/>
      <c r="RFW314" s="96"/>
      <c r="RFX314" s="96"/>
      <c r="RFY314" s="96"/>
      <c r="RFZ314" s="96"/>
      <c r="RGA314" s="96"/>
      <c r="RGB314" s="96"/>
      <c r="RGC314" s="96"/>
      <c r="RGD314" s="96"/>
      <c r="RGE314" s="96"/>
      <c r="RGF314" s="96"/>
      <c r="RGG314" s="96"/>
      <c r="RGH314" s="96"/>
      <c r="RGI314" s="96"/>
      <c r="RGJ314" s="96"/>
      <c r="RGK314" s="96"/>
      <c r="RGL314" s="96"/>
      <c r="RGM314" s="96"/>
      <c r="RGN314" s="96"/>
      <c r="RGO314" s="96"/>
      <c r="RGP314" s="96"/>
      <c r="RGQ314" s="96"/>
      <c r="RGR314" s="96"/>
      <c r="RGS314" s="96"/>
      <c r="RGT314" s="96"/>
      <c r="RGU314" s="96"/>
      <c r="RGV314" s="96"/>
      <c r="RGW314" s="96"/>
      <c r="RGX314" s="96"/>
      <c r="RGY314" s="96"/>
      <c r="RGZ314" s="96"/>
      <c r="RHA314" s="96"/>
      <c r="RHB314" s="96"/>
      <c r="RHC314" s="96"/>
      <c r="RHD314" s="96"/>
      <c r="RHE314" s="96"/>
      <c r="RHF314" s="96"/>
      <c r="RHG314" s="96"/>
      <c r="RHH314" s="96"/>
      <c r="RHI314" s="96"/>
      <c r="RHJ314" s="96"/>
      <c r="RHK314" s="96"/>
      <c r="RHL314" s="96"/>
      <c r="RHM314" s="96"/>
      <c r="RHN314" s="96"/>
      <c r="RHO314" s="96"/>
      <c r="RHP314" s="96"/>
      <c r="RHQ314" s="96"/>
      <c r="RHR314" s="96"/>
      <c r="RHS314" s="96"/>
      <c r="RHT314" s="96"/>
      <c r="RHU314" s="96"/>
      <c r="RHV314" s="96"/>
      <c r="RHW314" s="96"/>
      <c r="RHX314" s="96"/>
      <c r="RHY314" s="96"/>
      <c r="RHZ314" s="96"/>
      <c r="RIA314" s="96"/>
      <c r="RIB314" s="96"/>
      <c r="RIC314" s="96"/>
      <c r="RID314" s="96"/>
      <c r="RIE314" s="96"/>
      <c r="RIF314" s="96"/>
      <c r="RIG314" s="96"/>
      <c r="RIH314" s="96"/>
      <c r="RII314" s="96"/>
      <c r="RIJ314" s="96"/>
      <c r="RIK314" s="96"/>
      <c r="RIL314" s="96"/>
      <c r="RIM314" s="96"/>
      <c r="RIN314" s="96"/>
      <c r="RIO314" s="96"/>
      <c r="RIP314" s="96"/>
      <c r="RIQ314" s="96"/>
      <c r="RIR314" s="96"/>
      <c r="RIS314" s="96"/>
      <c r="RIT314" s="96"/>
      <c r="RIU314" s="96"/>
      <c r="RIV314" s="96"/>
      <c r="RIW314" s="96"/>
      <c r="RIX314" s="96"/>
      <c r="RIY314" s="96"/>
      <c r="RIZ314" s="96"/>
      <c r="RJA314" s="96"/>
      <c r="RJB314" s="96"/>
      <c r="RJC314" s="96"/>
      <c r="RJD314" s="96"/>
      <c r="RJE314" s="96"/>
      <c r="RJF314" s="96"/>
      <c r="RJG314" s="96"/>
      <c r="RJH314" s="96"/>
      <c r="RJI314" s="96"/>
      <c r="RJJ314" s="96"/>
      <c r="RJK314" s="96"/>
      <c r="RJL314" s="96"/>
      <c r="RJM314" s="96"/>
      <c r="RJN314" s="96"/>
      <c r="RJO314" s="96"/>
      <c r="RJP314" s="96"/>
      <c r="RJQ314" s="96"/>
      <c r="RJR314" s="96"/>
      <c r="RJS314" s="96"/>
      <c r="RJT314" s="96"/>
      <c r="RJU314" s="96"/>
      <c r="RJV314" s="96"/>
      <c r="RJW314" s="96"/>
      <c r="RJX314" s="96"/>
      <c r="RJY314" s="96"/>
      <c r="RJZ314" s="96"/>
      <c r="RKA314" s="96"/>
      <c r="RKB314" s="96"/>
      <c r="RKC314" s="96"/>
      <c r="RKD314" s="96"/>
      <c r="RKE314" s="96"/>
      <c r="RKF314" s="96"/>
      <c r="RKG314" s="96"/>
      <c r="RKH314" s="96"/>
      <c r="RKI314" s="96"/>
      <c r="RKJ314" s="96"/>
      <c r="RKK314" s="96"/>
      <c r="RKL314" s="96"/>
      <c r="RKM314" s="96"/>
      <c r="RKN314" s="96"/>
      <c r="RKO314" s="96"/>
      <c r="RKP314" s="96"/>
      <c r="RKQ314" s="96"/>
      <c r="RKR314" s="96"/>
      <c r="RKS314" s="96"/>
      <c r="RKT314" s="96"/>
      <c r="RKU314" s="96"/>
      <c r="RKV314" s="96"/>
      <c r="RKW314" s="96"/>
      <c r="RKX314" s="96"/>
      <c r="RKY314" s="96"/>
      <c r="RKZ314" s="96"/>
      <c r="RLA314" s="96"/>
      <c r="RLB314" s="96"/>
      <c r="RLC314" s="96"/>
      <c r="RLD314" s="96"/>
      <c r="RLE314" s="96"/>
      <c r="RLF314" s="96"/>
      <c r="RLG314" s="96"/>
      <c r="RLH314" s="96"/>
      <c r="RLI314" s="96"/>
      <c r="RLJ314" s="96"/>
      <c r="RLK314" s="96"/>
      <c r="RLL314" s="96"/>
      <c r="RLM314" s="96"/>
      <c r="RLN314" s="96"/>
      <c r="RLO314" s="96"/>
      <c r="RLP314" s="96"/>
      <c r="RLQ314" s="96"/>
      <c r="RLR314" s="96"/>
      <c r="RLS314" s="96"/>
      <c r="RLT314" s="96"/>
      <c r="RLU314" s="96"/>
      <c r="RLV314" s="96"/>
      <c r="RLW314" s="96"/>
      <c r="RLX314" s="96"/>
      <c r="RLY314" s="96"/>
      <c r="RLZ314" s="96"/>
      <c r="RMA314" s="96"/>
      <c r="RMB314" s="96"/>
      <c r="RMC314" s="96"/>
      <c r="RMD314" s="96"/>
      <c r="RME314" s="96"/>
      <c r="RMF314" s="96"/>
      <c r="RMG314" s="96"/>
      <c r="RMH314" s="96"/>
      <c r="RMI314" s="96"/>
      <c r="RMJ314" s="96"/>
      <c r="RMK314" s="96"/>
      <c r="RML314" s="96"/>
      <c r="RMM314" s="96"/>
      <c r="RMN314" s="96"/>
      <c r="RMO314" s="96"/>
      <c r="RMP314" s="96"/>
      <c r="RMQ314" s="96"/>
      <c r="RMR314" s="96"/>
      <c r="RMS314" s="96"/>
      <c r="RMT314" s="96"/>
      <c r="RMU314" s="96"/>
      <c r="RMV314" s="96"/>
      <c r="RMW314" s="96"/>
      <c r="RMX314" s="96"/>
      <c r="RMY314" s="96"/>
      <c r="RMZ314" s="96"/>
      <c r="RNA314" s="96"/>
      <c r="RNB314" s="96"/>
      <c r="RNC314" s="96"/>
      <c r="RND314" s="96"/>
      <c r="RNE314" s="96"/>
      <c r="RNF314" s="96"/>
      <c r="RNG314" s="96"/>
      <c r="RNH314" s="96"/>
      <c r="RNI314" s="96"/>
      <c r="RNJ314" s="96"/>
      <c r="RNK314" s="96"/>
      <c r="RNL314" s="96"/>
      <c r="RNM314" s="96"/>
      <c r="RNN314" s="96"/>
      <c r="RNO314" s="96"/>
      <c r="RNP314" s="96"/>
      <c r="RNQ314" s="96"/>
      <c r="RNR314" s="96"/>
      <c r="RNS314" s="96"/>
      <c r="RNT314" s="96"/>
      <c r="RNU314" s="96"/>
      <c r="RNV314" s="96"/>
      <c r="RNW314" s="96"/>
      <c r="RNX314" s="96"/>
      <c r="RNY314" s="96"/>
      <c r="RNZ314" s="96"/>
      <c r="ROA314" s="96"/>
      <c r="ROB314" s="96"/>
      <c r="ROC314" s="96"/>
      <c r="ROD314" s="96"/>
      <c r="ROE314" s="96"/>
      <c r="ROF314" s="96"/>
      <c r="ROG314" s="96"/>
      <c r="ROH314" s="96"/>
      <c r="ROI314" s="96"/>
      <c r="ROJ314" s="96"/>
      <c r="ROK314" s="96"/>
      <c r="ROL314" s="96"/>
      <c r="ROM314" s="96"/>
      <c r="RON314" s="96"/>
      <c r="ROO314" s="96"/>
      <c r="ROP314" s="96"/>
      <c r="ROQ314" s="96"/>
      <c r="ROR314" s="96"/>
      <c r="ROS314" s="96"/>
      <c r="ROT314" s="96"/>
      <c r="ROU314" s="96"/>
      <c r="ROV314" s="96"/>
      <c r="ROW314" s="96"/>
      <c r="ROX314" s="96"/>
      <c r="ROY314" s="96"/>
      <c r="ROZ314" s="96"/>
      <c r="RPA314" s="96"/>
      <c r="RPB314" s="96"/>
      <c r="RPC314" s="96"/>
      <c r="RPD314" s="96"/>
      <c r="RPE314" s="96"/>
      <c r="RPF314" s="96"/>
      <c r="RPG314" s="96"/>
      <c r="RPH314" s="96"/>
      <c r="RPI314" s="96"/>
      <c r="RPJ314" s="96"/>
      <c r="RPK314" s="96"/>
      <c r="RPL314" s="96"/>
      <c r="RPM314" s="96"/>
      <c r="RPN314" s="96"/>
      <c r="RPO314" s="96"/>
      <c r="RPP314" s="96"/>
      <c r="RPQ314" s="96"/>
      <c r="RPR314" s="96"/>
      <c r="RPS314" s="96"/>
      <c r="RPT314" s="96"/>
      <c r="RPU314" s="96"/>
      <c r="RPV314" s="96"/>
      <c r="RPW314" s="96"/>
      <c r="RPX314" s="96"/>
      <c r="RPY314" s="96"/>
      <c r="RPZ314" s="96"/>
      <c r="RQA314" s="96"/>
      <c r="RQB314" s="96"/>
      <c r="RQC314" s="96"/>
      <c r="RQD314" s="96"/>
      <c r="RQE314" s="96"/>
      <c r="RQF314" s="96"/>
      <c r="RQG314" s="96"/>
      <c r="RQH314" s="96"/>
      <c r="RQI314" s="96"/>
      <c r="RQJ314" s="96"/>
      <c r="RQK314" s="96"/>
      <c r="RQL314" s="96"/>
      <c r="RQM314" s="96"/>
      <c r="RQN314" s="96"/>
      <c r="RQO314" s="96"/>
      <c r="RQP314" s="96"/>
      <c r="RQQ314" s="96"/>
      <c r="RQR314" s="96"/>
      <c r="RQS314" s="96"/>
      <c r="RQT314" s="96"/>
      <c r="RQU314" s="96"/>
      <c r="RQV314" s="96"/>
      <c r="RQW314" s="96"/>
      <c r="RQX314" s="96"/>
      <c r="RQY314" s="96"/>
      <c r="RQZ314" s="96"/>
      <c r="RRA314" s="96"/>
      <c r="RRB314" s="96"/>
      <c r="RRC314" s="96"/>
      <c r="RRD314" s="96"/>
      <c r="RRE314" s="96"/>
      <c r="RRF314" s="96"/>
      <c r="RRG314" s="96"/>
      <c r="RRH314" s="96"/>
      <c r="RRI314" s="96"/>
      <c r="RRJ314" s="96"/>
      <c r="RRK314" s="96"/>
      <c r="RRL314" s="96"/>
      <c r="RRM314" s="96"/>
      <c r="RRN314" s="96"/>
      <c r="RRO314" s="96"/>
      <c r="RRP314" s="96"/>
      <c r="RRQ314" s="96"/>
      <c r="RRR314" s="96"/>
      <c r="RRS314" s="96"/>
      <c r="RRT314" s="96"/>
      <c r="RRU314" s="96"/>
      <c r="RRV314" s="96"/>
      <c r="RRW314" s="96"/>
      <c r="RRX314" s="96"/>
      <c r="RRY314" s="96"/>
      <c r="RRZ314" s="96"/>
      <c r="RSA314" s="96"/>
      <c r="RSB314" s="96"/>
      <c r="RSC314" s="96"/>
      <c r="RSD314" s="96"/>
      <c r="RSE314" s="96"/>
      <c r="RSF314" s="96"/>
      <c r="RSG314" s="96"/>
      <c r="RSH314" s="96"/>
      <c r="RSI314" s="96"/>
      <c r="RSJ314" s="96"/>
      <c r="RSK314" s="96"/>
      <c r="RSL314" s="96"/>
      <c r="RSM314" s="96"/>
      <c r="RSN314" s="96"/>
      <c r="RSO314" s="96"/>
      <c r="RSP314" s="96"/>
      <c r="RSQ314" s="96"/>
      <c r="RSR314" s="96"/>
      <c r="RSS314" s="96"/>
      <c r="RST314" s="96"/>
      <c r="RSU314" s="96"/>
      <c r="RSV314" s="96"/>
      <c r="RSW314" s="96"/>
      <c r="RSX314" s="96"/>
      <c r="RSY314" s="96"/>
      <c r="RSZ314" s="96"/>
      <c r="RTA314" s="96"/>
      <c r="RTB314" s="96"/>
      <c r="RTC314" s="96"/>
      <c r="RTD314" s="96"/>
      <c r="RTE314" s="96"/>
      <c r="RTF314" s="96"/>
      <c r="RTG314" s="96"/>
      <c r="RTH314" s="96"/>
      <c r="RTI314" s="96"/>
      <c r="RTJ314" s="96"/>
      <c r="RTK314" s="96"/>
      <c r="RTL314" s="96"/>
      <c r="RTM314" s="96"/>
      <c r="RTN314" s="96"/>
      <c r="RTO314" s="96"/>
      <c r="RTP314" s="96"/>
      <c r="RTQ314" s="96"/>
      <c r="RTR314" s="96"/>
      <c r="RTS314" s="96"/>
      <c r="RTT314" s="96"/>
      <c r="RTU314" s="96"/>
      <c r="RTV314" s="96"/>
      <c r="RTW314" s="96"/>
      <c r="RTX314" s="96"/>
      <c r="RTY314" s="96"/>
      <c r="RTZ314" s="96"/>
      <c r="RUA314" s="96"/>
      <c r="RUB314" s="96"/>
      <c r="RUC314" s="96"/>
      <c r="RUD314" s="96"/>
      <c r="RUE314" s="96"/>
      <c r="RUF314" s="96"/>
      <c r="RUG314" s="96"/>
      <c r="RUH314" s="96"/>
      <c r="RUI314" s="96"/>
      <c r="RUJ314" s="96"/>
      <c r="RUK314" s="96"/>
      <c r="RUL314" s="96"/>
      <c r="RUM314" s="96"/>
      <c r="RUN314" s="96"/>
      <c r="RUO314" s="96"/>
      <c r="RUP314" s="96"/>
      <c r="RUQ314" s="96"/>
      <c r="RUR314" s="96"/>
      <c r="RUS314" s="96"/>
      <c r="RUT314" s="96"/>
      <c r="RUU314" s="96"/>
      <c r="RUV314" s="96"/>
      <c r="RUW314" s="96"/>
      <c r="RUX314" s="96"/>
      <c r="RUY314" s="96"/>
      <c r="RUZ314" s="96"/>
      <c r="RVA314" s="96"/>
      <c r="RVB314" s="96"/>
      <c r="RVC314" s="96"/>
      <c r="RVD314" s="96"/>
      <c r="RVE314" s="96"/>
      <c r="RVF314" s="96"/>
      <c r="RVG314" s="96"/>
      <c r="RVH314" s="96"/>
      <c r="RVI314" s="96"/>
      <c r="RVJ314" s="96"/>
      <c r="RVK314" s="96"/>
      <c r="RVL314" s="96"/>
      <c r="RVM314" s="96"/>
      <c r="RVN314" s="96"/>
      <c r="RVO314" s="96"/>
      <c r="RVP314" s="96"/>
      <c r="RVQ314" s="96"/>
      <c r="RVR314" s="96"/>
      <c r="RVS314" s="96"/>
      <c r="RVT314" s="96"/>
      <c r="RVU314" s="96"/>
      <c r="RVV314" s="96"/>
      <c r="RVW314" s="96"/>
      <c r="RVX314" s="96"/>
      <c r="RVY314" s="96"/>
      <c r="RVZ314" s="96"/>
      <c r="RWA314" s="96"/>
      <c r="RWB314" s="96"/>
      <c r="RWC314" s="96"/>
      <c r="RWD314" s="96"/>
      <c r="RWE314" s="96"/>
      <c r="RWF314" s="96"/>
      <c r="RWG314" s="96"/>
      <c r="RWH314" s="96"/>
      <c r="RWI314" s="96"/>
      <c r="RWJ314" s="96"/>
      <c r="RWK314" s="96"/>
      <c r="RWL314" s="96"/>
      <c r="RWM314" s="96"/>
      <c r="RWN314" s="96"/>
      <c r="RWO314" s="96"/>
      <c r="RWP314" s="96"/>
      <c r="RWQ314" s="96"/>
      <c r="RWR314" s="96"/>
      <c r="RWS314" s="96"/>
      <c r="RWT314" s="96"/>
      <c r="RWU314" s="96"/>
      <c r="RWV314" s="96"/>
      <c r="RWW314" s="96"/>
      <c r="RWX314" s="96"/>
      <c r="RWY314" s="96"/>
      <c r="RWZ314" s="96"/>
      <c r="RXA314" s="96"/>
      <c r="RXB314" s="96"/>
      <c r="RXC314" s="96"/>
      <c r="RXD314" s="96"/>
      <c r="RXE314" s="96"/>
      <c r="RXF314" s="96"/>
      <c r="RXG314" s="96"/>
      <c r="RXH314" s="96"/>
      <c r="RXI314" s="96"/>
      <c r="RXJ314" s="96"/>
      <c r="RXK314" s="96"/>
      <c r="RXL314" s="96"/>
      <c r="RXM314" s="96"/>
      <c r="RXN314" s="96"/>
      <c r="RXO314" s="96"/>
      <c r="RXP314" s="96"/>
      <c r="RXQ314" s="96"/>
      <c r="RXR314" s="96"/>
      <c r="RXS314" s="96"/>
      <c r="RXT314" s="96"/>
      <c r="RXU314" s="96"/>
      <c r="RXV314" s="96"/>
      <c r="RXW314" s="96"/>
      <c r="RXX314" s="96"/>
      <c r="RXY314" s="96"/>
      <c r="RXZ314" s="96"/>
      <c r="RYA314" s="96"/>
      <c r="RYB314" s="96"/>
      <c r="RYC314" s="96"/>
      <c r="RYD314" s="96"/>
      <c r="RYE314" s="96"/>
      <c r="RYF314" s="96"/>
      <c r="RYG314" s="96"/>
      <c r="RYH314" s="96"/>
      <c r="RYI314" s="96"/>
      <c r="RYJ314" s="96"/>
      <c r="RYK314" s="96"/>
      <c r="RYL314" s="96"/>
      <c r="RYM314" s="96"/>
      <c r="RYN314" s="96"/>
      <c r="RYO314" s="96"/>
      <c r="RYP314" s="96"/>
      <c r="RYQ314" s="96"/>
      <c r="RYR314" s="96"/>
      <c r="RYS314" s="96"/>
      <c r="RYT314" s="96"/>
      <c r="RYU314" s="96"/>
      <c r="RYV314" s="96"/>
      <c r="RYW314" s="96"/>
      <c r="RYX314" s="96"/>
      <c r="RYY314" s="96"/>
      <c r="RYZ314" s="96"/>
      <c r="RZA314" s="96"/>
      <c r="RZB314" s="96"/>
      <c r="RZC314" s="96"/>
      <c r="RZD314" s="96"/>
      <c r="RZE314" s="96"/>
      <c r="RZF314" s="96"/>
      <c r="RZG314" s="96"/>
      <c r="RZH314" s="96"/>
      <c r="RZI314" s="96"/>
      <c r="RZJ314" s="96"/>
      <c r="RZK314" s="96"/>
      <c r="RZL314" s="96"/>
      <c r="RZM314" s="96"/>
      <c r="RZN314" s="96"/>
      <c r="RZO314" s="96"/>
      <c r="RZP314" s="96"/>
      <c r="RZQ314" s="96"/>
      <c r="RZR314" s="96"/>
      <c r="RZS314" s="96"/>
      <c r="RZT314" s="96"/>
      <c r="RZU314" s="96"/>
      <c r="RZV314" s="96"/>
      <c r="RZW314" s="96"/>
      <c r="RZX314" s="96"/>
      <c r="RZY314" s="96"/>
      <c r="RZZ314" s="96"/>
      <c r="SAA314" s="96"/>
      <c r="SAB314" s="96"/>
      <c r="SAC314" s="96"/>
      <c r="SAD314" s="96"/>
      <c r="SAE314" s="96"/>
      <c r="SAF314" s="96"/>
      <c r="SAG314" s="96"/>
      <c r="SAH314" s="96"/>
      <c r="SAI314" s="96"/>
      <c r="SAJ314" s="96"/>
      <c r="SAK314" s="96"/>
      <c r="SAL314" s="96"/>
      <c r="SAM314" s="96"/>
      <c r="SAN314" s="96"/>
      <c r="SAO314" s="96"/>
      <c r="SAP314" s="96"/>
      <c r="SAQ314" s="96"/>
      <c r="SAR314" s="96"/>
      <c r="SAS314" s="96"/>
      <c r="SAT314" s="96"/>
      <c r="SAU314" s="96"/>
      <c r="SAV314" s="96"/>
      <c r="SAW314" s="96"/>
      <c r="SAX314" s="96"/>
      <c r="SAY314" s="96"/>
      <c r="SAZ314" s="96"/>
      <c r="SBA314" s="96"/>
      <c r="SBB314" s="96"/>
      <c r="SBC314" s="96"/>
      <c r="SBD314" s="96"/>
      <c r="SBE314" s="96"/>
      <c r="SBF314" s="96"/>
      <c r="SBG314" s="96"/>
      <c r="SBH314" s="96"/>
      <c r="SBI314" s="96"/>
      <c r="SBJ314" s="96"/>
      <c r="SBK314" s="96"/>
      <c r="SBL314" s="96"/>
      <c r="SBM314" s="96"/>
      <c r="SBN314" s="96"/>
      <c r="SBO314" s="96"/>
      <c r="SBP314" s="96"/>
      <c r="SBQ314" s="96"/>
      <c r="SBR314" s="96"/>
      <c r="SBS314" s="96"/>
      <c r="SBT314" s="96"/>
      <c r="SBU314" s="96"/>
      <c r="SBV314" s="96"/>
      <c r="SBW314" s="96"/>
      <c r="SBX314" s="96"/>
      <c r="SBY314" s="96"/>
      <c r="SBZ314" s="96"/>
      <c r="SCA314" s="96"/>
      <c r="SCB314" s="96"/>
      <c r="SCC314" s="96"/>
      <c r="SCD314" s="96"/>
      <c r="SCE314" s="96"/>
      <c r="SCF314" s="96"/>
      <c r="SCG314" s="96"/>
      <c r="SCH314" s="96"/>
      <c r="SCI314" s="96"/>
      <c r="SCJ314" s="96"/>
      <c r="SCK314" s="96"/>
      <c r="SCL314" s="96"/>
      <c r="SCM314" s="96"/>
      <c r="SCN314" s="96"/>
      <c r="SCO314" s="96"/>
      <c r="SCP314" s="96"/>
      <c r="SCQ314" s="96"/>
      <c r="SCR314" s="96"/>
      <c r="SCS314" s="96"/>
      <c r="SCT314" s="96"/>
      <c r="SCU314" s="96"/>
      <c r="SCV314" s="96"/>
      <c r="SCW314" s="96"/>
      <c r="SCX314" s="96"/>
      <c r="SCY314" s="96"/>
      <c r="SCZ314" s="96"/>
      <c r="SDA314" s="96"/>
      <c r="SDB314" s="96"/>
      <c r="SDC314" s="96"/>
      <c r="SDD314" s="96"/>
      <c r="SDE314" s="96"/>
      <c r="SDF314" s="96"/>
      <c r="SDG314" s="96"/>
      <c r="SDH314" s="96"/>
      <c r="SDI314" s="96"/>
      <c r="SDJ314" s="96"/>
      <c r="SDK314" s="96"/>
      <c r="SDL314" s="96"/>
      <c r="SDM314" s="96"/>
      <c r="SDN314" s="96"/>
      <c r="SDO314" s="96"/>
      <c r="SDP314" s="96"/>
      <c r="SDQ314" s="96"/>
      <c r="SDR314" s="96"/>
      <c r="SDS314" s="96"/>
      <c r="SDT314" s="96"/>
      <c r="SDU314" s="96"/>
      <c r="SDV314" s="96"/>
      <c r="SDW314" s="96"/>
      <c r="SDX314" s="96"/>
      <c r="SDY314" s="96"/>
      <c r="SDZ314" s="96"/>
      <c r="SEA314" s="96"/>
      <c r="SEB314" s="96"/>
      <c r="SEC314" s="96"/>
      <c r="SED314" s="96"/>
      <c r="SEE314" s="96"/>
      <c r="SEF314" s="96"/>
      <c r="SEG314" s="96"/>
      <c r="SEH314" s="96"/>
      <c r="SEI314" s="96"/>
      <c r="SEJ314" s="96"/>
      <c r="SEK314" s="96"/>
      <c r="SEL314" s="96"/>
      <c r="SEM314" s="96"/>
      <c r="SEN314" s="96"/>
      <c r="SEO314" s="96"/>
      <c r="SEP314" s="96"/>
      <c r="SEQ314" s="96"/>
      <c r="SER314" s="96"/>
      <c r="SES314" s="96"/>
      <c r="SET314" s="96"/>
      <c r="SEU314" s="96"/>
      <c r="SEV314" s="96"/>
      <c r="SEW314" s="96"/>
      <c r="SEX314" s="96"/>
      <c r="SEY314" s="96"/>
      <c r="SEZ314" s="96"/>
      <c r="SFA314" s="96"/>
      <c r="SFB314" s="96"/>
      <c r="SFC314" s="96"/>
      <c r="SFD314" s="96"/>
      <c r="SFE314" s="96"/>
      <c r="SFF314" s="96"/>
      <c r="SFG314" s="96"/>
      <c r="SFH314" s="96"/>
      <c r="SFI314" s="96"/>
      <c r="SFJ314" s="96"/>
      <c r="SFK314" s="96"/>
      <c r="SFL314" s="96"/>
      <c r="SFM314" s="96"/>
      <c r="SFN314" s="96"/>
      <c r="SFO314" s="96"/>
      <c r="SFP314" s="96"/>
      <c r="SFQ314" s="96"/>
      <c r="SFR314" s="96"/>
      <c r="SFS314" s="96"/>
      <c r="SFT314" s="96"/>
      <c r="SFU314" s="96"/>
      <c r="SFV314" s="96"/>
      <c r="SFW314" s="96"/>
      <c r="SFX314" s="96"/>
      <c r="SFY314" s="96"/>
      <c r="SFZ314" s="96"/>
      <c r="SGA314" s="96"/>
      <c r="SGB314" s="96"/>
      <c r="SGC314" s="96"/>
      <c r="SGD314" s="96"/>
      <c r="SGE314" s="96"/>
      <c r="SGF314" s="96"/>
      <c r="SGG314" s="96"/>
      <c r="SGH314" s="96"/>
      <c r="SGI314" s="96"/>
      <c r="SGJ314" s="96"/>
      <c r="SGK314" s="96"/>
      <c r="SGL314" s="96"/>
      <c r="SGM314" s="96"/>
      <c r="SGN314" s="96"/>
      <c r="SGO314" s="96"/>
      <c r="SGP314" s="96"/>
      <c r="SGQ314" s="96"/>
      <c r="SGR314" s="96"/>
      <c r="SGS314" s="96"/>
      <c r="SGT314" s="96"/>
      <c r="SGU314" s="96"/>
      <c r="SGV314" s="96"/>
      <c r="SGW314" s="96"/>
      <c r="SGX314" s="96"/>
      <c r="SGY314" s="96"/>
      <c r="SGZ314" s="96"/>
      <c r="SHA314" s="96"/>
      <c r="SHB314" s="96"/>
      <c r="SHC314" s="96"/>
      <c r="SHD314" s="96"/>
      <c r="SHE314" s="96"/>
      <c r="SHF314" s="96"/>
      <c r="SHG314" s="96"/>
      <c r="SHH314" s="96"/>
      <c r="SHI314" s="96"/>
      <c r="SHJ314" s="96"/>
      <c r="SHK314" s="96"/>
      <c r="SHL314" s="96"/>
      <c r="SHM314" s="96"/>
      <c r="SHN314" s="96"/>
      <c r="SHO314" s="96"/>
      <c r="SHP314" s="96"/>
      <c r="SHQ314" s="96"/>
      <c r="SHR314" s="96"/>
      <c r="SHS314" s="96"/>
      <c r="SHT314" s="96"/>
      <c r="SHU314" s="96"/>
      <c r="SHV314" s="96"/>
      <c r="SHW314" s="96"/>
      <c r="SHX314" s="96"/>
      <c r="SHY314" s="96"/>
      <c r="SHZ314" s="96"/>
      <c r="SIA314" s="96"/>
      <c r="SIB314" s="96"/>
      <c r="SIC314" s="96"/>
      <c r="SID314" s="96"/>
      <c r="SIE314" s="96"/>
      <c r="SIF314" s="96"/>
      <c r="SIG314" s="96"/>
      <c r="SIH314" s="96"/>
      <c r="SII314" s="96"/>
      <c r="SIJ314" s="96"/>
      <c r="SIK314" s="96"/>
      <c r="SIL314" s="96"/>
      <c r="SIM314" s="96"/>
      <c r="SIN314" s="96"/>
      <c r="SIO314" s="96"/>
      <c r="SIP314" s="96"/>
      <c r="SIQ314" s="96"/>
      <c r="SIR314" s="96"/>
      <c r="SIS314" s="96"/>
      <c r="SIT314" s="96"/>
      <c r="SIU314" s="96"/>
      <c r="SIV314" s="96"/>
      <c r="SIW314" s="96"/>
      <c r="SIX314" s="96"/>
      <c r="SIY314" s="96"/>
      <c r="SIZ314" s="96"/>
      <c r="SJA314" s="96"/>
      <c r="SJB314" s="96"/>
      <c r="SJC314" s="96"/>
      <c r="SJD314" s="96"/>
      <c r="SJE314" s="96"/>
      <c r="SJF314" s="96"/>
      <c r="SJG314" s="96"/>
      <c r="SJH314" s="96"/>
      <c r="SJI314" s="96"/>
      <c r="SJJ314" s="96"/>
      <c r="SJK314" s="96"/>
      <c r="SJL314" s="96"/>
      <c r="SJM314" s="96"/>
      <c r="SJN314" s="96"/>
      <c r="SJO314" s="96"/>
      <c r="SJP314" s="96"/>
      <c r="SJQ314" s="96"/>
      <c r="SJR314" s="96"/>
      <c r="SJS314" s="96"/>
      <c r="SJT314" s="96"/>
      <c r="SJU314" s="96"/>
      <c r="SJV314" s="96"/>
      <c r="SJW314" s="96"/>
      <c r="SJX314" s="96"/>
      <c r="SJY314" s="96"/>
      <c r="SJZ314" s="96"/>
      <c r="SKA314" s="96"/>
      <c r="SKB314" s="96"/>
      <c r="SKC314" s="96"/>
      <c r="SKD314" s="96"/>
      <c r="SKE314" s="96"/>
      <c r="SKF314" s="96"/>
      <c r="SKG314" s="96"/>
      <c r="SKH314" s="96"/>
      <c r="SKI314" s="96"/>
      <c r="SKJ314" s="96"/>
      <c r="SKK314" s="96"/>
      <c r="SKL314" s="96"/>
      <c r="SKM314" s="96"/>
      <c r="SKN314" s="96"/>
      <c r="SKO314" s="96"/>
      <c r="SKP314" s="96"/>
      <c r="SKQ314" s="96"/>
      <c r="SKR314" s="96"/>
      <c r="SKS314" s="96"/>
      <c r="SKT314" s="96"/>
      <c r="SKU314" s="96"/>
      <c r="SKV314" s="96"/>
      <c r="SKW314" s="96"/>
      <c r="SKX314" s="96"/>
      <c r="SKY314" s="96"/>
      <c r="SKZ314" s="96"/>
      <c r="SLA314" s="96"/>
      <c r="SLB314" s="96"/>
      <c r="SLC314" s="96"/>
      <c r="SLD314" s="96"/>
      <c r="SLE314" s="96"/>
      <c r="SLF314" s="96"/>
      <c r="SLG314" s="96"/>
      <c r="SLH314" s="96"/>
      <c r="SLI314" s="96"/>
      <c r="SLJ314" s="96"/>
      <c r="SLK314" s="96"/>
      <c r="SLL314" s="96"/>
      <c r="SLM314" s="96"/>
      <c r="SLN314" s="96"/>
      <c r="SLO314" s="96"/>
      <c r="SLP314" s="96"/>
      <c r="SLQ314" s="96"/>
      <c r="SLR314" s="96"/>
      <c r="SLS314" s="96"/>
      <c r="SLT314" s="96"/>
      <c r="SLU314" s="96"/>
      <c r="SLV314" s="96"/>
      <c r="SLW314" s="96"/>
      <c r="SLX314" s="96"/>
      <c r="SLY314" s="96"/>
      <c r="SLZ314" s="96"/>
      <c r="SMA314" s="96"/>
      <c r="SMB314" s="96"/>
      <c r="SMC314" s="96"/>
      <c r="SMD314" s="96"/>
      <c r="SME314" s="96"/>
      <c r="SMF314" s="96"/>
      <c r="SMG314" s="96"/>
      <c r="SMH314" s="96"/>
      <c r="SMI314" s="96"/>
      <c r="SMJ314" s="96"/>
      <c r="SMK314" s="96"/>
      <c r="SML314" s="96"/>
      <c r="SMM314" s="96"/>
      <c r="SMN314" s="96"/>
      <c r="SMO314" s="96"/>
      <c r="SMP314" s="96"/>
      <c r="SMQ314" s="96"/>
      <c r="SMR314" s="96"/>
      <c r="SMS314" s="96"/>
      <c r="SMT314" s="96"/>
      <c r="SMU314" s="96"/>
      <c r="SMV314" s="96"/>
      <c r="SMW314" s="96"/>
      <c r="SMX314" s="96"/>
      <c r="SMY314" s="96"/>
      <c r="SMZ314" s="96"/>
      <c r="SNA314" s="96"/>
      <c r="SNB314" s="96"/>
      <c r="SNC314" s="96"/>
      <c r="SND314" s="96"/>
      <c r="SNE314" s="96"/>
      <c r="SNF314" s="96"/>
      <c r="SNG314" s="96"/>
      <c r="SNH314" s="96"/>
      <c r="SNI314" s="96"/>
      <c r="SNJ314" s="96"/>
      <c r="SNK314" s="96"/>
      <c r="SNL314" s="96"/>
      <c r="SNM314" s="96"/>
      <c r="SNN314" s="96"/>
      <c r="SNO314" s="96"/>
      <c r="SNP314" s="96"/>
      <c r="SNQ314" s="96"/>
      <c r="SNR314" s="96"/>
      <c r="SNS314" s="96"/>
      <c r="SNT314" s="96"/>
      <c r="SNU314" s="96"/>
      <c r="SNV314" s="96"/>
      <c r="SNW314" s="96"/>
      <c r="SNX314" s="96"/>
      <c r="SNY314" s="96"/>
      <c r="SNZ314" s="96"/>
      <c r="SOA314" s="96"/>
      <c r="SOB314" s="96"/>
      <c r="SOC314" s="96"/>
      <c r="SOD314" s="96"/>
      <c r="SOE314" s="96"/>
      <c r="SOF314" s="96"/>
      <c r="SOG314" s="96"/>
      <c r="SOH314" s="96"/>
      <c r="SOI314" s="96"/>
      <c r="SOJ314" s="96"/>
      <c r="SOK314" s="96"/>
      <c r="SOL314" s="96"/>
      <c r="SOM314" s="96"/>
      <c r="SON314" s="96"/>
      <c r="SOO314" s="96"/>
      <c r="SOP314" s="96"/>
      <c r="SOQ314" s="96"/>
      <c r="SOR314" s="96"/>
      <c r="SOS314" s="96"/>
      <c r="SOT314" s="96"/>
      <c r="SOU314" s="96"/>
      <c r="SOV314" s="96"/>
      <c r="SOW314" s="96"/>
      <c r="SOX314" s="96"/>
      <c r="SOY314" s="96"/>
      <c r="SOZ314" s="96"/>
      <c r="SPA314" s="96"/>
      <c r="SPB314" s="96"/>
      <c r="SPC314" s="96"/>
      <c r="SPD314" s="96"/>
      <c r="SPE314" s="96"/>
      <c r="SPF314" s="96"/>
      <c r="SPG314" s="96"/>
      <c r="SPH314" s="96"/>
      <c r="SPI314" s="96"/>
      <c r="SPJ314" s="96"/>
      <c r="SPK314" s="96"/>
      <c r="SPL314" s="96"/>
      <c r="SPM314" s="96"/>
      <c r="SPN314" s="96"/>
      <c r="SPO314" s="96"/>
      <c r="SPP314" s="96"/>
      <c r="SPQ314" s="96"/>
      <c r="SPR314" s="96"/>
      <c r="SPS314" s="96"/>
      <c r="SPT314" s="96"/>
      <c r="SPU314" s="96"/>
      <c r="SPV314" s="96"/>
      <c r="SPW314" s="96"/>
      <c r="SPX314" s="96"/>
      <c r="SPY314" s="96"/>
      <c r="SPZ314" s="96"/>
      <c r="SQA314" s="96"/>
      <c r="SQB314" s="96"/>
      <c r="SQC314" s="96"/>
      <c r="SQD314" s="96"/>
      <c r="SQE314" s="96"/>
      <c r="SQF314" s="96"/>
      <c r="SQG314" s="96"/>
      <c r="SQH314" s="96"/>
      <c r="SQI314" s="96"/>
      <c r="SQJ314" s="96"/>
      <c r="SQK314" s="96"/>
      <c r="SQL314" s="96"/>
      <c r="SQM314" s="96"/>
      <c r="SQN314" s="96"/>
      <c r="SQO314" s="96"/>
      <c r="SQP314" s="96"/>
      <c r="SQQ314" s="96"/>
      <c r="SQR314" s="96"/>
      <c r="SQS314" s="96"/>
      <c r="SQT314" s="96"/>
      <c r="SQU314" s="96"/>
      <c r="SQV314" s="96"/>
      <c r="SQW314" s="96"/>
      <c r="SQX314" s="96"/>
      <c r="SQY314" s="96"/>
      <c r="SQZ314" s="96"/>
      <c r="SRA314" s="96"/>
      <c r="SRB314" s="96"/>
      <c r="SRC314" s="96"/>
      <c r="SRD314" s="96"/>
      <c r="SRE314" s="96"/>
      <c r="SRF314" s="96"/>
      <c r="SRG314" s="96"/>
      <c r="SRH314" s="96"/>
      <c r="SRI314" s="96"/>
      <c r="SRJ314" s="96"/>
      <c r="SRK314" s="96"/>
      <c r="SRL314" s="96"/>
      <c r="SRM314" s="96"/>
      <c r="SRN314" s="96"/>
      <c r="SRO314" s="96"/>
      <c r="SRP314" s="96"/>
      <c r="SRQ314" s="96"/>
      <c r="SRR314" s="96"/>
      <c r="SRS314" s="96"/>
      <c r="SRT314" s="96"/>
      <c r="SRU314" s="96"/>
      <c r="SRV314" s="96"/>
      <c r="SRW314" s="96"/>
      <c r="SRX314" s="96"/>
      <c r="SRY314" s="96"/>
      <c r="SRZ314" s="96"/>
      <c r="SSA314" s="96"/>
      <c r="SSB314" s="96"/>
      <c r="SSC314" s="96"/>
      <c r="SSD314" s="96"/>
      <c r="SSE314" s="96"/>
      <c r="SSF314" s="96"/>
      <c r="SSG314" s="96"/>
      <c r="SSH314" s="96"/>
      <c r="SSI314" s="96"/>
      <c r="SSJ314" s="96"/>
      <c r="SSK314" s="96"/>
      <c r="SSL314" s="96"/>
      <c r="SSM314" s="96"/>
      <c r="SSN314" s="96"/>
      <c r="SSO314" s="96"/>
      <c r="SSP314" s="96"/>
      <c r="SSQ314" s="96"/>
      <c r="SSR314" s="96"/>
      <c r="SSS314" s="96"/>
      <c r="SST314" s="96"/>
      <c r="SSU314" s="96"/>
      <c r="SSV314" s="96"/>
      <c r="SSW314" s="96"/>
      <c r="SSX314" s="96"/>
      <c r="SSY314" s="96"/>
      <c r="SSZ314" s="96"/>
      <c r="STA314" s="96"/>
      <c r="STB314" s="96"/>
      <c r="STC314" s="96"/>
      <c r="STD314" s="96"/>
      <c r="STE314" s="96"/>
      <c r="STF314" s="96"/>
      <c r="STG314" s="96"/>
      <c r="STH314" s="96"/>
      <c r="STI314" s="96"/>
      <c r="STJ314" s="96"/>
      <c r="STK314" s="96"/>
      <c r="STL314" s="96"/>
      <c r="STM314" s="96"/>
      <c r="STN314" s="96"/>
      <c r="STO314" s="96"/>
      <c r="STP314" s="96"/>
      <c r="STQ314" s="96"/>
      <c r="STR314" s="96"/>
      <c r="STS314" s="96"/>
      <c r="STT314" s="96"/>
      <c r="STU314" s="96"/>
      <c r="STV314" s="96"/>
      <c r="STW314" s="96"/>
      <c r="STX314" s="96"/>
      <c r="STY314" s="96"/>
      <c r="STZ314" s="96"/>
      <c r="SUA314" s="96"/>
      <c r="SUB314" s="96"/>
      <c r="SUC314" s="96"/>
      <c r="SUD314" s="96"/>
      <c r="SUE314" s="96"/>
      <c r="SUF314" s="96"/>
      <c r="SUG314" s="96"/>
      <c r="SUH314" s="96"/>
      <c r="SUI314" s="96"/>
      <c r="SUJ314" s="96"/>
      <c r="SUK314" s="96"/>
      <c r="SUL314" s="96"/>
      <c r="SUM314" s="96"/>
      <c r="SUN314" s="96"/>
      <c r="SUO314" s="96"/>
      <c r="SUP314" s="96"/>
      <c r="SUQ314" s="96"/>
      <c r="SUR314" s="96"/>
      <c r="SUS314" s="96"/>
      <c r="SUT314" s="96"/>
      <c r="SUU314" s="96"/>
      <c r="SUV314" s="96"/>
      <c r="SUW314" s="96"/>
      <c r="SUX314" s="96"/>
      <c r="SUY314" s="96"/>
      <c r="SUZ314" s="96"/>
      <c r="SVA314" s="96"/>
      <c r="SVB314" s="96"/>
      <c r="SVC314" s="96"/>
      <c r="SVD314" s="96"/>
      <c r="SVE314" s="96"/>
      <c r="SVF314" s="96"/>
      <c r="SVG314" s="96"/>
      <c r="SVH314" s="96"/>
      <c r="SVI314" s="96"/>
      <c r="SVJ314" s="96"/>
      <c r="SVK314" s="96"/>
      <c r="SVL314" s="96"/>
      <c r="SVM314" s="96"/>
      <c r="SVN314" s="96"/>
      <c r="SVO314" s="96"/>
      <c r="SVP314" s="96"/>
      <c r="SVQ314" s="96"/>
      <c r="SVR314" s="96"/>
      <c r="SVS314" s="96"/>
      <c r="SVT314" s="96"/>
      <c r="SVU314" s="96"/>
      <c r="SVV314" s="96"/>
      <c r="SVW314" s="96"/>
      <c r="SVX314" s="96"/>
      <c r="SVY314" s="96"/>
      <c r="SVZ314" s="96"/>
      <c r="SWA314" s="96"/>
      <c r="SWB314" s="96"/>
      <c r="SWC314" s="96"/>
      <c r="SWD314" s="96"/>
      <c r="SWE314" s="96"/>
      <c r="SWF314" s="96"/>
      <c r="SWG314" s="96"/>
      <c r="SWH314" s="96"/>
      <c r="SWI314" s="96"/>
      <c r="SWJ314" s="96"/>
      <c r="SWK314" s="96"/>
      <c r="SWL314" s="96"/>
      <c r="SWM314" s="96"/>
      <c r="SWN314" s="96"/>
      <c r="SWO314" s="96"/>
      <c r="SWP314" s="96"/>
      <c r="SWQ314" s="96"/>
      <c r="SWR314" s="96"/>
      <c r="SWS314" s="96"/>
      <c r="SWT314" s="96"/>
      <c r="SWU314" s="96"/>
      <c r="SWV314" s="96"/>
      <c r="SWW314" s="96"/>
      <c r="SWX314" s="96"/>
      <c r="SWY314" s="96"/>
      <c r="SWZ314" s="96"/>
      <c r="SXA314" s="96"/>
      <c r="SXB314" s="96"/>
      <c r="SXC314" s="96"/>
      <c r="SXD314" s="96"/>
      <c r="SXE314" s="96"/>
      <c r="SXF314" s="96"/>
      <c r="SXG314" s="96"/>
      <c r="SXH314" s="96"/>
      <c r="SXI314" s="96"/>
      <c r="SXJ314" s="96"/>
      <c r="SXK314" s="96"/>
      <c r="SXL314" s="96"/>
      <c r="SXM314" s="96"/>
      <c r="SXN314" s="96"/>
      <c r="SXO314" s="96"/>
      <c r="SXP314" s="96"/>
      <c r="SXQ314" s="96"/>
      <c r="SXR314" s="96"/>
      <c r="SXS314" s="96"/>
      <c r="SXT314" s="96"/>
      <c r="SXU314" s="96"/>
      <c r="SXV314" s="96"/>
      <c r="SXW314" s="96"/>
      <c r="SXX314" s="96"/>
      <c r="SXY314" s="96"/>
      <c r="SXZ314" s="96"/>
      <c r="SYA314" s="96"/>
      <c r="SYB314" s="96"/>
      <c r="SYC314" s="96"/>
      <c r="SYD314" s="96"/>
      <c r="SYE314" s="96"/>
      <c r="SYF314" s="96"/>
      <c r="SYG314" s="96"/>
      <c r="SYH314" s="96"/>
      <c r="SYI314" s="96"/>
      <c r="SYJ314" s="96"/>
      <c r="SYK314" s="96"/>
      <c r="SYL314" s="96"/>
      <c r="SYM314" s="96"/>
      <c r="SYN314" s="96"/>
      <c r="SYO314" s="96"/>
      <c r="SYP314" s="96"/>
      <c r="SYQ314" s="96"/>
      <c r="SYR314" s="96"/>
      <c r="SYS314" s="96"/>
      <c r="SYT314" s="96"/>
      <c r="SYU314" s="96"/>
      <c r="SYV314" s="96"/>
      <c r="SYW314" s="96"/>
      <c r="SYX314" s="96"/>
      <c r="SYY314" s="96"/>
      <c r="SYZ314" s="96"/>
      <c r="SZA314" s="96"/>
      <c r="SZB314" s="96"/>
      <c r="SZC314" s="96"/>
      <c r="SZD314" s="96"/>
      <c r="SZE314" s="96"/>
      <c r="SZF314" s="96"/>
      <c r="SZG314" s="96"/>
      <c r="SZH314" s="96"/>
      <c r="SZI314" s="96"/>
      <c r="SZJ314" s="96"/>
      <c r="SZK314" s="96"/>
      <c r="SZL314" s="96"/>
      <c r="SZM314" s="96"/>
      <c r="SZN314" s="96"/>
      <c r="SZO314" s="96"/>
      <c r="SZP314" s="96"/>
      <c r="SZQ314" s="96"/>
      <c r="SZR314" s="96"/>
      <c r="SZS314" s="96"/>
      <c r="SZT314" s="96"/>
      <c r="SZU314" s="96"/>
      <c r="SZV314" s="96"/>
      <c r="SZW314" s="96"/>
      <c r="SZX314" s="96"/>
      <c r="SZY314" s="96"/>
      <c r="SZZ314" s="96"/>
      <c r="TAA314" s="96"/>
      <c r="TAB314" s="96"/>
      <c r="TAC314" s="96"/>
      <c r="TAD314" s="96"/>
      <c r="TAE314" s="96"/>
      <c r="TAF314" s="96"/>
      <c r="TAG314" s="96"/>
      <c r="TAH314" s="96"/>
      <c r="TAI314" s="96"/>
      <c r="TAJ314" s="96"/>
      <c r="TAK314" s="96"/>
      <c r="TAL314" s="96"/>
      <c r="TAM314" s="96"/>
      <c r="TAN314" s="96"/>
      <c r="TAO314" s="96"/>
      <c r="TAP314" s="96"/>
      <c r="TAQ314" s="96"/>
      <c r="TAR314" s="96"/>
      <c r="TAS314" s="96"/>
      <c r="TAT314" s="96"/>
      <c r="TAU314" s="96"/>
      <c r="TAV314" s="96"/>
      <c r="TAW314" s="96"/>
      <c r="TAX314" s="96"/>
      <c r="TAY314" s="96"/>
      <c r="TAZ314" s="96"/>
      <c r="TBA314" s="96"/>
      <c r="TBB314" s="96"/>
      <c r="TBC314" s="96"/>
      <c r="TBD314" s="96"/>
      <c r="TBE314" s="96"/>
      <c r="TBF314" s="96"/>
      <c r="TBG314" s="96"/>
      <c r="TBH314" s="96"/>
      <c r="TBI314" s="96"/>
      <c r="TBJ314" s="96"/>
      <c r="TBK314" s="96"/>
      <c r="TBL314" s="96"/>
      <c r="TBM314" s="96"/>
      <c r="TBN314" s="96"/>
      <c r="TBO314" s="96"/>
      <c r="TBP314" s="96"/>
      <c r="TBQ314" s="96"/>
      <c r="TBR314" s="96"/>
      <c r="TBS314" s="96"/>
      <c r="TBT314" s="96"/>
      <c r="TBU314" s="96"/>
      <c r="TBV314" s="96"/>
      <c r="TBW314" s="96"/>
      <c r="TBX314" s="96"/>
      <c r="TBY314" s="96"/>
      <c r="TBZ314" s="96"/>
      <c r="TCA314" s="96"/>
      <c r="TCB314" s="96"/>
      <c r="TCC314" s="96"/>
      <c r="TCD314" s="96"/>
      <c r="TCE314" s="96"/>
      <c r="TCF314" s="96"/>
      <c r="TCG314" s="96"/>
      <c r="TCH314" s="96"/>
      <c r="TCI314" s="96"/>
      <c r="TCJ314" s="96"/>
      <c r="TCK314" s="96"/>
      <c r="TCL314" s="96"/>
      <c r="TCM314" s="96"/>
      <c r="TCN314" s="96"/>
      <c r="TCO314" s="96"/>
      <c r="TCP314" s="96"/>
      <c r="TCQ314" s="96"/>
      <c r="TCR314" s="96"/>
      <c r="TCS314" s="96"/>
      <c r="TCT314" s="96"/>
      <c r="TCU314" s="96"/>
      <c r="TCV314" s="96"/>
      <c r="TCW314" s="96"/>
      <c r="TCX314" s="96"/>
      <c r="TCY314" s="96"/>
      <c r="TCZ314" s="96"/>
      <c r="TDA314" s="96"/>
      <c r="TDB314" s="96"/>
      <c r="TDC314" s="96"/>
      <c r="TDD314" s="96"/>
      <c r="TDE314" s="96"/>
      <c r="TDF314" s="96"/>
      <c r="TDG314" s="96"/>
      <c r="TDH314" s="96"/>
      <c r="TDI314" s="96"/>
      <c r="TDJ314" s="96"/>
      <c r="TDK314" s="96"/>
      <c r="TDL314" s="96"/>
      <c r="TDM314" s="96"/>
      <c r="TDN314" s="96"/>
      <c r="TDO314" s="96"/>
      <c r="TDP314" s="96"/>
      <c r="TDQ314" s="96"/>
      <c r="TDR314" s="96"/>
      <c r="TDS314" s="96"/>
      <c r="TDT314" s="96"/>
      <c r="TDU314" s="96"/>
      <c r="TDV314" s="96"/>
      <c r="TDW314" s="96"/>
      <c r="TDX314" s="96"/>
      <c r="TDY314" s="96"/>
      <c r="TDZ314" s="96"/>
      <c r="TEA314" s="96"/>
      <c r="TEB314" s="96"/>
      <c r="TEC314" s="96"/>
      <c r="TED314" s="96"/>
      <c r="TEE314" s="96"/>
      <c r="TEF314" s="96"/>
      <c r="TEG314" s="96"/>
      <c r="TEH314" s="96"/>
      <c r="TEI314" s="96"/>
      <c r="TEJ314" s="96"/>
      <c r="TEK314" s="96"/>
      <c r="TEL314" s="96"/>
      <c r="TEM314" s="96"/>
      <c r="TEN314" s="96"/>
      <c r="TEO314" s="96"/>
      <c r="TEP314" s="96"/>
      <c r="TEQ314" s="96"/>
      <c r="TER314" s="96"/>
      <c r="TES314" s="96"/>
      <c r="TET314" s="96"/>
      <c r="TEU314" s="96"/>
      <c r="TEV314" s="96"/>
      <c r="TEW314" s="96"/>
      <c r="TEX314" s="96"/>
      <c r="TEY314" s="96"/>
      <c r="TEZ314" s="96"/>
      <c r="TFA314" s="96"/>
      <c r="TFB314" s="96"/>
      <c r="TFC314" s="96"/>
      <c r="TFD314" s="96"/>
      <c r="TFE314" s="96"/>
      <c r="TFF314" s="96"/>
      <c r="TFG314" s="96"/>
      <c r="TFH314" s="96"/>
      <c r="TFI314" s="96"/>
      <c r="TFJ314" s="96"/>
      <c r="TFK314" s="96"/>
      <c r="TFL314" s="96"/>
      <c r="TFM314" s="96"/>
      <c r="TFN314" s="96"/>
      <c r="TFO314" s="96"/>
      <c r="TFP314" s="96"/>
      <c r="TFQ314" s="96"/>
      <c r="TFR314" s="96"/>
      <c r="TFS314" s="96"/>
      <c r="TFT314" s="96"/>
      <c r="TFU314" s="96"/>
      <c r="TFV314" s="96"/>
      <c r="TFW314" s="96"/>
      <c r="TFX314" s="96"/>
      <c r="TFY314" s="96"/>
      <c r="TFZ314" s="96"/>
      <c r="TGA314" s="96"/>
      <c r="TGB314" s="96"/>
      <c r="TGC314" s="96"/>
      <c r="TGD314" s="96"/>
      <c r="TGE314" s="96"/>
      <c r="TGF314" s="96"/>
      <c r="TGG314" s="96"/>
      <c r="TGH314" s="96"/>
      <c r="TGI314" s="96"/>
      <c r="TGJ314" s="96"/>
      <c r="TGK314" s="96"/>
      <c r="TGL314" s="96"/>
      <c r="TGM314" s="96"/>
      <c r="TGN314" s="96"/>
      <c r="TGO314" s="96"/>
      <c r="TGP314" s="96"/>
      <c r="TGQ314" s="96"/>
      <c r="TGR314" s="96"/>
      <c r="TGS314" s="96"/>
      <c r="TGT314" s="96"/>
      <c r="TGU314" s="96"/>
      <c r="TGV314" s="96"/>
      <c r="TGW314" s="96"/>
      <c r="TGX314" s="96"/>
      <c r="TGY314" s="96"/>
      <c r="TGZ314" s="96"/>
      <c r="THA314" s="96"/>
      <c r="THB314" s="96"/>
      <c r="THC314" s="96"/>
      <c r="THD314" s="96"/>
      <c r="THE314" s="96"/>
      <c r="THF314" s="96"/>
      <c r="THG314" s="96"/>
      <c r="THH314" s="96"/>
      <c r="THI314" s="96"/>
      <c r="THJ314" s="96"/>
      <c r="THK314" s="96"/>
      <c r="THL314" s="96"/>
      <c r="THM314" s="96"/>
      <c r="THN314" s="96"/>
      <c r="THO314" s="96"/>
      <c r="THP314" s="96"/>
      <c r="THQ314" s="96"/>
      <c r="THR314" s="96"/>
      <c r="THS314" s="96"/>
      <c r="THT314" s="96"/>
      <c r="THU314" s="96"/>
      <c r="THV314" s="96"/>
      <c r="THW314" s="96"/>
      <c r="THX314" s="96"/>
      <c r="THY314" s="96"/>
      <c r="THZ314" s="96"/>
      <c r="TIA314" s="96"/>
      <c r="TIB314" s="96"/>
      <c r="TIC314" s="96"/>
      <c r="TID314" s="96"/>
      <c r="TIE314" s="96"/>
      <c r="TIF314" s="96"/>
      <c r="TIG314" s="96"/>
      <c r="TIH314" s="96"/>
      <c r="TII314" s="96"/>
      <c r="TIJ314" s="96"/>
      <c r="TIK314" s="96"/>
      <c r="TIL314" s="96"/>
      <c r="TIM314" s="96"/>
      <c r="TIN314" s="96"/>
      <c r="TIO314" s="96"/>
      <c r="TIP314" s="96"/>
      <c r="TIQ314" s="96"/>
      <c r="TIR314" s="96"/>
      <c r="TIS314" s="96"/>
      <c r="TIT314" s="96"/>
      <c r="TIU314" s="96"/>
      <c r="TIV314" s="96"/>
      <c r="TIW314" s="96"/>
      <c r="TIX314" s="96"/>
      <c r="TIY314" s="96"/>
      <c r="TIZ314" s="96"/>
      <c r="TJA314" s="96"/>
      <c r="TJB314" s="96"/>
      <c r="TJC314" s="96"/>
      <c r="TJD314" s="96"/>
      <c r="TJE314" s="96"/>
      <c r="TJF314" s="96"/>
      <c r="TJG314" s="96"/>
      <c r="TJH314" s="96"/>
      <c r="TJI314" s="96"/>
      <c r="TJJ314" s="96"/>
      <c r="TJK314" s="96"/>
      <c r="TJL314" s="96"/>
      <c r="TJM314" s="96"/>
      <c r="TJN314" s="96"/>
      <c r="TJO314" s="96"/>
      <c r="TJP314" s="96"/>
      <c r="TJQ314" s="96"/>
      <c r="TJR314" s="96"/>
      <c r="TJS314" s="96"/>
      <c r="TJT314" s="96"/>
      <c r="TJU314" s="96"/>
      <c r="TJV314" s="96"/>
      <c r="TJW314" s="96"/>
      <c r="TJX314" s="96"/>
      <c r="TJY314" s="96"/>
      <c r="TJZ314" s="96"/>
      <c r="TKA314" s="96"/>
      <c r="TKB314" s="96"/>
      <c r="TKC314" s="96"/>
      <c r="TKD314" s="96"/>
      <c r="TKE314" s="96"/>
      <c r="TKF314" s="96"/>
      <c r="TKG314" s="96"/>
      <c r="TKH314" s="96"/>
      <c r="TKI314" s="96"/>
      <c r="TKJ314" s="96"/>
      <c r="TKK314" s="96"/>
      <c r="TKL314" s="96"/>
      <c r="TKM314" s="96"/>
      <c r="TKN314" s="96"/>
      <c r="TKO314" s="96"/>
      <c r="TKP314" s="96"/>
      <c r="TKQ314" s="96"/>
      <c r="TKR314" s="96"/>
      <c r="TKS314" s="96"/>
      <c r="TKT314" s="96"/>
      <c r="TKU314" s="96"/>
      <c r="TKV314" s="96"/>
      <c r="TKW314" s="96"/>
      <c r="TKX314" s="96"/>
      <c r="TKY314" s="96"/>
      <c r="TKZ314" s="96"/>
      <c r="TLA314" s="96"/>
      <c r="TLB314" s="96"/>
      <c r="TLC314" s="96"/>
      <c r="TLD314" s="96"/>
      <c r="TLE314" s="96"/>
      <c r="TLF314" s="96"/>
      <c r="TLG314" s="96"/>
      <c r="TLH314" s="96"/>
      <c r="TLI314" s="96"/>
      <c r="TLJ314" s="96"/>
      <c r="TLK314" s="96"/>
      <c r="TLL314" s="96"/>
      <c r="TLM314" s="96"/>
      <c r="TLN314" s="96"/>
      <c r="TLO314" s="96"/>
      <c r="TLP314" s="96"/>
      <c r="TLQ314" s="96"/>
      <c r="TLR314" s="96"/>
      <c r="TLS314" s="96"/>
      <c r="TLT314" s="96"/>
      <c r="TLU314" s="96"/>
      <c r="TLV314" s="96"/>
      <c r="TLW314" s="96"/>
      <c r="TLX314" s="96"/>
      <c r="TLY314" s="96"/>
      <c r="TLZ314" s="96"/>
      <c r="TMA314" s="96"/>
      <c r="TMB314" s="96"/>
      <c r="TMC314" s="96"/>
      <c r="TMD314" s="96"/>
      <c r="TME314" s="96"/>
      <c r="TMF314" s="96"/>
      <c r="TMG314" s="96"/>
      <c r="TMH314" s="96"/>
      <c r="TMI314" s="96"/>
      <c r="TMJ314" s="96"/>
      <c r="TMK314" s="96"/>
      <c r="TML314" s="96"/>
      <c r="TMM314" s="96"/>
      <c r="TMN314" s="96"/>
      <c r="TMO314" s="96"/>
      <c r="TMP314" s="96"/>
      <c r="TMQ314" s="96"/>
      <c r="TMR314" s="96"/>
      <c r="TMS314" s="96"/>
      <c r="TMT314" s="96"/>
      <c r="TMU314" s="96"/>
      <c r="TMV314" s="96"/>
      <c r="TMW314" s="96"/>
      <c r="TMX314" s="96"/>
      <c r="TMY314" s="96"/>
      <c r="TMZ314" s="96"/>
      <c r="TNA314" s="96"/>
      <c r="TNB314" s="96"/>
      <c r="TNC314" s="96"/>
      <c r="TND314" s="96"/>
      <c r="TNE314" s="96"/>
      <c r="TNF314" s="96"/>
      <c r="TNG314" s="96"/>
      <c r="TNH314" s="96"/>
      <c r="TNI314" s="96"/>
      <c r="TNJ314" s="96"/>
      <c r="TNK314" s="96"/>
      <c r="TNL314" s="96"/>
      <c r="TNM314" s="96"/>
      <c r="TNN314" s="96"/>
      <c r="TNO314" s="96"/>
      <c r="TNP314" s="96"/>
      <c r="TNQ314" s="96"/>
      <c r="TNR314" s="96"/>
      <c r="TNS314" s="96"/>
      <c r="TNT314" s="96"/>
      <c r="TNU314" s="96"/>
      <c r="TNV314" s="96"/>
      <c r="TNW314" s="96"/>
      <c r="TNX314" s="96"/>
      <c r="TNY314" s="96"/>
      <c r="TNZ314" s="96"/>
      <c r="TOA314" s="96"/>
      <c r="TOB314" s="96"/>
      <c r="TOC314" s="96"/>
      <c r="TOD314" s="96"/>
      <c r="TOE314" s="96"/>
      <c r="TOF314" s="96"/>
      <c r="TOG314" s="96"/>
      <c r="TOH314" s="96"/>
      <c r="TOI314" s="96"/>
      <c r="TOJ314" s="96"/>
      <c r="TOK314" s="96"/>
      <c r="TOL314" s="96"/>
      <c r="TOM314" s="96"/>
      <c r="TON314" s="96"/>
      <c r="TOO314" s="96"/>
      <c r="TOP314" s="96"/>
      <c r="TOQ314" s="96"/>
      <c r="TOR314" s="96"/>
      <c r="TOS314" s="96"/>
      <c r="TOT314" s="96"/>
      <c r="TOU314" s="96"/>
      <c r="TOV314" s="96"/>
      <c r="TOW314" s="96"/>
      <c r="TOX314" s="96"/>
      <c r="TOY314" s="96"/>
      <c r="TOZ314" s="96"/>
      <c r="TPA314" s="96"/>
      <c r="TPB314" s="96"/>
      <c r="TPC314" s="96"/>
      <c r="TPD314" s="96"/>
      <c r="TPE314" s="96"/>
      <c r="TPF314" s="96"/>
      <c r="TPG314" s="96"/>
      <c r="TPH314" s="96"/>
      <c r="TPI314" s="96"/>
      <c r="TPJ314" s="96"/>
      <c r="TPK314" s="96"/>
      <c r="TPL314" s="96"/>
      <c r="TPM314" s="96"/>
      <c r="TPN314" s="96"/>
      <c r="TPO314" s="96"/>
      <c r="TPP314" s="96"/>
      <c r="TPQ314" s="96"/>
      <c r="TPR314" s="96"/>
      <c r="TPS314" s="96"/>
      <c r="TPT314" s="96"/>
      <c r="TPU314" s="96"/>
      <c r="TPV314" s="96"/>
      <c r="TPW314" s="96"/>
      <c r="TPX314" s="96"/>
      <c r="TPY314" s="96"/>
      <c r="TPZ314" s="96"/>
      <c r="TQA314" s="96"/>
      <c r="TQB314" s="96"/>
      <c r="TQC314" s="96"/>
      <c r="TQD314" s="96"/>
      <c r="TQE314" s="96"/>
      <c r="TQF314" s="96"/>
      <c r="TQG314" s="96"/>
      <c r="TQH314" s="96"/>
      <c r="TQI314" s="96"/>
      <c r="TQJ314" s="96"/>
      <c r="TQK314" s="96"/>
      <c r="TQL314" s="96"/>
      <c r="TQM314" s="96"/>
      <c r="TQN314" s="96"/>
      <c r="TQO314" s="96"/>
      <c r="TQP314" s="96"/>
      <c r="TQQ314" s="96"/>
      <c r="TQR314" s="96"/>
      <c r="TQS314" s="96"/>
      <c r="TQT314" s="96"/>
      <c r="TQU314" s="96"/>
      <c r="TQV314" s="96"/>
      <c r="TQW314" s="96"/>
      <c r="TQX314" s="96"/>
      <c r="TQY314" s="96"/>
      <c r="TQZ314" s="96"/>
      <c r="TRA314" s="96"/>
      <c r="TRB314" s="96"/>
      <c r="TRC314" s="96"/>
      <c r="TRD314" s="96"/>
      <c r="TRE314" s="96"/>
      <c r="TRF314" s="96"/>
      <c r="TRG314" s="96"/>
      <c r="TRH314" s="96"/>
      <c r="TRI314" s="96"/>
      <c r="TRJ314" s="96"/>
      <c r="TRK314" s="96"/>
      <c r="TRL314" s="96"/>
      <c r="TRM314" s="96"/>
      <c r="TRN314" s="96"/>
      <c r="TRO314" s="96"/>
      <c r="TRP314" s="96"/>
      <c r="TRQ314" s="96"/>
      <c r="TRR314" s="96"/>
      <c r="TRS314" s="96"/>
      <c r="TRT314" s="96"/>
      <c r="TRU314" s="96"/>
      <c r="TRV314" s="96"/>
      <c r="TRW314" s="96"/>
      <c r="TRX314" s="96"/>
      <c r="TRY314" s="96"/>
      <c r="TRZ314" s="96"/>
      <c r="TSA314" s="96"/>
      <c r="TSB314" s="96"/>
      <c r="TSC314" s="96"/>
      <c r="TSD314" s="96"/>
      <c r="TSE314" s="96"/>
      <c r="TSF314" s="96"/>
      <c r="TSG314" s="96"/>
      <c r="TSH314" s="96"/>
      <c r="TSI314" s="96"/>
      <c r="TSJ314" s="96"/>
      <c r="TSK314" s="96"/>
      <c r="TSL314" s="96"/>
      <c r="TSM314" s="96"/>
      <c r="TSN314" s="96"/>
      <c r="TSO314" s="96"/>
      <c r="TSP314" s="96"/>
      <c r="TSQ314" s="96"/>
      <c r="TSR314" s="96"/>
      <c r="TSS314" s="96"/>
      <c r="TST314" s="96"/>
      <c r="TSU314" s="96"/>
      <c r="TSV314" s="96"/>
      <c r="TSW314" s="96"/>
      <c r="TSX314" s="96"/>
      <c r="TSY314" s="96"/>
      <c r="TSZ314" s="96"/>
      <c r="TTA314" s="96"/>
      <c r="TTB314" s="96"/>
      <c r="TTC314" s="96"/>
      <c r="TTD314" s="96"/>
      <c r="TTE314" s="96"/>
      <c r="TTF314" s="96"/>
      <c r="TTG314" s="96"/>
      <c r="TTH314" s="96"/>
      <c r="TTI314" s="96"/>
      <c r="TTJ314" s="96"/>
      <c r="TTK314" s="96"/>
      <c r="TTL314" s="96"/>
      <c r="TTM314" s="96"/>
      <c r="TTN314" s="96"/>
      <c r="TTO314" s="96"/>
      <c r="TTP314" s="96"/>
      <c r="TTQ314" s="96"/>
      <c r="TTR314" s="96"/>
      <c r="TTS314" s="96"/>
      <c r="TTT314" s="96"/>
      <c r="TTU314" s="96"/>
      <c r="TTV314" s="96"/>
      <c r="TTW314" s="96"/>
      <c r="TTX314" s="96"/>
      <c r="TTY314" s="96"/>
      <c r="TTZ314" s="96"/>
      <c r="TUA314" s="96"/>
      <c r="TUB314" s="96"/>
      <c r="TUC314" s="96"/>
      <c r="TUD314" s="96"/>
      <c r="TUE314" s="96"/>
      <c r="TUF314" s="96"/>
      <c r="TUG314" s="96"/>
      <c r="TUH314" s="96"/>
      <c r="TUI314" s="96"/>
      <c r="TUJ314" s="96"/>
      <c r="TUK314" s="96"/>
      <c r="TUL314" s="96"/>
      <c r="TUM314" s="96"/>
      <c r="TUN314" s="96"/>
      <c r="TUO314" s="96"/>
      <c r="TUP314" s="96"/>
      <c r="TUQ314" s="96"/>
      <c r="TUR314" s="96"/>
      <c r="TUS314" s="96"/>
      <c r="TUT314" s="96"/>
      <c r="TUU314" s="96"/>
      <c r="TUV314" s="96"/>
      <c r="TUW314" s="96"/>
      <c r="TUX314" s="96"/>
      <c r="TUY314" s="96"/>
      <c r="TUZ314" s="96"/>
      <c r="TVA314" s="96"/>
      <c r="TVB314" s="96"/>
      <c r="TVC314" s="96"/>
      <c r="TVD314" s="96"/>
      <c r="TVE314" s="96"/>
      <c r="TVF314" s="96"/>
      <c r="TVG314" s="96"/>
      <c r="TVH314" s="96"/>
      <c r="TVI314" s="96"/>
      <c r="TVJ314" s="96"/>
      <c r="TVK314" s="96"/>
      <c r="TVL314" s="96"/>
      <c r="TVM314" s="96"/>
      <c r="TVN314" s="96"/>
      <c r="TVO314" s="96"/>
      <c r="TVP314" s="96"/>
      <c r="TVQ314" s="96"/>
      <c r="TVR314" s="96"/>
      <c r="TVS314" s="96"/>
      <c r="TVT314" s="96"/>
      <c r="TVU314" s="96"/>
      <c r="TVV314" s="96"/>
      <c r="TVW314" s="96"/>
      <c r="TVX314" s="96"/>
      <c r="TVY314" s="96"/>
      <c r="TVZ314" s="96"/>
      <c r="TWA314" s="96"/>
      <c r="TWB314" s="96"/>
      <c r="TWC314" s="96"/>
      <c r="TWD314" s="96"/>
      <c r="TWE314" s="96"/>
      <c r="TWF314" s="96"/>
      <c r="TWG314" s="96"/>
      <c r="TWH314" s="96"/>
      <c r="TWI314" s="96"/>
      <c r="TWJ314" s="96"/>
      <c r="TWK314" s="96"/>
      <c r="TWL314" s="96"/>
      <c r="TWM314" s="96"/>
      <c r="TWN314" s="96"/>
      <c r="TWO314" s="96"/>
      <c r="TWP314" s="96"/>
      <c r="TWQ314" s="96"/>
      <c r="TWR314" s="96"/>
      <c r="TWS314" s="96"/>
      <c r="TWT314" s="96"/>
      <c r="TWU314" s="96"/>
      <c r="TWV314" s="96"/>
      <c r="TWW314" s="96"/>
      <c r="TWX314" s="96"/>
      <c r="TWY314" s="96"/>
      <c r="TWZ314" s="96"/>
      <c r="TXA314" s="96"/>
      <c r="TXB314" s="96"/>
      <c r="TXC314" s="96"/>
      <c r="TXD314" s="96"/>
      <c r="TXE314" s="96"/>
      <c r="TXF314" s="96"/>
      <c r="TXG314" s="96"/>
      <c r="TXH314" s="96"/>
      <c r="TXI314" s="96"/>
      <c r="TXJ314" s="96"/>
      <c r="TXK314" s="96"/>
      <c r="TXL314" s="96"/>
      <c r="TXM314" s="96"/>
      <c r="TXN314" s="96"/>
      <c r="TXO314" s="96"/>
      <c r="TXP314" s="96"/>
      <c r="TXQ314" s="96"/>
      <c r="TXR314" s="96"/>
      <c r="TXS314" s="96"/>
      <c r="TXT314" s="96"/>
      <c r="TXU314" s="96"/>
      <c r="TXV314" s="96"/>
      <c r="TXW314" s="96"/>
      <c r="TXX314" s="96"/>
      <c r="TXY314" s="96"/>
      <c r="TXZ314" s="96"/>
      <c r="TYA314" s="96"/>
      <c r="TYB314" s="96"/>
      <c r="TYC314" s="96"/>
      <c r="TYD314" s="96"/>
      <c r="TYE314" s="96"/>
      <c r="TYF314" s="96"/>
      <c r="TYG314" s="96"/>
      <c r="TYH314" s="96"/>
      <c r="TYI314" s="96"/>
      <c r="TYJ314" s="96"/>
      <c r="TYK314" s="96"/>
      <c r="TYL314" s="96"/>
      <c r="TYM314" s="96"/>
      <c r="TYN314" s="96"/>
      <c r="TYO314" s="96"/>
      <c r="TYP314" s="96"/>
      <c r="TYQ314" s="96"/>
      <c r="TYR314" s="96"/>
      <c r="TYS314" s="96"/>
      <c r="TYT314" s="96"/>
      <c r="TYU314" s="96"/>
      <c r="TYV314" s="96"/>
      <c r="TYW314" s="96"/>
      <c r="TYX314" s="96"/>
      <c r="TYY314" s="96"/>
      <c r="TYZ314" s="96"/>
      <c r="TZA314" s="96"/>
      <c r="TZB314" s="96"/>
      <c r="TZC314" s="96"/>
      <c r="TZD314" s="96"/>
      <c r="TZE314" s="96"/>
      <c r="TZF314" s="96"/>
      <c r="TZG314" s="96"/>
      <c r="TZH314" s="96"/>
      <c r="TZI314" s="96"/>
      <c r="TZJ314" s="96"/>
      <c r="TZK314" s="96"/>
      <c r="TZL314" s="96"/>
      <c r="TZM314" s="96"/>
      <c r="TZN314" s="96"/>
      <c r="TZO314" s="96"/>
      <c r="TZP314" s="96"/>
      <c r="TZQ314" s="96"/>
      <c r="TZR314" s="96"/>
      <c r="TZS314" s="96"/>
      <c r="TZT314" s="96"/>
      <c r="TZU314" s="96"/>
      <c r="TZV314" s="96"/>
      <c r="TZW314" s="96"/>
      <c r="TZX314" s="96"/>
      <c r="TZY314" s="96"/>
      <c r="TZZ314" s="96"/>
      <c r="UAA314" s="96"/>
      <c r="UAB314" s="96"/>
      <c r="UAC314" s="96"/>
      <c r="UAD314" s="96"/>
      <c r="UAE314" s="96"/>
      <c r="UAF314" s="96"/>
      <c r="UAG314" s="96"/>
      <c r="UAH314" s="96"/>
      <c r="UAI314" s="96"/>
      <c r="UAJ314" s="96"/>
      <c r="UAK314" s="96"/>
      <c r="UAL314" s="96"/>
      <c r="UAM314" s="96"/>
      <c r="UAN314" s="96"/>
      <c r="UAO314" s="96"/>
      <c r="UAP314" s="96"/>
      <c r="UAQ314" s="96"/>
      <c r="UAR314" s="96"/>
      <c r="UAS314" s="96"/>
      <c r="UAT314" s="96"/>
      <c r="UAU314" s="96"/>
      <c r="UAV314" s="96"/>
      <c r="UAW314" s="96"/>
      <c r="UAX314" s="96"/>
      <c r="UAY314" s="96"/>
      <c r="UAZ314" s="96"/>
      <c r="UBA314" s="96"/>
      <c r="UBB314" s="96"/>
      <c r="UBC314" s="96"/>
      <c r="UBD314" s="96"/>
      <c r="UBE314" s="96"/>
      <c r="UBF314" s="96"/>
      <c r="UBG314" s="96"/>
      <c r="UBH314" s="96"/>
      <c r="UBI314" s="96"/>
      <c r="UBJ314" s="96"/>
      <c r="UBK314" s="96"/>
      <c r="UBL314" s="96"/>
      <c r="UBM314" s="96"/>
      <c r="UBN314" s="96"/>
      <c r="UBO314" s="96"/>
      <c r="UBP314" s="96"/>
      <c r="UBQ314" s="96"/>
      <c r="UBR314" s="96"/>
      <c r="UBS314" s="96"/>
      <c r="UBT314" s="96"/>
      <c r="UBU314" s="96"/>
      <c r="UBV314" s="96"/>
      <c r="UBW314" s="96"/>
      <c r="UBX314" s="96"/>
      <c r="UBY314" s="96"/>
      <c r="UBZ314" s="96"/>
      <c r="UCA314" s="96"/>
      <c r="UCB314" s="96"/>
      <c r="UCC314" s="96"/>
      <c r="UCD314" s="96"/>
      <c r="UCE314" s="96"/>
      <c r="UCF314" s="96"/>
      <c r="UCG314" s="96"/>
      <c r="UCH314" s="96"/>
      <c r="UCI314" s="96"/>
      <c r="UCJ314" s="96"/>
      <c r="UCK314" s="96"/>
      <c r="UCL314" s="96"/>
      <c r="UCM314" s="96"/>
      <c r="UCN314" s="96"/>
      <c r="UCO314" s="96"/>
      <c r="UCP314" s="96"/>
      <c r="UCQ314" s="96"/>
      <c r="UCR314" s="96"/>
      <c r="UCS314" s="96"/>
      <c r="UCT314" s="96"/>
      <c r="UCU314" s="96"/>
      <c r="UCV314" s="96"/>
      <c r="UCW314" s="96"/>
      <c r="UCX314" s="96"/>
      <c r="UCY314" s="96"/>
      <c r="UCZ314" s="96"/>
      <c r="UDA314" s="96"/>
      <c r="UDB314" s="96"/>
      <c r="UDC314" s="96"/>
      <c r="UDD314" s="96"/>
      <c r="UDE314" s="96"/>
      <c r="UDF314" s="96"/>
      <c r="UDG314" s="96"/>
      <c r="UDH314" s="96"/>
      <c r="UDI314" s="96"/>
      <c r="UDJ314" s="96"/>
      <c r="UDK314" s="96"/>
      <c r="UDL314" s="96"/>
      <c r="UDM314" s="96"/>
      <c r="UDN314" s="96"/>
      <c r="UDO314" s="96"/>
      <c r="UDP314" s="96"/>
      <c r="UDQ314" s="96"/>
      <c r="UDR314" s="96"/>
      <c r="UDS314" s="96"/>
      <c r="UDT314" s="96"/>
      <c r="UDU314" s="96"/>
      <c r="UDV314" s="96"/>
      <c r="UDW314" s="96"/>
      <c r="UDX314" s="96"/>
      <c r="UDY314" s="96"/>
      <c r="UDZ314" s="96"/>
      <c r="UEA314" s="96"/>
      <c r="UEB314" s="96"/>
      <c r="UEC314" s="96"/>
      <c r="UED314" s="96"/>
      <c r="UEE314" s="96"/>
      <c r="UEF314" s="96"/>
      <c r="UEG314" s="96"/>
      <c r="UEH314" s="96"/>
      <c r="UEI314" s="96"/>
      <c r="UEJ314" s="96"/>
      <c r="UEK314" s="96"/>
      <c r="UEL314" s="96"/>
      <c r="UEM314" s="96"/>
      <c r="UEN314" s="96"/>
      <c r="UEO314" s="96"/>
      <c r="UEP314" s="96"/>
      <c r="UEQ314" s="96"/>
      <c r="UER314" s="96"/>
      <c r="UES314" s="96"/>
      <c r="UET314" s="96"/>
      <c r="UEU314" s="96"/>
      <c r="UEV314" s="96"/>
      <c r="UEW314" s="96"/>
      <c r="UEX314" s="96"/>
      <c r="UEY314" s="96"/>
      <c r="UEZ314" s="96"/>
      <c r="UFA314" s="96"/>
      <c r="UFB314" s="96"/>
      <c r="UFC314" s="96"/>
      <c r="UFD314" s="96"/>
      <c r="UFE314" s="96"/>
      <c r="UFF314" s="96"/>
      <c r="UFG314" s="96"/>
      <c r="UFH314" s="96"/>
      <c r="UFI314" s="96"/>
      <c r="UFJ314" s="96"/>
      <c r="UFK314" s="96"/>
      <c r="UFL314" s="96"/>
      <c r="UFM314" s="96"/>
      <c r="UFN314" s="96"/>
      <c r="UFO314" s="96"/>
      <c r="UFP314" s="96"/>
      <c r="UFQ314" s="96"/>
      <c r="UFR314" s="96"/>
      <c r="UFS314" s="96"/>
      <c r="UFT314" s="96"/>
      <c r="UFU314" s="96"/>
      <c r="UFV314" s="96"/>
      <c r="UFW314" s="96"/>
      <c r="UFX314" s="96"/>
      <c r="UFY314" s="96"/>
      <c r="UFZ314" s="96"/>
      <c r="UGA314" s="96"/>
      <c r="UGB314" s="96"/>
      <c r="UGC314" s="96"/>
      <c r="UGD314" s="96"/>
      <c r="UGE314" s="96"/>
      <c r="UGF314" s="96"/>
      <c r="UGG314" s="96"/>
      <c r="UGH314" s="96"/>
      <c r="UGI314" s="96"/>
      <c r="UGJ314" s="96"/>
      <c r="UGK314" s="96"/>
      <c r="UGL314" s="96"/>
      <c r="UGM314" s="96"/>
      <c r="UGN314" s="96"/>
      <c r="UGO314" s="96"/>
      <c r="UGP314" s="96"/>
      <c r="UGQ314" s="96"/>
      <c r="UGR314" s="96"/>
      <c r="UGS314" s="96"/>
      <c r="UGT314" s="96"/>
      <c r="UGU314" s="96"/>
      <c r="UGV314" s="96"/>
      <c r="UGW314" s="96"/>
      <c r="UGX314" s="96"/>
      <c r="UGY314" s="96"/>
      <c r="UGZ314" s="96"/>
      <c r="UHA314" s="96"/>
      <c r="UHB314" s="96"/>
      <c r="UHC314" s="96"/>
      <c r="UHD314" s="96"/>
      <c r="UHE314" s="96"/>
      <c r="UHF314" s="96"/>
      <c r="UHG314" s="96"/>
      <c r="UHH314" s="96"/>
      <c r="UHI314" s="96"/>
      <c r="UHJ314" s="96"/>
      <c r="UHK314" s="96"/>
      <c r="UHL314" s="96"/>
      <c r="UHM314" s="96"/>
      <c r="UHN314" s="96"/>
      <c r="UHO314" s="96"/>
      <c r="UHP314" s="96"/>
      <c r="UHQ314" s="96"/>
      <c r="UHR314" s="96"/>
      <c r="UHS314" s="96"/>
      <c r="UHT314" s="96"/>
      <c r="UHU314" s="96"/>
      <c r="UHV314" s="96"/>
      <c r="UHW314" s="96"/>
      <c r="UHX314" s="96"/>
      <c r="UHY314" s="96"/>
      <c r="UHZ314" s="96"/>
      <c r="UIA314" s="96"/>
      <c r="UIB314" s="96"/>
      <c r="UIC314" s="96"/>
      <c r="UID314" s="96"/>
      <c r="UIE314" s="96"/>
      <c r="UIF314" s="96"/>
      <c r="UIG314" s="96"/>
      <c r="UIH314" s="96"/>
      <c r="UII314" s="96"/>
      <c r="UIJ314" s="96"/>
      <c r="UIK314" s="96"/>
      <c r="UIL314" s="96"/>
      <c r="UIM314" s="96"/>
      <c r="UIN314" s="96"/>
      <c r="UIO314" s="96"/>
      <c r="UIP314" s="96"/>
      <c r="UIQ314" s="96"/>
      <c r="UIR314" s="96"/>
      <c r="UIS314" s="96"/>
      <c r="UIT314" s="96"/>
      <c r="UIU314" s="96"/>
      <c r="UIV314" s="96"/>
      <c r="UIW314" s="96"/>
      <c r="UIX314" s="96"/>
      <c r="UIY314" s="96"/>
      <c r="UIZ314" s="96"/>
      <c r="UJA314" s="96"/>
      <c r="UJB314" s="96"/>
      <c r="UJC314" s="96"/>
      <c r="UJD314" s="96"/>
      <c r="UJE314" s="96"/>
      <c r="UJF314" s="96"/>
      <c r="UJG314" s="96"/>
      <c r="UJH314" s="96"/>
      <c r="UJI314" s="96"/>
      <c r="UJJ314" s="96"/>
      <c r="UJK314" s="96"/>
      <c r="UJL314" s="96"/>
      <c r="UJM314" s="96"/>
      <c r="UJN314" s="96"/>
      <c r="UJO314" s="96"/>
      <c r="UJP314" s="96"/>
      <c r="UJQ314" s="96"/>
      <c r="UJR314" s="96"/>
      <c r="UJS314" s="96"/>
      <c r="UJT314" s="96"/>
      <c r="UJU314" s="96"/>
      <c r="UJV314" s="96"/>
      <c r="UJW314" s="96"/>
      <c r="UJX314" s="96"/>
      <c r="UJY314" s="96"/>
      <c r="UJZ314" s="96"/>
      <c r="UKA314" s="96"/>
      <c r="UKB314" s="96"/>
      <c r="UKC314" s="96"/>
      <c r="UKD314" s="96"/>
      <c r="UKE314" s="96"/>
      <c r="UKF314" s="96"/>
      <c r="UKG314" s="96"/>
      <c r="UKH314" s="96"/>
      <c r="UKI314" s="96"/>
      <c r="UKJ314" s="96"/>
      <c r="UKK314" s="96"/>
      <c r="UKL314" s="96"/>
      <c r="UKM314" s="96"/>
      <c r="UKN314" s="96"/>
      <c r="UKO314" s="96"/>
      <c r="UKP314" s="96"/>
      <c r="UKQ314" s="96"/>
      <c r="UKR314" s="96"/>
      <c r="UKS314" s="96"/>
      <c r="UKT314" s="96"/>
      <c r="UKU314" s="96"/>
      <c r="UKV314" s="96"/>
      <c r="UKW314" s="96"/>
      <c r="UKX314" s="96"/>
      <c r="UKY314" s="96"/>
      <c r="UKZ314" s="96"/>
      <c r="ULA314" s="96"/>
      <c r="ULB314" s="96"/>
      <c r="ULC314" s="96"/>
      <c r="ULD314" s="96"/>
      <c r="ULE314" s="96"/>
      <c r="ULF314" s="96"/>
      <c r="ULG314" s="96"/>
      <c r="ULH314" s="96"/>
      <c r="ULI314" s="96"/>
      <c r="ULJ314" s="96"/>
      <c r="ULK314" s="96"/>
      <c r="ULL314" s="96"/>
      <c r="ULM314" s="96"/>
      <c r="ULN314" s="96"/>
      <c r="ULO314" s="96"/>
      <c r="ULP314" s="96"/>
      <c r="ULQ314" s="96"/>
      <c r="ULR314" s="96"/>
      <c r="ULS314" s="96"/>
      <c r="ULT314" s="96"/>
      <c r="ULU314" s="96"/>
      <c r="ULV314" s="96"/>
      <c r="ULW314" s="96"/>
      <c r="ULX314" s="96"/>
      <c r="ULY314" s="96"/>
      <c r="ULZ314" s="96"/>
      <c r="UMA314" s="96"/>
      <c r="UMB314" s="96"/>
      <c r="UMC314" s="96"/>
      <c r="UMD314" s="96"/>
      <c r="UME314" s="96"/>
      <c r="UMF314" s="96"/>
      <c r="UMG314" s="96"/>
      <c r="UMH314" s="96"/>
      <c r="UMI314" s="96"/>
      <c r="UMJ314" s="96"/>
      <c r="UMK314" s="96"/>
      <c r="UML314" s="96"/>
      <c r="UMM314" s="96"/>
      <c r="UMN314" s="96"/>
      <c r="UMO314" s="96"/>
      <c r="UMP314" s="96"/>
      <c r="UMQ314" s="96"/>
      <c r="UMR314" s="96"/>
      <c r="UMS314" s="96"/>
      <c r="UMT314" s="96"/>
      <c r="UMU314" s="96"/>
      <c r="UMV314" s="96"/>
      <c r="UMW314" s="96"/>
      <c r="UMX314" s="96"/>
      <c r="UMY314" s="96"/>
      <c r="UMZ314" s="96"/>
      <c r="UNA314" s="96"/>
      <c r="UNB314" s="96"/>
      <c r="UNC314" s="96"/>
      <c r="UND314" s="96"/>
      <c r="UNE314" s="96"/>
      <c r="UNF314" s="96"/>
      <c r="UNG314" s="96"/>
      <c r="UNH314" s="96"/>
      <c r="UNI314" s="96"/>
      <c r="UNJ314" s="96"/>
      <c r="UNK314" s="96"/>
      <c r="UNL314" s="96"/>
      <c r="UNM314" s="96"/>
      <c r="UNN314" s="96"/>
      <c r="UNO314" s="96"/>
      <c r="UNP314" s="96"/>
      <c r="UNQ314" s="96"/>
      <c r="UNR314" s="96"/>
      <c r="UNS314" s="96"/>
      <c r="UNT314" s="96"/>
      <c r="UNU314" s="96"/>
      <c r="UNV314" s="96"/>
      <c r="UNW314" s="96"/>
      <c r="UNX314" s="96"/>
      <c r="UNY314" s="96"/>
      <c r="UNZ314" s="96"/>
      <c r="UOA314" s="96"/>
      <c r="UOB314" s="96"/>
      <c r="UOC314" s="96"/>
      <c r="UOD314" s="96"/>
      <c r="UOE314" s="96"/>
      <c r="UOF314" s="96"/>
      <c r="UOG314" s="96"/>
      <c r="UOH314" s="96"/>
      <c r="UOI314" s="96"/>
      <c r="UOJ314" s="96"/>
      <c r="UOK314" s="96"/>
      <c r="UOL314" s="96"/>
      <c r="UOM314" s="96"/>
      <c r="UON314" s="96"/>
      <c r="UOO314" s="96"/>
      <c r="UOP314" s="96"/>
      <c r="UOQ314" s="96"/>
      <c r="UOR314" s="96"/>
      <c r="UOS314" s="96"/>
      <c r="UOT314" s="96"/>
      <c r="UOU314" s="96"/>
      <c r="UOV314" s="96"/>
      <c r="UOW314" s="96"/>
      <c r="UOX314" s="96"/>
      <c r="UOY314" s="96"/>
      <c r="UOZ314" s="96"/>
      <c r="UPA314" s="96"/>
      <c r="UPB314" s="96"/>
      <c r="UPC314" s="96"/>
      <c r="UPD314" s="96"/>
      <c r="UPE314" s="96"/>
      <c r="UPF314" s="96"/>
      <c r="UPG314" s="96"/>
      <c r="UPH314" s="96"/>
      <c r="UPI314" s="96"/>
      <c r="UPJ314" s="96"/>
      <c r="UPK314" s="96"/>
      <c r="UPL314" s="96"/>
      <c r="UPM314" s="96"/>
      <c r="UPN314" s="96"/>
      <c r="UPO314" s="96"/>
      <c r="UPP314" s="96"/>
      <c r="UPQ314" s="96"/>
      <c r="UPR314" s="96"/>
      <c r="UPS314" s="96"/>
      <c r="UPT314" s="96"/>
      <c r="UPU314" s="96"/>
      <c r="UPV314" s="96"/>
      <c r="UPW314" s="96"/>
      <c r="UPX314" s="96"/>
      <c r="UPY314" s="96"/>
      <c r="UPZ314" s="96"/>
      <c r="UQA314" s="96"/>
      <c r="UQB314" s="96"/>
      <c r="UQC314" s="96"/>
      <c r="UQD314" s="96"/>
      <c r="UQE314" s="96"/>
      <c r="UQF314" s="96"/>
      <c r="UQG314" s="96"/>
      <c r="UQH314" s="96"/>
      <c r="UQI314" s="96"/>
      <c r="UQJ314" s="96"/>
      <c r="UQK314" s="96"/>
      <c r="UQL314" s="96"/>
      <c r="UQM314" s="96"/>
      <c r="UQN314" s="96"/>
      <c r="UQO314" s="96"/>
      <c r="UQP314" s="96"/>
      <c r="UQQ314" s="96"/>
      <c r="UQR314" s="96"/>
      <c r="UQS314" s="96"/>
      <c r="UQT314" s="96"/>
      <c r="UQU314" s="96"/>
      <c r="UQV314" s="96"/>
      <c r="UQW314" s="96"/>
      <c r="UQX314" s="96"/>
      <c r="UQY314" s="96"/>
      <c r="UQZ314" s="96"/>
      <c r="URA314" s="96"/>
      <c r="URB314" s="96"/>
      <c r="URC314" s="96"/>
      <c r="URD314" s="96"/>
      <c r="URE314" s="96"/>
      <c r="URF314" s="96"/>
      <c r="URG314" s="96"/>
      <c r="URH314" s="96"/>
      <c r="URI314" s="96"/>
      <c r="URJ314" s="96"/>
      <c r="URK314" s="96"/>
      <c r="URL314" s="96"/>
      <c r="URM314" s="96"/>
      <c r="URN314" s="96"/>
      <c r="URO314" s="96"/>
      <c r="URP314" s="96"/>
      <c r="URQ314" s="96"/>
      <c r="URR314" s="96"/>
      <c r="URS314" s="96"/>
      <c r="URT314" s="96"/>
      <c r="URU314" s="96"/>
      <c r="URV314" s="96"/>
      <c r="URW314" s="96"/>
      <c r="URX314" s="96"/>
      <c r="URY314" s="96"/>
      <c r="URZ314" s="96"/>
      <c r="USA314" s="96"/>
      <c r="USB314" s="96"/>
      <c r="USC314" s="96"/>
      <c r="USD314" s="96"/>
      <c r="USE314" s="96"/>
      <c r="USF314" s="96"/>
      <c r="USG314" s="96"/>
      <c r="USH314" s="96"/>
      <c r="USI314" s="96"/>
      <c r="USJ314" s="96"/>
      <c r="USK314" s="96"/>
      <c r="USL314" s="96"/>
      <c r="USM314" s="96"/>
      <c r="USN314" s="96"/>
      <c r="USO314" s="96"/>
      <c r="USP314" s="96"/>
      <c r="USQ314" s="96"/>
      <c r="USR314" s="96"/>
      <c r="USS314" s="96"/>
      <c r="UST314" s="96"/>
      <c r="USU314" s="96"/>
      <c r="USV314" s="96"/>
      <c r="USW314" s="96"/>
      <c r="USX314" s="96"/>
      <c r="USY314" s="96"/>
      <c r="USZ314" s="96"/>
      <c r="UTA314" s="96"/>
      <c r="UTB314" s="96"/>
      <c r="UTC314" s="96"/>
      <c r="UTD314" s="96"/>
      <c r="UTE314" s="96"/>
      <c r="UTF314" s="96"/>
      <c r="UTG314" s="96"/>
      <c r="UTH314" s="96"/>
      <c r="UTI314" s="96"/>
      <c r="UTJ314" s="96"/>
      <c r="UTK314" s="96"/>
      <c r="UTL314" s="96"/>
      <c r="UTM314" s="96"/>
      <c r="UTN314" s="96"/>
      <c r="UTO314" s="96"/>
      <c r="UTP314" s="96"/>
      <c r="UTQ314" s="96"/>
      <c r="UTR314" s="96"/>
      <c r="UTS314" s="96"/>
      <c r="UTT314" s="96"/>
      <c r="UTU314" s="96"/>
      <c r="UTV314" s="96"/>
      <c r="UTW314" s="96"/>
      <c r="UTX314" s="96"/>
      <c r="UTY314" s="96"/>
      <c r="UTZ314" s="96"/>
      <c r="UUA314" s="96"/>
      <c r="UUB314" s="96"/>
      <c r="UUC314" s="96"/>
      <c r="UUD314" s="96"/>
      <c r="UUE314" s="96"/>
      <c r="UUF314" s="96"/>
      <c r="UUG314" s="96"/>
      <c r="UUH314" s="96"/>
      <c r="UUI314" s="96"/>
      <c r="UUJ314" s="96"/>
      <c r="UUK314" s="96"/>
      <c r="UUL314" s="96"/>
      <c r="UUM314" s="96"/>
      <c r="UUN314" s="96"/>
      <c r="UUO314" s="96"/>
      <c r="UUP314" s="96"/>
      <c r="UUQ314" s="96"/>
      <c r="UUR314" s="96"/>
      <c r="UUS314" s="96"/>
      <c r="UUT314" s="96"/>
      <c r="UUU314" s="96"/>
      <c r="UUV314" s="96"/>
      <c r="UUW314" s="96"/>
      <c r="UUX314" s="96"/>
      <c r="UUY314" s="96"/>
      <c r="UUZ314" s="96"/>
      <c r="UVA314" s="96"/>
      <c r="UVB314" s="96"/>
      <c r="UVC314" s="96"/>
      <c r="UVD314" s="96"/>
      <c r="UVE314" s="96"/>
      <c r="UVF314" s="96"/>
      <c r="UVG314" s="96"/>
      <c r="UVH314" s="96"/>
      <c r="UVI314" s="96"/>
      <c r="UVJ314" s="96"/>
      <c r="UVK314" s="96"/>
      <c r="UVL314" s="96"/>
      <c r="UVM314" s="96"/>
      <c r="UVN314" s="96"/>
      <c r="UVO314" s="96"/>
      <c r="UVP314" s="96"/>
      <c r="UVQ314" s="96"/>
      <c r="UVR314" s="96"/>
      <c r="UVS314" s="96"/>
      <c r="UVT314" s="96"/>
      <c r="UVU314" s="96"/>
      <c r="UVV314" s="96"/>
      <c r="UVW314" s="96"/>
      <c r="UVX314" s="96"/>
      <c r="UVY314" s="96"/>
      <c r="UVZ314" s="96"/>
      <c r="UWA314" s="96"/>
      <c r="UWB314" s="96"/>
      <c r="UWC314" s="96"/>
      <c r="UWD314" s="96"/>
      <c r="UWE314" s="96"/>
      <c r="UWF314" s="96"/>
      <c r="UWG314" s="96"/>
      <c r="UWH314" s="96"/>
      <c r="UWI314" s="96"/>
      <c r="UWJ314" s="96"/>
      <c r="UWK314" s="96"/>
      <c r="UWL314" s="96"/>
      <c r="UWM314" s="96"/>
      <c r="UWN314" s="96"/>
      <c r="UWO314" s="96"/>
      <c r="UWP314" s="96"/>
      <c r="UWQ314" s="96"/>
      <c r="UWR314" s="96"/>
      <c r="UWS314" s="96"/>
      <c r="UWT314" s="96"/>
      <c r="UWU314" s="96"/>
      <c r="UWV314" s="96"/>
      <c r="UWW314" s="96"/>
      <c r="UWX314" s="96"/>
      <c r="UWY314" s="96"/>
      <c r="UWZ314" s="96"/>
      <c r="UXA314" s="96"/>
      <c r="UXB314" s="96"/>
      <c r="UXC314" s="96"/>
      <c r="UXD314" s="96"/>
      <c r="UXE314" s="96"/>
      <c r="UXF314" s="96"/>
      <c r="UXG314" s="96"/>
      <c r="UXH314" s="96"/>
      <c r="UXI314" s="96"/>
      <c r="UXJ314" s="96"/>
      <c r="UXK314" s="96"/>
      <c r="UXL314" s="96"/>
      <c r="UXM314" s="96"/>
      <c r="UXN314" s="96"/>
      <c r="UXO314" s="96"/>
      <c r="UXP314" s="96"/>
      <c r="UXQ314" s="96"/>
      <c r="UXR314" s="96"/>
      <c r="UXS314" s="96"/>
      <c r="UXT314" s="96"/>
      <c r="UXU314" s="96"/>
      <c r="UXV314" s="96"/>
      <c r="UXW314" s="96"/>
      <c r="UXX314" s="96"/>
      <c r="UXY314" s="96"/>
      <c r="UXZ314" s="96"/>
      <c r="UYA314" s="96"/>
      <c r="UYB314" s="96"/>
      <c r="UYC314" s="96"/>
      <c r="UYD314" s="96"/>
      <c r="UYE314" s="96"/>
      <c r="UYF314" s="96"/>
      <c r="UYG314" s="96"/>
      <c r="UYH314" s="96"/>
      <c r="UYI314" s="96"/>
      <c r="UYJ314" s="96"/>
      <c r="UYK314" s="96"/>
      <c r="UYL314" s="96"/>
      <c r="UYM314" s="96"/>
      <c r="UYN314" s="96"/>
      <c r="UYO314" s="96"/>
      <c r="UYP314" s="96"/>
      <c r="UYQ314" s="96"/>
      <c r="UYR314" s="96"/>
      <c r="UYS314" s="96"/>
      <c r="UYT314" s="96"/>
      <c r="UYU314" s="96"/>
      <c r="UYV314" s="96"/>
      <c r="UYW314" s="96"/>
      <c r="UYX314" s="96"/>
      <c r="UYY314" s="96"/>
      <c r="UYZ314" s="96"/>
      <c r="UZA314" s="96"/>
      <c r="UZB314" s="96"/>
      <c r="UZC314" s="96"/>
      <c r="UZD314" s="96"/>
      <c r="UZE314" s="96"/>
      <c r="UZF314" s="96"/>
      <c r="UZG314" s="96"/>
      <c r="UZH314" s="96"/>
      <c r="UZI314" s="96"/>
      <c r="UZJ314" s="96"/>
      <c r="UZK314" s="96"/>
      <c r="UZL314" s="96"/>
      <c r="UZM314" s="96"/>
      <c r="UZN314" s="96"/>
      <c r="UZO314" s="96"/>
      <c r="UZP314" s="96"/>
      <c r="UZQ314" s="96"/>
      <c r="UZR314" s="96"/>
      <c r="UZS314" s="96"/>
      <c r="UZT314" s="96"/>
      <c r="UZU314" s="96"/>
      <c r="UZV314" s="96"/>
      <c r="UZW314" s="96"/>
      <c r="UZX314" s="96"/>
      <c r="UZY314" s="96"/>
      <c r="UZZ314" s="96"/>
      <c r="VAA314" s="96"/>
      <c r="VAB314" s="96"/>
      <c r="VAC314" s="96"/>
      <c r="VAD314" s="96"/>
      <c r="VAE314" s="96"/>
      <c r="VAF314" s="96"/>
      <c r="VAG314" s="96"/>
      <c r="VAH314" s="96"/>
      <c r="VAI314" s="96"/>
      <c r="VAJ314" s="96"/>
      <c r="VAK314" s="96"/>
      <c r="VAL314" s="96"/>
      <c r="VAM314" s="96"/>
      <c r="VAN314" s="96"/>
      <c r="VAO314" s="96"/>
      <c r="VAP314" s="96"/>
      <c r="VAQ314" s="96"/>
      <c r="VAR314" s="96"/>
      <c r="VAS314" s="96"/>
      <c r="VAT314" s="96"/>
      <c r="VAU314" s="96"/>
      <c r="VAV314" s="96"/>
      <c r="VAW314" s="96"/>
      <c r="VAX314" s="96"/>
      <c r="VAY314" s="96"/>
      <c r="VAZ314" s="96"/>
      <c r="VBA314" s="96"/>
      <c r="VBB314" s="96"/>
      <c r="VBC314" s="96"/>
      <c r="VBD314" s="96"/>
      <c r="VBE314" s="96"/>
      <c r="VBF314" s="96"/>
      <c r="VBG314" s="96"/>
      <c r="VBH314" s="96"/>
      <c r="VBI314" s="96"/>
      <c r="VBJ314" s="96"/>
      <c r="VBK314" s="96"/>
      <c r="VBL314" s="96"/>
      <c r="VBM314" s="96"/>
      <c r="VBN314" s="96"/>
      <c r="VBO314" s="96"/>
      <c r="VBP314" s="96"/>
      <c r="VBQ314" s="96"/>
      <c r="VBR314" s="96"/>
      <c r="VBS314" s="96"/>
      <c r="VBT314" s="96"/>
      <c r="VBU314" s="96"/>
      <c r="VBV314" s="96"/>
      <c r="VBW314" s="96"/>
      <c r="VBX314" s="96"/>
      <c r="VBY314" s="96"/>
      <c r="VBZ314" s="96"/>
      <c r="VCA314" s="96"/>
      <c r="VCB314" s="96"/>
      <c r="VCC314" s="96"/>
      <c r="VCD314" s="96"/>
      <c r="VCE314" s="96"/>
      <c r="VCF314" s="96"/>
      <c r="VCG314" s="96"/>
      <c r="VCH314" s="96"/>
      <c r="VCI314" s="96"/>
      <c r="VCJ314" s="96"/>
      <c r="VCK314" s="96"/>
      <c r="VCL314" s="96"/>
      <c r="VCM314" s="96"/>
      <c r="VCN314" s="96"/>
      <c r="VCO314" s="96"/>
      <c r="VCP314" s="96"/>
      <c r="VCQ314" s="96"/>
      <c r="VCR314" s="96"/>
      <c r="VCS314" s="96"/>
      <c r="VCT314" s="96"/>
      <c r="VCU314" s="96"/>
      <c r="VCV314" s="96"/>
      <c r="VCW314" s="96"/>
      <c r="VCX314" s="96"/>
      <c r="VCY314" s="96"/>
      <c r="VCZ314" s="96"/>
      <c r="VDA314" s="96"/>
      <c r="VDB314" s="96"/>
      <c r="VDC314" s="96"/>
      <c r="VDD314" s="96"/>
      <c r="VDE314" s="96"/>
      <c r="VDF314" s="96"/>
      <c r="VDG314" s="96"/>
      <c r="VDH314" s="96"/>
      <c r="VDI314" s="96"/>
      <c r="VDJ314" s="96"/>
      <c r="VDK314" s="96"/>
      <c r="VDL314" s="96"/>
      <c r="VDM314" s="96"/>
      <c r="VDN314" s="96"/>
      <c r="VDO314" s="96"/>
      <c r="VDP314" s="96"/>
      <c r="VDQ314" s="96"/>
      <c r="VDR314" s="96"/>
      <c r="VDS314" s="96"/>
      <c r="VDT314" s="96"/>
      <c r="VDU314" s="96"/>
      <c r="VDV314" s="96"/>
      <c r="VDW314" s="96"/>
      <c r="VDX314" s="96"/>
      <c r="VDY314" s="96"/>
      <c r="VDZ314" s="96"/>
      <c r="VEA314" s="96"/>
      <c r="VEB314" s="96"/>
      <c r="VEC314" s="96"/>
      <c r="VED314" s="96"/>
      <c r="VEE314" s="96"/>
      <c r="VEF314" s="96"/>
      <c r="VEG314" s="96"/>
      <c r="VEH314" s="96"/>
      <c r="VEI314" s="96"/>
      <c r="VEJ314" s="96"/>
      <c r="VEK314" s="96"/>
      <c r="VEL314" s="96"/>
      <c r="VEM314" s="96"/>
      <c r="VEN314" s="96"/>
      <c r="VEO314" s="96"/>
      <c r="VEP314" s="96"/>
      <c r="VEQ314" s="96"/>
      <c r="VER314" s="96"/>
      <c r="VES314" s="96"/>
      <c r="VET314" s="96"/>
      <c r="VEU314" s="96"/>
      <c r="VEV314" s="96"/>
      <c r="VEW314" s="96"/>
      <c r="VEX314" s="96"/>
      <c r="VEY314" s="96"/>
      <c r="VEZ314" s="96"/>
      <c r="VFA314" s="96"/>
      <c r="VFB314" s="96"/>
      <c r="VFC314" s="96"/>
      <c r="VFD314" s="96"/>
      <c r="VFE314" s="96"/>
      <c r="VFF314" s="96"/>
      <c r="VFG314" s="96"/>
      <c r="VFH314" s="96"/>
      <c r="VFI314" s="96"/>
      <c r="VFJ314" s="96"/>
      <c r="VFK314" s="96"/>
      <c r="VFL314" s="96"/>
      <c r="VFM314" s="96"/>
      <c r="VFN314" s="96"/>
      <c r="VFO314" s="96"/>
      <c r="VFP314" s="96"/>
      <c r="VFQ314" s="96"/>
      <c r="VFR314" s="96"/>
      <c r="VFS314" s="96"/>
      <c r="VFT314" s="96"/>
      <c r="VFU314" s="96"/>
      <c r="VFV314" s="96"/>
      <c r="VFW314" s="96"/>
      <c r="VFX314" s="96"/>
      <c r="VFY314" s="96"/>
      <c r="VFZ314" s="96"/>
      <c r="VGA314" s="96"/>
      <c r="VGB314" s="96"/>
      <c r="VGC314" s="96"/>
      <c r="VGD314" s="96"/>
      <c r="VGE314" s="96"/>
      <c r="VGF314" s="96"/>
      <c r="VGG314" s="96"/>
      <c r="VGH314" s="96"/>
      <c r="VGI314" s="96"/>
      <c r="VGJ314" s="96"/>
      <c r="VGK314" s="96"/>
      <c r="VGL314" s="96"/>
      <c r="VGM314" s="96"/>
      <c r="VGN314" s="96"/>
      <c r="VGO314" s="96"/>
      <c r="VGP314" s="96"/>
      <c r="VGQ314" s="96"/>
      <c r="VGR314" s="96"/>
      <c r="VGS314" s="96"/>
      <c r="VGT314" s="96"/>
      <c r="VGU314" s="96"/>
      <c r="VGV314" s="96"/>
      <c r="VGW314" s="96"/>
      <c r="VGX314" s="96"/>
      <c r="VGY314" s="96"/>
      <c r="VGZ314" s="96"/>
      <c r="VHA314" s="96"/>
      <c r="VHB314" s="96"/>
      <c r="VHC314" s="96"/>
      <c r="VHD314" s="96"/>
      <c r="VHE314" s="96"/>
      <c r="VHF314" s="96"/>
      <c r="VHG314" s="96"/>
      <c r="VHH314" s="96"/>
      <c r="VHI314" s="96"/>
      <c r="VHJ314" s="96"/>
      <c r="VHK314" s="96"/>
      <c r="VHL314" s="96"/>
      <c r="VHM314" s="96"/>
      <c r="VHN314" s="96"/>
      <c r="VHO314" s="96"/>
      <c r="VHP314" s="96"/>
      <c r="VHQ314" s="96"/>
      <c r="VHR314" s="96"/>
      <c r="VHS314" s="96"/>
      <c r="VHT314" s="96"/>
      <c r="VHU314" s="96"/>
      <c r="VHV314" s="96"/>
      <c r="VHW314" s="96"/>
      <c r="VHX314" s="96"/>
      <c r="VHY314" s="96"/>
      <c r="VHZ314" s="96"/>
      <c r="VIA314" s="96"/>
      <c r="VIB314" s="96"/>
      <c r="VIC314" s="96"/>
      <c r="VID314" s="96"/>
      <c r="VIE314" s="96"/>
      <c r="VIF314" s="96"/>
      <c r="VIG314" s="96"/>
      <c r="VIH314" s="96"/>
      <c r="VII314" s="96"/>
      <c r="VIJ314" s="96"/>
      <c r="VIK314" s="96"/>
      <c r="VIL314" s="96"/>
      <c r="VIM314" s="96"/>
      <c r="VIN314" s="96"/>
      <c r="VIO314" s="96"/>
      <c r="VIP314" s="96"/>
      <c r="VIQ314" s="96"/>
      <c r="VIR314" s="96"/>
      <c r="VIS314" s="96"/>
      <c r="VIT314" s="96"/>
      <c r="VIU314" s="96"/>
      <c r="VIV314" s="96"/>
      <c r="VIW314" s="96"/>
      <c r="VIX314" s="96"/>
      <c r="VIY314" s="96"/>
      <c r="VIZ314" s="96"/>
      <c r="VJA314" s="96"/>
      <c r="VJB314" s="96"/>
      <c r="VJC314" s="96"/>
      <c r="VJD314" s="96"/>
      <c r="VJE314" s="96"/>
      <c r="VJF314" s="96"/>
      <c r="VJG314" s="96"/>
      <c r="VJH314" s="96"/>
      <c r="VJI314" s="96"/>
      <c r="VJJ314" s="96"/>
      <c r="VJK314" s="96"/>
      <c r="VJL314" s="96"/>
      <c r="VJM314" s="96"/>
      <c r="VJN314" s="96"/>
      <c r="VJO314" s="96"/>
      <c r="VJP314" s="96"/>
      <c r="VJQ314" s="96"/>
      <c r="VJR314" s="96"/>
      <c r="VJS314" s="96"/>
      <c r="VJT314" s="96"/>
      <c r="VJU314" s="96"/>
      <c r="VJV314" s="96"/>
      <c r="VJW314" s="96"/>
      <c r="VJX314" s="96"/>
      <c r="VJY314" s="96"/>
      <c r="VJZ314" s="96"/>
      <c r="VKA314" s="96"/>
      <c r="VKB314" s="96"/>
      <c r="VKC314" s="96"/>
      <c r="VKD314" s="96"/>
      <c r="VKE314" s="96"/>
      <c r="VKF314" s="96"/>
      <c r="VKG314" s="96"/>
      <c r="VKH314" s="96"/>
      <c r="VKI314" s="96"/>
      <c r="VKJ314" s="96"/>
      <c r="VKK314" s="96"/>
      <c r="VKL314" s="96"/>
      <c r="VKM314" s="96"/>
      <c r="VKN314" s="96"/>
      <c r="VKO314" s="96"/>
      <c r="VKP314" s="96"/>
      <c r="VKQ314" s="96"/>
      <c r="VKR314" s="96"/>
      <c r="VKS314" s="96"/>
      <c r="VKT314" s="96"/>
      <c r="VKU314" s="96"/>
      <c r="VKV314" s="96"/>
      <c r="VKW314" s="96"/>
      <c r="VKX314" s="96"/>
      <c r="VKY314" s="96"/>
      <c r="VKZ314" s="96"/>
      <c r="VLA314" s="96"/>
      <c r="VLB314" s="96"/>
      <c r="VLC314" s="96"/>
      <c r="VLD314" s="96"/>
      <c r="VLE314" s="96"/>
      <c r="VLF314" s="96"/>
      <c r="VLG314" s="96"/>
      <c r="VLH314" s="96"/>
      <c r="VLI314" s="96"/>
      <c r="VLJ314" s="96"/>
      <c r="VLK314" s="96"/>
      <c r="VLL314" s="96"/>
      <c r="VLM314" s="96"/>
      <c r="VLN314" s="96"/>
      <c r="VLO314" s="96"/>
      <c r="VLP314" s="96"/>
      <c r="VLQ314" s="96"/>
      <c r="VLR314" s="96"/>
      <c r="VLS314" s="96"/>
      <c r="VLT314" s="96"/>
      <c r="VLU314" s="96"/>
      <c r="VLV314" s="96"/>
      <c r="VLW314" s="96"/>
      <c r="VLX314" s="96"/>
      <c r="VLY314" s="96"/>
      <c r="VLZ314" s="96"/>
      <c r="VMA314" s="96"/>
      <c r="VMB314" s="96"/>
      <c r="VMC314" s="96"/>
      <c r="VMD314" s="96"/>
      <c r="VME314" s="96"/>
      <c r="VMF314" s="96"/>
      <c r="VMG314" s="96"/>
      <c r="VMH314" s="96"/>
      <c r="VMI314" s="96"/>
      <c r="VMJ314" s="96"/>
      <c r="VMK314" s="96"/>
      <c r="VML314" s="96"/>
      <c r="VMM314" s="96"/>
      <c r="VMN314" s="96"/>
      <c r="VMO314" s="96"/>
      <c r="VMP314" s="96"/>
      <c r="VMQ314" s="96"/>
      <c r="VMR314" s="96"/>
      <c r="VMS314" s="96"/>
      <c r="VMT314" s="96"/>
      <c r="VMU314" s="96"/>
      <c r="VMV314" s="96"/>
      <c r="VMW314" s="96"/>
      <c r="VMX314" s="96"/>
      <c r="VMY314" s="96"/>
      <c r="VMZ314" s="96"/>
      <c r="VNA314" s="96"/>
      <c r="VNB314" s="96"/>
      <c r="VNC314" s="96"/>
      <c r="VND314" s="96"/>
      <c r="VNE314" s="96"/>
      <c r="VNF314" s="96"/>
      <c r="VNG314" s="96"/>
      <c r="VNH314" s="96"/>
      <c r="VNI314" s="96"/>
      <c r="VNJ314" s="96"/>
      <c r="VNK314" s="96"/>
      <c r="VNL314" s="96"/>
      <c r="VNM314" s="96"/>
      <c r="VNN314" s="96"/>
      <c r="VNO314" s="96"/>
      <c r="VNP314" s="96"/>
      <c r="VNQ314" s="96"/>
      <c r="VNR314" s="96"/>
      <c r="VNS314" s="96"/>
      <c r="VNT314" s="96"/>
      <c r="VNU314" s="96"/>
      <c r="VNV314" s="96"/>
      <c r="VNW314" s="96"/>
      <c r="VNX314" s="96"/>
      <c r="VNY314" s="96"/>
      <c r="VNZ314" s="96"/>
      <c r="VOA314" s="96"/>
      <c r="VOB314" s="96"/>
      <c r="VOC314" s="96"/>
      <c r="VOD314" s="96"/>
      <c r="VOE314" s="96"/>
      <c r="VOF314" s="96"/>
      <c r="VOG314" s="96"/>
      <c r="VOH314" s="96"/>
      <c r="VOI314" s="96"/>
      <c r="VOJ314" s="96"/>
      <c r="VOK314" s="96"/>
      <c r="VOL314" s="96"/>
      <c r="VOM314" s="96"/>
      <c r="VON314" s="96"/>
      <c r="VOO314" s="96"/>
      <c r="VOP314" s="96"/>
      <c r="VOQ314" s="96"/>
      <c r="VOR314" s="96"/>
      <c r="VOS314" s="96"/>
      <c r="VOT314" s="96"/>
      <c r="VOU314" s="96"/>
      <c r="VOV314" s="96"/>
      <c r="VOW314" s="96"/>
      <c r="VOX314" s="96"/>
      <c r="VOY314" s="96"/>
      <c r="VOZ314" s="96"/>
      <c r="VPA314" s="96"/>
      <c r="VPB314" s="96"/>
      <c r="VPC314" s="96"/>
      <c r="VPD314" s="96"/>
      <c r="VPE314" s="96"/>
      <c r="VPF314" s="96"/>
      <c r="VPG314" s="96"/>
      <c r="VPH314" s="96"/>
      <c r="VPI314" s="96"/>
      <c r="VPJ314" s="96"/>
      <c r="VPK314" s="96"/>
      <c r="VPL314" s="96"/>
      <c r="VPM314" s="96"/>
      <c r="VPN314" s="96"/>
      <c r="VPO314" s="96"/>
      <c r="VPP314" s="96"/>
      <c r="VPQ314" s="96"/>
      <c r="VPR314" s="96"/>
      <c r="VPS314" s="96"/>
      <c r="VPT314" s="96"/>
      <c r="VPU314" s="96"/>
      <c r="VPV314" s="96"/>
      <c r="VPW314" s="96"/>
      <c r="VPX314" s="96"/>
      <c r="VPY314" s="96"/>
      <c r="VPZ314" s="96"/>
      <c r="VQA314" s="96"/>
      <c r="VQB314" s="96"/>
      <c r="VQC314" s="96"/>
      <c r="VQD314" s="96"/>
      <c r="VQE314" s="96"/>
      <c r="VQF314" s="96"/>
      <c r="VQG314" s="96"/>
      <c r="VQH314" s="96"/>
      <c r="VQI314" s="96"/>
      <c r="VQJ314" s="96"/>
      <c r="VQK314" s="96"/>
      <c r="VQL314" s="96"/>
      <c r="VQM314" s="96"/>
      <c r="VQN314" s="96"/>
      <c r="VQO314" s="96"/>
      <c r="VQP314" s="96"/>
      <c r="VQQ314" s="96"/>
      <c r="VQR314" s="96"/>
      <c r="VQS314" s="96"/>
      <c r="VQT314" s="96"/>
      <c r="VQU314" s="96"/>
      <c r="VQV314" s="96"/>
      <c r="VQW314" s="96"/>
      <c r="VQX314" s="96"/>
      <c r="VQY314" s="96"/>
      <c r="VQZ314" s="96"/>
      <c r="VRA314" s="96"/>
      <c r="VRB314" s="96"/>
      <c r="VRC314" s="96"/>
      <c r="VRD314" s="96"/>
      <c r="VRE314" s="96"/>
      <c r="VRF314" s="96"/>
      <c r="VRG314" s="96"/>
      <c r="VRH314" s="96"/>
      <c r="VRI314" s="96"/>
      <c r="VRJ314" s="96"/>
      <c r="VRK314" s="96"/>
      <c r="VRL314" s="96"/>
      <c r="VRM314" s="96"/>
      <c r="VRN314" s="96"/>
      <c r="VRO314" s="96"/>
      <c r="VRP314" s="96"/>
      <c r="VRQ314" s="96"/>
      <c r="VRR314" s="96"/>
      <c r="VRS314" s="96"/>
      <c r="VRT314" s="96"/>
      <c r="VRU314" s="96"/>
      <c r="VRV314" s="96"/>
      <c r="VRW314" s="96"/>
      <c r="VRX314" s="96"/>
      <c r="VRY314" s="96"/>
      <c r="VRZ314" s="96"/>
      <c r="VSA314" s="96"/>
      <c r="VSB314" s="96"/>
      <c r="VSC314" s="96"/>
      <c r="VSD314" s="96"/>
      <c r="VSE314" s="96"/>
      <c r="VSF314" s="96"/>
      <c r="VSG314" s="96"/>
      <c r="VSH314" s="96"/>
      <c r="VSI314" s="96"/>
      <c r="VSJ314" s="96"/>
      <c r="VSK314" s="96"/>
      <c r="VSL314" s="96"/>
      <c r="VSM314" s="96"/>
      <c r="VSN314" s="96"/>
      <c r="VSO314" s="96"/>
      <c r="VSP314" s="96"/>
      <c r="VSQ314" s="96"/>
      <c r="VSR314" s="96"/>
      <c r="VSS314" s="96"/>
      <c r="VST314" s="96"/>
      <c r="VSU314" s="96"/>
      <c r="VSV314" s="96"/>
      <c r="VSW314" s="96"/>
      <c r="VSX314" s="96"/>
      <c r="VSY314" s="96"/>
      <c r="VSZ314" s="96"/>
      <c r="VTA314" s="96"/>
      <c r="VTB314" s="96"/>
      <c r="VTC314" s="96"/>
      <c r="VTD314" s="96"/>
      <c r="VTE314" s="96"/>
      <c r="VTF314" s="96"/>
      <c r="VTG314" s="96"/>
      <c r="VTH314" s="96"/>
      <c r="VTI314" s="96"/>
      <c r="VTJ314" s="96"/>
      <c r="VTK314" s="96"/>
      <c r="VTL314" s="96"/>
      <c r="VTM314" s="96"/>
      <c r="VTN314" s="96"/>
      <c r="VTO314" s="96"/>
      <c r="VTP314" s="96"/>
      <c r="VTQ314" s="96"/>
      <c r="VTR314" s="96"/>
      <c r="VTS314" s="96"/>
      <c r="VTT314" s="96"/>
      <c r="VTU314" s="96"/>
      <c r="VTV314" s="96"/>
      <c r="VTW314" s="96"/>
      <c r="VTX314" s="96"/>
      <c r="VTY314" s="96"/>
      <c r="VTZ314" s="96"/>
      <c r="VUA314" s="96"/>
      <c r="VUB314" s="96"/>
      <c r="VUC314" s="96"/>
      <c r="VUD314" s="96"/>
      <c r="VUE314" s="96"/>
      <c r="VUF314" s="96"/>
      <c r="VUG314" s="96"/>
      <c r="VUH314" s="96"/>
      <c r="VUI314" s="96"/>
      <c r="VUJ314" s="96"/>
      <c r="VUK314" s="96"/>
      <c r="VUL314" s="96"/>
      <c r="VUM314" s="96"/>
      <c r="VUN314" s="96"/>
      <c r="VUO314" s="96"/>
      <c r="VUP314" s="96"/>
      <c r="VUQ314" s="96"/>
      <c r="VUR314" s="96"/>
      <c r="VUS314" s="96"/>
      <c r="VUT314" s="96"/>
      <c r="VUU314" s="96"/>
      <c r="VUV314" s="96"/>
      <c r="VUW314" s="96"/>
      <c r="VUX314" s="96"/>
      <c r="VUY314" s="96"/>
      <c r="VUZ314" s="96"/>
      <c r="VVA314" s="96"/>
      <c r="VVB314" s="96"/>
      <c r="VVC314" s="96"/>
      <c r="VVD314" s="96"/>
      <c r="VVE314" s="96"/>
      <c r="VVF314" s="96"/>
      <c r="VVG314" s="96"/>
      <c r="VVH314" s="96"/>
      <c r="VVI314" s="96"/>
      <c r="VVJ314" s="96"/>
      <c r="VVK314" s="96"/>
      <c r="VVL314" s="96"/>
      <c r="VVM314" s="96"/>
      <c r="VVN314" s="96"/>
      <c r="VVO314" s="96"/>
      <c r="VVP314" s="96"/>
      <c r="VVQ314" s="96"/>
      <c r="VVR314" s="96"/>
      <c r="VVS314" s="96"/>
      <c r="VVT314" s="96"/>
      <c r="VVU314" s="96"/>
      <c r="VVV314" s="96"/>
      <c r="VVW314" s="96"/>
      <c r="VVX314" s="96"/>
      <c r="VVY314" s="96"/>
      <c r="VVZ314" s="96"/>
      <c r="VWA314" s="96"/>
      <c r="VWB314" s="96"/>
      <c r="VWC314" s="96"/>
      <c r="VWD314" s="96"/>
      <c r="VWE314" s="96"/>
      <c r="VWF314" s="96"/>
      <c r="VWG314" s="96"/>
      <c r="VWH314" s="96"/>
      <c r="VWI314" s="96"/>
      <c r="VWJ314" s="96"/>
      <c r="VWK314" s="96"/>
      <c r="VWL314" s="96"/>
      <c r="VWM314" s="96"/>
      <c r="VWN314" s="96"/>
      <c r="VWO314" s="96"/>
      <c r="VWP314" s="96"/>
      <c r="VWQ314" s="96"/>
      <c r="VWR314" s="96"/>
      <c r="VWS314" s="96"/>
      <c r="VWT314" s="96"/>
      <c r="VWU314" s="96"/>
      <c r="VWV314" s="96"/>
      <c r="VWW314" s="96"/>
      <c r="VWX314" s="96"/>
      <c r="VWY314" s="96"/>
      <c r="VWZ314" s="96"/>
      <c r="VXA314" s="96"/>
      <c r="VXB314" s="96"/>
      <c r="VXC314" s="96"/>
      <c r="VXD314" s="96"/>
      <c r="VXE314" s="96"/>
      <c r="VXF314" s="96"/>
      <c r="VXG314" s="96"/>
      <c r="VXH314" s="96"/>
      <c r="VXI314" s="96"/>
      <c r="VXJ314" s="96"/>
      <c r="VXK314" s="96"/>
      <c r="VXL314" s="96"/>
      <c r="VXM314" s="96"/>
      <c r="VXN314" s="96"/>
      <c r="VXO314" s="96"/>
      <c r="VXP314" s="96"/>
      <c r="VXQ314" s="96"/>
      <c r="VXR314" s="96"/>
      <c r="VXS314" s="96"/>
      <c r="VXT314" s="96"/>
      <c r="VXU314" s="96"/>
      <c r="VXV314" s="96"/>
      <c r="VXW314" s="96"/>
      <c r="VXX314" s="96"/>
      <c r="VXY314" s="96"/>
      <c r="VXZ314" s="96"/>
      <c r="VYA314" s="96"/>
      <c r="VYB314" s="96"/>
      <c r="VYC314" s="96"/>
      <c r="VYD314" s="96"/>
      <c r="VYE314" s="96"/>
      <c r="VYF314" s="96"/>
      <c r="VYG314" s="96"/>
      <c r="VYH314" s="96"/>
      <c r="VYI314" s="96"/>
      <c r="VYJ314" s="96"/>
      <c r="VYK314" s="96"/>
      <c r="VYL314" s="96"/>
      <c r="VYM314" s="96"/>
      <c r="VYN314" s="96"/>
      <c r="VYO314" s="96"/>
      <c r="VYP314" s="96"/>
      <c r="VYQ314" s="96"/>
      <c r="VYR314" s="96"/>
      <c r="VYS314" s="96"/>
      <c r="VYT314" s="96"/>
      <c r="VYU314" s="96"/>
      <c r="VYV314" s="96"/>
      <c r="VYW314" s="96"/>
      <c r="VYX314" s="96"/>
      <c r="VYY314" s="96"/>
      <c r="VYZ314" s="96"/>
      <c r="VZA314" s="96"/>
      <c r="VZB314" s="96"/>
      <c r="VZC314" s="96"/>
      <c r="VZD314" s="96"/>
      <c r="VZE314" s="96"/>
      <c r="VZF314" s="96"/>
      <c r="VZG314" s="96"/>
      <c r="VZH314" s="96"/>
      <c r="VZI314" s="96"/>
      <c r="VZJ314" s="96"/>
      <c r="VZK314" s="96"/>
      <c r="VZL314" s="96"/>
      <c r="VZM314" s="96"/>
      <c r="VZN314" s="96"/>
      <c r="VZO314" s="96"/>
      <c r="VZP314" s="96"/>
      <c r="VZQ314" s="96"/>
      <c r="VZR314" s="96"/>
      <c r="VZS314" s="96"/>
      <c r="VZT314" s="96"/>
      <c r="VZU314" s="96"/>
      <c r="VZV314" s="96"/>
      <c r="VZW314" s="96"/>
      <c r="VZX314" s="96"/>
      <c r="VZY314" s="96"/>
      <c r="VZZ314" s="96"/>
      <c r="WAA314" s="96"/>
      <c r="WAB314" s="96"/>
      <c r="WAC314" s="96"/>
      <c r="WAD314" s="96"/>
      <c r="WAE314" s="96"/>
      <c r="WAF314" s="96"/>
      <c r="WAG314" s="96"/>
      <c r="WAH314" s="96"/>
      <c r="WAI314" s="96"/>
      <c r="WAJ314" s="96"/>
      <c r="WAK314" s="96"/>
      <c r="WAL314" s="96"/>
      <c r="WAM314" s="96"/>
      <c r="WAN314" s="96"/>
      <c r="WAO314" s="96"/>
      <c r="WAP314" s="96"/>
      <c r="WAQ314" s="96"/>
      <c r="WAR314" s="96"/>
      <c r="WAS314" s="96"/>
      <c r="WAT314" s="96"/>
      <c r="WAU314" s="96"/>
      <c r="WAV314" s="96"/>
      <c r="WAW314" s="96"/>
      <c r="WAX314" s="96"/>
      <c r="WAY314" s="96"/>
      <c r="WAZ314" s="96"/>
      <c r="WBA314" s="96"/>
      <c r="WBB314" s="96"/>
      <c r="WBC314" s="96"/>
      <c r="WBD314" s="96"/>
      <c r="WBE314" s="96"/>
      <c r="WBF314" s="96"/>
      <c r="WBG314" s="96"/>
      <c r="WBH314" s="96"/>
      <c r="WBI314" s="96"/>
      <c r="WBJ314" s="96"/>
      <c r="WBK314" s="96"/>
      <c r="WBL314" s="96"/>
      <c r="WBM314" s="96"/>
      <c r="WBN314" s="96"/>
      <c r="WBO314" s="96"/>
      <c r="WBP314" s="96"/>
      <c r="WBQ314" s="96"/>
      <c r="WBR314" s="96"/>
      <c r="WBS314" s="96"/>
      <c r="WBT314" s="96"/>
      <c r="WBU314" s="96"/>
      <c r="WBV314" s="96"/>
      <c r="WBW314" s="96"/>
      <c r="WBX314" s="96"/>
      <c r="WBY314" s="96"/>
      <c r="WBZ314" s="96"/>
      <c r="WCA314" s="96"/>
      <c r="WCB314" s="96"/>
      <c r="WCC314" s="96"/>
      <c r="WCD314" s="96"/>
      <c r="WCE314" s="96"/>
      <c r="WCF314" s="96"/>
      <c r="WCG314" s="96"/>
      <c r="WCH314" s="96"/>
      <c r="WCI314" s="96"/>
      <c r="WCJ314" s="96"/>
      <c r="WCK314" s="96"/>
      <c r="WCL314" s="96"/>
      <c r="WCM314" s="96"/>
      <c r="WCN314" s="96"/>
      <c r="WCO314" s="96"/>
      <c r="WCP314" s="96"/>
      <c r="WCQ314" s="96"/>
      <c r="WCR314" s="96"/>
      <c r="WCS314" s="96"/>
      <c r="WCT314" s="96"/>
      <c r="WCU314" s="96"/>
      <c r="WCV314" s="96"/>
      <c r="WCW314" s="96"/>
      <c r="WCX314" s="96"/>
      <c r="WCY314" s="96"/>
      <c r="WCZ314" s="96"/>
      <c r="WDA314" s="96"/>
      <c r="WDB314" s="96"/>
      <c r="WDC314" s="96"/>
      <c r="WDD314" s="96"/>
      <c r="WDE314" s="96"/>
      <c r="WDF314" s="96"/>
      <c r="WDG314" s="96"/>
      <c r="WDH314" s="96"/>
      <c r="WDI314" s="96"/>
      <c r="WDJ314" s="96"/>
      <c r="WDK314" s="96"/>
      <c r="WDL314" s="96"/>
      <c r="WDM314" s="96"/>
      <c r="WDN314" s="96"/>
      <c r="WDO314" s="96"/>
      <c r="WDP314" s="96"/>
      <c r="WDQ314" s="96"/>
      <c r="WDR314" s="96"/>
      <c r="WDS314" s="96"/>
      <c r="WDT314" s="96"/>
      <c r="WDU314" s="96"/>
      <c r="WDV314" s="96"/>
      <c r="WDW314" s="96"/>
      <c r="WDX314" s="96"/>
      <c r="WDY314" s="96"/>
      <c r="WDZ314" s="96"/>
      <c r="WEA314" s="96"/>
      <c r="WEB314" s="96"/>
      <c r="WEC314" s="96"/>
      <c r="WED314" s="96"/>
      <c r="WEE314" s="96"/>
      <c r="WEF314" s="96"/>
      <c r="WEG314" s="96"/>
      <c r="WEH314" s="96"/>
      <c r="WEI314" s="96"/>
      <c r="WEJ314" s="96"/>
      <c r="WEK314" s="96"/>
      <c r="WEL314" s="96"/>
      <c r="WEM314" s="96"/>
      <c r="WEN314" s="96"/>
      <c r="WEO314" s="96"/>
      <c r="WEP314" s="96"/>
      <c r="WEQ314" s="96"/>
      <c r="WER314" s="96"/>
      <c r="WES314" s="96"/>
      <c r="WET314" s="96"/>
      <c r="WEU314" s="96"/>
      <c r="WEV314" s="96"/>
      <c r="WEW314" s="96"/>
      <c r="WEX314" s="96"/>
      <c r="WEY314" s="96"/>
      <c r="WEZ314" s="96"/>
      <c r="WFA314" s="96"/>
      <c r="WFB314" s="96"/>
      <c r="WFC314" s="96"/>
      <c r="WFD314" s="96"/>
      <c r="WFE314" s="96"/>
      <c r="WFF314" s="96"/>
      <c r="WFG314" s="96"/>
      <c r="WFH314" s="96"/>
      <c r="WFI314" s="96"/>
      <c r="WFJ314" s="96"/>
      <c r="WFK314" s="96"/>
      <c r="WFL314" s="96"/>
      <c r="WFM314" s="96"/>
      <c r="WFN314" s="96"/>
      <c r="WFO314" s="96"/>
      <c r="WFP314" s="96"/>
      <c r="WFQ314" s="96"/>
      <c r="WFR314" s="96"/>
      <c r="WFS314" s="96"/>
      <c r="WFT314" s="96"/>
      <c r="WFU314" s="96"/>
      <c r="WFV314" s="96"/>
      <c r="WFW314" s="96"/>
      <c r="WFX314" s="96"/>
      <c r="WFY314" s="96"/>
      <c r="WFZ314" s="96"/>
      <c r="WGA314" s="96"/>
      <c r="WGB314" s="96"/>
      <c r="WGC314" s="96"/>
      <c r="WGD314" s="96"/>
      <c r="WGE314" s="96"/>
      <c r="WGF314" s="96"/>
      <c r="WGG314" s="96"/>
      <c r="WGH314" s="96"/>
      <c r="WGI314" s="96"/>
      <c r="WGJ314" s="96"/>
      <c r="WGK314" s="96"/>
      <c r="WGL314" s="96"/>
      <c r="WGM314" s="96"/>
      <c r="WGN314" s="96"/>
      <c r="WGO314" s="96"/>
      <c r="WGP314" s="96"/>
      <c r="WGQ314" s="96"/>
      <c r="WGR314" s="96"/>
      <c r="WGS314" s="96"/>
      <c r="WGT314" s="96"/>
      <c r="WGU314" s="96"/>
      <c r="WGV314" s="96"/>
      <c r="WGW314" s="96"/>
      <c r="WGX314" s="96"/>
      <c r="WGY314" s="96"/>
      <c r="WGZ314" s="96"/>
      <c r="WHA314" s="96"/>
      <c r="WHB314" s="96"/>
      <c r="WHC314" s="96"/>
      <c r="WHD314" s="96"/>
      <c r="WHE314" s="96"/>
      <c r="WHF314" s="96"/>
      <c r="WHG314" s="96"/>
      <c r="WHH314" s="96"/>
      <c r="WHI314" s="96"/>
      <c r="WHJ314" s="96"/>
      <c r="WHK314" s="96"/>
      <c r="WHL314" s="96"/>
      <c r="WHM314" s="96"/>
      <c r="WHN314" s="96"/>
      <c r="WHO314" s="96"/>
      <c r="WHP314" s="96"/>
      <c r="WHQ314" s="96"/>
      <c r="WHR314" s="96"/>
      <c r="WHS314" s="96"/>
      <c r="WHT314" s="96"/>
      <c r="WHU314" s="96"/>
      <c r="WHV314" s="96"/>
      <c r="WHW314" s="96"/>
      <c r="WHX314" s="96"/>
      <c r="WHY314" s="96"/>
      <c r="WHZ314" s="96"/>
      <c r="WIA314" s="96"/>
      <c r="WIB314" s="96"/>
      <c r="WIC314" s="96"/>
      <c r="WID314" s="96"/>
      <c r="WIE314" s="96"/>
      <c r="WIF314" s="96"/>
      <c r="WIG314" s="96"/>
      <c r="WIH314" s="96"/>
      <c r="WII314" s="96"/>
      <c r="WIJ314" s="96"/>
      <c r="WIK314" s="96"/>
      <c r="WIL314" s="96"/>
      <c r="WIM314" s="96"/>
      <c r="WIN314" s="96"/>
      <c r="WIO314" s="96"/>
      <c r="WIP314" s="96"/>
      <c r="WIQ314" s="96"/>
      <c r="WIR314" s="96"/>
      <c r="WIS314" s="96"/>
      <c r="WIT314" s="96"/>
      <c r="WIU314" s="96"/>
      <c r="WIV314" s="96"/>
      <c r="WIW314" s="96"/>
      <c r="WIX314" s="96"/>
      <c r="WIY314" s="96"/>
      <c r="WIZ314" s="96"/>
      <c r="WJA314" s="96"/>
      <c r="WJB314" s="96"/>
      <c r="WJC314" s="96"/>
      <c r="WJD314" s="96"/>
      <c r="WJE314" s="96"/>
      <c r="WJF314" s="96"/>
      <c r="WJG314" s="96"/>
      <c r="WJH314" s="96"/>
      <c r="WJI314" s="96"/>
      <c r="WJJ314" s="96"/>
      <c r="WJK314" s="96"/>
      <c r="WJL314" s="96"/>
      <c r="WJM314" s="96"/>
      <c r="WJN314" s="96"/>
      <c r="WJO314" s="96"/>
      <c r="WJP314" s="96"/>
      <c r="WJQ314" s="96"/>
      <c r="WJR314" s="96"/>
      <c r="WJS314" s="96"/>
      <c r="WJT314" s="96"/>
      <c r="WJU314" s="96"/>
      <c r="WJV314" s="96"/>
      <c r="WJW314" s="96"/>
      <c r="WJX314" s="96"/>
      <c r="WJY314" s="96"/>
      <c r="WJZ314" s="96"/>
      <c r="WKA314" s="96"/>
      <c r="WKB314" s="96"/>
      <c r="WKC314" s="96"/>
      <c r="WKD314" s="96"/>
      <c r="WKE314" s="96"/>
      <c r="WKF314" s="96"/>
      <c r="WKG314" s="96"/>
      <c r="WKH314" s="96"/>
      <c r="WKI314" s="96"/>
      <c r="WKJ314" s="96"/>
      <c r="WKK314" s="96"/>
      <c r="WKL314" s="96"/>
      <c r="WKM314" s="96"/>
      <c r="WKN314" s="96"/>
      <c r="WKO314" s="96"/>
      <c r="WKP314" s="96"/>
      <c r="WKQ314" s="96"/>
      <c r="WKR314" s="96"/>
      <c r="WKS314" s="96"/>
      <c r="WKT314" s="96"/>
      <c r="WKU314" s="96"/>
      <c r="WKV314" s="96"/>
      <c r="WKW314" s="96"/>
      <c r="WKX314" s="96"/>
      <c r="WKY314" s="96"/>
      <c r="WKZ314" s="96"/>
      <c r="WLA314" s="96"/>
      <c r="WLB314" s="96"/>
      <c r="WLC314" s="96"/>
      <c r="WLD314" s="96"/>
      <c r="WLE314" s="96"/>
      <c r="WLF314" s="96"/>
      <c r="WLG314" s="96"/>
      <c r="WLH314" s="96"/>
      <c r="WLI314" s="96"/>
      <c r="WLJ314" s="96"/>
      <c r="WLK314" s="96"/>
      <c r="WLL314" s="96"/>
      <c r="WLM314" s="96"/>
      <c r="WLN314" s="96"/>
      <c r="WLO314" s="96"/>
      <c r="WLP314" s="96"/>
      <c r="WLQ314" s="96"/>
      <c r="WLR314" s="96"/>
      <c r="WLS314" s="96"/>
      <c r="WLT314" s="96"/>
      <c r="WLU314" s="96"/>
      <c r="WLV314" s="96"/>
      <c r="WLW314" s="96"/>
      <c r="WLX314" s="96"/>
      <c r="WLY314" s="96"/>
      <c r="WLZ314" s="96"/>
      <c r="WMA314" s="96"/>
      <c r="WMB314" s="96"/>
      <c r="WMC314" s="96"/>
      <c r="WMD314" s="96"/>
      <c r="WME314" s="96"/>
      <c r="WMF314" s="96"/>
      <c r="WMG314" s="96"/>
      <c r="WMH314" s="96"/>
      <c r="WMI314" s="96"/>
      <c r="WMJ314" s="96"/>
      <c r="WMK314" s="96"/>
      <c r="WML314" s="96"/>
      <c r="WMM314" s="96"/>
      <c r="WMN314" s="96"/>
      <c r="WMO314" s="96"/>
      <c r="WMP314" s="96"/>
      <c r="WMQ314" s="96"/>
      <c r="WMR314" s="96"/>
      <c r="WMS314" s="96"/>
      <c r="WMT314" s="96"/>
      <c r="WMU314" s="96"/>
      <c r="WMV314" s="96"/>
      <c r="WMW314" s="96"/>
      <c r="WMX314" s="96"/>
      <c r="WMY314" s="96"/>
      <c r="WMZ314" s="96"/>
      <c r="WNA314" s="96"/>
      <c r="WNB314" s="96"/>
      <c r="WNC314" s="96"/>
      <c r="WND314" s="96"/>
      <c r="WNE314" s="96"/>
      <c r="WNF314" s="96"/>
      <c r="WNG314" s="96"/>
      <c r="WNH314" s="96"/>
      <c r="WNI314" s="96"/>
      <c r="WNJ314" s="96"/>
      <c r="WNK314" s="96"/>
      <c r="WNL314" s="96"/>
      <c r="WNM314" s="96"/>
      <c r="WNN314" s="96"/>
      <c r="WNO314" s="96"/>
      <c r="WNP314" s="96"/>
      <c r="WNQ314" s="96"/>
      <c r="WNR314" s="96"/>
      <c r="WNS314" s="96"/>
      <c r="WNT314" s="96"/>
      <c r="WNU314" s="96"/>
      <c r="WNV314" s="96"/>
      <c r="WNW314" s="96"/>
      <c r="WNX314" s="96"/>
      <c r="WNY314" s="96"/>
      <c r="WNZ314" s="96"/>
      <c r="WOA314" s="96"/>
      <c r="WOB314" s="96"/>
      <c r="WOC314" s="96"/>
      <c r="WOD314" s="96"/>
      <c r="WOE314" s="96"/>
      <c r="WOF314" s="96"/>
      <c r="WOG314" s="96"/>
      <c r="WOH314" s="96"/>
      <c r="WOI314" s="96"/>
      <c r="WOJ314" s="96"/>
      <c r="WOK314" s="96"/>
      <c r="WOL314" s="96"/>
      <c r="WOM314" s="96"/>
      <c r="WON314" s="96"/>
      <c r="WOO314" s="96"/>
      <c r="WOP314" s="96"/>
      <c r="WOQ314" s="96"/>
      <c r="WOR314" s="96"/>
      <c r="WOS314" s="96"/>
      <c r="WOT314" s="96"/>
      <c r="WOU314" s="96"/>
      <c r="WOV314" s="96"/>
      <c r="WOW314" s="96"/>
      <c r="WOX314" s="96"/>
      <c r="WOY314" s="96"/>
      <c r="WOZ314" s="96"/>
      <c r="WPA314" s="96"/>
      <c r="WPB314" s="96"/>
      <c r="WPC314" s="96"/>
      <c r="WPD314" s="96"/>
      <c r="WPE314" s="96"/>
      <c r="WPF314" s="96"/>
      <c r="WPG314" s="96"/>
      <c r="WPH314" s="96"/>
      <c r="WPI314" s="96"/>
      <c r="WPJ314" s="96"/>
      <c r="WPK314" s="96"/>
      <c r="WPL314" s="96"/>
      <c r="WPM314" s="96"/>
      <c r="WPN314" s="96"/>
      <c r="WPO314" s="96"/>
      <c r="WPP314" s="96"/>
      <c r="WPQ314" s="96"/>
      <c r="WPR314" s="96"/>
      <c r="WPS314" s="96"/>
      <c r="WPT314" s="96"/>
      <c r="WPU314" s="96"/>
      <c r="WPV314" s="96"/>
      <c r="WPW314" s="96"/>
      <c r="WPX314" s="96"/>
      <c r="WPY314" s="96"/>
      <c r="WPZ314" s="96"/>
      <c r="WQA314" s="96"/>
      <c r="WQB314" s="96"/>
      <c r="WQC314" s="96"/>
      <c r="WQD314" s="96"/>
      <c r="WQE314" s="96"/>
      <c r="WQF314" s="96"/>
      <c r="WQG314" s="96"/>
      <c r="WQH314" s="96"/>
      <c r="WQI314" s="96"/>
      <c r="WQJ314" s="96"/>
      <c r="WQK314" s="96"/>
      <c r="WQL314" s="96"/>
      <c r="WQM314" s="96"/>
      <c r="WQN314" s="96"/>
      <c r="WQO314" s="96"/>
      <c r="WQP314" s="96"/>
      <c r="WQQ314" s="96"/>
      <c r="WQR314" s="96"/>
      <c r="WQS314" s="96"/>
      <c r="WQT314" s="96"/>
      <c r="WQU314" s="96"/>
      <c r="WQV314" s="96"/>
      <c r="WQW314" s="96"/>
      <c r="WQX314" s="96"/>
      <c r="WQY314" s="96"/>
      <c r="WQZ314" s="96"/>
      <c r="WRA314" s="96"/>
      <c r="WRB314" s="96"/>
      <c r="WRC314" s="96"/>
      <c r="WRD314" s="96"/>
      <c r="WRE314" s="96"/>
      <c r="WRF314" s="96"/>
      <c r="WRG314" s="96"/>
      <c r="WRH314" s="96"/>
      <c r="WRI314" s="96"/>
      <c r="WRJ314" s="96"/>
      <c r="WRK314" s="96"/>
      <c r="WRL314" s="96"/>
      <c r="WRM314" s="96"/>
      <c r="WRN314" s="96"/>
      <c r="WRO314" s="96"/>
      <c r="WRP314" s="96"/>
      <c r="WRQ314" s="96"/>
      <c r="WRR314" s="96"/>
      <c r="WRS314" s="96"/>
      <c r="WRT314" s="96"/>
      <c r="WRU314" s="96"/>
      <c r="WRV314" s="96"/>
      <c r="WRW314" s="96"/>
      <c r="WRX314" s="96"/>
      <c r="WRY314" s="96"/>
      <c r="WRZ314" s="96"/>
      <c r="WSA314" s="96"/>
      <c r="WSB314" s="96"/>
      <c r="WSC314" s="96"/>
      <c r="WSD314" s="96"/>
      <c r="WSE314" s="96"/>
      <c r="WSF314" s="96"/>
      <c r="WSG314" s="96"/>
      <c r="WSH314" s="96"/>
      <c r="WSI314" s="96"/>
      <c r="WSJ314" s="96"/>
      <c r="WSK314" s="96"/>
      <c r="WSL314" s="96"/>
      <c r="WSM314" s="96"/>
      <c r="WSN314" s="96"/>
      <c r="WSO314" s="96"/>
      <c r="WSP314" s="96"/>
      <c r="WSQ314" s="96"/>
      <c r="WSR314" s="96"/>
      <c r="WSS314" s="96"/>
      <c r="WST314" s="96"/>
      <c r="WSU314" s="96"/>
      <c r="WSV314" s="96"/>
      <c r="WSW314" s="96"/>
      <c r="WSX314" s="96"/>
      <c r="WSY314" s="96"/>
      <c r="WSZ314" s="96"/>
      <c r="WTA314" s="96"/>
      <c r="WTB314" s="96"/>
      <c r="WTC314" s="96"/>
      <c r="WTD314" s="96"/>
      <c r="WTE314" s="96"/>
      <c r="WTF314" s="96"/>
      <c r="WTG314" s="96"/>
      <c r="WTH314" s="96"/>
      <c r="WTI314" s="96"/>
      <c r="WTJ314" s="96"/>
      <c r="WTK314" s="96"/>
      <c r="WTL314" s="96"/>
      <c r="WTM314" s="96"/>
      <c r="WTN314" s="96"/>
      <c r="WTO314" s="96"/>
      <c r="WTP314" s="96"/>
      <c r="WTQ314" s="96"/>
      <c r="WTR314" s="96"/>
      <c r="WTS314" s="96"/>
      <c r="WTT314" s="96"/>
      <c r="WTU314" s="96"/>
      <c r="WTV314" s="96"/>
      <c r="WTW314" s="96"/>
      <c r="WTX314" s="96"/>
      <c r="WTY314" s="96"/>
      <c r="WTZ314" s="96"/>
      <c r="WUA314" s="96"/>
      <c r="WUB314" s="96"/>
      <c r="WUC314" s="96"/>
      <c r="WUD314" s="96"/>
      <c r="WUE314" s="96"/>
      <c r="WUF314" s="96"/>
      <c r="WUG314" s="96"/>
      <c r="WUH314" s="96"/>
      <c r="WUI314" s="96"/>
      <c r="WUJ314" s="96"/>
      <c r="WUK314" s="96"/>
      <c r="WUL314" s="96"/>
      <c r="WUM314" s="96"/>
      <c r="WUN314" s="96"/>
      <c r="WUO314" s="96"/>
      <c r="WUP314" s="96"/>
      <c r="WUQ314" s="96"/>
      <c r="WUR314" s="96"/>
      <c r="WUS314" s="96"/>
      <c r="WUT314" s="96"/>
      <c r="WUU314" s="96"/>
      <c r="WUV314" s="96"/>
      <c r="WUW314" s="96"/>
      <c r="WUX314" s="96"/>
      <c r="WUY314" s="96"/>
      <c r="WUZ314" s="96"/>
      <c r="WVA314" s="96"/>
      <c r="WVB314" s="96"/>
      <c r="WVC314" s="96"/>
      <c r="WVD314" s="96"/>
      <c r="WVE314" s="96"/>
      <c r="WVF314" s="96"/>
      <c r="WVG314" s="96"/>
      <c r="WVH314" s="96"/>
      <c r="WVI314" s="96"/>
    </row>
    <row r="315" spans="1:16129" x14ac:dyDescent="0.2">
      <c r="A315" s="320">
        <v>808</v>
      </c>
      <c r="B315" s="320" t="s">
        <v>571</v>
      </c>
      <c r="C315" s="80">
        <f>SUM(SUMIFS('1. Rpt 18s (non-CSU)'!Q$9:Q$555,'1. Rpt 18s (non-CSU)'!$J$9:$J$555,A271,'1. Rpt 18s (non-CSU)'!$I$9:$I$555,100),SUMIFS('1. Rpt 18s (non-CSU)'!Q$9:Q$555,'1. Rpt 18s (non-CSU)'!$J$9:$J$555,A271,'1. Rpt 18s (non-CSU)'!$I$9:$I$555,200),SUMIFS('1. Rpt 18s (non-CSU)'!Q$9:Q$555,'1. Rpt 18s (non-CSU)'!$J$9:$J$555,A271,'1. Rpt 18s (non-CSU)'!$I$9:$I$555,300))</f>
        <v>1599546.95</v>
      </c>
      <c r="D315" s="80">
        <f>SUM(SUMIFS('1. Rpt 18s (non-CSU)'!X$9:X$555,'1. Rpt 18s (non-CSU)'!$J$9:$J$555,A271,'1. Rpt 18s (non-CSU)'!$I$9:$I$555,100),SUMIFS('1. Rpt 18s (non-CSU)'!X$9:X$555,'1. Rpt 18s (non-CSU)'!$J$9:$J$555,A271,'1. Rpt 18s (non-CSU)'!$I$9:$I$555,200),SUMIFS('1. Rpt 18s (non-CSU)'!X$9:X$555,'1. Rpt 18s (non-CSU)'!$J$9:$J$555,A271,'1. Rpt 18s (non-CSU)'!$I$9:$I$555,300))</f>
        <v>0</v>
      </c>
      <c r="E315" s="80">
        <f>SUM(SUMIFS('1. Rpt 18s (non-CSU)'!AC$9:AC$555,'1. Rpt 18s (non-CSU)'!$J$9:$J$555,A271,'1. Rpt 18s (non-CSU)'!$I$9:$I$555,100),SUMIFS('1. Rpt 18s (non-CSU)'!AC$9:AC$555,'1. Rpt 18s (non-CSU)'!$J$9:$J$555,A271,'1. Rpt 18s (non-CSU)'!$I$9:$I$555,200),SUMIFS('1. Rpt 18s (non-CSU)'!AC$9:AC$555,'1. Rpt 18s (non-CSU)'!$J$9:$J$555,A271,'1. Rpt 18s (non-CSU)'!$I$9:$I$555,300))</f>
        <v>349968.38</v>
      </c>
      <c r="F315" s="232">
        <f>C315+D315-E315</f>
        <v>1249578.57</v>
      </c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  <c r="BR315" s="96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  <c r="CE315" s="96"/>
      <c r="CF315" s="96"/>
      <c r="CG315" s="96"/>
      <c r="CH315" s="96"/>
      <c r="CI315" s="96"/>
      <c r="CJ315" s="96"/>
      <c r="CK315" s="96"/>
      <c r="CL315" s="96"/>
      <c r="CM315" s="96"/>
      <c r="CN315" s="96"/>
      <c r="CO315" s="96"/>
      <c r="CP315" s="96"/>
      <c r="CQ315" s="96"/>
      <c r="CR315" s="96"/>
      <c r="CS315" s="96"/>
      <c r="CT315" s="96"/>
      <c r="CU315" s="96"/>
      <c r="CV315" s="96"/>
      <c r="CW315" s="96"/>
      <c r="CX315" s="96"/>
      <c r="CY315" s="96"/>
      <c r="CZ315" s="96"/>
      <c r="DA315" s="96"/>
      <c r="DB315" s="96"/>
      <c r="DC315" s="96"/>
      <c r="DD315" s="96"/>
      <c r="DE315" s="96"/>
      <c r="DF315" s="96"/>
      <c r="DG315" s="96"/>
      <c r="DH315" s="96"/>
      <c r="DI315" s="96"/>
      <c r="DJ315" s="96"/>
      <c r="DK315" s="96"/>
      <c r="DL315" s="96"/>
      <c r="DM315" s="96"/>
      <c r="DN315" s="96"/>
      <c r="DO315" s="96"/>
      <c r="DP315" s="96"/>
      <c r="DQ315" s="96"/>
      <c r="DR315" s="96"/>
      <c r="DS315" s="96"/>
      <c r="DT315" s="96"/>
      <c r="DU315" s="96"/>
      <c r="DV315" s="96"/>
      <c r="DW315" s="96"/>
      <c r="DX315" s="96"/>
      <c r="DY315" s="96"/>
      <c r="DZ315" s="96"/>
      <c r="EA315" s="96"/>
      <c r="EB315" s="96"/>
      <c r="EC315" s="96"/>
      <c r="ED315" s="96"/>
      <c r="EE315" s="96"/>
      <c r="EF315" s="96"/>
      <c r="EG315" s="96"/>
      <c r="EH315" s="96"/>
      <c r="EI315" s="96"/>
      <c r="EJ315" s="96"/>
      <c r="EK315" s="96"/>
      <c r="EL315" s="96"/>
      <c r="EM315" s="96"/>
      <c r="EN315" s="96"/>
      <c r="EO315" s="96"/>
      <c r="EP315" s="96"/>
      <c r="EQ315" s="96"/>
      <c r="ER315" s="96"/>
      <c r="ES315" s="96"/>
      <c r="ET315" s="96"/>
      <c r="EU315" s="96"/>
      <c r="EV315" s="96"/>
      <c r="EW315" s="96"/>
      <c r="EX315" s="96"/>
      <c r="EY315" s="96"/>
      <c r="EZ315" s="96"/>
      <c r="FA315" s="96"/>
      <c r="FB315" s="96"/>
      <c r="FC315" s="96"/>
      <c r="FD315" s="96"/>
      <c r="FE315" s="96"/>
      <c r="FF315" s="96"/>
      <c r="FG315" s="96"/>
      <c r="FH315" s="96"/>
      <c r="FI315" s="96"/>
      <c r="FJ315" s="96"/>
      <c r="FK315" s="96"/>
      <c r="FL315" s="96"/>
      <c r="FM315" s="96"/>
      <c r="FN315" s="96"/>
      <c r="FO315" s="96"/>
      <c r="FP315" s="96"/>
      <c r="FQ315" s="96"/>
      <c r="FR315" s="96"/>
      <c r="FS315" s="96"/>
      <c r="FT315" s="96"/>
      <c r="FU315" s="96"/>
      <c r="FV315" s="96"/>
      <c r="FW315" s="96"/>
      <c r="FX315" s="96"/>
      <c r="FY315" s="96"/>
      <c r="FZ315" s="96"/>
      <c r="GA315" s="96"/>
      <c r="GB315" s="96"/>
      <c r="GC315" s="96"/>
      <c r="GD315" s="96"/>
      <c r="GE315" s="96"/>
      <c r="GF315" s="96"/>
      <c r="GG315" s="96"/>
      <c r="GH315" s="96"/>
      <c r="GI315" s="96"/>
      <c r="GJ315" s="96"/>
      <c r="GK315" s="96"/>
      <c r="GL315" s="96"/>
      <c r="GM315" s="96"/>
      <c r="GN315" s="96"/>
      <c r="GO315" s="96"/>
      <c r="GP315" s="96"/>
      <c r="GQ315" s="96"/>
      <c r="GR315" s="96"/>
      <c r="GS315" s="96"/>
      <c r="GT315" s="96"/>
      <c r="GU315" s="96"/>
      <c r="GV315" s="96"/>
      <c r="GW315" s="96"/>
      <c r="GX315" s="96"/>
      <c r="GY315" s="96"/>
      <c r="GZ315" s="96"/>
      <c r="HA315" s="96"/>
      <c r="HB315" s="96"/>
      <c r="HC315" s="96"/>
      <c r="HD315" s="96"/>
      <c r="HE315" s="96"/>
      <c r="HF315" s="96"/>
      <c r="HG315" s="96"/>
      <c r="HH315" s="96"/>
      <c r="HI315" s="96"/>
      <c r="HJ315" s="96"/>
      <c r="HK315" s="96"/>
      <c r="HL315" s="96"/>
      <c r="HM315" s="96"/>
      <c r="HN315" s="96"/>
      <c r="HO315" s="96"/>
      <c r="HP315" s="96"/>
      <c r="HQ315" s="96"/>
      <c r="HR315" s="96"/>
      <c r="HS315" s="96"/>
      <c r="HT315" s="96"/>
      <c r="HU315" s="96"/>
      <c r="HV315" s="96"/>
      <c r="HW315" s="96"/>
      <c r="HX315" s="96"/>
      <c r="HY315" s="96"/>
      <c r="HZ315" s="96"/>
      <c r="IA315" s="96"/>
      <c r="IB315" s="96"/>
      <c r="IC315" s="96"/>
      <c r="ID315" s="96"/>
      <c r="IE315" s="96"/>
      <c r="IF315" s="96"/>
      <c r="IG315" s="96"/>
      <c r="IH315" s="96"/>
      <c r="II315" s="96"/>
      <c r="IJ315" s="96"/>
      <c r="IK315" s="96"/>
      <c r="IL315" s="96"/>
      <c r="IM315" s="96"/>
      <c r="IN315" s="96"/>
      <c r="IO315" s="96"/>
      <c r="IP315" s="96"/>
      <c r="IQ315" s="96"/>
      <c r="IR315" s="96"/>
      <c r="IS315" s="96"/>
      <c r="IT315" s="96"/>
      <c r="IU315" s="96"/>
      <c r="IV315" s="96"/>
      <c r="IW315" s="96"/>
      <c r="IX315" s="96"/>
      <c r="IY315" s="96"/>
      <c r="IZ315" s="96"/>
      <c r="JA315" s="96"/>
      <c r="JB315" s="96"/>
      <c r="JC315" s="96"/>
      <c r="JD315" s="96"/>
      <c r="JE315" s="96"/>
      <c r="JF315" s="96"/>
      <c r="JG315" s="96"/>
      <c r="JH315" s="96"/>
      <c r="JI315" s="96"/>
      <c r="JJ315" s="96"/>
      <c r="JK315" s="96"/>
      <c r="JL315" s="96"/>
      <c r="JM315" s="96"/>
      <c r="JN315" s="96"/>
      <c r="JO315" s="96"/>
      <c r="JP315" s="96"/>
      <c r="JQ315" s="96"/>
      <c r="JR315" s="96"/>
      <c r="JS315" s="96"/>
      <c r="JT315" s="96"/>
      <c r="JU315" s="96"/>
      <c r="JV315" s="96"/>
      <c r="JW315" s="96"/>
      <c r="JX315" s="96"/>
      <c r="JY315" s="96"/>
      <c r="JZ315" s="96"/>
      <c r="KA315" s="96"/>
      <c r="KB315" s="96"/>
      <c r="KC315" s="96"/>
      <c r="KD315" s="96"/>
      <c r="KE315" s="96"/>
      <c r="KF315" s="96"/>
      <c r="KG315" s="96"/>
      <c r="KH315" s="96"/>
      <c r="KI315" s="96"/>
      <c r="KJ315" s="96"/>
      <c r="KK315" s="96"/>
      <c r="KL315" s="96"/>
      <c r="KM315" s="96"/>
      <c r="KN315" s="96"/>
      <c r="KO315" s="96"/>
      <c r="KP315" s="96"/>
      <c r="KQ315" s="96"/>
      <c r="KR315" s="96"/>
      <c r="KS315" s="96"/>
      <c r="KT315" s="96"/>
      <c r="KU315" s="96"/>
      <c r="KV315" s="96"/>
      <c r="KW315" s="96"/>
      <c r="KX315" s="96"/>
      <c r="KY315" s="96"/>
      <c r="KZ315" s="96"/>
      <c r="LA315" s="96"/>
      <c r="LB315" s="96"/>
      <c r="LC315" s="96"/>
      <c r="LD315" s="96"/>
      <c r="LE315" s="96"/>
      <c r="LF315" s="96"/>
      <c r="LG315" s="96"/>
      <c r="LH315" s="96"/>
      <c r="LI315" s="96"/>
      <c r="LJ315" s="96"/>
      <c r="LK315" s="96"/>
      <c r="LL315" s="96"/>
      <c r="LM315" s="96"/>
      <c r="LN315" s="96"/>
      <c r="LO315" s="96"/>
      <c r="LP315" s="96"/>
      <c r="LQ315" s="96"/>
      <c r="LR315" s="96"/>
      <c r="LS315" s="96"/>
      <c r="LT315" s="96"/>
      <c r="LU315" s="96"/>
      <c r="LV315" s="96"/>
      <c r="LW315" s="96"/>
      <c r="LX315" s="96"/>
      <c r="LY315" s="96"/>
      <c r="LZ315" s="96"/>
      <c r="MA315" s="96"/>
      <c r="MB315" s="96"/>
      <c r="MC315" s="96"/>
      <c r="MD315" s="96"/>
      <c r="ME315" s="96"/>
      <c r="MF315" s="96"/>
      <c r="MG315" s="96"/>
      <c r="MH315" s="96"/>
      <c r="MI315" s="96"/>
      <c r="MJ315" s="96"/>
      <c r="MK315" s="96"/>
      <c r="ML315" s="96"/>
      <c r="MM315" s="96"/>
      <c r="MN315" s="96"/>
      <c r="MO315" s="96"/>
      <c r="MP315" s="96"/>
      <c r="MQ315" s="96"/>
      <c r="MR315" s="96"/>
      <c r="MS315" s="96"/>
      <c r="MT315" s="96"/>
      <c r="MU315" s="96"/>
      <c r="MV315" s="96"/>
      <c r="MW315" s="96"/>
      <c r="MX315" s="96"/>
      <c r="MY315" s="96"/>
      <c r="MZ315" s="96"/>
      <c r="NA315" s="96"/>
      <c r="NB315" s="96"/>
      <c r="NC315" s="96"/>
      <c r="ND315" s="96"/>
      <c r="NE315" s="96"/>
      <c r="NF315" s="96"/>
      <c r="NG315" s="96"/>
      <c r="NH315" s="96"/>
      <c r="NI315" s="96"/>
      <c r="NJ315" s="96"/>
      <c r="NK315" s="96"/>
      <c r="NL315" s="96"/>
      <c r="NM315" s="96"/>
      <c r="NN315" s="96"/>
      <c r="NO315" s="96"/>
      <c r="NP315" s="96"/>
      <c r="NQ315" s="96"/>
      <c r="NR315" s="96"/>
      <c r="NS315" s="96"/>
      <c r="NT315" s="96"/>
      <c r="NU315" s="96"/>
      <c r="NV315" s="96"/>
      <c r="NW315" s="96"/>
      <c r="NX315" s="96"/>
      <c r="NY315" s="96"/>
      <c r="NZ315" s="96"/>
      <c r="OA315" s="96"/>
      <c r="OB315" s="96"/>
      <c r="OC315" s="96"/>
      <c r="OD315" s="96"/>
      <c r="OE315" s="96"/>
      <c r="OF315" s="96"/>
      <c r="OG315" s="96"/>
      <c r="OH315" s="96"/>
      <c r="OI315" s="96"/>
      <c r="OJ315" s="96"/>
      <c r="OK315" s="96"/>
      <c r="OL315" s="96"/>
      <c r="OM315" s="96"/>
      <c r="ON315" s="96"/>
      <c r="OO315" s="96"/>
      <c r="OP315" s="96"/>
      <c r="OQ315" s="96"/>
      <c r="OR315" s="96"/>
      <c r="OS315" s="96"/>
      <c r="OT315" s="96"/>
      <c r="OU315" s="96"/>
      <c r="OV315" s="96"/>
      <c r="OW315" s="96"/>
      <c r="OX315" s="96"/>
      <c r="OY315" s="96"/>
      <c r="OZ315" s="96"/>
      <c r="PA315" s="96"/>
      <c r="PB315" s="96"/>
      <c r="PC315" s="96"/>
      <c r="PD315" s="96"/>
      <c r="PE315" s="96"/>
      <c r="PF315" s="96"/>
      <c r="PG315" s="96"/>
      <c r="PH315" s="96"/>
      <c r="PI315" s="96"/>
      <c r="PJ315" s="96"/>
      <c r="PK315" s="96"/>
      <c r="PL315" s="96"/>
      <c r="PM315" s="96"/>
      <c r="PN315" s="96"/>
      <c r="PO315" s="96"/>
      <c r="PP315" s="96"/>
      <c r="PQ315" s="96"/>
      <c r="PR315" s="96"/>
      <c r="PS315" s="96"/>
      <c r="PT315" s="96"/>
      <c r="PU315" s="96"/>
      <c r="PV315" s="96"/>
      <c r="PW315" s="96"/>
      <c r="PX315" s="96"/>
      <c r="PY315" s="96"/>
      <c r="PZ315" s="96"/>
      <c r="QA315" s="96"/>
      <c r="QB315" s="96"/>
      <c r="QC315" s="96"/>
      <c r="QD315" s="96"/>
      <c r="QE315" s="96"/>
      <c r="QF315" s="96"/>
      <c r="QG315" s="96"/>
      <c r="QH315" s="96"/>
      <c r="QI315" s="96"/>
      <c r="QJ315" s="96"/>
      <c r="QK315" s="96"/>
      <c r="QL315" s="96"/>
      <c r="QM315" s="96"/>
      <c r="QN315" s="96"/>
      <c r="QO315" s="96"/>
      <c r="QP315" s="96"/>
      <c r="QQ315" s="96"/>
      <c r="QR315" s="96"/>
      <c r="QS315" s="96"/>
      <c r="QT315" s="96"/>
      <c r="QU315" s="96"/>
      <c r="QV315" s="96"/>
      <c r="QW315" s="96"/>
      <c r="QX315" s="96"/>
      <c r="QY315" s="96"/>
      <c r="QZ315" s="96"/>
      <c r="RA315" s="96"/>
      <c r="RB315" s="96"/>
      <c r="RC315" s="96"/>
      <c r="RD315" s="96"/>
      <c r="RE315" s="96"/>
      <c r="RF315" s="96"/>
      <c r="RG315" s="96"/>
      <c r="RH315" s="96"/>
      <c r="RI315" s="96"/>
      <c r="RJ315" s="96"/>
      <c r="RK315" s="96"/>
      <c r="RL315" s="96"/>
      <c r="RM315" s="96"/>
      <c r="RN315" s="96"/>
      <c r="RO315" s="96"/>
      <c r="RP315" s="96"/>
      <c r="RQ315" s="96"/>
      <c r="RR315" s="96"/>
      <c r="RS315" s="96"/>
      <c r="RT315" s="96"/>
      <c r="RU315" s="96"/>
      <c r="RV315" s="96"/>
      <c r="RW315" s="96"/>
      <c r="RX315" s="96"/>
      <c r="RY315" s="96"/>
      <c r="RZ315" s="96"/>
      <c r="SA315" s="96"/>
      <c r="SB315" s="96"/>
      <c r="SC315" s="96"/>
      <c r="SD315" s="96"/>
      <c r="SE315" s="96"/>
      <c r="SF315" s="96"/>
      <c r="SG315" s="96"/>
      <c r="SH315" s="96"/>
      <c r="SI315" s="96"/>
      <c r="SJ315" s="96"/>
      <c r="SK315" s="96"/>
      <c r="SL315" s="96"/>
      <c r="SM315" s="96"/>
      <c r="SN315" s="96"/>
      <c r="SO315" s="96"/>
      <c r="SP315" s="96"/>
      <c r="SQ315" s="96"/>
      <c r="SR315" s="96"/>
      <c r="SS315" s="96"/>
      <c r="ST315" s="96"/>
      <c r="SU315" s="96"/>
      <c r="SV315" s="96"/>
      <c r="SW315" s="96"/>
      <c r="SX315" s="96"/>
      <c r="SY315" s="96"/>
      <c r="SZ315" s="96"/>
      <c r="TA315" s="96"/>
      <c r="TB315" s="96"/>
      <c r="TC315" s="96"/>
      <c r="TD315" s="96"/>
      <c r="TE315" s="96"/>
      <c r="TF315" s="96"/>
      <c r="TG315" s="96"/>
      <c r="TH315" s="96"/>
      <c r="TI315" s="96"/>
      <c r="TJ315" s="96"/>
      <c r="TK315" s="96"/>
      <c r="TL315" s="96"/>
      <c r="TM315" s="96"/>
      <c r="TN315" s="96"/>
      <c r="TO315" s="96"/>
      <c r="TP315" s="96"/>
      <c r="TQ315" s="96"/>
      <c r="TR315" s="96"/>
      <c r="TS315" s="96"/>
      <c r="TT315" s="96"/>
      <c r="TU315" s="96"/>
      <c r="TV315" s="96"/>
      <c r="TW315" s="96"/>
      <c r="TX315" s="96"/>
      <c r="TY315" s="96"/>
      <c r="TZ315" s="96"/>
      <c r="UA315" s="96"/>
      <c r="UB315" s="96"/>
      <c r="UC315" s="96"/>
      <c r="UD315" s="96"/>
      <c r="UE315" s="96"/>
      <c r="UF315" s="96"/>
      <c r="UG315" s="96"/>
      <c r="UH315" s="96"/>
      <c r="UI315" s="96"/>
      <c r="UJ315" s="96"/>
      <c r="UK315" s="96"/>
      <c r="UL315" s="96"/>
      <c r="UM315" s="96"/>
      <c r="UN315" s="96"/>
      <c r="UO315" s="96"/>
      <c r="UP315" s="96"/>
      <c r="UQ315" s="96"/>
      <c r="UR315" s="96"/>
      <c r="US315" s="96"/>
      <c r="UT315" s="96"/>
      <c r="UU315" s="96"/>
      <c r="UV315" s="96"/>
      <c r="UW315" s="96"/>
      <c r="UX315" s="96"/>
      <c r="UY315" s="96"/>
      <c r="UZ315" s="96"/>
      <c r="VA315" s="96"/>
      <c r="VB315" s="96"/>
      <c r="VC315" s="96"/>
      <c r="VD315" s="96"/>
      <c r="VE315" s="96"/>
      <c r="VF315" s="96"/>
      <c r="VG315" s="96"/>
      <c r="VH315" s="96"/>
      <c r="VI315" s="96"/>
      <c r="VJ315" s="96"/>
      <c r="VK315" s="96"/>
      <c r="VL315" s="96"/>
      <c r="VM315" s="96"/>
      <c r="VN315" s="96"/>
      <c r="VO315" s="96"/>
      <c r="VP315" s="96"/>
      <c r="VQ315" s="96"/>
      <c r="VR315" s="96"/>
      <c r="VS315" s="96"/>
      <c r="VT315" s="96"/>
      <c r="VU315" s="96"/>
      <c r="VV315" s="96"/>
      <c r="VW315" s="96"/>
      <c r="VX315" s="96"/>
      <c r="VY315" s="96"/>
      <c r="VZ315" s="96"/>
      <c r="WA315" s="96"/>
      <c r="WB315" s="96"/>
      <c r="WC315" s="96"/>
      <c r="WD315" s="96"/>
      <c r="WE315" s="96"/>
      <c r="WF315" s="96"/>
      <c r="WG315" s="96"/>
      <c r="WH315" s="96"/>
      <c r="WI315" s="96"/>
      <c r="WJ315" s="96"/>
      <c r="WK315" s="96"/>
      <c r="WL315" s="96"/>
      <c r="WM315" s="96"/>
      <c r="WN315" s="96"/>
      <c r="WO315" s="96"/>
      <c r="WP315" s="96"/>
      <c r="WQ315" s="96"/>
      <c r="WR315" s="96"/>
      <c r="WS315" s="96"/>
      <c r="WT315" s="96"/>
      <c r="WU315" s="96"/>
      <c r="WV315" s="96"/>
      <c r="WW315" s="96"/>
      <c r="WX315" s="96"/>
      <c r="WY315" s="96"/>
      <c r="WZ315" s="96"/>
      <c r="XA315" s="96"/>
      <c r="XB315" s="96"/>
      <c r="XC315" s="96"/>
      <c r="XD315" s="96"/>
      <c r="XE315" s="96"/>
      <c r="XF315" s="96"/>
      <c r="XG315" s="96"/>
      <c r="XH315" s="96"/>
      <c r="XI315" s="96"/>
      <c r="XJ315" s="96"/>
      <c r="XK315" s="96"/>
      <c r="XL315" s="96"/>
      <c r="XM315" s="96"/>
      <c r="XN315" s="96"/>
      <c r="XO315" s="96"/>
      <c r="XP315" s="96"/>
      <c r="XQ315" s="96"/>
      <c r="XR315" s="96"/>
      <c r="XS315" s="96"/>
      <c r="XT315" s="96"/>
      <c r="XU315" s="96"/>
      <c r="XV315" s="96"/>
      <c r="XW315" s="96"/>
      <c r="XX315" s="96"/>
      <c r="XY315" s="96"/>
      <c r="XZ315" s="96"/>
      <c r="YA315" s="96"/>
      <c r="YB315" s="96"/>
      <c r="YC315" s="96"/>
      <c r="YD315" s="96"/>
      <c r="YE315" s="96"/>
      <c r="YF315" s="96"/>
      <c r="YG315" s="96"/>
      <c r="YH315" s="96"/>
      <c r="YI315" s="96"/>
      <c r="YJ315" s="96"/>
      <c r="YK315" s="96"/>
      <c r="YL315" s="96"/>
      <c r="YM315" s="96"/>
      <c r="YN315" s="96"/>
      <c r="YO315" s="96"/>
      <c r="YP315" s="96"/>
      <c r="YQ315" s="96"/>
      <c r="YR315" s="96"/>
      <c r="YS315" s="96"/>
      <c r="YT315" s="96"/>
      <c r="YU315" s="96"/>
      <c r="YV315" s="96"/>
      <c r="YW315" s="96"/>
      <c r="YX315" s="96"/>
      <c r="YY315" s="96"/>
      <c r="YZ315" s="96"/>
      <c r="ZA315" s="96"/>
      <c r="ZB315" s="96"/>
      <c r="ZC315" s="96"/>
      <c r="ZD315" s="96"/>
      <c r="ZE315" s="96"/>
      <c r="ZF315" s="96"/>
      <c r="ZG315" s="96"/>
      <c r="ZH315" s="96"/>
      <c r="ZI315" s="96"/>
      <c r="ZJ315" s="96"/>
      <c r="ZK315" s="96"/>
      <c r="ZL315" s="96"/>
      <c r="ZM315" s="96"/>
      <c r="ZN315" s="96"/>
      <c r="ZO315" s="96"/>
      <c r="ZP315" s="96"/>
      <c r="ZQ315" s="96"/>
      <c r="ZR315" s="96"/>
      <c r="ZS315" s="96"/>
      <c r="ZT315" s="96"/>
      <c r="ZU315" s="96"/>
      <c r="ZV315" s="96"/>
      <c r="ZW315" s="96"/>
      <c r="ZX315" s="96"/>
      <c r="ZY315" s="96"/>
      <c r="ZZ315" s="96"/>
      <c r="AAA315" s="96"/>
      <c r="AAB315" s="96"/>
      <c r="AAC315" s="96"/>
      <c r="AAD315" s="96"/>
      <c r="AAE315" s="96"/>
      <c r="AAF315" s="96"/>
      <c r="AAG315" s="96"/>
      <c r="AAH315" s="96"/>
      <c r="AAI315" s="96"/>
      <c r="AAJ315" s="96"/>
      <c r="AAK315" s="96"/>
      <c r="AAL315" s="96"/>
      <c r="AAM315" s="96"/>
      <c r="AAN315" s="96"/>
      <c r="AAO315" s="96"/>
      <c r="AAP315" s="96"/>
      <c r="AAQ315" s="96"/>
      <c r="AAR315" s="96"/>
      <c r="AAS315" s="96"/>
      <c r="AAT315" s="96"/>
      <c r="AAU315" s="96"/>
      <c r="AAV315" s="96"/>
      <c r="AAW315" s="96"/>
      <c r="AAX315" s="96"/>
      <c r="AAY315" s="96"/>
      <c r="AAZ315" s="96"/>
      <c r="ABA315" s="96"/>
      <c r="ABB315" s="96"/>
      <c r="ABC315" s="96"/>
      <c r="ABD315" s="96"/>
      <c r="ABE315" s="96"/>
      <c r="ABF315" s="96"/>
      <c r="ABG315" s="96"/>
      <c r="ABH315" s="96"/>
      <c r="ABI315" s="96"/>
      <c r="ABJ315" s="96"/>
      <c r="ABK315" s="96"/>
      <c r="ABL315" s="96"/>
      <c r="ABM315" s="96"/>
      <c r="ABN315" s="96"/>
      <c r="ABO315" s="96"/>
      <c r="ABP315" s="96"/>
      <c r="ABQ315" s="96"/>
      <c r="ABR315" s="96"/>
      <c r="ABS315" s="96"/>
      <c r="ABT315" s="96"/>
      <c r="ABU315" s="96"/>
      <c r="ABV315" s="96"/>
      <c r="ABW315" s="96"/>
      <c r="ABX315" s="96"/>
      <c r="ABY315" s="96"/>
      <c r="ABZ315" s="96"/>
      <c r="ACA315" s="96"/>
      <c r="ACB315" s="96"/>
      <c r="ACC315" s="96"/>
      <c r="ACD315" s="96"/>
      <c r="ACE315" s="96"/>
      <c r="ACF315" s="96"/>
      <c r="ACG315" s="96"/>
      <c r="ACH315" s="96"/>
      <c r="ACI315" s="96"/>
      <c r="ACJ315" s="96"/>
      <c r="ACK315" s="96"/>
      <c r="ACL315" s="96"/>
      <c r="ACM315" s="96"/>
      <c r="ACN315" s="96"/>
      <c r="ACO315" s="96"/>
      <c r="ACP315" s="96"/>
      <c r="ACQ315" s="96"/>
      <c r="ACR315" s="96"/>
      <c r="ACS315" s="96"/>
      <c r="ACT315" s="96"/>
      <c r="ACU315" s="96"/>
      <c r="ACV315" s="96"/>
      <c r="ACW315" s="96"/>
      <c r="ACX315" s="96"/>
      <c r="ACY315" s="96"/>
      <c r="ACZ315" s="96"/>
      <c r="ADA315" s="96"/>
      <c r="ADB315" s="96"/>
      <c r="ADC315" s="96"/>
      <c r="ADD315" s="96"/>
      <c r="ADE315" s="96"/>
      <c r="ADF315" s="96"/>
      <c r="ADG315" s="96"/>
      <c r="ADH315" s="96"/>
      <c r="ADI315" s="96"/>
      <c r="ADJ315" s="96"/>
      <c r="ADK315" s="96"/>
      <c r="ADL315" s="96"/>
      <c r="ADM315" s="96"/>
      <c r="ADN315" s="96"/>
      <c r="ADO315" s="96"/>
      <c r="ADP315" s="96"/>
      <c r="ADQ315" s="96"/>
      <c r="ADR315" s="96"/>
      <c r="ADS315" s="96"/>
      <c r="ADT315" s="96"/>
      <c r="ADU315" s="96"/>
      <c r="ADV315" s="96"/>
      <c r="ADW315" s="96"/>
      <c r="ADX315" s="96"/>
      <c r="ADY315" s="96"/>
      <c r="ADZ315" s="96"/>
      <c r="AEA315" s="96"/>
      <c r="AEB315" s="96"/>
      <c r="AEC315" s="96"/>
      <c r="AED315" s="96"/>
      <c r="AEE315" s="96"/>
      <c r="AEF315" s="96"/>
      <c r="AEG315" s="96"/>
      <c r="AEH315" s="96"/>
      <c r="AEI315" s="96"/>
      <c r="AEJ315" s="96"/>
      <c r="AEK315" s="96"/>
      <c r="AEL315" s="96"/>
      <c r="AEM315" s="96"/>
      <c r="AEN315" s="96"/>
      <c r="AEO315" s="96"/>
      <c r="AEP315" s="96"/>
      <c r="AEQ315" s="96"/>
      <c r="AER315" s="96"/>
      <c r="AES315" s="96"/>
      <c r="AET315" s="96"/>
      <c r="AEU315" s="96"/>
      <c r="AEV315" s="96"/>
      <c r="AEW315" s="96"/>
      <c r="AEX315" s="96"/>
      <c r="AEY315" s="96"/>
      <c r="AEZ315" s="96"/>
      <c r="AFA315" s="96"/>
      <c r="AFB315" s="96"/>
      <c r="AFC315" s="96"/>
      <c r="AFD315" s="96"/>
      <c r="AFE315" s="96"/>
      <c r="AFF315" s="96"/>
      <c r="AFG315" s="96"/>
      <c r="AFH315" s="96"/>
      <c r="AFI315" s="96"/>
      <c r="AFJ315" s="96"/>
      <c r="AFK315" s="96"/>
      <c r="AFL315" s="96"/>
      <c r="AFM315" s="96"/>
      <c r="AFN315" s="96"/>
      <c r="AFO315" s="96"/>
      <c r="AFP315" s="96"/>
      <c r="AFQ315" s="96"/>
      <c r="AFR315" s="96"/>
      <c r="AFS315" s="96"/>
      <c r="AFT315" s="96"/>
      <c r="AFU315" s="96"/>
      <c r="AFV315" s="96"/>
      <c r="AFW315" s="96"/>
      <c r="AFX315" s="96"/>
      <c r="AFY315" s="96"/>
      <c r="AFZ315" s="96"/>
      <c r="AGA315" s="96"/>
      <c r="AGB315" s="96"/>
      <c r="AGC315" s="96"/>
      <c r="AGD315" s="96"/>
      <c r="AGE315" s="96"/>
      <c r="AGF315" s="96"/>
      <c r="AGG315" s="96"/>
      <c r="AGH315" s="96"/>
      <c r="AGI315" s="96"/>
      <c r="AGJ315" s="96"/>
      <c r="AGK315" s="96"/>
      <c r="AGL315" s="96"/>
      <c r="AGM315" s="96"/>
      <c r="AGN315" s="96"/>
      <c r="AGO315" s="96"/>
      <c r="AGP315" s="96"/>
      <c r="AGQ315" s="96"/>
      <c r="AGR315" s="96"/>
      <c r="AGS315" s="96"/>
      <c r="AGT315" s="96"/>
      <c r="AGU315" s="96"/>
      <c r="AGV315" s="96"/>
      <c r="AGW315" s="96"/>
      <c r="AGX315" s="96"/>
      <c r="AGY315" s="96"/>
      <c r="AGZ315" s="96"/>
      <c r="AHA315" s="96"/>
      <c r="AHB315" s="96"/>
      <c r="AHC315" s="96"/>
      <c r="AHD315" s="96"/>
      <c r="AHE315" s="96"/>
      <c r="AHF315" s="96"/>
      <c r="AHG315" s="96"/>
      <c r="AHH315" s="96"/>
      <c r="AHI315" s="96"/>
      <c r="AHJ315" s="96"/>
      <c r="AHK315" s="96"/>
      <c r="AHL315" s="96"/>
      <c r="AHM315" s="96"/>
      <c r="AHN315" s="96"/>
      <c r="AHO315" s="96"/>
      <c r="AHP315" s="96"/>
      <c r="AHQ315" s="96"/>
      <c r="AHR315" s="96"/>
      <c r="AHS315" s="96"/>
      <c r="AHT315" s="96"/>
      <c r="AHU315" s="96"/>
      <c r="AHV315" s="96"/>
      <c r="AHW315" s="96"/>
      <c r="AHX315" s="96"/>
      <c r="AHY315" s="96"/>
      <c r="AHZ315" s="96"/>
      <c r="AIA315" s="96"/>
      <c r="AIB315" s="96"/>
      <c r="AIC315" s="96"/>
      <c r="AID315" s="96"/>
      <c r="AIE315" s="96"/>
      <c r="AIF315" s="96"/>
      <c r="AIG315" s="96"/>
      <c r="AIH315" s="96"/>
      <c r="AII315" s="96"/>
      <c r="AIJ315" s="96"/>
      <c r="AIK315" s="96"/>
      <c r="AIL315" s="96"/>
      <c r="AIM315" s="96"/>
      <c r="AIN315" s="96"/>
      <c r="AIO315" s="96"/>
      <c r="AIP315" s="96"/>
      <c r="AIQ315" s="96"/>
      <c r="AIR315" s="96"/>
      <c r="AIS315" s="96"/>
      <c r="AIT315" s="96"/>
      <c r="AIU315" s="96"/>
      <c r="AIV315" s="96"/>
      <c r="AIW315" s="96"/>
      <c r="AIX315" s="96"/>
      <c r="AIY315" s="96"/>
      <c r="AIZ315" s="96"/>
      <c r="AJA315" s="96"/>
      <c r="AJB315" s="96"/>
      <c r="AJC315" s="96"/>
      <c r="AJD315" s="96"/>
      <c r="AJE315" s="96"/>
      <c r="AJF315" s="96"/>
      <c r="AJG315" s="96"/>
      <c r="AJH315" s="96"/>
      <c r="AJI315" s="96"/>
      <c r="AJJ315" s="96"/>
      <c r="AJK315" s="96"/>
      <c r="AJL315" s="96"/>
      <c r="AJM315" s="96"/>
      <c r="AJN315" s="96"/>
      <c r="AJO315" s="96"/>
      <c r="AJP315" s="96"/>
      <c r="AJQ315" s="96"/>
      <c r="AJR315" s="96"/>
      <c r="AJS315" s="96"/>
      <c r="AJT315" s="96"/>
      <c r="AJU315" s="96"/>
      <c r="AJV315" s="96"/>
      <c r="AJW315" s="96"/>
      <c r="AJX315" s="96"/>
      <c r="AJY315" s="96"/>
      <c r="AJZ315" s="96"/>
      <c r="AKA315" s="96"/>
      <c r="AKB315" s="96"/>
      <c r="AKC315" s="96"/>
      <c r="AKD315" s="96"/>
      <c r="AKE315" s="96"/>
      <c r="AKF315" s="96"/>
      <c r="AKG315" s="96"/>
      <c r="AKH315" s="96"/>
      <c r="AKI315" s="96"/>
      <c r="AKJ315" s="96"/>
      <c r="AKK315" s="96"/>
      <c r="AKL315" s="96"/>
      <c r="AKM315" s="96"/>
      <c r="AKN315" s="96"/>
      <c r="AKO315" s="96"/>
      <c r="AKP315" s="96"/>
      <c r="AKQ315" s="96"/>
      <c r="AKR315" s="96"/>
      <c r="AKS315" s="96"/>
      <c r="AKT315" s="96"/>
      <c r="AKU315" s="96"/>
      <c r="AKV315" s="96"/>
      <c r="AKW315" s="96"/>
      <c r="AKX315" s="96"/>
      <c r="AKY315" s="96"/>
      <c r="AKZ315" s="96"/>
      <c r="ALA315" s="96"/>
      <c r="ALB315" s="96"/>
      <c r="ALC315" s="96"/>
      <c r="ALD315" s="96"/>
      <c r="ALE315" s="96"/>
      <c r="ALF315" s="96"/>
      <c r="ALG315" s="96"/>
      <c r="ALH315" s="96"/>
      <c r="ALI315" s="96"/>
      <c r="ALJ315" s="96"/>
      <c r="ALK315" s="96"/>
      <c r="ALL315" s="96"/>
      <c r="ALM315" s="96"/>
      <c r="ALN315" s="96"/>
      <c r="ALO315" s="96"/>
      <c r="ALP315" s="96"/>
      <c r="ALQ315" s="96"/>
      <c r="ALR315" s="96"/>
      <c r="ALS315" s="96"/>
      <c r="ALT315" s="96"/>
      <c r="ALU315" s="96"/>
      <c r="ALV315" s="96"/>
      <c r="ALW315" s="96"/>
      <c r="ALX315" s="96"/>
      <c r="ALY315" s="96"/>
      <c r="ALZ315" s="96"/>
      <c r="AMA315" s="96"/>
      <c r="AMB315" s="96"/>
      <c r="AMC315" s="96"/>
      <c r="AMD315" s="96"/>
      <c r="AME315" s="96"/>
      <c r="AMF315" s="96"/>
      <c r="AMG315" s="96"/>
      <c r="AMH315" s="96"/>
      <c r="AMI315" s="96"/>
      <c r="AMJ315" s="96"/>
      <c r="AMK315" s="96"/>
      <c r="AML315" s="96"/>
      <c r="AMM315" s="96"/>
      <c r="AMN315" s="96"/>
      <c r="AMO315" s="96"/>
      <c r="AMP315" s="96"/>
      <c r="AMQ315" s="96"/>
      <c r="AMR315" s="96"/>
      <c r="AMS315" s="96"/>
      <c r="AMT315" s="96"/>
      <c r="AMU315" s="96"/>
      <c r="AMV315" s="96"/>
      <c r="AMW315" s="96"/>
      <c r="AMX315" s="96"/>
      <c r="AMY315" s="96"/>
      <c r="AMZ315" s="96"/>
      <c r="ANA315" s="96"/>
      <c r="ANB315" s="96"/>
      <c r="ANC315" s="96"/>
      <c r="AND315" s="96"/>
      <c r="ANE315" s="96"/>
      <c r="ANF315" s="96"/>
      <c r="ANG315" s="96"/>
      <c r="ANH315" s="96"/>
      <c r="ANI315" s="96"/>
      <c r="ANJ315" s="96"/>
      <c r="ANK315" s="96"/>
      <c r="ANL315" s="96"/>
      <c r="ANM315" s="96"/>
      <c r="ANN315" s="96"/>
      <c r="ANO315" s="96"/>
      <c r="ANP315" s="96"/>
      <c r="ANQ315" s="96"/>
      <c r="ANR315" s="96"/>
      <c r="ANS315" s="96"/>
      <c r="ANT315" s="96"/>
      <c r="ANU315" s="96"/>
      <c r="ANV315" s="96"/>
      <c r="ANW315" s="96"/>
      <c r="ANX315" s="96"/>
      <c r="ANY315" s="96"/>
      <c r="ANZ315" s="96"/>
      <c r="AOA315" s="96"/>
      <c r="AOB315" s="96"/>
      <c r="AOC315" s="96"/>
      <c r="AOD315" s="96"/>
      <c r="AOE315" s="96"/>
      <c r="AOF315" s="96"/>
      <c r="AOG315" s="96"/>
      <c r="AOH315" s="96"/>
      <c r="AOI315" s="96"/>
      <c r="AOJ315" s="96"/>
      <c r="AOK315" s="96"/>
      <c r="AOL315" s="96"/>
      <c r="AOM315" s="96"/>
      <c r="AON315" s="96"/>
      <c r="AOO315" s="96"/>
      <c r="AOP315" s="96"/>
      <c r="AOQ315" s="96"/>
      <c r="AOR315" s="96"/>
      <c r="AOS315" s="96"/>
      <c r="AOT315" s="96"/>
      <c r="AOU315" s="96"/>
      <c r="AOV315" s="96"/>
      <c r="AOW315" s="96"/>
      <c r="AOX315" s="96"/>
      <c r="AOY315" s="96"/>
      <c r="AOZ315" s="96"/>
      <c r="APA315" s="96"/>
      <c r="APB315" s="96"/>
      <c r="APC315" s="96"/>
      <c r="APD315" s="96"/>
      <c r="APE315" s="96"/>
      <c r="APF315" s="96"/>
      <c r="APG315" s="96"/>
      <c r="APH315" s="96"/>
      <c r="API315" s="96"/>
      <c r="APJ315" s="96"/>
      <c r="APK315" s="96"/>
      <c r="APL315" s="96"/>
      <c r="APM315" s="96"/>
      <c r="APN315" s="96"/>
      <c r="APO315" s="96"/>
      <c r="APP315" s="96"/>
      <c r="APQ315" s="96"/>
      <c r="APR315" s="96"/>
      <c r="APS315" s="96"/>
      <c r="APT315" s="96"/>
      <c r="APU315" s="96"/>
      <c r="APV315" s="96"/>
      <c r="APW315" s="96"/>
      <c r="APX315" s="96"/>
      <c r="APY315" s="96"/>
      <c r="APZ315" s="96"/>
      <c r="AQA315" s="96"/>
      <c r="AQB315" s="96"/>
      <c r="AQC315" s="96"/>
      <c r="AQD315" s="96"/>
      <c r="AQE315" s="96"/>
      <c r="AQF315" s="96"/>
      <c r="AQG315" s="96"/>
      <c r="AQH315" s="96"/>
      <c r="AQI315" s="96"/>
      <c r="AQJ315" s="96"/>
      <c r="AQK315" s="96"/>
      <c r="AQL315" s="96"/>
      <c r="AQM315" s="96"/>
      <c r="AQN315" s="96"/>
      <c r="AQO315" s="96"/>
      <c r="AQP315" s="96"/>
      <c r="AQQ315" s="96"/>
      <c r="AQR315" s="96"/>
      <c r="AQS315" s="96"/>
      <c r="AQT315" s="96"/>
      <c r="AQU315" s="96"/>
      <c r="AQV315" s="96"/>
      <c r="AQW315" s="96"/>
      <c r="AQX315" s="96"/>
      <c r="AQY315" s="96"/>
      <c r="AQZ315" s="96"/>
      <c r="ARA315" s="96"/>
      <c r="ARB315" s="96"/>
      <c r="ARC315" s="96"/>
      <c r="ARD315" s="96"/>
      <c r="ARE315" s="96"/>
      <c r="ARF315" s="96"/>
      <c r="ARG315" s="96"/>
      <c r="ARH315" s="96"/>
      <c r="ARI315" s="96"/>
      <c r="ARJ315" s="96"/>
      <c r="ARK315" s="96"/>
      <c r="ARL315" s="96"/>
      <c r="ARM315" s="96"/>
      <c r="ARN315" s="96"/>
      <c r="ARO315" s="96"/>
      <c r="ARP315" s="96"/>
      <c r="ARQ315" s="96"/>
      <c r="ARR315" s="96"/>
      <c r="ARS315" s="96"/>
      <c r="ART315" s="96"/>
      <c r="ARU315" s="96"/>
      <c r="ARV315" s="96"/>
      <c r="ARW315" s="96"/>
      <c r="ARX315" s="96"/>
      <c r="ARY315" s="96"/>
      <c r="ARZ315" s="96"/>
      <c r="ASA315" s="96"/>
      <c r="ASB315" s="96"/>
      <c r="ASC315" s="96"/>
      <c r="ASD315" s="96"/>
      <c r="ASE315" s="96"/>
      <c r="ASF315" s="96"/>
      <c r="ASG315" s="96"/>
      <c r="ASH315" s="96"/>
      <c r="ASI315" s="96"/>
      <c r="ASJ315" s="96"/>
      <c r="ASK315" s="96"/>
      <c r="ASL315" s="96"/>
      <c r="ASM315" s="96"/>
      <c r="ASN315" s="96"/>
      <c r="ASO315" s="96"/>
      <c r="ASP315" s="96"/>
      <c r="ASQ315" s="96"/>
      <c r="ASR315" s="96"/>
      <c r="ASS315" s="96"/>
      <c r="AST315" s="96"/>
      <c r="ASU315" s="96"/>
      <c r="ASV315" s="96"/>
      <c r="ASW315" s="96"/>
      <c r="ASX315" s="96"/>
      <c r="ASY315" s="96"/>
      <c r="ASZ315" s="96"/>
      <c r="ATA315" s="96"/>
      <c r="ATB315" s="96"/>
      <c r="ATC315" s="96"/>
      <c r="ATD315" s="96"/>
      <c r="ATE315" s="96"/>
      <c r="ATF315" s="96"/>
      <c r="ATG315" s="96"/>
      <c r="ATH315" s="96"/>
      <c r="ATI315" s="96"/>
      <c r="ATJ315" s="96"/>
      <c r="ATK315" s="96"/>
      <c r="ATL315" s="96"/>
      <c r="ATM315" s="96"/>
      <c r="ATN315" s="96"/>
      <c r="ATO315" s="96"/>
      <c r="ATP315" s="96"/>
      <c r="ATQ315" s="96"/>
      <c r="ATR315" s="96"/>
      <c r="ATS315" s="96"/>
      <c r="ATT315" s="96"/>
      <c r="ATU315" s="96"/>
      <c r="ATV315" s="96"/>
      <c r="ATW315" s="96"/>
      <c r="ATX315" s="96"/>
      <c r="ATY315" s="96"/>
      <c r="ATZ315" s="96"/>
      <c r="AUA315" s="96"/>
      <c r="AUB315" s="96"/>
      <c r="AUC315" s="96"/>
      <c r="AUD315" s="96"/>
      <c r="AUE315" s="96"/>
      <c r="AUF315" s="96"/>
      <c r="AUG315" s="96"/>
      <c r="AUH315" s="96"/>
      <c r="AUI315" s="96"/>
      <c r="AUJ315" s="96"/>
      <c r="AUK315" s="96"/>
      <c r="AUL315" s="96"/>
      <c r="AUM315" s="96"/>
      <c r="AUN315" s="96"/>
      <c r="AUO315" s="96"/>
      <c r="AUP315" s="96"/>
      <c r="AUQ315" s="96"/>
      <c r="AUR315" s="96"/>
      <c r="AUS315" s="96"/>
      <c r="AUT315" s="96"/>
      <c r="AUU315" s="96"/>
      <c r="AUV315" s="96"/>
      <c r="AUW315" s="96"/>
      <c r="AUX315" s="96"/>
      <c r="AUY315" s="96"/>
      <c r="AUZ315" s="96"/>
      <c r="AVA315" s="96"/>
      <c r="AVB315" s="96"/>
      <c r="AVC315" s="96"/>
      <c r="AVD315" s="96"/>
      <c r="AVE315" s="96"/>
      <c r="AVF315" s="96"/>
      <c r="AVG315" s="96"/>
      <c r="AVH315" s="96"/>
      <c r="AVI315" s="96"/>
      <c r="AVJ315" s="96"/>
      <c r="AVK315" s="96"/>
      <c r="AVL315" s="96"/>
      <c r="AVM315" s="96"/>
      <c r="AVN315" s="96"/>
      <c r="AVO315" s="96"/>
      <c r="AVP315" s="96"/>
      <c r="AVQ315" s="96"/>
      <c r="AVR315" s="96"/>
      <c r="AVS315" s="96"/>
      <c r="AVT315" s="96"/>
      <c r="AVU315" s="96"/>
      <c r="AVV315" s="96"/>
      <c r="AVW315" s="96"/>
      <c r="AVX315" s="96"/>
      <c r="AVY315" s="96"/>
      <c r="AVZ315" s="96"/>
      <c r="AWA315" s="96"/>
      <c r="AWB315" s="96"/>
      <c r="AWC315" s="96"/>
      <c r="AWD315" s="96"/>
      <c r="AWE315" s="96"/>
      <c r="AWF315" s="96"/>
      <c r="AWG315" s="96"/>
      <c r="AWH315" s="96"/>
      <c r="AWI315" s="96"/>
      <c r="AWJ315" s="96"/>
      <c r="AWK315" s="96"/>
      <c r="AWL315" s="96"/>
      <c r="AWM315" s="96"/>
      <c r="AWN315" s="96"/>
      <c r="AWO315" s="96"/>
      <c r="AWP315" s="96"/>
      <c r="AWQ315" s="96"/>
      <c r="AWR315" s="96"/>
      <c r="AWS315" s="96"/>
      <c r="AWT315" s="96"/>
      <c r="AWU315" s="96"/>
      <c r="AWV315" s="96"/>
      <c r="AWW315" s="96"/>
      <c r="AWX315" s="96"/>
      <c r="AWY315" s="96"/>
      <c r="AWZ315" s="96"/>
      <c r="AXA315" s="96"/>
      <c r="AXB315" s="96"/>
      <c r="AXC315" s="96"/>
      <c r="AXD315" s="96"/>
      <c r="AXE315" s="96"/>
      <c r="AXF315" s="96"/>
      <c r="AXG315" s="96"/>
      <c r="AXH315" s="96"/>
      <c r="AXI315" s="96"/>
      <c r="AXJ315" s="96"/>
      <c r="AXK315" s="96"/>
      <c r="AXL315" s="96"/>
      <c r="AXM315" s="96"/>
      <c r="AXN315" s="96"/>
      <c r="AXO315" s="96"/>
      <c r="AXP315" s="96"/>
      <c r="AXQ315" s="96"/>
      <c r="AXR315" s="96"/>
      <c r="AXS315" s="96"/>
      <c r="AXT315" s="96"/>
      <c r="AXU315" s="96"/>
      <c r="AXV315" s="96"/>
      <c r="AXW315" s="96"/>
      <c r="AXX315" s="96"/>
      <c r="AXY315" s="96"/>
      <c r="AXZ315" s="96"/>
      <c r="AYA315" s="96"/>
      <c r="AYB315" s="96"/>
      <c r="AYC315" s="96"/>
      <c r="AYD315" s="96"/>
      <c r="AYE315" s="96"/>
      <c r="AYF315" s="96"/>
      <c r="AYG315" s="96"/>
      <c r="AYH315" s="96"/>
      <c r="AYI315" s="96"/>
      <c r="AYJ315" s="96"/>
      <c r="AYK315" s="96"/>
      <c r="AYL315" s="96"/>
      <c r="AYM315" s="96"/>
      <c r="AYN315" s="96"/>
      <c r="AYO315" s="96"/>
      <c r="AYP315" s="96"/>
      <c r="AYQ315" s="96"/>
      <c r="AYR315" s="96"/>
      <c r="AYS315" s="96"/>
      <c r="AYT315" s="96"/>
      <c r="AYU315" s="96"/>
      <c r="AYV315" s="96"/>
      <c r="AYW315" s="96"/>
      <c r="AYX315" s="96"/>
      <c r="AYY315" s="96"/>
      <c r="AYZ315" s="96"/>
      <c r="AZA315" s="96"/>
      <c r="AZB315" s="96"/>
      <c r="AZC315" s="96"/>
      <c r="AZD315" s="96"/>
      <c r="AZE315" s="96"/>
      <c r="AZF315" s="96"/>
      <c r="AZG315" s="96"/>
      <c r="AZH315" s="96"/>
      <c r="AZI315" s="96"/>
      <c r="AZJ315" s="96"/>
      <c r="AZK315" s="96"/>
      <c r="AZL315" s="96"/>
      <c r="AZM315" s="96"/>
      <c r="AZN315" s="96"/>
      <c r="AZO315" s="96"/>
      <c r="AZP315" s="96"/>
      <c r="AZQ315" s="96"/>
      <c r="AZR315" s="96"/>
      <c r="AZS315" s="96"/>
      <c r="AZT315" s="96"/>
      <c r="AZU315" s="96"/>
      <c r="AZV315" s="96"/>
      <c r="AZW315" s="96"/>
      <c r="AZX315" s="96"/>
      <c r="AZY315" s="96"/>
      <c r="AZZ315" s="96"/>
      <c r="BAA315" s="96"/>
      <c r="BAB315" s="96"/>
      <c r="BAC315" s="96"/>
      <c r="BAD315" s="96"/>
      <c r="BAE315" s="96"/>
      <c r="BAF315" s="96"/>
      <c r="BAG315" s="96"/>
      <c r="BAH315" s="96"/>
      <c r="BAI315" s="96"/>
      <c r="BAJ315" s="96"/>
      <c r="BAK315" s="96"/>
      <c r="BAL315" s="96"/>
      <c r="BAM315" s="96"/>
      <c r="BAN315" s="96"/>
      <c r="BAO315" s="96"/>
      <c r="BAP315" s="96"/>
      <c r="BAQ315" s="96"/>
      <c r="BAR315" s="96"/>
      <c r="BAS315" s="96"/>
      <c r="BAT315" s="96"/>
      <c r="BAU315" s="96"/>
      <c r="BAV315" s="96"/>
      <c r="BAW315" s="96"/>
      <c r="BAX315" s="96"/>
      <c r="BAY315" s="96"/>
      <c r="BAZ315" s="96"/>
      <c r="BBA315" s="96"/>
      <c r="BBB315" s="96"/>
      <c r="BBC315" s="96"/>
      <c r="BBD315" s="96"/>
      <c r="BBE315" s="96"/>
      <c r="BBF315" s="96"/>
      <c r="BBG315" s="96"/>
      <c r="BBH315" s="96"/>
      <c r="BBI315" s="96"/>
      <c r="BBJ315" s="96"/>
      <c r="BBK315" s="96"/>
      <c r="BBL315" s="96"/>
      <c r="BBM315" s="96"/>
      <c r="BBN315" s="96"/>
      <c r="BBO315" s="96"/>
      <c r="BBP315" s="96"/>
      <c r="BBQ315" s="96"/>
      <c r="BBR315" s="96"/>
      <c r="BBS315" s="96"/>
      <c r="BBT315" s="96"/>
      <c r="BBU315" s="96"/>
      <c r="BBV315" s="96"/>
      <c r="BBW315" s="96"/>
      <c r="BBX315" s="96"/>
      <c r="BBY315" s="96"/>
      <c r="BBZ315" s="96"/>
      <c r="BCA315" s="96"/>
      <c r="BCB315" s="96"/>
      <c r="BCC315" s="96"/>
      <c r="BCD315" s="96"/>
      <c r="BCE315" s="96"/>
      <c r="BCF315" s="96"/>
      <c r="BCG315" s="96"/>
      <c r="BCH315" s="96"/>
      <c r="BCI315" s="96"/>
      <c r="BCJ315" s="96"/>
      <c r="BCK315" s="96"/>
      <c r="BCL315" s="96"/>
      <c r="BCM315" s="96"/>
      <c r="BCN315" s="96"/>
      <c r="BCO315" s="96"/>
      <c r="BCP315" s="96"/>
      <c r="BCQ315" s="96"/>
      <c r="BCR315" s="96"/>
      <c r="BCS315" s="96"/>
      <c r="BCT315" s="96"/>
      <c r="BCU315" s="96"/>
      <c r="BCV315" s="96"/>
      <c r="BCW315" s="96"/>
      <c r="BCX315" s="96"/>
      <c r="BCY315" s="96"/>
      <c r="BCZ315" s="96"/>
      <c r="BDA315" s="96"/>
      <c r="BDB315" s="96"/>
      <c r="BDC315" s="96"/>
      <c r="BDD315" s="96"/>
      <c r="BDE315" s="96"/>
      <c r="BDF315" s="96"/>
      <c r="BDG315" s="96"/>
      <c r="BDH315" s="96"/>
      <c r="BDI315" s="96"/>
      <c r="BDJ315" s="96"/>
      <c r="BDK315" s="96"/>
      <c r="BDL315" s="96"/>
      <c r="BDM315" s="96"/>
      <c r="BDN315" s="96"/>
      <c r="BDO315" s="96"/>
      <c r="BDP315" s="96"/>
      <c r="BDQ315" s="96"/>
      <c r="BDR315" s="96"/>
      <c r="BDS315" s="96"/>
      <c r="BDT315" s="96"/>
      <c r="BDU315" s="96"/>
      <c r="BDV315" s="96"/>
      <c r="BDW315" s="96"/>
      <c r="BDX315" s="96"/>
      <c r="BDY315" s="96"/>
      <c r="BDZ315" s="96"/>
      <c r="BEA315" s="96"/>
      <c r="BEB315" s="96"/>
      <c r="BEC315" s="96"/>
      <c r="BED315" s="96"/>
      <c r="BEE315" s="96"/>
      <c r="BEF315" s="96"/>
      <c r="BEG315" s="96"/>
      <c r="BEH315" s="96"/>
      <c r="BEI315" s="96"/>
      <c r="BEJ315" s="96"/>
      <c r="BEK315" s="96"/>
      <c r="BEL315" s="96"/>
      <c r="BEM315" s="96"/>
      <c r="BEN315" s="96"/>
      <c r="BEO315" s="96"/>
      <c r="BEP315" s="96"/>
      <c r="BEQ315" s="96"/>
      <c r="BER315" s="96"/>
      <c r="BES315" s="96"/>
      <c r="BET315" s="96"/>
      <c r="BEU315" s="96"/>
      <c r="BEV315" s="96"/>
      <c r="BEW315" s="96"/>
      <c r="BEX315" s="96"/>
      <c r="BEY315" s="96"/>
      <c r="BEZ315" s="96"/>
      <c r="BFA315" s="96"/>
      <c r="BFB315" s="96"/>
      <c r="BFC315" s="96"/>
      <c r="BFD315" s="96"/>
      <c r="BFE315" s="96"/>
      <c r="BFF315" s="96"/>
      <c r="BFG315" s="96"/>
      <c r="BFH315" s="96"/>
      <c r="BFI315" s="96"/>
      <c r="BFJ315" s="96"/>
      <c r="BFK315" s="96"/>
      <c r="BFL315" s="96"/>
      <c r="BFM315" s="96"/>
      <c r="BFN315" s="96"/>
      <c r="BFO315" s="96"/>
      <c r="BFP315" s="96"/>
      <c r="BFQ315" s="96"/>
      <c r="BFR315" s="96"/>
      <c r="BFS315" s="96"/>
      <c r="BFT315" s="96"/>
      <c r="BFU315" s="96"/>
      <c r="BFV315" s="96"/>
      <c r="BFW315" s="96"/>
      <c r="BFX315" s="96"/>
      <c r="BFY315" s="96"/>
      <c r="BFZ315" s="96"/>
      <c r="BGA315" s="96"/>
      <c r="BGB315" s="96"/>
      <c r="BGC315" s="96"/>
      <c r="BGD315" s="96"/>
      <c r="BGE315" s="96"/>
      <c r="BGF315" s="96"/>
      <c r="BGG315" s="96"/>
      <c r="BGH315" s="96"/>
      <c r="BGI315" s="96"/>
      <c r="BGJ315" s="96"/>
      <c r="BGK315" s="96"/>
      <c r="BGL315" s="96"/>
      <c r="BGM315" s="96"/>
      <c r="BGN315" s="96"/>
      <c r="BGO315" s="96"/>
      <c r="BGP315" s="96"/>
      <c r="BGQ315" s="96"/>
      <c r="BGR315" s="96"/>
      <c r="BGS315" s="96"/>
      <c r="BGT315" s="96"/>
      <c r="BGU315" s="96"/>
      <c r="BGV315" s="96"/>
      <c r="BGW315" s="96"/>
      <c r="BGX315" s="96"/>
      <c r="BGY315" s="96"/>
      <c r="BGZ315" s="96"/>
      <c r="BHA315" s="96"/>
      <c r="BHB315" s="96"/>
      <c r="BHC315" s="96"/>
      <c r="BHD315" s="96"/>
      <c r="BHE315" s="96"/>
      <c r="BHF315" s="96"/>
      <c r="BHG315" s="96"/>
      <c r="BHH315" s="96"/>
      <c r="BHI315" s="96"/>
      <c r="BHJ315" s="96"/>
      <c r="BHK315" s="96"/>
      <c r="BHL315" s="96"/>
      <c r="BHM315" s="96"/>
      <c r="BHN315" s="96"/>
      <c r="BHO315" s="96"/>
      <c r="BHP315" s="96"/>
      <c r="BHQ315" s="96"/>
      <c r="BHR315" s="96"/>
      <c r="BHS315" s="96"/>
      <c r="BHT315" s="96"/>
      <c r="BHU315" s="96"/>
      <c r="BHV315" s="96"/>
      <c r="BHW315" s="96"/>
      <c r="BHX315" s="96"/>
      <c r="BHY315" s="96"/>
      <c r="BHZ315" s="96"/>
      <c r="BIA315" s="96"/>
      <c r="BIB315" s="96"/>
      <c r="BIC315" s="96"/>
      <c r="BID315" s="96"/>
      <c r="BIE315" s="96"/>
      <c r="BIF315" s="96"/>
      <c r="BIG315" s="96"/>
      <c r="BIH315" s="96"/>
      <c r="BII315" s="96"/>
      <c r="BIJ315" s="96"/>
      <c r="BIK315" s="96"/>
      <c r="BIL315" s="96"/>
      <c r="BIM315" s="96"/>
      <c r="BIN315" s="96"/>
      <c r="BIO315" s="96"/>
      <c r="BIP315" s="96"/>
      <c r="BIQ315" s="96"/>
      <c r="BIR315" s="96"/>
      <c r="BIS315" s="96"/>
      <c r="BIT315" s="96"/>
      <c r="BIU315" s="96"/>
      <c r="BIV315" s="96"/>
      <c r="BIW315" s="96"/>
      <c r="BIX315" s="96"/>
      <c r="BIY315" s="96"/>
      <c r="BIZ315" s="96"/>
      <c r="BJA315" s="96"/>
      <c r="BJB315" s="96"/>
      <c r="BJC315" s="96"/>
      <c r="BJD315" s="96"/>
      <c r="BJE315" s="96"/>
      <c r="BJF315" s="96"/>
      <c r="BJG315" s="96"/>
      <c r="BJH315" s="96"/>
      <c r="BJI315" s="96"/>
      <c r="BJJ315" s="96"/>
      <c r="BJK315" s="96"/>
      <c r="BJL315" s="96"/>
      <c r="BJM315" s="96"/>
      <c r="BJN315" s="96"/>
      <c r="BJO315" s="96"/>
      <c r="BJP315" s="96"/>
      <c r="BJQ315" s="96"/>
      <c r="BJR315" s="96"/>
      <c r="BJS315" s="96"/>
      <c r="BJT315" s="96"/>
      <c r="BJU315" s="96"/>
      <c r="BJV315" s="96"/>
      <c r="BJW315" s="96"/>
      <c r="BJX315" s="96"/>
      <c r="BJY315" s="96"/>
      <c r="BJZ315" s="96"/>
      <c r="BKA315" s="96"/>
      <c r="BKB315" s="96"/>
      <c r="BKC315" s="96"/>
      <c r="BKD315" s="96"/>
      <c r="BKE315" s="96"/>
      <c r="BKF315" s="96"/>
      <c r="BKG315" s="96"/>
      <c r="BKH315" s="96"/>
      <c r="BKI315" s="96"/>
      <c r="BKJ315" s="96"/>
      <c r="BKK315" s="96"/>
      <c r="BKL315" s="96"/>
      <c r="BKM315" s="96"/>
      <c r="BKN315" s="96"/>
      <c r="BKO315" s="96"/>
      <c r="BKP315" s="96"/>
      <c r="BKQ315" s="96"/>
      <c r="BKR315" s="96"/>
      <c r="BKS315" s="96"/>
      <c r="BKT315" s="96"/>
      <c r="BKU315" s="96"/>
      <c r="BKV315" s="96"/>
      <c r="BKW315" s="96"/>
      <c r="BKX315" s="96"/>
      <c r="BKY315" s="96"/>
      <c r="BKZ315" s="96"/>
      <c r="BLA315" s="96"/>
      <c r="BLB315" s="96"/>
      <c r="BLC315" s="96"/>
      <c r="BLD315" s="96"/>
      <c r="BLE315" s="96"/>
      <c r="BLF315" s="96"/>
      <c r="BLG315" s="96"/>
      <c r="BLH315" s="96"/>
      <c r="BLI315" s="96"/>
      <c r="BLJ315" s="96"/>
      <c r="BLK315" s="96"/>
      <c r="BLL315" s="96"/>
      <c r="BLM315" s="96"/>
      <c r="BLN315" s="96"/>
      <c r="BLO315" s="96"/>
      <c r="BLP315" s="96"/>
      <c r="BLQ315" s="96"/>
      <c r="BLR315" s="96"/>
      <c r="BLS315" s="96"/>
      <c r="BLT315" s="96"/>
      <c r="BLU315" s="96"/>
      <c r="BLV315" s="96"/>
      <c r="BLW315" s="96"/>
      <c r="BLX315" s="96"/>
      <c r="BLY315" s="96"/>
      <c r="BLZ315" s="96"/>
      <c r="BMA315" s="96"/>
      <c r="BMB315" s="96"/>
      <c r="BMC315" s="96"/>
      <c r="BMD315" s="96"/>
      <c r="BME315" s="96"/>
      <c r="BMF315" s="96"/>
      <c r="BMG315" s="96"/>
      <c r="BMH315" s="96"/>
      <c r="BMI315" s="96"/>
      <c r="BMJ315" s="96"/>
      <c r="BMK315" s="96"/>
      <c r="BML315" s="96"/>
      <c r="BMM315" s="96"/>
      <c r="BMN315" s="96"/>
      <c r="BMO315" s="96"/>
      <c r="BMP315" s="96"/>
      <c r="BMQ315" s="96"/>
      <c r="BMR315" s="96"/>
      <c r="BMS315" s="96"/>
      <c r="BMT315" s="96"/>
      <c r="BMU315" s="96"/>
      <c r="BMV315" s="96"/>
      <c r="BMW315" s="96"/>
      <c r="BMX315" s="96"/>
      <c r="BMY315" s="96"/>
      <c r="BMZ315" s="96"/>
      <c r="BNA315" s="96"/>
      <c r="BNB315" s="96"/>
      <c r="BNC315" s="96"/>
      <c r="BND315" s="96"/>
      <c r="BNE315" s="96"/>
      <c r="BNF315" s="96"/>
      <c r="BNG315" s="96"/>
      <c r="BNH315" s="96"/>
      <c r="BNI315" s="96"/>
      <c r="BNJ315" s="96"/>
      <c r="BNK315" s="96"/>
      <c r="BNL315" s="96"/>
      <c r="BNM315" s="96"/>
      <c r="BNN315" s="96"/>
      <c r="BNO315" s="96"/>
      <c r="BNP315" s="96"/>
      <c r="BNQ315" s="96"/>
      <c r="BNR315" s="96"/>
      <c r="BNS315" s="96"/>
      <c r="BNT315" s="96"/>
      <c r="BNU315" s="96"/>
      <c r="BNV315" s="96"/>
      <c r="BNW315" s="96"/>
      <c r="BNX315" s="96"/>
      <c r="BNY315" s="96"/>
      <c r="BNZ315" s="96"/>
      <c r="BOA315" s="96"/>
      <c r="BOB315" s="96"/>
      <c r="BOC315" s="96"/>
      <c r="BOD315" s="96"/>
      <c r="BOE315" s="96"/>
      <c r="BOF315" s="96"/>
      <c r="BOG315" s="96"/>
      <c r="BOH315" s="96"/>
      <c r="BOI315" s="96"/>
      <c r="BOJ315" s="96"/>
      <c r="BOK315" s="96"/>
      <c r="BOL315" s="96"/>
      <c r="BOM315" s="96"/>
      <c r="BON315" s="96"/>
      <c r="BOO315" s="96"/>
      <c r="BOP315" s="96"/>
      <c r="BOQ315" s="96"/>
      <c r="BOR315" s="96"/>
      <c r="BOS315" s="96"/>
      <c r="BOT315" s="96"/>
      <c r="BOU315" s="96"/>
      <c r="BOV315" s="96"/>
      <c r="BOW315" s="96"/>
      <c r="BOX315" s="96"/>
      <c r="BOY315" s="96"/>
      <c r="BOZ315" s="96"/>
      <c r="BPA315" s="96"/>
      <c r="BPB315" s="96"/>
      <c r="BPC315" s="96"/>
      <c r="BPD315" s="96"/>
      <c r="BPE315" s="96"/>
      <c r="BPF315" s="96"/>
      <c r="BPG315" s="96"/>
      <c r="BPH315" s="96"/>
      <c r="BPI315" s="96"/>
      <c r="BPJ315" s="96"/>
      <c r="BPK315" s="96"/>
      <c r="BPL315" s="96"/>
      <c r="BPM315" s="96"/>
      <c r="BPN315" s="96"/>
      <c r="BPO315" s="96"/>
      <c r="BPP315" s="96"/>
      <c r="BPQ315" s="96"/>
      <c r="BPR315" s="96"/>
      <c r="BPS315" s="96"/>
      <c r="BPT315" s="96"/>
      <c r="BPU315" s="96"/>
      <c r="BPV315" s="96"/>
      <c r="BPW315" s="96"/>
      <c r="BPX315" s="96"/>
      <c r="BPY315" s="96"/>
      <c r="BPZ315" s="96"/>
      <c r="BQA315" s="96"/>
      <c r="BQB315" s="96"/>
      <c r="BQC315" s="96"/>
      <c r="BQD315" s="96"/>
      <c r="BQE315" s="96"/>
      <c r="BQF315" s="96"/>
      <c r="BQG315" s="96"/>
      <c r="BQH315" s="96"/>
      <c r="BQI315" s="96"/>
      <c r="BQJ315" s="96"/>
      <c r="BQK315" s="96"/>
      <c r="BQL315" s="96"/>
      <c r="BQM315" s="96"/>
      <c r="BQN315" s="96"/>
      <c r="BQO315" s="96"/>
      <c r="BQP315" s="96"/>
      <c r="BQQ315" s="96"/>
      <c r="BQR315" s="96"/>
      <c r="BQS315" s="96"/>
      <c r="BQT315" s="96"/>
      <c r="BQU315" s="96"/>
      <c r="BQV315" s="96"/>
      <c r="BQW315" s="96"/>
      <c r="BQX315" s="96"/>
      <c r="BQY315" s="96"/>
      <c r="BQZ315" s="96"/>
      <c r="BRA315" s="96"/>
      <c r="BRB315" s="96"/>
      <c r="BRC315" s="96"/>
      <c r="BRD315" s="96"/>
      <c r="BRE315" s="96"/>
      <c r="BRF315" s="96"/>
      <c r="BRG315" s="96"/>
      <c r="BRH315" s="96"/>
      <c r="BRI315" s="96"/>
      <c r="BRJ315" s="96"/>
      <c r="BRK315" s="96"/>
      <c r="BRL315" s="96"/>
      <c r="BRM315" s="96"/>
      <c r="BRN315" s="96"/>
      <c r="BRO315" s="96"/>
      <c r="BRP315" s="96"/>
      <c r="BRQ315" s="96"/>
      <c r="BRR315" s="96"/>
      <c r="BRS315" s="96"/>
      <c r="BRT315" s="96"/>
      <c r="BRU315" s="96"/>
      <c r="BRV315" s="96"/>
      <c r="BRW315" s="96"/>
      <c r="BRX315" s="96"/>
      <c r="BRY315" s="96"/>
      <c r="BRZ315" s="96"/>
      <c r="BSA315" s="96"/>
      <c r="BSB315" s="96"/>
      <c r="BSC315" s="96"/>
      <c r="BSD315" s="96"/>
      <c r="BSE315" s="96"/>
      <c r="BSF315" s="96"/>
      <c r="BSG315" s="96"/>
      <c r="BSH315" s="96"/>
      <c r="BSI315" s="96"/>
      <c r="BSJ315" s="96"/>
      <c r="BSK315" s="96"/>
      <c r="BSL315" s="96"/>
      <c r="BSM315" s="96"/>
      <c r="BSN315" s="96"/>
      <c r="BSO315" s="96"/>
      <c r="BSP315" s="96"/>
      <c r="BSQ315" s="96"/>
      <c r="BSR315" s="96"/>
      <c r="BSS315" s="96"/>
      <c r="BST315" s="96"/>
      <c r="BSU315" s="96"/>
      <c r="BSV315" s="96"/>
      <c r="BSW315" s="96"/>
      <c r="BSX315" s="96"/>
      <c r="BSY315" s="96"/>
      <c r="BSZ315" s="96"/>
      <c r="BTA315" s="96"/>
      <c r="BTB315" s="96"/>
      <c r="BTC315" s="96"/>
      <c r="BTD315" s="96"/>
      <c r="BTE315" s="96"/>
      <c r="BTF315" s="96"/>
      <c r="BTG315" s="96"/>
      <c r="BTH315" s="96"/>
      <c r="BTI315" s="96"/>
      <c r="BTJ315" s="96"/>
      <c r="BTK315" s="96"/>
      <c r="BTL315" s="96"/>
      <c r="BTM315" s="96"/>
      <c r="BTN315" s="96"/>
      <c r="BTO315" s="96"/>
      <c r="BTP315" s="96"/>
      <c r="BTQ315" s="96"/>
      <c r="BTR315" s="96"/>
      <c r="BTS315" s="96"/>
      <c r="BTT315" s="96"/>
      <c r="BTU315" s="96"/>
      <c r="BTV315" s="96"/>
      <c r="BTW315" s="96"/>
      <c r="BTX315" s="96"/>
      <c r="BTY315" s="96"/>
      <c r="BTZ315" s="96"/>
      <c r="BUA315" s="96"/>
      <c r="BUB315" s="96"/>
      <c r="BUC315" s="96"/>
      <c r="BUD315" s="96"/>
      <c r="BUE315" s="96"/>
      <c r="BUF315" s="96"/>
      <c r="BUG315" s="96"/>
      <c r="BUH315" s="96"/>
      <c r="BUI315" s="96"/>
      <c r="BUJ315" s="96"/>
      <c r="BUK315" s="96"/>
      <c r="BUL315" s="96"/>
      <c r="BUM315" s="96"/>
      <c r="BUN315" s="96"/>
      <c r="BUO315" s="96"/>
      <c r="BUP315" s="96"/>
      <c r="BUQ315" s="96"/>
      <c r="BUR315" s="96"/>
      <c r="BUS315" s="96"/>
      <c r="BUT315" s="96"/>
      <c r="BUU315" s="96"/>
      <c r="BUV315" s="96"/>
      <c r="BUW315" s="96"/>
      <c r="BUX315" s="96"/>
      <c r="BUY315" s="96"/>
      <c r="BUZ315" s="96"/>
      <c r="BVA315" s="96"/>
      <c r="BVB315" s="96"/>
      <c r="BVC315" s="96"/>
      <c r="BVD315" s="96"/>
      <c r="BVE315" s="96"/>
      <c r="BVF315" s="96"/>
      <c r="BVG315" s="96"/>
      <c r="BVH315" s="96"/>
      <c r="BVI315" s="96"/>
      <c r="BVJ315" s="96"/>
      <c r="BVK315" s="96"/>
      <c r="BVL315" s="96"/>
      <c r="BVM315" s="96"/>
      <c r="BVN315" s="96"/>
      <c r="BVO315" s="96"/>
      <c r="BVP315" s="96"/>
      <c r="BVQ315" s="96"/>
      <c r="BVR315" s="96"/>
      <c r="BVS315" s="96"/>
      <c r="BVT315" s="96"/>
      <c r="BVU315" s="96"/>
      <c r="BVV315" s="96"/>
      <c r="BVW315" s="96"/>
      <c r="BVX315" s="96"/>
      <c r="BVY315" s="96"/>
      <c r="BVZ315" s="96"/>
      <c r="BWA315" s="96"/>
      <c r="BWB315" s="96"/>
      <c r="BWC315" s="96"/>
      <c r="BWD315" s="96"/>
      <c r="BWE315" s="96"/>
      <c r="BWF315" s="96"/>
      <c r="BWG315" s="96"/>
      <c r="BWH315" s="96"/>
      <c r="BWI315" s="96"/>
      <c r="BWJ315" s="96"/>
      <c r="BWK315" s="96"/>
      <c r="BWL315" s="96"/>
      <c r="BWM315" s="96"/>
      <c r="BWN315" s="96"/>
      <c r="BWO315" s="96"/>
      <c r="BWP315" s="96"/>
      <c r="BWQ315" s="96"/>
      <c r="BWR315" s="96"/>
      <c r="BWS315" s="96"/>
      <c r="BWT315" s="96"/>
      <c r="BWU315" s="96"/>
      <c r="BWV315" s="96"/>
      <c r="BWW315" s="96"/>
      <c r="BWX315" s="96"/>
      <c r="BWY315" s="96"/>
      <c r="BWZ315" s="96"/>
      <c r="BXA315" s="96"/>
      <c r="BXB315" s="96"/>
      <c r="BXC315" s="96"/>
      <c r="BXD315" s="96"/>
      <c r="BXE315" s="96"/>
      <c r="BXF315" s="96"/>
      <c r="BXG315" s="96"/>
      <c r="BXH315" s="96"/>
      <c r="BXI315" s="96"/>
      <c r="BXJ315" s="96"/>
      <c r="BXK315" s="96"/>
      <c r="BXL315" s="96"/>
      <c r="BXM315" s="96"/>
      <c r="BXN315" s="96"/>
      <c r="BXO315" s="96"/>
      <c r="BXP315" s="96"/>
      <c r="BXQ315" s="96"/>
      <c r="BXR315" s="96"/>
      <c r="BXS315" s="96"/>
      <c r="BXT315" s="96"/>
      <c r="BXU315" s="96"/>
      <c r="BXV315" s="96"/>
      <c r="BXW315" s="96"/>
      <c r="BXX315" s="96"/>
      <c r="BXY315" s="96"/>
      <c r="BXZ315" s="96"/>
      <c r="BYA315" s="96"/>
      <c r="BYB315" s="96"/>
      <c r="BYC315" s="96"/>
      <c r="BYD315" s="96"/>
      <c r="BYE315" s="96"/>
      <c r="BYF315" s="96"/>
      <c r="BYG315" s="96"/>
      <c r="BYH315" s="96"/>
      <c r="BYI315" s="96"/>
      <c r="BYJ315" s="96"/>
      <c r="BYK315" s="96"/>
      <c r="BYL315" s="96"/>
      <c r="BYM315" s="96"/>
      <c r="BYN315" s="96"/>
      <c r="BYO315" s="96"/>
      <c r="BYP315" s="96"/>
      <c r="BYQ315" s="96"/>
      <c r="BYR315" s="96"/>
      <c r="BYS315" s="96"/>
      <c r="BYT315" s="96"/>
      <c r="BYU315" s="96"/>
      <c r="BYV315" s="96"/>
      <c r="BYW315" s="96"/>
      <c r="BYX315" s="96"/>
      <c r="BYY315" s="96"/>
      <c r="BYZ315" s="96"/>
      <c r="BZA315" s="96"/>
      <c r="BZB315" s="96"/>
      <c r="BZC315" s="96"/>
      <c r="BZD315" s="96"/>
      <c r="BZE315" s="96"/>
      <c r="BZF315" s="96"/>
      <c r="BZG315" s="96"/>
      <c r="BZH315" s="96"/>
      <c r="BZI315" s="96"/>
      <c r="BZJ315" s="96"/>
      <c r="BZK315" s="96"/>
      <c r="BZL315" s="96"/>
      <c r="BZM315" s="96"/>
      <c r="BZN315" s="96"/>
      <c r="BZO315" s="96"/>
      <c r="BZP315" s="96"/>
      <c r="BZQ315" s="96"/>
      <c r="BZR315" s="96"/>
      <c r="BZS315" s="96"/>
      <c r="BZT315" s="96"/>
      <c r="BZU315" s="96"/>
      <c r="BZV315" s="96"/>
      <c r="BZW315" s="96"/>
      <c r="BZX315" s="96"/>
      <c r="BZY315" s="96"/>
      <c r="BZZ315" s="96"/>
      <c r="CAA315" s="96"/>
      <c r="CAB315" s="96"/>
      <c r="CAC315" s="96"/>
      <c r="CAD315" s="96"/>
      <c r="CAE315" s="96"/>
      <c r="CAF315" s="96"/>
      <c r="CAG315" s="96"/>
      <c r="CAH315" s="96"/>
      <c r="CAI315" s="96"/>
      <c r="CAJ315" s="96"/>
      <c r="CAK315" s="96"/>
      <c r="CAL315" s="96"/>
      <c r="CAM315" s="96"/>
      <c r="CAN315" s="96"/>
      <c r="CAO315" s="96"/>
      <c r="CAP315" s="96"/>
      <c r="CAQ315" s="96"/>
      <c r="CAR315" s="96"/>
      <c r="CAS315" s="96"/>
      <c r="CAT315" s="96"/>
      <c r="CAU315" s="96"/>
      <c r="CAV315" s="96"/>
      <c r="CAW315" s="96"/>
      <c r="CAX315" s="96"/>
      <c r="CAY315" s="96"/>
      <c r="CAZ315" s="96"/>
      <c r="CBA315" s="96"/>
      <c r="CBB315" s="96"/>
      <c r="CBC315" s="96"/>
      <c r="CBD315" s="96"/>
      <c r="CBE315" s="96"/>
      <c r="CBF315" s="96"/>
      <c r="CBG315" s="96"/>
      <c r="CBH315" s="96"/>
      <c r="CBI315" s="96"/>
      <c r="CBJ315" s="96"/>
      <c r="CBK315" s="96"/>
      <c r="CBL315" s="96"/>
      <c r="CBM315" s="96"/>
      <c r="CBN315" s="96"/>
      <c r="CBO315" s="96"/>
      <c r="CBP315" s="96"/>
      <c r="CBQ315" s="96"/>
      <c r="CBR315" s="96"/>
      <c r="CBS315" s="96"/>
      <c r="CBT315" s="96"/>
      <c r="CBU315" s="96"/>
      <c r="CBV315" s="96"/>
      <c r="CBW315" s="96"/>
      <c r="CBX315" s="96"/>
      <c r="CBY315" s="96"/>
      <c r="CBZ315" s="96"/>
      <c r="CCA315" s="96"/>
      <c r="CCB315" s="96"/>
      <c r="CCC315" s="96"/>
      <c r="CCD315" s="96"/>
      <c r="CCE315" s="96"/>
      <c r="CCF315" s="96"/>
      <c r="CCG315" s="96"/>
      <c r="CCH315" s="96"/>
      <c r="CCI315" s="96"/>
      <c r="CCJ315" s="96"/>
      <c r="CCK315" s="96"/>
      <c r="CCL315" s="96"/>
      <c r="CCM315" s="96"/>
      <c r="CCN315" s="96"/>
      <c r="CCO315" s="96"/>
      <c r="CCP315" s="96"/>
      <c r="CCQ315" s="96"/>
      <c r="CCR315" s="96"/>
      <c r="CCS315" s="96"/>
      <c r="CCT315" s="96"/>
      <c r="CCU315" s="96"/>
      <c r="CCV315" s="96"/>
      <c r="CCW315" s="96"/>
      <c r="CCX315" s="96"/>
      <c r="CCY315" s="96"/>
      <c r="CCZ315" s="96"/>
      <c r="CDA315" s="96"/>
      <c r="CDB315" s="96"/>
      <c r="CDC315" s="96"/>
      <c r="CDD315" s="96"/>
      <c r="CDE315" s="96"/>
      <c r="CDF315" s="96"/>
      <c r="CDG315" s="96"/>
      <c r="CDH315" s="96"/>
      <c r="CDI315" s="96"/>
      <c r="CDJ315" s="96"/>
      <c r="CDK315" s="96"/>
      <c r="CDL315" s="96"/>
      <c r="CDM315" s="96"/>
      <c r="CDN315" s="96"/>
      <c r="CDO315" s="96"/>
      <c r="CDP315" s="96"/>
      <c r="CDQ315" s="96"/>
      <c r="CDR315" s="96"/>
      <c r="CDS315" s="96"/>
      <c r="CDT315" s="96"/>
      <c r="CDU315" s="96"/>
      <c r="CDV315" s="96"/>
      <c r="CDW315" s="96"/>
      <c r="CDX315" s="96"/>
      <c r="CDY315" s="96"/>
      <c r="CDZ315" s="96"/>
      <c r="CEA315" s="96"/>
      <c r="CEB315" s="96"/>
      <c r="CEC315" s="96"/>
      <c r="CED315" s="96"/>
      <c r="CEE315" s="96"/>
      <c r="CEF315" s="96"/>
      <c r="CEG315" s="96"/>
      <c r="CEH315" s="96"/>
      <c r="CEI315" s="96"/>
      <c r="CEJ315" s="96"/>
      <c r="CEK315" s="96"/>
      <c r="CEL315" s="96"/>
      <c r="CEM315" s="96"/>
      <c r="CEN315" s="96"/>
      <c r="CEO315" s="96"/>
      <c r="CEP315" s="96"/>
      <c r="CEQ315" s="96"/>
      <c r="CER315" s="96"/>
      <c r="CES315" s="96"/>
      <c r="CET315" s="96"/>
      <c r="CEU315" s="96"/>
      <c r="CEV315" s="96"/>
      <c r="CEW315" s="96"/>
      <c r="CEX315" s="96"/>
      <c r="CEY315" s="96"/>
      <c r="CEZ315" s="96"/>
      <c r="CFA315" s="96"/>
      <c r="CFB315" s="96"/>
      <c r="CFC315" s="96"/>
      <c r="CFD315" s="96"/>
      <c r="CFE315" s="96"/>
      <c r="CFF315" s="96"/>
      <c r="CFG315" s="96"/>
      <c r="CFH315" s="96"/>
      <c r="CFI315" s="96"/>
      <c r="CFJ315" s="96"/>
      <c r="CFK315" s="96"/>
      <c r="CFL315" s="96"/>
      <c r="CFM315" s="96"/>
      <c r="CFN315" s="96"/>
      <c r="CFO315" s="96"/>
      <c r="CFP315" s="96"/>
      <c r="CFQ315" s="96"/>
      <c r="CFR315" s="96"/>
      <c r="CFS315" s="96"/>
      <c r="CFT315" s="96"/>
      <c r="CFU315" s="96"/>
      <c r="CFV315" s="96"/>
      <c r="CFW315" s="96"/>
      <c r="CFX315" s="96"/>
      <c r="CFY315" s="96"/>
      <c r="CFZ315" s="96"/>
      <c r="CGA315" s="96"/>
      <c r="CGB315" s="96"/>
      <c r="CGC315" s="96"/>
      <c r="CGD315" s="96"/>
      <c r="CGE315" s="96"/>
      <c r="CGF315" s="96"/>
      <c r="CGG315" s="96"/>
      <c r="CGH315" s="96"/>
      <c r="CGI315" s="96"/>
      <c r="CGJ315" s="96"/>
      <c r="CGK315" s="96"/>
      <c r="CGL315" s="96"/>
      <c r="CGM315" s="96"/>
      <c r="CGN315" s="96"/>
      <c r="CGO315" s="96"/>
      <c r="CGP315" s="96"/>
      <c r="CGQ315" s="96"/>
      <c r="CGR315" s="96"/>
      <c r="CGS315" s="96"/>
      <c r="CGT315" s="96"/>
      <c r="CGU315" s="96"/>
      <c r="CGV315" s="96"/>
      <c r="CGW315" s="96"/>
      <c r="CGX315" s="96"/>
      <c r="CGY315" s="96"/>
      <c r="CGZ315" s="96"/>
      <c r="CHA315" s="96"/>
      <c r="CHB315" s="96"/>
      <c r="CHC315" s="96"/>
      <c r="CHD315" s="96"/>
      <c r="CHE315" s="96"/>
      <c r="CHF315" s="96"/>
      <c r="CHG315" s="96"/>
      <c r="CHH315" s="96"/>
      <c r="CHI315" s="96"/>
      <c r="CHJ315" s="96"/>
      <c r="CHK315" s="96"/>
      <c r="CHL315" s="96"/>
      <c r="CHM315" s="96"/>
      <c r="CHN315" s="96"/>
      <c r="CHO315" s="96"/>
      <c r="CHP315" s="96"/>
      <c r="CHQ315" s="96"/>
      <c r="CHR315" s="96"/>
      <c r="CHS315" s="96"/>
      <c r="CHT315" s="96"/>
      <c r="CHU315" s="96"/>
      <c r="CHV315" s="96"/>
      <c r="CHW315" s="96"/>
      <c r="CHX315" s="96"/>
      <c r="CHY315" s="96"/>
      <c r="CHZ315" s="96"/>
      <c r="CIA315" s="96"/>
      <c r="CIB315" s="96"/>
      <c r="CIC315" s="96"/>
      <c r="CID315" s="96"/>
      <c r="CIE315" s="96"/>
      <c r="CIF315" s="96"/>
      <c r="CIG315" s="96"/>
      <c r="CIH315" s="96"/>
      <c r="CII315" s="96"/>
      <c r="CIJ315" s="96"/>
      <c r="CIK315" s="96"/>
      <c r="CIL315" s="96"/>
      <c r="CIM315" s="96"/>
      <c r="CIN315" s="96"/>
      <c r="CIO315" s="96"/>
      <c r="CIP315" s="96"/>
      <c r="CIQ315" s="96"/>
      <c r="CIR315" s="96"/>
      <c r="CIS315" s="96"/>
      <c r="CIT315" s="96"/>
      <c r="CIU315" s="96"/>
      <c r="CIV315" s="96"/>
      <c r="CIW315" s="96"/>
      <c r="CIX315" s="96"/>
      <c r="CIY315" s="96"/>
      <c r="CIZ315" s="96"/>
      <c r="CJA315" s="96"/>
      <c r="CJB315" s="96"/>
      <c r="CJC315" s="96"/>
      <c r="CJD315" s="96"/>
      <c r="CJE315" s="96"/>
      <c r="CJF315" s="96"/>
      <c r="CJG315" s="96"/>
      <c r="CJH315" s="96"/>
      <c r="CJI315" s="96"/>
      <c r="CJJ315" s="96"/>
      <c r="CJK315" s="96"/>
      <c r="CJL315" s="96"/>
      <c r="CJM315" s="96"/>
      <c r="CJN315" s="96"/>
      <c r="CJO315" s="96"/>
      <c r="CJP315" s="96"/>
      <c r="CJQ315" s="96"/>
      <c r="CJR315" s="96"/>
      <c r="CJS315" s="96"/>
      <c r="CJT315" s="96"/>
      <c r="CJU315" s="96"/>
      <c r="CJV315" s="96"/>
      <c r="CJW315" s="96"/>
      <c r="CJX315" s="96"/>
      <c r="CJY315" s="96"/>
      <c r="CJZ315" s="96"/>
      <c r="CKA315" s="96"/>
      <c r="CKB315" s="96"/>
      <c r="CKC315" s="96"/>
      <c r="CKD315" s="96"/>
      <c r="CKE315" s="96"/>
      <c r="CKF315" s="96"/>
      <c r="CKG315" s="96"/>
      <c r="CKH315" s="96"/>
      <c r="CKI315" s="96"/>
      <c r="CKJ315" s="96"/>
      <c r="CKK315" s="96"/>
      <c r="CKL315" s="96"/>
      <c r="CKM315" s="96"/>
      <c r="CKN315" s="96"/>
      <c r="CKO315" s="96"/>
      <c r="CKP315" s="96"/>
      <c r="CKQ315" s="96"/>
      <c r="CKR315" s="96"/>
      <c r="CKS315" s="96"/>
      <c r="CKT315" s="96"/>
      <c r="CKU315" s="96"/>
      <c r="CKV315" s="96"/>
      <c r="CKW315" s="96"/>
      <c r="CKX315" s="96"/>
      <c r="CKY315" s="96"/>
      <c r="CKZ315" s="96"/>
      <c r="CLA315" s="96"/>
      <c r="CLB315" s="96"/>
      <c r="CLC315" s="96"/>
      <c r="CLD315" s="96"/>
      <c r="CLE315" s="96"/>
      <c r="CLF315" s="96"/>
      <c r="CLG315" s="96"/>
      <c r="CLH315" s="96"/>
      <c r="CLI315" s="96"/>
      <c r="CLJ315" s="96"/>
      <c r="CLK315" s="96"/>
      <c r="CLL315" s="96"/>
      <c r="CLM315" s="96"/>
      <c r="CLN315" s="96"/>
      <c r="CLO315" s="96"/>
      <c r="CLP315" s="96"/>
      <c r="CLQ315" s="96"/>
      <c r="CLR315" s="96"/>
      <c r="CLS315" s="96"/>
      <c r="CLT315" s="96"/>
      <c r="CLU315" s="96"/>
      <c r="CLV315" s="96"/>
      <c r="CLW315" s="96"/>
      <c r="CLX315" s="96"/>
      <c r="CLY315" s="96"/>
      <c r="CLZ315" s="96"/>
      <c r="CMA315" s="96"/>
      <c r="CMB315" s="96"/>
      <c r="CMC315" s="96"/>
      <c r="CMD315" s="96"/>
      <c r="CME315" s="96"/>
      <c r="CMF315" s="96"/>
      <c r="CMG315" s="96"/>
      <c r="CMH315" s="96"/>
      <c r="CMI315" s="96"/>
      <c r="CMJ315" s="96"/>
      <c r="CMK315" s="96"/>
      <c r="CML315" s="96"/>
      <c r="CMM315" s="96"/>
      <c r="CMN315" s="96"/>
      <c r="CMO315" s="96"/>
      <c r="CMP315" s="96"/>
      <c r="CMQ315" s="96"/>
      <c r="CMR315" s="96"/>
      <c r="CMS315" s="96"/>
      <c r="CMT315" s="96"/>
      <c r="CMU315" s="96"/>
      <c r="CMV315" s="96"/>
      <c r="CMW315" s="96"/>
      <c r="CMX315" s="96"/>
      <c r="CMY315" s="96"/>
      <c r="CMZ315" s="96"/>
      <c r="CNA315" s="96"/>
      <c r="CNB315" s="96"/>
      <c r="CNC315" s="96"/>
      <c r="CND315" s="96"/>
      <c r="CNE315" s="96"/>
      <c r="CNF315" s="96"/>
      <c r="CNG315" s="96"/>
      <c r="CNH315" s="96"/>
      <c r="CNI315" s="96"/>
      <c r="CNJ315" s="96"/>
      <c r="CNK315" s="96"/>
      <c r="CNL315" s="96"/>
      <c r="CNM315" s="96"/>
      <c r="CNN315" s="96"/>
      <c r="CNO315" s="96"/>
      <c r="CNP315" s="96"/>
      <c r="CNQ315" s="96"/>
      <c r="CNR315" s="96"/>
      <c r="CNS315" s="96"/>
      <c r="CNT315" s="96"/>
      <c r="CNU315" s="96"/>
      <c r="CNV315" s="96"/>
      <c r="CNW315" s="96"/>
      <c r="CNX315" s="96"/>
      <c r="CNY315" s="96"/>
      <c r="CNZ315" s="96"/>
      <c r="COA315" s="96"/>
      <c r="COB315" s="96"/>
      <c r="COC315" s="96"/>
      <c r="COD315" s="96"/>
      <c r="COE315" s="96"/>
      <c r="COF315" s="96"/>
      <c r="COG315" s="96"/>
      <c r="COH315" s="96"/>
      <c r="COI315" s="96"/>
      <c r="COJ315" s="96"/>
      <c r="COK315" s="96"/>
      <c r="COL315" s="96"/>
      <c r="COM315" s="96"/>
      <c r="CON315" s="96"/>
      <c r="COO315" s="96"/>
      <c r="COP315" s="96"/>
      <c r="COQ315" s="96"/>
      <c r="COR315" s="96"/>
      <c r="COS315" s="96"/>
      <c r="COT315" s="96"/>
      <c r="COU315" s="96"/>
      <c r="COV315" s="96"/>
      <c r="COW315" s="96"/>
      <c r="COX315" s="96"/>
      <c r="COY315" s="96"/>
      <c r="COZ315" s="96"/>
      <c r="CPA315" s="96"/>
      <c r="CPB315" s="96"/>
      <c r="CPC315" s="96"/>
      <c r="CPD315" s="96"/>
      <c r="CPE315" s="96"/>
      <c r="CPF315" s="96"/>
      <c r="CPG315" s="96"/>
      <c r="CPH315" s="96"/>
      <c r="CPI315" s="96"/>
      <c r="CPJ315" s="96"/>
      <c r="CPK315" s="96"/>
      <c r="CPL315" s="96"/>
      <c r="CPM315" s="96"/>
      <c r="CPN315" s="96"/>
      <c r="CPO315" s="96"/>
      <c r="CPP315" s="96"/>
      <c r="CPQ315" s="96"/>
      <c r="CPR315" s="96"/>
      <c r="CPS315" s="96"/>
      <c r="CPT315" s="96"/>
      <c r="CPU315" s="96"/>
      <c r="CPV315" s="96"/>
      <c r="CPW315" s="96"/>
      <c r="CPX315" s="96"/>
      <c r="CPY315" s="96"/>
      <c r="CPZ315" s="96"/>
      <c r="CQA315" s="96"/>
      <c r="CQB315" s="96"/>
      <c r="CQC315" s="96"/>
      <c r="CQD315" s="96"/>
      <c r="CQE315" s="96"/>
      <c r="CQF315" s="96"/>
      <c r="CQG315" s="96"/>
      <c r="CQH315" s="96"/>
      <c r="CQI315" s="96"/>
      <c r="CQJ315" s="96"/>
      <c r="CQK315" s="96"/>
      <c r="CQL315" s="96"/>
      <c r="CQM315" s="96"/>
      <c r="CQN315" s="96"/>
      <c r="CQO315" s="96"/>
      <c r="CQP315" s="96"/>
      <c r="CQQ315" s="96"/>
      <c r="CQR315" s="96"/>
      <c r="CQS315" s="96"/>
      <c r="CQT315" s="96"/>
      <c r="CQU315" s="96"/>
      <c r="CQV315" s="96"/>
      <c r="CQW315" s="96"/>
      <c r="CQX315" s="96"/>
      <c r="CQY315" s="96"/>
      <c r="CQZ315" s="96"/>
      <c r="CRA315" s="96"/>
      <c r="CRB315" s="96"/>
      <c r="CRC315" s="96"/>
      <c r="CRD315" s="96"/>
      <c r="CRE315" s="96"/>
      <c r="CRF315" s="96"/>
      <c r="CRG315" s="96"/>
      <c r="CRH315" s="96"/>
      <c r="CRI315" s="96"/>
      <c r="CRJ315" s="96"/>
      <c r="CRK315" s="96"/>
      <c r="CRL315" s="96"/>
      <c r="CRM315" s="96"/>
      <c r="CRN315" s="96"/>
      <c r="CRO315" s="96"/>
      <c r="CRP315" s="96"/>
      <c r="CRQ315" s="96"/>
      <c r="CRR315" s="96"/>
      <c r="CRS315" s="96"/>
      <c r="CRT315" s="96"/>
      <c r="CRU315" s="96"/>
      <c r="CRV315" s="96"/>
      <c r="CRW315" s="96"/>
      <c r="CRX315" s="96"/>
      <c r="CRY315" s="96"/>
      <c r="CRZ315" s="96"/>
      <c r="CSA315" s="96"/>
      <c r="CSB315" s="96"/>
      <c r="CSC315" s="96"/>
      <c r="CSD315" s="96"/>
      <c r="CSE315" s="96"/>
      <c r="CSF315" s="96"/>
      <c r="CSG315" s="96"/>
      <c r="CSH315" s="96"/>
      <c r="CSI315" s="96"/>
      <c r="CSJ315" s="96"/>
      <c r="CSK315" s="96"/>
      <c r="CSL315" s="96"/>
      <c r="CSM315" s="96"/>
      <c r="CSN315" s="96"/>
      <c r="CSO315" s="96"/>
      <c r="CSP315" s="96"/>
      <c r="CSQ315" s="96"/>
      <c r="CSR315" s="96"/>
      <c r="CSS315" s="96"/>
      <c r="CST315" s="96"/>
      <c r="CSU315" s="96"/>
      <c r="CSV315" s="96"/>
      <c r="CSW315" s="96"/>
      <c r="CSX315" s="96"/>
      <c r="CSY315" s="96"/>
      <c r="CSZ315" s="96"/>
      <c r="CTA315" s="96"/>
      <c r="CTB315" s="96"/>
      <c r="CTC315" s="96"/>
      <c r="CTD315" s="96"/>
      <c r="CTE315" s="96"/>
      <c r="CTF315" s="96"/>
      <c r="CTG315" s="96"/>
      <c r="CTH315" s="96"/>
      <c r="CTI315" s="96"/>
      <c r="CTJ315" s="96"/>
      <c r="CTK315" s="96"/>
      <c r="CTL315" s="96"/>
      <c r="CTM315" s="96"/>
      <c r="CTN315" s="96"/>
      <c r="CTO315" s="96"/>
      <c r="CTP315" s="96"/>
      <c r="CTQ315" s="96"/>
      <c r="CTR315" s="96"/>
      <c r="CTS315" s="96"/>
      <c r="CTT315" s="96"/>
      <c r="CTU315" s="96"/>
      <c r="CTV315" s="96"/>
      <c r="CTW315" s="96"/>
      <c r="CTX315" s="96"/>
      <c r="CTY315" s="96"/>
      <c r="CTZ315" s="96"/>
      <c r="CUA315" s="96"/>
      <c r="CUB315" s="96"/>
      <c r="CUC315" s="96"/>
      <c r="CUD315" s="96"/>
      <c r="CUE315" s="96"/>
      <c r="CUF315" s="96"/>
      <c r="CUG315" s="96"/>
      <c r="CUH315" s="96"/>
      <c r="CUI315" s="96"/>
      <c r="CUJ315" s="96"/>
      <c r="CUK315" s="96"/>
      <c r="CUL315" s="96"/>
      <c r="CUM315" s="96"/>
      <c r="CUN315" s="96"/>
      <c r="CUO315" s="96"/>
      <c r="CUP315" s="96"/>
      <c r="CUQ315" s="96"/>
      <c r="CUR315" s="96"/>
      <c r="CUS315" s="96"/>
      <c r="CUT315" s="96"/>
      <c r="CUU315" s="96"/>
      <c r="CUV315" s="96"/>
      <c r="CUW315" s="96"/>
      <c r="CUX315" s="96"/>
      <c r="CUY315" s="96"/>
      <c r="CUZ315" s="96"/>
      <c r="CVA315" s="96"/>
      <c r="CVB315" s="96"/>
      <c r="CVC315" s="96"/>
      <c r="CVD315" s="96"/>
      <c r="CVE315" s="96"/>
      <c r="CVF315" s="96"/>
      <c r="CVG315" s="96"/>
      <c r="CVH315" s="96"/>
      <c r="CVI315" s="96"/>
      <c r="CVJ315" s="96"/>
      <c r="CVK315" s="96"/>
      <c r="CVL315" s="96"/>
      <c r="CVM315" s="96"/>
      <c r="CVN315" s="96"/>
      <c r="CVO315" s="96"/>
      <c r="CVP315" s="96"/>
      <c r="CVQ315" s="96"/>
      <c r="CVR315" s="96"/>
      <c r="CVS315" s="96"/>
      <c r="CVT315" s="96"/>
      <c r="CVU315" s="96"/>
      <c r="CVV315" s="96"/>
      <c r="CVW315" s="96"/>
      <c r="CVX315" s="96"/>
      <c r="CVY315" s="96"/>
      <c r="CVZ315" s="96"/>
      <c r="CWA315" s="96"/>
      <c r="CWB315" s="96"/>
      <c r="CWC315" s="96"/>
      <c r="CWD315" s="96"/>
      <c r="CWE315" s="96"/>
      <c r="CWF315" s="96"/>
      <c r="CWG315" s="96"/>
      <c r="CWH315" s="96"/>
      <c r="CWI315" s="96"/>
      <c r="CWJ315" s="96"/>
      <c r="CWK315" s="96"/>
      <c r="CWL315" s="96"/>
      <c r="CWM315" s="96"/>
      <c r="CWN315" s="96"/>
      <c r="CWO315" s="96"/>
      <c r="CWP315" s="96"/>
      <c r="CWQ315" s="96"/>
      <c r="CWR315" s="96"/>
      <c r="CWS315" s="96"/>
      <c r="CWT315" s="96"/>
      <c r="CWU315" s="96"/>
      <c r="CWV315" s="96"/>
      <c r="CWW315" s="96"/>
      <c r="CWX315" s="96"/>
      <c r="CWY315" s="96"/>
      <c r="CWZ315" s="96"/>
      <c r="CXA315" s="96"/>
      <c r="CXB315" s="96"/>
      <c r="CXC315" s="96"/>
      <c r="CXD315" s="96"/>
      <c r="CXE315" s="96"/>
      <c r="CXF315" s="96"/>
      <c r="CXG315" s="96"/>
      <c r="CXH315" s="96"/>
      <c r="CXI315" s="96"/>
      <c r="CXJ315" s="96"/>
      <c r="CXK315" s="96"/>
      <c r="CXL315" s="96"/>
      <c r="CXM315" s="96"/>
      <c r="CXN315" s="96"/>
      <c r="CXO315" s="96"/>
      <c r="CXP315" s="96"/>
      <c r="CXQ315" s="96"/>
      <c r="CXR315" s="96"/>
      <c r="CXS315" s="96"/>
      <c r="CXT315" s="96"/>
      <c r="CXU315" s="96"/>
      <c r="CXV315" s="96"/>
      <c r="CXW315" s="96"/>
      <c r="CXX315" s="96"/>
      <c r="CXY315" s="96"/>
      <c r="CXZ315" s="96"/>
      <c r="CYA315" s="96"/>
      <c r="CYB315" s="96"/>
      <c r="CYC315" s="96"/>
      <c r="CYD315" s="96"/>
      <c r="CYE315" s="96"/>
      <c r="CYF315" s="96"/>
      <c r="CYG315" s="96"/>
      <c r="CYH315" s="96"/>
      <c r="CYI315" s="96"/>
      <c r="CYJ315" s="96"/>
      <c r="CYK315" s="96"/>
      <c r="CYL315" s="96"/>
      <c r="CYM315" s="96"/>
      <c r="CYN315" s="96"/>
      <c r="CYO315" s="96"/>
      <c r="CYP315" s="96"/>
      <c r="CYQ315" s="96"/>
      <c r="CYR315" s="96"/>
      <c r="CYS315" s="96"/>
      <c r="CYT315" s="96"/>
      <c r="CYU315" s="96"/>
      <c r="CYV315" s="96"/>
      <c r="CYW315" s="96"/>
      <c r="CYX315" s="96"/>
      <c r="CYY315" s="96"/>
      <c r="CYZ315" s="96"/>
      <c r="CZA315" s="96"/>
      <c r="CZB315" s="96"/>
      <c r="CZC315" s="96"/>
      <c r="CZD315" s="96"/>
      <c r="CZE315" s="96"/>
      <c r="CZF315" s="96"/>
      <c r="CZG315" s="96"/>
      <c r="CZH315" s="96"/>
      <c r="CZI315" s="96"/>
      <c r="CZJ315" s="96"/>
      <c r="CZK315" s="96"/>
      <c r="CZL315" s="96"/>
      <c r="CZM315" s="96"/>
      <c r="CZN315" s="96"/>
      <c r="CZO315" s="96"/>
      <c r="CZP315" s="96"/>
      <c r="CZQ315" s="96"/>
      <c r="CZR315" s="96"/>
      <c r="CZS315" s="96"/>
      <c r="CZT315" s="96"/>
      <c r="CZU315" s="96"/>
      <c r="CZV315" s="96"/>
      <c r="CZW315" s="96"/>
      <c r="CZX315" s="96"/>
      <c r="CZY315" s="96"/>
      <c r="CZZ315" s="96"/>
      <c r="DAA315" s="96"/>
      <c r="DAB315" s="96"/>
      <c r="DAC315" s="96"/>
      <c r="DAD315" s="96"/>
      <c r="DAE315" s="96"/>
      <c r="DAF315" s="96"/>
      <c r="DAG315" s="96"/>
      <c r="DAH315" s="96"/>
      <c r="DAI315" s="96"/>
      <c r="DAJ315" s="96"/>
      <c r="DAK315" s="96"/>
      <c r="DAL315" s="96"/>
      <c r="DAM315" s="96"/>
      <c r="DAN315" s="96"/>
      <c r="DAO315" s="96"/>
      <c r="DAP315" s="96"/>
      <c r="DAQ315" s="96"/>
      <c r="DAR315" s="96"/>
      <c r="DAS315" s="96"/>
      <c r="DAT315" s="96"/>
      <c r="DAU315" s="96"/>
      <c r="DAV315" s="96"/>
      <c r="DAW315" s="96"/>
      <c r="DAX315" s="96"/>
      <c r="DAY315" s="96"/>
      <c r="DAZ315" s="96"/>
      <c r="DBA315" s="96"/>
      <c r="DBB315" s="96"/>
      <c r="DBC315" s="96"/>
      <c r="DBD315" s="96"/>
      <c r="DBE315" s="96"/>
      <c r="DBF315" s="96"/>
      <c r="DBG315" s="96"/>
      <c r="DBH315" s="96"/>
      <c r="DBI315" s="96"/>
      <c r="DBJ315" s="96"/>
      <c r="DBK315" s="96"/>
      <c r="DBL315" s="96"/>
      <c r="DBM315" s="96"/>
      <c r="DBN315" s="96"/>
      <c r="DBO315" s="96"/>
      <c r="DBP315" s="96"/>
      <c r="DBQ315" s="96"/>
      <c r="DBR315" s="96"/>
      <c r="DBS315" s="96"/>
      <c r="DBT315" s="96"/>
      <c r="DBU315" s="96"/>
      <c r="DBV315" s="96"/>
      <c r="DBW315" s="96"/>
      <c r="DBX315" s="96"/>
      <c r="DBY315" s="96"/>
      <c r="DBZ315" s="96"/>
      <c r="DCA315" s="96"/>
      <c r="DCB315" s="96"/>
      <c r="DCC315" s="96"/>
      <c r="DCD315" s="96"/>
      <c r="DCE315" s="96"/>
      <c r="DCF315" s="96"/>
      <c r="DCG315" s="96"/>
      <c r="DCH315" s="96"/>
      <c r="DCI315" s="96"/>
      <c r="DCJ315" s="96"/>
      <c r="DCK315" s="96"/>
      <c r="DCL315" s="96"/>
      <c r="DCM315" s="96"/>
      <c r="DCN315" s="96"/>
      <c r="DCO315" s="96"/>
      <c r="DCP315" s="96"/>
      <c r="DCQ315" s="96"/>
      <c r="DCR315" s="96"/>
      <c r="DCS315" s="96"/>
      <c r="DCT315" s="96"/>
      <c r="DCU315" s="96"/>
      <c r="DCV315" s="96"/>
      <c r="DCW315" s="96"/>
      <c r="DCX315" s="96"/>
      <c r="DCY315" s="96"/>
      <c r="DCZ315" s="96"/>
      <c r="DDA315" s="96"/>
      <c r="DDB315" s="96"/>
      <c r="DDC315" s="96"/>
      <c r="DDD315" s="96"/>
      <c r="DDE315" s="96"/>
      <c r="DDF315" s="96"/>
      <c r="DDG315" s="96"/>
      <c r="DDH315" s="96"/>
      <c r="DDI315" s="96"/>
      <c r="DDJ315" s="96"/>
      <c r="DDK315" s="96"/>
      <c r="DDL315" s="96"/>
      <c r="DDM315" s="96"/>
      <c r="DDN315" s="96"/>
      <c r="DDO315" s="96"/>
      <c r="DDP315" s="96"/>
      <c r="DDQ315" s="96"/>
      <c r="DDR315" s="96"/>
      <c r="DDS315" s="96"/>
      <c r="DDT315" s="96"/>
      <c r="DDU315" s="96"/>
      <c r="DDV315" s="96"/>
      <c r="DDW315" s="96"/>
      <c r="DDX315" s="96"/>
      <c r="DDY315" s="96"/>
      <c r="DDZ315" s="96"/>
      <c r="DEA315" s="96"/>
      <c r="DEB315" s="96"/>
      <c r="DEC315" s="96"/>
      <c r="DED315" s="96"/>
      <c r="DEE315" s="96"/>
      <c r="DEF315" s="96"/>
      <c r="DEG315" s="96"/>
      <c r="DEH315" s="96"/>
      <c r="DEI315" s="96"/>
      <c r="DEJ315" s="96"/>
      <c r="DEK315" s="96"/>
      <c r="DEL315" s="96"/>
      <c r="DEM315" s="96"/>
      <c r="DEN315" s="96"/>
      <c r="DEO315" s="96"/>
      <c r="DEP315" s="96"/>
      <c r="DEQ315" s="96"/>
      <c r="DER315" s="96"/>
      <c r="DES315" s="96"/>
      <c r="DET315" s="96"/>
      <c r="DEU315" s="96"/>
      <c r="DEV315" s="96"/>
      <c r="DEW315" s="96"/>
      <c r="DEX315" s="96"/>
      <c r="DEY315" s="96"/>
      <c r="DEZ315" s="96"/>
      <c r="DFA315" s="96"/>
      <c r="DFB315" s="96"/>
      <c r="DFC315" s="96"/>
      <c r="DFD315" s="96"/>
      <c r="DFE315" s="96"/>
      <c r="DFF315" s="96"/>
      <c r="DFG315" s="96"/>
      <c r="DFH315" s="96"/>
      <c r="DFI315" s="96"/>
      <c r="DFJ315" s="96"/>
      <c r="DFK315" s="96"/>
      <c r="DFL315" s="96"/>
      <c r="DFM315" s="96"/>
      <c r="DFN315" s="96"/>
      <c r="DFO315" s="96"/>
      <c r="DFP315" s="96"/>
      <c r="DFQ315" s="96"/>
      <c r="DFR315" s="96"/>
      <c r="DFS315" s="96"/>
      <c r="DFT315" s="96"/>
      <c r="DFU315" s="96"/>
      <c r="DFV315" s="96"/>
      <c r="DFW315" s="96"/>
      <c r="DFX315" s="96"/>
      <c r="DFY315" s="96"/>
      <c r="DFZ315" s="96"/>
      <c r="DGA315" s="96"/>
      <c r="DGB315" s="96"/>
      <c r="DGC315" s="96"/>
      <c r="DGD315" s="96"/>
      <c r="DGE315" s="96"/>
      <c r="DGF315" s="96"/>
      <c r="DGG315" s="96"/>
      <c r="DGH315" s="96"/>
      <c r="DGI315" s="96"/>
      <c r="DGJ315" s="96"/>
      <c r="DGK315" s="96"/>
      <c r="DGL315" s="96"/>
      <c r="DGM315" s="96"/>
      <c r="DGN315" s="96"/>
      <c r="DGO315" s="96"/>
      <c r="DGP315" s="96"/>
      <c r="DGQ315" s="96"/>
      <c r="DGR315" s="96"/>
      <c r="DGS315" s="96"/>
      <c r="DGT315" s="96"/>
      <c r="DGU315" s="96"/>
      <c r="DGV315" s="96"/>
      <c r="DGW315" s="96"/>
      <c r="DGX315" s="96"/>
      <c r="DGY315" s="96"/>
      <c r="DGZ315" s="96"/>
      <c r="DHA315" s="96"/>
      <c r="DHB315" s="96"/>
      <c r="DHC315" s="96"/>
      <c r="DHD315" s="96"/>
      <c r="DHE315" s="96"/>
      <c r="DHF315" s="96"/>
      <c r="DHG315" s="96"/>
      <c r="DHH315" s="96"/>
      <c r="DHI315" s="96"/>
      <c r="DHJ315" s="96"/>
      <c r="DHK315" s="96"/>
      <c r="DHL315" s="96"/>
      <c r="DHM315" s="96"/>
      <c r="DHN315" s="96"/>
      <c r="DHO315" s="96"/>
      <c r="DHP315" s="96"/>
      <c r="DHQ315" s="96"/>
      <c r="DHR315" s="96"/>
      <c r="DHS315" s="96"/>
      <c r="DHT315" s="96"/>
      <c r="DHU315" s="96"/>
      <c r="DHV315" s="96"/>
      <c r="DHW315" s="96"/>
      <c r="DHX315" s="96"/>
      <c r="DHY315" s="96"/>
      <c r="DHZ315" s="96"/>
      <c r="DIA315" s="96"/>
      <c r="DIB315" s="96"/>
      <c r="DIC315" s="96"/>
      <c r="DID315" s="96"/>
      <c r="DIE315" s="96"/>
      <c r="DIF315" s="96"/>
      <c r="DIG315" s="96"/>
      <c r="DIH315" s="96"/>
      <c r="DII315" s="96"/>
      <c r="DIJ315" s="96"/>
      <c r="DIK315" s="96"/>
      <c r="DIL315" s="96"/>
      <c r="DIM315" s="96"/>
      <c r="DIN315" s="96"/>
      <c r="DIO315" s="96"/>
      <c r="DIP315" s="96"/>
      <c r="DIQ315" s="96"/>
      <c r="DIR315" s="96"/>
      <c r="DIS315" s="96"/>
      <c r="DIT315" s="96"/>
      <c r="DIU315" s="96"/>
      <c r="DIV315" s="96"/>
      <c r="DIW315" s="96"/>
      <c r="DIX315" s="96"/>
      <c r="DIY315" s="96"/>
      <c r="DIZ315" s="96"/>
      <c r="DJA315" s="96"/>
      <c r="DJB315" s="96"/>
      <c r="DJC315" s="96"/>
      <c r="DJD315" s="96"/>
      <c r="DJE315" s="96"/>
      <c r="DJF315" s="96"/>
      <c r="DJG315" s="96"/>
      <c r="DJH315" s="96"/>
      <c r="DJI315" s="96"/>
      <c r="DJJ315" s="96"/>
      <c r="DJK315" s="96"/>
      <c r="DJL315" s="96"/>
      <c r="DJM315" s="96"/>
      <c r="DJN315" s="96"/>
      <c r="DJO315" s="96"/>
      <c r="DJP315" s="96"/>
      <c r="DJQ315" s="96"/>
      <c r="DJR315" s="96"/>
      <c r="DJS315" s="96"/>
      <c r="DJT315" s="96"/>
      <c r="DJU315" s="96"/>
      <c r="DJV315" s="96"/>
      <c r="DJW315" s="96"/>
      <c r="DJX315" s="96"/>
      <c r="DJY315" s="96"/>
      <c r="DJZ315" s="96"/>
      <c r="DKA315" s="96"/>
      <c r="DKB315" s="96"/>
      <c r="DKC315" s="96"/>
      <c r="DKD315" s="96"/>
      <c r="DKE315" s="96"/>
      <c r="DKF315" s="96"/>
      <c r="DKG315" s="96"/>
      <c r="DKH315" s="96"/>
      <c r="DKI315" s="96"/>
      <c r="DKJ315" s="96"/>
      <c r="DKK315" s="96"/>
      <c r="DKL315" s="96"/>
      <c r="DKM315" s="96"/>
      <c r="DKN315" s="96"/>
      <c r="DKO315" s="96"/>
      <c r="DKP315" s="96"/>
      <c r="DKQ315" s="96"/>
      <c r="DKR315" s="96"/>
      <c r="DKS315" s="96"/>
      <c r="DKT315" s="96"/>
      <c r="DKU315" s="96"/>
      <c r="DKV315" s="96"/>
      <c r="DKW315" s="96"/>
      <c r="DKX315" s="96"/>
      <c r="DKY315" s="96"/>
      <c r="DKZ315" s="96"/>
      <c r="DLA315" s="96"/>
      <c r="DLB315" s="96"/>
      <c r="DLC315" s="96"/>
      <c r="DLD315" s="96"/>
      <c r="DLE315" s="96"/>
      <c r="DLF315" s="96"/>
      <c r="DLG315" s="96"/>
      <c r="DLH315" s="96"/>
      <c r="DLI315" s="96"/>
      <c r="DLJ315" s="96"/>
      <c r="DLK315" s="96"/>
      <c r="DLL315" s="96"/>
      <c r="DLM315" s="96"/>
      <c r="DLN315" s="96"/>
      <c r="DLO315" s="96"/>
      <c r="DLP315" s="96"/>
      <c r="DLQ315" s="96"/>
      <c r="DLR315" s="96"/>
      <c r="DLS315" s="96"/>
      <c r="DLT315" s="96"/>
      <c r="DLU315" s="96"/>
      <c r="DLV315" s="96"/>
      <c r="DLW315" s="96"/>
      <c r="DLX315" s="96"/>
      <c r="DLY315" s="96"/>
      <c r="DLZ315" s="96"/>
      <c r="DMA315" s="96"/>
      <c r="DMB315" s="96"/>
      <c r="DMC315" s="96"/>
      <c r="DMD315" s="96"/>
      <c r="DME315" s="96"/>
      <c r="DMF315" s="96"/>
      <c r="DMG315" s="96"/>
      <c r="DMH315" s="96"/>
      <c r="DMI315" s="96"/>
      <c r="DMJ315" s="96"/>
      <c r="DMK315" s="96"/>
      <c r="DML315" s="96"/>
      <c r="DMM315" s="96"/>
      <c r="DMN315" s="96"/>
      <c r="DMO315" s="96"/>
      <c r="DMP315" s="96"/>
      <c r="DMQ315" s="96"/>
      <c r="DMR315" s="96"/>
      <c r="DMS315" s="96"/>
      <c r="DMT315" s="96"/>
      <c r="DMU315" s="96"/>
      <c r="DMV315" s="96"/>
      <c r="DMW315" s="96"/>
      <c r="DMX315" s="96"/>
      <c r="DMY315" s="96"/>
      <c r="DMZ315" s="96"/>
      <c r="DNA315" s="96"/>
      <c r="DNB315" s="96"/>
      <c r="DNC315" s="96"/>
      <c r="DND315" s="96"/>
      <c r="DNE315" s="96"/>
      <c r="DNF315" s="96"/>
      <c r="DNG315" s="96"/>
      <c r="DNH315" s="96"/>
      <c r="DNI315" s="96"/>
      <c r="DNJ315" s="96"/>
      <c r="DNK315" s="96"/>
      <c r="DNL315" s="96"/>
      <c r="DNM315" s="96"/>
      <c r="DNN315" s="96"/>
      <c r="DNO315" s="96"/>
      <c r="DNP315" s="96"/>
      <c r="DNQ315" s="96"/>
      <c r="DNR315" s="96"/>
      <c r="DNS315" s="96"/>
      <c r="DNT315" s="96"/>
      <c r="DNU315" s="96"/>
      <c r="DNV315" s="96"/>
      <c r="DNW315" s="96"/>
      <c r="DNX315" s="96"/>
      <c r="DNY315" s="96"/>
      <c r="DNZ315" s="96"/>
      <c r="DOA315" s="96"/>
      <c r="DOB315" s="96"/>
      <c r="DOC315" s="96"/>
      <c r="DOD315" s="96"/>
      <c r="DOE315" s="96"/>
      <c r="DOF315" s="96"/>
      <c r="DOG315" s="96"/>
      <c r="DOH315" s="96"/>
      <c r="DOI315" s="96"/>
      <c r="DOJ315" s="96"/>
      <c r="DOK315" s="96"/>
      <c r="DOL315" s="96"/>
      <c r="DOM315" s="96"/>
      <c r="DON315" s="96"/>
      <c r="DOO315" s="96"/>
      <c r="DOP315" s="96"/>
      <c r="DOQ315" s="96"/>
      <c r="DOR315" s="96"/>
      <c r="DOS315" s="96"/>
      <c r="DOT315" s="96"/>
      <c r="DOU315" s="96"/>
      <c r="DOV315" s="96"/>
      <c r="DOW315" s="96"/>
      <c r="DOX315" s="96"/>
      <c r="DOY315" s="96"/>
      <c r="DOZ315" s="96"/>
      <c r="DPA315" s="96"/>
      <c r="DPB315" s="96"/>
      <c r="DPC315" s="96"/>
      <c r="DPD315" s="96"/>
      <c r="DPE315" s="96"/>
      <c r="DPF315" s="96"/>
      <c r="DPG315" s="96"/>
      <c r="DPH315" s="96"/>
      <c r="DPI315" s="96"/>
      <c r="DPJ315" s="96"/>
      <c r="DPK315" s="96"/>
      <c r="DPL315" s="96"/>
      <c r="DPM315" s="96"/>
      <c r="DPN315" s="96"/>
      <c r="DPO315" s="96"/>
      <c r="DPP315" s="96"/>
      <c r="DPQ315" s="96"/>
      <c r="DPR315" s="96"/>
      <c r="DPS315" s="96"/>
      <c r="DPT315" s="96"/>
      <c r="DPU315" s="96"/>
      <c r="DPV315" s="96"/>
      <c r="DPW315" s="96"/>
      <c r="DPX315" s="96"/>
      <c r="DPY315" s="96"/>
      <c r="DPZ315" s="96"/>
      <c r="DQA315" s="96"/>
      <c r="DQB315" s="96"/>
      <c r="DQC315" s="96"/>
      <c r="DQD315" s="96"/>
      <c r="DQE315" s="96"/>
      <c r="DQF315" s="96"/>
      <c r="DQG315" s="96"/>
      <c r="DQH315" s="96"/>
      <c r="DQI315" s="96"/>
      <c r="DQJ315" s="96"/>
      <c r="DQK315" s="96"/>
      <c r="DQL315" s="96"/>
      <c r="DQM315" s="96"/>
      <c r="DQN315" s="96"/>
      <c r="DQO315" s="96"/>
      <c r="DQP315" s="96"/>
      <c r="DQQ315" s="96"/>
      <c r="DQR315" s="96"/>
      <c r="DQS315" s="96"/>
      <c r="DQT315" s="96"/>
      <c r="DQU315" s="96"/>
      <c r="DQV315" s="96"/>
      <c r="DQW315" s="96"/>
      <c r="DQX315" s="96"/>
      <c r="DQY315" s="96"/>
      <c r="DQZ315" s="96"/>
      <c r="DRA315" s="96"/>
      <c r="DRB315" s="96"/>
      <c r="DRC315" s="96"/>
      <c r="DRD315" s="96"/>
      <c r="DRE315" s="96"/>
      <c r="DRF315" s="96"/>
      <c r="DRG315" s="96"/>
      <c r="DRH315" s="96"/>
      <c r="DRI315" s="96"/>
      <c r="DRJ315" s="96"/>
      <c r="DRK315" s="96"/>
      <c r="DRL315" s="96"/>
      <c r="DRM315" s="96"/>
      <c r="DRN315" s="96"/>
      <c r="DRO315" s="96"/>
      <c r="DRP315" s="96"/>
      <c r="DRQ315" s="96"/>
      <c r="DRR315" s="96"/>
      <c r="DRS315" s="96"/>
      <c r="DRT315" s="96"/>
      <c r="DRU315" s="96"/>
      <c r="DRV315" s="96"/>
      <c r="DRW315" s="96"/>
      <c r="DRX315" s="96"/>
      <c r="DRY315" s="96"/>
      <c r="DRZ315" s="96"/>
      <c r="DSA315" s="96"/>
      <c r="DSB315" s="96"/>
      <c r="DSC315" s="96"/>
      <c r="DSD315" s="96"/>
      <c r="DSE315" s="96"/>
      <c r="DSF315" s="96"/>
      <c r="DSG315" s="96"/>
      <c r="DSH315" s="96"/>
      <c r="DSI315" s="96"/>
      <c r="DSJ315" s="96"/>
      <c r="DSK315" s="96"/>
      <c r="DSL315" s="96"/>
      <c r="DSM315" s="96"/>
      <c r="DSN315" s="96"/>
      <c r="DSO315" s="96"/>
      <c r="DSP315" s="96"/>
      <c r="DSQ315" s="96"/>
      <c r="DSR315" s="96"/>
      <c r="DSS315" s="96"/>
      <c r="DST315" s="96"/>
      <c r="DSU315" s="96"/>
      <c r="DSV315" s="96"/>
      <c r="DSW315" s="96"/>
      <c r="DSX315" s="96"/>
      <c r="DSY315" s="96"/>
      <c r="DSZ315" s="96"/>
      <c r="DTA315" s="96"/>
      <c r="DTB315" s="96"/>
      <c r="DTC315" s="96"/>
      <c r="DTD315" s="96"/>
      <c r="DTE315" s="96"/>
      <c r="DTF315" s="96"/>
      <c r="DTG315" s="96"/>
      <c r="DTH315" s="96"/>
      <c r="DTI315" s="96"/>
      <c r="DTJ315" s="96"/>
      <c r="DTK315" s="96"/>
      <c r="DTL315" s="96"/>
      <c r="DTM315" s="96"/>
      <c r="DTN315" s="96"/>
      <c r="DTO315" s="96"/>
      <c r="DTP315" s="96"/>
      <c r="DTQ315" s="96"/>
      <c r="DTR315" s="96"/>
      <c r="DTS315" s="96"/>
      <c r="DTT315" s="96"/>
      <c r="DTU315" s="96"/>
      <c r="DTV315" s="96"/>
      <c r="DTW315" s="96"/>
      <c r="DTX315" s="96"/>
      <c r="DTY315" s="96"/>
      <c r="DTZ315" s="96"/>
      <c r="DUA315" s="96"/>
      <c r="DUB315" s="96"/>
      <c r="DUC315" s="96"/>
      <c r="DUD315" s="96"/>
      <c r="DUE315" s="96"/>
      <c r="DUF315" s="96"/>
      <c r="DUG315" s="96"/>
      <c r="DUH315" s="96"/>
      <c r="DUI315" s="96"/>
      <c r="DUJ315" s="96"/>
      <c r="DUK315" s="96"/>
      <c r="DUL315" s="96"/>
      <c r="DUM315" s="96"/>
      <c r="DUN315" s="96"/>
      <c r="DUO315" s="96"/>
      <c r="DUP315" s="96"/>
      <c r="DUQ315" s="96"/>
      <c r="DUR315" s="96"/>
      <c r="DUS315" s="96"/>
      <c r="DUT315" s="96"/>
      <c r="DUU315" s="96"/>
      <c r="DUV315" s="96"/>
      <c r="DUW315" s="96"/>
      <c r="DUX315" s="96"/>
      <c r="DUY315" s="96"/>
      <c r="DUZ315" s="96"/>
      <c r="DVA315" s="96"/>
      <c r="DVB315" s="96"/>
      <c r="DVC315" s="96"/>
      <c r="DVD315" s="96"/>
      <c r="DVE315" s="96"/>
      <c r="DVF315" s="96"/>
      <c r="DVG315" s="96"/>
      <c r="DVH315" s="96"/>
      <c r="DVI315" s="96"/>
      <c r="DVJ315" s="96"/>
      <c r="DVK315" s="96"/>
      <c r="DVL315" s="96"/>
      <c r="DVM315" s="96"/>
      <c r="DVN315" s="96"/>
      <c r="DVO315" s="96"/>
      <c r="DVP315" s="96"/>
      <c r="DVQ315" s="96"/>
      <c r="DVR315" s="96"/>
      <c r="DVS315" s="96"/>
      <c r="DVT315" s="96"/>
      <c r="DVU315" s="96"/>
      <c r="DVV315" s="96"/>
      <c r="DVW315" s="96"/>
      <c r="DVX315" s="96"/>
      <c r="DVY315" s="96"/>
      <c r="DVZ315" s="96"/>
      <c r="DWA315" s="96"/>
      <c r="DWB315" s="96"/>
      <c r="DWC315" s="96"/>
      <c r="DWD315" s="96"/>
      <c r="DWE315" s="96"/>
      <c r="DWF315" s="96"/>
      <c r="DWG315" s="96"/>
      <c r="DWH315" s="96"/>
      <c r="DWI315" s="96"/>
      <c r="DWJ315" s="96"/>
      <c r="DWK315" s="96"/>
      <c r="DWL315" s="96"/>
      <c r="DWM315" s="96"/>
      <c r="DWN315" s="96"/>
      <c r="DWO315" s="96"/>
      <c r="DWP315" s="96"/>
      <c r="DWQ315" s="96"/>
      <c r="DWR315" s="96"/>
      <c r="DWS315" s="96"/>
      <c r="DWT315" s="96"/>
      <c r="DWU315" s="96"/>
      <c r="DWV315" s="96"/>
      <c r="DWW315" s="96"/>
      <c r="DWX315" s="96"/>
      <c r="DWY315" s="96"/>
      <c r="DWZ315" s="96"/>
      <c r="DXA315" s="96"/>
      <c r="DXB315" s="96"/>
      <c r="DXC315" s="96"/>
      <c r="DXD315" s="96"/>
      <c r="DXE315" s="96"/>
      <c r="DXF315" s="96"/>
      <c r="DXG315" s="96"/>
      <c r="DXH315" s="96"/>
      <c r="DXI315" s="96"/>
      <c r="DXJ315" s="96"/>
      <c r="DXK315" s="96"/>
      <c r="DXL315" s="96"/>
      <c r="DXM315" s="96"/>
      <c r="DXN315" s="96"/>
      <c r="DXO315" s="96"/>
      <c r="DXP315" s="96"/>
      <c r="DXQ315" s="96"/>
      <c r="DXR315" s="96"/>
      <c r="DXS315" s="96"/>
      <c r="DXT315" s="96"/>
      <c r="DXU315" s="96"/>
      <c r="DXV315" s="96"/>
      <c r="DXW315" s="96"/>
      <c r="DXX315" s="96"/>
      <c r="DXY315" s="96"/>
      <c r="DXZ315" s="96"/>
      <c r="DYA315" s="96"/>
      <c r="DYB315" s="96"/>
      <c r="DYC315" s="96"/>
      <c r="DYD315" s="96"/>
      <c r="DYE315" s="96"/>
      <c r="DYF315" s="96"/>
      <c r="DYG315" s="96"/>
      <c r="DYH315" s="96"/>
      <c r="DYI315" s="96"/>
      <c r="DYJ315" s="96"/>
      <c r="DYK315" s="96"/>
      <c r="DYL315" s="96"/>
      <c r="DYM315" s="96"/>
      <c r="DYN315" s="96"/>
      <c r="DYO315" s="96"/>
      <c r="DYP315" s="96"/>
      <c r="DYQ315" s="96"/>
      <c r="DYR315" s="96"/>
      <c r="DYS315" s="96"/>
      <c r="DYT315" s="96"/>
      <c r="DYU315" s="96"/>
      <c r="DYV315" s="96"/>
      <c r="DYW315" s="96"/>
      <c r="DYX315" s="96"/>
      <c r="DYY315" s="96"/>
      <c r="DYZ315" s="96"/>
      <c r="DZA315" s="96"/>
      <c r="DZB315" s="96"/>
      <c r="DZC315" s="96"/>
      <c r="DZD315" s="96"/>
      <c r="DZE315" s="96"/>
      <c r="DZF315" s="96"/>
      <c r="DZG315" s="96"/>
      <c r="DZH315" s="96"/>
      <c r="DZI315" s="96"/>
      <c r="DZJ315" s="96"/>
      <c r="DZK315" s="96"/>
      <c r="DZL315" s="96"/>
      <c r="DZM315" s="96"/>
      <c r="DZN315" s="96"/>
      <c r="DZO315" s="96"/>
      <c r="DZP315" s="96"/>
      <c r="DZQ315" s="96"/>
      <c r="DZR315" s="96"/>
      <c r="DZS315" s="96"/>
      <c r="DZT315" s="96"/>
      <c r="DZU315" s="96"/>
      <c r="DZV315" s="96"/>
      <c r="DZW315" s="96"/>
      <c r="DZX315" s="96"/>
      <c r="DZY315" s="96"/>
      <c r="DZZ315" s="96"/>
      <c r="EAA315" s="96"/>
      <c r="EAB315" s="96"/>
      <c r="EAC315" s="96"/>
      <c r="EAD315" s="96"/>
      <c r="EAE315" s="96"/>
      <c r="EAF315" s="96"/>
      <c r="EAG315" s="96"/>
      <c r="EAH315" s="96"/>
      <c r="EAI315" s="96"/>
      <c r="EAJ315" s="96"/>
      <c r="EAK315" s="96"/>
      <c r="EAL315" s="96"/>
      <c r="EAM315" s="96"/>
      <c r="EAN315" s="96"/>
      <c r="EAO315" s="96"/>
      <c r="EAP315" s="96"/>
      <c r="EAQ315" s="96"/>
      <c r="EAR315" s="96"/>
      <c r="EAS315" s="96"/>
      <c r="EAT315" s="96"/>
      <c r="EAU315" s="96"/>
      <c r="EAV315" s="96"/>
      <c r="EAW315" s="96"/>
      <c r="EAX315" s="96"/>
      <c r="EAY315" s="96"/>
      <c r="EAZ315" s="96"/>
      <c r="EBA315" s="96"/>
      <c r="EBB315" s="96"/>
      <c r="EBC315" s="96"/>
      <c r="EBD315" s="96"/>
      <c r="EBE315" s="96"/>
      <c r="EBF315" s="96"/>
      <c r="EBG315" s="96"/>
      <c r="EBH315" s="96"/>
      <c r="EBI315" s="96"/>
      <c r="EBJ315" s="96"/>
      <c r="EBK315" s="96"/>
      <c r="EBL315" s="96"/>
      <c r="EBM315" s="96"/>
      <c r="EBN315" s="96"/>
      <c r="EBO315" s="96"/>
      <c r="EBP315" s="96"/>
      <c r="EBQ315" s="96"/>
      <c r="EBR315" s="96"/>
      <c r="EBS315" s="96"/>
      <c r="EBT315" s="96"/>
      <c r="EBU315" s="96"/>
      <c r="EBV315" s="96"/>
      <c r="EBW315" s="96"/>
      <c r="EBX315" s="96"/>
      <c r="EBY315" s="96"/>
      <c r="EBZ315" s="96"/>
      <c r="ECA315" s="96"/>
      <c r="ECB315" s="96"/>
      <c r="ECC315" s="96"/>
      <c r="ECD315" s="96"/>
      <c r="ECE315" s="96"/>
      <c r="ECF315" s="96"/>
      <c r="ECG315" s="96"/>
      <c r="ECH315" s="96"/>
      <c r="ECI315" s="96"/>
      <c r="ECJ315" s="96"/>
      <c r="ECK315" s="96"/>
      <c r="ECL315" s="96"/>
      <c r="ECM315" s="96"/>
      <c r="ECN315" s="96"/>
      <c r="ECO315" s="96"/>
      <c r="ECP315" s="96"/>
      <c r="ECQ315" s="96"/>
      <c r="ECR315" s="96"/>
      <c r="ECS315" s="96"/>
      <c r="ECT315" s="96"/>
      <c r="ECU315" s="96"/>
      <c r="ECV315" s="96"/>
      <c r="ECW315" s="96"/>
      <c r="ECX315" s="96"/>
      <c r="ECY315" s="96"/>
      <c r="ECZ315" s="96"/>
      <c r="EDA315" s="96"/>
      <c r="EDB315" s="96"/>
      <c r="EDC315" s="96"/>
      <c r="EDD315" s="96"/>
      <c r="EDE315" s="96"/>
      <c r="EDF315" s="96"/>
      <c r="EDG315" s="96"/>
      <c r="EDH315" s="96"/>
      <c r="EDI315" s="96"/>
      <c r="EDJ315" s="96"/>
      <c r="EDK315" s="96"/>
      <c r="EDL315" s="96"/>
      <c r="EDM315" s="96"/>
      <c r="EDN315" s="96"/>
      <c r="EDO315" s="96"/>
      <c r="EDP315" s="96"/>
      <c r="EDQ315" s="96"/>
      <c r="EDR315" s="96"/>
      <c r="EDS315" s="96"/>
      <c r="EDT315" s="96"/>
      <c r="EDU315" s="96"/>
      <c r="EDV315" s="96"/>
      <c r="EDW315" s="96"/>
      <c r="EDX315" s="96"/>
      <c r="EDY315" s="96"/>
      <c r="EDZ315" s="96"/>
      <c r="EEA315" s="96"/>
      <c r="EEB315" s="96"/>
      <c r="EEC315" s="96"/>
      <c r="EED315" s="96"/>
      <c r="EEE315" s="96"/>
      <c r="EEF315" s="96"/>
      <c r="EEG315" s="96"/>
      <c r="EEH315" s="96"/>
      <c r="EEI315" s="96"/>
      <c r="EEJ315" s="96"/>
      <c r="EEK315" s="96"/>
      <c r="EEL315" s="96"/>
      <c r="EEM315" s="96"/>
      <c r="EEN315" s="96"/>
      <c r="EEO315" s="96"/>
      <c r="EEP315" s="96"/>
      <c r="EEQ315" s="96"/>
      <c r="EER315" s="96"/>
      <c r="EES315" s="96"/>
      <c r="EET315" s="96"/>
      <c r="EEU315" s="96"/>
      <c r="EEV315" s="96"/>
      <c r="EEW315" s="96"/>
      <c r="EEX315" s="96"/>
      <c r="EEY315" s="96"/>
      <c r="EEZ315" s="96"/>
      <c r="EFA315" s="96"/>
      <c r="EFB315" s="96"/>
      <c r="EFC315" s="96"/>
      <c r="EFD315" s="96"/>
      <c r="EFE315" s="96"/>
      <c r="EFF315" s="96"/>
      <c r="EFG315" s="96"/>
      <c r="EFH315" s="96"/>
      <c r="EFI315" s="96"/>
      <c r="EFJ315" s="96"/>
      <c r="EFK315" s="96"/>
      <c r="EFL315" s="96"/>
      <c r="EFM315" s="96"/>
      <c r="EFN315" s="96"/>
      <c r="EFO315" s="96"/>
      <c r="EFP315" s="96"/>
      <c r="EFQ315" s="96"/>
      <c r="EFR315" s="96"/>
      <c r="EFS315" s="96"/>
      <c r="EFT315" s="96"/>
      <c r="EFU315" s="96"/>
      <c r="EFV315" s="96"/>
      <c r="EFW315" s="96"/>
      <c r="EFX315" s="96"/>
      <c r="EFY315" s="96"/>
      <c r="EFZ315" s="96"/>
      <c r="EGA315" s="96"/>
      <c r="EGB315" s="96"/>
      <c r="EGC315" s="96"/>
      <c r="EGD315" s="96"/>
      <c r="EGE315" s="96"/>
      <c r="EGF315" s="96"/>
      <c r="EGG315" s="96"/>
      <c r="EGH315" s="96"/>
      <c r="EGI315" s="96"/>
      <c r="EGJ315" s="96"/>
      <c r="EGK315" s="96"/>
      <c r="EGL315" s="96"/>
      <c r="EGM315" s="96"/>
      <c r="EGN315" s="96"/>
      <c r="EGO315" s="96"/>
      <c r="EGP315" s="96"/>
      <c r="EGQ315" s="96"/>
      <c r="EGR315" s="96"/>
      <c r="EGS315" s="96"/>
      <c r="EGT315" s="96"/>
      <c r="EGU315" s="96"/>
      <c r="EGV315" s="96"/>
      <c r="EGW315" s="96"/>
      <c r="EGX315" s="96"/>
      <c r="EGY315" s="96"/>
      <c r="EGZ315" s="96"/>
      <c r="EHA315" s="96"/>
      <c r="EHB315" s="96"/>
      <c r="EHC315" s="96"/>
      <c r="EHD315" s="96"/>
      <c r="EHE315" s="96"/>
      <c r="EHF315" s="96"/>
      <c r="EHG315" s="96"/>
      <c r="EHH315" s="96"/>
      <c r="EHI315" s="96"/>
      <c r="EHJ315" s="96"/>
      <c r="EHK315" s="96"/>
      <c r="EHL315" s="96"/>
      <c r="EHM315" s="96"/>
      <c r="EHN315" s="96"/>
      <c r="EHO315" s="96"/>
      <c r="EHP315" s="96"/>
      <c r="EHQ315" s="96"/>
      <c r="EHR315" s="96"/>
      <c r="EHS315" s="96"/>
      <c r="EHT315" s="96"/>
      <c r="EHU315" s="96"/>
      <c r="EHV315" s="96"/>
      <c r="EHW315" s="96"/>
      <c r="EHX315" s="96"/>
      <c r="EHY315" s="96"/>
      <c r="EHZ315" s="96"/>
      <c r="EIA315" s="96"/>
      <c r="EIB315" s="96"/>
      <c r="EIC315" s="96"/>
      <c r="EID315" s="96"/>
      <c r="EIE315" s="96"/>
      <c r="EIF315" s="96"/>
      <c r="EIG315" s="96"/>
      <c r="EIH315" s="96"/>
      <c r="EII315" s="96"/>
      <c r="EIJ315" s="96"/>
      <c r="EIK315" s="96"/>
      <c r="EIL315" s="96"/>
      <c r="EIM315" s="96"/>
      <c r="EIN315" s="96"/>
      <c r="EIO315" s="96"/>
      <c r="EIP315" s="96"/>
      <c r="EIQ315" s="96"/>
      <c r="EIR315" s="96"/>
      <c r="EIS315" s="96"/>
      <c r="EIT315" s="96"/>
      <c r="EIU315" s="96"/>
      <c r="EIV315" s="96"/>
      <c r="EIW315" s="96"/>
      <c r="EIX315" s="96"/>
      <c r="EIY315" s="96"/>
      <c r="EIZ315" s="96"/>
      <c r="EJA315" s="96"/>
      <c r="EJB315" s="96"/>
      <c r="EJC315" s="96"/>
      <c r="EJD315" s="96"/>
      <c r="EJE315" s="96"/>
      <c r="EJF315" s="96"/>
      <c r="EJG315" s="96"/>
      <c r="EJH315" s="96"/>
      <c r="EJI315" s="96"/>
      <c r="EJJ315" s="96"/>
      <c r="EJK315" s="96"/>
      <c r="EJL315" s="96"/>
      <c r="EJM315" s="96"/>
      <c r="EJN315" s="96"/>
      <c r="EJO315" s="96"/>
      <c r="EJP315" s="96"/>
      <c r="EJQ315" s="96"/>
      <c r="EJR315" s="96"/>
      <c r="EJS315" s="96"/>
      <c r="EJT315" s="96"/>
      <c r="EJU315" s="96"/>
      <c r="EJV315" s="96"/>
      <c r="EJW315" s="96"/>
      <c r="EJX315" s="96"/>
      <c r="EJY315" s="96"/>
      <c r="EJZ315" s="96"/>
      <c r="EKA315" s="96"/>
      <c r="EKB315" s="96"/>
      <c r="EKC315" s="96"/>
      <c r="EKD315" s="96"/>
      <c r="EKE315" s="96"/>
      <c r="EKF315" s="96"/>
      <c r="EKG315" s="96"/>
      <c r="EKH315" s="96"/>
      <c r="EKI315" s="96"/>
      <c r="EKJ315" s="96"/>
      <c r="EKK315" s="96"/>
      <c r="EKL315" s="96"/>
      <c r="EKM315" s="96"/>
      <c r="EKN315" s="96"/>
      <c r="EKO315" s="96"/>
      <c r="EKP315" s="96"/>
      <c r="EKQ315" s="96"/>
      <c r="EKR315" s="96"/>
      <c r="EKS315" s="96"/>
      <c r="EKT315" s="96"/>
      <c r="EKU315" s="96"/>
      <c r="EKV315" s="96"/>
      <c r="EKW315" s="96"/>
      <c r="EKX315" s="96"/>
      <c r="EKY315" s="96"/>
      <c r="EKZ315" s="96"/>
      <c r="ELA315" s="96"/>
      <c r="ELB315" s="96"/>
      <c r="ELC315" s="96"/>
      <c r="ELD315" s="96"/>
      <c r="ELE315" s="96"/>
      <c r="ELF315" s="96"/>
      <c r="ELG315" s="96"/>
      <c r="ELH315" s="96"/>
      <c r="ELI315" s="96"/>
      <c r="ELJ315" s="96"/>
      <c r="ELK315" s="96"/>
      <c r="ELL315" s="96"/>
      <c r="ELM315" s="96"/>
      <c r="ELN315" s="96"/>
      <c r="ELO315" s="96"/>
      <c r="ELP315" s="96"/>
      <c r="ELQ315" s="96"/>
      <c r="ELR315" s="96"/>
      <c r="ELS315" s="96"/>
      <c r="ELT315" s="96"/>
      <c r="ELU315" s="96"/>
      <c r="ELV315" s="96"/>
      <c r="ELW315" s="96"/>
      <c r="ELX315" s="96"/>
      <c r="ELY315" s="96"/>
      <c r="ELZ315" s="96"/>
      <c r="EMA315" s="96"/>
      <c r="EMB315" s="96"/>
      <c r="EMC315" s="96"/>
      <c r="EMD315" s="96"/>
      <c r="EME315" s="96"/>
      <c r="EMF315" s="96"/>
      <c r="EMG315" s="96"/>
      <c r="EMH315" s="96"/>
      <c r="EMI315" s="96"/>
      <c r="EMJ315" s="96"/>
      <c r="EMK315" s="96"/>
      <c r="EML315" s="96"/>
      <c r="EMM315" s="96"/>
      <c r="EMN315" s="96"/>
      <c r="EMO315" s="96"/>
      <c r="EMP315" s="96"/>
      <c r="EMQ315" s="96"/>
      <c r="EMR315" s="96"/>
      <c r="EMS315" s="96"/>
      <c r="EMT315" s="96"/>
      <c r="EMU315" s="96"/>
      <c r="EMV315" s="96"/>
      <c r="EMW315" s="96"/>
      <c r="EMX315" s="96"/>
      <c r="EMY315" s="96"/>
      <c r="EMZ315" s="96"/>
      <c r="ENA315" s="96"/>
      <c r="ENB315" s="96"/>
      <c r="ENC315" s="96"/>
      <c r="END315" s="96"/>
      <c r="ENE315" s="96"/>
      <c r="ENF315" s="96"/>
      <c r="ENG315" s="96"/>
      <c r="ENH315" s="96"/>
      <c r="ENI315" s="96"/>
      <c r="ENJ315" s="96"/>
      <c r="ENK315" s="96"/>
      <c r="ENL315" s="96"/>
      <c r="ENM315" s="96"/>
      <c r="ENN315" s="96"/>
      <c r="ENO315" s="96"/>
      <c r="ENP315" s="96"/>
      <c r="ENQ315" s="96"/>
      <c r="ENR315" s="96"/>
      <c r="ENS315" s="96"/>
      <c r="ENT315" s="96"/>
      <c r="ENU315" s="96"/>
      <c r="ENV315" s="96"/>
      <c r="ENW315" s="96"/>
      <c r="ENX315" s="96"/>
      <c r="ENY315" s="96"/>
      <c r="ENZ315" s="96"/>
      <c r="EOA315" s="96"/>
      <c r="EOB315" s="96"/>
      <c r="EOC315" s="96"/>
      <c r="EOD315" s="96"/>
      <c r="EOE315" s="96"/>
      <c r="EOF315" s="96"/>
      <c r="EOG315" s="96"/>
      <c r="EOH315" s="96"/>
      <c r="EOI315" s="96"/>
      <c r="EOJ315" s="96"/>
      <c r="EOK315" s="96"/>
      <c r="EOL315" s="96"/>
      <c r="EOM315" s="96"/>
      <c r="EON315" s="96"/>
      <c r="EOO315" s="96"/>
      <c r="EOP315" s="96"/>
      <c r="EOQ315" s="96"/>
      <c r="EOR315" s="96"/>
      <c r="EOS315" s="96"/>
      <c r="EOT315" s="96"/>
      <c r="EOU315" s="96"/>
      <c r="EOV315" s="96"/>
      <c r="EOW315" s="96"/>
      <c r="EOX315" s="96"/>
      <c r="EOY315" s="96"/>
      <c r="EOZ315" s="96"/>
      <c r="EPA315" s="96"/>
      <c r="EPB315" s="96"/>
      <c r="EPC315" s="96"/>
      <c r="EPD315" s="96"/>
      <c r="EPE315" s="96"/>
      <c r="EPF315" s="96"/>
      <c r="EPG315" s="96"/>
      <c r="EPH315" s="96"/>
      <c r="EPI315" s="96"/>
      <c r="EPJ315" s="96"/>
      <c r="EPK315" s="96"/>
      <c r="EPL315" s="96"/>
      <c r="EPM315" s="96"/>
      <c r="EPN315" s="96"/>
      <c r="EPO315" s="96"/>
      <c r="EPP315" s="96"/>
      <c r="EPQ315" s="96"/>
      <c r="EPR315" s="96"/>
      <c r="EPS315" s="96"/>
      <c r="EPT315" s="96"/>
      <c r="EPU315" s="96"/>
      <c r="EPV315" s="96"/>
      <c r="EPW315" s="96"/>
      <c r="EPX315" s="96"/>
      <c r="EPY315" s="96"/>
      <c r="EPZ315" s="96"/>
      <c r="EQA315" s="96"/>
      <c r="EQB315" s="96"/>
      <c r="EQC315" s="96"/>
      <c r="EQD315" s="96"/>
      <c r="EQE315" s="96"/>
      <c r="EQF315" s="96"/>
      <c r="EQG315" s="96"/>
      <c r="EQH315" s="96"/>
      <c r="EQI315" s="96"/>
      <c r="EQJ315" s="96"/>
      <c r="EQK315" s="96"/>
      <c r="EQL315" s="96"/>
      <c r="EQM315" s="96"/>
      <c r="EQN315" s="96"/>
      <c r="EQO315" s="96"/>
      <c r="EQP315" s="96"/>
      <c r="EQQ315" s="96"/>
      <c r="EQR315" s="96"/>
      <c r="EQS315" s="96"/>
      <c r="EQT315" s="96"/>
      <c r="EQU315" s="96"/>
      <c r="EQV315" s="96"/>
      <c r="EQW315" s="96"/>
      <c r="EQX315" s="96"/>
      <c r="EQY315" s="96"/>
      <c r="EQZ315" s="96"/>
      <c r="ERA315" s="96"/>
      <c r="ERB315" s="96"/>
      <c r="ERC315" s="96"/>
      <c r="ERD315" s="96"/>
      <c r="ERE315" s="96"/>
      <c r="ERF315" s="96"/>
      <c r="ERG315" s="96"/>
      <c r="ERH315" s="96"/>
      <c r="ERI315" s="96"/>
      <c r="ERJ315" s="96"/>
      <c r="ERK315" s="96"/>
      <c r="ERL315" s="96"/>
      <c r="ERM315" s="96"/>
      <c r="ERN315" s="96"/>
      <c r="ERO315" s="96"/>
      <c r="ERP315" s="96"/>
      <c r="ERQ315" s="96"/>
      <c r="ERR315" s="96"/>
      <c r="ERS315" s="96"/>
      <c r="ERT315" s="96"/>
      <c r="ERU315" s="96"/>
      <c r="ERV315" s="96"/>
      <c r="ERW315" s="96"/>
      <c r="ERX315" s="96"/>
      <c r="ERY315" s="96"/>
      <c r="ERZ315" s="96"/>
      <c r="ESA315" s="96"/>
      <c r="ESB315" s="96"/>
      <c r="ESC315" s="96"/>
      <c r="ESD315" s="96"/>
      <c r="ESE315" s="96"/>
      <c r="ESF315" s="96"/>
      <c r="ESG315" s="96"/>
      <c r="ESH315" s="96"/>
      <c r="ESI315" s="96"/>
      <c r="ESJ315" s="96"/>
      <c r="ESK315" s="96"/>
      <c r="ESL315" s="96"/>
      <c r="ESM315" s="96"/>
      <c r="ESN315" s="96"/>
      <c r="ESO315" s="96"/>
      <c r="ESP315" s="96"/>
      <c r="ESQ315" s="96"/>
      <c r="ESR315" s="96"/>
      <c r="ESS315" s="96"/>
      <c r="EST315" s="96"/>
      <c r="ESU315" s="96"/>
      <c r="ESV315" s="96"/>
      <c r="ESW315" s="96"/>
      <c r="ESX315" s="96"/>
      <c r="ESY315" s="96"/>
      <c r="ESZ315" s="96"/>
      <c r="ETA315" s="96"/>
      <c r="ETB315" s="96"/>
      <c r="ETC315" s="96"/>
      <c r="ETD315" s="96"/>
      <c r="ETE315" s="96"/>
      <c r="ETF315" s="96"/>
      <c r="ETG315" s="96"/>
      <c r="ETH315" s="96"/>
      <c r="ETI315" s="96"/>
      <c r="ETJ315" s="96"/>
      <c r="ETK315" s="96"/>
      <c r="ETL315" s="96"/>
      <c r="ETM315" s="96"/>
      <c r="ETN315" s="96"/>
      <c r="ETO315" s="96"/>
      <c r="ETP315" s="96"/>
      <c r="ETQ315" s="96"/>
      <c r="ETR315" s="96"/>
      <c r="ETS315" s="96"/>
      <c r="ETT315" s="96"/>
      <c r="ETU315" s="96"/>
      <c r="ETV315" s="96"/>
      <c r="ETW315" s="96"/>
      <c r="ETX315" s="96"/>
      <c r="ETY315" s="96"/>
      <c r="ETZ315" s="96"/>
      <c r="EUA315" s="96"/>
      <c r="EUB315" s="96"/>
      <c r="EUC315" s="96"/>
      <c r="EUD315" s="96"/>
      <c r="EUE315" s="96"/>
      <c r="EUF315" s="96"/>
      <c r="EUG315" s="96"/>
      <c r="EUH315" s="96"/>
      <c r="EUI315" s="96"/>
      <c r="EUJ315" s="96"/>
      <c r="EUK315" s="96"/>
      <c r="EUL315" s="96"/>
      <c r="EUM315" s="96"/>
      <c r="EUN315" s="96"/>
      <c r="EUO315" s="96"/>
      <c r="EUP315" s="96"/>
      <c r="EUQ315" s="96"/>
      <c r="EUR315" s="96"/>
      <c r="EUS315" s="96"/>
      <c r="EUT315" s="96"/>
      <c r="EUU315" s="96"/>
      <c r="EUV315" s="96"/>
      <c r="EUW315" s="96"/>
      <c r="EUX315" s="96"/>
      <c r="EUY315" s="96"/>
      <c r="EUZ315" s="96"/>
      <c r="EVA315" s="96"/>
      <c r="EVB315" s="96"/>
      <c r="EVC315" s="96"/>
      <c r="EVD315" s="96"/>
      <c r="EVE315" s="96"/>
      <c r="EVF315" s="96"/>
      <c r="EVG315" s="96"/>
      <c r="EVH315" s="96"/>
      <c r="EVI315" s="96"/>
      <c r="EVJ315" s="96"/>
      <c r="EVK315" s="96"/>
      <c r="EVL315" s="96"/>
      <c r="EVM315" s="96"/>
      <c r="EVN315" s="96"/>
      <c r="EVO315" s="96"/>
      <c r="EVP315" s="96"/>
      <c r="EVQ315" s="96"/>
      <c r="EVR315" s="96"/>
      <c r="EVS315" s="96"/>
      <c r="EVT315" s="96"/>
      <c r="EVU315" s="96"/>
      <c r="EVV315" s="96"/>
      <c r="EVW315" s="96"/>
      <c r="EVX315" s="96"/>
      <c r="EVY315" s="96"/>
      <c r="EVZ315" s="96"/>
      <c r="EWA315" s="96"/>
      <c r="EWB315" s="96"/>
      <c r="EWC315" s="96"/>
      <c r="EWD315" s="96"/>
      <c r="EWE315" s="96"/>
      <c r="EWF315" s="96"/>
      <c r="EWG315" s="96"/>
      <c r="EWH315" s="96"/>
      <c r="EWI315" s="96"/>
      <c r="EWJ315" s="96"/>
      <c r="EWK315" s="96"/>
      <c r="EWL315" s="96"/>
      <c r="EWM315" s="96"/>
      <c r="EWN315" s="96"/>
      <c r="EWO315" s="96"/>
      <c r="EWP315" s="96"/>
      <c r="EWQ315" s="96"/>
      <c r="EWR315" s="96"/>
      <c r="EWS315" s="96"/>
      <c r="EWT315" s="96"/>
      <c r="EWU315" s="96"/>
      <c r="EWV315" s="96"/>
      <c r="EWW315" s="96"/>
      <c r="EWX315" s="96"/>
      <c r="EWY315" s="96"/>
      <c r="EWZ315" s="96"/>
      <c r="EXA315" s="96"/>
      <c r="EXB315" s="96"/>
      <c r="EXC315" s="96"/>
      <c r="EXD315" s="96"/>
      <c r="EXE315" s="96"/>
      <c r="EXF315" s="96"/>
      <c r="EXG315" s="96"/>
      <c r="EXH315" s="96"/>
      <c r="EXI315" s="96"/>
      <c r="EXJ315" s="96"/>
      <c r="EXK315" s="96"/>
      <c r="EXL315" s="96"/>
      <c r="EXM315" s="96"/>
      <c r="EXN315" s="96"/>
      <c r="EXO315" s="96"/>
      <c r="EXP315" s="96"/>
      <c r="EXQ315" s="96"/>
      <c r="EXR315" s="96"/>
      <c r="EXS315" s="96"/>
      <c r="EXT315" s="96"/>
      <c r="EXU315" s="96"/>
      <c r="EXV315" s="96"/>
      <c r="EXW315" s="96"/>
      <c r="EXX315" s="96"/>
      <c r="EXY315" s="96"/>
      <c r="EXZ315" s="96"/>
      <c r="EYA315" s="96"/>
      <c r="EYB315" s="96"/>
      <c r="EYC315" s="96"/>
      <c r="EYD315" s="96"/>
      <c r="EYE315" s="96"/>
      <c r="EYF315" s="96"/>
      <c r="EYG315" s="96"/>
      <c r="EYH315" s="96"/>
      <c r="EYI315" s="96"/>
      <c r="EYJ315" s="96"/>
      <c r="EYK315" s="96"/>
      <c r="EYL315" s="96"/>
      <c r="EYM315" s="96"/>
      <c r="EYN315" s="96"/>
      <c r="EYO315" s="96"/>
      <c r="EYP315" s="96"/>
      <c r="EYQ315" s="96"/>
      <c r="EYR315" s="96"/>
      <c r="EYS315" s="96"/>
      <c r="EYT315" s="96"/>
      <c r="EYU315" s="96"/>
      <c r="EYV315" s="96"/>
      <c r="EYW315" s="96"/>
      <c r="EYX315" s="96"/>
      <c r="EYY315" s="96"/>
      <c r="EYZ315" s="96"/>
      <c r="EZA315" s="96"/>
      <c r="EZB315" s="96"/>
      <c r="EZC315" s="96"/>
      <c r="EZD315" s="96"/>
      <c r="EZE315" s="96"/>
      <c r="EZF315" s="96"/>
      <c r="EZG315" s="96"/>
      <c r="EZH315" s="96"/>
      <c r="EZI315" s="96"/>
      <c r="EZJ315" s="96"/>
      <c r="EZK315" s="96"/>
      <c r="EZL315" s="96"/>
      <c r="EZM315" s="96"/>
      <c r="EZN315" s="96"/>
      <c r="EZO315" s="96"/>
      <c r="EZP315" s="96"/>
      <c r="EZQ315" s="96"/>
      <c r="EZR315" s="96"/>
      <c r="EZS315" s="96"/>
      <c r="EZT315" s="96"/>
      <c r="EZU315" s="96"/>
      <c r="EZV315" s="96"/>
      <c r="EZW315" s="96"/>
      <c r="EZX315" s="96"/>
      <c r="EZY315" s="96"/>
      <c r="EZZ315" s="96"/>
      <c r="FAA315" s="96"/>
      <c r="FAB315" s="96"/>
      <c r="FAC315" s="96"/>
      <c r="FAD315" s="96"/>
      <c r="FAE315" s="96"/>
      <c r="FAF315" s="96"/>
      <c r="FAG315" s="96"/>
      <c r="FAH315" s="96"/>
      <c r="FAI315" s="96"/>
      <c r="FAJ315" s="96"/>
      <c r="FAK315" s="96"/>
      <c r="FAL315" s="96"/>
      <c r="FAM315" s="96"/>
      <c r="FAN315" s="96"/>
      <c r="FAO315" s="96"/>
      <c r="FAP315" s="96"/>
      <c r="FAQ315" s="96"/>
      <c r="FAR315" s="96"/>
      <c r="FAS315" s="96"/>
      <c r="FAT315" s="96"/>
      <c r="FAU315" s="96"/>
      <c r="FAV315" s="96"/>
      <c r="FAW315" s="96"/>
      <c r="FAX315" s="96"/>
      <c r="FAY315" s="96"/>
      <c r="FAZ315" s="96"/>
      <c r="FBA315" s="96"/>
      <c r="FBB315" s="96"/>
      <c r="FBC315" s="96"/>
      <c r="FBD315" s="96"/>
      <c r="FBE315" s="96"/>
      <c r="FBF315" s="96"/>
      <c r="FBG315" s="96"/>
      <c r="FBH315" s="96"/>
      <c r="FBI315" s="96"/>
      <c r="FBJ315" s="96"/>
      <c r="FBK315" s="96"/>
      <c r="FBL315" s="96"/>
      <c r="FBM315" s="96"/>
      <c r="FBN315" s="96"/>
      <c r="FBO315" s="96"/>
      <c r="FBP315" s="96"/>
      <c r="FBQ315" s="96"/>
      <c r="FBR315" s="96"/>
      <c r="FBS315" s="96"/>
      <c r="FBT315" s="96"/>
      <c r="FBU315" s="96"/>
      <c r="FBV315" s="96"/>
      <c r="FBW315" s="96"/>
      <c r="FBX315" s="96"/>
      <c r="FBY315" s="96"/>
      <c r="FBZ315" s="96"/>
      <c r="FCA315" s="96"/>
      <c r="FCB315" s="96"/>
      <c r="FCC315" s="96"/>
      <c r="FCD315" s="96"/>
      <c r="FCE315" s="96"/>
      <c r="FCF315" s="96"/>
      <c r="FCG315" s="96"/>
      <c r="FCH315" s="96"/>
      <c r="FCI315" s="96"/>
      <c r="FCJ315" s="96"/>
      <c r="FCK315" s="96"/>
      <c r="FCL315" s="96"/>
      <c r="FCM315" s="96"/>
      <c r="FCN315" s="96"/>
      <c r="FCO315" s="96"/>
      <c r="FCP315" s="96"/>
      <c r="FCQ315" s="96"/>
      <c r="FCR315" s="96"/>
      <c r="FCS315" s="96"/>
      <c r="FCT315" s="96"/>
      <c r="FCU315" s="96"/>
      <c r="FCV315" s="96"/>
      <c r="FCW315" s="96"/>
      <c r="FCX315" s="96"/>
      <c r="FCY315" s="96"/>
      <c r="FCZ315" s="96"/>
      <c r="FDA315" s="96"/>
      <c r="FDB315" s="96"/>
      <c r="FDC315" s="96"/>
      <c r="FDD315" s="96"/>
      <c r="FDE315" s="96"/>
      <c r="FDF315" s="96"/>
      <c r="FDG315" s="96"/>
      <c r="FDH315" s="96"/>
      <c r="FDI315" s="96"/>
      <c r="FDJ315" s="96"/>
      <c r="FDK315" s="96"/>
      <c r="FDL315" s="96"/>
      <c r="FDM315" s="96"/>
      <c r="FDN315" s="96"/>
      <c r="FDO315" s="96"/>
      <c r="FDP315" s="96"/>
      <c r="FDQ315" s="96"/>
      <c r="FDR315" s="96"/>
      <c r="FDS315" s="96"/>
      <c r="FDT315" s="96"/>
      <c r="FDU315" s="96"/>
      <c r="FDV315" s="96"/>
      <c r="FDW315" s="96"/>
      <c r="FDX315" s="96"/>
      <c r="FDY315" s="96"/>
      <c r="FDZ315" s="96"/>
      <c r="FEA315" s="96"/>
      <c r="FEB315" s="96"/>
      <c r="FEC315" s="96"/>
      <c r="FED315" s="96"/>
      <c r="FEE315" s="96"/>
      <c r="FEF315" s="96"/>
      <c r="FEG315" s="96"/>
      <c r="FEH315" s="96"/>
      <c r="FEI315" s="96"/>
      <c r="FEJ315" s="96"/>
      <c r="FEK315" s="96"/>
      <c r="FEL315" s="96"/>
      <c r="FEM315" s="96"/>
      <c r="FEN315" s="96"/>
      <c r="FEO315" s="96"/>
      <c r="FEP315" s="96"/>
      <c r="FEQ315" s="96"/>
      <c r="FER315" s="96"/>
      <c r="FES315" s="96"/>
      <c r="FET315" s="96"/>
      <c r="FEU315" s="96"/>
      <c r="FEV315" s="96"/>
      <c r="FEW315" s="96"/>
      <c r="FEX315" s="96"/>
      <c r="FEY315" s="96"/>
      <c r="FEZ315" s="96"/>
      <c r="FFA315" s="96"/>
      <c r="FFB315" s="96"/>
      <c r="FFC315" s="96"/>
      <c r="FFD315" s="96"/>
      <c r="FFE315" s="96"/>
      <c r="FFF315" s="96"/>
      <c r="FFG315" s="96"/>
      <c r="FFH315" s="96"/>
      <c r="FFI315" s="96"/>
      <c r="FFJ315" s="96"/>
      <c r="FFK315" s="96"/>
      <c r="FFL315" s="96"/>
      <c r="FFM315" s="96"/>
      <c r="FFN315" s="96"/>
      <c r="FFO315" s="96"/>
      <c r="FFP315" s="96"/>
      <c r="FFQ315" s="96"/>
      <c r="FFR315" s="96"/>
      <c r="FFS315" s="96"/>
      <c r="FFT315" s="96"/>
      <c r="FFU315" s="96"/>
      <c r="FFV315" s="96"/>
      <c r="FFW315" s="96"/>
      <c r="FFX315" s="96"/>
      <c r="FFY315" s="96"/>
      <c r="FFZ315" s="96"/>
      <c r="FGA315" s="96"/>
      <c r="FGB315" s="96"/>
      <c r="FGC315" s="96"/>
      <c r="FGD315" s="96"/>
      <c r="FGE315" s="96"/>
      <c r="FGF315" s="96"/>
      <c r="FGG315" s="96"/>
      <c r="FGH315" s="96"/>
      <c r="FGI315" s="96"/>
      <c r="FGJ315" s="96"/>
      <c r="FGK315" s="96"/>
      <c r="FGL315" s="96"/>
      <c r="FGM315" s="96"/>
      <c r="FGN315" s="96"/>
      <c r="FGO315" s="96"/>
      <c r="FGP315" s="96"/>
      <c r="FGQ315" s="96"/>
      <c r="FGR315" s="96"/>
      <c r="FGS315" s="96"/>
      <c r="FGT315" s="96"/>
      <c r="FGU315" s="96"/>
      <c r="FGV315" s="96"/>
      <c r="FGW315" s="96"/>
      <c r="FGX315" s="96"/>
      <c r="FGY315" s="96"/>
      <c r="FGZ315" s="96"/>
      <c r="FHA315" s="96"/>
      <c r="FHB315" s="96"/>
      <c r="FHC315" s="96"/>
      <c r="FHD315" s="96"/>
      <c r="FHE315" s="96"/>
      <c r="FHF315" s="96"/>
      <c r="FHG315" s="96"/>
      <c r="FHH315" s="96"/>
      <c r="FHI315" s="96"/>
      <c r="FHJ315" s="96"/>
      <c r="FHK315" s="96"/>
      <c r="FHL315" s="96"/>
      <c r="FHM315" s="96"/>
      <c r="FHN315" s="96"/>
      <c r="FHO315" s="96"/>
      <c r="FHP315" s="96"/>
      <c r="FHQ315" s="96"/>
      <c r="FHR315" s="96"/>
      <c r="FHS315" s="96"/>
      <c r="FHT315" s="96"/>
      <c r="FHU315" s="96"/>
      <c r="FHV315" s="96"/>
      <c r="FHW315" s="96"/>
      <c r="FHX315" s="96"/>
      <c r="FHY315" s="96"/>
      <c r="FHZ315" s="96"/>
      <c r="FIA315" s="96"/>
      <c r="FIB315" s="96"/>
      <c r="FIC315" s="96"/>
      <c r="FID315" s="96"/>
      <c r="FIE315" s="96"/>
      <c r="FIF315" s="96"/>
      <c r="FIG315" s="96"/>
      <c r="FIH315" s="96"/>
      <c r="FII315" s="96"/>
      <c r="FIJ315" s="96"/>
      <c r="FIK315" s="96"/>
      <c r="FIL315" s="96"/>
      <c r="FIM315" s="96"/>
      <c r="FIN315" s="96"/>
      <c r="FIO315" s="96"/>
      <c r="FIP315" s="96"/>
      <c r="FIQ315" s="96"/>
      <c r="FIR315" s="96"/>
      <c r="FIS315" s="96"/>
      <c r="FIT315" s="96"/>
      <c r="FIU315" s="96"/>
      <c r="FIV315" s="96"/>
      <c r="FIW315" s="96"/>
      <c r="FIX315" s="96"/>
      <c r="FIY315" s="96"/>
      <c r="FIZ315" s="96"/>
      <c r="FJA315" s="96"/>
      <c r="FJB315" s="96"/>
      <c r="FJC315" s="96"/>
      <c r="FJD315" s="96"/>
      <c r="FJE315" s="96"/>
      <c r="FJF315" s="96"/>
      <c r="FJG315" s="96"/>
      <c r="FJH315" s="96"/>
      <c r="FJI315" s="96"/>
      <c r="FJJ315" s="96"/>
      <c r="FJK315" s="96"/>
      <c r="FJL315" s="96"/>
      <c r="FJM315" s="96"/>
      <c r="FJN315" s="96"/>
      <c r="FJO315" s="96"/>
      <c r="FJP315" s="96"/>
      <c r="FJQ315" s="96"/>
      <c r="FJR315" s="96"/>
      <c r="FJS315" s="96"/>
      <c r="FJT315" s="96"/>
      <c r="FJU315" s="96"/>
      <c r="FJV315" s="96"/>
      <c r="FJW315" s="96"/>
      <c r="FJX315" s="96"/>
      <c r="FJY315" s="96"/>
      <c r="FJZ315" s="96"/>
      <c r="FKA315" s="96"/>
      <c r="FKB315" s="96"/>
      <c r="FKC315" s="96"/>
      <c r="FKD315" s="96"/>
      <c r="FKE315" s="96"/>
      <c r="FKF315" s="96"/>
      <c r="FKG315" s="96"/>
      <c r="FKH315" s="96"/>
      <c r="FKI315" s="96"/>
      <c r="FKJ315" s="96"/>
      <c r="FKK315" s="96"/>
      <c r="FKL315" s="96"/>
      <c r="FKM315" s="96"/>
      <c r="FKN315" s="96"/>
      <c r="FKO315" s="96"/>
      <c r="FKP315" s="96"/>
      <c r="FKQ315" s="96"/>
      <c r="FKR315" s="96"/>
      <c r="FKS315" s="96"/>
      <c r="FKT315" s="96"/>
      <c r="FKU315" s="96"/>
      <c r="FKV315" s="96"/>
      <c r="FKW315" s="96"/>
      <c r="FKX315" s="96"/>
      <c r="FKY315" s="96"/>
      <c r="FKZ315" s="96"/>
      <c r="FLA315" s="96"/>
      <c r="FLB315" s="96"/>
      <c r="FLC315" s="96"/>
      <c r="FLD315" s="96"/>
      <c r="FLE315" s="96"/>
      <c r="FLF315" s="96"/>
      <c r="FLG315" s="96"/>
      <c r="FLH315" s="96"/>
      <c r="FLI315" s="96"/>
      <c r="FLJ315" s="96"/>
      <c r="FLK315" s="96"/>
      <c r="FLL315" s="96"/>
      <c r="FLM315" s="96"/>
      <c r="FLN315" s="96"/>
      <c r="FLO315" s="96"/>
      <c r="FLP315" s="96"/>
      <c r="FLQ315" s="96"/>
      <c r="FLR315" s="96"/>
      <c r="FLS315" s="96"/>
      <c r="FLT315" s="96"/>
      <c r="FLU315" s="96"/>
      <c r="FLV315" s="96"/>
      <c r="FLW315" s="96"/>
      <c r="FLX315" s="96"/>
      <c r="FLY315" s="96"/>
      <c r="FLZ315" s="96"/>
      <c r="FMA315" s="96"/>
      <c r="FMB315" s="96"/>
      <c r="FMC315" s="96"/>
      <c r="FMD315" s="96"/>
      <c r="FME315" s="96"/>
      <c r="FMF315" s="96"/>
      <c r="FMG315" s="96"/>
      <c r="FMH315" s="96"/>
      <c r="FMI315" s="96"/>
      <c r="FMJ315" s="96"/>
      <c r="FMK315" s="96"/>
      <c r="FML315" s="96"/>
      <c r="FMM315" s="96"/>
      <c r="FMN315" s="96"/>
      <c r="FMO315" s="96"/>
      <c r="FMP315" s="96"/>
      <c r="FMQ315" s="96"/>
      <c r="FMR315" s="96"/>
      <c r="FMS315" s="96"/>
      <c r="FMT315" s="96"/>
      <c r="FMU315" s="96"/>
      <c r="FMV315" s="96"/>
      <c r="FMW315" s="96"/>
      <c r="FMX315" s="96"/>
      <c r="FMY315" s="96"/>
      <c r="FMZ315" s="96"/>
      <c r="FNA315" s="96"/>
      <c r="FNB315" s="96"/>
      <c r="FNC315" s="96"/>
      <c r="FND315" s="96"/>
      <c r="FNE315" s="96"/>
      <c r="FNF315" s="96"/>
      <c r="FNG315" s="96"/>
      <c r="FNH315" s="96"/>
      <c r="FNI315" s="96"/>
      <c r="FNJ315" s="96"/>
      <c r="FNK315" s="96"/>
      <c r="FNL315" s="96"/>
      <c r="FNM315" s="96"/>
      <c r="FNN315" s="96"/>
      <c r="FNO315" s="96"/>
      <c r="FNP315" s="96"/>
      <c r="FNQ315" s="96"/>
      <c r="FNR315" s="96"/>
      <c r="FNS315" s="96"/>
      <c r="FNT315" s="96"/>
      <c r="FNU315" s="96"/>
      <c r="FNV315" s="96"/>
      <c r="FNW315" s="96"/>
      <c r="FNX315" s="96"/>
      <c r="FNY315" s="96"/>
      <c r="FNZ315" s="96"/>
      <c r="FOA315" s="96"/>
      <c r="FOB315" s="96"/>
      <c r="FOC315" s="96"/>
      <c r="FOD315" s="96"/>
      <c r="FOE315" s="96"/>
      <c r="FOF315" s="96"/>
      <c r="FOG315" s="96"/>
      <c r="FOH315" s="96"/>
      <c r="FOI315" s="96"/>
      <c r="FOJ315" s="96"/>
      <c r="FOK315" s="96"/>
      <c r="FOL315" s="96"/>
      <c r="FOM315" s="96"/>
      <c r="FON315" s="96"/>
      <c r="FOO315" s="96"/>
      <c r="FOP315" s="96"/>
      <c r="FOQ315" s="96"/>
      <c r="FOR315" s="96"/>
      <c r="FOS315" s="96"/>
      <c r="FOT315" s="96"/>
      <c r="FOU315" s="96"/>
      <c r="FOV315" s="96"/>
      <c r="FOW315" s="96"/>
      <c r="FOX315" s="96"/>
      <c r="FOY315" s="96"/>
      <c r="FOZ315" s="96"/>
      <c r="FPA315" s="96"/>
      <c r="FPB315" s="96"/>
      <c r="FPC315" s="96"/>
      <c r="FPD315" s="96"/>
      <c r="FPE315" s="96"/>
      <c r="FPF315" s="96"/>
      <c r="FPG315" s="96"/>
      <c r="FPH315" s="96"/>
      <c r="FPI315" s="96"/>
      <c r="FPJ315" s="96"/>
      <c r="FPK315" s="96"/>
      <c r="FPL315" s="96"/>
      <c r="FPM315" s="96"/>
      <c r="FPN315" s="96"/>
      <c r="FPO315" s="96"/>
      <c r="FPP315" s="96"/>
      <c r="FPQ315" s="96"/>
      <c r="FPR315" s="96"/>
      <c r="FPS315" s="96"/>
      <c r="FPT315" s="96"/>
      <c r="FPU315" s="96"/>
      <c r="FPV315" s="96"/>
      <c r="FPW315" s="96"/>
      <c r="FPX315" s="96"/>
      <c r="FPY315" s="96"/>
      <c r="FPZ315" s="96"/>
      <c r="FQA315" s="96"/>
      <c r="FQB315" s="96"/>
      <c r="FQC315" s="96"/>
      <c r="FQD315" s="96"/>
      <c r="FQE315" s="96"/>
      <c r="FQF315" s="96"/>
      <c r="FQG315" s="96"/>
      <c r="FQH315" s="96"/>
      <c r="FQI315" s="96"/>
      <c r="FQJ315" s="96"/>
      <c r="FQK315" s="96"/>
      <c r="FQL315" s="96"/>
      <c r="FQM315" s="96"/>
      <c r="FQN315" s="96"/>
      <c r="FQO315" s="96"/>
      <c r="FQP315" s="96"/>
      <c r="FQQ315" s="96"/>
      <c r="FQR315" s="96"/>
      <c r="FQS315" s="96"/>
      <c r="FQT315" s="96"/>
      <c r="FQU315" s="96"/>
      <c r="FQV315" s="96"/>
      <c r="FQW315" s="96"/>
      <c r="FQX315" s="96"/>
      <c r="FQY315" s="96"/>
      <c r="FQZ315" s="96"/>
      <c r="FRA315" s="96"/>
      <c r="FRB315" s="96"/>
      <c r="FRC315" s="96"/>
      <c r="FRD315" s="96"/>
      <c r="FRE315" s="96"/>
      <c r="FRF315" s="96"/>
      <c r="FRG315" s="96"/>
      <c r="FRH315" s="96"/>
      <c r="FRI315" s="96"/>
      <c r="FRJ315" s="96"/>
      <c r="FRK315" s="96"/>
      <c r="FRL315" s="96"/>
      <c r="FRM315" s="96"/>
      <c r="FRN315" s="96"/>
      <c r="FRO315" s="96"/>
      <c r="FRP315" s="96"/>
      <c r="FRQ315" s="96"/>
      <c r="FRR315" s="96"/>
      <c r="FRS315" s="96"/>
      <c r="FRT315" s="96"/>
      <c r="FRU315" s="96"/>
      <c r="FRV315" s="96"/>
      <c r="FRW315" s="96"/>
      <c r="FRX315" s="96"/>
      <c r="FRY315" s="96"/>
      <c r="FRZ315" s="96"/>
      <c r="FSA315" s="96"/>
      <c r="FSB315" s="96"/>
      <c r="FSC315" s="96"/>
      <c r="FSD315" s="96"/>
      <c r="FSE315" s="96"/>
      <c r="FSF315" s="96"/>
      <c r="FSG315" s="96"/>
      <c r="FSH315" s="96"/>
      <c r="FSI315" s="96"/>
      <c r="FSJ315" s="96"/>
      <c r="FSK315" s="96"/>
      <c r="FSL315" s="96"/>
      <c r="FSM315" s="96"/>
      <c r="FSN315" s="96"/>
      <c r="FSO315" s="96"/>
      <c r="FSP315" s="96"/>
      <c r="FSQ315" s="96"/>
      <c r="FSR315" s="96"/>
      <c r="FSS315" s="96"/>
      <c r="FST315" s="96"/>
      <c r="FSU315" s="96"/>
      <c r="FSV315" s="96"/>
      <c r="FSW315" s="96"/>
      <c r="FSX315" s="96"/>
      <c r="FSY315" s="96"/>
      <c r="FSZ315" s="96"/>
      <c r="FTA315" s="96"/>
      <c r="FTB315" s="96"/>
      <c r="FTC315" s="96"/>
      <c r="FTD315" s="96"/>
      <c r="FTE315" s="96"/>
      <c r="FTF315" s="96"/>
      <c r="FTG315" s="96"/>
      <c r="FTH315" s="96"/>
      <c r="FTI315" s="96"/>
      <c r="FTJ315" s="96"/>
      <c r="FTK315" s="96"/>
      <c r="FTL315" s="96"/>
      <c r="FTM315" s="96"/>
      <c r="FTN315" s="96"/>
      <c r="FTO315" s="96"/>
      <c r="FTP315" s="96"/>
      <c r="FTQ315" s="96"/>
      <c r="FTR315" s="96"/>
      <c r="FTS315" s="96"/>
      <c r="FTT315" s="96"/>
      <c r="FTU315" s="96"/>
      <c r="FTV315" s="96"/>
      <c r="FTW315" s="96"/>
      <c r="FTX315" s="96"/>
      <c r="FTY315" s="96"/>
      <c r="FTZ315" s="96"/>
      <c r="FUA315" s="96"/>
      <c r="FUB315" s="96"/>
      <c r="FUC315" s="96"/>
      <c r="FUD315" s="96"/>
      <c r="FUE315" s="96"/>
      <c r="FUF315" s="96"/>
      <c r="FUG315" s="96"/>
      <c r="FUH315" s="96"/>
      <c r="FUI315" s="96"/>
      <c r="FUJ315" s="96"/>
      <c r="FUK315" s="96"/>
      <c r="FUL315" s="96"/>
      <c r="FUM315" s="96"/>
      <c r="FUN315" s="96"/>
      <c r="FUO315" s="96"/>
      <c r="FUP315" s="96"/>
      <c r="FUQ315" s="96"/>
      <c r="FUR315" s="96"/>
      <c r="FUS315" s="96"/>
      <c r="FUT315" s="96"/>
      <c r="FUU315" s="96"/>
      <c r="FUV315" s="96"/>
      <c r="FUW315" s="96"/>
      <c r="FUX315" s="96"/>
      <c r="FUY315" s="96"/>
      <c r="FUZ315" s="96"/>
      <c r="FVA315" s="96"/>
      <c r="FVB315" s="96"/>
      <c r="FVC315" s="96"/>
      <c r="FVD315" s="96"/>
      <c r="FVE315" s="96"/>
      <c r="FVF315" s="96"/>
      <c r="FVG315" s="96"/>
      <c r="FVH315" s="96"/>
      <c r="FVI315" s="96"/>
      <c r="FVJ315" s="96"/>
      <c r="FVK315" s="96"/>
      <c r="FVL315" s="96"/>
      <c r="FVM315" s="96"/>
      <c r="FVN315" s="96"/>
      <c r="FVO315" s="96"/>
      <c r="FVP315" s="96"/>
      <c r="FVQ315" s="96"/>
      <c r="FVR315" s="96"/>
      <c r="FVS315" s="96"/>
      <c r="FVT315" s="96"/>
      <c r="FVU315" s="96"/>
      <c r="FVV315" s="96"/>
      <c r="FVW315" s="96"/>
      <c r="FVX315" s="96"/>
      <c r="FVY315" s="96"/>
      <c r="FVZ315" s="96"/>
      <c r="FWA315" s="96"/>
      <c r="FWB315" s="96"/>
      <c r="FWC315" s="96"/>
      <c r="FWD315" s="96"/>
      <c r="FWE315" s="96"/>
      <c r="FWF315" s="96"/>
      <c r="FWG315" s="96"/>
      <c r="FWH315" s="96"/>
      <c r="FWI315" s="96"/>
      <c r="FWJ315" s="96"/>
      <c r="FWK315" s="96"/>
      <c r="FWL315" s="96"/>
      <c r="FWM315" s="96"/>
      <c r="FWN315" s="96"/>
      <c r="FWO315" s="96"/>
      <c r="FWP315" s="96"/>
      <c r="FWQ315" s="96"/>
      <c r="FWR315" s="96"/>
      <c r="FWS315" s="96"/>
      <c r="FWT315" s="96"/>
      <c r="FWU315" s="96"/>
      <c r="FWV315" s="96"/>
      <c r="FWW315" s="96"/>
      <c r="FWX315" s="96"/>
      <c r="FWY315" s="96"/>
      <c r="FWZ315" s="96"/>
      <c r="FXA315" s="96"/>
      <c r="FXB315" s="96"/>
      <c r="FXC315" s="96"/>
      <c r="FXD315" s="96"/>
      <c r="FXE315" s="96"/>
      <c r="FXF315" s="96"/>
      <c r="FXG315" s="96"/>
      <c r="FXH315" s="96"/>
      <c r="FXI315" s="96"/>
      <c r="FXJ315" s="96"/>
      <c r="FXK315" s="96"/>
      <c r="FXL315" s="96"/>
      <c r="FXM315" s="96"/>
      <c r="FXN315" s="96"/>
      <c r="FXO315" s="96"/>
      <c r="FXP315" s="96"/>
      <c r="FXQ315" s="96"/>
      <c r="FXR315" s="96"/>
      <c r="FXS315" s="96"/>
      <c r="FXT315" s="96"/>
      <c r="FXU315" s="96"/>
      <c r="FXV315" s="96"/>
      <c r="FXW315" s="96"/>
      <c r="FXX315" s="96"/>
      <c r="FXY315" s="96"/>
      <c r="FXZ315" s="96"/>
      <c r="FYA315" s="96"/>
      <c r="FYB315" s="96"/>
      <c r="FYC315" s="96"/>
      <c r="FYD315" s="96"/>
      <c r="FYE315" s="96"/>
      <c r="FYF315" s="96"/>
      <c r="FYG315" s="96"/>
      <c r="FYH315" s="96"/>
      <c r="FYI315" s="96"/>
      <c r="FYJ315" s="96"/>
      <c r="FYK315" s="96"/>
      <c r="FYL315" s="96"/>
      <c r="FYM315" s="96"/>
      <c r="FYN315" s="96"/>
      <c r="FYO315" s="96"/>
      <c r="FYP315" s="96"/>
      <c r="FYQ315" s="96"/>
      <c r="FYR315" s="96"/>
      <c r="FYS315" s="96"/>
      <c r="FYT315" s="96"/>
      <c r="FYU315" s="96"/>
      <c r="FYV315" s="96"/>
      <c r="FYW315" s="96"/>
      <c r="FYX315" s="96"/>
      <c r="FYY315" s="96"/>
      <c r="FYZ315" s="96"/>
      <c r="FZA315" s="96"/>
      <c r="FZB315" s="96"/>
      <c r="FZC315" s="96"/>
      <c r="FZD315" s="96"/>
      <c r="FZE315" s="96"/>
      <c r="FZF315" s="96"/>
      <c r="FZG315" s="96"/>
      <c r="FZH315" s="96"/>
      <c r="FZI315" s="96"/>
      <c r="FZJ315" s="96"/>
      <c r="FZK315" s="96"/>
      <c r="FZL315" s="96"/>
      <c r="FZM315" s="96"/>
      <c r="FZN315" s="96"/>
      <c r="FZO315" s="96"/>
      <c r="FZP315" s="96"/>
      <c r="FZQ315" s="96"/>
      <c r="FZR315" s="96"/>
      <c r="FZS315" s="96"/>
      <c r="FZT315" s="96"/>
      <c r="FZU315" s="96"/>
      <c r="FZV315" s="96"/>
      <c r="FZW315" s="96"/>
      <c r="FZX315" s="96"/>
      <c r="FZY315" s="96"/>
      <c r="FZZ315" s="96"/>
      <c r="GAA315" s="96"/>
      <c r="GAB315" s="96"/>
      <c r="GAC315" s="96"/>
      <c r="GAD315" s="96"/>
      <c r="GAE315" s="96"/>
      <c r="GAF315" s="96"/>
      <c r="GAG315" s="96"/>
      <c r="GAH315" s="96"/>
      <c r="GAI315" s="96"/>
      <c r="GAJ315" s="96"/>
      <c r="GAK315" s="96"/>
      <c r="GAL315" s="96"/>
      <c r="GAM315" s="96"/>
      <c r="GAN315" s="96"/>
      <c r="GAO315" s="96"/>
      <c r="GAP315" s="96"/>
      <c r="GAQ315" s="96"/>
      <c r="GAR315" s="96"/>
      <c r="GAS315" s="96"/>
      <c r="GAT315" s="96"/>
      <c r="GAU315" s="96"/>
      <c r="GAV315" s="96"/>
      <c r="GAW315" s="96"/>
      <c r="GAX315" s="96"/>
      <c r="GAY315" s="96"/>
      <c r="GAZ315" s="96"/>
      <c r="GBA315" s="96"/>
      <c r="GBB315" s="96"/>
      <c r="GBC315" s="96"/>
      <c r="GBD315" s="96"/>
      <c r="GBE315" s="96"/>
      <c r="GBF315" s="96"/>
      <c r="GBG315" s="96"/>
      <c r="GBH315" s="96"/>
      <c r="GBI315" s="96"/>
      <c r="GBJ315" s="96"/>
      <c r="GBK315" s="96"/>
      <c r="GBL315" s="96"/>
      <c r="GBM315" s="96"/>
      <c r="GBN315" s="96"/>
      <c r="GBO315" s="96"/>
      <c r="GBP315" s="96"/>
      <c r="GBQ315" s="96"/>
      <c r="GBR315" s="96"/>
      <c r="GBS315" s="96"/>
      <c r="GBT315" s="96"/>
      <c r="GBU315" s="96"/>
      <c r="GBV315" s="96"/>
      <c r="GBW315" s="96"/>
      <c r="GBX315" s="96"/>
      <c r="GBY315" s="96"/>
      <c r="GBZ315" s="96"/>
      <c r="GCA315" s="96"/>
      <c r="GCB315" s="96"/>
      <c r="GCC315" s="96"/>
      <c r="GCD315" s="96"/>
      <c r="GCE315" s="96"/>
      <c r="GCF315" s="96"/>
      <c r="GCG315" s="96"/>
      <c r="GCH315" s="96"/>
      <c r="GCI315" s="96"/>
      <c r="GCJ315" s="96"/>
      <c r="GCK315" s="96"/>
      <c r="GCL315" s="96"/>
      <c r="GCM315" s="96"/>
      <c r="GCN315" s="96"/>
      <c r="GCO315" s="96"/>
      <c r="GCP315" s="96"/>
      <c r="GCQ315" s="96"/>
      <c r="GCR315" s="96"/>
      <c r="GCS315" s="96"/>
      <c r="GCT315" s="96"/>
      <c r="GCU315" s="96"/>
      <c r="GCV315" s="96"/>
      <c r="GCW315" s="96"/>
      <c r="GCX315" s="96"/>
      <c r="GCY315" s="96"/>
      <c r="GCZ315" s="96"/>
      <c r="GDA315" s="96"/>
      <c r="GDB315" s="96"/>
      <c r="GDC315" s="96"/>
      <c r="GDD315" s="96"/>
      <c r="GDE315" s="96"/>
      <c r="GDF315" s="96"/>
      <c r="GDG315" s="96"/>
      <c r="GDH315" s="96"/>
      <c r="GDI315" s="96"/>
      <c r="GDJ315" s="96"/>
      <c r="GDK315" s="96"/>
      <c r="GDL315" s="96"/>
      <c r="GDM315" s="96"/>
      <c r="GDN315" s="96"/>
      <c r="GDO315" s="96"/>
      <c r="GDP315" s="96"/>
      <c r="GDQ315" s="96"/>
      <c r="GDR315" s="96"/>
      <c r="GDS315" s="96"/>
      <c r="GDT315" s="96"/>
      <c r="GDU315" s="96"/>
      <c r="GDV315" s="96"/>
      <c r="GDW315" s="96"/>
      <c r="GDX315" s="96"/>
      <c r="GDY315" s="96"/>
      <c r="GDZ315" s="96"/>
      <c r="GEA315" s="96"/>
      <c r="GEB315" s="96"/>
      <c r="GEC315" s="96"/>
      <c r="GED315" s="96"/>
      <c r="GEE315" s="96"/>
      <c r="GEF315" s="96"/>
      <c r="GEG315" s="96"/>
      <c r="GEH315" s="96"/>
      <c r="GEI315" s="96"/>
      <c r="GEJ315" s="96"/>
      <c r="GEK315" s="96"/>
      <c r="GEL315" s="96"/>
      <c r="GEM315" s="96"/>
      <c r="GEN315" s="96"/>
      <c r="GEO315" s="96"/>
      <c r="GEP315" s="96"/>
      <c r="GEQ315" s="96"/>
      <c r="GER315" s="96"/>
      <c r="GES315" s="96"/>
      <c r="GET315" s="96"/>
      <c r="GEU315" s="96"/>
      <c r="GEV315" s="96"/>
      <c r="GEW315" s="96"/>
      <c r="GEX315" s="96"/>
      <c r="GEY315" s="96"/>
      <c r="GEZ315" s="96"/>
      <c r="GFA315" s="96"/>
      <c r="GFB315" s="96"/>
      <c r="GFC315" s="96"/>
      <c r="GFD315" s="96"/>
      <c r="GFE315" s="96"/>
      <c r="GFF315" s="96"/>
      <c r="GFG315" s="96"/>
      <c r="GFH315" s="96"/>
      <c r="GFI315" s="96"/>
      <c r="GFJ315" s="96"/>
      <c r="GFK315" s="96"/>
      <c r="GFL315" s="96"/>
      <c r="GFM315" s="96"/>
      <c r="GFN315" s="96"/>
      <c r="GFO315" s="96"/>
      <c r="GFP315" s="96"/>
      <c r="GFQ315" s="96"/>
      <c r="GFR315" s="96"/>
      <c r="GFS315" s="96"/>
      <c r="GFT315" s="96"/>
      <c r="GFU315" s="96"/>
      <c r="GFV315" s="96"/>
      <c r="GFW315" s="96"/>
      <c r="GFX315" s="96"/>
      <c r="GFY315" s="96"/>
      <c r="GFZ315" s="96"/>
      <c r="GGA315" s="96"/>
      <c r="GGB315" s="96"/>
      <c r="GGC315" s="96"/>
      <c r="GGD315" s="96"/>
      <c r="GGE315" s="96"/>
      <c r="GGF315" s="96"/>
      <c r="GGG315" s="96"/>
      <c r="GGH315" s="96"/>
      <c r="GGI315" s="96"/>
      <c r="GGJ315" s="96"/>
      <c r="GGK315" s="96"/>
      <c r="GGL315" s="96"/>
      <c r="GGM315" s="96"/>
      <c r="GGN315" s="96"/>
      <c r="GGO315" s="96"/>
      <c r="GGP315" s="96"/>
      <c r="GGQ315" s="96"/>
      <c r="GGR315" s="96"/>
      <c r="GGS315" s="96"/>
      <c r="GGT315" s="96"/>
      <c r="GGU315" s="96"/>
      <c r="GGV315" s="96"/>
      <c r="GGW315" s="96"/>
      <c r="GGX315" s="96"/>
      <c r="GGY315" s="96"/>
      <c r="GGZ315" s="96"/>
      <c r="GHA315" s="96"/>
      <c r="GHB315" s="96"/>
      <c r="GHC315" s="96"/>
      <c r="GHD315" s="96"/>
      <c r="GHE315" s="96"/>
      <c r="GHF315" s="96"/>
      <c r="GHG315" s="96"/>
      <c r="GHH315" s="96"/>
      <c r="GHI315" s="96"/>
      <c r="GHJ315" s="96"/>
      <c r="GHK315" s="96"/>
      <c r="GHL315" s="96"/>
      <c r="GHM315" s="96"/>
      <c r="GHN315" s="96"/>
      <c r="GHO315" s="96"/>
      <c r="GHP315" s="96"/>
      <c r="GHQ315" s="96"/>
      <c r="GHR315" s="96"/>
      <c r="GHS315" s="96"/>
      <c r="GHT315" s="96"/>
      <c r="GHU315" s="96"/>
      <c r="GHV315" s="96"/>
      <c r="GHW315" s="96"/>
      <c r="GHX315" s="96"/>
      <c r="GHY315" s="96"/>
      <c r="GHZ315" s="96"/>
      <c r="GIA315" s="96"/>
      <c r="GIB315" s="96"/>
      <c r="GIC315" s="96"/>
      <c r="GID315" s="96"/>
      <c r="GIE315" s="96"/>
      <c r="GIF315" s="96"/>
      <c r="GIG315" s="96"/>
      <c r="GIH315" s="96"/>
      <c r="GII315" s="96"/>
      <c r="GIJ315" s="96"/>
      <c r="GIK315" s="96"/>
      <c r="GIL315" s="96"/>
      <c r="GIM315" s="96"/>
      <c r="GIN315" s="96"/>
      <c r="GIO315" s="96"/>
      <c r="GIP315" s="96"/>
      <c r="GIQ315" s="96"/>
      <c r="GIR315" s="96"/>
      <c r="GIS315" s="96"/>
      <c r="GIT315" s="96"/>
      <c r="GIU315" s="96"/>
      <c r="GIV315" s="96"/>
      <c r="GIW315" s="96"/>
      <c r="GIX315" s="96"/>
      <c r="GIY315" s="96"/>
      <c r="GIZ315" s="96"/>
      <c r="GJA315" s="96"/>
      <c r="GJB315" s="96"/>
      <c r="GJC315" s="96"/>
      <c r="GJD315" s="96"/>
      <c r="GJE315" s="96"/>
      <c r="GJF315" s="96"/>
      <c r="GJG315" s="96"/>
      <c r="GJH315" s="96"/>
      <c r="GJI315" s="96"/>
      <c r="GJJ315" s="96"/>
      <c r="GJK315" s="96"/>
      <c r="GJL315" s="96"/>
      <c r="GJM315" s="96"/>
      <c r="GJN315" s="96"/>
      <c r="GJO315" s="96"/>
      <c r="GJP315" s="96"/>
      <c r="GJQ315" s="96"/>
      <c r="GJR315" s="96"/>
      <c r="GJS315" s="96"/>
      <c r="GJT315" s="96"/>
      <c r="GJU315" s="96"/>
      <c r="GJV315" s="96"/>
      <c r="GJW315" s="96"/>
      <c r="GJX315" s="96"/>
      <c r="GJY315" s="96"/>
      <c r="GJZ315" s="96"/>
      <c r="GKA315" s="96"/>
      <c r="GKB315" s="96"/>
      <c r="GKC315" s="96"/>
      <c r="GKD315" s="96"/>
      <c r="GKE315" s="96"/>
      <c r="GKF315" s="96"/>
      <c r="GKG315" s="96"/>
      <c r="GKH315" s="96"/>
      <c r="GKI315" s="96"/>
      <c r="GKJ315" s="96"/>
      <c r="GKK315" s="96"/>
      <c r="GKL315" s="96"/>
      <c r="GKM315" s="96"/>
      <c r="GKN315" s="96"/>
      <c r="GKO315" s="96"/>
      <c r="GKP315" s="96"/>
      <c r="GKQ315" s="96"/>
      <c r="GKR315" s="96"/>
      <c r="GKS315" s="96"/>
      <c r="GKT315" s="96"/>
      <c r="GKU315" s="96"/>
      <c r="GKV315" s="96"/>
      <c r="GKW315" s="96"/>
      <c r="GKX315" s="96"/>
      <c r="GKY315" s="96"/>
      <c r="GKZ315" s="96"/>
      <c r="GLA315" s="96"/>
      <c r="GLB315" s="96"/>
      <c r="GLC315" s="96"/>
      <c r="GLD315" s="96"/>
      <c r="GLE315" s="96"/>
      <c r="GLF315" s="96"/>
      <c r="GLG315" s="96"/>
      <c r="GLH315" s="96"/>
      <c r="GLI315" s="96"/>
      <c r="GLJ315" s="96"/>
      <c r="GLK315" s="96"/>
      <c r="GLL315" s="96"/>
      <c r="GLM315" s="96"/>
      <c r="GLN315" s="96"/>
      <c r="GLO315" s="96"/>
      <c r="GLP315" s="96"/>
      <c r="GLQ315" s="96"/>
      <c r="GLR315" s="96"/>
      <c r="GLS315" s="96"/>
      <c r="GLT315" s="96"/>
      <c r="GLU315" s="96"/>
      <c r="GLV315" s="96"/>
      <c r="GLW315" s="96"/>
      <c r="GLX315" s="96"/>
      <c r="GLY315" s="96"/>
      <c r="GLZ315" s="96"/>
      <c r="GMA315" s="96"/>
      <c r="GMB315" s="96"/>
      <c r="GMC315" s="96"/>
      <c r="GMD315" s="96"/>
      <c r="GME315" s="96"/>
      <c r="GMF315" s="96"/>
      <c r="GMG315" s="96"/>
      <c r="GMH315" s="96"/>
      <c r="GMI315" s="96"/>
      <c r="GMJ315" s="96"/>
      <c r="GMK315" s="96"/>
      <c r="GML315" s="96"/>
      <c r="GMM315" s="96"/>
      <c r="GMN315" s="96"/>
      <c r="GMO315" s="96"/>
      <c r="GMP315" s="96"/>
      <c r="GMQ315" s="96"/>
      <c r="GMR315" s="96"/>
      <c r="GMS315" s="96"/>
      <c r="GMT315" s="96"/>
      <c r="GMU315" s="96"/>
      <c r="GMV315" s="96"/>
      <c r="GMW315" s="96"/>
      <c r="GMX315" s="96"/>
      <c r="GMY315" s="96"/>
      <c r="GMZ315" s="96"/>
      <c r="GNA315" s="96"/>
      <c r="GNB315" s="96"/>
      <c r="GNC315" s="96"/>
      <c r="GND315" s="96"/>
      <c r="GNE315" s="96"/>
      <c r="GNF315" s="96"/>
      <c r="GNG315" s="96"/>
      <c r="GNH315" s="96"/>
      <c r="GNI315" s="96"/>
      <c r="GNJ315" s="96"/>
      <c r="GNK315" s="96"/>
      <c r="GNL315" s="96"/>
      <c r="GNM315" s="96"/>
      <c r="GNN315" s="96"/>
      <c r="GNO315" s="96"/>
      <c r="GNP315" s="96"/>
      <c r="GNQ315" s="96"/>
      <c r="GNR315" s="96"/>
      <c r="GNS315" s="96"/>
      <c r="GNT315" s="96"/>
      <c r="GNU315" s="96"/>
      <c r="GNV315" s="96"/>
      <c r="GNW315" s="96"/>
      <c r="GNX315" s="96"/>
      <c r="GNY315" s="96"/>
      <c r="GNZ315" s="96"/>
      <c r="GOA315" s="96"/>
      <c r="GOB315" s="96"/>
      <c r="GOC315" s="96"/>
      <c r="GOD315" s="96"/>
      <c r="GOE315" s="96"/>
      <c r="GOF315" s="96"/>
      <c r="GOG315" s="96"/>
      <c r="GOH315" s="96"/>
      <c r="GOI315" s="96"/>
      <c r="GOJ315" s="96"/>
      <c r="GOK315" s="96"/>
      <c r="GOL315" s="96"/>
      <c r="GOM315" s="96"/>
      <c r="GON315" s="96"/>
      <c r="GOO315" s="96"/>
      <c r="GOP315" s="96"/>
      <c r="GOQ315" s="96"/>
      <c r="GOR315" s="96"/>
      <c r="GOS315" s="96"/>
      <c r="GOT315" s="96"/>
      <c r="GOU315" s="96"/>
      <c r="GOV315" s="96"/>
      <c r="GOW315" s="96"/>
      <c r="GOX315" s="96"/>
      <c r="GOY315" s="96"/>
      <c r="GOZ315" s="96"/>
      <c r="GPA315" s="96"/>
      <c r="GPB315" s="96"/>
      <c r="GPC315" s="96"/>
      <c r="GPD315" s="96"/>
      <c r="GPE315" s="96"/>
      <c r="GPF315" s="96"/>
      <c r="GPG315" s="96"/>
      <c r="GPH315" s="96"/>
      <c r="GPI315" s="96"/>
      <c r="GPJ315" s="96"/>
      <c r="GPK315" s="96"/>
      <c r="GPL315" s="96"/>
      <c r="GPM315" s="96"/>
      <c r="GPN315" s="96"/>
      <c r="GPO315" s="96"/>
      <c r="GPP315" s="96"/>
      <c r="GPQ315" s="96"/>
      <c r="GPR315" s="96"/>
      <c r="GPS315" s="96"/>
      <c r="GPT315" s="96"/>
      <c r="GPU315" s="96"/>
      <c r="GPV315" s="96"/>
      <c r="GPW315" s="96"/>
      <c r="GPX315" s="96"/>
      <c r="GPY315" s="96"/>
      <c r="GPZ315" s="96"/>
      <c r="GQA315" s="96"/>
      <c r="GQB315" s="96"/>
      <c r="GQC315" s="96"/>
      <c r="GQD315" s="96"/>
      <c r="GQE315" s="96"/>
      <c r="GQF315" s="96"/>
      <c r="GQG315" s="96"/>
      <c r="GQH315" s="96"/>
      <c r="GQI315" s="96"/>
      <c r="GQJ315" s="96"/>
      <c r="GQK315" s="96"/>
      <c r="GQL315" s="96"/>
      <c r="GQM315" s="96"/>
      <c r="GQN315" s="96"/>
      <c r="GQO315" s="96"/>
      <c r="GQP315" s="96"/>
      <c r="GQQ315" s="96"/>
      <c r="GQR315" s="96"/>
      <c r="GQS315" s="96"/>
      <c r="GQT315" s="96"/>
      <c r="GQU315" s="96"/>
      <c r="GQV315" s="96"/>
      <c r="GQW315" s="96"/>
      <c r="GQX315" s="96"/>
      <c r="GQY315" s="96"/>
      <c r="GQZ315" s="96"/>
      <c r="GRA315" s="96"/>
      <c r="GRB315" s="96"/>
      <c r="GRC315" s="96"/>
      <c r="GRD315" s="96"/>
      <c r="GRE315" s="96"/>
      <c r="GRF315" s="96"/>
      <c r="GRG315" s="96"/>
      <c r="GRH315" s="96"/>
      <c r="GRI315" s="96"/>
      <c r="GRJ315" s="96"/>
      <c r="GRK315" s="96"/>
      <c r="GRL315" s="96"/>
      <c r="GRM315" s="96"/>
      <c r="GRN315" s="96"/>
      <c r="GRO315" s="96"/>
      <c r="GRP315" s="96"/>
      <c r="GRQ315" s="96"/>
      <c r="GRR315" s="96"/>
      <c r="GRS315" s="96"/>
      <c r="GRT315" s="96"/>
      <c r="GRU315" s="96"/>
      <c r="GRV315" s="96"/>
      <c r="GRW315" s="96"/>
      <c r="GRX315" s="96"/>
      <c r="GRY315" s="96"/>
      <c r="GRZ315" s="96"/>
      <c r="GSA315" s="96"/>
      <c r="GSB315" s="96"/>
      <c r="GSC315" s="96"/>
      <c r="GSD315" s="96"/>
      <c r="GSE315" s="96"/>
      <c r="GSF315" s="96"/>
      <c r="GSG315" s="96"/>
      <c r="GSH315" s="96"/>
      <c r="GSI315" s="96"/>
      <c r="GSJ315" s="96"/>
      <c r="GSK315" s="96"/>
      <c r="GSL315" s="96"/>
      <c r="GSM315" s="96"/>
      <c r="GSN315" s="96"/>
      <c r="GSO315" s="96"/>
      <c r="GSP315" s="96"/>
      <c r="GSQ315" s="96"/>
      <c r="GSR315" s="96"/>
      <c r="GSS315" s="96"/>
      <c r="GST315" s="96"/>
      <c r="GSU315" s="96"/>
      <c r="GSV315" s="96"/>
      <c r="GSW315" s="96"/>
      <c r="GSX315" s="96"/>
      <c r="GSY315" s="96"/>
      <c r="GSZ315" s="96"/>
      <c r="GTA315" s="96"/>
      <c r="GTB315" s="96"/>
      <c r="GTC315" s="96"/>
      <c r="GTD315" s="96"/>
      <c r="GTE315" s="96"/>
      <c r="GTF315" s="96"/>
      <c r="GTG315" s="96"/>
      <c r="GTH315" s="96"/>
      <c r="GTI315" s="96"/>
      <c r="GTJ315" s="96"/>
      <c r="GTK315" s="96"/>
      <c r="GTL315" s="96"/>
      <c r="GTM315" s="96"/>
      <c r="GTN315" s="96"/>
      <c r="GTO315" s="96"/>
      <c r="GTP315" s="96"/>
      <c r="GTQ315" s="96"/>
      <c r="GTR315" s="96"/>
      <c r="GTS315" s="96"/>
      <c r="GTT315" s="96"/>
      <c r="GTU315" s="96"/>
      <c r="GTV315" s="96"/>
      <c r="GTW315" s="96"/>
      <c r="GTX315" s="96"/>
      <c r="GTY315" s="96"/>
      <c r="GTZ315" s="96"/>
      <c r="GUA315" s="96"/>
      <c r="GUB315" s="96"/>
      <c r="GUC315" s="96"/>
      <c r="GUD315" s="96"/>
      <c r="GUE315" s="96"/>
      <c r="GUF315" s="96"/>
      <c r="GUG315" s="96"/>
      <c r="GUH315" s="96"/>
      <c r="GUI315" s="96"/>
      <c r="GUJ315" s="96"/>
      <c r="GUK315" s="96"/>
      <c r="GUL315" s="96"/>
      <c r="GUM315" s="96"/>
      <c r="GUN315" s="96"/>
      <c r="GUO315" s="96"/>
      <c r="GUP315" s="96"/>
      <c r="GUQ315" s="96"/>
      <c r="GUR315" s="96"/>
      <c r="GUS315" s="96"/>
      <c r="GUT315" s="96"/>
      <c r="GUU315" s="96"/>
      <c r="GUV315" s="96"/>
      <c r="GUW315" s="96"/>
      <c r="GUX315" s="96"/>
      <c r="GUY315" s="96"/>
      <c r="GUZ315" s="96"/>
      <c r="GVA315" s="96"/>
      <c r="GVB315" s="96"/>
      <c r="GVC315" s="96"/>
      <c r="GVD315" s="96"/>
      <c r="GVE315" s="96"/>
      <c r="GVF315" s="96"/>
      <c r="GVG315" s="96"/>
      <c r="GVH315" s="96"/>
      <c r="GVI315" s="96"/>
      <c r="GVJ315" s="96"/>
      <c r="GVK315" s="96"/>
      <c r="GVL315" s="96"/>
      <c r="GVM315" s="96"/>
      <c r="GVN315" s="96"/>
      <c r="GVO315" s="96"/>
      <c r="GVP315" s="96"/>
      <c r="GVQ315" s="96"/>
      <c r="GVR315" s="96"/>
      <c r="GVS315" s="96"/>
      <c r="GVT315" s="96"/>
      <c r="GVU315" s="96"/>
      <c r="GVV315" s="96"/>
      <c r="GVW315" s="96"/>
      <c r="GVX315" s="96"/>
      <c r="GVY315" s="96"/>
      <c r="GVZ315" s="96"/>
      <c r="GWA315" s="96"/>
      <c r="GWB315" s="96"/>
      <c r="GWC315" s="96"/>
      <c r="GWD315" s="96"/>
      <c r="GWE315" s="96"/>
      <c r="GWF315" s="96"/>
      <c r="GWG315" s="96"/>
      <c r="GWH315" s="96"/>
      <c r="GWI315" s="96"/>
      <c r="GWJ315" s="96"/>
      <c r="GWK315" s="96"/>
      <c r="GWL315" s="96"/>
      <c r="GWM315" s="96"/>
      <c r="GWN315" s="96"/>
      <c r="GWO315" s="96"/>
      <c r="GWP315" s="96"/>
      <c r="GWQ315" s="96"/>
      <c r="GWR315" s="96"/>
      <c r="GWS315" s="96"/>
      <c r="GWT315" s="96"/>
      <c r="GWU315" s="96"/>
      <c r="GWV315" s="96"/>
      <c r="GWW315" s="96"/>
      <c r="GWX315" s="96"/>
      <c r="GWY315" s="96"/>
      <c r="GWZ315" s="96"/>
      <c r="GXA315" s="96"/>
      <c r="GXB315" s="96"/>
      <c r="GXC315" s="96"/>
      <c r="GXD315" s="96"/>
      <c r="GXE315" s="96"/>
      <c r="GXF315" s="96"/>
      <c r="GXG315" s="96"/>
      <c r="GXH315" s="96"/>
      <c r="GXI315" s="96"/>
      <c r="GXJ315" s="96"/>
      <c r="GXK315" s="96"/>
      <c r="GXL315" s="96"/>
      <c r="GXM315" s="96"/>
      <c r="GXN315" s="96"/>
      <c r="GXO315" s="96"/>
      <c r="GXP315" s="96"/>
      <c r="GXQ315" s="96"/>
      <c r="GXR315" s="96"/>
      <c r="GXS315" s="96"/>
      <c r="GXT315" s="96"/>
      <c r="GXU315" s="96"/>
      <c r="GXV315" s="96"/>
      <c r="GXW315" s="96"/>
      <c r="GXX315" s="96"/>
      <c r="GXY315" s="96"/>
      <c r="GXZ315" s="96"/>
      <c r="GYA315" s="96"/>
      <c r="GYB315" s="96"/>
      <c r="GYC315" s="96"/>
      <c r="GYD315" s="96"/>
      <c r="GYE315" s="96"/>
      <c r="GYF315" s="96"/>
      <c r="GYG315" s="96"/>
      <c r="GYH315" s="96"/>
      <c r="GYI315" s="96"/>
      <c r="GYJ315" s="96"/>
      <c r="GYK315" s="96"/>
      <c r="GYL315" s="96"/>
      <c r="GYM315" s="96"/>
      <c r="GYN315" s="96"/>
      <c r="GYO315" s="96"/>
      <c r="GYP315" s="96"/>
      <c r="GYQ315" s="96"/>
      <c r="GYR315" s="96"/>
      <c r="GYS315" s="96"/>
      <c r="GYT315" s="96"/>
      <c r="GYU315" s="96"/>
      <c r="GYV315" s="96"/>
      <c r="GYW315" s="96"/>
      <c r="GYX315" s="96"/>
      <c r="GYY315" s="96"/>
      <c r="GYZ315" s="96"/>
      <c r="GZA315" s="96"/>
      <c r="GZB315" s="96"/>
      <c r="GZC315" s="96"/>
      <c r="GZD315" s="96"/>
      <c r="GZE315" s="96"/>
      <c r="GZF315" s="96"/>
      <c r="GZG315" s="96"/>
      <c r="GZH315" s="96"/>
      <c r="GZI315" s="96"/>
      <c r="GZJ315" s="96"/>
      <c r="GZK315" s="96"/>
      <c r="GZL315" s="96"/>
      <c r="GZM315" s="96"/>
      <c r="GZN315" s="96"/>
      <c r="GZO315" s="96"/>
      <c r="GZP315" s="96"/>
      <c r="GZQ315" s="96"/>
      <c r="GZR315" s="96"/>
      <c r="GZS315" s="96"/>
      <c r="GZT315" s="96"/>
      <c r="GZU315" s="96"/>
      <c r="GZV315" s="96"/>
      <c r="GZW315" s="96"/>
      <c r="GZX315" s="96"/>
      <c r="GZY315" s="96"/>
      <c r="GZZ315" s="96"/>
      <c r="HAA315" s="96"/>
      <c r="HAB315" s="96"/>
      <c r="HAC315" s="96"/>
      <c r="HAD315" s="96"/>
      <c r="HAE315" s="96"/>
      <c r="HAF315" s="96"/>
      <c r="HAG315" s="96"/>
      <c r="HAH315" s="96"/>
      <c r="HAI315" s="96"/>
      <c r="HAJ315" s="96"/>
      <c r="HAK315" s="96"/>
      <c r="HAL315" s="96"/>
      <c r="HAM315" s="96"/>
      <c r="HAN315" s="96"/>
      <c r="HAO315" s="96"/>
      <c r="HAP315" s="96"/>
      <c r="HAQ315" s="96"/>
      <c r="HAR315" s="96"/>
      <c r="HAS315" s="96"/>
      <c r="HAT315" s="96"/>
      <c r="HAU315" s="96"/>
      <c r="HAV315" s="96"/>
      <c r="HAW315" s="96"/>
      <c r="HAX315" s="96"/>
      <c r="HAY315" s="96"/>
      <c r="HAZ315" s="96"/>
      <c r="HBA315" s="96"/>
      <c r="HBB315" s="96"/>
      <c r="HBC315" s="96"/>
      <c r="HBD315" s="96"/>
      <c r="HBE315" s="96"/>
      <c r="HBF315" s="96"/>
      <c r="HBG315" s="96"/>
      <c r="HBH315" s="96"/>
      <c r="HBI315" s="96"/>
      <c r="HBJ315" s="96"/>
      <c r="HBK315" s="96"/>
      <c r="HBL315" s="96"/>
      <c r="HBM315" s="96"/>
      <c r="HBN315" s="96"/>
      <c r="HBO315" s="96"/>
      <c r="HBP315" s="96"/>
      <c r="HBQ315" s="96"/>
      <c r="HBR315" s="96"/>
      <c r="HBS315" s="96"/>
      <c r="HBT315" s="96"/>
      <c r="HBU315" s="96"/>
      <c r="HBV315" s="96"/>
      <c r="HBW315" s="96"/>
      <c r="HBX315" s="96"/>
      <c r="HBY315" s="96"/>
      <c r="HBZ315" s="96"/>
      <c r="HCA315" s="96"/>
      <c r="HCB315" s="96"/>
      <c r="HCC315" s="96"/>
      <c r="HCD315" s="96"/>
      <c r="HCE315" s="96"/>
      <c r="HCF315" s="96"/>
      <c r="HCG315" s="96"/>
      <c r="HCH315" s="96"/>
      <c r="HCI315" s="96"/>
      <c r="HCJ315" s="96"/>
      <c r="HCK315" s="96"/>
      <c r="HCL315" s="96"/>
      <c r="HCM315" s="96"/>
      <c r="HCN315" s="96"/>
      <c r="HCO315" s="96"/>
      <c r="HCP315" s="96"/>
      <c r="HCQ315" s="96"/>
      <c r="HCR315" s="96"/>
      <c r="HCS315" s="96"/>
      <c r="HCT315" s="96"/>
      <c r="HCU315" s="96"/>
      <c r="HCV315" s="96"/>
      <c r="HCW315" s="96"/>
      <c r="HCX315" s="96"/>
      <c r="HCY315" s="96"/>
      <c r="HCZ315" s="96"/>
      <c r="HDA315" s="96"/>
      <c r="HDB315" s="96"/>
      <c r="HDC315" s="96"/>
      <c r="HDD315" s="96"/>
      <c r="HDE315" s="96"/>
      <c r="HDF315" s="96"/>
      <c r="HDG315" s="96"/>
      <c r="HDH315" s="96"/>
      <c r="HDI315" s="96"/>
      <c r="HDJ315" s="96"/>
      <c r="HDK315" s="96"/>
      <c r="HDL315" s="96"/>
      <c r="HDM315" s="96"/>
      <c r="HDN315" s="96"/>
      <c r="HDO315" s="96"/>
      <c r="HDP315" s="96"/>
      <c r="HDQ315" s="96"/>
      <c r="HDR315" s="96"/>
      <c r="HDS315" s="96"/>
      <c r="HDT315" s="96"/>
      <c r="HDU315" s="96"/>
      <c r="HDV315" s="96"/>
      <c r="HDW315" s="96"/>
      <c r="HDX315" s="96"/>
      <c r="HDY315" s="96"/>
      <c r="HDZ315" s="96"/>
      <c r="HEA315" s="96"/>
      <c r="HEB315" s="96"/>
      <c r="HEC315" s="96"/>
      <c r="HED315" s="96"/>
      <c r="HEE315" s="96"/>
      <c r="HEF315" s="96"/>
      <c r="HEG315" s="96"/>
      <c r="HEH315" s="96"/>
      <c r="HEI315" s="96"/>
      <c r="HEJ315" s="96"/>
      <c r="HEK315" s="96"/>
      <c r="HEL315" s="96"/>
      <c r="HEM315" s="96"/>
      <c r="HEN315" s="96"/>
      <c r="HEO315" s="96"/>
      <c r="HEP315" s="96"/>
      <c r="HEQ315" s="96"/>
      <c r="HER315" s="96"/>
      <c r="HES315" s="96"/>
      <c r="HET315" s="96"/>
      <c r="HEU315" s="96"/>
      <c r="HEV315" s="96"/>
      <c r="HEW315" s="96"/>
      <c r="HEX315" s="96"/>
      <c r="HEY315" s="96"/>
      <c r="HEZ315" s="96"/>
      <c r="HFA315" s="96"/>
      <c r="HFB315" s="96"/>
      <c r="HFC315" s="96"/>
      <c r="HFD315" s="96"/>
      <c r="HFE315" s="96"/>
      <c r="HFF315" s="96"/>
      <c r="HFG315" s="96"/>
      <c r="HFH315" s="96"/>
      <c r="HFI315" s="96"/>
      <c r="HFJ315" s="96"/>
      <c r="HFK315" s="96"/>
      <c r="HFL315" s="96"/>
      <c r="HFM315" s="96"/>
      <c r="HFN315" s="96"/>
      <c r="HFO315" s="96"/>
      <c r="HFP315" s="96"/>
      <c r="HFQ315" s="96"/>
      <c r="HFR315" s="96"/>
      <c r="HFS315" s="96"/>
      <c r="HFT315" s="96"/>
      <c r="HFU315" s="96"/>
      <c r="HFV315" s="96"/>
      <c r="HFW315" s="96"/>
      <c r="HFX315" s="96"/>
      <c r="HFY315" s="96"/>
      <c r="HFZ315" s="96"/>
      <c r="HGA315" s="96"/>
      <c r="HGB315" s="96"/>
      <c r="HGC315" s="96"/>
      <c r="HGD315" s="96"/>
      <c r="HGE315" s="96"/>
      <c r="HGF315" s="96"/>
      <c r="HGG315" s="96"/>
      <c r="HGH315" s="96"/>
      <c r="HGI315" s="96"/>
      <c r="HGJ315" s="96"/>
      <c r="HGK315" s="96"/>
      <c r="HGL315" s="96"/>
      <c r="HGM315" s="96"/>
      <c r="HGN315" s="96"/>
      <c r="HGO315" s="96"/>
      <c r="HGP315" s="96"/>
      <c r="HGQ315" s="96"/>
      <c r="HGR315" s="96"/>
      <c r="HGS315" s="96"/>
      <c r="HGT315" s="96"/>
      <c r="HGU315" s="96"/>
      <c r="HGV315" s="96"/>
      <c r="HGW315" s="96"/>
      <c r="HGX315" s="96"/>
      <c r="HGY315" s="96"/>
      <c r="HGZ315" s="96"/>
      <c r="HHA315" s="96"/>
      <c r="HHB315" s="96"/>
      <c r="HHC315" s="96"/>
      <c r="HHD315" s="96"/>
      <c r="HHE315" s="96"/>
      <c r="HHF315" s="96"/>
      <c r="HHG315" s="96"/>
      <c r="HHH315" s="96"/>
      <c r="HHI315" s="96"/>
      <c r="HHJ315" s="96"/>
      <c r="HHK315" s="96"/>
      <c r="HHL315" s="96"/>
      <c r="HHM315" s="96"/>
      <c r="HHN315" s="96"/>
      <c r="HHO315" s="96"/>
      <c r="HHP315" s="96"/>
      <c r="HHQ315" s="96"/>
      <c r="HHR315" s="96"/>
      <c r="HHS315" s="96"/>
      <c r="HHT315" s="96"/>
      <c r="HHU315" s="96"/>
      <c r="HHV315" s="96"/>
      <c r="HHW315" s="96"/>
      <c r="HHX315" s="96"/>
      <c r="HHY315" s="96"/>
      <c r="HHZ315" s="96"/>
      <c r="HIA315" s="96"/>
      <c r="HIB315" s="96"/>
      <c r="HIC315" s="96"/>
      <c r="HID315" s="96"/>
      <c r="HIE315" s="96"/>
      <c r="HIF315" s="96"/>
      <c r="HIG315" s="96"/>
      <c r="HIH315" s="96"/>
      <c r="HII315" s="96"/>
      <c r="HIJ315" s="96"/>
      <c r="HIK315" s="96"/>
      <c r="HIL315" s="96"/>
      <c r="HIM315" s="96"/>
      <c r="HIN315" s="96"/>
      <c r="HIO315" s="96"/>
      <c r="HIP315" s="96"/>
      <c r="HIQ315" s="96"/>
      <c r="HIR315" s="96"/>
      <c r="HIS315" s="96"/>
      <c r="HIT315" s="96"/>
      <c r="HIU315" s="96"/>
      <c r="HIV315" s="96"/>
      <c r="HIW315" s="96"/>
      <c r="HIX315" s="96"/>
      <c r="HIY315" s="96"/>
      <c r="HIZ315" s="96"/>
      <c r="HJA315" s="96"/>
      <c r="HJB315" s="96"/>
      <c r="HJC315" s="96"/>
      <c r="HJD315" s="96"/>
      <c r="HJE315" s="96"/>
      <c r="HJF315" s="96"/>
      <c r="HJG315" s="96"/>
      <c r="HJH315" s="96"/>
      <c r="HJI315" s="96"/>
      <c r="HJJ315" s="96"/>
      <c r="HJK315" s="96"/>
      <c r="HJL315" s="96"/>
      <c r="HJM315" s="96"/>
      <c r="HJN315" s="96"/>
      <c r="HJO315" s="96"/>
      <c r="HJP315" s="96"/>
      <c r="HJQ315" s="96"/>
      <c r="HJR315" s="96"/>
      <c r="HJS315" s="96"/>
      <c r="HJT315" s="96"/>
      <c r="HJU315" s="96"/>
      <c r="HJV315" s="96"/>
      <c r="HJW315" s="96"/>
      <c r="HJX315" s="96"/>
      <c r="HJY315" s="96"/>
      <c r="HJZ315" s="96"/>
      <c r="HKA315" s="96"/>
      <c r="HKB315" s="96"/>
      <c r="HKC315" s="96"/>
      <c r="HKD315" s="96"/>
      <c r="HKE315" s="96"/>
      <c r="HKF315" s="96"/>
      <c r="HKG315" s="96"/>
      <c r="HKH315" s="96"/>
      <c r="HKI315" s="96"/>
      <c r="HKJ315" s="96"/>
      <c r="HKK315" s="96"/>
      <c r="HKL315" s="96"/>
      <c r="HKM315" s="96"/>
      <c r="HKN315" s="96"/>
      <c r="HKO315" s="96"/>
      <c r="HKP315" s="96"/>
      <c r="HKQ315" s="96"/>
      <c r="HKR315" s="96"/>
      <c r="HKS315" s="96"/>
      <c r="HKT315" s="96"/>
      <c r="HKU315" s="96"/>
      <c r="HKV315" s="96"/>
      <c r="HKW315" s="96"/>
      <c r="HKX315" s="96"/>
      <c r="HKY315" s="96"/>
      <c r="HKZ315" s="96"/>
      <c r="HLA315" s="96"/>
      <c r="HLB315" s="96"/>
      <c r="HLC315" s="96"/>
      <c r="HLD315" s="96"/>
      <c r="HLE315" s="96"/>
      <c r="HLF315" s="96"/>
      <c r="HLG315" s="96"/>
      <c r="HLH315" s="96"/>
      <c r="HLI315" s="96"/>
      <c r="HLJ315" s="96"/>
      <c r="HLK315" s="96"/>
      <c r="HLL315" s="96"/>
      <c r="HLM315" s="96"/>
      <c r="HLN315" s="96"/>
      <c r="HLO315" s="96"/>
      <c r="HLP315" s="96"/>
      <c r="HLQ315" s="96"/>
      <c r="HLR315" s="96"/>
      <c r="HLS315" s="96"/>
      <c r="HLT315" s="96"/>
      <c r="HLU315" s="96"/>
      <c r="HLV315" s="96"/>
      <c r="HLW315" s="96"/>
      <c r="HLX315" s="96"/>
      <c r="HLY315" s="96"/>
      <c r="HLZ315" s="96"/>
      <c r="HMA315" s="96"/>
      <c r="HMB315" s="96"/>
      <c r="HMC315" s="96"/>
      <c r="HMD315" s="96"/>
      <c r="HME315" s="96"/>
      <c r="HMF315" s="96"/>
      <c r="HMG315" s="96"/>
      <c r="HMH315" s="96"/>
      <c r="HMI315" s="96"/>
      <c r="HMJ315" s="96"/>
      <c r="HMK315" s="96"/>
      <c r="HML315" s="96"/>
      <c r="HMM315" s="96"/>
      <c r="HMN315" s="96"/>
      <c r="HMO315" s="96"/>
      <c r="HMP315" s="96"/>
      <c r="HMQ315" s="96"/>
      <c r="HMR315" s="96"/>
      <c r="HMS315" s="96"/>
      <c r="HMT315" s="96"/>
      <c r="HMU315" s="96"/>
      <c r="HMV315" s="96"/>
      <c r="HMW315" s="96"/>
      <c r="HMX315" s="96"/>
      <c r="HMY315" s="96"/>
      <c r="HMZ315" s="96"/>
      <c r="HNA315" s="96"/>
      <c r="HNB315" s="96"/>
      <c r="HNC315" s="96"/>
      <c r="HND315" s="96"/>
      <c r="HNE315" s="96"/>
      <c r="HNF315" s="96"/>
      <c r="HNG315" s="96"/>
      <c r="HNH315" s="96"/>
      <c r="HNI315" s="96"/>
      <c r="HNJ315" s="96"/>
      <c r="HNK315" s="96"/>
      <c r="HNL315" s="96"/>
      <c r="HNM315" s="96"/>
      <c r="HNN315" s="96"/>
      <c r="HNO315" s="96"/>
      <c r="HNP315" s="96"/>
      <c r="HNQ315" s="96"/>
      <c r="HNR315" s="96"/>
      <c r="HNS315" s="96"/>
      <c r="HNT315" s="96"/>
      <c r="HNU315" s="96"/>
      <c r="HNV315" s="96"/>
      <c r="HNW315" s="96"/>
      <c r="HNX315" s="96"/>
      <c r="HNY315" s="96"/>
      <c r="HNZ315" s="96"/>
      <c r="HOA315" s="96"/>
      <c r="HOB315" s="96"/>
      <c r="HOC315" s="96"/>
      <c r="HOD315" s="96"/>
      <c r="HOE315" s="96"/>
      <c r="HOF315" s="96"/>
      <c r="HOG315" s="96"/>
      <c r="HOH315" s="96"/>
      <c r="HOI315" s="96"/>
      <c r="HOJ315" s="96"/>
      <c r="HOK315" s="96"/>
      <c r="HOL315" s="96"/>
      <c r="HOM315" s="96"/>
      <c r="HON315" s="96"/>
      <c r="HOO315" s="96"/>
      <c r="HOP315" s="96"/>
      <c r="HOQ315" s="96"/>
      <c r="HOR315" s="96"/>
      <c r="HOS315" s="96"/>
      <c r="HOT315" s="96"/>
      <c r="HOU315" s="96"/>
      <c r="HOV315" s="96"/>
      <c r="HOW315" s="96"/>
      <c r="HOX315" s="96"/>
      <c r="HOY315" s="96"/>
      <c r="HOZ315" s="96"/>
      <c r="HPA315" s="96"/>
      <c r="HPB315" s="96"/>
      <c r="HPC315" s="96"/>
      <c r="HPD315" s="96"/>
      <c r="HPE315" s="96"/>
      <c r="HPF315" s="96"/>
      <c r="HPG315" s="96"/>
      <c r="HPH315" s="96"/>
      <c r="HPI315" s="96"/>
      <c r="HPJ315" s="96"/>
      <c r="HPK315" s="96"/>
      <c r="HPL315" s="96"/>
      <c r="HPM315" s="96"/>
      <c r="HPN315" s="96"/>
      <c r="HPO315" s="96"/>
      <c r="HPP315" s="96"/>
      <c r="HPQ315" s="96"/>
      <c r="HPR315" s="96"/>
      <c r="HPS315" s="96"/>
      <c r="HPT315" s="96"/>
      <c r="HPU315" s="96"/>
      <c r="HPV315" s="96"/>
      <c r="HPW315" s="96"/>
      <c r="HPX315" s="96"/>
      <c r="HPY315" s="96"/>
      <c r="HPZ315" s="96"/>
      <c r="HQA315" s="96"/>
      <c r="HQB315" s="96"/>
      <c r="HQC315" s="96"/>
      <c r="HQD315" s="96"/>
      <c r="HQE315" s="96"/>
      <c r="HQF315" s="96"/>
      <c r="HQG315" s="96"/>
      <c r="HQH315" s="96"/>
      <c r="HQI315" s="96"/>
      <c r="HQJ315" s="96"/>
      <c r="HQK315" s="96"/>
      <c r="HQL315" s="96"/>
      <c r="HQM315" s="96"/>
      <c r="HQN315" s="96"/>
      <c r="HQO315" s="96"/>
      <c r="HQP315" s="96"/>
      <c r="HQQ315" s="96"/>
      <c r="HQR315" s="96"/>
      <c r="HQS315" s="96"/>
      <c r="HQT315" s="96"/>
      <c r="HQU315" s="96"/>
      <c r="HQV315" s="96"/>
      <c r="HQW315" s="96"/>
      <c r="HQX315" s="96"/>
      <c r="HQY315" s="96"/>
      <c r="HQZ315" s="96"/>
      <c r="HRA315" s="96"/>
      <c r="HRB315" s="96"/>
      <c r="HRC315" s="96"/>
      <c r="HRD315" s="96"/>
      <c r="HRE315" s="96"/>
      <c r="HRF315" s="96"/>
      <c r="HRG315" s="96"/>
      <c r="HRH315" s="96"/>
      <c r="HRI315" s="96"/>
      <c r="HRJ315" s="96"/>
      <c r="HRK315" s="96"/>
      <c r="HRL315" s="96"/>
      <c r="HRM315" s="96"/>
      <c r="HRN315" s="96"/>
      <c r="HRO315" s="96"/>
      <c r="HRP315" s="96"/>
      <c r="HRQ315" s="96"/>
      <c r="HRR315" s="96"/>
      <c r="HRS315" s="96"/>
      <c r="HRT315" s="96"/>
      <c r="HRU315" s="96"/>
      <c r="HRV315" s="96"/>
      <c r="HRW315" s="96"/>
      <c r="HRX315" s="96"/>
      <c r="HRY315" s="96"/>
      <c r="HRZ315" s="96"/>
      <c r="HSA315" s="96"/>
      <c r="HSB315" s="96"/>
      <c r="HSC315" s="96"/>
      <c r="HSD315" s="96"/>
      <c r="HSE315" s="96"/>
      <c r="HSF315" s="96"/>
      <c r="HSG315" s="96"/>
      <c r="HSH315" s="96"/>
      <c r="HSI315" s="96"/>
      <c r="HSJ315" s="96"/>
      <c r="HSK315" s="96"/>
      <c r="HSL315" s="96"/>
      <c r="HSM315" s="96"/>
      <c r="HSN315" s="96"/>
      <c r="HSO315" s="96"/>
      <c r="HSP315" s="96"/>
      <c r="HSQ315" s="96"/>
      <c r="HSR315" s="96"/>
      <c r="HSS315" s="96"/>
      <c r="HST315" s="96"/>
      <c r="HSU315" s="96"/>
      <c r="HSV315" s="96"/>
      <c r="HSW315" s="96"/>
      <c r="HSX315" s="96"/>
      <c r="HSY315" s="96"/>
      <c r="HSZ315" s="96"/>
      <c r="HTA315" s="96"/>
      <c r="HTB315" s="96"/>
      <c r="HTC315" s="96"/>
      <c r="HTD315" s="96"/>
      <c r="HTE315" s="96"/>
      <c r="HTF315" s="96"/>
      <c r="HTG315" s="96"/>
      <c r="HTH315" s="96"/>
      <c r="HTI315" s="96"/>
      <c r="HTJ315" s="96"/>
      <c r="HTK315" s="96"/>
      <c r="HTL315" s="96"/>
      <c r="HTM315" s="96"/>
      <c r="HTN315" s="96"/>
      <c r="HTO315" s="96"/>
      <c r="HTP315" s="96"/>
      <c r="HTQ315" s="96"/>
      <c r="HTR315" s="96"/>
      <c r="HTS315" s="96"/>
      <c r="HTT315" s="96"/>
      <c r="HTU315" s="96"/>
      <c r="HTV315" s="96"/>
      <c r="HTW315" s="96"/>
      <c r="HTX315" s="96"/>
      <c r="HTY315" s="96"/>
      <c r="HTZ315" s="96"/>
      <c r="HUA315" s="96"/>
      <c r="HUB315" s="96"/>
      <c r="HUC315" s="96"/>
      <c r="HUD315" s="96"/>
      <c r="HUE315" s="96"/>
      <c r="HUF315" s="96"/>
      <c r="HUG315" s="96"/>
      <c r="HUH315" s="96"/>
      <c r="HUI315" s="96"/>
      <c r="HUJ315" s="96"/>
      <c r="HUK315" s="96"/>
      <c r="HUL315" s="96"/>
      <c r="HUM315" s="96"/>
      <c r="HUN315" s="96"/>
      <c r="HUO315" s="96"/>
      <c r="HUP315" s="96"/>
      <c r="HUQ315" s="96"/>
      <c r="HUR315" s="96"/>
      <c r="HUS315" s="96"/>
      <c r="HUT315" s="96"/>
      <c r="HUU315" s="96"/>
      <c r="HUV315" s="96"/>
      <c r="HUW315" s="96"/>
      <c r="HUX315" s="96"/>
      <c r="HUY315" s="96"/>
      <c r="HUZ315" s="96"/>
      <c r="HVA315" s="96"/>
      <c r="HVB315" s="96"/>
      <c r="HVC315" s="96"/>
      <c r="HVD315" s="96"/>
      <c r="HVE315" s="96"/>
      <c r="HVF315" s="96"/>
      <c r="HVG315" s="96"/>
      <c r="HVH315" s="96"/>
      <c r="HVI315" s="96"/>
      <c r="HVJ315" s="96"/>
      <c r="HVK315" s="96"/>
      <c r="HVL315" s="96"/>
      <c r="HVM315" s="96"/>
      <c r="HVN315" s="96"/>
      <c r="HVO315" s="96"/>
      <c r="HVP315" s="96"/>
      <c r="HVQ315" s="96"/>
      <c r="HVR315" s="96"/>
      <c r="HVS315" s="96"/>
      <c r="HVT315" s="96"/>
      <c r="HVU315" s="96"/>
      <c r="HVV315" s="96"/>
      <c r="HVW315" s="96"/>
      <c r="HVX315" s="96"/>
      <c r="HVY315" s="96"/>
      <c r="HVZ315" s="96"/>
      <c r="HWA315" s="96"/>
      <c r="HWB315" s="96"/>
      <c r="HWC315" s="96"/>
      <c r="HWD315" s="96"/>
      <c r="HWE315" s="96"/>
      <c r="HWF315" s="96"/>
      <c r="HWG315" s="96"/>
      <c r="HWH315" s="96"/>
      <c r="HWI315" s="96"/>
      <c r="HWJ315" s="96"/>
      <c r="HWK315" s="96"/>
      <c r="HWL315" s="96"/>
      <c r="HWM315" s="96"/>
      <c r="HWN315" s="96"/>
      <c r="HWO315" s="96"/>
      <c r="HWP315" s="96"/>
      <c r="HWQ315" s="96"/>
      <c r="HWR315" s="96"/>
      <c r="HWS315" s="96"/>
      <c r="HWT315" s="96"/>
      <c r="HWU315" s="96"/>
      <c r="HWV315" s="96"/>
      <c r="HWW315" s="96"/>
      <c r="HWX315" s="96"/>
      <c r="HWY315" s="96"/>
      <c r="HWZ315" s="96"/>
      <c r="HXA315" s="96"/>
      <c r="HXB315" s="96"/>
      <c r="HXC315" s="96"/>
      <c r="HXD315" s="96"/>
      <c r="HXE315" s="96"/>
      <c r="HXF315" s="96"/>
      <c r="HXG315" s="96"/>
      <c r="HXH315" s="96"/>
      <c r="HXI315" s="96"/>
      <c r="HXJ315" s="96"/>
      <c r="HXK315" s="96"/>
      <c r="HXL315" s="96"/>
      <c r="HXM315" s="96"/>
      <c r="HXN315" s="96"/>
      <c r="HXO315" s="96"/>
      <c r="HXP315" s="96"/>
      <c r="HXQ315" s="96"/>
      <c r="HXR315" s="96"/>
      <c r="HXS315" s="96"/>
      <c r="HXT315" s="96"/>
      <c r="HXU315" s="96"/>
      <c r="HXV315" s="96"/>
      <c r="HXW315" s="96"/>
      <c r="HXX315" s="96"/>
      <c r="HXY315" s="96"/>
      <c r="HXZ315" s="96"/>
      <c r="HYA315" s="96"/>
      <c r="HYB315" s="96"/>
      <c r="HYC315" s="96"/>
      <c r="HYD315" s="96"/>
      <c r="HYE315" s="96"/>
      <c r="HYF315" s="96"/>
      <c r="HYG315" s="96"/>
      <c r="HYH315" s="96"/>
      <c r="HYI315" s="96"/>
      <c r="HYJ315" s="96"/>
      <c r="HYK315" s="96"/>
      <c r="HYL315" s="96"/>
      <c r="HYM315" s="96"/>
      <c r="HYN315" s="96"/>
      <c r="HYO315" s="96"/>
      <c r="HYP315" s="96"/>
      <c r="HYQ315" s="96"/>
      <c r="HYR315" s="96"/>
      <c r="HYS315" s="96"/>
      <c r="HYT315" s="96"/>
      <c r="HYU315" s="96"/>
      <c r="HYV315" s="96"/>
      <c r="HYW315" s="96"/>
      <c r="HYX315" s="96"/>
      <c r="HYY315" s="96"/>
      <c r="HYZ315" s="96"/>
      <c r="HZA315" s="96"/>
      <c r="HZB315" s="96"/>
      <c r="HZC315" s="96"/>
      <c r="HZD315" s="96"/>
      <c r="HZE315" s="96"/>
      <c r="HZF315" s="96"/>
      <c r="HZG315" s="96"/>
      <c r="HZH315" s="96"/>
      <c r="HZI315" s="96"/>
      <c r="HZJ315" s="96"/>
      <c r="HZK315" s="96"/>
      <c r="HZL315" s="96"/>
      <c r="HZM315" s="96"/>
      <c r="HZN315" s="96"/>
      <c r="HZO315" s="96"/>
      <c r="HZP315" s="96"/>
      <c r="HZQ315" s="96"/>
      <c r="HZR315" s="96"/>
      <c r="HZS315" s="96"/>
      <c r="HZT315" s="96"/>
      <c r="HZU315" s="96"/>
      <c r="HZV315" s="96"/>
      <c r="HZW315" s="96"/>
      <c r="HZX315" s="96"/>
      <c r="HZY315" s="96"/>
      <c r="HZZ315" s="96"/>
      <c r="IAA315" s="96"/>
      <c r="IAB315" s="96"/>
      <c r="IAC315" s="96"/>
      <c r="IAD315" s="96"/>
      <c r="IAE315" s="96"/>
      <c r="IAF315" s="96"/>
      <c r="IAG315" s="96"/>
      <c r="IAH315" s="96"/>
      <c r="IAI315" s="96"/>
      <c r="IAJ315" s="96"/>
      <c r="IAK315" s="96"/>
      <c r="IAL315" s="96"/>
      <c r="IAM315" s="96"/>
      <c r="IAN315" s="96"/>
      <c r="IAO315" s="96"/>
      <c r="IAP315" s="96"/>
      <c r="IAQ315" s="96"/>
      <c r="IAR315" s="96"/>
      <c r="IAS315" s="96"/>
      <c r="IAT315" s="96"/>
      <c r="IAU315" s="96"/>
      <c r="IAV315" s="96"/>
      <c r="IAW315" s="96"/>
      <c r="IAX315" s="96"/>
      <c r="IAY315" s="96"/>
      <c r="IAZ315" s="96"/>
      <c r="IBA315" s="96"/>
      <c r="IBB315" s="96"/>
      <c r="IBC315" s="96"/>
      <c r="IBD315" s="96"/>
      <c r="IBE315" s="96"/>
      <c r="IBF315" s="96"/>
      <c r="IBG315" s="96"/>
      <c r="IBH315" s="96"/>
      <c r="IBI315" s="96"/>
      <c r="IBJ315" s="96"/>
      <c r="IBK315" s="96"/>
      <c r="IBL315" s="96"/>
      <c r="IBM315" s="96"/>
      <c r="IBN315" s="96"/>
      <c r="IBO315" s="96"/>
      <c r="IBP315" s="96"/>
      <c r="IBQ315" s="96"/>
      <c r="IBR315" s="96"/>
      <c r="IBS315" s="96"/>
      <c r="IBT315" s="96"/>
      <c r="IBU315" s="96"/>
      <c r="IBV315" s="96"/>
      <c r="IBW315" s="96"/>
      <c r="IBX315" s="96"/>
      <c r="IBY315" s="96"/>
      <c r="IBZ315" s="96"/>
      <c r="ICA315" s="96"/>
      <c r="ICB315" s="96"/>
      <c r="ICC315" s="96"/>
      <c r="ICD315" s="96"/>
      <c r="ICE315" s="96"/>
      <c r="ICF315" s="96"/>
      <c r="ICG315" s="96"/>
      <c r="ICH315" s="96"/>
      <c r="ICI315" s="96"/>
      <c r="ICJ315" s="96"/>
      <c r="ICK315" s="96"/>
      <c r="ICL315" s="96"/>
      <c r="ICM315" s="96"/>
      <c r="ICN315" s="96"/>
      <c r="ICO315" s="96"/>
      <c r="ICP315" s="96"/>
      <c r="ICQ315" s="96"/>
      <c r="ICR315" s="96"/>
      <c r="ICS315" s="96"/>
      <c r="ICT315" s="96"/>
      <c r="ICU315" s="96"/>
      <c r="ICV315" s="96"/>
      <c r="ICW315" s="96"/>
      <c r="ICX315" s="96"/>
      <c r="ICY315" s="96"/>
      <c r="ICZ315" s="96"/>
      <c r="IDA315" s="96"/>
      <c r="IDB315" s="96"/>
      <c r="IDC315" s="96"/>
      <c r="IDD315" s="96"/>
      <c r="IDE315" s="96"/>
      <c r="IDF315" s="96"/>
      <c r="IDG315" s="96"/>
      <c r="IDH315" s="96"/>
      <c r="IDI315" s="96"/>
      <c r="IDJ315" s="96"/>
      <c r="IDK315" s="96"/>
      <c r="IDL315" s="96"/>
      <c r="IDM315" s="96"/>
      <c r="IDN315" s="96"/>
      <c r="IDO315" s="96"/>
      <c r="IDP315" s="96"/>
      <c r="IDQ315" s="96"/>
      <c r="IDR315" s="96"/>
      <c r="IDS315" s="96"/>
      <c r="IDT315" s="96"/>
      <c r="IDU315" s="96"/>
      <c r="IDV315" s="96"/>
      <c r="IDW315" s="96"/>
      <c r="IDX315" s="96"/>
      <c r="IDY315" s="96"/>
      <c r="IDZ315" s="96"/>
      <c r="IEA315" s="96"/>
      <c r="IEB315" s="96"/>
      <c r="IEC315" s="96"/>
      <c r="IED315" s="96"/>
      <c r="IEE315" s="96"/>
      <c r="IEF315" s="96"/>
      <c r="IEG315" s="96"/>
      <c r="IEH315" s="96"/>
      <c r="IEI315" s="96"/>
      <c r="IEJ315" s="96"/>
      <c r="IEK315" s="96"/>
      <c r="IEL315" s="96"/>
      <c r="IEM315" s="96"/>
      <c r="IEN315" s="96"/>
      <c r="IEO315" s="96"/>
      <c r="IEP315" s="96"/>
      <c r="IEQ315" s="96"/>
      <c r="IER315" s="96"/>
      <c r="IES315" s="96"/>
      <c r="IET315" s="96"/>
      <c r="IEU315" s="96"/>
      <c r="IEV315" s="96"/>
      <c r="IEW315" s="96"/>
      <c r="IEX315" s="96"/>
      <c r="IEY315" s="96"/>
      <c r="IEZ315" s="96"/>
      <c r="IFA315" s="96"/>
      <c r="IFB315" s="96"/>
      <c r="IFC315" s="96"/>
      <c r="IFD315" s="96"/>
      <c r="IFE315" s="96"/>
      <c r="IFF315" s="96"/>
      <c r="IFG315" s="96"/>
      <c r="IFH315" s="96"/>
      <c r="IFI315" s="96"/>
      <c r="IFJ315" s="96"/>
      <c r="IFK315" s="96"/>
      <c r="IFL315" s="96"/>
      <c r="IFM315" s="96"/>
      <c r="IFN315" s="96"/>
      <c r="IFO315" s="96"/>
      <c r="IFP315" s="96"/>
      <c r="IFQ315" s="96"/>
      <c r="IFR315" s="96"/>
      <c r="IFS315" s="96"/>
      <c r="IFT315" s="96"/>
      <c r="IFU315" s="96"/>
      <c r="IFV315" s="96"/>
      <c r="IFW315" s="96"/>
      <c r="IFX315" s="96"/>
      <c r="IFY315" s="96"/>
      <c r="IFZ315" s="96"/>
      <c r="IGA315" s="96"/>
      <c r="IGB315" s="96"/>
      <c r="IGC315" s="96"/>
      <c r="IGD315" s="96"/>
      <c r="IGE315" s="96"/>
      <c r="IGF315" s="96"/>
      <c r="IGG315" s="96"/>
      <c r="IGH315" s="96"/>
      <c r="IGI315" s="96"/>
      <c r="IGJ315" s="96"/>
      <c r="IGK315" s="96"/>
      <c r="IGL315" s="96"/>
      <c r="IGM315" s="96"/>
      <c r="IGN315" s="96"/>
      <c r="IGO315" s="96"/>
      <c r="IGP315" s="96"/>
      <c r="IGQ315" s="96"/>
      <c r="IGR315" s="96"/>
      <c r="IGS315" s="96"/>
      <c r="IGT315" s="96"/>
      <c r="IGU315" s="96"/>
      <c r="IGV315" s="96"/>
      <c r="IGW315" s="96"/>
      <c r="IGX315" s="96"/>
      <c r="IGY315" s="96"/>
      <c r="IGZ315" s="96"/>
      <c r="IHA315" s="96"/>
      <c r="IHB315" s="96"/>
      <c r="IHC315" s="96"/>
      <c r="IHD315" s="96"/>
      <c r="IHE315" s="96"/>
      <c r="IHF315" s="96"/>
      <c r="IHG315" s="96"/>
      <c r="IHH315" s="96"/>
      <c r="IHI315" s="96"/>
      <c r="IHJ315" s="96"/>
      <c r="IHK315" s="96"/>
      <c r="IHL315" s="96"/>
      <c r="IHM315" s="96"/>
      <c r="IHN315" s="96"/>
      <c r="IHO315" s="96"/>
      <c r="IHP315" s="96"/>
      <c r="IHQ315" s="96"/>
      <c r="IHR315" s="96"/>
      <c r="IHS315" s="96"/>
      <c r="IHT315" s="96"/>
      <c r="IHU315" s="96"/>
      <c r="IHV315" s="96"/>
      <c r="IHW315" s="96"/>
      <c r="IHX315" s="96"/>
      <c r="IHY315" s="96"/>
      <c r="IHZ315" s="96"/>
      <c r="IIA315" s="96"/>
      <c r="IIB315" s="96"/>
      <c r="IIC315" s="96"/>
      <c r="IID315" s="96"/>
      <c r="IIE315" s="96"/>
      <c r="IIF315" s="96"/>
      <c r="IIG315" s="96"/>
      <c r="IIH315" s="96"/>
      <c r="III315" s="96"/>
      <c r="IIJ315" s="96"/>
      <c r="IIK315" s="96"/>
      <c r="IIL315" s="96"/>
      <c r="IIM315" s="96"/>
      <c r="IIN315" s="96"/>
      <c r="IIO315" s="96"/>
      <c r="IIP315" s="96"/>
      <c r="IIQ315" s="96"/>
      <c r="IIR315" s="96"/>
      <c r="IIS315" s="96"/>
      <c r="IIT315" s="96"/>
      <c r="IIU315" s="96"/>
      <c r="IIV315" s="96"/>
      <c r="IIW315" s="96"/>
      <c r="IIX315" s="96"/>
      <c r="IIY315" s="96"/>
      <c r="IIZ315" s="96"/>
      <c r="IJA315" s="96"/>
      <c r="IJB315" s="96"/>
      <c r="IJC315" s="96"/>
      <c r="IJD315" s="96"/>
      <c r="IJE315" s="96"/>
      <c r="IJF315" s="96"/>
      <c r="IJG315" s="96"/>
      <c r="IJH315" s="96"/>
      <c r="IJI315" s="96"/>
      <c r="IJJ315" s="96"/>
      <c r="IJK315" s="96"/>
      <c r="IJL315" s="96"/>
      <c r="IJM315" s="96"/>
      <c r="IJN315" s="96"/>
      <c r="IJO315" s="96"/>
      <c r="IJP315" s="96"/>
      <c r="IJQ315" s="96"/>
      <c r="IJR315" s="96"/>
      <c r="IJS315" s="96"/>
      <c r="IJT315" s="96"/>
      <c r="IJU315" s="96"/>
      <c r="IJV315" s="96"/>
      <c r="IJW315" s="96"/>
      <c r="IJX315" s="96"/>
      <c r="IJY315" s="96"/>
      <c r="IJZ315" s="96"/>
      <c r="IKA315" s="96"/>
      <c r="IKB315" s="96"/>
      <c r="IKC315" s="96"/>
      <c r="IKD315" s="96"/>
      <c r="IKE315" s="96"/>
      <c r="IKF315" s="96"/>
      <c r="IKG315" s="96"/>
      <c r="IKH315" s="96"/>
      <c r="IKI315" s="96"/>
      <c r="IKJ315" s="96"/>
      <c r="IKK315" s="96"/>
      <c r="IKL315" s="96"/>
      <c r="IKM315" s="96"/>
      <c r="IKN315" s="96"/>
      <c r="IKO315" s="96"/>
      <c r="IKP315" s="96"/>
      <c r="IKQ315" s="96"/>
      <c r="IKR315" s="96"/>
      <c r="IKS315" s="96"/>
      <c r="IKT315" s="96"/>
      <c r="IKU315" s="96"/>
      <c r="IKV315" s="96"/>
      <c r="IKW315" s="96"/>
      <c r="IKX315" s="96"/>
      <c r="IKY315" s="96"/>
      <c r="IKZ315" s="96"/>
      <c r="ILA315" s="96"/>
      <c r="ILB315" s="96"/>
      <c r="ILC315" s="96"/>
      <c r="ILD315" s="96"/>
      <c r="ILE315" s="96"/>
      <c r="ILF315" s="96"/>
      <c r="ILG315" s="96"/>
      <c r="ILH315" s="96"/>
      <c r="ILI315" s="96"/>
      <c r="ILJ315" s="96"/>
      <c r="ILK315" s="96"/>
      <c r="ILL315" s="96"/>
      <c r="ILM315" s="96"/>
      <c r="ILN315" s="96"/>
      <c r="ILO315" s="96"/>
      <c r="ILP315" s="96"/>
      <c r="ILQ315" s="96"/>
      <c r="ILR315" s="96"/>
      <c r="ILS315" s="96"/>
      <c r="ILT315" s="96"/>
      <c r="ILU315" s="96"/>
      <c r="ILV315" s="96"/>
      <c r="ILW315" s="96"/>
      <c r="ILX315" s="96"/>
      <c r="ILY315" s="96"/>
      <c r="ILZ315" s="96"/>
      <c r="IMA315" s="96"/>
      <c r="IMB315" s="96"/>
      <c r="IMC315" s="96"/>
      <c r="IMD315" s="96"/>
      <c r="IME315" s="96"/>
      <c r="IMF315" s="96"/>
      <c r="IMG315" s="96"/>
      <c r="IMH315" s="96"/>
      <c r="IMI315" s="96"/>
      <c r="IMJ315" s="96"/>
      <c r="IMK315" s="96"/>
      <c r="IML315" s="96"/>
      <c r="IMM315" s="96"/>
      <c r="IMN315" s="96"/>
      <c r="IMO315" s="96"/>
      <c r="IMP315" s="96"/>
      <c r="IMQ315" s="96"/>
      <c r="IMR315" s="96"/>
      <c r="IMS315" s="96"/>
      <c r="IMT315" s="96"/>
      <c r="IMU315" s="96"/>
      <c r="IMV315" s="96"/>
      <c r="IMW315" s="96"/>
      <c r="IMX315" s="96"/>
      <c r="IMY315" s="96"/>
      <c r="IMZ315" s="96"/>
      <c r="INA315" s="96"/>
      <c r="INB315" s="96"/>
      <c r="INC315" s="96"/>
      <c r="IND315" s="96"/>
      <c r="INE315" s="96"/>
      <c r="INF315" s="96"/>
      <c r="ING315" s="96"/>
      <c r="INH315" s="96"/>
      <c r="INI315" s="96"/>
      <c r="INJ315" s="96"/>
      <c r="INK315" s="96"/>
      <c r="INL315" s="96"/>
      <c r="INM315" s="96"/>
      <c r="INN315" s="96"/>
      <c r="INO315" s="96"/>
      <c r="INP315" s="96"/>
      <c r="INQ315" s="96"/>
      <c r="INR315" s="96"/>
      <c r="INS315" s="96"/>
      <c r="INT315" s="96"/>
      <c r="INU315" s="96"/>
      <c r="INV315" s="96"/>
      <c r="INW315" s="96"/>
      <c r="INX315" s="96"/>
      <c r="INY315" s="96"/>
      <c r="INZ315" s="96"/>
      <c r="IOA315" s="96"/>
      <c r="IOB315" s="96"/>
      <c r="IOC315" s="96"/>
      <c r="IOD315" s="96"/>
      <c r="IOE315" s="96"/>
      <c r="IOF315" s="96"/>
      <c r="IOG315" s="96"/>
      <c r="IOH315" s="96"/>
      <c r="IOI315" s="96"/>
      <c r="IOJ315" s="96"/>
      <c r="IOK315" s="96"/>
      <c r="IOL315" s="96"/>
      <c r="IOM315" s="96"/>
      <c r="ION315" s="96"/>
      <c r="IOO315" s="96"/>
      <c r="IOP315" s="96"/>
      <c r="IOQ315" s="96"/>
      <c r="IOR315" s="96"/>
      <c r="IOS315" s="96"/>
      <c r="IOT315" s="96"/>
      <c r="IOU315" s="96"/>
      <c r="IOV315" s="96"/>
      <c r="IOW315" s="96"/>
      <c r="IOX315" s="96"/>
      <c r="IOY315" s="96"/>
      <c r="IOZ315" s="96"/>
      <c r="IPA315" s="96"/>
      <c r="IPB315" s="96"/>
      <c r="IPC315" s="96"/>
      <c r="IPD315" s="96"/>
      <c r="IPE315" s="96"/>
      <c r="IPF315" s="96"/>
      <c r="IPG315" s="96"/>
      <c r="IPH315" s="96"/>
      <c r="IPI315" s="96"/>
      <c r="IPJ315" s="96"/>
      <c r="IPK315" s="96"/>
      <c r="IPL315" s="96"/>
      <c r="IPM315" s="96"/>
      <c r="IPN315" s="96"/>
      <c r="IPO315" s="96"/>
      <c r="IPP315" s="96"/>
      <c r="IPQ315" s="96"/>
      <c r="IPR315" s="96"/>
      <c r="IPS315" s="96"/>
      <c r="IPT315" s="96"/>
      <c r="IPU315" s="96"/>
      <c r="IPV315" s="96"/>
      <c r="IPW315" s="96"/>
      <c r="IPX315" s="96"/>
      <c r="IPY315" s="96"/>
      <c r="IPZ315" s="96"/>
      <c r="IQA315" s="96"/>
      <c r="IQB315" s="96"/>
      <c r="IQC315" s="96"/>
      <c r="IQD315" s="96"/>
      <c r="IQE315" s="96"/>
      <c r="IQF315" s="96"/>
      <c r="IQG315" s="96"/>
      <c r="IQH315" s="96"/>
      <c r="IQI315" s="96"/>
      <c r="IQJ315" s="96"/>
      <c r="IQK315" s="96"/>
      <c r="IQL315" s="96"/>
      <c r="IQM315" s="96"/>
      <c r="IQN315" s="96"/>
      <c r="IQO315" s="96"/>
      <c r="IQP315" s="96"/>
      <c r="IQQ315" s="96"/>
      <c r="IQR315" s="96"/>
      <c r="IQS315" s="96"/>
      <c r="IQT315" s="96"/>
      <c r="IQU315" s="96"/>
      <c r="IQV315" s="96"/>
      <c r="IQW315" s="96"/>
      <c r="IQX315" s="96"/>
      <c r="IQY315" s="96"/>
      <c r="IQZ315" s="96"/>
      <c r="IRA315" s="96"/>
      <c r="IRB315" s="96"/>
      <c r="IRC315" s="96"/>
      <c r="IRD315" s="96"/>
      <c r="IRE315" s="96"/>
      <c r="IRF315" s="96"/>
      <c r="IRG315" s="96"/>
      <c r="IRH315" s="96"/>
      <c r="IRI315" s="96"/>
      <c r="IRJ315" s="96"/>
      <c r="IRK315" s="96"/>
      <c r="IRL315" s="96"/>
      <c r="IRM315" s="96"/>
      <c r="IRN315" s="96"/>
      <c r="IRO315" s="96"/>
      <c r="IRP315" s="96"/>
      <c r="IRQ315" s="96"/>
      <c r="IRR315" s="96"/>
      <c r="IRS315" s="96"/>
      <c r="IRT315" s="96"/>
      <c r="IRU315" s="96"/>
      <c r="IRV315" s="96"/>
      <c r="IRW315" s="96"/>
      <c r="IRX315" s="96"/>
      <c r="IRY315" s="96"/>
      <c r="IRZ315" s="96"/>
      <c r="ISA315" s="96"/>
      <c r="ISB315" s="96"/>
      <c r="ISC315" s="96"/>
      <c r="ISD315" s="96"/>
      <c r="ISE315" s="96"/>
      <c r="ISF315" s="96"/>
      <c r="ISG315" s="96"/>
      <c r="ISH315" s="96"/>
      <c r="ISI315" s="96"/>
      <c r="ISJ315" s="96"/>
      <c r="ISK315" s="96"/>
      <c r="ISL315" s="96"/>
      <c r="ISM315" s="96"/>
      <c r="ISN315" s="96"/>
      <c r="ISO315" s="96"/>
      <c r="ISP315" s="96"/>
      <c r="ISQ315" s="96"/>
      <c r="ISR315" s="96"/>
      <c r="ISS315" s="96"/>
      <c r="IST315" s="96"/>
      <c r="ISU315" s="96"/>
      <c r="ISV315" s="96"/>
      <c r="ISW315" s="96"/>
      <c r="ISX315" s="96"/>
      <c r="ISY315" s="96"/>
      <c r="ISZ315" s="96"/>
      <c r="ITA315" s="96"/>
      <c r="ITB315" s="96"/>
      <c r="ITC315" s="96"/>
      <c r="ITD315" s="96"/>
      <c r="ITE315" s="96"/>
      <c r="ITF315" s="96"/>
      <c r="ITG315" s="96"/>
      <c r="ITH315" s="96"/>
      <c r="ITI315" s="96"/>
      <c r="ITJ315" s="96"/>
      <c r="ITK315" s="96"/>
      <c r="ITL315" s="96"/>
      <c r="ITM315" s="96"/>
      <c r="ITN315" s="96"/>
      <c r="ITO315" s="96"/>
      <c r="ITP315" s="96"/>
      <c r="ITQ315" s="96"/>
      <c r="ITR315" s="96"/>
      <c r="ITS315" s="96"/>
      <c r="ITT315" s="96"/>
      <c r="ITU315" s="96"/>
      <c r="ITV315" s="96"/>
      <c r="ITW315" s="96"/>
      <c r="ITX315" s="96"/>
      <c r="ITY315" s="96"/>
      <c r="ITZ315" s="96"/>
      <c r="IUA315" s="96"/>
      <c r="IUB315" s="96"/>
      <c r="IUC315" s="96"/>
      <c r="IUD315" s="96"/>
      <c r="IUE315" s="96"/>
      <c r="IUF315" s="96"/>
      <c r="IUG315" s="96"/>
      <c r="IUH315" s="96"/>
      <c r="IUI315" s="96"/>
      <c r="IUJ315" s="96"/>
      <c r="IUK315" s="96"/>
      <c r="IUL315" s="96"/>
      <c r="IUM315" s="96"/>
      <c r="IUN315" s="96"/>
      <c r="IUO315" s="96"/>
      <c r="IUP315" s="96"/>
      <c r="IUQ315" s="96"/>
      <c r="IUR315" s="96"/>
      <c r="IUS315" s="96"/>
      <c r="IUT315" s="96"/>
      <c r="IUU315" s="96"/>
      <c r="IUV315" s="96"/>
      <c r="IUW315" s="96"/>
      <c r="IUX315" s="96"/>
      <c r="IUY315" s="96"/>
      <c r="IUZ315" s="96"/>
      <c r="IVA315" s="96"/>
      <c r="IVB315" s="96"/>
      <c r="IVC315" s="96"/>
      <c r="IVD315" s="96"/>
      <c r="IVE315" s="96"/>
      <c r="IVF315" s="96"/>
      <c r="IVG315" s="96"/>
      <c r="IVH315" s="96"/>
      <c r="IVI315" s="96"/>
      <c r="IVJ315" s="96"/>
      <c r="IVK315" s="96"/>
      <c r="IVL315" s="96"/>
      <c r="IVM315" s="96"/>
      <c r="IVN315" s="96"/>
      <c r="IVO315" s="96"/>
      <c r="IVP315" s="96"/>
      <c r="IVQ315" s="96"/>
      <c r="IVR315" s="96"/>
      <c r="IVS315" s="96"/>
      <c r="IVT315" s="96"/>
      <c r="IVU315" s="96"/>
      <c r="IVV315" s="96"/>
      <c r="IVW315" s="96"/>
      <c r="IVX315" s="96"/>
      <c r="IVY315" s="96"/>
      <c r="IVZ315" s="96"/>
      <c r="IWA315" s="96"/>
      <c r="IWB315" s="96"/>
      <c r="IWC315" s="96"/>
      <c r="IWD315" s="96"/>
      <c r="IWE315" s="96"/>
      <c r="IWF315" s="96"/>
      <c r="IWG315" s="96"/>
      <c r="IWH315" s="96"/>
      <c r="IWI315" s="96"/>
      <c r="IWJ315" s="96"/>
      <c r="IWK315" s="96"/>
      <c r="IWL315" s="96"/>
      <c r="IWM315" s="96"/>
      <c r="IWN315" s="96"/>
      <c r="IWO315" s="96"/>
      <c r="IWP315" s="96"/>
      <c r="IWQ315" s="96"/>
      <c r="IWR315" s="96"/>
      <c r="IWS315" s="96"/>
      <c r="IWT315" s="96"/>
      <c r="IWU315" s="96"/>
      <c r="IWV315" s="96"/>
      <c r="IWW315" s="96"/>
      <c r="IWX315" s="96"/>
      <c r="IWY315" s="96"/>
      <c r="IWZ315" s="96"/>
      <c r="IXA315" s="96"/>
      <c r="IXB315" s="96"/>
      <c r="IXC315" s="96"/>
      <c r="IXD315" s="96"/>
      <c r="IXE315" s="96"/>
      <c r="IXF315" s="96"/>
      <c r="IXG315" s="96"/>
      <c r="IXH315" s="96"/>
      <c r="IXI315" s="96"/>
      <c r="IXJ315" s="96"/>
      <c r="IXK315" s="96"/>
      <c r="IXL315" s="96"/>
      <c r="IXM315" s="96"/>
      <c r="IXN315" s="96"/>
      <c r="IXO315" s="96"/>
      <c r="IXP315" s="96"/>
      <c r="IXQ315" s="96"/>
      <c r="IXR315" s="96"/>
      <c r="IXS315" s="96"/>
      <c r="IXT315" s="96"/>
      <c r="IXU315" s="96"/>
      <c r="IXV315" s="96"/>
      <c r="IXW315" s="96"/>
      <c r="IXX315" s="96"/>
      <c r="IXY315" s="96"/>
      <c r="IXZ315" s="96"/>
      <c r="IYA315" s="96"/>
      <c r="IYB315" s="96"/>
      <c r="IYC315" s="96"/>
      <c r="IYD315" s="96"/>
      <c r="IYE315" s="96"/>
      <c r="IYF315" s="96"/>
      <c r="IYG315" s="96"/>
      <c r="IYH315" s="96"/>
      <c r="IYI315" s="96"/>
      <c r="IYJ315" s="96"/>
      <c r="IYK315" s="96"/>
      <c r="IYL315" s="96"/>
      <c r="IYM315" s="96"/>
      <c r="IYN315" s="96"/>
      <c r="IYO315" s="96"/>
      <c r="IYP315" s="96"/>
      <c r="IYQ315" s="96"/>
      <c r="IYR315" s="96"/>
      <c r="IYS315" s="96"/>
      <c r="IYT315" s="96"/>
      <c r="IYU315" s="96"/>
      <c r="IYV315" s="96"/>
      <c r="IYW315" s="96"/>
      <c r="IYX315" s="96"/>
      <c r="IYY315" s="96"/>
      <c r="IYZ315" s="96"/>
      <c r="IZA315" s="96"/>
      <c r="IZB315" s="96"/>
      <c r="IZC315" s="96"/>
      <c r="IZD315" s="96"/>
      <c r="IZE315" s="96"/>
      <c r="IZF315" s="96"/>
      <c r="IZG315" s="96"/>
      <c r="IZH315" s="96"/>
      <c r="IZI315" s="96"/>
      <c r="IZJ315" s="96"/>
      <c r="IZK315" s="96"/>
      <c r="IZL315" s="96"/>
      <c r="IZM315" s="96"/>
      <c r="IZN315" s="96"/>
      <c r="IZO315" s="96"/>
      <c r="IZP315" s="96"/>
      <c r="IZQ315" s="96"/>
      <c r="IZR315" s="96"/>
      <c r="IZS315" s="96"/>
      <c r="IZT315" s="96"/>
      <c r="IZU315" s="96"/>
      <c r="IZV315" s="96"/>
      <c r="IZW315" s="96"/>
      <c r="IZX315" s="96"/>
      <c r="IZY315" s="96"/>
      <c r="IZZ315" s="96"/>
      <c r="JAA315" s="96"/>
      <c r="JAB315" s="96"/>
      <c r="JAC315" s="96"/>
      <c r="JAD315" s="96"/>
      <c r="JAE315" s="96"/>
      <c r="JAF315" s="96"/>
      <c r="JAG315" s="96"/>
      <c r="JAH315" s="96"/>
      <c r="JAI315" s="96"/>
      <c r="JAJ315" s="96"/>
      <c r="JAK315" s="96"/>
      <c r="JAL315" s="96"/>
      <c r="JAM315" s="96"/>
      <c r="JAN315" s="96"/>
      <c r="JAO315" s="96"/>
      <c r="JAP315" s="96"/>
      <c r="JAQ315" s="96"/>
      <c r="JAR315" s="96"/>
      <c r="JAS315" s="96"/>
      <c r="JAT315" s="96"/>
      <c r="JAU315" s="96"/>
      <c r="JAV315" s="96"/>
      <c r="JAW315" s="96"/>
      <c r="JAX315" s="96"/>
      <c r="JAY315" s="96"/>
      <c r="JAZ315" s="96"/>
      <c r="JBA315" s="96"/>
      <c r="JBB315" s="96"/>
      <c r="JBC315" s="96"/>
      <c r="JBD315" s="96"/>
      <c r="JBE315" s="96"/>
      <c r="JBF315" s="96"/>
      <c r="JBG315" s="96"/>
      <c r="JBH315" s="96"/>
      <c r="JBI315" s="96"/>
      <c r="JBJ315" s="96"/>
      <c r="JBK315" s="96"/>
      <c r="JBL315" s="96"/>
      <c r="JBM315" s="96"/>
      <c r="JBN315" s="96"/>
      <c r="JBO315" s="96"/>
      <c r="JBP315" s="96"/>
      <c r="JBQ315" s="96"/>
      <c r="JBR315" s="96"/>
      <c r="JBS315" s="96"/>
      <c r="JBT315" s="96"/>
      <c r="JBU315" s="96"/>
      <c r="JBV315" s="96"/>
      <c r="JBW315" s="96"/>
      <c r="JBX315" s="96"/>
      <c r="JBY315" s="96"/>
      <c r="JBZ315" s="96"/>
      <c r="JCA315" s="96"/>
      <c r="JCB315" s="96"/>
      <c r="JCC315" s="96"/>
      <c r="JCD315" s="96"/>
      <c r="JCE315" s="96"/>
      <c r="JCF315" s="96"/>
      <c r="JCG315" s="96"/>
      <c r="JCH315" s="96"/>
      <c r="JCI315" s="96"/>
      <c r="JCJ315" s="96"/>
      <c r="JCK315" s="96"/>
      <c r="JCL315" s="96"/>
      <c r="JCM315" s="96"/>
      <c r="JCN315" s="96"/>
      <c r="JCO315" s="96"/>
      <c r="JCP315" s="96"/>
      <c r="JCQ315" s="96"/>
      <c r="JCR315" s="96"/>
      <c r="JCS315" s="96"/>
      <c r="JCT315" s="96"/>
      <c r="JCU315" s="96"/>
      <c r="JCV315" s="96"/>
      <c r="JCW315" s="96"/>
      <c r="JCX315" s="96"/>
      <c r="JCY315" s="96"/>
      <c r="JCZ315" s="96"/>
      <c r="JDA315" s="96"/>
      <c r="JDB315" s="96"/>
      <c r="JDC315" s="96"/>
      <c r="JDD315" s="96"/>
      <c r="JDE315" s="96"/>
      <c r="JDF315" s="96"/>
      <c r="JDG315" s="96"/>
      <c r="JDH315" s="96"/>
      <c r="JDI315" s="96"/>
      <c r="JDJ315" s="96"/>
      <c r="JDK315" s="96"/>
      <c r="JDL315" s="96"/>
      <c r="JDM315" s="96"/>
      <c r="JDN315" s="96"/>
      <c r="JDO315" s="96"/>
      <c r="JDP315" s="96"/>
      <c r="JDQ315" s="96"/>
      <c r="JDR315" s="96"/>
      <c r="JDS315" s="96"/>
      <c r="JDT315" s="96"/>
      <c r="JDU315" s="96"/>
      <c r="JDV315" s="96"/>
      <c r="JDW315" s="96"/>
      <c r="JDX315" s="96"/>
      <c r="JDY315" s="96"/>
      <c r="JDZ315" s="96"/>
      <c r="JEA315" s="96"/>
      <c r="JEB315" s="96"/>
      <c r="JEC315" s="96"/>
      <c r="JED315" s="96"/>
      <c r="JEE315" s="96"/>
      <c r="JEF315" s="96"/>
      <c r="JEG315" s="96"/>
      <c r="JEH315" s="96"/>
      <c r="JEI315" s="96"/>
      <c r="JEJ315" s="96"/>
      <c r="JEK315" s="96"/>
      <c r="JEL315" s="96"/>
      <c r="JEM315" s="96"/>
      <c r="JEN315" s="96"/>
      <c r="JEO315" s="96"/>
      <c r="JEP315" s="96"/>
      <c r="JEQ315" s="96"/>
      <c r="JER315" s="96"/>
      <c r="JES315" s="96"/>
      <c r="JET315" s="96"/>
      <c r="JEU315" s="96"/>
      <c r="JEV315" s="96"/>
      <c r="JEW315" s="96"/>
      <c r="JEX315" s="96"/>
      <c r="JEY315" s="96"/>
      <c r="JEZ315" s="96"/>
      <c r="JFA315" s="96"/>
      <c r="JFB315" s="96"/>
      <c r="JFC315" s="96"/>
      <c r="JFD315" s="96"/>
      <c r="JFE315" s="96"/>
      <c r="JFF315" s="96"/>
      <c r="JFG315" s="96"/>
      <c r="JFH315" s="96"/>
      <c r="JFI315" s="96"/>
      <c r="JFJ315" s="96"/>
      <c r="JFK315" s="96"/>
      <c r="JFL315" s="96"/>
      <c r="JFM315" s="96"/>
      <c r="JFN315" s="96"/>
      <c r="JFO315" s="96"/>
      <c r="JFP315" s="96"/>
      <c r="JFQ315" s="96"/>
      <c r="JFR315" s="96"/>
      <c r="JFS315" s="96"/>
      <c r="JFT315" s="96"/>
      <c r="JFU315" s="96"/>
      <c r="JFV315" s="96"/>
      <c r="JFW315" s="96"/>
      <c r="JFX315" s="96"/>
      <c r="JFY315" s="96"/>
      <c r="JFZ315" s="96"/>
      <c r="JGA315" s="96"/>
      <c r="JGB315" s="96"/>
      <c r="JGC315" s="96"/>
      <c r="JGD315" s="96"/>
      <c r="JGE315" s="96"/>
      <c r="JGF315" s="96"/>
      <c r="JGG315" s="96"/>
      <c r="JGH315" s="96"/>
      <c r="JGI315" s="96"/>
      <c r="JGJ315" s="96"/>
      <c r="JGK315" s="96"/>
      <c r="JGL315" s="96"/>
      <c r="JGM315" s="96"/>
      <c r="JGN315" s="96"/>
      <c r="JGO315" s="96"/>
      <c r="JGP315" s="96"/>
      <c r="JGQ315" s="96"/>
      <c r="JGR315" s="96"/>
      <c r="JGS315" s="96"/>
      <c r="JGT315" s="96"/>
      <c r="JGU315" s="96"/>
      <c r="JGV315" s="96"/>
      <c r="JGW315" s="96"/>
      <c r="JGX315" s="96"/>
      <c r="JGY315" s="96"/>
      <c r="JGZ315" s="96"/>
      <c r="JHA315" s="96"/>
      <c r="JHB315" s="96"/>
      <c r="JHC315" s="96"/>
      <c r="JHD315" s="96"/>
      <c r="JHE315" s="96"/>
      <c r="JHF315" s="96"/>
      <c r="JHG315" s="96"/>
      <c r="JHH315" s="96"/>
      <c r="JHI315" s="96"/>
      <c r="JHJ315" s="96"/>
      <c r="JHK315" s="96"/>
      <c r="JHL315" s="96"/>
      <c r="JHM315" s="96"/>
      <c r="JHN315" s="96"/>
      <c r="JHO315" s="96"/>
      <c r="JHP315" s="96"/>
      <c r="JHQ315" s="96"/>
      <c r="JHR315" s="96"/>
      <c r="JHS315" s="96"/>
      <c r="JHT315" s="96"/>
      <c r="JHU315" s="96"/>
      <c r="JHV315" s="96"/>
      <c r="JHW315" s="96"/>
      <c r="JHX315" s="96"/>
      <c r="JHY315" s="96"/>
      <c r="JHZ315" s="96"/>
      <c r="JIA315" s="96"/>
      <c r="JIB315" s="96"/>
      <c r="JIC315" s="96"/>
      <c r="JID315" s="96"/>
      <c r="JIE315" s="96"/>
      <c r="JIF315" s="96"/>
      <c r="JIG315" s="96"/>
      <c r="JIH315" s="96"/>
      <c r="JII315" s="96"/>
      <c r="JIJ315" s="96"/>
      <c r="JIK315" s="96"/>
      <c r="JIL315" s="96"/>
      <c r="JIM315" s="96"/>
      <c r="JIN315" s="96"/>
      <c r="JIO315" s="96"/>
      <c r="JIP315" s="96"/>
      <c r="JIQ315" s="96"/>
      <c r="JIR315" s="96"/>
      <c r="JIS315" s="96"/>
      <c r="JIT315" s="96"/>
      <c r="JIU315" s="96"/>
      <c r="JIV315" s="96"/>
      <c r="JIW315" s="96"/>
      <c r="JIX315" s="96"/>
      <c r="JIY315" s="96"/>
      <c r="JIZ315" s="96"/>
      <c r="JJA315" s="96"/>
      <c r="JJB315" s="96"/>
      <c r="JJC315" s="96"/>
      <c r="JJD315" s="96"/>
      <c r="JJE315" s="96"/>
      <c r="JJF315" s="96"/>
      <c r="JJG315" s="96"/>
      <c r="JJH315" s="96"/>
      <c r="JJI315" s="96"/>
      <c r="JJJ315" s="96"/>
      <c r="JJK315" s="96"/>
      <c r="JJL315" s="96"/>
      <c r="JJM315" s="96"/>
      <c r="JJN315" s="96"/>
      <c r="JJO315" s="96"/>
      <c r="JJP315" s="96"/>
      <c r="JJQ315" s="96"/>
      <c r="JJR315" s="96"/>
      <c r="JJS315" s="96"/>
      <c r="JJT315" s="96"/>
      <c r="JJU315" s="96"/>
      <c r="JJV315" s="96"/>
      <c r="JJW315" s="96"/>
      <c r="JJX315" s="96"/>
      <c r="JJY315" s="96"/>
      <c r="JJZ315" s="96"/>
      <c r="JKA315" s="96"/>
      <c r="JKB315" s="96"/>
      <c r="JKC315" s="96"/>
      <c r="JKD315" s="96"/>
      <c r="JKE315" s="96"/>
      <c r="JKF315" s="96"/>
      <c r="JKG315" s="96"/>
      <c r="JKH315" s="96"/>
      <c r="JKI315" s="96"/>
      <c r="JKJ315" s="96"/>
      <c r="JKK315" s="96"/>
      <c r="JKL315" s="96"/>
      <c r="JKM315" s="96"/>
      <c r="JKN315" s="96"/>
      <c r="JKO315" s="96"/>
      <c r="JKP315" s="96"/>
      <c r="JKQ315" s="96"/>
      <c r="JKR315" s="96"/>
      <c r="JKS315" s="96"/>
      <c r="JKT315" s="96"/>
      <c r="JKU315" s="96"/>
      <c r="JKV315" s="96"/>
      <c r="JKW315" s="96"/>
      <c r="JKX315" s="96"/>
      <c r="JKY315" s="96"/>
      <c r="JKZ315" s="96"/>
      <c r="JLA315" s="96"/>
      <c r="JLB315" s="96"/>
      <c r="JLC315" s="96"/>
      <c r="JLD315" s="96"/>
      <c r="JLE315" s="96"/>
      <c r="JLF315" s="96"/>
      <c r="JLG315" s="96"/>
      <c r="JLH315" s="96"/>
      <c r="JLI315" s="96"/>
      <c r="JLJ315" s="96"/>
      <c r="JLK315" s="96"/>
      <c r="JLL315" s="96"/>
      <c r="JLM315" s="96"/>
      <c r="JLN315" s="96"/>
      <c r="JLO315" s="96"/>
      <c r="JLP315" s="96"/>
      <c r="JLQ315" s="96"/>
      <c r="JLR315" s="96"/>
      <c r="JLS315" s="96"/>
      <c r="JLT315" s="96"/>
      <c r="JLU315" s="96"/>
      <c r="JLV315" s="96"/>
      <c r="JLW315" s="96"/>
      <c r="JLX315" s="96"/>
      <c r="JLY315" s="96"/>
      <c r="JLZ315" s="96"/>
      <c r="JMA315" s="96"/>
      <c r="JMB315" s="96"/>
      <c r="JMC315" s="96"/>
      <c r="JMD315" s="96"/>
      <c r="JME315" s="96"/>
      <c r="JMF315" s="96"/>
      <c r="JMG315" s="96"/>
      <c r="JMH315" s="96"/>
      <c r="JMI315" s="96"/>
      <c r="JMJ315" s="96"/>
      <c r="JMK315" s="96"/>
      <c r="JML315" s="96"/>
      <c r="JMM315" s="96"/>
      <c r="JMN315" s="96"/>
      <c r="JMO315" s="96"/>
      <c r="JMP315" s="96"/>
      <c r="JMQ315" s="96"/>
      <c r="JMR315" s="96"/>
      <c r="JMS315" s="96"/>
      <c r="JMT315" s="96"/>
      <c r="JMU315" s="96"/>
      <c r="JMV315" s="96"/>
      <c r="JMW315" s="96"/>
      <c r="JMX315" s="96"/>
      <c r="JMY315" s="96"/>
      <c r="JMZ315" s="96"/>
      <c r="JNA315" s="96"/>
      <c r="JNB315" s="96"/>
      <c r="JNC315" s="96"/>
      <c r="JND315" s="96"/>
      <c r="JNE315" s="96"/>
      <c r="JNF315" s="96"/>
      <c r="JNG315" s="96"/>
      <c r="JNH315" s="96"/>
      <c r="JNI315" s="96"/>
      <c r="JNJ315" s="96"/>
      <c r="JNK315" s="96"/>
      <c r="JNL315" s="96"/>
      <c r="JNM315" s="96"/>
      <c r="JNN315" s="96"/>
      <c r="JNO315" s="96"/>
      <c r="JNP315" s="96"/>
      <c r="JNQ315" s="96"/>
      <c r="JNR315" s="96"/>
      <c r="JNS315" s="96"/>
      <c r="JNT315" s="96"/>
      <c r="JNU315" s="96"/>
      <c r="JNV315" s="96"/>
      <c r="JNW315" s="96"/>
      <c r="JNX315" s="96"/>
      <c r="JNY315" s="96"/>
      <c r="JNZ315" s="96"/>
      <c r="JOA315" s="96"/>
      <c r="JOB315" s="96"/>
      <c r="JOC315" s="96"/>
      <c r="JOD315" s="96"/>
      <c r="JOE315" s="96"/>
      <c r="JOF315" s="96"/>
      <c r="JOG315" s="96"/>
      <c r="JOH315" s="96"/>
      <c r="JOI315" s="96"/>
      <c r="JOJ315" s="96"/>
      <c r="JOK315" s="96"/>
      <c r="JOL315" s="96"/>
      <c r="JOM315" s="96"/>
      <c r="JON315" s="96"/>
      <c r="JOO315" s="96"/>
      <c r="JOP315" s="96"/>
      <c r="JOQ315" s="96"/>
      <c r="JOR315" s="96"/>
      <c r="JOS315" s="96"/>
      <c r="JOT315" s="96"/>
      <c r="JOU315" s="96"/>
      <c r="JOV315" s="96"/>
      <c r="JOW315" s="96"/>
      <c r="JOX315" s="96"/>
      <c r="JOY315" s="96"/>
      <c r="JOZ315" s="96"/>
      <c r="JPA315" s="96"/>
      <c r="JPB315" s="96"/>
      <c r="JPC315" s="96"/>
      <c r="JPD315" s="96"/>
      <c r="JPE315" s="96"/>
      <c r="JPF315" s="96"/>
      <c r="JPG315" s="96"/>
      <c r="JPH315" s="96"/>
      <c r="JPI315" s="96"/>
      <c r="JPJ315" s="96"/>
      <c r="JPK315" s="96"/>
      <c r="JPL315" s="96"/>
      <c r="JPM315" s="96"/>
      <c r="JPN315" s="96"/>
      <c r="JPO315" s="96"/>
      <c r="JPP315" s="96"/>
      <c r="JPQ315" s="96"/>
      <c r="JPR315" s="96"/>
      <c r="JPS315" s="96"/>
      <c r="JPT315" s="96"/>
      <c r="JPU315" s="96"/>
      <c r="JPV315" s="96"/>
      <c r="JPW315" s="96"/>
      <c r="JPX315" s="96"/>
      <c r="JPY315" s="96"/>
      <c r="JPZ315" s="96"/>
      <c r="JQA315" s="96"/>
      <c r="JQB315" s="96"/>
      <c r="JQC315" s="96"/>
      <c r="JQD315" s="96"/>
      <c r="JQE315" s="96"/>
      <c r="JQF315" s="96"/>
      <c r="JQG315" s="96"/>
      <c r="JQH315" s="96"/>
      <c r="JQI315" s="96"/>
      <c r="JQJ315" s="96"/>
      <c r="JQK315" s="96"/>
      <c r="JQL315" s="96"/>
      <c r="JQM315" s="96"/>
      <c r="JQN315" s="96"/>
      <c r="JQO315" s="96"/>
      <c r="JQP315" s="96"/>
      <c r="JQQ315" s="96"/>
      <c r="JQR315" s="96"/>
      <c r="JQS315" s="96"/>
      <c r="JQT315" s="96"/>
      <c r="JQU315" s="96"/>
      <c r="JQV315" s="96"/>
      <c r="JQW315" s="96"/>
      <c r="JQX315" s="96"/>
      <c r="JQY315" s="96"/>
      <c r="JQZ315" s="96"/>
      <c r="JRA315" s="96"/>
      <c r="JRB315" s="96"/>
      <c r="JRC315" s="96"/>
      <c r="JRD315" s="96"/>
      <c r="JRE315" s="96"/>
      <c r="JRF315" s="96"/>
      <c r="JRG315" s="96"/>
      <c r="JRH315" s="96"/>
      <c r="JRI315" s="96"/>
      <c r="JRJ315" s="96"/>
      <c r="JRK315" s="96"/>
      <c r="JRL315" s="96"/>
      <c r="JRM315" s="96"/>
      <c r="JRN315" s="96"/>
      <c r="JRO315" s="96"/>
      <c r="JRP315" s="96"/>
      <c r="JRQ315" s="96"/>
      <c r="JRR315" s="96"/>
      <c r="JRS315" s="96"/>
      <c r="JRT315" s="96"/>
      <c r="JRU315" s="96"/>
      <c r="JRV315" s="96"/>
      <c r="JRW315" s="96"/>
      <c r="JRX315" s="96"/>
      <c r="JRY315" s="96"/>
      <c r="JRZ315" s="96"/>
      <c r="JSA315" s="96"/>
      <c r="JSB315" s="96"/>
      <c r="JSC315" s="96"/>
      <c r="JSD315" s="96"/>
      <c r="JSE315" s="96"/>
      <c r="JSF315" s="96"/>
      <c r="JSG315" s="96"/>
      <c r="JSH315" s="96"/>
      <c r="JSI315" s="96"/>
      <c r="JSJ315" s="96"/>
      <c r="JSK315" s="96"/>
      <c r="JSL315" s="96"/>
      <c r="JSM315" s="96"/>
      <c r="JSN315" s="96"/>
      <c r="JSO315" s="96"/>
      <c r="JSP315" s="96"/>
      <c r="JSQ315" s="96"/>
      <c r="JSR315" s="96"/>
      <c r="JSS315" s="96"/>
      <c r="JST315" s="96"/>
      <c r="JSU315" s="96"/>
      <c r="JSV315" s="96"/>
      <c r="JSW315" s="96"/>
      <c r="JSX315" s="96"/>
      <c r="JSY315" s="96"/>
      <c r="JSZ315" s="96"/>
      <c r="JTA315" s="96"/>
      <c r="JTB315" s="96"/>
      <c r="JTC315" s="96"/>
      <c r="JTD315" s="96"/>
      <c r="JTE315" s="96"/>
      <c r="JTF315" s="96"/>
      <c r="JTG315" s="96"/>
      <c r="JTH315" s="96"/>
      <c r="JTI315" s="96"/>
      <c r="JTJ315" s="96"/>
      <c r="JTK315" s="96"/>
      <c r="JTL315" s="96"/>
      <c r="JTM315" s="96"/>
      <c r="JTN315" s="96"/>
      <c r="JTO315" s="96"/>
      <c r="JTP315" s="96"/>
      <c r="JTQ315" s="96"/>
      <c r="JTR315" s="96"/>
      <c r="JTS315" s="96"/>
      <c r="JTT315" s="96"/>
      <c r="JTU315" s="96"/>
      <c r="JTV315" s="96"/>
      <c r="JTW315" s="96"/>
      <c r="JTX315" s="96"/>
      <c r="JTY315" s="96"/>
      <c r="JTZ315" s="96"/>
      <c r="JUA315" s="96"/>
      <c r="JUB315" s="96"/>
      <c r="JUC315" s="96"/>
      <c r="JUD315" s="96"/>
      <c r="JUE315" s="96"/>
      <c r="JUF315" s="96"/>
      <c r="JUG315" s="96"/>
      <c r="JUH315" s="96"/>
      <c r="JUI315" s="96"/>
      <c r="JUJ315" s="96"/>
      <c r="JUK315" s="96"/>
      <c r="JUL315" s="96"/>
      <c r="JUM315" s="96"/>
      <c r="JUN315" s="96"/>
      <c r="JUO315" s="96"/>
      <c r="JUP315" s="96"/>
      <c r="JUQ315" s="96"/>
      <c r="JUR315" s="96"/>
      <c r="JUS315" s="96"/>
      <c r="JUT315" s="96"/>
      <c r="JUU315" s="96"/>
      <c r="JUV315" s="96"/>
      <c r="JUW315" s="96"/>
      <c r="JUX315" s="96"/>
      <c r="JUY315" s="96"/>
      <c r="JUZ315" s="96"/>
      <c r="JVA315" s="96"/>
      <c r="JVB315" s="96"/>
      <c r="JVC315" s="96"/>
      <c r="JVD315" s="96"/>
      <c r="JVE315" s="96"/>
      <c r="JVF315" s="96"/>
      <c r="JVG315" s="96"/>
      <c r="JVH315" s="96"/>
      <c r="JVI315" s="96"/>
      <c r="JVJ315" s="96"/>
      <c r="JVK315" s="96"/>
      <c r="JVL315" s="96"/>
      <c r="JVM315" s="96"/>
      <c r="JVN315" s="96"/>
      <c r="JVO315" s="96"/>
      <c r="JVP315" s="96"/>
      <c r="JVQ315" s="96"/>
      <c r="JVR315" s="96"/>
      <c r="JVS315" s="96"/>
      <c r="JVT315" s="96"/>
      <c r="JVU315" s="96"/>
      <c r="JVV315" s="96"/>
      <c r="JVW315" s="96"/>
      <c r="JVX315" s="96"/>
      <c r="JVY315" s="96"/>
      <c r="JVZ315" s="96"/>
      <c r="JWA315" s="96"/>
      <c r="JWB315" s="96"/>
      <c r="JWC315" s="96"/>
      <c r="JWD315" s="96"/>
      <c r="JWE315" s="96"/>
      <c r="JWF315" s="96"/>
      <c r="JWG315" s="96"/>
      <c r="JWH315" s="96"/>
      <c r="JWI315" s="96"/>
      <c r="JWJ315" s="96"/>
      <c r="JWK315" s="96"/>
      <c r="JWL315" s="96"/>
      <c r="JWM315" s="96"/>
      <c r="JWN315" s="96"/>
      <c r="JWO315" s="96"/>
      <c r="JWP315" s="96"/>
      <c r="JWQ315" s="96"/>
      <c r="JWR315" s="96"/>
      <c r="JWS315" s="96"/>
      <c r="JWT315" s="96"/>
      <c r="JWU315" s="96"/>
      <c r="JWV315" s="96"/>
      <c r="JWW315" s="96"/>
      <c r="JWX315" s="96"/>
      <c r="JWY315" s="96"/>
      <c r="JWZ315" s="96"/>
      <c r="JXA315" s="96"/>
      <c r="JXB315" s="96"/>
      <c r="JXC315" s="96"/>
      <c r="JXD315" s="96"/>
      <c r="JXE315" s="96"/>
      <c r="JXF315" s="96"/>
      <c r="JXG315" s="96"/>
      <c r="JXH315" s="96"/>
      <c r="JXI315" s="96"/>
      <c r="JXJ315" s="96"/>
      <c r="JXK315" s="96"/>
      <c r="JXL315" s="96"/>
      <c r="JXM315" s="96"/>
      <c r="JXN315" s="96"/>
      <c r="JXO315" s="96"/>
      <c r="JXP315" s="96"/>
      <c r="JXQ315" s="96"/>
      <c r="JXR315" s="96"/>
      <c r="JXS315" s="96"/>
      <c r="JXT315" s="96"/>
      <c r="JXU315" s="96"/>
      <c r="JXV315" s="96"/>
      <c r="JXW315" s="96"/>
      <c r="JXX315" s="96"/>
      <c r="JXY315" s="96"/>
      <c r="JXZ315" s="96"/>
      <c r="JYA315" s="96"/>
      <c r="JYB315" s="96"/>
      <c r="JYC315" s="96"/>
      <c r="JYD315" s="96"/>
      <c r="JYE315" s="96"/>
      <c r="JYF315" s="96"/>
      <c r="JYG315" s="96"/>
      <c r="JYH315" s="96"/>
      <c r="JYI315" s="96"/>
      <c r="JYJ315" s="96"/>
      <c r="JYK315" s="96"/>
      <c r="JYL315" s="96"/>
      <c r="JYM315" s="96"/>
      <c r="JYN315" s="96"/>
      <c r="JYO315" s="96"/>
      <c r="JYP315" s="96"/>
      <c r="JYQ315" s="96"/>
      <c r="JYR315" s="96"/>
      <c r="JYS315" s="96"/>
      <c r="JYT315" s="96"/>
      <c r="JYU315" s="96"/>
      <c r="JYV315" s="96"/>
      <c r="JYW315" s="96"/>
      <c r="JYX315" s="96"/>
      <c r="JYY315" s="96"/>
      <c r="JYZ315" s="96"/>
      <c r="JZA315" s="96"/>
      <c r="JZB315" s="96"/>
      <c r="JZC315" s="96"/>
      <c r="JZD315" s="96"/>
      <c r="JZE315" s="96"/>
      <c r="JZF315" s="96"/>
      <c r="JZG315" s="96"/>
      <c r="JZH315" s="96"/>
      <c r="JZI315" s="96"/>
      <c r="JZJ315" s="96"/>
      <c r="JZK315" s="96"/>
      <c r="JZL315" s="96"/>
      <c r="JZM315" s="96"/>
      <c r="JZN315" s="96"/>
      <c r="JZO315" s="96"/>
      <c r="JZP315" s="96"/>
      <c r="JZQ315" s="96"/>
      <c r="JZR315" s="96"/>
      <c r="JZS315" s="96"/>
      <c r="JZT315" s="96"/>
      <c r="JZU315" s="96"/>
      <c r="JZV315" s="96"/>
      <c r="JZW315" s="96"/>
      <c r="JZX315" s="96"/>
      <c r="JZY315" s="96"/>
      <c r="JZZ315" s="96"/>
      <c r="KAA315" s="96"/>
      <c r="KAB315" s="96"/>
      <c r="KAC315" s="96"/>
      <c r="KAD315" s="96"/>
      <c r="KAE315" s="96"/>
      <c r="KAF315" s="96"/>
      <c r="KAG315" s="96"/>
      <c r="KAH315" s="96"/>
      <c r="KAI315" s="96"/>
      <c r="KAJ315" s="96"/>
      <c r="KAK315" s="96"/>
      <c r="KAL315" s="96"/>
      <c r="KAM315" s="96"/>
      <c r="KAN315" s="96"/>
      <c r="KAO315" s="96"/>
      <c r="KAP315" s="96"/>
      <c r="KAQ315" s="96"/>
      <c r="KAR315" s="96"/>
      <c r="KAS315" s="96"/>
      <c r="KAT315" s="96"/>
      <c r="KAU315" s="96"/>
      <c r="KAV315" s="96"/>
      <c r="KAW315" s="96"/>
      <c r="KAX315" s="96"/>
      <c r="KAY315" s="96"/>
      <c r="KAZ315" s="96"/>
      <c r="KBA315" s="96"/>
      <c r="KBB315" s="96"/>
      <c r="KBC315" s="96"/>
      <c r="KBD315" s="96"/>
      <c r="KBE315" s="96"/>
      <c r="KBF315" s="96"/>
      <c r="KBG315" s="96"/>
      <c r="KBH315" s="96"/>
      <c r="KBI315" s="96"/>
      <c r="KBJ315" s="96"/>
      <c r="KBK315" s="96"/>
      <c r="KBL315" s="96"/>
      <c r="KBM315" s="96"/>
      <c r="KBN315" s="96"/>
      <c r="KBO315" s="96"/>
      <c r="KBP315" s="96"/>
      <c r="KBQ315" s="96"/>
      <c r="KBR315" s="96"/>
      <c r="KBS315" s="96"/>
      <c r="KBT315" s="96"/>
      <c r="KBU315" s="96"/>
      <c r="KBV315" s="96"/>
      <c r="KBW315" s="96"/>
      <c r="KBX315" s="96"/>
      <c r="KBY315" s="96"/>
      <c r="KBZ315" s="96"/>
      <c r="KCA315" s="96"/>
      <c r="KCB315" s="96"/>
      <c r="KCC315" s="96"/>
      <c r="KCD315" s="96"/>
      <c r="KCE315" s="96"/>
      <c r="KCF315" s="96"/>
      <c r="KCG315" s="96"/>
      <c r="KCH315" s="96"/>
      <c r="KCI315" s="96"/>
      <c r="KCJ315" s="96"/>
      <c r="KCK315" s="96"/>
      <c r="KCL315" s="96"/>
      <c r="KCM315" s="96"/>
      <c r="KCN315" s="96"/>
      <c r="KCO315" s="96"/>
      <c r="KCP315" s="96"/>
      <c r="KCQ315" s="96"/>
      <c r="KCR315" s="96"/>
      <c r="KCS315" s="96"/>
      <c r="KCT315" s="96"/>
      <c r="KCU315" s="96"/>
      <c r="KCV315" s="96"/>
      <c r="KCW315" s="96"/>
      <c r="KCX315" s="96"/>
      <c r="KCY315" s="96"/>
      <c r="KCZ315" s="96"/>
      <c r="KDA315" s="96"/>
      <c r="KDB315" s="96"/>
      <c r="KDC315" s="96"/>
      <c r="KDD315" s="96"/>
      <c r="KDE315" s="96"/>
      <c r="KDF315" s="96"/>
      <c r="KDG315" s="96"/>
      <c r="KDH315" s="96"/>
      <c r="KDI315" s="96"/>
      <c r="KDJ315" s="96"/>
      <c r="KDK315" s="96"/>
      <c r="KDL315" s="96"/>
      <c r="KDM315" s="96"/>
      <c r="KDN315" s="96"/>
      <c r="KDO315" s="96"/>
      <c r="KDP315" s="96"/>
      <c r="KDQ315" s="96"/>
      <c r="KDR315" s="96"/>
      <c r="KDS315" s="96"/>
      <c r="KDT315" s="96"/>
      <c r="KDU315" s="96"/>
      <c r="KDV315" s="96"/>
      <c r="KDW315" s="96"/>
      <c r="KDX315" s="96"/>
      <c r="KDY315" s="96"/>
      <c r="KDZ315" s="96"/>
      <c r="KEA315" s="96"/>
      <c r="KEB315" s="96"/>
      <c r="KEC315" s="96"/>
      <c r="KED315" s="96"/>
      <c r="KEE315" s="96"/>
      <c r="KEF315" s="96"/>
      <c r="KEG315" s="96"/>
      <c r="KEH315" s="96"/>
      <c r="KEI315" s="96"/>
      <c r="KEJ315" s="96"/>
      <c r="KEK315" s="96"/>
      <c r="KEL315" s="96"/>
      <c r="KEM315" s="96"/>
      <c r="KEN315" s="96"/>
      <c r="KEO315" s="96"/>
      <c r="KEP315" s="96"/>
      <c r="KEQ315" s="96"/>
      <c r="KER315" s="96"/>
      <c r="KES315" s="96"/>
      <c r="KET315" s="96"/>
      <c r="KEU315" s="96"/>
      <c r="KEV315" s="96"/>
      <c r="KEW315" s="96"/>
      <c r="KEX315" s="96"/>
      <c r="KEY315" s="96"/>
      <c r="KEZ315" s="96"/>
      <c r="KFA315" s="96"/>
      <c r="KFB315" s="96"/>
      <c r="KFC315" s="96"/>
      <c r="KFD315" s="96"/>
      <c r="KFE315" s="96"/>
      <c r="KFF315" s="96"/>
      <c r="KFG315" s="96"/>
      <c r="KFH315" s="96"/>
      <c r="KFI315" s="96"/>
      <c r="KFJ315" s="96"/>
      <c r="KFK315" s="96"/>
      <c r="KFL315" s="96"/>
      <c r="KFM315" s="96"/>
      <c r="KFN315" s="96"/>
      <c r="KFO315" s="96"/>
      <c r="KFP315" s="96"/>
      <c r="KFQ315" s="96"/>
      <c r="KFR315" s="96"/>
      <c r="KFS315" s="96"/>
      <c r="KFT315" s="96"/>
      <c r="KFU315" s="96"/>
      <c r="KFV315" s="96"/>
      <c r="KFW315" s="96"/>
      <c r="KFX315" s="96"/>
      <c r="KFY315" s="96"/>
      <c r="KFZ315" s="96"/>
      <c r="KGA315" s="96"/>
      <c r="KGB315" s="96"/>
      <c r="KGC315" s="96"/>
      <c r="KGD315" s="96"/>
      <c r="KGE315" s="96"/>
      <c r="KGF315" s="96"/>
      <c r="KGG315" s="96"/>
      <c r="KGH315" s="96"/>
      <c r="KGI315" s="96"/>
      <c r="KGJ315" s="96"/>
      <c r="KGK315" s="96"/>
      <c r="KGL315" s="96"/>
      <c r="KGM315" s="96"/>
      <c r="KGN315" s="96"/>
      <c r="KGO315" s="96"/>
      <c r="KGP315" s="96"/>
      <c r="KGQ315" s="96"/>
      <c r="KGR315" s="96"/>
      <c r="KGS315" s="96"/>
      <c r="KGT315" s="96"/>
      <c r="KGU315" s="96"/>
      <c r="KGV315" s="96"/>
      <c r="KGW315" s="96"/>
      <c r="KGX315" s="96"/>
      <c r="KGY315" s="96"/>
      <c r="KGZ315" s="96"/>
      <c r="KHA315" s="96"/>
      <c r="KHB315" s="96"/>
      <c r="KHC315" s="96"/>
      <c r="KHD315" s="96"/>
      <c r="KHE315" s="96"/>
      <c r="KHF315" s="96"/>
      <c r="KHG315" s="96"/>
      <c r="KHH315" s="96"/>
      <c r="KHI315" s="96"/>
      <c r="KHJ315" s="96"/>
      <c r="KHK315" s="96"/>
      <c r="KHL315" s="96"/>
      <c r="KHM315" s="96"/>
      <c r="KHN315" s="96"/>
      <c r="KHO315" s="96"/>
      <c r="KHP315" s="96"/>
      <c r="KHQ315" s="96"/>
      <c r="KHR315" s="96"/>
      <c r="KHS315" s="96"/>
      <c r="KHT315" s="96"/>
      <c r="KHU315" s="96"/>
      <c r="KHV315" s="96"/>
      <c r="KHW315" s="96"/>
      <c r="KHX315" s="96"/>
      <c r="KHY315" s="96"/>
      <c r="KHZ315" s="96"/>
      <c r="KIA315" s="96"/>
      <c r="KIB315" s="96"/>
      <c r="KIC315" s="96"/>
      <c r="KID315" s="96"/>
      <c r="KIE315" s="96"/>
      <c r="KIF315" s="96"/>
      <c r="KIG315" s="96"/>
      <c r="KIH315" s="96"/>
      <c r="KII315" s="96"/>
      <c r="KIJ315" s="96"/>
      <c r="KIK315" s="96"/>
      <c r="KIL315" s="96"/>
      <c r="KIM315" s="96"/>
      <c r="KIN315" s="96"/>
      <c r="KIO315" s="96"/>
      <c r="KIP315" s="96"/>
      <c r="KIQ315" s="96"/>
      <c r="KIR315" s="96"/>
      <c r="KIS315" s="96"/>
      <c r="KIT315" s="96"/>
      <c r="KIU315" s="96"/>
      <c r="KIV315" s="96"/>
      <c r="KIW315" s="96"/>
      <c r="KIX315" s="96"/>
      <c r="KIY315" s="96"/>
      <c r="KIZ315" s="96"/>
      <c r="KJA315" s="96"/>
      <c r="KJB315" s="96"/>
      <c r="KJC315" s="96"/>
      <c r="KJD315" s="96"/>
      <c r="KJE315" s="96"/>
      <c r="KJF315" s="96"/>
      <c r="KJG315" s="96"/>
      <c r="KJH315" s="96"/>
      <c r="KJI315" s="96"/>
      <c r="KJJ315" s="96"/>
      <c r="KJK315" s="96"/>
      <c r="KJL315" s="96"/>
      <c r="KJM315" s="96"/>
      <c r="KJN315" s="96"/>
      <c r="KJO315" s="96"/>
      <c r="KJP315" s="96"/>
      <c r="KJQ315" s="96"/>
      <c r="KJR315" s="96"/>
      <c r="KJS315" s="96"/>
      <c r="KJT315" s="96"/>
      <c r="KJU315" s="96"/>
      <c r="KJV315" s="96"/>
      <c r="KJW315" s="96"/>
      <c r="KJX315" s="96"/>
      <c r="KJY315" s="96"/>
      <c r="KJZ315" s="96"/>
      <c r="KKA315" s="96"/>
      <c r="KKB315" s="96"/>
      <c r="KKC315" s="96"/>
      <c r="KKD315" s="96"/>
      <c r="KKE315" s="96"/>
      <c r="KKF315" s="96"/>
      <c r="KKG315" s="96"/>
      <c r="KKH315" s="96"/>
      <c r="KKI315" s="96"/>
      <c r="KKJ315" s="96"/>
      <c r="KKK315" s="96"/>
      <c r="KKL315" s="96"/>
      <c r="KKM315" s="96"/>
      <c r="KKN315" s="96"/>
      <c r="KKO315" s="96"/>
      <c r="KKP315" s="96"/>
      <c r="KKQ315" s="96"/>
      <c r="KKR315" s="96"/>
      <c r="KKS315" s="96"/>
      <c r="KKT315" s="96"/>
      <c r="KKU315" s="96"/>
      <c r="KKV315" s="96"/>
      <c r="KKW315" s="96"/>
      <c r="KKX315" s="96"/>
      <c r="KKY315" s="96"/>
      <c r="KKZ315" s="96"/>
      <c r="KLA315" s="96"/>
      <c r="KLB315" s="96"/>
      <c r="KLC315" s="96"/>
      <c r="KLD315" s="96"/>
      <c r="KLE315" s="96"/>
      <c r="KLF315" s="96"/>
      <c r="KLG315" s="96"/>
      <c r="KLH315" s="96"/>
      <c r="KLI315" s="96"/>
      <c r="KLJ315" s="96"/>
      <c r="KLK315" s="96"/>
      <c r="KLL315" s="96"/>
      <c r="KLM315" s="96"/>
      <c r="KLN315" s="96"/>
      <c r="KLO315" s="96"/>
      <c r="KLP315" s="96"/>
      <c r="KLQ315" s="96"/>
      <c r="KLR315" s="96"/>
      <c r="KLS315" s="96"/>
      <c r="KLT315" s="96"/>
      <c r="KLU315" s="96"/>
      <c r="KLV315" s="96"/>
      <c r="KLW315" s="96"/>
      <c r="KLX315" s="96"/>
      <c r="KLY315" s="96"/>
      <c r="KLZ315" s="96"/>
      <c r="KMA315" s="96"/>
      <c r="KMB315" s="96"/>
      <c r="KMC315" s="96"/>
      <c r="KMD315" s="96"/>
      <c r="KME315" s="96"/>
      <c r="KMF315" s="96"/>
      <c r="KMG315" s="96"/>
      <c r="KMH315" s="96"/>
      <c r="KMI315" s="96"/>
      <c r="KMJ315" s="96"/>
      <c r="KMK315" s="96"/>
      <c r="KML315" s="96"/>
      <c r="KMM315" s="96"/>
      <c r="KMN315" s="96"/>
      <c r="KMO315" s="96"/>
      <c r="KMP315" s="96"/>
      <c r="KMQ315" s="96"/>
      <c r="KMR315" s="96"/>
      <c r="KMS315" s="96"/>
      <c r="KMT315" s="96"/>
      <c r="KMU315" s="96"/>
      <c r="KMV315" s="96"/>
      <c r="KMW315" s="96"/>
      <c r="KMX315" s="96"/>
      <c r="KMY315" s="96"/>
      <c r="KMZ315" s="96"/>
      <c r="KNA315" s="96"/>
      <c r="KNB315" s="96"/>
      <c r="KNC315" s="96"/>
      <c r="KND315" s="96"/>
      <c r="KNE315" s="96"/>
      <c r="KNF315" s="96"/>
      <c r="KNG315" s="96"/>
      <c r="KNH315" s="96"/>
      <c r="KNI315" s="96"/>
      <c r="KNJ315" s="96"/>
      <c r="KNK315" s="96"/>
      <c r="KNL315" s="96"/>
      <c r="KNM315" s="96"/>
      <c r="KNN315" s="96"/>
      <c r="KNO315" s="96"/>
      <c r="KNP315" s="96"/>
      <c r="KNQ315" s="96"/>
      <c r="KNR315" s="96"/>
      <c r="KNS315" s="96"/>
      <c r="KNT315" s="96"/>
      <c r="KNU315" s="96"/>
      <c r="KNV315" s="96"/>
      <c r="KNW315" s="96"/>
      <c r="KNX315" s="96"/>
      <c r="KNY315" s="96"/>
      <c r="KNZ315" s="96"/>
      <c r="KOA315" s="96"/>
      <c r="KOB315" s="96"/>
      <c r="KOC315" s="96"/>
      <c r="KOD315" s="96"/>
      <c r="KOE315" s="96"/>
      <c r="KOF315" s="96"/>
      <c r="KOG315" s="96"/>
      <c r="KOH315" s="96"/>
      <c r="KOI315" s="96"/>
      <c r="KOJ315" s="96"/>
      <c r="KOK315" s="96"/>
      <c r="KOL315" s="96"/>
      <c r="KOM315" s="96"/>
      <c r="KON315" s="96"/>
      <c r="KOO315" s="96"/>
      <c r="KOP315" s="96"/>
      <c r="KOQ315" s="96"/>
      <c r="KOR315" s="96"/>
      <c r="KOS315" s="96"/>
      <c r="KOT315" s="96"/>
      <c r="KOU315" s="96"/>
      <c r="KOV315" s="96"/>
      <c r="KOW315" s="96"/>
      <c r="KOX315" s="96"/>
      <c r="KOY315" s="96"/>
      <c r="KOZ315" s="96"/>
      <c r="KPA315" s="96"/>
      <c r="KPB315" s="96"/>
      <c r="KPC315" s="96"/>
      <c r="KPD315" s="96"/>
      <c r="KPE315" s="96"/>
      <c r="KPF315" s="96"/>
      <c r="KPG315" s="96"/>
      <c r="KPH315" s="96"/>
      <c r="KPI315" s="96"/>
      <c r="KPJ315" s="96"/>
      <c r="KPK315" s="96"/>
      <c r="KPL315" s="96"/>
      <c r="KPM315" s="96"/>
      <c r="KPN315" s="96"/>
      <c r="KPO315" s="96"/>
      <c r="KPP315" s="96"/>
      <c r="KPQ315" s="96"/>
      <c r="KPR315" s="96"/>
      <c r="KPS315" s="96"/>
      <c r="KPT315" s="96"/>
      <c r="KPU315" s="96"/>
      <c r="KPV315" s="96"/>
      <c r="KPW315" s="96"/>
      <c r="KPX315" s="96"/>
      <c r="KPY315" s="96"/>
      <c r="KPZ315" s="96"/>
      <c r="KQA315" s="96"/>
      <c r="KQB315" s="96"/>
      <c r="KQC315" s="96"/>
      <c r="KQD315" s="96"/>
      <c r="KQE315" s="96"/>
      <c r="KQF315" s="96"/>
      <c r="KQG315" s="96"/>
      <c r="KQH315" s="96"/>
      <c r="KQI315" s="96"/>
      <c r="KQJ315" s="96"/>
      <c r="KQK315" s="96"/>
      <c r="KQL315" s="96"/>
      <c r="KQM315" s="96"/>
      <c r="KQN315" s="96"/>
      <c r="KQO315" s="96"/>
      <c r="KQP315" s="96"/>
      <c r="KQQ315" s="96"/>
      <c r="KQR315" s="96"/>
      <c r="KQS315" s="96"/>
      <c r="KQT315" s="96"/>
      <c r="KQU315" s="96"/>
      <c r="KQV315" s="96"/>
      <c r="KQW315" s="96"/>
      <c r="KQX315" s="96"/>
      <c r="KQY315" s="96"/>
      <c r="KQZ315" s="96"/>
      <c r="KRA315" s="96"/>
      <c r="KRB315" s="96"/>
      <c r="KRC315" s="96"/>
      <c r="KRD315" s="96"/>
      <c r="KRE315" s="96"/>
      <c r="KRF315" s="96"/>
      <c r="KRG315" s="96"/>
      <c r="KRH315" s="96"/>
      <c r="KRI315" s="96"/>
      <c r="KRJ315" s="96"/>
      <c r="KRK315" s="96"/>
      <c r="KRL315" s="96"/>
      <c r="KRM315" s="96"/>
      <c r="KRN315" s="96"/>
      <c r="KRO315" s="96"/>
      <c r="KRP315" s="96"/>
      <c r="KRQ315" s="96"/>
      <c r="KRR315" s="96"/>
      <c r="KRS315" s="96"/>
      <c r="KRT315" s="96"/>
      <c r="KRU315" s="96"/>
      <c r="KRV315" s="96"/>
      <c r="KRW315" s="96"/>
      <c r="KRX315" s="96"/>
      <c r="KRY315" s="96"/>
      <c r="KRZ315" s="96"/>
      <c r="KSA315" s="96"/>
      <c r="KSB315" s="96"/>
      <c r="KSC315" s="96"/>
      <c r="KSD315" s="96"/>
      <c r="KSE315" s="96"/>
      <c r="KSF315" s="96"/>
      <c r="KSG315" s="96"/>
      <c r="KSH315" s="96"/>
      <c r="KSI315" s="96"/>
      <c r="KSJ315" s="96"/>
      <c r="KSK315" s="96"/>
      <c r="KSL315" s="96"/>
      <c r="KSM315" s="96"/>
      <c r="KSN315" s="96"/>
      <c r="KSO315" s="96"/>
      <c r="KSP315" s="96"/>
      <c r="KSQ315" s="96"/>
      <c r="KSR315" s="96"/>
      <c r="KSS315" s="96"/>
      <c r="KST315" s="96"/>
      <c r="KSU315" s="96"/>
      <c r="KSV315" s="96"/>
      <c r="KSW315" s="96"/>
      <c r="KSX315" s="96"/>
      <c r="KSY315" s="96"/>
      <c r="KSZ315" s="96"/>
      <c r="KTA315" s="96"/>
      <c r="KTB315" s="96"/>
      <c r="KTC315" s="96"/>
      <c r="KTD315" s="96"/>
      <c r="KTE315" s="96"/>
      <c r="KTF315" s="96"/>
      <c r="KTG315" s="96"/>
      <c r="KTH315" s="96"/>
      <c r="KTI315" s="96"/>
      <c r="KTJ315" s="96"/>
      <c r="KTK315" s="96"/>
      <c r="KTL315" s="96"/>
      <c r="KTM315" s="96"/>
      <c r="KTN315" s="96"/>
      <c r="KTO315" s="96"/>
      <c r="KTP315" s="96"/>
      <c r="KTQ315" s="96"/>
      <c r="KTR315" s="96"/>
      <c r="KTS315" s="96"/>
      <c r="KTT315" s="96"/>
      <c r="KTU315" s="96"/>
      <c r="KTV315" s="96"/>
      <c r="KTW315" s="96"/>
      <c r="KTX315" s="96"/>
      <c r="KTY315" s="96"/>
      <c r="KTZ315" s="96"/>
      <c r="KUA315" s="96"/>
      <c r="KUB315" s="96"/>
      <c r="KUC315" s="96"/>
      <c r="KUD315" s="96"/>
      <c r="KUE315" s="96"/>
      <c r="KUF315" s="96"/>
      <c r="KUG315" s="96"/>
      <c r="KUH315" s="96"/>
      <c r="KUI315" s="96"/>
      <c r="KUJ315" s="96"/>
      <c r="KUK315" s="96"/>
      <c r="KUL315" s="96"/>
      <c r="KUM315" s="96"/>
      <c r="KUN315" s="96"/>
      <c r="KUO315" s="96"/>
      <c r="KUP315" s="96"/>
      <c r="KUQ315" s="96"/>
      <c r="KUR315" s="96"/>
      <c r="KUS315" s="96"/>
      <c r="KUT315" s="96"/>
      <c r="KUU315" s="96"/>
      <c r="KUV315" s="96"/>
      <c r="KUW315" s="96"/>
      <c r="KUX315" s="96"/>
      <c r="KUY315" s="96"/>
      <c r="KUZ315" s="96"/>
      <c r="KVA315" s="96"/>
      <c r="KVB315" s="96"/>
      <c r="KVC315" s="96"/>
      <c r="KVD315" s="96"/>
      <c r="KVE315" s="96"/>
      <c r="KVF315" s="96"/>
      <c r="KVG315" s="96"/>
      <c r="KVH315" s="96"/>
      <c r="KVI315" s="96"/>
      <c r="KVJ315" s="96"/>
      <c r="KVK315" s="96"/>
      <c r="KVL315" s="96"/>
      <c r="KVM315" s="96"/>
      <c r="KVN315" s="96"/>
      <c r="KVO315" s="96"/>
      <c r="KVP315" s="96"/>
      <c r="KVQ315" s="96"/>
      <c r="KVR315" s="96"/>
      <c r="KVS315" s="96"/>
      <c r="KVT315" s="96"/>
      <c r="KVU315" s="96"/>
      <c r="KVV315" s="96"/>
      <c r="KVW315" s="96"/>
      <c r="KVX315" s="96"/>
      <c r="KVY315" s="96"/>
      <c r="KVZ315" s="96"/>
      <c r="KWA315" s="96"/>
      <c r="KWB315" s="96"/>
      <c r="KWC315" s="96"/>
      <c r="KWD315" s="96"/>
      <c r="KWE315" s="96"/>
      <c r="KWF315" s="96"/>
      <c r="KWG315" s="96"/>
      <c r="KWH315" s="96"/>
      <c r="KWI315" s="96"/>
      <c r="KWJ315" s="96"/>
      <c r="KWK315" s="96"/>
      <c r="KWL315" s="96"/>
      <c r="KWM315" s="96"/>
      <c r="KWN315" s="96"/>
      <c r="KWO315" s="96"/>
      <c r="KWP315" s="96"/>
      <c r="KWQ315" s="96"/>
      <c r="KWR315" s="96"/>
      <c r="KWS315" s="96"/>
      <c r="KWT315" s="96"/>
      <c r="KWU315" s="96"/>
      <c r="KWV315" s="96"/>
      <c r="KWW315" s="96"/>
      <c r="KWX315" s="96"/>
      <c r="KWY315" s="96"/>
      <c r="KWZ315" s="96"/>
      <c r="KXA315" s="96"/>
      <c r="KXB315" s="96"/>
      <c r="KXC315" s="96"/>
      <c r="KXD315" s="96"/>
      <c r="KXE315" s="96"/>
      <c r="KXF315" s="96"/>
      <c r="KXG315" s="96"/>
      <c r="KXH315" s="96"/>
      <c r="KXI315" s="96"/>
      <c r="KXJ315" s="96"/>
      <c r="KXK315" s="96"/>
      <c r="KXL315" s="96"/>
      <c r="KXM315" s="96"/>
      <c r="KXN315" s="96"/>
      <c r="KXO315" s="96"/>
      <c r="KXP315" s="96"/>
      <c r="KXQ315" s="96"/>
      <c r="KXR315" s="96"/>
      <c r="KXS315" s="96"/>
      <c r="KXT315" s="96"/>
      <c r="KXU315" s="96"/>
      <c r="KXV315" s="96"/>
      <c r="KXW315" s="96"/>
      <c r="KXX315" s="96"/>
      <c r="KXY315" s="96"/>
      <c r="KXZ315" s="96"/>
      <c r="KYA315" s="96"/>
      <c r="KYB315" s="96"/>
      <c r="KYC315" s="96"/>
      <c r="KYD315" s="96"/>
      <c r="KYE315" s="96"/>
      <c r="KYF315" s="96"/>
      <c r="KYG315" s="96"/>
      <c r="KYH315" s="96"/>
      <c r="KYI315" s="96"/>
      <c r="KYJ315" s="96"/>
      <c r="KYK315" s="96"/>
      <c r="KYL315" s="96"/>
      <c r="KYM315" s="96"/>
      <c r="KYN315" s="96"/>
      <c r="KYO315" s="96"/>
      <c r="KYP315" s="96"/>
      <c r="KYQ315" s="96"/>
      <c r="KYR315" s="96"/>
      <c r="KYS315" s="96"/>
      <c r="KYT315" s="96"/>
      <c r="KYU315" s="96"/>
      <c r="KYV315" s="96"/>
      <c r="KYW315" s="96"/>
      <c r="KYX315" s="96"/>
      <c r="KYY315" s="96"/>
      <c r="KYZ315" s="96"/>
      <c r="KZA315" s="96"/>
      <c r="KZB315" s="96"/>
      <c r="KZC315" s="96"/>
      <c r="KZD315" s="96"/>
      <c r="KZE315" s="96"/>
      <c r="KZF315" s="96"/>
      <c r="KZG315" s="96"/>
      <c r="KZH315" s="96"/>
      <c r="KZI315" s="96"/>
      <c r="KZJ315" s="96"/>
      <c r="KZK315" s="96"/>
      <c r="KZL315" s="96"/>
      <c r="KZM315" s="96"/>
      <c r="KZN315" s="96"/>
      <c r="KZO315" s="96"/>
      <c r="KZP315" s="96"/>
      <c r="KZQ315" s="96"/>
      <c r="KZR315" s="96"/>
      <c r="KZS315" s="96"/>
      <c r="KZT315" s="96"/>
      <c r="KZU315" s="96"/>
      <c r="KZV315" s="96"/>
      <c r="KZW315" s="96"/>
      <c r="KZX315" s="96"/>
      <c r="KZY315" s="96"/>
      <c r="KZZ315" s="96"/>
      <c r="LAA315" s="96"/>
      <c r="LAB315" s="96"/>
      <c r="LAC315" s="96"/>
      <c r="LAD315" s="96"/>
      <c r="LAE315" s="96"/>
      <c r="LAF315" s="96"/>
      <c r="LAG315" s="96"/>
      <c r="LAH315" s="96"/>
      <c r="LAI315" s="96"/>
      <c r="LAJ315" s="96"/>
      <c r="LAK315" s="96"/>
      <c r="LAL315" s="96"/>
      <c r="LAM315" s="96"/>
      <c r="LAN315" s="96"/>
      <c r="LAO315" s="96"/>
      <c r="LAP315" s="96"/>
      <c r="LAQ315" s="96"/>
      <c r="LAR315" s="96"/>
      <c r="LAS315" s="96"/>
      <c r="LAT315" s="96"/>
      <c r="LAU315" s="96"/>
      <c r="LAV315" s="96"/>
      <c r="LAW315" s="96"/>
      <c r="LAX315" s="96"/>
      <c r="LAY315" s="96"/>
      <c r="LAZ315" s="96"/>
      <c r="LBA315" s="96"/>
      <c r="LBB315" s="96"/>
      <c r="LBC315" s="96"/>
      <c r="LBD315" s="96"/>
      <c r="LBE315" s="96"/>
      <c r="LBF315" s="96"/>
      <c r="LBG315" s="96"/>
      <c r="LBH315" s="96"/>
      <c r="LBI315" s="96"/>
      <c r="LBJ315" s="96"/>
      <c r="LBK315" s="96"/>
      <c r="LBL315" s="96"/>
      <c r="LBM315" s="96"/>
      <c r="LBN315" s="96"/>
      <c r="LBO315" s="96"/>
      <c r="LBP315" s="96"/>
      <c r="LBQ315" s="96"/>
      <c r="LBR315" s="96"/>
      <c r="LBS315" s="96"/>
      <c r="LBT315" s="96"/>
      <c r="LBU315" s="96"/>
      <c r="LBV315" s="96"/>
      <c r="LBW315" s="96"/>
      <c r="LBX315" s="96"/>
      <c r="LBY315" s="96"/>
      <c r="LBZ315" s="96"/>
      <c r="LCA315" s="96"/>
      <c r="LCB315" s="96"/>
      <c r="LCC315" s="96"/>
      <c r="LCD315" s="96"/>
      <c r="LCE315" s="96"/>
      <c r="LCF315" s="96"/>
      <c r="LCG315" s="96"/>
      <c r="LCH315" s="96"/>
      <c r="LCI315" s="96"/>
      <c r="LCJ315" s="96"/>
      <c r="LCK315" s="96"/>
      <c r="LCL315" s="96"/>
      <c r="LCM315" s="96"/>
      <c r="LCN315" s="96"/>
      <c r="LCO315" s="96"/>
      <c r="LCP315" s="96"/>
      <c r="LCQ315" s="96"/>
      <c r="LCR315" s="96"/>
      <c r="LCS315" s="96"/>
      <c r="LCT315" s="96"/>
      <c r="LCU315" s="96"/>
      <c r="LCV315" s="96"/>
      <c r="LCW315" s="96"/>
      <c r="LCX315" s="96"/>
      <c r="LCY315" s="96"/>
      <c r="LCZ315" s="96"/>
      <c r="LDA315" s="96"/>
      <c r="LDB315" s="96"/>
      <c r="LDC315" s="96"/>
      <c r="LDD315" s="96"/>
      <c r="LDE315" s="96"/>
      <c r="LDF315" s="96"/>
      <c r="LDG315" s="96"/>
      <c r="LDH315" s="96"/>
      <c r="LDI315" s="96"/>
      <c r="LDJ315" s="96"/>
      <c r="LDK315" s="96"/>
      <c r="LDL315" s="96"/>
      <c r="LDM315" s="96"/>
      <c r="LDN315" s="96"/>
      <c r="LDO315" s="96"/>
      <c r="LDP315" s="96"/>
      <c r="LDQ315" s="96"/>
      <c r="LDR315" s="96"/>
      <c r="LDS315" s="96"/>
      <c r="LDT315" s="96"/>
      <c r="LDU315" s="96"/>
      <c r="LDV315" s="96"/>
      <c r="LDW315" s="96"/>
      <c r="LDX315" s="96"/>
      <c r="LDY315" s="96"/>
      <c r="LDZ315" s="96"/>
      <c r="LEA315" s="96"/>
      <c r="LEB315" s="96"/>
      <c r="LEC315" s="96"/>
      <c r="LED315" s="96"/>
      <c r="LEE315" s="96"/>
      <c r="LEF315" s="96"/>
      <c r="LEG315" s="96"/>
      <c r="LEH315" s="96"/>
      <c r="LEI315" s="96"/>
      <c r="LEJ315" s="96"/>
      <c r="LEK315" s="96"/>
      <c r="LEL315" s="96"/>
      <c r="LEM315" s="96"/>
      <c r="LEN315" s="96"/>
      <c r="LEO315" s="96"/>
      <c r="LEP315" s="96"/>
      <c r="LEQ315" s="96"/>
      <c r="LER315" s="96"/>
      <c r="LES315" s="96"/>
      <c r="LET315" s="96"/>
      <c r="LEU315" s="96"/>
      <c r="LEV315" s="96"/>
      <c r="LEW315" s="96"/>
      <c r="LEX315" s="96"/>
      <c r="LEY315" s="96"/>
      <c r="LEZ315" s="96"/>
      <c r="LFA315" s="96"/>
      <c r="LFB315" s="96"/>
      <c r="LFC315" s="96"/>
      <c r="LFD315" s="96"/>
      <c r="LFE315" s="96"/>
      <c r="LFF315" s="96"/>
      <c r="LFG315" s="96"/>
      <c r="LFH315" s="96"/>
      <c r="LFI315" s="96"/>
      <c r="LFJ315" s="96"/>
      <c r="LFK315" s="96"/>
      <c r="LFL315" s="96"/>
      <c r="LFM315" s="96"/>
      <c r="LFN315" s="96"/>
      <c r="LFO315" s="96"/>
      <c r="LFP315" s="96"/>
      <c r="LFQ315" s="96"/>
      <c r="LFR315" s="96"/>
      <c r="LFS315" s="96"/>
      <c r="LFT315" s="96"/>
      <c r="LFU315" s="96"/>
      <c r="LFV315" s="96"/>
      <c r="LFW315" s="96"/>
      <c r="LFX315" s="96"/>
      <c r="LFY315" s="96"/>
      <c r="LFZ315" s="96"/>
      <c r="LGA315" s="96"/>
      <c r="LGB315" s="96"/>
      <c r="LGC315" s="96"/>
      <c r="LGD315" s="96"/>
      <c r="LGE315" s="96"/>
      <c r="LGF315" s="96"/>
      <c r="LGG315" s="96"/>
      <c r="LGH315" s="96"/>
      <c r="LGI315" s="96"/>
      <c r="LGJ315" s="96"/>
      <c r="LGK315" s="96"/>
      <c r="LGL315" s="96"/>
      <c r="LGM315" s="96"/>
      <c r="LGN315" s="96"/>
      <c r="LGO315" s="96"/>
      <c r="LGP315" s="96"/>
      <c r="LGQ315" s="96"/>
      <c r="LGR315" s="96"/>
      <c r="LGS315" s="96"/>
      <c r="LGT315" s="96"/>
      <c r="LGU315" s="96"/>
      <c r="LGV315" s="96"/>
      <c r="LGW315" s="96"/>
      <c r="LGX315" s="96"/>
      <c r="LGY315" s="96"/>
      <c r="LGZ315" s="96"/>
      <c r="LHA315" s="96"/>
      <c r="LHB315" s="96"/>
      <c r="LHC315" s="96"/>
      <c r="LHD315" s="96"/>
      <c r="LHE315" s="96"/>
      <c r="LHF315" s="96"/>
      <c r="LHG315" s="96"/>
      <c r="LHH315" s="96"/>
      <c r="LHI315" s="96"/>
      <c r="LHJ315" s="96"/>
      <c r="LHK315" s="96"/>
      <c r="LHL315" s="96"/>
      <c r="LHM315" s="96"/>
      <c r="LHN315" s="96"/>
      <c r="LHO315" s="96"/>
      <c r="LHP315" s="96"/>
      <c r="LHQ315" s="96"/>
      <c r="LHR315" s="96"/>
      <c r="LHS315" s="96"/>
      <c r="LHT315" s="96"/>
      <c r="LHU315" s="96"/>
      <c r="LHV315" s="96"/>
      <c r="LHW315" s="96"/>
      <c r="LHX315" s="96"/>
      <c r="LHY315" s="96"/>
      <c r="LHZ315" s="96"/>
      <c r="LIA315" s="96"/>
      <c r="LIB315" s="96"/>
      <c r="LIC315" s="96"/>
      <c r="LID315" s="96"/>
      <c r="LIE315" s="96"/>
      <c r="LIF315" s="96"/>
      <c r="LIG315" s="96"/>
      <c r="LIH315" s="96"/>
      <c r="LII315" s="96"/>
      <c r="LIJ315" s="96"/>
      <c r="LIK315" s="96"/>
      <c r="LIL315" s="96"/>
      <c r="LIM315" s="96"/>
      <c r="LIN315" s="96"/>
      <c r="LIO315" s="96"/>
      <c r="LIP315" s="96"/>
      <c r="LIQ315" s="96"/>
      <c r="LIR315" s="96"/>
      <c r="LIS315" s="96"/>
      <c r="LIT315" s="96"/>
      <c r="LIU315" s="96"/>
      <c r="LIV315" s="96"/>
      <c r="LIW315" s="96"/>
      <c r="LIX315" s="96"/>
      <c r="LIY315" s="96"/>
      <c r="LIZ315" s="96"/>
      <c r="LJA315" s="96"/>
      <c r="LJB315" s="96"/>
      <c r="LJC315" s="96"/>
      <c r="LJD315" s="96"/>
      <c r="LJE315" s="96"/>
      <c r="LJF315" s="96"/>
      <c r="LJG315" s="96"/>
      <c r="LJH315" s="96"/>
      <c r="LJI315" s="96"/>
      <c r="LJJ315" s="96"/>
      <c r="LJK315" s="96"/>
      <c r="LJL315" s="96"/>
      <c r="LJM315" s="96"/>
      <c r="LJN315" s="96"/>
      <c r="LJO315" s="96"/>
      <c r="LJP315" s="96"/>
      <c r="LJQ315" s="96"/>
      <c r="LJR315" s="96"/>
      <c r="LJS315" s="96"/>
      <c r="LJT315" s="96"/>
      <c r="LJU315" s="96"/>
      <c r="LJV315" s="96"/>
      <c r="LJW315" s="96"/>
      <c r="LJX315" s="96"/>
      <c r="LJY315" s="96"/>
      <c r="LJZ315" s="96"/>
      <c r="LKA315" s="96"/>
      <c r="LKB315" s="96"/>
      <c r="LKC315" s="96"/>
      <c r="LKD315" s="96"/>
      <c r="LKE315" s="96"/>
      <c r="LKF315" s="96"/>
      <c r="LKG315" s="96"/>
      <c r="LKH315" s="96"/>
      <c r="LKI315" s="96"/>
      <c r="LKJ315" s="96"/>
      <c r="LKK315" s="96"/>
      <c r="LKL315" s="96"/>
      <c r="LKM315" s="96"/>
      <c r="LKN315" s="96"/>
      <c r="LKO315" s="96"/>
      <c r="LKP315" s="96"/>
      <c r="LKQ315" s="96"/>
      <c r="LKR315" s="96"/>
      <c r="LKS315" s="96"/>
      <c r="LKT315" s="96"/>
      <c r="LKU315" s="96"/>
      <c r="LKV315" s="96"/>
      <c r="LKW315" s="96"/>
      <c r="LKX315" s="96"/>
      <c r="LKY315" s="96"/>
      <c r="LKZ315" s="96"/>
      <c r="LLA315" s="96"/>
      <c r="LLB315" s="96"/>
      <c r="LLC315" s="96"/>
      <c r="LLD315" s="96"/>
      <c r="LLE315" s="96"/>
      <c r="LLF315" s="96"/>
      <c r="LLG315" s="96"/>
      <c r="LLH315" s="96"/>
      <c r="LLI315" s="96"/>
      <c r="LLJ315" s="96"/>
      <c r="LLK315" s="96"/>
      <c r="LLL315" s="96"/>
      <c r="LLM315" s="96"/>
      <c r="LLN315" s="96"/>
      <c r="LLO315" s="96"/>
      <c r="LLP315" s="96"/>
      <c r="LLQ315" s="96"/>
      <c r="LLR315" s="96"/>
      <c r="LLS315" s="96"/>
      <c r="LLT315" s="96"/>
      <c r="LLU315" s="96"/>
      <c r="LLV315" s="96"/>
      <c r="LLW315" s="96"/>
      <c r="LLX315" s="96"/>
      <c r="LLY315" s="96"/>
      <c r="LLZ315" s="96"/>
      <c r="LMA315" s="96"/>
      <c r="LMB315" s="96"/>
      <c r="LMC315" s="96"/>
      <c r="LMD315" s="96"/>
      <c r="LME315" s="96"/>
      <c r="LMF315" s="96"/>
      <c r="LMG315" s="96"/>
      <c r="LMH315" s="96"/>
      <c r="LMI315" s="96"/>
      <c r="LMJ315" s="96"/>
      <c r="LMK315" s="96"/>
      <c r="LML315" s="96"/>
      <c r="LMM315" s="96"/>
      <c r="LMN315" s="96"/>
      <c r="LMO315" s="96"/>
      <c r="LMP315" s="96"/>
      <c r="LMQ315" s="96"/>
      <c r="LMR315" s="96"/>
      <c r="LMS315" s="96"/>
      <c r="LMT315" s="96"/>
      <c r="LMU315" s="96"/>
      <c r="LMV315" s="96"/>
      <c r="LMW315" s="96"/>
      <c r="LMX315" s="96"/>
      <c r="LMY315" s="96"/>
      <c r="LMZ315" s="96"/>
      <c r="LNA315" s="96"/>
      <c r="LNB315" s="96"/>
      <c r="LNC315" s="96"/>
      <c r="LND315" s="96"/>
      <c r="LNE315" s="96"/>
      <c r="LNF315" s="96"/>
      <c r="LNG315" s="96"/>
      <c r="LNH315" s="96"/>
      <c r="LNI315" s="96"/>
      <c r="LNJ315" s="96"/>
      <c r="LNK315" s="96"/>
      <c r="LNL315" s="96"/>
      <c r="LNM315" s="96"/>
      <c r="LNN315" s="96"/>
      <c r="LNO315" s="96"/>
      <c r="LNP315" s="96"/>
      <c r="LNQ315" s="96"/>
      <c r="LNR315" s="96"/>
      <c r="LNS315" s="96"/>
      <c r="LNT315" s="96"/>
      <c r="LNU315" s="96"/>
      <c r="LNV315" s="96"/>
      <c r="LNW315" s="96"/>
      <c r="LNX315" s="96"/>
      <c r="LNY315" s="96"/>
      <c r="LNZ315" s="96"/>
      <c r="LOA315" s="96"/>
      <c r="LOB315" s="96"/>
      <c r="LOC315" s="96"/>
      <c r="LOD315" s="96"/>
      <c r="LOE315" s="96"/>
      <c r="LOF315" s="96"/>
      <c r="LOG315" s="96"/>
      <c r="LOH315" s="96"/>
      <c r="LOI315" s="96"/>
      <c r="LOJ315" s="96"/>
      <c r="LOK315" s="96"/>
      <c r="LOL315" s="96"/>
      <c r="LOM315" s="96"/>
      <c r="LON315" s="96"/>
      <c r="LOO315" s="96"/>
      <c r="LOP315" s="96"/>
      <c r="LOQ315" s="96"/>
      <c r="LOR315" s="96"/>
      <c r="LOS315" s="96"/>
      <c r="LOT315" s="96"/>
      <c r="LOU315" s="96"/>
      <c r="LOV315" s="96"/>
      <c r="LOW315" s="96"/>
      <c r="LOX315" s="96"/>
      <c r="LOY315" s="96"/>
      <c r="LOZ315" s="96"/>
      <c r="LPA315" s="96"/>
      <c r="LPB315" s="96"/>
      <c r="LPC315" s="96"/>
      <c r="LPD315" s="96"/>
      <c r="LPE315" s="96"/>
      <c r="LPF315" s="96"/>
      <c r="LPG315" s="96"/>
      <c r="LPH315" s="96"/>
      <c r="LPI315" s="96"/>
      <c r="LPJ315" s="96"/>
      <c r="LPK315" s="96"/>
      <c r="LPL315" s="96"/>
      <c r="LPM315" s="96"/>
      <c r="LPN315" s="96"/>
      <c r="LPO315" s="96"/>
      <c r="LPP315" s="96"/>
      <c r="LPQ315" s="96"/>
      <c r="LPR315" s="96"/>
      <c r="LPS315" s="96"/>
      <c r="LPT315" s="96"/>
      <c r="LPU315" s="96"/>
      <c r="LPV315" s="96"/>
      <c r="LPW315" s="96"/>
      <c r="LPX315" s="96"/>
      <c r="LPY315" s="96"/>
      <c r="LPZ315" s="96"/>
      <c r="LQA315" s="96"/>
      <c r="LQB315" s="96"/>
      <c r="LQC315" s="96"/>
      <c r="LQD315" s="96"/>
      <c r="LQE315" s="96"/>
      <c r="LQF315" s="96"/>
      <c r="LQG315" s="96"/>
      <c r="LQH315" s="96"/>
      <c r="LQI315" s="96"/>
      <c r="LQJ315" s="96"/>
      <c r="LQK315" s="96"/>
      <c r="LQL315" s="96"/>
      <c r="LQM315" s="96"/>
      <c r="LQN315" s="96"/>
      <c r="LQO315" s="96"/>
      <c r="LQP315" s="96"/>
      <c r="LQQ315" s="96"/>
      <c r="LQR315" s="96"/>
      <c r="LQS315" s="96"/>
      <c r="LQT315" s="96"/>
      <c r="LQU315" s="96"/>
      <c r="LQV315" s="96"/>
      <c r="LQW315" s="96"/>
      <c r="LQX315" s="96"/>
      <c r="LQY315" s="96"/>
      <c r="LQZ315" s="96"/>
      <c r="LRA315" s="96"/>
      <c r="LRB315" s="96"/>
      <c r="LRC315" s="96"/>
      <c r="LRD315" s="96"/>
      <c r="LRE315" s="96"/>
      <c r="LRF315" s="96"/>
      <c r="LRG315" s="96"/>
      <c r="LRH315" s="96"/>
      <c r="LRI315" s="96"/>
      <c r="LRJ315" s="96"/>
      <c r="LRK315" s="96"/>
      <c r="LRL315" s="96"/>
      <c r="LRM315" s="96"/>
      <c r="LRN315" s="96"/>
      <c r="LRO315" s="96"/>
      <c r="LRP315" s="96"/>
      <c r="LRQ315" s="96"/>
      <c r="LRR315" s="96"/>
      <c r="LRS315" s="96"/>
      <c r="LRT315" s="96"/>
      <c r="LRU315" s="96"/>
      <c r="LRV315" s="96"/>
      <c r="LRW315" s="96"/>
      <c r="LRX315" s="96"/>
      <c r="LRY315" s="96"/>
      <c r="LRZ315" s="96"/>
      <c r="LSA315" s="96"/>
      <c r="LSB315" s="96"/>
      <c r="LSC315" s="96"/>
      <c r="LSD315" s="96"/>
      <c r="LSE315" s="96"/>
      <c r="LSF315" s="96"/>
      <c r="LSG315" s="96"/>
      <c r="LSH315" s="96"/>
      <c r="LSI315" s="96"/>
      <c r="LSJ315" s="96"/>
      <c r="LSK315" s="96"/>
      <c r="LSL315" s="96"/>
      <c r="LSM315" s="96"/>
      <c r="LSN315" s="96"/>
      <c r="LSO315" s="96"/>
      <c r="LSP315" s="96"/>
      <c r="LSQ315" s="96"/>
      <c r="LSR315" s="96"/>
      <c r="LSS315" s="96"/>
      <c r="LST315" s="96"/>
      <c r="LSU315" s="96"/>
      <c r="LSV315" s="96"/>
      <c r="LSW315" s="96"/>
      <c r="LSX315" s="96"/>
      <c r="LSY315" s="96"/>
      <c r="LSZ315" s="96"/>
      <c r="LTA315" s="96"/>
      <c r="LTB315" s="96"/>
      <c r="LTC315" s="96"/>
      <c r="LTD315" s="96"/>
      <c r="LTE315" s="96"/>
      <c r="LTF315" s="96"/>
      <c r="LTG315" s="96"/>
      <c r="LTH315" s="96"/>
      <c r="LTI315" s="96"/>
      <c r="LTJ315" s="96"/>
      <c r="LTK315" s="96"/>
      <c r="LTL315" s="96"/>
      <c r="LTM315" s="96"/>
      <c r="LTN315" s="96"/>
      <c r="LTO315" s="96"/>
      <c r="LTP315" s="96"/>
      <c r="LTQ315" s="96"/>
      <c r="LTR315" s="96"/>
      <c r="LTS315" s="96"/>
      <c r="LTT315" s="96"/>
      <c r="LTU315" s="96"/>
      <c r="LTV315" s="96"/>
      <c r="LTW315" s="96"/>
      <c r="LTX315" s="96"/>
      <c r="LTY315" s="96"/>
      <c r="LTZ315" s="96"/>
      <c r="LUA315" s="96"/>
      <c r="LUB315" s="96"/>
      <c r="LUC315" s="96"/>
      <c r="LUD315" s="96"/>
      <c r="LUE315" s="96"/>
      <c r="LUF315" s="96"/>
      <c r="LUG315" s="96"/>
      <c r="LUH315" s="96"/>
      <c r="LUI315" s="96"/>
      <c r="LUJ315" s="96"/>
      <c r="LUK315" s="96"/>
      <c r="LUL315" s="96"/>
      <c r="LUM315" s="96"/>
      <c r="LUN315" s="96"/>
      <c r="LUO315" s="96"/>
      <c r="LUP315" s="96"/>
      <c r="LUQ315" s="96"/>
      <c r="LUR315" s="96"/>
      <c r="LUS315" s="96"/>
      <c r="LUT315" s="96"/>
      <c r="LUU315" s="96"/>
      <c r="LUV315" s="96"/>
      <c r="LUW315" s="96"/>
      <c r="LUX315" s="96"/>
      <c r="LUY315" s="96"/>
      <c r="LUZ315" s="96"/>
      <c r="LVA315" s="96"/>
      <c r="LVB315" s="96"/>
      <c r="LVC315" s="96"/>
      <c r="LVD315" s="96"/>
      <c r="LVE315" s="96"/>
      <c r="LVF315" s="96"/>
      <c r="LVG315" s="96"/>
      <c r="LVH315" s="96"/>
      <c r="LVI315" s="96"/>
      <c r="LVJ315" s="96"/>
      <c r="LVK315" s="96"/>
      <c r="LVL315" s="96"/>
      <c r="LVM315" s="96"/>
      <c r="LVN315" s="96"/>
      <c r="LVO315" s="96"/>
      <c r="LVP315" s="96"/>
      <c r="LVQ315" s="96"/>
      <c r="LVR315" s="96"/>
      <c r="LVS315" s="96"/>
      <c r="LVT315" s="96"/>
      <c r="LVU315" s="96"/>
      <c r="LVV315" s="96"/>
      <c r="LVW315" s="96"/>
      <c r="LVX315" s="96"/>
      <c r="LVY315" s="96"/>
      <c r="LVZ315" s="96"/>
      <c r="LWA315" s="96"/>
      <c r="LWB315" s="96"/>
      <c r="LWC315" s="96"/>
      <c r="LWD315" s="96"/>
      <c r="LWE315" s="96"/>
      <c r="LWF315" s="96"/>
      <c r="LWG315" s="96"/>
      <c r="LWH315" s="96"/>
      <c r="LWI315" s="96"/>
      <c r="LWJ315" s="96"/>
      <c r="LWK315" s="96"/>
      <c r="LWL315" s="96"/>
      <c r="LWM315" s="96"/>
      <c r="LWN315" s="96"/>
      <c r="LWO315" s="96"/>
      <c r="LWP315" s="96"/>
      <c r="LWQ315" s="96"/>
      <c r="LWR315" s="96"/>
      <c r="LWS315" s="96"/>
      <c r="LWT315" s="96"/>
      <c r="LWU315" s="96"/>
      <c r="LWV315" s="96"/>
      <c r="LWW315" s="96"/>
      <c r="LWX315" s="96"/>
      <c r="LWY315" s="96"/>
      <c r="LWZ315" s="96"/>
      <c r="LXA315" s="96"/>
      <c r="LXB315" s="96"/>
      <c r="LXC315" s="96"/>
      <c r="LXD315" s="96"/>
      <c r="LXE315" s="96"/>
      <c r="LXF315" s="96"/>
      <c r="LXG315" s="96"/>
      <c r="LXH315" s="96"/>
      <c r="LXI315" s="96"/>
      <c r="LXJ315" s="96"/>
      <c r="LXK315" s="96"/>
      <c r="LXL315" s="96"/>
      <c r="LXM315" s="96"/>
      <c r="LXN315" s="96"/>
      <c r="LXO315" s="96"/>
      <c r="LXP315" s="96"/>
      <c r="LXQ315" s="96"/>
      <c r="LXR315" s="96"/>
      <c r="LXS315" s="96"/>
      <c r="LXT315" s="96"/>
      <c r="LXU315" s="96"/>
      <c r="LXV315" s="96"/>
      <c r="LXW315" s="96"/>
      <c r="LXX315" s="96"/>
      <c r="LXY315" s="96"/>
      <c r="LXZ315" s="96"/>
      <c r="LYA315" s="96"/>
      <c r="LYB315" s="96"/>
      <c r="LYC315" s="96"/>
      <c r="LYD315" s="96"/>
      <c r="LYE315" s="96"/>
      <c r="LYF315" s="96"/>
      <c r="LYG315" s="96"/>
      <c r="LYH315" s="96"/>
      <c r="LYI315" s="96"/>
      <c r="LYJ315" s="96"/>
      <c r="LYK315" s="96"/>
      <c r="LYL315" s="96"/>
      <c r="LYM315" s="96"/>
      <c r="LYN315" s="96"/>
      <c r="LYO315" s="96"/>
      <c r="LYP315" s="96"/>
      <c r="LYQ315" s="96"/>
      <c r="LYR315" s="96"/>
      <c r="LYS315" s="96"/>
      <c r="LYT315" s="96"/>
      <c r="LYU315" s="96"/>
      <c r="LYV315" s="96"/>
      <c r="LYW315" s="96"/>
      <c r="LYX315" s="96"/>
      <c r="LYY315" s="96"/>
      <c r="LYZ315" s="96"/>
      <c r="LZA315" s="96"/>
      <c r="LZB315" s="96"/>
      <c r="LZC315" s="96"/>
      <c r="LZD315" s="96"/>
      <c r="LZE315" s="96"/>
      <c r="LZF315" s="96"/>
      <c r="LZG315" s="96"/>
      <c r="LZH315" s="96"/>
      <c r="LZI315" s="96"/>
      <c r="LZJ315" s="96"/>
      <c r="LZK315" s="96"/>
      <c r="LZL315" s="96"/>
      <c r="LZM315" s="96"/>
      <c r="LZN315" s="96"/>
      <c r="LZO315" s="96"/>
      <c r="LZP315" s="96"/>
      <c r="LZQ315" s="96"/>
      <c r="LZR315" s="96"/>
      <c r="LZS315" s="96"/>
      <c r="LZT315" s="96"/>
      <c r="LZU315" s="96"/>
      <c r="LZV315" s="96"/>
      <c r="LZW315" s="96"/>
      <c r="LZX315" s="96"/>
      <c r="LZY315" s="96"/>
      <c r="LZZ315" s="96"/>
      <c r="MAA315" s="96"/>
      <c r="MAB315" s="96"/>
      <c r="MAC315" s="96"/>
      <c r="MAD315" s="96"/>
      <c r="MAE315" s="96"/>
      <c r="MAF315" s="96"/>
      <c r="MAG315" s="96"/>
      <c r="MAH315" s="96"/>
      <c r="MAI315" s="96"/>
      <c r="MAJ315" s="96"/>
      <c r="MAK315" s="96"/>
      <c r="MAL315" s="96"/>
      <c r="MAM315" s="96"/>
      <c r="MAN315" s="96"/>
      <c r="MAO315" s="96"/>
      <c r="MAP315" s="96"/>
      <c r="MAQ315" s="96"/>
      <c r="MAR315" s="96"/>
      <c r="MAS315" s="96"/>
      <c r="MAT315" s="96"/>
      <c r="MAU315" s="96"/>
      <c r="MAV315" s="96"/>
      <c r="MAW315" s="96"/>
      <c r="MAX315" s="96"/>
      <c r="MAY315" s="96"/>
      <c r="MAZ315" s="96"/>
      <c r="MBA315" s="96"/>
      <c r="MBB315" s="96"/>
      <c r="MBC315" s="96"/>
      <c r="MBD315" s="96"/>
      <c r="MBE315" s="96"/>
      <c r="MBF315" s="96"/>
      <c r="MBG315" s="96"/>
      <c r="MBH315" s="96"/>
      <c r="MBI315" s="96"/>
      <c r="MBJ315" s="96"/>
      <c r="MBK315" s="96"/>
      <c r="MBL315" s="96"/>
      <c r="MBM315" s="96"/>
      <c r="MBN315" s="96"/>
      <c r="MBO315" s="96"/>
      <c r="MBP315" s="96"/>
      <c r="MBQ315" s="96"/>
      <c r="MBR315" s="96"/>
      <c r="MBS315" s="96"/>
      <c r="MBT315" s="96"/>
      <c r="MBU315" s="96"/>
      <c r="MBV315" s="96"/>
      <c r="MBW315" s="96"/>
      <c r="MBX315" s="96"/>
      <c r="MBY315" s="96"/>
      <c r="MBZ315" s="96"/>
      <c r="MCA315" s="96"/>
      <c r="MCB315" s="96"/>
      <c r="MCC315" s="96"/>
      <c r="MCD315" s="96"/>
      <c r="MCE315" s="96"/>
      <c r="MCF315" s="96"/>
      <c r="MCG315" s="96"/>
      <c r="MCH315" s="96"/>
      <c r="MCI315" s="96"/>
      <c r="MCJ315" s="96"/>
      <c r="MCK315" s="96"/>
      <c r="MCL315" s="96"/>
      <c r="MCM315" s="96"/>
      <c r="MCN315" s="96"/>
      <c r="MCO315" s="96"/>
      <c r="MCP315" s="96"/>
      <c r="MCQ315" s="96"/>
      <c r="MCR315" s="96"/>
      <c r="MCS315" s="96"/>
      <c r="MCT315" s="96"/>
      <c r="MCU315" s="96"/>
      <c r="MCV315" s="96"/>
      <c r="MCW315" s="96"/>
      <c r="MCX315" s="96"/>
      <c r="MCY315" s="96"/>
      <c r="MCZ315" s="96"/>
      <c r="MDA315" s="96"/>
      <c r="MDB315" s="96"/>
      <c r="MDC315" s="96"/>
      <c r="MDD315" s="96"/>
      <c r="MDE315" s="96"/>
      <c r="MDF315" s="96"/>
      <c r="MDG315" s="96"/>
      <c r="MDH315" s="96"/>
      <c r="MDI315" s="96"/>
      <c r="MDJ315" s="96"/>
      <c r="MDK315" s="96"/>
      <c r="MDL315" s="96"/>
      <c r="MDM315" s="96"/>
      <c r="MDN315" s="96"/>
      <c r="MDO315" s="96"/>
      <c r="MDP315" s="96"/>
      <c r="MDQ315" s="96"/>
      <c r="MDR315" s="96"/>
      <c r="MDS315" s="96"/>
      <c r="MDT315" s="96"/>
      <c r="MDU315" s="96"/>
      <c r="MDV315" s="96"/>
      <c r="MDW315" s="96"/>
      <c r="MDX315" s="96"/>
      <c r="MDY315" s="96"/>
      <c r="MDZ315" s="96"/>
      <c r="MEA315" s="96"/>
      <c r="MEB315" s="96"/>
      <c r="MEC315" s="96"/>
      <c r="MED315" s="96"/>
      <c r="MEE315" s="96"/>
      <c r="MEF315" s="96"/>
      <c r="MEG315" s="96"/>
      <c r="MEH315" s="96"/>
      <c r="MEI315" s="96"/>
      <c r="MEJ315" s="96"/>
      <c r="MEK315" s="96"/>
      <c r="MEL315" s="96"/>
      <c r="MEM315" s="96"/>
      <c r="MEN315" s="96"/>
      <c r="MEO315" s="96"/>
      <c r="MEP315" s="96"/>
      <c r="MEQ315" s="96"/>
      <c r="MER315" s="96"/>
      <c r="MES315" s="96"/>
      <c r="MET315" s="96"/>
      <c r="MEU315" s="96"/>
      <c r="MEV315" s="96"/>
      <c r="MEW315" s="96"/>
      <c r="MEX315" s="96"/>
      <c r="MEY315" s="96"/>
      <c r="MEZ315" s="96"/>
      <c r="MFA315" s="96"/>
      <c r="MFB315" s="96"/>
      <c r="MFC315" s="96"/>
      <c r="MFD315" s="96"/>
      <c r="MFE315" s="96"/>
      <c r="MFF315" s="96"/>
      <c r="MFG315" s="96"/>
      <c r="MFH315" s="96"/>
      <c r="MFI315" s="96"/>
      <c r="MFJ315" s="96"/>
      <c r="MFK315" s="96"/>
      <c r="MFL315" s="96"/>
      <c r="MFM315" s="96"/>
      <c r="MFN315" s="96"/>
      <c r="MFO315" s="96"/>
      <c r="MFP315" s="96"/>
      <c r="MFQ315" s="96"/>
      <c r="MFR315" s="96"/>
      <c r="MFS315" s="96"/>
      <c r="MFT315" s="96"/>
      <c r="MFU315" s="96"/>
      <c r="MFV315" s="96"/>
      <c r="MFW315" s="96"/>
      <c r="MFX315" s="96"/>
      <c r="MFY315" s="96"/>
      <c r="MFZ315" s="96"/>
      <c r="MGA315" s="96"/>
      <c r="MGB315" s="96"/>
      <c r="MGC315" s="96"/>
      <c r="MGD315" s="96"/>
      <c r="MGE315" s="96"/>
      <c r="MGF315" s="96"/>
      <c r="MGG315" s="96"/>
      <c r="MGH315" s="96"/>
      <c r="MGI315" s="96"/>
      <c r="MGJ315" s="96"/>
      <c r="MGK315" s="96"/>
      <c r="MGL315" s="96"/>
      <c r="MGM315" s="96"/>
      <c r="MGN315" s="96"/>
      <c r="MGO315" s="96"/>
      <c r="MGP315" s="96"/>
      <c r="MGQ315" s="96"/>
      <c r="MGR315" s="96"/>
      <c r="MGS315" s="96"/>
      <c r="MGT315" s="96"/>
      <c r="MGU315" s="96"/>
      <c r="MGV315" s="96"/>
      <c r="MGW315" s="96"/>
      <c r="MGX315" s="96"/>
      <c r="MGY315" s="96"/>
      <c r="MGZ315" s="96"/>
      <c r="MHA315" s="96"/>
      <c r="MHB315" s="96"/>
      <c r="MHC315" s="96"/>
      <c r="MHD315" s="96"/>
      <c r="MHE315" s="96"/>
      <c r="MHF315" s="96"/>
      <c r="MHG315" s="96"/>
      <c r="MHH315" s="96"/>
      <c r="MHI315" s="96"/>
      <c r="MHJ315" s="96"/>
      <c r="MHK315" s="96"/>
      <c r="MHL315" s="96"/>
      <c r="MHM315" s="96"/>
      <c r="MHN315" s="96"/>
      <c r="MHO315" s="96"/>
      <c r="MHP315" s="96"/>
      <c r="MHQ315" s="96"/>
      <c r="MHR315" s="96"/>
      <c r="MHS315" s="96"/>
      <c r="MHT315" s="96"/>
      <c r="MHU315" s="96"/>
      <c r="MHV315" s="96"/>
      <c r="MHW315" s="96"/>
      <c r="MHX315" s="96"/>
      <c r="MHY315" s="96"/>
      <c r="MHZ315" s="96"/>
      <c r="MIA315" s="96"/>
      <c r="MIB315" s="96"/>
      <c r="MIC315" s="96"/>
      <c r="MID315" s="96"/>
      <c r="MIE315" s="96"/>
      <c r="MIF315" s="96"/>
      <c r="MIG315" s="96"/>
      <c r="MIH315" s="96"/>
      <c r="MII315" s="96"/>
      <c r="MIJ315" s="96"/>
      <c r="MIK315" s="96"/>
      <c r="MIL315" s="96"/>
      <c r="MIM315" s="96"/>
      <c r="MIN315" s="96"/>
      <c r="MIO315" s="96"/>
      <c r="MIP315" s="96"/>
      <c r="MIQ315" s="96"/>
      <c r="MIR315" s="96"/>
      <c r="MIS315" s="96"/>
      <c r="MIT315" s="96"/>
      <c r="MIU315" s="96"/>
      <c r="MIV315" s="96"/>
      <c r="MIW315" s="96"/>
      <c r="MIX315" s="96"/>
      <c r="MIY315" s="96"/>
      <c r="MIZ315" s="96"/>
      <c r="MJA315" s="96"/>
      <c r="MJB315" s="96"/>
      <c r="MJC315" s="96"/>
      <c r="MJD315" s="96"/>
      <c r="MJE315" s="96"/>
      <c r="MJF315" s="96"/>
      <c r="MJG315" s="96"/>
      <c r="MJH315" s="96"/>
      <c r="MJI315" s="96"/>
      <c r="MJJ315" s="96"/>
      <c r="MJK315" s="96"/>
      <c r="MJL315" s="96"/>
      <c r="MJM315" s="96"/>
      <c r="MJN315" s="96"/>
      <c r="MJO315" s="96"/>
      <c r="MJP315" s="96"/>
      <c r="MJQ315" s="96"/>
      <c r="MJR315" s="96"/>
      <c r="MJS315" s="96"/>
      <c r="MJT315" s="96"/>
      <c r="MJU315" s="96"/>
      <c r="MJV315" s="96"/>
      <c r="MJW315" s="96"/>
      <c r="MJX315" s="96"/>
      <c r="MJY315" s="96"/>
      <c r="MJZ315" s="96"/>
      <c r="MKA315" s="96"/>
      <c r="MKB315" s="96"/>
      <c r="MKC315" s="96"/>
      <c r="MKD315" s="96"/>
      <c r="MKE315" s="96"/>
      <c r="MKF315" s="96"/>
      <c r="MKG315" s="96"/>
      <c r="MKH315" s="96"/>
      <c r="MKI315" s="96"/>
      <c r="MKJ315" s="96"/>
      <c r="MKK315" s="96"/>
      <c r="MKL315" s="96"/>
      <c r="MKM315" s="96"/>
      <c r="MKN315" s="96"/>
      <c r="MKO315" s="96"/>
      <c r="MKP315" s="96"/>
      <c r="MKQ315" s="96"/>
      <c r="MKR315" s="96"/>
      <c r="MKS315" s="96"/>
      <c r="MKT315" s="96"/>
      <c r="MKU315" s="96"/>
      <c r="MKV315" s="96"/>
      <c r="MKW315" s="96"/>
      <c r="MKX315" s="96"/>
      <c r="MKY315" s="96"/>
      <c r="MKZ315" s="96"/>
      <c r="MLA315" s="96"/>
      <c r="MLB315" s="96"/>
      <c r="MLC315" s="96"/>
      <c r="MLD315" s="96"/>
      <c r="MLE315" s="96"/>
      <c r="MLF315" s="96"/>
      <c r="MLG315" s="96"/>
      <c r="MLH315" s="96"/>
      <c r="MLI315" s="96"/>
      <c r="MLJ315" s="96"/>
      <c r="MLK315" s="96"/>
      <c r="MLL315" s="96"/>
      <c r="MLM315" s="96"/>
      <c r="MLN315" s="96"/>
      <c r="MLO315" s="96"/>
      <c r="MLP315" s="96"/>
      <c r="MLQ315" s="96"/>
      <c r="MLR315" s="96"/>
      <c r="MLS315" s="96"/>
      <c r="MLT315" s="96"/>
      <c r="MLU315" s="96"/>
      <c r="MLV315" s="96"/>
      <c r="MLW315" s="96"/>
      <c r="MLX315" s="96"/>
      <c r="MLY315" s="96"/>
      <c r="MLZ315" s="96"/>
      <c r="MMA315" s="96"/>
      <c r="MMB315" s="96"/>
      <c r="MMC315" s="96"/>
      <c r="MMD315" s="96"/>
      <c r="MME315" s="96"/>
      <c r="MMF315" s="96"/>
      <c r="MMG315" s="96"/>
      <c r="MMH315" s="96"/>
      <c r="MMI315" s="96"/>
      <c r="MMJ315" s="96"/>
      <c r="MMK315" s="96"/>
      <c r="MML315" s="96"/>
      <c r="MMM315" s="96"/>
      <c r="MMN315" s="96"/>
      <c r="MMO315" s="96"/>
      <c r="MMP315" s="96"/>
      <c r="MMQ315" s="96"/>
      <c r="MMR315" s="96"/>
      <c r="MMS315" s="96"/>
      <c r="MMT315" s="96"/>
      <c r="MMU315" s="96"/>
      <c r="MMV315" s="96"/>
      <c r="MMW315" s="96"/>
      <c r="MMX315" s="96"/>
      <c r="MMY315" s="96"/>
      <c r="MMZ315" s="96"/>
      <c r="MNA315" s="96"/>
      <c r="MNB315" s="96"/>
      <c r="MNC315" s="96"/>
      <c r="MND315" s="96"/>
      <c r="MNE315" s="96"/>
      <c r="MNF315" s="96"/>
      <c r="MNG315" s="96"/>
      <c r="MNH315" s="96"/>
      <c r="MNI315" s="96"/>
      <c r="MNJ315" s="96"/>
      <c r="MNK315" s="96"/>
      <c r="MNL315" s="96"/>
      <c r="MNM315" s="96"/>
      <c r="MNN315" s="96"/>
      <c r="MNO315" s="96"/>
      <c r="MNP315" s="96"/>
      <c r="MNQ315" s="96"/>
      <c r="MNR315" s="96"/>
      <c r="MNS315" s="96"/>
      <c r="MNT315" s="96"/>
      <c r="MNU315" s="96"/>
      <c r="MNV315" s="96"/>
      <c r="MNW315" s="96"/>
      <c r="MNX315" s="96"/>
      <c r="MNY315" s="96"/>
      <c r="MNZ315" s="96"/>
      <c r="MOA315" s="96"/>
      <c r="MOB315" s="96"/>
      <c r="MOC315" s="96"/>
      <c r="MOD315" s="96"/>
      <c r="MOE315" s="96"/>
      <c r="MOF315" s="96"/>
      <c r="MOG315" s="96"/>
      <c r="MOH315" s="96"/>
      <c r="MOI315" s="96"/>
      <c r="MOJ315" s="96"/>
      <c r="MOK315" s="96"/>
      <c r="MOL315" s="96"/>
      <c r="MOM315" s="96"/>
      <c r="MON315" s="96"/>
      <c r="MOO315" s="96"/>
      <c r="MOP315" s="96"/>
      <c r="MOQ315" s="96"/>
      <c r="MOR315" s="96"/>
      <c r="MOS315" s="96"/>
      <c r="MOT315" s="96"/>
      <c r="MOU315" s="96"/>
      <c r="MOV315" s="96"/>
      <c r="MOW315" s="96"/>
      <c r="MOX315" s="96"/>
      <c r="MOY315" s="96"/>
      <c r="MOZ315" s="96"/>
      <c r="MPA315" s="96"/>
      <c r="MPB315" s="96"/>
      <c r="MPC315" s="96"/>
      <c r="MPD315" s="96"/>
      <c r="MPE315" s="96"/>
      <c r="MPF315" s="96"/>
      <c r="MPG315" s="96"/>
      <c r="MPH315" s="96"/>
      <c r="MPI315" s="96"/>
      <c r="MPJ315" s="96"/>
      <c r="MPK315" s="96"/>
      <c r="MPL315" s="96"/>
      <c r="MPM315" s="96"/>
      <c r="MPN315" s="96"/>
      <c r="MPO315" s="96"/>
      <c r="MPP315" s="96"/>
      <c r="MPQ315" s="96"/>
      <c r="MPR315" s="96"/>
      <c r="MPS315" s="96"/>
      <c r="MPT315" s="96"/>
      <c r="MPU315" s="96"/>
      <c r="MPV315" s="96"/>
      <c r="MPW315" s="96"/>
      <c r="MPX315" s="96"/>
      <c r="MPY315" s="96"/>
      <c r="MPZ315" s="96"/>
      <c r="MQA315" s="96"/>
      <c r="MQB315" s="96"/>
      <c r="MQC315" s="96"/>
      <c r="MQD315" s="96"/>
      <c r="MQE315" s="96"/>
      <c r="MQF315" s="96"/>
      <c r="MQG315" s="96"/>
      <c r="MQH315" s="96"/>
      <c r="MQI315" s="96"/>
      <c r="MQJ315" s="96"/>
      <c r="MQK315" s="96"/>
      <c r="MQL315" s="96"/>
      <c r="MQM315" s="96"/>
      <c r="MQN315" s="96"/>
      <c r="MQO315" s="96"/>
      <c r="MQP315" s="96"/>
      <c r="MQQ315" s="96"/>
      <c r="MQR315" s="96"/>
      <c r="MQS315" s="96"/>
      <c r="MQT315" s="96"/>
      <c r="MQU315" s="96"/>
      <c r="MQV315" s="96"/>
      <c r="MQW315" s="96"/>
      <c r="MQX315" s="96"/>
      <c r="MQY315" s="96"/>
      <c r="MQZ315" s="96"/>
      <c r="MRA315" s="96"/>
      <c r="MRB315" s="96"/>
      <c r="MRC315" s="96"/>
      <c r="MRD315" s="96"/>
      <c r="MRE315" s="96"/>
      <c r="MRF315" s="96"/>
      <c r="MRG315" s="96"/>
      <c r="MRH315" s="96"/>
      <c r="MRI315" s="96"/>
      <c r="MRJ315" s="96"/>
      <c r="MRK315" s="96"/>
      <c r="MRL315" s="96"/>
      <c r="MRM315" s="96"/>
      <c r="MRN315" s="96"/>
      <c r="MRO315" s="96"/>
      <c r="MRP315" s="96"/>
      <c r="MRQ315" s="96"/>
      <c r="MRR315" s="96"/>
      <c r="MRS315" s="96"/>
      <c r="MRT315" s="96"/>
      <c r="MRU315" s="96"/>
      <c r="MRV315" s="96"/>
      <c r="MRW315" s="96"/>
      <c r="MRX315" s="96"/>
      <c r="MRY315" s="96"/>
      <c r="MRZ315" s="96"/>
      <c r="MSA315" s="96"/>
      <c r="MSB315" s="96"/>
      <c r="MSC315" s="96"/>
      <c r="MSD315" s="96"/>
      <c r="MSE315" s="96"/>
      <c r="MSF315" s="96"/>
      <c r="MSG315" s="96"/>
      <c r="MSH315" s="96"/>
      <c r="MSI315" s="96"/>
      <c r="MSJ315" s="96"/>
      <c r="MSK315" s="96"/>
      <c r="MSL315" s="96"/>
      <c r="MSM315" s="96"/>
      <c r="MSN315" s="96"/>
      <c r="MSO315" s="96"/>
      <c r="MSP315" s="96"/>
      <c r="MSQ315" s="96"/>
      <c r="MSR315" s="96"/>
      <c r="MSS315" s="96"/>
      <c r="MST315" s="96"/>
      <c r="MSU315" s="96"/>
      <c r="MSV315" s="96"/>
      <c r="MSW315" s="96"/>
      <c r="MSX315" s="96"/>
      <c r="MSY315" s="96"/>
      <c r="MSZ315" s="96"/>
      <c r="MTA315" s="96"/>
      <c r="MTB315" s="96"/>
      <c r="MTC315" s="96"/>
      <c r="MTD315" s="96"/>
      <c r="MTE315" s="96"/>
      <c r="MTF315" s="96"/>
      <c r="MTG315" s="96"/>
      <c r="MTH315" s="96"/>
      <c r="MTI315" s="96"/>
      <c r="MTJ315" s="96"/>
      <c r="MTK315" s="96"/>
      <c r="MTL315" s="96"/>
      <c r="MTM315" s="96"/>
      <c r="MTN315" s="96"/>
      <c r="MTO315" s="96"/>
      <c r="MTP315" s="96"/>
      <c r="MTQ315" s="96"/>
      <c r="MTR315" s="96"/>
      <c r="MTS315" s="96"/>
      <c r="MTT315" s="96"/>
      <c r="MTU315" s="96"/>
      <c r="MTV315" s="96"/>
      <c r="MTW315" s="96"/>
      <c r="MTX315" s="96"/>
      <c r="MTY315" s="96"/>
      <c r="MTZ315" s="96"/>
      <c r="MUA315" s="96"/>
      <c r="MUB315" s="96"/>
      <c r="MUC315" s="96"/>
      <c r="MUD315" s="96"/>
      <c r="MUE315" s="96"/>
      <c r="MUF315" s="96"/>
      <c r="MUG315" s="96"/>
      <c r="MUH315" s="96"/>
      <c r="MUI315" s="96"/>
      <c r="MUJ315" s="96"/>
      <c r="MUK315" s="96"/>
      <c r="MUL315" s="96"/>
      <c r="MUM315" s="96"/>
      <c r="MUN315" s="96"/>
      <c r="MUO315" s="96"/>
      <c r="MUP315" s="96"/>
      <c r="MUQ315" s="96"/>
      <c r="MUR315" s="96"/>
      <c r="MUS315" s="96"/>
      <c r="MUT315" s="96"/>
      <c r="MUU315" s="96"/>
      <c r="MUV315" s="96"/>
      <c r="MUW315" s="96"/>
      <c r="MUX315" s="96"/>
      <c r="MUY315" s="96"/>
      <c r="MUZ315" s="96"/>
      <c r="MVA315" s="96"/>
      <c r="MVB315" s="96"/>
      <c r="MVC315" s="96"/>
      <c r="MVD315" s="96"/>
      <c r="MVE315" s="96"/>
      <c r="MVF315" s="96"/>
      <c r="MVG315" s="96"/>
      <c r="MVH315" s="96"/>
      <c r="MVI315" s="96"/>
      <c r="MVJ315" s="96"/>
      <c r="MVK315" s="96"/>
      <c r="MVL315" s="96"/>
      <c r="MVM315" s="96"/>
      <c r="MVN315" s="96"/>
      <c r="MVO315" s="96"/>
      <c r="MVP315" s="96"/>
      <c r="MVQ315" s="96"/>
      <c r="MVR315" s="96"/>
      <c r="MVS315" s="96"/>
      <c r="MVT315" s="96"/>
      <c r="MVU315" s="96"/>
      <c r="MVV315" s="96"/>
      <c r="MVW315" s="96"/>
      <c r="MVX315" s="96"/>
      <c r="MVY315" s="96"/>
      <c r="MVZ315" s="96"/>
      <c r="MWA315" s="96"/>
      <c r="MWB315" s="96"/>
      <c r="MWC315" s="96"/>
      <c r="MWD315" s="96"/>
      <c r="MWE315" s="96"/>
      <c r="MWF315" s="96"/>
      <c r="MWG315" s="96"/>
      <c r="MWH315" s="96"/>
      <c r="MWI315" s="96"/>
      <c r="MWJ315" s="96"/>
      <c r="MWK315" s="96"/>
      <c r="MWL315" s="96"/>
      <c r="MWM315" s="96"/>
      <c r="MWN315" s="96"/>
      <c r="MWO315" s="96"/>
      <c r="MWP315" s="96"/>
      <c r="MWQ315" s="96"/>
      <c r="MWR315" s="96"/>
      <c r="MWS315" s="96"/>
      <c r="MWT315" s="96"/>
      <c r="MWU315" s="96"/>
      <c r="MWV315" s="96"/>
      <c r="MWW315" s="96"/>
      <c r="MWX315" s="96"/>
      <c r="MWY315" s="96"/>
      <c r="MWZ315" s="96"/>
      <c r="MXA315" s="96"/>
      <c r="MXB315" s="96"/>
      <c r="MXC315" s="96"/>
      <c r="MXD315" s="96"/>
      <c r="MXE315" s="96"/>
      <c r="MXF315" s="96"/>
      <c r="MXG315" s="96"/>
      <c r="MXH315" s="96"/>
      <c r="MXI315" s="96"/>
      <c r="MXJ315" s="96"/>
      <c r="MXK315" s="96"/>
      <c r="MXL315" s="96"/>
      <c r="MXM315" s="96"/>
      <c r="MXN315" s="96"/>
      <c r="MXO315" s="96"/>
      <c r="MXP315" s="96"/>
      <c r="MXQ315" s="96"/>
      <c r="MXR315" s="96"/>
      <c r="MXS315" s="96"/>
      <c r="MXT315" s="96"/>
      <c r="MXU315" s="96"/>
      <c r="MXV315" s="96"/>
      <c r="MXW315" s="96"/>
      <c r="MXX315" s="96"/>
      <c r="MXY315" s="96"/>
      <c r="MXZ315" s="96"/>
      <c r="MYA315" s="96"/>
      <c r="MYB315" s="96"/>
      <c r="MYC315" s="96"/>
      <c r="MYD315" s="96"/>
      <c r="MYE315" s="96"/>
      <c r="MYF315" s="96"/>
      <c r="MYG315" s="96"/>
      <c r="MYH315" s="96"/>
      <c r="MYI315" s="96"/>
      <c r="MYJ315" s="96"/>
      <c r="MYK315" s="96"/>
      <c r="MYL315" s="96"/>
      <c r="MYM315" s="96"/>
      <c r="MYN315" s="96"/>
      <c r="MYO315" s="96"/>
      <c r="MYP315" s="96"/>
      <c r="MYQ315" s="96"/>
      <c r="MYR315" s="96"/>
      <c r="MYS315" s="96"/>
      <c r="MYT315" s="96"/>
      <c r="MYU315" s="96"/>
      <c r="MYV315" s="96"/>
      <c r="MYW315" s="96"/>
      <c r="MYX315" s="96"/>
      <c r="MYY315" s="96"/>
      <c r="MYZ315" s="96"/>
      <c r="MZA315" s="96"/>
      <c r="MZB315" s="96"/>
      <c r="MZC315" s="96"/>
      <c r="MZD315" s="96"/>
      <c r="MZE315" s="96"/>
      <c r="MZF315" s="96"/>
      <c r="MZG315" s="96"/>
      <c r="MZH315" s="96"/>
      <c r="MZI315" s="96"/>
      <c r="MZJ315" s="96"/>
      <c r="MZK315" s="96"/>
      <c r="MZL315" s="96"/>
      <c r="MZM315" s="96"/>
      <c r="MZN315" s="96"/>
      <c r="MZO315" s="96"/>
      <c r="MZP315" s="96"/>
      <c r="MZQ315" s="96"/>
      <c r="MZR315" s="96"/>
      <c r="MZS315" s="96"/>
      <c r="MZT315" s="96"/>
      <c r="MZU315" s="96"/>
      <c r="MZV315" s="96"/>
      <c r="MZW315" s="96"/>
      <c r="MZX315" s="96"/>
      <c r="MZY315" s="96"/>
      <c r="MZZ315" s="96"/>
      <c r="NAA315" s="96"/>
      <c r="NAB315" s="96"/>
      <c r="NAC315" s="96"/>
      <c r="NAD315" s="96"/>
      <c r="NAE315" s="96"/>
      <c r="NAF315" s="96"/>
      <c r="NAG315" s="96"/>
      <c r="NAH315" s="96"/>
      <c r="NAI315" s="96"/>
      <c r="NAJ315" s="96"/>
      <c r="NAK315" s="96"/>
      <c r="NAL315" s="96"/>
      <c r="NAM315" s="96"/>
      <c r="NAN315" s="96"/>
      <c r="NAO315" s="96"/>
      <c r="NAP315" s="96"/>
      <c r="NAQ315" s="96"/>
      <c r="NAR315" s="96"/>
      <c r="NAS315" s="96"/>
      <c r="NAT315" s="96"/>
      <c r="NAU315" s="96"/>
      <c r="NAV315" s="96"/>
      <c r="NAW315" s="96"/>
      <c r="NAX315" s="96"/>
      <c r="NAY315" s="96"/>
      <c r="NAZ315" s="96"/>
      <c r="NBA315" s="96"/>
      <c r="NBB315" s="96"/>
      <c r="NBC315" s="96"/>
      <c r="NBD315" s="96"/>
      <c r="NBE315" s="96"/>
      <c r="NBF315" s="96"/>
      <c r="NBG315" s="96"/>
      <c r="NBH315" s="96"/>
      <c r="NBI315" s="96"/>
      <c r="NBJ315" s="96"/>
      <c r="NBK315" s="96"/>
      <c r="NBL315" s="96"/>
      <c r="NBM315" s="96"/>
      <c r="NBN315" s="96"/>
      <c r="NBO315" s="96"/>
      <c r="NBP315" s="96"/>
      <c r="NBQ315" s="96"/>
      <c r="NBR315" s="96"/>
      <c r="NBS315" s="96"/>
      <c r="NBT315" s="96"/>
      <c r="NBU315" s="96"/>
      <c r="NBV315" s="96"/>
      <c r="NBW315" s="96"/>
      <c r="NBX315" s="96"/>
      <c r="NBY315" s="96"/>
      <c r="NBZ315" s="96"/>
      <c r="NCA315" s="96"/>
      <c r="NCB315" s="96"/>
      <c r="NCC315" s="96"/>
      <c r="NCD315" s="96"/>
      <c r="NCE315" s="96"/>
      <c r="NCF315" s="96"/>
      <c r="NCG315" s="96"/>
      <c r="NCH315" s="96"/>
      <c r="NCI315" s="96"/>
      <c r="NCJ315" s="96"/>
      <c r="NCK315" s="96"/>
      <c r="NCL315" s="96"/>
      <c r="NCM315" s="96"/>
      <c r="NCN315" s="96"/>
      <c r="NCO315" s="96"/>
      <c r="NCP315" s="96"/>
      <c r="NCQ315" s="96"/>
      <c r="NCR315" s="96"/>
      <c r="NCS315" s="96"/>
      <c r="NCT315" s="96"/>
      <c r="NCU315" s="96"/>
      <c r="NCV315" s="96"/>
      <c r="NCW315" s="96"/>
      <c r="NCX315" s="96"/>
      <c r="NCY315" s="96"/>
      <c r="NCZ315" s="96"/>
      <c r="NDA315" s="96"/>
      <c r="NDB315" s="96"/>
      <c r="NDC315" s="96"/>
      <c r="NDD315" s="96"/>
      <c r="NDE315" s="96"/>
      <c r="NDF315" s="96"/>
      <c r="NDG315" s="96"/>
      <c r="NDH315" s="96"/>
      <c r="NDI315" s="96"/>
      <c r="NDJ315" s="96"/>
      <c r="NDK315" s="96"/>
      <c r="NDL315" s="96"/>
      <c r="NDM315" s="96"/>
      <c r="NDN315" s="96"/>
      <c r="NDO315" s="96"/>
      <c r="NDP315" s="96"/>
      <c r="NDQ315" s="96"/>
      <c r="NDR315" s="96"/>
      <c r="NDS315" s="96"/>
      <c r="NDT315" s="96"/>
      <c r="NDU315" s="96"/>
      <c r="NDV315" s="96"/>
      <c r="NDW315" s="96"/>
      <c r="NDX315" s="96"/>
      <c r="NDY315" s="96"/>
      <c r="NDZ315" s="96"/>
      <c r="NEA315" s="96"/>
      <c r="NEB315" s="96"/>
      <c r="NEC315" s="96"/>
      <c r="NED315" s="96"/>
      <c r="NEE315" s="96"/>
      <c r="NEF315" s="96"/>
      <c r="NEG315" s="96"/>
      <c r="NEH315" s="96"/>
      <c r="NEI315" s="96"/>
      <c r="NEJ315" s="96"/>
      <c r="NEK315" s="96"/>
      <c r="NEL315" s="96"/>
      <c r="NEM315" s="96"/>
      <c r="NEN315" s="96"/>
      <c r="NEO315" s="96"/>
      <c r="NEP315" s="96"/>
      <c r="NEQ315" s="96"/>
      <c r="NER315" s="96"/>
      <c r="NES315" s="96"/>
      <c r="NET315" s="96"/>
      <c r="NEU315" s="96"/>
      <c r="NEV315" s="96"/>
      <c r="NEW315" s="96"/>
      <c r="NEX315" s="96"/>
      <c r="NEY315" s="96"/>
      <c r="NEZ315" s="96"/>
      <c r="NFA315" s="96"/>
      <c r="NFB315" s="96"/>
      <c r="NFC315" s="96"/>
      <c r="NFD315" s="96"/>
      <c r="NFE315" s="96"/>
      <c r="NFF315" s="96"/>
      <c r="NFG315" s="96"/>
      <c r="NFH315" s="96"/>
      <c r="NFI315" s="96"/>
      <c r="NFJ315" s="96"/>
      <c r="NFK315" s="96"/>
      <c r="NFL315" s="96"/>
      <c r="NFM315" s="96"/>
      <c r="NFN315" s="96"/>
      <c r="NFO315" s="96"/>
      <c r="NFP315" s="96"/>
      <c r="NFQ315" s="96"/>
      <c r="NFR315" s="96"/>
      <c r="NFS315" s="96"/>
      <c r="NFT315" s="96"/>
      <c r="NFU315" s="96"/>
      <c r="NFV315" s="96"/>
      <c r="NFW315" s="96"/>
      <c r="NFX315" s="96"/>
      <c r="NFY315" s="96"/>
      <c r="NFZ315" s="96"/>
      <c r="NGA315" s="96"/>
      <c r="NGB315" s="96"/>
      <c r="NGC315" s="96"/>
      <c r="NGD315" s="96"/>
      <c r="NGE315" s="96"/>
      <c r="NGF315" s="96"/>
      <c r="NGG315" s="96"/>
      <c r="NGH315" s="96"/>
      <c r="NGI315" s="96"/>
      <c r="NGJ315" s="96"/>
      <c r="NGK315" s="96"/>
      <c r="NGL315" s="96"/>
      <c r="NGM315" s="96"/>
      <c r="NGN315" s="96"/>
      <c r="NGO315" s="96"/>
      <c r="NGP315" s="96"/>
      <c r="NGQ315" s="96"/>
      <c r="NGR315" s="96"/>
      <c r="NGS315" s="96"/>
      <c r="NGT315" s="96"/>
      <c r="NGU315" s="96"/>
      <c r="NGV315" s="96"/>
      <c r="NGW315" s="96"/>
      <c r="NGX315" s="96"/>
      <c r="NGY315" s="96"/>
      <c r="NGZ315" s="96"/>
      <c r="NHA315" s="96"/>
      <c r="NHB315" s="96"/>
      <c r="NHC315" s="96"/>
      <c r="NHD315" s="96"/>
      <c r="NHE315" s="96"/>
      <c r="NHF315" s="96"/>
      <c r="NHG315" s="96"/>
      <c r="NHH315" s="96"/>
      <c r="NHI315" s="96"/>
      <c r="NHJ315" s="96"/>
      <c r="NHK315" s="96"/>
      <c r="NHL315" s="96"/>
      <c r="NHM315" s="96"/>
      <c r="NHN315" s="96"/>
      <c r="NHO315" s="96"/>
      <c r="NHP315" s="96"/>
      <c r="NHQ315" s="96"/>
      <c r="NHR315" s="96"/>
      <c r="NHS315" s="96"/>
      <c r="NHT315" s="96"/>
      <c r="NHU315" s="96"/>
      <c r="NHV315" s="96"/>
      <c r="NHW315" s="96"/>
      <c r="NHX315" s="96"/>
      <c r="NHY315" s="96"/>
      <c r="NHZ315" s="96"/>
      <c r="NIA315" s="96"/>
      <c r="NIB315" s="96"/>
      <c r="NIC315" s="96"/>
      <c r="NID315" s="96"/>
      <c r="NIE315" s="96"/>
      <c r="NIF315" s="96"/>
      <c r="NIG315" s="96"/>
      <c r="NIH315" s="96"/>
      <c r="NII315" s="96"/>
      <c r="NIJ315" s="96"/>
      <c r="NIK315" s="96"/>
      <c r="NIL315" s="96"/>
      <c r="NIM315" s="96"/>
      <c r="NIN315" s="96"/>
      <c r="NIO315" s="96"/>
      <c r="NIP315" s="96"/>
      <c r="NIQ315" s="96"/>
      <c r="NIR315" s="96"/>
      <c r="NIS315" s="96"/>
      <c r="NIT315" s="96"/>
      <c r="NIU315" s="96"/>
      <c r="NIV315" s="96"/>
      <c r="NIW315" s="96"/>
      <c r="NIX315" s="96"/>
      <c r="NIY315" s="96"/>
      <c r="NIZ315" s="96"/>
      <c r="NJA315" s="96"/>
      <c r="NJB315" s="96"/>
      <c r="NJC315" s="96"/>
      <c r="NJD315" s="96"/>
      <c r="NJE315" s="96"/>
      <c r="NJF315" s="96"/>
      <c r="NJG315" s="96"/>
      <c r="NJH315" s="96"/>
      <c r="NJI315" s="96"/>
      <c r="NJJ315" s="96"/>
      <c r="NJK315" s="96"/>
      <c r="NJL315" s="96"/>
      <c r="NJM315" s="96"/>
      <c r="NJN315" s="96"/>
      <c r="NJO315" s="96"/>
      <c r="NJP315" s="96"/>
      <c r="NJQ315" s="96"/>
      <c r="NJR315" s="96"/>
      <c r="NJS315" s="96"/>
      <c r="NJT315" s="96"/>
      <c r="NJU315" s="96"/>
      <c r="NJV315" s="96"/>
      <c r="NJW315" s="96"/>
      <c r="NJX315" s="96"/>
      <c r="NJY315" s="96"/>
      <c r="NJZ315" s="96"/>
      <c r="NKA315" s="96"/>
      <c r="NKB315" s="96"/>
      <c r="NKC315" s="96"/>
      <c r="NKD315" s="96"/>
      <c r="NKE315" s="96"/>
      <c r="NKF315" s="96"/>
      <c r="NKG315" s="96"/>
      <c r="NKH315" s="96"/>
      <c r="NKI315" s="96"/>
      <c r="NKJ315" s="96"/>
      <c r="NKK315" s="96"/>
      <c r="NKL315" s="96"/>
      <c r="NKM315" s="96"/>
      <c r="NKN315" s="96"/>
      <c r="NKO315" s="96"/>
      <c r="NKP315" s="96"/>
      <c r="NKQ315" s="96"/>
      <c r="NKR315" s="96"/>
      <c r="NKS315" s="96"/>
      <c r="NKT315" s="96"/>
      <c r="NKU315" s="96"/>
      <c r="NKV315" s="96"/>
      <c r="NKW315" s="96"/>
      <c r="NKX315" s="96"/>
      <c r="NKY315" s="96"/>
      <c r="NKZ315" s="96"/>
      <c r="NLA315" s="96"/>
      <c r="NLB315" s="96"/>
      <c r="NLC315" s="96"/>
      <c r="NLD315" s="96"/>
      <c r="NLE315" s="96"/>
      <c r="NLF315" s="96"/>
      <c r="NLG315" s="96"/>
      <c r="NLH315" s="96"/>
      <c r="NLI315" s="96"/>
      <c r="NLJ315" s="96"/>
      <c r="NLK315" s="96"/>
      <c r="NLL315" s="96"/>
      <c r="NLM315" s="96"/>
      <c r="NLN315" s="96"/>
      <c r="NLO315" s="96"/>
      <c r="NLP315" s="96"/>
      <c r="NLQ315" s="96"/>
      <c r="NLR315" s="96"/>
      <c r="NLS315" s="96"/>
      <c r="NLT315" s="96"/>
      <c r="NLU315" s="96"/>
      <c r="NLV315" s="96"/>
      <c r="NLW315" s="96"/>
      <c r="NLX315" s="96"/>
      <c r="NLY315" s="96"/>
      <c r="NLZ315" s="96"/>
      <c r="NMA315" s="96"/>
      <c r="NMB315" s="96"/>
      <c r="NMC315" s="96"/>
      <c r="NMD315" s="96"/>
      <c r="NME315" s="96"/>
      <c r="NMF315" s="96"/>
      <c r="NMG315" s="96"/>
      <c r="NMH315" s="96"/>
      <c r="NMI315" s="96"/>
      <c r="NMJ315" s="96"/>
      <c r="NMK315" s="96"/>
      <c r="NML315" s="96"/>
      <c r="NMM315" s="96"/>
      <c r="NMN315" s="96"/>
      <c r="NMO315" s="96"/>
      <c r="NMP315" s="96"/>
      <c r="NMQ315" s="96"/>
      <c r="NMR315" s="96"/>
      <c r="NMS315" s="96"/>
      <c r="NMT315" s="96"/>
      <c r="NMU315" s="96"/>
      <c r="NMV315" s="96"/>
      <c r="NMW315" s="96"/>
      <c r="NMX315" s="96"/>
      <c r="NMY315" s="96"/>
      <c r="NMZ315" s="96"/>
      <c r="NNA315" s="96"/>
      <c r="NNB315" s="96"/>
      <c r="NNC315" s="96"/>
      <c r="NND315" s="96"/>
      <c r="NNE315" s="96"/>
      <c r="NNF315" s="96"/>
      <c r="NNG315" s="96"/>
      <c r="NNH315" s="96"/>
      <c r="NNI315" s="96"/>
      <c r="NNJ315" s="96"/>
      <c r="NNK315" s="96"/>
      <c r="NNL315" s="96"/>
      <c r="NNM315" s="96"/>
      <c r="NNN315" s="96"/>
      <c r="NNO315" s="96"/>
      <c r="NNP315" s="96"/>
      <c r="NNQ315" s="96"/>
      <c r="NNR315" s="96"/>
      <c r="NNS315" s="96"/>
      <c r="NNT315" s="96"/>
      <c r="NNU315" s="96"/>
      <c r="NNV315" s="96"/>
      <c r="NNW315" s="96"/>
      <c r="NNX315" s="96"/>
      <c r="NNY315" s="96"/>
      <c r="NNZ315" s="96"/>
      <c r="NOA315" s="96"/>
      <c r="NOB315" s="96"/>
      <c r="NOC315" s="96"/>
      <c r="NOD315" s="96"/>
      <c r="NOE315" s="96"/>
      <c r="NOF315" s="96"/>
      <c r="NOG315" s="96"/>
      <c r="NOH315" s="96"/>
      <c r="NOI315" s="96"/>
      <c r="NOJ315" s="96"/>
      <c r="NOK315" s="96"/>
      <c r="NOL315" s="96"/>
      <c r="NOM315" s="96"/>
      <c r="NON315" s="96"/>
      <c r="NOO315" s="96"/>
      <c r="NOP315" s="96"/>
      <c r="NOQ315" s="96"/>
      <c r="NOR315" s="96"/>
      <c r="NOS315" s="96"/>
      <c r="NOT315" s="96"/>
      <c r="NOU315" s="96"/>
      <c r="NOV315" s="96"/>
      <c r="NOW315" s="96"/>
      <c r="NOX315" s="96"/>
      <c r="NOY315" s="96"/>
      <c r="NOZ315" s="96"/>
      <c r="NPA315" s="96"/>
      <c r="NPB315" s="96"/>
      <c r="NPC315" s="96"/>
      <c r="NPD315" s="96"/>
      <c r="NPE315" s="96"/>
      <c r="NPF315" s="96"/>
      <c r="NPG315" s="96"/>
      <c r="NPH315" s="96"/>
      <c r="NPI315" s="96"/>
      <c r="NPJ315" s="96"/>
      <c r="NPK315" s="96"/>
      <c r="NPL315" s="96"/>
      <c r="NPM315" s="96"/>
      <c r="NPN315" s="96"/>
      <c r="NPO315" s="96"/>
      <c r="NPP315" s="96"/>
      <c r="NPQ315" s="96"/>
      <c r="NPR315" s="96"/>
      <c r="NPS315" s="96"/>
      <c r="NPT315" s="96"/>
      <c r="NPU315" s="96"/>
      <c r="NPV315" s="96"/>
      <c r="NPW315" s="96"/>
      <c r="NPX315" s="96"/>
      <c r="NPY315" s="96"/>
      <c r="NPZ315" s="96"/>
      <c r="NQA315" s="96"/>
      <c r="NQB315" s="96"/>
      <c r="NQC315" s="96"/>
      <c r="NQD315" s="96"/>
      <c r="NQE315" s="96"/>
      <c r="NQF315" s="96"/>
      <c r="NQG315" s="96"/>
      <c r="NQH315" s="96"/>
      <c r="NQI315" s="96"/>
      <c r="NQJ315" s="96"/>
      <c r="NQK315" s="96"/>
      <c r="NQL315" s="96"/>
      <c r="NQM315" s="96"/>
      <c r="NQN315" s="96"/>
      <c r="NQO315" s="96"/>
      <c r="NQP315" s="96"/>
      <c r="NQQ315" s="96"/>
      <c r="NQR315" s="96"/>
      <c r="NQS315" s="96"/>
      <c r="NQT315" s="96"/>
      <c r="NQU315" s="96"/>
      <c r="NQV315" s="96"/>
      <c r="NQW315" s="96"/>
      <c r="NQX315" s="96"/>
      <c r="NQY315" s="96"/>
      <c r="NQZ315" s="96"/>
      <c r="NRA315" s="96"/>
      <c r="NRB315" s="96"/>
      <c r="NRC315" s="96"/>
      <c r="NRD315" s="96"/>
      <c r="NRE315" s="96"/>
      <c r="NRF315" s="96"/>
      <c r="NRG315" s="96"/>
      <c r="NRH315" s="96"/>
      <c r="NRI315" s="96"/>
      <c r="NRJ315" s="96"/>
      <c r="NRK315" s="96"/>
      <c r="NRL315" s="96"/>
      <c r="NRM315" s="96"/>
      <c r="NRN315" s="96"/>
      <c r="NRO315" s="96"/>
      <c r="NRP315" s="96"/>
      <c r="NRQ315" s="96"/>
      <c r="NRR315" s="96"/>
      <c r="NRS315" s="96"/>
      <c r="NRT315" s="96"/>
      <c r="NRU315" s="96"/>
      <c r="NRV315" s="96"/>
      <c r="NRW315" s="96"/>
      <c r="NRX315" s="96"/>
      <c r="NRY315" s="96"/>
      <c r="NRZ315" s="96"/>
      <c r="NSA315" s="96"/>
      <c r="NSB315" s="96"/>
      <c r="NSC315" s="96"/>
      <c r="NSD315" s="96"/>
      <c r="NSE315" s="96"/>
      <c r="NSF315" s="96"/>
      <c r="NSG315" s="96"/>
      <c r="NSH315" s="96"/>
      <c r="NSI315" s="96"/>
      <c r="NSJ315" s="96"/>
      <c r="NSK315" s="96"/>
      <c r="NSL315" s="96"/>
      <c r="NSM315" s="96"/>
      <c r="NSN315" s="96"/>
      <c r="NSO315" s="96"/>
      <c r="NSP315" s="96"/>
      <c r="NSQ315" s="96"/>
      <c r="NSR315" s="96"/>
      <c r="NSS315" s="96"/>
      <c r="NST315" s="96"/>
      <c r="NSU315" s="96"/>
      <c r="NSV315" s="96"/>
      <c r="NSW315" s="96"/>
      <c r="NSX315" s="96"/>
      <c r="NSY315" s="96"/>
      <c r="NSZ315" s="96"/>
      <c r="NTA315" s="96"/>
      <c r="NTB315" s="96"/>
      <c r="NTC315" s="96"/>
      <c r="NTD315" s="96"/>
      <c r="NTE315" s="96"/>
      <c r="NTF315" s="96"/>
      <c r="NTG315" s="96"/>
      <c r="NTH315" s="96"/>
      <c r="NTI315" s="96"/>
      <c r="NTJ315" s="96"/>
      <c r="NTK315" s="96"/>
      <c r="NTL315" s="96"/>
      <c r="NTM315" s="96"/>
      <c r="NTN315" s="96"/>
      <c r="NTO315" s="96"/>
      <c r="NTP315" s="96"/>
      <c r="NTQ315" s="96"/>
      <c r="NTR315" s="96"/>
      <c r="NTS315" s="96"/>
      <c r="NTT315" s="96"/>
      <c r="NTU315" s="96"/>
      <c r="NTV315" s="96"/>
      <c r="NTW315" s="96"/>
      <c r="NTX315" s="96"/>
      <c r="NTY315" s="96"/>
      <c r="NTZ315" s="96"/>
      <c r="NUA315" s="96"/>
      <c r="NUB315" s="96"/>
      <c r="NUC315" s="96"/>
      <c r="NUD315" s="96"/>
      <c r="NUE315" s="96"/>
      <c r="NUF315" s="96"/>
      <c r="NUG315" s="96"/>
      <c r="NUH315" s="96"/>
      <c r="NUI315" s="96"/>
      <c r="NUJ315" s="96"/>
      <c r="NUK315" s="96"/>
      <c r="NUL315" s="96"/>
      <c r="NUM315" s="96"/>
      <c r="NUN315" s="96"/>
      <c r="NUO315" s="96"/>
      <c r="NUP315" s="96"/>
      <c r="NUQ315" s="96"/>
      <c r="NUR315" s="96"/>
      <c r="NUS315" s="96"/>
      <c r="NUT315" s="96"/>
      <c r="NUU315" s="96"/>
      <c r="NUV315" s="96"/>
      <c r="NUW315" s="96"/>
      <c r="NUX315" s="96"/>
      <c r="NUY315" s="96"/>
      <c r="NUZ315" s="96"/>
      <c r="NVA315" s="96"/>
      <c r="NVB315" s="96"/>
      <c r="NVC315" s="96"/>
      <c r="NVD315" s="96"/>
      <c r="NVE315" s="96"/>
      <c r="NVF315" s="96"/>
      <c r="NVG315" s="96"/>
      <c r="NVH315" s="96"/>
      <c r="NVI315" s="96"/>
      <c r="NVJ315" s="96"/>
      <c r="NVK315" s="96"/>
      <c r="NVL315" s="96"/>
      <c r="NVM315" s="96"/>
      <c r="NVN315" s="96"/>
      <c r="NVO315" s="96"/>
      <c r="NVP315" s="96"/>
      <c r="NVQ315" s="96"/>
      <c r="NVR315" s="96"/>
      <c r="NVS315" s="96"/>
      <c r="NVT315" s="96"/>
      <c r="NVU315" s="96"/>
      <c r="NVV315" s="96"/>
      <c r="NVW315" s="96"/>
      <c r="NVX315" s="96"/>
      <c r="NVY315" s="96"/>
      <c r="NVZ315" s="96"/>
      <c r="NWA315" s="96"/>
      <c r="NWB315" s="96"/>
      <c r="NWC315" s="96"/>
      <c r="NWD315" s="96"/>
      <c r="NWE315" s="96"/>
      <c r="NWF315" s="96"/>
      <c r="NWG315" s="96"/>
      <c r="NWH315" s="96"/>
      <c r="NWI315" s="96"/>
      <c r="NWJ315" s="96"/>
      <c r="NWK315" s="96"/>
      <c r="NWL315" s="96"/>
      <c r="NWM315" s="96"/>
      <c r="NWN315" s="96"/>
      <c r="NWO315" s="96"/>
      <c r="NWP315" s="96"/>
      <c r="NWQ315" s="96"/>
      <c r="NWR315" s="96"/>
      <c r="NWS315" s="96"/>
      <c r="NWT315" s="96"/>
      <c r="NWU315" s="96"/>
      <c r="NWV315" s="96"/>
      <c r="NWW315" s="96"/>
      <c r="NWX315" s="96"/>
      <c r="NWY315" s="96"/>
      <c r="NWZ315" s="96"/>
      <c r="NXA315" s="96"/>
      <c r="NXB315" s="96"/>
      <c r="NXC315" s="96"/>
      <c r="NXD315" s="96"/>
      <c r="NXE315" s="96"/>
      <c r="NXF315" s="96"/>
      <c r="NXG315" s="96"/>
      <c r="NXH315" s="96"/>
      <c r="NXI315" s="96"/>
      <c r="NXJ315" s="96"/>
      <c r="NXK315" s="96"/>
      <c r="NXL315" s="96"/>
      <c r="NXM315" s="96"/>
      <c r="NXN315" s="96"/>
      <c r="NXO315" s="96"/>
      <c r="NXP315" s="96"/>
      <c r="NXQ315" s="96"/>
      <c r="NXR315" s="96"/>
      <c r="NXS315" s="96"/>
      <c r="NXT315" s="96"/>
      <c r="NXU315" s="96"/>
      <c r="NXV315" s="96"/>
      <c r="NXW315" s="96"/>
      <c r="NXX315" s="96"/>
      <c r="NXY315" s="96"/>
      <c r="NXZ315" s="96"/>
      <c r="NYA315" s="96"/>
      <c r="NYB315" s="96"/>
      <c r="NYC315" s="96"/>
      <c r="NYD315" s="96"/>
      <c r="NYE315" s="96"/>
      <c r="NYF315" s="96"/>
      <c r="NYG315" s="96"/>
      <c r="NYH315" s="96"/>
      <c r="NYI315" s="96"/>
      <c r="NYJ315" s="96"/>
      <c r="NYK315" s="96"/>
      <c r="NYL315" s="96"/>
      <c r="NYM315" s="96"/>
      <c r="NYN315" s="96"/>
      <c r="NYO315" s="96"/>
      <c r="NYP315" s="96"/>
      <c r="NYQ315" s="96"/>
      <c r="NYR315" s="96"/>
      <c r="NYS315" s="96"/>
      <c r="NYT315" s="96"/>
      <c r="NYU315" s="96"/>
      <c r="NYV315" s="96"/>
      <c r="NYW315" s="96"/>
      <c r="NYX315" s="96"/>
      <c r="NYY315" s="96"/>
      <c r="NYZ315" s="96"/>
      <c r="NZA315" s="96"/>
      <c r="NZB315" s="96"/>
      <c r="NZC315" s="96"/>
      <c r="NZD315" s="96"/>
      <c r="NZE315" s="96"/>
      <c r="NZF315" s="96"/>
      <c r="NZG315" s="96"/>
      <c r="NZH315" s="96"/>
      <c r="NZI315" s="96"/>
      <c r="NZJ315" s="96"/>
      <c r="NZK315" s="96"/>
      <c r="NZL315" s="96"/>
      <c r="NZM315" s="96"/>
      <c r="NZN315" s="96"/>
      <c r="NZO315" s="96"/>
      <c r="NZP315" s="96"/>
      <c r="NZQ315" s="96"/>
      <c r="NZR315" s="96"/>
      <c r="NZS315" s="96"/>
      <c r="NZT315" s="96"/>
      <c r="NZU315" s="96"/>
      <c r="NZV315" s="96"/>
      <c r="NZW315" s="96"/>
      <c r="NZX315" s="96"/>
      <c r="NZY315" s="96"/>
      <c r="NZZ315" s="96"/>
      <c r="OAA315" s="96"/>
      <c r="OAB315" s="96"/>
      <c r="OAC315" s="96"/>
      <c r="OAD315" s="96"/>
      <c r="OAE315" s="96"/>
      <c r="OAF315" s="96"/>
      <c r="OAG315" s="96"/>
      <c r="OAH315" s="96"/>
      <c r="OAI315" s="96"/>
      <c r="OAJ315" s="96"/>
      <c r="OAK315" s="96"/>
      <c r="OAL315" s="96"/>
      <c r="OAM315" s="96"/>
      <c r="OAN315" s="96"/>
      <c r="OAO315" s="96"/>
      <c r="OAP315" s="96"/>
      <c r="OAQ315" s="96"/>
      <c r="OAR315" s="96"/>
      <c r="OAS315" s="96"/>
      <c r="OAT315" s="96"/>
      <c r="OAU315" s="96"/>
      <c r="OAV315" s="96"/>
      <c r="OAW315" s="96"/>
      <c r="OAX315" s="96"/>
      <c r="OAY315" s="96"/>
      <c r="OAZ315" s="96"/>
      <c r="OBA315" s="96"/>
      <c r="OBB315" s="96"/>
      <c r="OBC315" s="96"/>
      <c r="OBD315" s="96"/>
      <c r="OBE315" s="96"/>
      <c r="OBF315" s="96"/>
      <c r="OBG315" s="96"/>
      <c r="OBH315" s="96"/>
      <c r="OBI315" s="96"/>
      <c r="OBJ315" s="96"/>
      <c r="OBK315" s="96"/>
      <c r="OBL315" s="96"/>
      <c r="OBM315" s="96"/>
      <c r="OBN315" s="96"/>
      <c r="OBO315" s="96"/>
      <c r="OBP315" s="96"/>
      <c r="OBQ315" s="96"/>
      <c r="OBR315" s="96"/>
      <c r="OBS315" s="96"/>
      <c r="OBT315" s="96"/>
      <c r="OBU315" s="96"/>
      <c r="OBV315" s="96"/>
      <c r="OBW315" s="96"/>
      <c r="OBX315" s="96"/>
      <c r="OBY315" s="96"/>
      <c r="OBZ315" s="96"/>
      <c r="OCA315" s="96"/>
      <c r="OCB315" s="96"/>
      <c r="OCC315" s="96"/>
      <c r="OCD315" s="96"/>
      <c r="OCE315" s="96"/>
      <c r="OCF315" s="96"/>
      <c r="OCG315" s="96"/>
      <c r="OCH315" s="96"/>
      <c r="OCI315" s="96"/>
      <c r="OCJ315" s="96"/>
      <c r="OCK315" s="96"/>
      <c r="OCL315" s="96"/>
      <c r="OCM315" s="96"/>
      <c r="OCN315" s="96"/>
      <c r="OCO315" s="96"/>
      <c r="OCP315" s="96"/>
      <c r="OCQ315" s="96"/>
      <c r="OCR315" s="96"/>
      <c r="OCS315" s="96"/>
      <c r="OCT315" s="96"/>
      <c r="OCU315" s="96"/>
      <c r="OCV315" s="96"/>
      <c r="OCW315" s="96"/>
      <c r="OCX315" s="96"/>
      <c r="OCY315" s="96"/>
      <c r="OCZ315" s="96"/>
      <c r="ODA315" s="96"/>
      <c r="ODB315" s="96"/>
      <c r="ODC315" s="96"/>
      <c r="ODD315" s="96"/>
      <c r="ODE315" s="96"/>
      <c r="ODF315" s="96"/>
      <c r="ODG315" s="96"/>
      <c r="ODH315" s="96"/>
      <c r="ODI315" s="96"/>
      <c r="ODJ315" s="96"/>
      <c r="ODK315" s="96"/>
      <c r="ODL315" s="96"/>
      <c r="ODM315" s="96"/>
      <c r="ODN315" s="96"/>
      <c r="ODO315" s="96"/>
      <c r="ODP315" s="96"/>
      <c r="ODQ315" s="96"/>
      <c r="ODR315" s="96"/>
      <c r="ODS315" s="96"/>
      <c r="ODT315" s="96"/>
      <c r="ODU315" s="96"/>
      <c r="ODV315" s="96"/>
      <c r="ODW315" s="96"/>
      <c r="ODX315" s="96"/>
      <c r="ODY315" s="96"/>
      <c r="ODZ315" s="96"/>
      <c r="OEA315" s="96"/>
      <c r="OEB315" s="96"/>
      <c r="OEC315" s="96"/>
      <c r="OED315" s="96"/>
      <c r="OEE315" s="96"/>
      <c r="OEF315" s="96"/>
      <c r="OEG315" s="96"/>
      <c r="OEH315" s="96"/>
      <c r="OEI315" s="96"/>
      <c r="OEJ315" s="96"/>
      <c r="OEK315" s="96"/>
      <c r="OEL315" s="96"/>
      <c r="OEM315" s="96"/>
      <c r="OEN315" s="96"/>
      <c r="OEO315" s="96"/>
      <c r="OEP315" s="96"/>
      <c r="OEQ315" s="96"/>
      <c r="OER315" s="96"/>
      <c r="OES315" s="96"/>
      <c r="OET315" s="96"/>
      <c r="OEU315" s="96"/>
      <c r="OEV315" s="96"/>
      <c r="OEW315" s="96"/>
      <c r="OEX315" s="96"/>
      <c r="OEY315" s="96"/>
      <c r="OEZ315" s="96"/>
      <c r="OFA315" s="96"/>
      <c r="OFB315" s="96"/>
      <c r="OFC315" s="96"/>
      <c r="OFD315" s="96"/>
      <c r="OFE315" s="96"/>
      <c r="OFF315" s="96"/>
      <c r="OFG315" s="96"/>
      <c r="OFH315" s="96"/>
      <c r="OFI315" s="96"/>
      <c r="OFJ315" s="96"/>
      <c r="OFK315" s="96"/>
      <c r="OFL315" s="96"/>
      <c r="OFM315" s="96"/>
      <c r="OFN315" s="96"/>
      <c r="OFO315" s="96"/>
      <c r="OFP315" s="96"/>
      <c r="OFQ315" s="96"/>
      <c r="OFR315" s="96"/>
      <c r="OFS315" s="96"/>
      <c r="OFT315" s="96"/>
      <c r="OFU315" s="96"/>
      <c r="OFV315" s="96"/>
      <c r="OFW315" s="96"/>
      <c r="OFX315" s="96"/>
      <c r="OFY315" s="96"/>
      <c r="OFZ315" s="96"/>
      <c r="OGA315" s="96"/>
      <c r="OGB315" s="96"/>
      <c r="OGC315" s="96"/>
      <c r="OGD315" s="96"/>
      <c r="OGE315" s="96"/>
      <c r="OGF315" s="96"/>
      <c r="OGG315" s="96"/>
      <c r="OGH315" s="96"/>
      <c r="OGI315" s="96"/>
      <c r="OGJ315" s="96"/>
      <c r="OGK315" s="96"/>
      <c r="OGL315" s="96"/>
      <c r="OGM315" s="96"/>
      <c r="OGN315" s="96"/>
      <c r="OGO315" s="96"/>
      <c r="OGP315" s="96"/>
      <c r="OGQ315" s="96"/>
      <c r="OGR315" s="96"/>
      <c r="OGS315" s="96"/>
      <c r="OGT315" s="96"/>
      <c r="OGU315" s="96"/>
      <c r="OGV315" s="96"/>
      <c r="OGW315" s="96"/>
      <c r="OGX315" s="96"/>
      <c r="OGY315" s="96"/>
      <c r="OGZ315" s="96"/>
      <c r="OHA315" s="96"/>
      <c r="OHB315" s="96"/>
      <c r="OHC315" s="96"/>
      <c r="OHD315" s="96"/>
      <c r="OHE315" s="96"/>
      <c r="OHF315" s="96"/>
      <c r="OHG315" s="96"/>
      <c r="OHH315" s="96"/>
      <c r="OHI315" s="96"/>
      <c r="OHJ315" s="96"/>
      <c r="OHK315" s="96"/>
      <c r="OHL315" s="96"/>
      <c r="OHM315" s="96"/>
      <c r="OHN315" s="96"/>
      <c r="OHO315" s="96"/>
      <c r="OHP315" s="96"/>
      <c r="OHQ315" s="96"/>
      <c r="OHR315" s="96"/>
      <c r="OHS315" s="96"/>
      <c r="OHT315" s="96"/>
      <c r="OHU315" s="96"/>
      <c r="OHV315" s="96"/>
      <c r="OHW315" s="96"/>
      <c r="OHX315" s="96"/>
      <c r="OHY315" s="96"/>
      <c r="OHZ315" s="96"/>
      <c r="OIA315" s="96"/>
      <c r="OIB315" s="96"/>
      <c r="OIC315" s="96"/>
      <c r="OID315" s="96"/>
      <c r="OIE315" s="96"/>
      <c r="OIF315" s="96"/>
      <c r="OIG315" s="96"/>
      <c r="OIH315" s="96"/>
      <c r="OII315" s="96"/>
      <c r="OIJ315" s="96"/>
      <c r="OIK315" s="96"/>
      <c r="OIL315" s="96"/>
      <c r="OIM315" s="96"/>
      <c r="OIN315" s="96"/>
      <c r="OIO315" s="96"/>
      <c r="OIP315" s="96"/>
      <c r="OIQ315" s="96"/>
      <c r="OIR315" s="96"/>
      <c r="OIS315" s="96"/>
      <c r="OIT315" s="96"/>
      <c r="OIU315" s="96"/>
      <c r="OIV315" s="96"/>
      <c r="OIW315" s="96"/>
      <c r="OIX315" s="96"/>
      <c r="OIY315" s="96"/>
      <c r="OIZ315" s="96"/>
      <c r="OJA315" s="96"/>
      <c r="OJB315" s="96"/>
      <c r="OJC315" s="96"/>
      <c r="OJD315" s="96"/>
      <c r="OJE315" s="96"/>
      <c r="OJF315" s="96"/>
      <c r="OJG315" s="96"/>
      <c r="OJH315" s="96"/>
      <c r="OJI315" s="96"/>
      <c r="OJJ315" s="96"/>
      <c r="OJK315" s="96"/>
      <c r="OJL315" s="96"/>
      <c r="OJM315" s="96"/>
      <c r="OJN315" s="96"/>
      <c r="OJO315" s="96"/>
      <c r="OJP315" s="96"/>
      <c r="OJQ315" s="96"/>
      <c r="OJR315" s="96"/>
      <c r="OJS315" s="96"/>
      <c r="OJT315" s="96"/>
      <c r="OJU315" s="96"/>
      <c r="OJV315" s="96"/>
      <c r="OJW315" s="96"/>
      <c r="OJX315" s="96"/>
      <c r="OJY315" s="96"/>
      <c r="OJZ315" s="96"/>
      <c r="OKA315" s="96"/>
      <c r="OKB315" s="96"/>
      <c r="OKC315" s="96"/>
      <c r="OKD315" s="96"/>
      <c r="OKE315" s="96"/>
      <c r="OKF315" s="96"/>
      <c r="OKG315" s="96"/>
      <c r="OKH315" s="96"/>
      <c r="OKI315" s="96"/>
      <c r="OKJ315" s="96"/>
      <c r="OKK315" s="96"/>
      <c r="OKL315" s="96"/>
      <c r="OKM315" s="96"/>
      <c r="OKN315" s="96"/>
      <c r="OKO315" s="96"/>
      <c r="OKP315" s="96"/>
      <c r="OKQ315" s="96"/>
      <c r="OKR315" s="96"/>
      <c r="OKS315" s="96"/>
      <c r="OKT315" s="96"/>
      <c r="OKU315" s="96"/>
      <c r="OKV315" s="96"/>
      <c r="OKW315" s="96"/>
      <c r="OKX315" s="96"/>
      <c r="OKY315" s="96"/>
      <c r="OKZ315" s="96"/>
      <c r="OLA315" s="96"/>
      <c r="OLB315" s="96"/>
      <c r="OLC315" s="96"/>
      <c r="OLD315" s="96"/>
      <c r="OLE315" s="96"/>
      <c r="OLF315" s="96"/>
      <c r="OLG315" s="96"/>
      <c r="OLH315" s="96"/>
      <c r="OLI315" s="96"/>
      <c r="OLJ315" s="96"/>
      <c r="OLK315" s="96"/>
      <c r="OLL315" s="96"/>
      <c r="OLM315" s="96"/>
      <c r="OLN315" s="96"/>
      <c r="OLO315" s="96"/>
      <c r="OLP315" s="96"/>
      <c r="OLQ315" s="96"/>
      <c r="OLR315" s="96"/>
      <c r="OLS315" s="96"/>
      <c r="OLT315" s="96"/>
      <c r="OLU315" s="96"/>
      <c r="OLV315" s="96"/>
      <c r="OLW315" s="96"/>
      <c r="OLX315" s="96"/>
      <c r="OLY315" s="96"/>
      <c r="OLZ315" s="96"/>
      <c r="OMA315" s="96"/>
      <c r="OMB315" s="96"/>
      <c r="OMC315" s="96"/>
      <c r="OMD315" s="96"/>
      <c r="OME315" s="96"/>
      <c r="OMF315" s="96"/>
      <c r="OMG315" s="96"/>
      <c r="OMH315" s="96"/>
      <c r="OMI315" s="96"/>
      <c r="OMJ315" s="96"/>
      <c r="OMK315" s="96"/>
      <c r="OML315" s="96"/>
      <c r="OMM315" s="96"/>
      <c r="OMN315" s="96"/>
      <c r="OMO315" s="96"/>
      <c r="OMP315" s="96"/>
      <c r="OMQ315" s="96"/>
      <c r="OMR315" s="96"/>
      <c r="OMS315" s="96"/>
      <c r="OMT315" s="96"/>
      <c r="OMU315" s="96"/>
      <c r="OMV315" s="96"/>
      <c r="OMW315" s="96"/>
      <c r="OMX315" s="96"/>
      <c r="OMY315" s="96"/>
      <c r="OMZ315" s="96"/>
      <c r="ONA315" s="96"/>
      <c r="ONB315" s="96"/>
      <c r="ONC315" s="96"/>
      <c r="OND315" s="96"/>
      <c r="ONE315" s="96"/>
      <c r="ONF315" s="96"/>
      <c r="ONG315" s="96"/>
      <c r="ONH315" s="96"/>
      <c r="ONI315" s="96"/>
      <c r="ONJ315" s="96"/>
      <c r="ONK315" s="96"/>
      <c r="ONL315" s="96"/>
      <c r="ONM315" s="96"/>
      <c r="ONN315" s="96"/>
      <c r="ONO315" s="96"/>
      <c r="ONP315" s="96"/>
      <c r="ONQ315" s="96"/>
      <c r="ONR315" s="96"/>
      <c r="ONS315" s="96"/>
      <c r="ONT315" s="96"/>
      <c r="ONU315" s="96"/>
      <c r="ONV315" s="96"/>
      <c r="ONW315" s="96"/>
      <c r="ONX315" s="96"/>
      <c r="ONY315" s="96"/>
      <c r="ONZ315" s="96"/>
      <c r="OOA315" s="96"/>
      <c r="OOB315" s="96"/>
      <c r="OOC315" s="96"/>
      <c r="OOD315" s="96"/>
      <c r="OOE315" s="96"/>
      <c r="OOF315" s="96"/>
      <c r="OOG315" s="96"/>
      <c r="OOH315" s="96"/>
      <c r="OOI315" s="96"/>
      <c r="OOJ315" s="96"/>
      <c r="OOK315" s="96"/>
      <c r="OOL315" s="96"/>
      <c r="OOM315" s="96"/>
      <c r="OON315" s="96"/>
      <c r="OOO315" s="96"/>
      <c r="OOP315" s="96"/>
      <c r="OOQ315" s="96"/>
      <c r="OOR315" s="96"/>
      <c r="OOS315" s="96"/>
      <c r="OOT315" s="96"/>
      <c r="OOU315" s="96"/>
      <c r="OOV315" s="96"/>
      <c r="OOW315" s="96"/>
      <c r="OOX315" s="96"/>
      <c r="OOY315" s="96"/>
      <c r="OOZ315" s="96"/>
      <c r="OPA315" s="96"/>
      <c r="OPB315" s="96"/>
      <c r="OPC315" s="96"/>
      <c r="OPD315" s="96"/>
      <c r="OPE315" s="96"/>
      <c r="OPF315" s="96"/>
      <c r="OPG315" s="96"/>
      <c r="OPH315" s="96"/>
      <c r="OPI315" s="96"/>
      <c r="OPJ315" s="96"/>
      <c r="OPK315" s="96"/>
      <c r="OPL315" s="96"/>
      <c r="OPM315" s="96"/>
      <c r="OPN315" s="96"/>
      <c r="OPO315" s="96"/>
      <c r="OPP315" s="96"/>
      <c r="OPQ315" s="96"/>
      <c r="OPR315" s="96"/>
      <c r="OPS315" s="96"/>
      <c r="OPT315" s="96"/>
      <c r="OPU315" s="96"/>
      <c r="OPV315" s="96"/>
      <c r="OPW315" s="96"/>
      <c r="OPX315" s="96"/>
      <c r="OPY315" s="96"/>
      <c r="OPZ315" s="96"/>
      <c r="OQA315" s="96"/>
      <c r="OQB315" s="96"/>
      <c r="OQC315" s="96"/>
      <c r="OQD315" s="96"/>
      <c r="OQE315" s="96"/>
      <c r="OQF315" s="96"/>
      <c r="OQG315" s="96"/>
      <c r="OQH315" s="96"/>
      <c r="OQI315" s="96"/>
      <c r="OQJ315" s="96"/>
      <c r="OQK315" s="96"/>
      <c r="OQL315" s="96"/>
      <c r="OQM315" s="96"/>
      <c r="OQN315" s="96"/>
      <c r="OQO315" s="96"/>
      <c r="OQP315" s="96"/>
      <c r="OQQ315" s="96"/>
      <c r="OQR315" s="96"/>
      <c r="OQS315" s="96"/>
      <c r="OQT315" s="96"/>
      <c r="OQU315" s="96"/>
      <c r="OQV315" s="96"/>
      <c r="OQW315" s="96"/>
      <c r="OQX315" s="96"/>
      <c r="OQY315" s="96"/>
      <c r="OQZ315" s="96"/>
      <c r="ORA315" s="96"/>
      <c r="ORB315" s="96"/>
      <c r="ORC315" s="96"/>
      <c r="ORD315" s="96"/>
      <c r="ORE315" s="96"/>
      <c r="ORF315" s="96"/>
      <c r="ORG315" s="96"/>
      <c r="ORH315" s="96"/>
      <c r="ORI315" s="96"/>
      <c r="ORJ315" s="96"/>
      <c r="ORK315" s="96"/>
      <c r="ORL315" s="96"/>
      <c r="ORM315" s="96"/>
      <c r="ORN315" s="96"/>
      <c r="ORO315" s="96"/>
      <c r="ORP315" s="96"/>
      <c r="ORQ315" s="96"/>
      <c r="ORR315" s="96"/>
      <c r="ORS315" s="96"/>
      <c r="ORT315" s="96"/>
      <c r="ORU315" s="96"/>
      <c r="ORV315" s="96"/>
      <c r="ORW315" s="96"/>
      <c r="ORX315" s="96"/>
      <c r="ORY315" s="96"/>
      <c r="ORZ315" s="96"/>
      <c r="OSA315" s="96"/>
      <c r="OSB315" s="96"/>
      <c r="OSC315" s="96"/>
      <c r="OSD315" s="96"/>
      <c r="OSE315" s="96"/>
      <c r="OSF315" s="96"/>
      <c r="OSG315" s="96"/>
      <c r="OSH315" s="96"/>
      <c r="OSI315" s="96"/>
      <c r="OSJ315" s="96"/>
      <c r="OSK315" s="96"/>
      <c r="OSL315" s="96"/>
      <c r="OSM315" s="96"/>
      <c r="OSN315" s="96"/>
      <c r="OSO315" s="96"/>
      <c r="OSP315" s="96"/>
      <c r="OSQ315" s="96"/>
      <c r="OSR315" s="96"/>
      <c r="OSS315" s="96"/>
      <c r="OST315" s="96"/>
      <c r="OSU315" s="96"/>
      <c r="OSV315" s="96"/>
      <c r="OSW315" s="96"/>
      <c r="OSX315" s="96"/>
      <c r="OSY315" s="96"/>
      <c r="OSZ315" s="96"/>
      <c r="OTA315" s="96"/>
      <c r="OTB315" s="96"/>
      <c r="OTC315" s="96"/>
      <c r="OTD315" s="96"/>
      <c r="OTE315" s="96"/>
      <c r="OTF315" s="96"/>
      <c r="OTG315" s="96"/>
      <c r="OTH315" s="96"/>
      <c r="OTI315" s="96"/>
      <c r="OTJ315" s="96"/>
      <c r="OTK315" s="96"/>
      <c r="OTL315" s="96"/>
      <c r="OTM315" s="96"/>
      <c r="OTN315" s="96"/>
      <c r="OTO315" s="96"/>
      <c r="OTP315" s="96"/>
      <c r="OTQ315" s="96"/>
      <c r="OTR315" s="96"/>
      <c r="OTS315" s="96"/>
      <c r="OTT315" s="96"/>
      <c r="OTU315" s="96"/>
      <c r="OTV315" s="96"/>
      <c r="OTW315" s="96"/>
      <c r="OTX315" s="96"/>
      <c r="OTY315" s="96"/>
      <c r="OTZ315" s="96"/>
      <c r="OUA315" s="96"/>
      <c r="OUB315" s="96"/>
      <c r="OUC315" s="96"/>
      <c r="OUD315" s="96"/>
      <c r="OUE315" s="96"/>
      <c r="OUF315" s="96"/>
      <c r="OUG315" s="96"/>
      <c r="OUH315" s="96"/>
      <c r="OUI315" s="96"/>
      <c r="OUJ315" s="96"/>
      <c r="OUK315" s="96"/>
      <c r="OUL315" s="96"/>
      <c r="OUM315" s="96"/>
      <c r="OUN315" s="96"/>
      <c r="OUO315" s="96"/>
      <c r="OUP315" s="96"/>
      <c r="OUQ315" s="96"/>
      <c r="OUR315" s="96"/>
      <c r="OUS315" s="96"/>
      <c r="OUT315" s="96"/>
      <c r="OUU315" s="96"/>
      <c r="OUV315" s="96"/>
      <c r="OUW315" s="96"/>
      <c r="OUX315" s="96"/>
      <c r="OUY315" s="96"/>
      <c r="OUZ315" s="96"/>
      <c r="OVA315" s="96"/>
      <c r="OVB315" s="96"/>
      <c r="OVC315" s="96"/>
      <c r="OVD315" s="96"/>
      <c r="OVE315" s="96"/>
      <c r="OVF315" s="96"/>
      <c r="OVG315" s="96"/>
      <c r="OVH315" s="96"/>
      <c r="OVI315" s="96"/>
      <c r="OVJ315" s="96"/>
      <c r="OVK315" s="96"/>
      <c r="OVL315" s="96"/>
      <c r="OVM315" s="96"/>
      <c r="OVN315" s="96"/>
      <c r="OVO315" s="96"/>
      <c r="OVP315" s="96"/>
      <c r="OVQ315" s="96"/>
      <c r="OVR315" s="96"/>
      <c r="OVS315" s="96"/>
      <c r="OVT315" s="96"/>
      <c r="OVU315" s="96"/>
      <c r="OVV315" s="96"/>
      <c r="OVW315" s="96"/>
      <c r="OVX315" s="96"/>
      <c r="OVY315" s="96"/>
      <c r="OVZ315" s="96"/>
      <c r="OWA315" s="96"/>
      <c r="OWB315" s="96"/>
      <c r="OWC315" s="96"/>
      <c r="OWD315" s="96"/>
      <c r="OWE315" s="96"/>
      <c r="OWF315" s="96"/>
      <c r="OWG315" s="96"/>
      <c r="OWH315" s="96"/>
      <c r="OWI315" s="96"/>
      <c r="OWJ315" s="96"/>
      <c r="OWK315" s="96"/>
      <c r="OWL315" s="96"/>
      <c r="OWM315" s="96"/>
      <c r="OWN315" s="96"/>
      <c r="OWO315" s="96"/>
      <c r="OWP315" s="96"/>
      <c r="OWQ315" s="96"/>
      <c r="OWR315" s="96"/>
      <c r="OWS315" s="96"/>
      <c r="OWT315" s="96"/>
      <c r="OWU315" s="96"/>
      <c r="OWV315" s="96"/>
      <c r="OWW315" s="96"/>
      <c r="OWX315" s="96"/>
      <c r="OWY315" s="96"/>
      <c r="OWZ315" s="96"/>
      <c r="OXA315" s="96"/>
      <c r="OXB315" s="96"/>
      <c r="OXC315" s="96"/>
      <c r="OXD315" s="96"/>
      <c r="OXE315" s="96"/>
      <c r="OXF315" s="96"/>
      <c r="OXG315" s="96"/>
      <c r="OXH315" s="96"/>
      <c r="OXI315" s="96"/>
      <c r="OXJ315" s="96"/>
      <c r="OXK315" s="96"/>
      <c r="OXL315" s="96"/>
      <c r="OXM315" s="96"/>
      <c r="OXN315" s="96"/>
      <c r="OXO315" s="96"/>
      <c r="OXP315" s="96"/>
      <c r="OXQ315" s="96"/>
      <c r="OXR315" s="96"/>
      <c r="OXS315" s="96"/>
      <c r="OXT315" s="96"/>
      <c r="OXU315" s="96"/>
      <c r="OXV315" s="96"/>
      <c r="OXW315" s="96"/>
      <c r="OXX315" s="96"/>
      <c r="OXY315" s="96"/>
      <c r="OXZ315" s="96"/>
      <c r="OYA315" s="96"/>
      <c r="OYB315" s="96"/>
      <c r="OYC315" s="96"/>
      <c r="OYD315" s="96"/>
      <c r="OYE315" s="96"/>
      <c r="OYF315" s="96"/>
      <c r="OYG315" s="96"/>
      <c r="OYH315" s="96"/>
      <c r="OYI315" s="96"/>
      <c r="OYJ315" s="96"/>
      <c r="OYK315" s="96"/>
      <c r="OYL315" s="96"/>
      <c r="OYM315" s="96"/>
      <c r="OYN315" s="96"/>
      <c r="OYO315" s="96"/>
      <c r="OYP315" s="96"/>
      <c r="OYQ315" s="96"/>
      <c r="OYR315" s="96"/>
      <c r="OYS315" s="96"/>
      <c r="OYT315" s="96"/>
      <c r="OYU315" s="96"/>
      <c r="OYV315" s="96"/>
      <c r="OYW315" s="96"/>
      <c r="OYX315" s="96"/>
      <c r="OYY315" s="96"/>
      <c r="OYZ315" s="96"/>
      <c r="OZA315" s="96"/>
      <c r="OZB315" s="96"/>
      <c r="OZC315" s="96"/>
      <c r="OZD315" s="96"/>
      <c r="OZE315" s="96"/>
      <c r="OZF315" s="96"/>
      <c r="OZG315" s="96"/>
      <c r="OZH315" s="96"/>
      <c r="OZI315" s="96"/>
      <c r="OZJ315" s="96"/>
      <c r="OZK315" s="96"/>
      <c r="OZL315" s="96"/>
      <c r="OZM315" s="96"/>
      <c r="OZN315" s="96"/>
      <c r="OZO315" s="96"/>
      <c r="OZP315" s="96"/>
      <c r="OZQ315" s="96"/>
      <c r="OZR315" s="96"/>
      <c r="OZS315" s="96"/>
      <c r="OZT315" s="96"/>
      <c r="OZU315" s="96"/>
      <c r="OZV315" s="96"/>
      <c r="OZW315" s="96"/>
      <c r="OZX315" s="96"/>
      <c r="OZY315" s="96"/>
      <c r="OZZ315" s="96"/>
      <c r="PAA315" s="96"/>
      <c r="PAB315" s="96"/>
      <c r="PAC315" s="96"/>
      <c r="PAD315" s="96"/>
      <c r="PAE315" s="96"/>
      <c r="PAF315" s="96"/>
      <c r="PAG315" s="96"/>
      <c r="PAH315" s="96"/>
      <c r="PAI315" s="96"/>
      <c r="PAJ315" s="96"/>
      <c r="PAK315" s="96"/>
      <c r="PAL315" s="96"/>
      <c r="PAM315" s="96"/>
      <c r="PAN315" s="96"/>
      <c r="PAO315" s="96"/>
      <c r="PAP315" s="96"/>
      <c r="PAQ315" s="96"/>
      <c r="PAR315" s="96"/>
      <c r="PAS315" s="96"/>
      <c r="PAT315" s="96"/>
      <c r="PAU315" s="96"/>
      <c r="PAV315" s="96"/>
      <c r="PAW315" s="96"/>
      <c r="PAX315" s="96"/>
      <c r="PAY315" s="96"/>
      <c r="PAZ315" s="96"/>
      <c r="PBA315" s="96"/>
      <c r="PBB315" s="96"/>
      <c r="PBC315" s="96"/>
      <c r="PBD315" s="96"/>
      <c r="PBE315" s="96"/>
      <c r="PBF315" s="96"/>
      <c r="PBG315" s="96"/>
      <c r="PBH315" s="96"/>
      <c r="PBI315" s="96"/>
      <c r="PBJ315" s="96"/>
      <c r="PBK315" s="96"/>
      <c r="PBL315" s="96"/>
      <c r="PBM315" s="96"/>
      <c r="PBN315" s="96"/>
      <c r="PBO315" s="96"/>
      <c r="PBP315" s="96"/>
      <c r="PBQ315" s="96"/>
      <c r="PBR315" s="96"/>
      <c r="PBS315" s="96"/>
      <c r="PBT315" s="96"/>
      <c r="PBU315" s="96"/>
      <c r="PBV315" s="96"/>
      <c r="PBW315" s="96"/>
      <c r="PBX315" s="96"/>
      <c r="PBY315" s="96"/>
      <c r="PBZ315" s="96"/>
      <c r="PCA315" s="96"/>
      <c r="PCB315" s="96"/>
      <c r="PCC315" s="96"/>
      <c r="PCD315" s="96"/>
      <c r="PCE315" s="96"/>
      <c r="PCF315" s="96"/>
      <c r="PCG315" s="96"/>
      <c r="PCH315" s="96"/>
      <c r="PCI315" s="96"/>
      <c r="PCJ315" s="96"/>
      <c r="PCK315" s="96"/>
      <c r="PCL315" s="96"/>
      <c r="PCM315" s="96"/>
      <c r="PCN315" s="96"/>
      <c r="PCO315" s="96"/>
      <c r="PCP315" s="96"/>
      <c r="PCQ315" s="96"/>
      <c r="PCR315" s="96"/>
      <c r="PCS315" s="96"/>
      <c r="PCT315" s="96"/>
      <c r="PCU315" s="96"/>
      <c r="PCV315" s="96"/>
      <c r="PCW315" s="96"/>
      <c r="PCX315" s="96"/>
      <c r="PCY315" s="96"/>
      <c r="PCZ315" s="96"/>
      <c r="PDA315" s="96"/>
      <c r="PDB315" s="96"/>
      <c r="PDC315" s="96"/>
      <c r="PDD315" s="96"/>
      <c r="PDE315" s="96"/>
      <c r="PDF315" s="96"/>
      <c r="PDG315" s="96"/>
      <c r="PDH315" s="96"/>
      <c r="PDI315" s="96"/>
      <c r="PDJ315" s="96"/>
      <c r="PDK315" s="96"/>
      <c r="PDL315" s="96"/>
      <c r="PDM315" s="96"/>
      <c r="PDN315" s="96"/>
      <c r="PDO315" s="96"/>
      <c r="PDP315" s="96"/>
      <c r="PDQ315" s="96"/>
      <c r="PDR315" s="96"/>
      <c r="PDS315" s="96"/>
      <c r="PDT315" s="96"/>
      <c r="PDU315" s="96"/>
      <c r="PDV315" s="96"/>
      <c r="PDW315" s="96"/>
      <c r="PDX315" s="96"/>
      <c r="PDY315" s="96"/>
      <c r="PDZ315" s="96"/>
      <c r="PEA315" s="96"/>
      <c r="PEB315" s="96"/>
      <c r="PEC315" s="96"/>
      <c r="PED315" s="96"/>
      <c r="PEE315" s="96"/>
      <c r="PEF315" s="96"/>
      <c r="PEG315" s="96"/>
      <c r="PEH315" s="96"/>
      <c r="PEI315" s="96"/>
      <c r="PEJ315" s="96"/>
      <c r="PEK315" s="96"/>
      <c r="PEL315" s="96"/>
      <c r="PEM315" s="96"/>
      <c r="PEN315" s="96"/>
      <c r="PEO315" s="96"/>
      <c r="PEP315" s="96"/>
      <c r="PEQ315" s="96"/>
      <c r="PER315" s="96"/>
      <c r="PES315" s="96"/>
      <c r="PET315" s="96"/>
      <c r="PEU315" s="96"/>
      <c r="PEV315" s="96"/>
      <c r="PEW315" s="96"/>
      <c r="PEX315" s="96"/>
      <c r="PEY315" s="96"/>
      <c r="PEZ315" s="96"/>
      <c r="PFA315" s="96"/>
      <c r="PFB315" s="96"/>
      <c r="PFC315" s="96"/>
      <c r="PFD315" s="96"/>
      <c r="PFE315" s="96"/>
      <c r="PFF315" s="96"/>
      <c r="PFG315" s="96"/>
      <c r="PFH315" s="96"/>
      <c r="PFI315" s="96"/>
      <c r="PFJ315" s="96"/>
      <c r="PFK315" s="96"/>
      <c r="PFL315" s="96"/>
      <c r="PFM315" s="96"/>
      <c r="PFN315" s="96"/>
      <c r="PFO315" s="96"/>
      <c r="PFP315" s="96"/>
      <c r="PFQ315" s="96"/>
      <c r="PFR315" s="96"/>
      <c r="PFS315" s="96"/>
      <c r="PFT315" s="96"/>
      <c r="PFU315" s="96"/>
      <c r="PFV315" s="96"/>
      <c r="PFW315" s="96"/>
      <c r="PFX315" s="96"/>
      <c r="PFY315" s="96"/>
      <c r="PFZ315" s="96"/>
      <c r="PGA315" s="96"/>
      <c r="PGB315" s="96"/>
      <c r="PGC315" s="96"/>
      <c r="PGD315" s="96"/>
      <c r="PGE315" s="96"/>
      <c r="PGF315" s="96"/>
      <c r="PGG315" s="96"/>
      <c r="PGH315" s="96"/>
      <c r="PGI315" s="96"/>
      <c r="PGJ315" s="96"/>
      <c r="PGK315" s="96"/>
      <c r="PGL315" s="96"/>
      <c r="PGM315" s="96"/>
      <c r="PGN315" s="96"/>
      <c r="PGO315" s="96"/>
      <c r="PGP315" s="96"/>
      <c r="PGQ315" s="96"/>
      <c r="PGR315" s="96"/>
      <c r="PGS315" s="96"/>
      <c r="PGT315" s="96"/>
      <c r="PGU315" s="96"/>
      <c r="PGV315" s="96"/>
      <c r="PGW315" s="96"/>
      <c r="PGX315" s="96"/>
      <c r="PGY315" s="96"/>
      <c r="PGZ315" s="96"/>
      <c r="PHA315" s="96"/>
      <c r="PHB315" s="96"/>
      <c r="PHC315" s="96"/>
      <c r="PHD315" s="96"/>
      <c r="PHE315" s="96"/>
      <c r="PHF315" s="96"/>
      <c r="PHG315" s="96"/>
      <c r="PHH315" s="96"/>
      <c r="PHI315" s="96"/>
      <c r="PHJ315" s="96"/>
      <c r="PHK315" s="96"/>
      <c r="PHL315" s="96"/>
      <c r="PHM315" s="96"/>
      <c r="PHN315" s="96"/>
      <c r="PHO315" s="96"/>
      <c r="PHP315" s="96"/>
      <c r="PHQ315" s="96"/>
      <c r="PHR315" s="96"/>
      <c r="PHS315" s="96"/>
      <c r="PHT315" s="96"/>
      <c r="PHU315" s="96"/>
      <c r="PHV315" s="96"/>
      <c r="PHW315" s="96"/>
      <c r="PHX315" s="96"/>
      <c r="PHY315" s="96"/>
      <c r="PHZ315" s="96"/>
      <c r="PIA315" s="96"/>
      <c r="PIB315" s="96"/>
      <c r="PIC315" s="96"/>
      <c r="PID315" s="96"/>
      <c r="PIE315" s="96"/>
      <c r="PIF315" s="96"/>
      <c r="PIG315" s="96"/>
      <c r="PIH315" s="96"/>
      <c r="PII315" s="96"/>
      <c r="PIJ315" s="96"/>
      <c r="PIK315" s="96"/>
      <c r="PIL315" s="96"/>
      <c r="PIM315" s="96"/>
      <c r="PIN315" s="96"/>
      <c r="PIO315" s="96"/>
      <c r="PIP315" s="96"/>
      <c r="PIQ315" s="96"/>
      <c r="PIR315" s="96"/>
      <c r="PIS315" s="96"/>
      <c r="PIT315" s="96"/>
      <c r="PIU315" s="96"/>
      <c r="PIV315" s="96"/>
      <c r="PIW315" s="96"/>
      <c r="PIX315" s="96"/>
      <c r="PIY315" s="96"/>
      <c r="PIZ315" s="96"/>
      <c r="PJA315" s="96"/>
      <c r="PJB315" s="96"/>
      <c r="PJC315" s="96"/>
      <c r="PJD315" s="96"/>
      <c r="PJE315" s="96"/>
      <c r="PJF315" s="96"/>
      <c r="PJG315" s="96"/>
      <c r="PJH315" s="96"/>
      <c r="PJI315" s="96"/>
      <c r="PJJ315" s="96"/>
      <c r="PJK315" s="96"/>
      <c r="PJL315" s="96"/>
      <c r="PJM315" s="96"/>
      <c r="PJN315" s="96"/>
      <c r="PJO315" s="96"/>
      <c r="PJP315" s="96"/>
      <c r="PJQ315" s="96"/>
      <c r="PJR315" s="96"/>
      <c r="PJS315" s="96"/>
      <c r="PJT315" s="96"/>
      <c r="PJU315" s="96"/>
      <c r="PJV315" s="96"/>
      <c r="PJW315" s="96"/>
      <c r="PJX315" s="96"/>
      <c r="PJY315" s="96"/>
      <c r="PJZ315" s="96"/>
      <c r="PKA315" s="96"/>
      <c r="PKB315" s="96"/>
      <c r="PKC315" s="96"/>
      <c r="PKD315" s="96"/>
      <c r="PKE315" s="96"/>
      <c r="PKF315" s="96"/>
      <c r="PKG315" s="96"/>
      <c r="PKH315" s="96"/>
      <c r="PKI315" s="96"/>
      <c r="PKJ315" s="96"/>
      <c r="PKK315" s="96"/>
      <c r="PKL315" s="96"/>
      <c r="PKM315" s="96"/>
      <c r="PKN315" s="96"/>
      <c r="PKO315" s="96"/>
      <c r="PKP315" s="96"/>
      <c r="PKQ315" s="96"/>
      <c r="PKR315" s="96"/>
      <c r="PKS315" s="96"/>
      <c r="PKT315" s="96"/>
      <c r="PKU315" s="96"/>
      <c r="PKV315" s="96"/>
      <c r="PKW315" s="96"/>
      <c r="PKX315" s="96"/>
      <c r="PKY315" s="96"/>
      <c r="PKZ315" s="96"/>
      <c r="PLA315" s="96"/>
      <c r="PLB315" s="96"/>
      <c r="PLC315" s="96"/>
      <c r="PLD315" s="96"/>
      <c r="PLE315" s="96"/>
      <c r="PLF315" s="96"/>
      <c r="PLG315" s="96"/>
      <c r="PLH315" s="96"/>
      <c r="PLI315" s="96"/>
      <c r="PLJ315" s="96"/>
      <c r="PLK315" s="96"/>
      <c r="PLL315" s="96"/>
      <c r="PLM315" s="96"/>
      <c r="PLN315" s="96"/>
      <c r="PLO315" s="96"/>
      <c r="PLP315" s="96"/>
      <c r="PLQ315" s="96"/>
      <c r="PLR315" s="96"/>
      <c r="PLS315" s="96"/>
      <c r="PLT315" s="96"/>
      <c r="PLU315" s="96"/>
      <c r="PLV315" s="96"/>
      <c r="PLW315" s="96"/>
      <c r="PLX315" s="96"/>
      <c r="PLY315" s="96"/>
      <c r="PLZ315" s="96"/>
      <c r="PMA315" s="96"/>
      <c r="PMB315" s="96"/>
      <c r="PMC315" s="96"/>
      <c r="PMD315" s="96"/>
      <c r="PME315" s="96"/>
      <c r="PMF315" s="96"/>
      <c r="PMG315" s="96"/>
      <c r="PMH315" s="96"/>
      <c r="PMI315" s="96"/>
      <c r="PMJ315" s="96"/>
      <c r="PMK315" s="96"/>
      <c r="PML315" s="96"/>
      <c r="PMM315" s="96"/>
      <c r="PMN315" s="96"/>
      <c r="PMO315" s="96"/>
      <c r="PMP315" s="96"/>
      <c r="PMQ315" s="96"/>
      <c r="PMR315" s="96"/>
      <c r="PMS315" s="96"/>
      <c r="PMT315" s="96"/>
      <c r="PMU315" s="96"/>
      <c r="PMV315" s="96"/>
      <c r="PMW315" s="96"/>
      <c r="PMX315" s="96"/>
      <c r="PMY315" s="96"/>
      <c r="PMZ315" s="96"/>
      <c r="PNA315" s="96"/>
      <c r="PNB315" s="96"/>
      <c r="PNC315" s="96"/>
      <c r="PND315" s="96"/>
      <c r="PNE315" s="96"/>
      <c r="PNF315" s="96"/>
      <c r="PNG315" s="96"/>
      <c r="PNH315" s="96"/>
      <c r="PNI315" s="96"/>
      <c r="PNJ315" s="96"/>
      <c r="PNK315" s="96"/>
      <c r="PNL315" s="96"/>
      <c r="PNM315" s="96"/>
      <c r="PNN315" s="96"/>
      <c r="PNO315" s="96"/>
      <c r="PNP315" s="96"/>
      <c r="PNQ315" s="96"/>
      <c r="PNR315" s="96"/>
      <c r="PNS315" s="96"/>
      <c r="PNT315" s="96"/>
      <c r="PNU315" s="96"/>
      <c r="PNV315" s="96"/>
      <c r="PNW315" s="96"/>
      <c r="PNX315" s="96"/>
      <c r="PNY315" s="96"/>
      <c r="PNZ315" s="96"/>
      <c r="POA315" s="96"/>
      <c r="POB315" s="96"/>
      <c r="POC315" s="96"/>
      <c r="POD315" s="96"/>
      <c r="POE315" s="96"/>
      <c r="POF315" s="96"/>
      <c r="POG315" s="96"/>
      <c r="POH315" s="96"/>
      <c r="POI315" s="96"/>
      <c r="POJ315" s="96"/>
      <c r="POK315" s="96"/>
      <c r="POL315" s="96"/>
      <c r="POM315" s="96"/>
      <c r="PON315" s="96"/>
      <c r="POO315" s="96"/>
      <c r="POP315" s="96"/>
      <c r="POQ315" s="96"/>
      <c r="POR315" s="96"/>
      <c r="POS315" s="96"/>
      <c r="POT315" s="96"/>
      <c r="POU315" s="96"/>
      <c r="POV315" s="96"/>
      <c r="POW315" s="96"/>
      <c r="POX315" s="96"/>
      <c r="POY315" s="96"/>
      <c r="POZ315" s="96"/>
      <c r="PPA315" s="96"/>
      <c r="PPB315" s="96"/>
      <c r="PPC315" s="96"/>
      <c r="PPD315" s="96"/>
      <c r="PPE315" s="96"/>
      <c r="PPF315" s="96"/>
      <c r="PPG315" s="96"/>
      <c r="PPH315" s="96"/>
      <c r="PPI315" s="96"/>
      <c r="PPJ315" s="96"/>
      <c r="PPK315" s="96"/>
      <c r="PPL315" s="96"/>
      <c r="PPM315" s="96"/>
      <c r="PPN315" s="96"/>
      <c r="PPO315" s="96"/>
      <c r="PPP315" s="96"/>
      <c r="PPQ315" s="96"/>
      <c r="PPR315" s="96"/>
      <c r="PPS315" s="96"/>
      <c r="PPT315" s="96"/>
      <c r="PPU315" s="96"/>
      <c r="PPV315" s="96"/>
      <c r="PPW315" s="96"/>
      <c r="PPX315" s="96"/>
      <c r="PPY315" s="96"/>
      <c r="PPZ315" s="96"/>
      <c r="PQA315" s="96"/>
      <c r="PQB315" s="96"/>
      <c r="PQC315" s="96"/>
      <c r="PQD315" s="96"/>
      <c r="PQE315" s="96"/>
      <c r="PQF315" s="96"/>
      <c r="PQG315" s="96"/>
      <c r="PQH315" s="96"/>
      <c r="PQI315" s="96"/>
      <c r="PQJ315" s="96"/>
      <c r="PQK315" s="96"/>
      <c r="PQL315" s="96"/>
      <c r="PQM315" s="96"/>
      <c r="PQN315" s="96"/>
      <c r="PQO315" s="96"/>
      <c r="PQP315" s="96"/>
      <c r="PQQ315" s="96"/>
      <c r="PQR315" s="96"/>
      <c r="PQS315" s="96"/>
      <c r="PQT315" s="96"/>
      <c r="PQU315" s="96"/>
      <c r="PQV315" s="96"/>
      <c r="PQW315" s="96"/>
      <c r="PQX315" s="96"/>
      <c r="PQY315" s="96"/>
      <c r="PQZ315" s="96"/>
      <c r="PRA315" s="96"/>
      <c r="PRB315" s="96"/>
      <c r="PRC315" s="96"/>
      <c r="PRD315" s="96"/>
      <c r="PRE315" s="96"/>
      <c r="PRF315" s="96"/>
      <c r="PRG315" s="96"/>
      <c r="PRH315" s="96"/>
      <c r="PRI315" s="96"/>
      <c r="PRJ315" s="96"/>
      <c r="PRK315" s="96"/>
      <c r="PRL315" s="96"/>
      <c r="PRM315" s="96"/>
      <c r="PRN315" s="96"/>
      <c r="PRO315" s="96"/>
      <c r="PRP315" s="96"/>
      <c r="PRQ315" s="96"/>
      <c r="PRR315" s="96"/>
      <c r="PRS315" s="96"/>
      <c r="PRT315" s="96"/>
      <c r="PRU315" s="96"/>
      <c r="PRV315" s="96"/>
      <c r="PRW315" s="96"/>
      <c r="PRX315" s="96"/>
      <c r="PRY315" s="96"/>
      <c r="PRZ315" s="96"/>
      <c r="PSA315" s="96"/>
      <c r="PSB315" s="96"/>
      <c r="PSC315" s="96"/>
      <c r="PSD315" s="96"/>
      <c r="PSE315" s="96"/>
      <c r="PSF315" s="96"/>
      <c r="PSG315" s="96"/>
      <c r="PSH315" s="96"/>
      <c r="PSI315" s="96"/>
      <c r="PSJ315" s="96"/>
      <c r="PSK315" s="96"/>
      <c r="PSL315" s="96"/>
      <c r="PSM315" s="96"/>
      <c r="PSN315" s="96"/>
      <c r="PSO315" s="96"/>
      <c r="PSP315" s="96"/>
      <c r="PSQ315" s="96"/>
      <c r="PSR315" s="96"/>
      <c r="PSS315" s="96"/>
      <c r="PST315" s="96"/>
      <c r="PSU315" s="96"/>
      <c r="PSV315" s="96"/>
      <c r="PSW315" s="96"/>
      <c r="PSX315" s="96"/>
      <c r="PSY315" s="96"/>
      <c r="PSZ315" s="96"/>
      <c r="PTA315" s="96"/>
      <c r="PTB315" s="96"/>
      <c r="PTC315" s="96"/>
      <c r="PTD315" s="96"/>
      <c r="PTE315" s="96"/>
      <c r="PTF315" s="96"/>
      <c r="PTG315" s="96"/>
      <c r="PTH315" s="96"/>
      <c r="PTI315" s="96"/>
      <c r="PTJ315" s="96"/>
      <c r="PTK315" s="96"/>
      <c r="PTL315" s="96"/>
      <c r="PTM315" s="96"/>
      <c r="PTN315" s="96"/>
      <c r="PTO315" s="96"/>
      <c r="PTP315" s="96"/>
      <c r="PTQ315" s="96"/>
      <c r="PTR315" s="96"/>
      <c r="PTS315" s="96"/>
      <c r="PTT315" s="96"/>
      <c r="PTU315" s="96"/>
      <c r="PTV315" s="96"/>
      <c r="PTW315" s="96"/>
      <c r="PTX315" s="96"/>
      <c r="PTY315" s="96"/>
      <c r="PTZ315" s="96"/>
      <c r="PUA315" s="96"/>
      <c r="PUB315" s="96"/>
      <c r="PUC315" s="96"/>
      <c r="PUD315" s="96"/>
      <c r="PUE315" s="96"/>
      <c r="PUF315" s="96"/>
      <c r="PUG315" s="96"/>
      <c r="PUH315" s="96"/>
      <c r="PUI315" s="96"/>
      <c r="PUJ315" s="96"/>
      <c r="PUK315" s="96"/>
      <c r="PUL315" s="96"/>
      <c r="PUM315" s="96"/>
      <c r="PUN315" s="96"/>
      <c r="PUO315" s="96"/>
      <c r="PUP315" s="96"/>
      <c r="PUQ315" s="96"/>
      <c r="PUR315" s="96"/>
      <c r="PUS315" s="96"/>
      <c r="PUT315" s="96"/>
      <c r="PUU315" s="96"/>
      <c r="PUV315" s="96"/>
      <c r="PUW315" s="96"/>
      <c r="PUX315" s="96"/>
      <c r="PUY315" s="96"/>
      <c r="PUZ315" s="96"/>
      <c r="PVA315" s="96"/>
      <c r="PVB315" s="96"/>
      <c r="PVC315" s="96"/>
      <c r="PVD315" s="96"/>
      <c r="PVE315" s="96"/>
      <c r="PVF315" s="96"/>
      <c r="PVG315" s="96"/>
      <c r="PVH315" s="96"/>
      <c r="PVI315" s="96"/>
      <c r="PVJ315" s="96"/>
      <c r="PVK315" s="96"/>
      <c r="PVL315" s="96"/>
      <c r="PVM315" s="96"/>
      <c r="PVN315" s="96"/>
      <c r="PVO315" s="96"/>
      <c r="PVP315" s="96"/>
      <c r="PVQ315" s="96"/>
      <c r="PVR315" s="96"/>
      <c r="PVS315" s="96"/>
      <c r="PVT315" s="96"/>
      <c r="PVU315" s="96"/>
      <c r="PVV315" s="96"/>
      <c r="PVW315" s="96"/>
      <c r="PVX315" s="96"/>
      <c r="PVY315" s="96"/>
      <c r="PVZ315" s="96"/>
      <c r="PWA315" s="96"/>
      <c r="PWB315" s="96"/>
      <c r="PWC315" s="96"/>
      <c r="PWD315" s="96"/>
      <c r="PWE315" s="96"/>
      <c r="PWF315" s="96"/>
      <c r="PWG315" s="96"/>
      <c r="PWH315" s="96"/>
      <c r="PWI315" s="96"/>
      <c r="PWJ315" s="96"/>
      <c r="PWK315" s="96"/>
      <c r="PWL315" s="96"/>
      <c r="PWM315" s="96"/>
      <c r="PWN315" s="96"/>
      <c r="PWO315" s="96"/>
      <c r="PWP315" s="96"/>
      <c r="PWQ315" s="96"/>
      <c r="PWR315" s="96"/>
      <c r="PWS315" s="96"/>
      <c r="PWT315" s="96"/>
      <c r="PWU315" s="96"/>
      <c r="PWV315" s="96"/>
      <c r="PWW315" s="96"/>
      <c r="PWX315" s="96"/>
      <c r="PWY315" s="96"/>
      <c r="PWZ315" s="96"/>
      <c r="PXA315" s="96"/>
      <c r="PXB315" s="96"/>
      <c r="PXC315" s="96"/>
      <c r="PXD315" s="96"/>
      <c r="PXE315" s="96"/>
      <c r="PXF315" s="96"/>
      <c r="PXG315" s="96"/>
      <c r="PXH315" s="96"/>
      <c r="PXI315" s="96"/>
      <c r="PXJ315" s="96"/>
      <c r="PXK315" s="96"/>
      <c r="PXL315" s="96"/>
      <c r="PXM315" s="96"/>
      <c r="PXN315" s="96"/>
      <c r="PXO315" s="96"/>
      <c r="PXP315" s="96"/>
      <c r="PXQ315" s="96"/>
      <c r="PXR315" s="96"/>
      <c r="PXS315" s="96"/>
      <c r="PXT315" s="96"/>
      <c r="PXU315" s="96"/>
      <c r="PXV315" s="96"/>
      <c r="PXW315" s="96"/>
      <c r="PXX315" s="96"/>
      <c r="PXY315" s="96"/>
      <c r="PXZ315" s="96"/>
      <c r="PYA315" s="96"/>
      <c r="PYB315" s="96"/>
      <c r="PYC315" s="96"/>
      <c r="PYD315" s="96"/>
      <c r="PYE315" s="96"/>
      <c r="PYF315" s="96"/>
      <c r="PYG315" s="96"/>
      <c r="PYH315" s="96"/>
      <c r="PYI315" s="96"/>
      <c r="PYJ315" s="96"/>
      <c r="PYK315" s="96"/>
      <c r="PYL315" s="96"/>
      <c r="PYM315" s="96"/>
      <c r="PYN315" s="96"/>
      <c r="PYO315" s="96"/>
      <c r="PYP315" s="96"/>
      <c r="PYQ315" s="96"/>
      <c r="PYR315" s="96"/>
      <c r="PYS315" s="96"/>
      <c r="PYT315" s="96"/>
      <c r="PYU315" s="96"/>
      <c r="PYV315" s="96"/>
      <c r="PYW315" s="96"/>
      <c r="PYX315" s="96"/>
      <c r="PYY315" s="96"/>
      <c r="PYZ315" s="96"/>
      <c r="PZA315" s="96"/>
      <c r="PZB315" s="96"/>
      <c r="PZC315" s="96"/>
      <c r="PZD315" s="96"/>
      <c r="PZE315" s="96"/>
      <c r="PZF315" s="96"/>
      <c r="PZG315" s="96"/>
      <c r="PZH315" s="96"/>
      <c r="PZI315" s="96"/>
      <c r="PZJ315" s="96"/>
      <c r="PZK315" s="96"/>
      <c r="PZL315" s="96"/>
      <c r="PZM315" s="96"/>
      <c r="PZN315" s="96"/>
      <c r="PZO315" s="96"/>
      <c r="PZP315" s="96"/>
      <c r="PZQ315" s="96"/>
      <c r="PZR315" s="96"/>
      <c r="PZS315" s="96"/>
      <c r="PZT315" s="96"/>
      <c r="PZU315" s="96"/>
      <c r="PZV315" s="96"/>
      <c r="PZW315" s="96"/>
      <c r="PZX315" s="96"/>
      <c r="PZY315" s="96"/>
      <c r="PZZ315" s="96"/>
      <c r="QAA315" s="96"/>
      <c r="QAB315" s="96"/>
      <c r="QAC315" s="96"/>
      <c r="QAD315" s="96"/>
      <c r="QAE315" s="96"/>
      <c r="QAF315" s="96"/>
      <c r="QAG315" s="96"/>
      <c r="QAH315" s="96"/>
      <c r="QAI315" s="96"/>
      <c r="QAJ315" s="96"/>
      <c r="QAK315" s="96"/>
      <c r="QAL315" s="96"/>
      <c r="QAM315" s="96"/>
      <c r="QAN315" s="96"/>
      <c r="QAO315" s="96"/>
      <c r="QAP315" s="96"/>
      <c r="QAQ315" s="96"/>
      <c r="QAR315" s="96"/>
      <c r="QAS315" s="96"/>
      <c r="QAT315" s="96"/>
      <c r="QAU315" s="96"/>
      <c r="QAV315" s="96"/>
      <c r="QAW315" s="96"/>
      <c r="QAX315" s="96"/>
      <c r="QAY315" s="96"/>
      <c r="QAZ315" s="96"/>
      <c r="QBA315" s="96"/>
      <c r="QBB315" s="96"/>
      <c r="QBC315" s="96"/>
      <c r="QBD315" s="96"/>
      <c r="QBE315" s="96"/>
      <c r="QBF315" s="96"/>
      <c r="QBG315" s="96"/>
      <c r="QBH315" s="96"/>
      <c r="QBI315" s="96"/>
      <c r="QBJ315" s="96"/>
      <c r="QBK315" s="96"/>
      <c r="QBL315" s="96"/>
      <c r="QBM315" s="96"/>
      <c r="QBN315" s="96"/>
      <c r="QBO315" s="96"/>
      <c r="QBP315" s="96"/>
      <c r="QBQ315" s="96"/>
      <c r="QBR315" s="96"/>
      <c r="QBS315" s="96"/>
      <c r="QBT315" s="96"/>
      <c r="QBU315" s="96"/>
      <c r="QBV315" s="96"/>
      <c r="QBW315" s="96"/>
      <c r="QBX315" s="96"/>
      <c r="QBY315" s="96"/>
      <c r="QBZ315" s="96"/>
      <c r="QCA315" s="96"/>
      <c r="QCB315" s="96"/>
      <c r="QCC315" s="96"/>
      <c r="QCD315" s="96"/>
      <c r="QCE315" s="96"/>
      <c r="QCF315" s="96"/>
      <c r="QCG315" s="96"/>
      <c r="QCH315" s="96"/>
      <c r="QCI315" s="96"/>
      <c r="QCJ315" s="96"/>
      <c r="QCK315" s="96"/>
      <c r="QCL315" s="96"/>
      <c r="QCM315" s="96"/>
      <c r="QCN315" s="96"/>
      <c r="QCO315" s="96"/>
      <c r="QCP315" s="96"/>
      <c r="QCQ315" s="96"/>
      <c r="QCR315" s="96"/>
      <c r="QCS315" s="96"/>
      <c r="QCT315" s="96"/>
      <c r="QCU315" s="96"/>
      <c r="QCV315" s="96"/>
      <c r="QCW315" s="96"/>
      <c r="QCX315" s="96"/>
      <c r="QCY315" s="96"/>
      <c r="QCZ315" s="96"/>
      <c r="QDA315" s="96"/>
      <c r="QDB315" s="96"/>
      <c r="QDC315" s="96"/>
      <c r="QDD315" s="96"/>
      <c r="QDE315" s="96"/>
      <c r="QDF315" s="96"/>
      <c r="QDG315" s="96"/>
      <c r="QDH315" s="96"/>
      <c r="QDI315" s="96"/>
      <c r="QDJ315" s="96"/>
      <c r="QDK315" s="96"/>
      <c r="QDL315" s="96"/>
      <c r="QDM315" s="96"/>
      <c r="QDN315" s="96"/>
      <c r="QDO315" s="96"/>
      <c r="QDP315" s="96"/>
      <c r="QDQ315" s="96"/>
      <c r="QDR315" s="96"/>
      <c r="QDS315" s="96"/>
      <c r="QDT315" s="96"/>
      <c r="QDU315" s="96"/>
      <c r="QDV315" s="96"/>
      <c r="QDW315" s="96"/>
      <c r="QDX315" s="96"/>
      <c r="QDY315" s="96"/>
      <c r="QDZ315" s="96"/>
      <c r="QEA315" s="96"/>
      <c r="QEB315" s="96"/>
      <c r="QEC315" s="96"/>
      <c r="QED315" s="96"/>
      <c r="QEE315" s="96"/>
      <c r="QEF315" s="96"/>
      <c r="QEG315" s="96"/>
      <c r="QEH315" s="96"/>
      <c r="QEI315" s="96"/>
      <c r="QEJ315" s="96"/>
      <c r="QEK315" s="96"/>
      <c r="QEL315" s="96"/>
      <c r="QEM315" s="96"/>
      <c r="QEN315" s="96"/>
      <c r="QEO315" s="96"/>
      <c r="QEP315" s="96"/>
      <c r="QEQ315" s="96"/>
      <c r="QER315" s="96"/>
      <c r="QES315" s="96"/>
      <c r="QET315" s="96"/>
      <c r="QEU315" s="96"/>
      <c r="QEV315" s="96"/>
      <c r="QEW315" s="96"/>
      <c r="QEX315" s="96"/>
      <c r="QEY315" s="96"/>
      <c r="QEZ315" s="96"/>
      <c r="QFA315" s="96"/>
      <c r="QFB315" s="96"/>
      <c r="QFC315" s="96"/>
      <c r="QFD315" s="96"/>
      <c r="QFE315" s="96"/>
      <c r="QFF315" s="96"/>
      <c r="QFG315" s="96"/>
      <c r="QFH315" s="96"/>
      <c r="QFI315" s="96"/>
      <c r="QFJ315" s="96"/>
      <c r="QFK315" s="96"/>
      <c r="QFL315" s="96"/>
      <c r="QFM315" s="96"/>
      <c r="QFN315" s="96"/>
      <c r="QFO315" s="96"/>
      <c r="QFP315" s="96"/>
      <c r="QFQ315" s="96"/>
      <c r="QFR315" s="96"/>
      <c r="QFS315" s="96"/>
      <c r="QFT315" s="96"/>
      <c r="QFU315" s="96"/>
      <c r="QFV315" s="96"/>
      <c r="QFW315" s="96"/>
      <c r="QFX315" s="96"/>
      <c r="QFY315" s="96"/>
      <c r="QFZ315" s="96"/>
      <c r="QGA315" s="96"/>
      <c r="QGB315" s="96"/>
      <c r="QGC315" s="96"/>
      <c r="QGD315" s="96"/>
      <c r="QGE315" s="96"/>
      <c r="QGF315" s="96"/>
      <c r="QGG315" s="96"/>
      <c r="QGH315" s="96"/>
      <c r="QGI315" s="96"/>
      <c r="QGJ315" s="96"/>
      <c r="QGK315" s="96"/>
      <c r="QGL315" s="96"/>
      <c r="QGM315" s="96"/>
      <c r="QGN315" s="96"/>
      <c r="QGO315" s="96"/>
      <c r="QGP315" s="96"/>
      <c r="QGQ315" s="96"/>
      <c r="QGR315" s="96"/>
      <c r="QGS315" s="96"/>
      <c r="QGT315" s="96"/>
      <c r="QGU315" s="96"/>
      <c r="QGV315" s="96"/>
      <c r="QGW315" s="96"/>
      <c r="QGX315" s="96"/>
      <c r="QGY315" s="96"/>
      <c r="QGZ315" s="96"/>
      <c r="QHA315" s="96"/>
      <c r="QHB315" s="96"/>
      <c r="QHC315" s="96"/>
      <c r="QHD315" s="96"/>
      <c r="QHE315" s="96"/>
      <c r="QHF315" s="96"/>
      <c r="QHG315" s="96"/>
      <c r="QHH315" s="96"/>
      <c r="QHI315" s="96"/>
      <c r="QHJ315" s="96"/>
      <c r="QHK315" s="96"/>
      <c r="QHL315" s="96"/>
      <c r="QHM315" s="96"/>
      <c r="QHN315" s="96"/>
      <c r="QHO315" s="96"/>
      <c r="QHP315" s="96"/>
      <c r="QHQ315" s="96"/>
      <c r="QHR315" s="96"/>
      <c r="QHS315" s="96"/>
      <c r="QHT315" s="96"/>
      <c r="QHU315" s="96"/>
      <c r="QHV315" s="96"/>
      <c r="QHW315" s="96"/>
      <c r="QHX315" s="96"/>
      <c r="QHY315" s="96"/>
      <c r="QHZ315" s="96"/>
      <c r="QIA315" s="96"/>
      <c r="QIB315" s="96"/>
      <c r="QIC315" s="96"/>
      <c r="QID315" s="96"/>
      <c r="QIE315" s="96"/>
      <c r="QIF315" s="96"/>
      <c r="QIG315" s="96"/>
      <c r="QIH315" s="96"/>
      <c r="QII315" s="96"/>
      <c r="QIJ315" s="96"/>
      <c r="QIK315" s="96"/>
      <c r="QIL315" s="96"/>
      <c r="QIM315" s="96"/>
      <c r="QIN315" s="96"/>
      <c r="QIO315" s="96"/>
      <c r="QIP315" s="96"/>
      <c r="QIQ315" s="96"/>
      <c r="QIR315" s="96"/>
      <c r="QIS315" s="96"/>
      <c r="QIT315" s="96"/>
      <c r="QIU315" s="96"/>
      <c r="QIV315" s="96"/>
      <c r="QIW315" s="96"/>
      <c r="QIX315" s="96"/>
      <c r="QIY315" s="96"/>
      <c r="QIZ315" s="96"/>
      <c r="QJA315" s="96"/>
      <c r="QJB315" s="96"/>
      <c r="QJC315" s="96"/>
      <c r="QJD315" s="96"/>
      <c r="QJE315" s="96"/>
      <c r="QJF315" s="96"/>
      <c r="QJG315" s="96"/>
      <c r="QJH315" s="96"/>
      <c r="QJI315" s="96"/>
      <c r="QJJ315" s="96"/>
      <c r="QJK315" s="96"/>
      <c r="QJL315" s="96"/>
      <c r="QJM315" s="96"/>
      <c r="QJN315" s="96"/>
      <c r="QJO315" s="96"/>
      <c r="QJP315" s="96"/>
      <c r="QJQ315" s="96"/>
      <c r="QJR315" s="96"/>
      <c r="QJS315" s="96"/>
      <c r="QJT315" s="96"/>
      <c r="QJU315" s="96"/>
      <c r="QJV315" s="96"/>
      <c r="QJW315" s="96"/>
      <c r="QJX315" s="96"/>
      <c r="QJY315" s="96"/>
      <c r="QJZ315" s="96"/>
      <c r="QKA315" s="96"/>
      <c r="QKB315" s="96"/>
      <c r="QKC315" s="96"/>
      <c r="QKD315" s="96"/>
      <c r="QKE315" s="96"/>
      <c r="QKF315" s="96"/>
      <c r="QKG315" s="96"/>
      <c r="QKH315" s="96"/>
      <c r="QKI315" s="96"/>
      <c r="QKJ315" s="96"/>
      <c r="QKK315" s="96"/>
      <c r="QKL315" s="96"/>
      <c r="QKM315" s="96"/>
      <c r="QKN315" s="96"/>
      <c r="QKO315" s="96"/>
      <c r="QKP315" s="96"/>
      <c r="QKQ315" s="96"/>
      <c r="QKR315" s="96"/>
      <c r="QKS315" s="96"/>
      <c r="QKT315" s="96"/>
      <c r="QKU315" s="96"/>
      <c r="QKV315" s="96"/>
      <c r="QKW315" s="96"/>
      <c r="QKX315" s="96"/>
      <c r="QKY315" s="96"/>
      <c r="QKZ315" s="96"/>
      <c r="QLA315" s="96"/>
      <c r="QLB315" s="96"/>
      <c r="QLC315" s="96"/>
      <c r="QLD315" s="96"/>
      <c r="QLE315" s="96"/>
      <c r="QLF315" s="96"/>
      <c r="QLG315" s="96"/>
      <c r="QLH315" s="96"/>
      <c r="QLI315" s="96"/>
      <c r="QLJ315" s="96"/>
      <c r="QLK315" s="96"/>
      <c r="QLL315" s="96"/>
      <c r="QLM315" s="96"/>
      <c r="QLN315" s="96"/>
      <c r="QLO315" s="96"/>
      <c r="QLP315" s="96"/>
      <c r="QLQ315" s="96"/>
      <c r="QLR315" s="96"/>
      <c r="QLS315" s="96"/>
      <c r="QLT315" s="96"/>
      <c r="QLU315" s="96"/>
      <c r="QLV315" s="96"/>
      <c r="QLW315" s="96"/>
      <c r="QLX315" s="96"/>
      <c r="QLY315" s="96"/>
      <c r="QLZ315" s="96"/>
      <c r="QMA315" s="96"/>
      <c r="QMB315" s="96"/>
      <c r="QMC315" s="96"/>
      <c r="QMD315" s="96"/>
      <c r="QME315" s="96"/>
      <c r="QMF315" s="96"/>
      <c r="QMG315" s="96"/>
      <c r="QMH315" s="96"/>
      <c r="QMI315" s="96"/>
      <c r="QMJ315" s="96"/>
      <c r="QMK315" s="96"/>
      <c r="QML315" s="96"/>
      <c r="QMM315" s="96"/>
      <c r="QMN315" s="96"/>
      <c r="QMO315" s="96"/>
      <c r="QMP315" s="96"/>
      <c r="QMQ315" s="96"/>
      <c r="QMR315" s="96"/>
      <c r="QMS315" s="96"/>
      <c r="QMT315" s="96"/>
      <c r="QMU315" s="96"/>
      <c r="QMV315" s="96"/>
      <c r="QMW315" s="96"/>
      <c r="QMX315" s="96"/>
      <c r="QMY315" s="96"/>
      <c r="QMZ315" s="96"/>
      <c r="QNA315" s="96"/>
      <c r="QNB315" s="96"/>
      <c r="QNC315" s="96"/>
      <c r="QND315" s="96"/>
      <c r="QNE315" s="96"/>
      <c r="QNF315" s="96"/>
      <c r="QNG315" s="96"/>
      <c r="QNH315" s="96"/>
      <c r="QNI315" s="96"/>
      <c r="QNJ315" s="96"/>
      <c r="QNK315" s="96"/>
      <c r="QNL315" s="96"/>
      <c r="QNM315" s="96"/>
      <c r="QNN315" s="96"/>
      <c r="QNO315" s="96"/>
      <c r="QNP315" s="96"/>
      <c r="QNQ315" s="96"/>
      <c r="QNR315" s="96"/>
      <c r="QNS315" s="96"/>
      <c r="QNT315" s="96"/>
      <c r="QNU315" s="96"/>
      <c r="QNV315" s="96"/>
      <c r="QNW315" s="96"/>
      <c r="QNX315" s="96"/>
      <c r="QNY315" s="96"/>
      <c r="QNZ315" s="96"/>
      <c r="QOA315" s="96"/>
      <c r="QOB315" s="96"/>
      <c r="QOC315" s="96"/>
      <c r="QOD315" s="96"/>
      <c r="QOE315" s="96"/>
      <c r="QOF315" s="96"/>
      <c r="QOG315" s="96"/>
      <c r="QOH315" s="96"/>
      <c r="QOI315" s="96"/>
      <c r="QOJ315" s="96"/>
      <c r="QOK315" s="96"/>
      <c r="QOL315" s="96"/>
      <c r="QOM315" s="96"/>
      <c r="QON315" s="96"/>
      <c r="QOO315" s="96"/>
      <c r="QOP315" s="96"/>
      <c r="QOQ315" s="96"/>
      <c r="QOR315" s="96"/>
      <c r="QOS315" s="96"/>
      <c r="QOT315" s="96"/>
      <c r="QOU315" s="96"/>
      <c r="QOV315" s="96"/>
      <c r="QOW315" s="96"/>
      <c r="QOX315" s="96"/>
      <c r="QOY315" s="96"/>
      <c r="QOZ315" s="96"/>
      <c r="QPA315" s="96"/>
      <c r="QPB315" s="96"/>
      <c r="QPC315" s="96"/>
      <c r="QPD315" s="96"/>
      <c r="QPE315" s="96"/>
      <c r="QPF315" s="96"/>
      <c r="QPG315" s="96"/>
      <c r="QPH315" s="96"/>
      <c r="QPI315" s="96"/>
      <c r="QPJ315" s="96"/>
      <c r="QPK315" s="96"/>
      <c r="QPL315" s="96"/>
      <c r="QPM315" s="96"/>
      <c r="QPN315" s="96"/>
      <c r="QPO315" s="96"/>
      <c r="QPP315" s="96"/>
      <c r="QPQ315" s="96"/>
      <c r="QPR315" s="96"/>
      <c r="QPS315" s="96"/>
      <c r="QPT315" s="96"/>
      <c r="QPU315" s="96"/>
      <c r="QPV315" s="96"/>
      <c r="QPW315" s="96"/>
      <c r="QPX315" s="96"/>
      <c r="QPY315" s="96"/>
      <c r="QPZ315" s="96"/>
      <c r="QQA315" s="96"/>
      <c r="QQB315" s="96"/>
      <c r="QQC315" s="96"/>
      <c r="QQD315" s="96"/>
      <c r="QQE315" s="96"/>
      <c r="QQF315" s="96"/>
      <c r="QQG315" s="96"/>
      <c r="QQH315" s="96"/>
      <c r="QQI315" s="96"/>
      <c r="QQJ315" s="96"/>
      <c r="QQK315" s="96"/>
      <c r="QQL315" s="96"/>
      <c r="QQM315" s="96"/>
      <c r="QQN315" s="96"/>
      <c r="QQO315" s="96"/>
      <c r="QQP315" s="96"/>
      <c r="QQQ315" s="96"/>
      <c r="QQR315" s="96"/>
      <c r="QQS315" s="96"/>
      <c r="QQT315" s="96"/>
      <c r="QQU315" s="96"/>
      <c r="QQV315" s="96"/>
      <c r="QQW315" s="96"/>
      <c r="QQX315" s="96"/>
      <c r="QQY315" s="96"/>
      <c r="QQZ315" s="96"/>
      <c r="QRA315" s="96"/>
      <c r="QRB315" s="96"/>
      <c r="QRC315" s="96"/>
      <c r="QRD315" s="96"/>
      <c r="QRE315" s="96"/>
      <c r="QRF315" s="96"/>
      <c r="QRG315" s="96"/>
      <c r="QRH315" s="96"/>
      <c r="QRI315" s="96"/>
      <c r="QRJ315" s="96"/>
      <c r="QRK315" s="96"/>
      <c r="QRL315" s="96"/>
      <c r="QRM315" s="96"/>
      <c r="QRN315" s="96"/>
      <c r="QRO315" s="96"/>
      <c r="QRP315" s="96"/>
      <c r="QRQ315" s="96"/>
      <c r="QRR315" s="96"/>
      <c r="QRS315" s="96"/>
      <c r="QRT315" s="96"/>
      <c r="QRU315" s="96"/>
      <c r="QRV315" s="96"/>
      <c r="QRW315" s="96"/>
      <c r="QRX315" s="96"/>
      <c r="QRY315" s="96"/>
      <c r="QRZ315" s="96"/>
      <c r="QSA315" s="96"/>
      <c r="QSB315" s="96"/>
      <c r="QSC315" s="96"/>
      <c r="QSD315" s="96"/>
      <c r="QSE315" s="96"/>
      <c r="QSF315" s="96"/>
      <c r="QSG315" s="96"/>
      <c r="QSH315" s="96"/>
      <c r="QSI315" s="96"/>
      <c r="QSJ315" s="96"/>
      <c r="QSK315" s="96"/>
      <c r="QSL315" s="96"/>
      <c r="QSM315" s="96"/>
      <c r="QSN315" s="96"/>
      <c r="QSO315" s="96"/>
      <c r="QSP315" s="96"/>
      <c r="QSQ315" s="96"/>
      <c r="QSR315" s="96"/>
      <c r="QSS315" s="96"/>
      <c r="QST315" s="96"/>
      <c r="QSU315" s="96"/>
      <c r="QSV315" s="96"/>
      <c r="QSW315" s="96"/>
      <c r="QSX315" s="96"/>
      <c r="QSY315" s="96"/>
      <c r="QSZ315" s="96"/>
      <c r="QTA315" s="96"/>
      <c r="QTB315" s="96"/>
      <c r="QTC315" s="96"/>
      <c r="QTD315" s="96"/>
      <c r="QTE315" s="96"/>
      <c r="QTF315" s="96"/>
      <c r="QTG315" s="96"/>
      <c r="QTH315" s="96"/>
      <c r="QTI315" s="96"/>
      <c r="QTJ315" s="96"/>
      <c r="QTK315" s="96"/>
      <c r="QTL315" s="96"/>
      <c r="QTM315" s="96"/>
      <c r="QTN315" s="96"/>
      <c r="QTO315" s="96"/>
      <c r="QTP315" s="96"/>
      <c r="QTQ315" s="96"/>
      <c r="QTR315" s="96"/>
      <c r="QTS315" s="96"/>
      <c r="QTT315" s="96"/>
      <c r="QTU315" s="96"/>
      <c r="QTV315" s="96"/>
      <c r="QTW315" s="96"/>
      <c r="QTX315" s="96"/>
      <c r="QTY315" s="96"/>
      <c r="QTZ315" s="96"/>
      <c r="QUA315" s="96"/>
      <c r="QUB315" s="96"/>
      <c r="QUC315" s="96"/>
      <c r="QUD315" s="96"/>
      <c r="QUE315" s="96"/>
      <c r="QUF315" s="96"/>
      <c r="QUG315" s="96"/>
      <c r="QUH315" s="96"/>
      <c r="QUI315" s="96"/>
      <c r="QUJ315" s="96"/>
      <c r="QUK315" s="96"/>
      <c r="QUL315" s="96"/>
      <c r="QUM315" s="96"/>
      <c r="QUN315" s="96"/>
      <c r="QUO315" s="96"/>
      <c r="QUP315" s="96"/>
      <c r="QUQ315" s="96"/>
      <c r="QUR315" s="96"/>
      <c r="QUS315" s="96"/>
      <c r="QUT315" s="96"/>
      <c r="QUU315" s="96"/>
      <c r="QUV315" s="96"/>
      <c r="QUW315" s="96"/>
      <c r="QUX315" s="96"/>
      <c r="QUY315" s="96"/>
      <c r="QUZ315" s="96"/>
      <c r="QVA315" s="96"/>
      <c r="QVB315" s="96"/>
      <c r="QVC315" s="96"/>
      <c r="QVD315" s="96"/>
      <c r="QVE315" s="96"/>
      <c r="QVF315" s="96"/>
      <c r="QVG315" s="96"/>
      <c r="QVH315" s="96"/>
      <c r="QVI315" s="96"/>
      <c r="QVJ315" s="96"/>
      <c r="QVK315" s="96"/>
      <c r="QVL315" s="96"/>
      <c r="QVM315" s="96"/>
      <c r="QVN315" s="96"/>
      <c r="QVO315" s="96"/>
      <c r="QVP315" s="96"/>
      <c r="QVQ315" s="96"/>
      <c r="QVR315" s="96"/>
      <c r="QVS315" s="96"/>
      <c r="QVT315" s="96"/>
      <c r="QVU315" s="96"/>
      <c r="QVV315" s="96"/>
      <c r="QVW315" s="96"/>
      <c r="QVX315" s="96"/>
      <c r="QVY315" s="96"/>
      <c r="QVZ315" s="96"/>
      <c r="QWA315" s="96"/>
      <c r="QWB315" s="96"/>
      <c r="QWC315" s="96"/>
      <c r="QWD315" s="96"/>
      <c r="QWE315" s="96"/>
      <c r="QWF315" s="96"/>
      <c r="QWG315" s="96"/>
      <c r="QWH315" s="96"/>
      <c r="QWI315" s="96"/>
      <c r="QWJ315" s="96"/>
      <c r="QWK315" s="96"/>
      <c r="QWL315" s="96"/>
      <c r="QWM315" s="96"/>
      <c r="QWN315" s="96"/>
      <c r="QWO315" s="96"/>
      <c r="QWP315" s="96"/>
      <c r="QWQ315" s="96"/>
      <c r="QWR315" s="96"/>
      <c r="QWS315" s="96"/>
      <c r="QWT315" s="96"/>
      <c r="QWU315" s="96"/>
      <c r="QWV315" s="96"/>
      <c r="QWW315" s="96"/>
      <c r="QWX315" s="96"/>
      <c r="QWY315" s="96"/>
      <c r="QWZ315" s="96"/>
      <c r="QXA315" s="96"/>
      <c r="QXB315" s="96"/>
      <c r="QXC315" s="96"/>
      <c r="QXD315" s="96"/>
      <c r="QXE315" s="96"/>
      <c r="QXF315" s="96"/>
      <c r="QXG315" s="96"/>
      <c r="QXH315" s="96"/>
      <c r="QXI315" s="96"/>
      <c r="QXJ315" s="96"/>
      <c r="QXK315" s="96"/>
      <c r="QXL315" s="96"/>
      <c r="QXM315" s="96"/>
      <c r="QXN315" s="96"/>
      <c r="QXO315" s="96"/>
      <c r="QXP315" s="96"/>
      <c r="QXQ315" s="96"/>
      <c r="QXR315" s="96"/>
      <c r="QXS315" s="96"/>
      <c r="QXT315" s="96"/>
      <c r="QXU315" s="96"/>
      <c r="QXV315" s="96"/>
      <c r="QXW315" s="96"/>
      <c r="QXX315" s="96"/>
      <c r="QXY315" s="96"/>
      <c r="QXZ315" s="96"/>
      <c r="QYA315" s="96"/>
      <c r="QYB315" s="96"/>
      <c r="QYC315" s="96"/>
      <c r="QYD315" s="96"/>
      <c r="QYE315" s="96"/>
      <c r="QYF315" s="96"/>
      <c r="QYG315" s="96"/>
      <c r="QYH315" s="96"/>
      <c r="QYI315" s="96"/>
      <c r="QYJ315" s="96"/>
      <c r="QYK315" s="96"/>
      <c r="QYL315" s="96"/>
      <c r="QYM315" s="96"/>
      <c r="QYN315" s="96"/>
      <c r="QYO315" s="96"/>
      <c r="QYP315" s="96"/>
      <c r="QYQ315" s="96"/>
      <c r="QYR315" s="96"/>
      <c r="QYS315" s="96"/>
      <c r="QYT315" s="96"/>
      <c r="QYU315" s="96"/>
      <c r="QYV315" s="96"/>
      <c r="QYW315" s="96"/>
      <c r="QYX315" s="96"/>
      <c r="QYY315" s="96"/>
      <c r="QYZ315" s="96"/>
      <c r="QZA315" s="96"/>
      <c r="QZB315" s="96"/>
      <c r="QZC315" s="96"/>
      <c r="QZD315" s="96"/>
      <c r="QZE315" s="96"/>
      <c r="QZF315" s="96"/>
      <c r="QZG315" s="96"/>
      <c r="QZH315" s="96"/>
      <c r="QZI315" s="96"/>
      <c r="QZJ315" s="96"/>
      <c r="QZK315" s="96"/>
      <c r="QZL315" s="96"/>
      <c r="QZM315" s="96"/>
      <c r="QZN315" s="96"/>
      <c r="QZO315" s="96"/>
      <c r="QZP315" s="96"/>
      <c r="QZQ315" s="96"/>
      <c r="QZR315" s="96"/>
      <c r="QZS315" s="96"/>
      <c r="QZT315" s="96"/>
      <c r="QZU315" s="96"/>
      <c r="QZV315" s="96"/>
      <c r="QZW315" s="96"/>
      <c r="QZX315" s="96"/>
      <c r="QZY315" s="96"/>
      <c r="QZZ315" s="96"/>
      <c r="RAA315" s="96"/>
      <c r="RAB315" s="96"/>
      <c r="RAC315" s="96"/>
      <c r="RAD315" s="96"/>
      <c r="RAE315" s="96"/>
      <c r="RAF315" s="96"/>
      <c r="RAG315" s="96"/>
      <c r="RAH315" s="96"/>
      <c r="RAI315" s="96"/>
      <c r="RAJ315" s="96"/>
      <c r="RAK315" s="96"/>
      <c r="RAL315" s="96"/>
      <c r="RAM315" s="96"/>
      <c r="RAN315" s="96"/>
      <c r="RAO315" s="96"/>
      <c r="RAP315" s="96"/>
      <c r="RAQ315" s="96"/>
      <c r="RAR315" s="96"/>
      <c r="RAS315" s="96"/>
      <c r="RAT315" s="96"/>
      <c r="RAU315" s="96"/>
      <c r="RAV315" s="96"/>
      <c r="RAW315" s="96"/>
      <c r="RAX315" s="96"/>
      <c r="RAY315" s="96"/>
      <c r="RAZ315" s="96"/>
      <c r="RBA315" s="96"/>
      <c r="RBB315" s="96"/>
      <c r="RBC315" s="96"/>
      <c r="RBD315" s="96"/>
      <c r="RBE315" s="96"/>
      <c r="RBF315" s="96"/>
      <c r="RBG315" s="96"/>
      <c r="RBH315" s="96"/>
      <c r="RBI315" s="96"/>
      <c r="RBJ315" s="96"/>
      <c r="RBK315" s="96"/>
      <c r="RBL315" s="96"/>
      <c r="RBM315" s="96"/>
      <c r="RBN315" s="96"/>
      <c r="RBO315" s="96"/>
      <c r="RBP315" s="96"/>
      <c r="RBQ315" s="96"/>
      <c r="RBR315" s="96"/>
      <c r="RBS315" s="96"/>
      <c r="RBT315" s="96"/>
      <c r="RBU315" s="96"/>
      <c r="RBV315" s="96"/>
      <c r="RBW315" s="96"/>
      <c r="RBX315" s="96"/>
      <c r="RBY315" s="96"/>
      <c r="RBZ315" s="96"/>
      <c r="RCA315" s="96"/>
      <c r="RCB315" s="96"/>
      <c r="RCC315" s="96"/>
      <c r="RCD315" s="96"/>
      <c r="RCE315" s="96"/>
      <c r="RCF315" s="96"/>
      <c r="RCG315" s="96"/>
      <c r="RCH315" s="96"/>
      <c r="RCI315" s="96"/>
      <c r="RCJ315" s="96"/>
      <c r="RCK315" s="96"/>
      <c r="RCL315" s="96"/>
      <c r="RCM315" s="96"/>
      <c r="RCN315" s="96"/>
      <c r="RCO315" s="96"/>
      <c r="RCP315" s="96"/>
      <c r="RCQ315" s="96"/>
      <c r="RCR315" s="96"/>
      <c r="RCS315" s="96"/>
      <c r="RCT315" s="96"/>
      <c r="RCU315" s="96"/>
      <c r="RCV315" s="96"/>
      <c r="RCW315" s="96"/>
      <c r="RCX315" s="96"/>
      <c r="RCY315" s="96"/>
      <c r="RCZ315" s="96"/>
      <c r="RDA315" s="96"/>
      <c r="RDB315" s="96"/>
      <c r="RDC315" s="96"/>
      <c r="RDD315" s="96"/>
      <c r="RDE315" s="96"/>
      <c r="RDF315" s="96"/>
      <c r="RDG315" s="96"/>
      <c r="RDH315" s="96"/>
      <c r="RDI315" s="96"/>
      <c r="RDJ315" s="96"/>
      <c r="RDK315" s="96"/>
      <c r="RDL315" s="96"/>
      <c r="RDM315" s="96"/>
      <c r="RDN315" s="96"/>
      <c r="RDO315" s="96"/>
      <c r="RDP315" s="96"/>
      <c r="RDQ315" s="96"/>
      <c r="RDR315" s="96"/>
      <c r="RDS315" s="96"/>
      <c r="RDT315" s="96"/>
      <c r="RDU315" s="96"/>
      <c r="RDV315" s="96"/>
      <c r="RDW315" s="96"/>
      <c r="RDX315" s="96"/>
      <c r="RDY315" s="96"/>
      <c r="RDZ315" s="96"/>
      <c r="REA315" s="96"/>
      <c r="REB315" s="96"/>
      <c r="REC315" s="96"/>
      <c r="RED315" s="96"/>
      <c r="REE315" s="96"/>
      <c r="REF315" s="96"/>
      <c r="REG315" s="96"/>
      <c r="REH315" s="96"/>
      <c r="REI315" s="96"/>
      <c r="REJ315" s="96"/>
      <c r="REK315" s="96"/>
      <c r="REL315" s="96"/>
      <c r="REM315" s="96"/>
      <c r="REN315" s="96"/>
      <c r="REO315" s="96"/>
      <c r="REP315" s="96"/>
      <c r="REQ315" s="96"/>
      <c r="RER315" s="96"/>
      <c r="RES315" s="96"/>
      <c r="RET315" s="96"/>
      <c r="REU315" s="96"/>
      <c r="REV315" s="96"/>
      <c r="REW315" s="96"/>
      <c r="REX315" s="96"/>
      <c r="REY315" s="96"/>
      <c r="REZ315" s="96"/>
      <c r="RFA315" s="96"/>
      <c r="RFB315" s="96"/>
      <c r="RFC315" s="96"/>
      <c r="RFD315" s="96"/>
      <c r="RFE315" s="96"/>
      <c r="RFF315" s="96"/>
      <c r="RFG315" s="96"/>
      <c r="RFH315" s="96"/>
      <c r="RFI315" s="96"/>
      <c r="RFJ315" s="96"/>
      <c r="RFK315" s="96"/>
      <c r="RFL315" s="96"/>
      <c r="RFM315" s="96"/>
      <c r="RFN315" s="96"/>
      <c r="RFO315" s="96"/>
      <c r="RFP315" s="96"/>
      <c r="RFQ315" s="96"/>
      <c r="RFR315" s="96"/>
      <c r="RFS315" s="96"/>
      <c r="RFT315" s="96"/>
      <c r="RFU315" s="96"/>
      <c r="RFV315" s="96"/>
      <c r="RFW315" s="96"/>
      <c r="RFX315" s="96"/>
      <c r="RFY315" s="96"/>
      <c r="RFZ315" s="96"/>
      <c r="RGA315" s="96"/>
      <c r="RGB315" s="96"/>
      <c r="RGC315" s="96"/>
      <c r="RGD315" s="96"/>
      <c r="RGE315" s="96"/>
      <c r="RGF315" s="96"/>
      <c r="RGG315" s="96"/>
      <c r="RGH315" s="96"/>
      <c r="RGI315" s="96"/>
      <c r="RGJ315" s="96"/>
      <c r="RGK315" s="96"/>
      <c r="RGL315" s="96"/>
      <c r="RGM315" s="96"/>
      <c r="RGN315" s="96"/>
      <c r="RGO315" s="96"/>
      <c r="RGP315" s="96"/>
      <c r="RGQ315" s="96"/>
      <c r="RGR315" s="96"/>
      <c r="RGS315" s="96"/>
      <c r="RGT315" s="96"/>
      <c r="RGU315" s="96"/>
      <c r="RGV315" s="96"/>
      <c r="RGW315" s="96"/>
      <c r="RGX315" s="96"/>
      <c r="RGY315" s="96"/>
      <c r="RGZ315" s="96"/>
      <c r="RHA315" s="96"/>
      <c r="RHB315" s="96"/>
      <c r="RHC315" s="96"/>
      <c r="RHD315" s="96"/>
      <c r="RHE315" s="96"/>
      <c r="RHF315" s="96"/>
      <c r="RHG315" s="96"/>
      <c r="RHH315" s="96"/>
      <c r="RHI315" s="96"/>
      <c r="RHJ315" s="96"/>
      <c r="RHK315" s="96"/>
      <c r="RHL315" s="96"/>
      <c r="RHM315" s="96"/>
      <c r="RHN315" s="96"/>
      <c r="RHO315" s="96"/>
      <c r="RHP315" s="96"/>
      <c r="RHQ315" s="96"/>
      <c r="RHR315" s="96"/>
      <c r="RHS315" s="96"/>
      <c r="RHT315" s="96"/>
      <c r="RHU315" s="96"/>
      <c r="RHV315" s="96"/>
      <c r="RHW315" s="96"/>
      <c r="RHX315" s="96"/>
      <c r="RHY315" s="96"/>
      <c r="RHZ315" s="96"/>
      <c r="RIA315" s="96"/>
      <c r="RIB315" s="96"/>
      <c r="RIC315" s="96"/>
      <c r="RID315" s="96"/>
      <c r="RIE315" s="96"/>
      <c r="RIF315" s="96"/>
      <c r="RIG315" s="96"/>
      <c r="RIH315" s="96"/>
      <c r="RII315" s="96"/>
      <c r="RIJ315" s="96"/>
      <c r="RIK315" s="96"/>
      <c r="RIL315" s="96"/>
      <c r="RIM315" s="96"/>
      <c r="RIN315" s="96"/>
      <c r="RIO315" s="96"/>
      <c r="RIP315" s="96"/>
      <c r="RIQ315" s="96"/>
      <c r="RIR315" s="96"/>
      <c r="RIS315" s="96"/>
      <c r="RIT315" s="96"/>
      <c r="RIU315" s="96"/>
      <c r="RIV315" s="96"/>
      <c r="RIW315" s="96"/>
      <c r="RIX315" s="96"/>
      <c r="RIY315" s="96"/>
      <c r="RIZ315" s="96"/>
      <c r="RJA315" s="96"/>
      <c r="RJB315" s="96"/>
      <c r="RJC315" s="96"/>
      <c r="RJD315" s="96"/>
      <c r="RJE315" s="96"/>
      <c r="RJF315" s="96"/>
      <c r="RJG315" s="96"/>
      <c r="RJH315" s="96"/>
      <c r="RJI315" s="96"/>
      <c r="RJJ315" s="96"/>
      <c r="RJK315" s="96"/>
      <c r="RJL315" s="96"/>
      <c r="RJM315" s="96"/>
      <c r="RJN315" s="96"/>
      <c r="RJO315" s="96"/>
      <c r="RJP315" s="96"/>
      <c r="RJQ315" s="96"/>
      <c r="RJR315" s="96"/>
      <c r="RJS315" s="96"/>
      <c r="RJT315" s="96"/>
      <c r="RJU315" s="96"/>
      <c r="RJV315" s="96"/>
      <c r="RJW315" s="96"/>
      <c r="RJX315" s="96"/>
      <c r="RJY315" s="96"/>
      <c r="RJZ315" s="96"/>
      <c r="RKA315" s="96"/>
      <c r="RKB315" s="96"/>
      <c r="RKC315" s="96"/>
      <c r="RKD315" s="96"/>
      <c r="RKE315" s="96"/>
      <c r="RKF315" s="96"/>
      <c r="RKG315" s="96"/>
      <c r="RKH315" s="96"/>
      <c r="RKI315" s="96"/>
      <c r="RKJ315" s="96"/>
      <c r="RKK315" s="96"/>
      <c r="RKL315" s="96"/>
      <c r="RKM315" s="96"/>
      <c r="RKN315" s="96"/>
      <c r="RKO315" s="96"/>
      <c r="RKP315" s="96"/>
      <c r="RKQ315" s="96"/>
      <c r="RKR315" s="96"/>
      <c r="RKS315" s="96"/>
      <c r="RKT315" s="96"/>
      <c r="RKU315" s="96"/>
      <c r="RKV315" s="96"/>
      <c r="RKW315" s="96"/>
      <c r="RKX315" s="96"/>
      <c r="RKY315" s="96"/>
      <c r="RKZ315" s="96"/>
      <c r="RLA315" s="96"/>
      <c r="RLB315" s="96"/>
      <c r="RLC315" s="96"/>
      <c r="RLD315" s="96"/>
      <c r="RLE315" s="96"/>
      <c r="RLF315" s="96"/>
      <c r="RLG315" s="96"/>
      <c r="RLH315" s="96"/>
      <c r="RLI315" s="96"/>
      <c r="RLJ315" s="96"/>
      <c r="RLK315" s="96"/>
      <c r="RLL315" s="96"/>
      <c r="RLM315" s="96"/>
      <c r="RLN315" s="96"/>
      <c r="RLO315" s="96"/>
      <c r="RLP315" s="96"/>
      <c r="RLQ315" s="96"/>
      <c r="RLR315" s="96"/>
      <c r="RLS315" s="96"/>
      <c r="RLT315" s="96"/>
      <c r="RLU315" s="96"/>
      <c r="RLV315" s="96"/>
      <c r="RLW315" s="96"/>
      <c r="RLX315" s="96"/>
      <c r="RLY315" s="96"/>
      <c r="RLZ315" s="96"/>
      <c r="RMA315" s="96"/>
      <c r="RMB315" s="96"/>
      <c r="RMC315" s="96"/>
      <c r="RMD315" s="96"/>
      <c r="RME315" s="96"/>
      <c r="RMF315" s="96"/>
      <c r="RMG315" s="96"/>
      <c r="RMH315" s="96"/>
      <c r="RMI315" s="96"/>
      <c r="RMJ315" s="96"/>
      <c r="RMK315" s="96"/>
      <c r="RML315" s="96"/>
      <c r="RMM315" s="96"/>
      <c r="RMN315" s="96"/>
      <c r="RMO315" s="96"/>
      <c r="RMP315" s="96"/>
      <c r="RMQ315" s="96"/>
      <c r="RMR315" s="96"/>
      <c r="RMS315" s="96"/>
      <c r="RMT315" s="96"/>
      <c r="RMU315" s="96"/>
      <c r="RMV315" s="96"/>
      <c r="RMW315" s="96"/>
      <c r="RMX315" s="96"/>
      <c r="RMY315" s="96"/>
      <c r="RMZ315" s="96"/>
      <c r="RNA315" s="96"/>
      <c r="RNB315" s="96"/>
      <c r="RNC315" s="96"/>
      <c r="RND315" s="96"/>
      <c r="RNE315" s="96"/>
      <c r="RNF315" s="96"/>
      <c r="RNG315" s="96"/>
      <c r="RNH315" s="96"/>
      <c r="RNI315" s="96"/>
      <c r="RNJ315" s="96"/>
      <c r="RNK315" s="96"/>
      <c r="RNL315" s="96"/>
      <c r="RNM315" s="96"/>
      <c r="RNN315" s="96"/>
      <c r="RNO315" s="96"/>
      <c r="RNP315" s="96"/>
      <c r="RNQ315" s="96"/>
      <c r="RNR315" s="96"/>
      <c r="RNS315" s="96"/>
      <c r="RNT315" s="96"/>
      <c r="RNU315" s="96"/>
      <c r="RNV315" s="96"/>
      <c r="RNW315" s="96"/>
      <c r="RNX315" s="96"/>
      <c r="RNY315" s="96"/>
      <c r="RNZ315" s="96"/>
      <c r="ROA315" s="96"/>
      <c r="ROB315" s="96"/>
      <c r="ROC315" s="96"/>
      <c r="ROD315" s="96"/>
      <c r="ROE315" s="96"/>
      <c r="ROF315" s="96"/>
      <c r="ROG315" s="96"/>
      <c r="ROH315" s="96"/>
      <c r="ROI315" s="96"/>
      <c r="ROJ315" s="96"/>
      <c r="ROK315" s="96"/>
      <c r="ROL315" s="96"/>
      <c r="ROM315" s="96"/>
      <c r="RON315" s="96"/>
      <c r="ROO315" s="96"/>
      <c r="ROP315" s="96"/>
      <c r="ROQ315" s="96"/>
      <c r="ROR315" s="96"/>
      <c r="ROS315" s="96"/>
      <c r="ROT315" s="96"/>
      <c r="ROU315" s="96"/>
      <c r="ROV315" s="96"/>
      <c r="ROW315" s="96"/>
      <c r="ROX315" s="96"/>
      <c r="ROY315" s="96"/>
      <c r="ROZ315" s="96"/>
      <c r="RPA315" s="96"/>
      <c r="RPB315" s="96"/>
      <c r="RPC315" s="96"/>
      <c r="RPD315" s="96"/>
      <c r="RPE315" s="96"/>
      <c r="RPF315" s="96"/>
      <c r="RPG315" s="96"/>
      <c r="RPH315" s="96"/>
      <c r="RPI315" s="96"/>
      <c r="RPJ315" s="96"/>
      <c r="RPK315" s="96"/>
      <c r="RPL315" s="96"/>
      <c r="RPM315" s="96"/>
      <c r="RPN315" s="96"/>
      <c r="RPO315" s="96"/>
      <c r="RPP315" s="96"/>
      <c r="RPQ315" s="96"/>
      <c r="RPR315" s="96"/>
      <c r="RPS315" s="96"/>
      <c r="RPT315" s="96"/>
      <c r="RPU315" s="96"/>
      <c r="RPV315" s="96"/>
      <c r="RPW315" s="96"/>
      <c r="RPX315" s="96"/>
      <c r="RPY315" s="96"/>
      <c r="RPZ315" s="96"/>
      <c r="RQA315" s="96"/>
      <c r="RQB315" s="96"/>
      <c r="RQC315" s="96"/>
      <c r="RQD315" s="96"/>
      <c r="RQE315" s="96"/>
      <c r="RQF315" s="96"/>
      <c r="RQG315" s="96"/>
      <c r="RQH315" s="96"/>
      <c r="RQI315" s="96"/>
      <c r="RQJ315" s="96"/>
      <c r="RQK315" s="96"/>
      <c r="RQL315" s="96"/>
      <c r="RQM315" s="96"/>
      <c r="RQN315" s="96"/>
      <c r="RQO315" s="96"/>
      <c r="RQP315" s="96"/>
      <c r="RQQ315" s="96"/>
      <c r="RQR315" s="96"/>
      <c r="RQS315" s="96"/>
      <c r="RQT315" s="96"/>
      <c r="RQU315" s="96"/>
      <c r="RQV315" s="96"/>
      <c r="RQW315" s="96"/>
      <c r="RQX315" s="96"/>
      <c r="RQY315" s="96"/>
      <c r="RQZ315" s="96"/>
      <c r="RRA315" s="96"/>
      <c r="RRB315" s="96"/>
      <c r="RRC315" s="96"/>
      <c r="RRD315" s="96"/>
      <c r="RRE315" s="96"/>
      <c r="RRF315" s="96"/>
      <c r="RRG315" s="96"/>
      <c r="RRH315" s="96"/>
      <c r="RRI315" s="96"/>
      <c r="RRJ315" s="96"/>
      <c r="RRK315" s="96"/>
      <c r="RRL315" s="96"/>
      <c r="RRM315" s="96"/>
      <c r="RRN315" s="96"/>
      <c r="RRO315" s="96"/>
      <c r="RRP315" s="96"/>
      <c r="RRQ315" s="96"/>
      <c r="RRR315" s="96"/>
      <c r="RRS315" s="96"/>
      <c r="RRT315" s="96"/>
      <c r="RRU315" s="96"/>
      <c r="RRV315" s="96"/>
      <c r="RRW315" s="96"/>
      <c r="RRX315" s="96"/>
      <c r="RRY315" s="96"/>
      <c r="RRZ315" s="96"/>
      <c r="RSA315" s="96"/>
      <c r="RSB315" s="96"/>
      <c r="RSC315" s="96"/>
      <c r="RSD315" s="96"/>
      <c r="RSE315" s="96"/>
      <c r="RSF315" s="96"/>
      <c r="RSG315" s="96"/>
      <c r="RSH315" s="96"/>
      <c r="RSI315" s="96"/>
      <c r="RSJ315" s="96"/>
      <c r="RSK315" s="96"/>
      <c r="RSL315" s="96"/>
      <c r="RSM315" s="96"/>
      <c r="RSN315" s="96"/>
      <c r="RSO315" s="96"/>
      <c r="RSP315" s="96"/>
      <c r="RSQ315" s="96"/>
      <c r="RSR315" s="96"/>
      <c r="RSS315" s="96"/>
      <c r="RST315" s="96"/>
      <c r="RSU315" s="96"/>
      <c r="RSV315" s="96"/>
      <c r="RSW315" s="96"/>
      <c r="RSX315" s="96"/>
      <c r="RSY315" s="96"/>
      <c r="RSZ315" s="96"/>
      <c r="RTA315" s="96"/>
      <c r="RTB315" s="96"/>
      <c r="RTC315" s="96"/>
      <c r="RTD315" s="96"/>
      <c r="RTE315" s="96"/>
      <c r="RTF315" s="96"/>
      <c r="RTG315" s="96"/>
      <c r="RTH315" s="96"/>
      <c r="RTI315" s="96"/>
      <c r="RTJ315" s="96"/>
      <c r="RTK315" s="96"/>
      <c r="RTL315" s="96"/>
      <c r="RTM315" s="96"/>
      <c r="RTN315" s="96"/>
      <c r="RTO315" s="96"/>
      <c r="RTP315" s="96"/>
      <c r="RTQ315" s="96"/>
      <c r="RTR315" s="96"/>
      <c r="RTS315" s="96"/>
      <c r="RTT315" s="96"/>
      <c r="RTU315" s="96"/>
      <c r="RTV315" s="96"/>
      <c r="RTW315" s="96"/>
      <c r="RTX315" s="96"/>
      <c r="RTY315" s="96"/>
      <c r="RTZ315" s="96"/>
      <c r="RUA315" s="96"/>
      <c r="RUB315" s="96"/>
      <c r="RUC315" s="96"/>
      <c r="RUD315" s="96"/>
      <c r="RUE315" s="96"/>
      <c r="RUF315" s="96"/>
      <c r="RUG315" s="96"/>
      <c r="RUH315" s="96"/>
      <c r="RUI315" s="96"/>
      <c r="RUJ315" s="96"/>
      <c r="RUK315" s="96"/>
      <c r="RUL315" s="96"/>
      <c r="RUM315" s="96"/>
      <c r="RUN315" s="96"/>
      <c r="RUO315" s="96"/>
      <c r="RUP315" s="96"/>
      <c r="RUQ315" s="96"/>
      <c r="RUR315" s="96"/>
      <c r="RUS315" s="96"/>
      <c r="RUT315" s="96"/>
      <c r="RUU315" s="96"/>
      <c r="RUV315" s="96"/>
      <c r="RUW315" s="96"/>
      <c r="RUX315" s="96"/>
      <c r="RUY315" s="96"/>
      <c r="RUZ315" s="96"/>
      <c r="RVA315" s="96"/>
      <c r="RVB315" s="96"/>
      <c r="RVC315" s="96"/>
      <c r="RVD315" s="96"/>
      <c r="RVE315" s="96"/>
      <c r="RVF315" s="96"/>
      <c r="RVG315" s="96"/>
      <c r="RVH315" s="96"/>
      <c r="RVI315" s="96"/>
      <c r="RVJ315" s="96"/>
      <c r="RVK315" s="96"/>
      <c r="RVL315" s="96"/>
      <c r="RVM315" s="96"/>
      <c r="RVN315" s="96"/>
      <c r="RVO315" s="96"/>
      <c r="RVP315" s="96"/>
      <c r="RVQ315" s="96"/>
      <c r="RVR315" s="96"/>
      <c r="RVS315" s="96"/>
      <c r="RVT315" s="96"/>
      <c r="RVU315" s="96"/>
      <c r="RVV315" s="96"/>
      <c r="RVW315" s="96"/>
      <c r="RVX315" s="96"/>
      <c r="RVY315" s="96"/>
      <c r="RVZ315" s="96"/>
      <c r="RWA315" s="96"/>
      <c r="RWB315" s="96"/>
      <c r="RWC315" s="96"/>
      <c r="RWD315" s="96"/>
      <c r="RWE315" s="96"/>
      <c r="RWF315" s="96"/>
      <c r="RWG315" s="96"/>
      <c r="RWH315" s="96"/>
      <c r="RWI315" s="96"/>
      <c r="RWJ315" s="96"/>
      <c r="RWK315" s="96"/>
      <c r="RWL315" s="96"/>
      <c r="RWM315" s="96"/>
      <c r="RWN315" s="96"/>
      <c r="RWO315" s="96"/>
      <c r="RWP315" s="96"/>
      <c r="RWQ315" s="96"/>
      <c r="RWR315" s="96"/>
      <c r="RWS315" s="96"/>
      <c r="RWT315" s="96"/>
      <c r="RWU315" s="96"/>
      <c r="RWV315" s="96"/>
      <c r="RWW315" s="96"/>
      <c r="RWX315" s="96"/>
      <c r="RWY315" s="96"/>
      <c r="RWZ315" s="96"/>
      <c r="RXA315" s="96"/>
      <c r="RXB315" s="96"/>
      <c r="RXC315" s="96"/>
      <c r="RXD315" s="96"/>
      <c r="RXE315" s="96"/>
      <c r="RXF315" s="96"/>
      <c r="RXG315" s="96"/>
      <c r="RXH315" s="96"/>
      <c r="RXI315" s="96"/>
      <c r="RXJ315" s="96"/>
      <c r="RXK315" s="96"/>
      <c r="RXL315" s="96"/>
      <c r="RXM315" s="96"/>
      <c r="RXN315" s="96"/>
      <c r="RXO315" s="96"/>
      <c r="RXP315" s="96"/>
      <c r="RXQ315" s="96"/>
      <c r="RXR315" s="96"/>
      <c r="RXS315" s="96"/>
      <c r="RXT315" s="96"/>
      <c r="RXU315" s="96"/>
      <c r="RXV315" s="96"/>
      <c r="RXW315" s="96"/>
      <c r="RXX315" s="96"/>
      <c r="RXY315" s="96"/>
      <c r="RXZ315" s="96"/>
      <c r="RYA315" s="96"/>
      <c r="RYB315" s="96"/>
      <c r="RYC315" s="96"/>
      <c r="RYD315" s="96"/>
      <c r="RYE315" s="96"/>
      <c r="RYF315" s="96"/>
      <c r="RYG315" s="96"/>
      <c r="RYH315" s="96"/>
      <c r="RYI315" s="96"/>
      <c r="RYJ315" s="96"/>
      <c r="RYK315" s="96"/>
      <c r="RYL315" s="96"/>
      <c r="RYM315" s="96"/>
      <c r="RYN315" s="96"/>
      <c r="RYO315" s="96"/>
      <c r="RYP315" s="96"/>
      <c r="RYQ315" s="96"/>
      <c r="RYR315" s="96"/>
      <c r="RYS315" s="96"/>
      <c r="RYT315" s="96"/>
      <c r="RYU315" s="96"/>
      <c r="RYV315" s="96"/>
      <c r="RYW315" s="96"/>
      <c r="RYX315" s="96"/>
      <c r="RYY315" s="96"/>
      <c r="RYZ315" s="96"/>
      <c r="RZA315" s="96"/>
      <c r="RZB315" s="96"/>
      <c r="RZC315" s="96"/>
      <c r="RZD315" s="96"/>
      <c r="RZE315" s="96"/>
      <c r="RZF315" s="96"/>
      <c r="RZG315" s="96"/>
      <c r="RZH315" s="96"/>
      <c r="RZI315" s="96"/>
      <c r="RZJ315" s="96"/>
      <c r="RZK315" s="96"/>
      <c r="RZL315" s="96"/>
      <c r="RZM315" s="96"/>
      <c r="RZN315" s="96"/>
      <c r="RZO315" s="96"/>
      <c r="RZP315" s="96"/>
      <c r="RZQ315" s="96"/>
      <c r="RZR315" s="96"/>
      <c r="RZS315" s="96"/>
      <c r="RZT315" s="96"/>
      <c r="RZU315" s="96"/>
      <c r="RZV315" s="96"/>
      <c r="RZW315" s="96"/>
      <c r="RZX315" s="96"/>
      <c r="RZY315" s="96"/>
      <c r="RZZ315" s="96"/>
      <c r="SAA315" s="96"/>
      <c r="SAB315" s="96"/>
      <c r="SAC315" s="96"/>
      <c r="SAD315" s="96"/>
      <c r="SAE315" s="96"/>
      <c r="SAF315" s="96"/>
      <c r="SAG315" s="96"/>
      <c r="SAH315" s="96"/>
      <c r="SAI315" s="96"/>
      <c r="SAJ315" s="96"/>
      <c r="SAK315" s="96"/>
      <c r="SAL315" s="96"/>
      <c r="SAM315" s="96"/>
      <c r="SAN315" s="96"/>
      <c r="SAO315" s="96"/>
      <c r="SAP315" s="96"/>
      <c r="SAQ315" s="96"/>
      <c r="SAR315" s="96"/>
      <c r="SAS315" s="96"/>
      <c r="SAT315" s="96"/>
      <c r="SAU315" s="96"/>
      <c r="SAV315" s="96"/>
      <c r="SAW315" s="96"/>
      <c r="SAX315" s="96"/>
      <c r="SAY315" s="96"/>
      <c r="SAZ315" s="96"/>
      <c r="SBA315" s="96"/>
      <c r="SBB315" s="96"/>
      <c r="SBC315" s="96"/>
      <c r="SBD315" s="96"/>
      <c r="SBE315" s="96"/>
      <c r="SBF315" s="96"/>
      <c r="SBG315" s="96"/>
      <c r="SBH315" s="96"/>
      <c r="SBI315" s="96"/>
      <c r="SBJ315" s="96"/>
      <c r="SBK315" s="96"/>
      <c r="SBL315" s="96"/>
      <c r="SBM315" s="96"/>
      <c r="SBN315" s="96"/>
      <c r="SBO315" s="96"/>
      <c r="SBP315" s="96"/>
      <c r="SBQ315" s="96"/>
      <c r="SBR315" s="96"/>
      <c r="SBS315" s="96"/>
      <c r="SBT315" s="96"/>
      <c r="SBU315" s="96"/>
      <c r="SBV315" s="96"/>
      <c r="SBW315" s="96"/>
      <c r="SBX315" s="96"/>
      <c r="SBY315" s="96"/>
      <c r="SBZ315" s="96"/>
      <c r="SCA315" s="96"/>
      <c r="SCB315" s="96"/>
      <c r="SCC315" s="96"/>
      <c r="SCD315" s="96"/>
      <c r="SCE315" s="96"/>
      <c r="SCF315" s="96"/>
      <c r="SCG315" s="96"/>
      <c r="SCH315" s="96"/>
      <c r="SCI315" s="96"/>
      <c r="SCJ315" s="96"/>
      <c r="SCK315" s="96"/>
      <c r="SCL315" s="96"/>
      <c r="SCM315" s="96"/>
      <c r="SCN315" s="96"/>
      <c r="SCO315" s="96"/>
      <c r="SCP315" s="96"/>
      <c r="SCQ315" s="96"/>
      <c r="SCR315" s="96"/>
      <c r="SCS315" s="96"/>
      <c r="SCT315" s="96"/>
      <c r="SCU315" s="96"/>
      <c r="SCV315" s="96"/>
      <c r="SCW315" s="96"/>
      <c r="SCX315" s="96"/>
      <c r="SCY315" s="96"/>
      <c r="SCZ315" s="96"/>
      <c r="SDA315" s="96"/>
      <c r="SDB315" s="96"/>
      <c r="SDC315" s="96"/>
      <c r="SDD315" s="96"/>
      <c r="SDE315" s="96"/>
      <c r="SDF315" s="96"/>
      <c r="SDG315" s="96"/>
      <c r="SDH315" s="96"/>
      <c r="SDI315" s="96"/>
      <c r="SDJ315" s="96"/>
      <c r="SDK315" s="96"/>
      <c r="SDL315" s="96"/>
      <c r="SDM315" s="96"/>
      <c r="SDN315" s="96"/>
      <c r="SDO315" s="96"/>
      <c r="SDP315" s="96"/>
      <c r="SDQ315" s="96"/>
      <c r="SDR315" s="96"/>
      <c r="SDS315" s="96"/>
      <c r="SDT315" s="96"/>
      <c r="SDU315" s="96"/>
      <c r="SDV315" s="96"/>
      <c r="SDW315" s="96"/>
      <c r="SDX315" s="96"/>
      <c r="SDY315" s="96"/>
      <c r="SDZ315" s="96"/>
      <c r="SEA315" s="96"/>
      <c r="SEB315" s="96"/>
      <c r="SEC315" s="96"/>
      <c r="SED315" s="96"/>
      <c r="SEE315" s="96"/>
      <c r="SEF315" s="96"/>
      <c r="SEG315" s="96"/>
      <c r="SEH315" s="96"/>
      <c r="SEI315" s="96"/>
      <c r="SEJ315" s="96"/>
      <c r="SEK315" s="96"/>
      <c r="SEL315" s="96"/>
      <c r="SEM315" s="96"/>
      <c r="SEN315" s="96"/>
      <c r="SEO315" s="96"/>
      <c r="SEP315" s="96"/>
      <c r="SEQ315" s="96"/>
      <c r="SER315" s="96"/>
      <c r="SES315" s="96"/>
      <c r="SET315" s="96"/>
      <c r="SEU315" s="96"/>
      <c r="SEV315" s="96"/>
      <c r="SEW315" s="96"/>
      <c r="SEX315" s="96"/>
      <c r="SEY315" s="96"/>
      <c r="SEZ315" s="96"/>
      <c r="SFA315" s="96"/>
      <c r="SFB315" s="96"/>
      <c r="SFC315" s="96"/>
      <c r="SFD315" s="96"/>
      <c r="SFE315" s="96"/>
      <c r="SFF315" s="96"/>
      <c r="SFG315" s="96"/>
      <c r="SFH315" s="96"/>
      <c r="SFI315" s="96"/>
      <c r="SFJ315" s="96"/>
      <c r="SFK315" s="96"/>
      <c r="SFL315" s="96"/>
      <c r="SFM315" s="96"/>
      <c r="SFN315" s="96"/>
      <c r="SFO315" s="96"/>
      <c r="SFP315" s="96"/>
      <c r="SFQ315" s="96"/>
      <c r="SFR315" s="96"/>
      <c r="SFS315" s="96"/>
      <c r="SFT315" s="96"/>
      <c r="SFU315" s="96"/>
      <c r="SFV315" s="96"/>
      <c r="SFW315" s="96"/>
      <c r="SFX315" s="96"/>
      <c r="SFY315" s="96"/>
      <c r="SFZ315" s="96"/>
      <c r="SGA315" s="96"/>
      <c r="SGB315" s="96"/>
      <c r="SGC315" s="96"/>
      <c r="SGD315" s="96"/>
      <c r="SGE315" s="96"/>
      <c r="SGF315" s="96"/>
      <c r="SGG315" s="96"/>
      <c r="SGH315" s="96"/>
      <c r="SGI315" s="96"/>
      <c r="SGJ315" s="96"/>
      <c r="SGK315" s="96"/>
      <c r="SGL315" s="96"/>
      <c r="SGM315" s="96"/>
      <c r="SGN315" s="96"/>
      <c r="SGO315" s="96"/>
      <c r="SGP315" s="96"/>
      <c r="SGQ315" s="96"/>
      <c r="SGR315" s="96"/>
      <c r="SGS315" s="96"/>
      <c r="SGT315" s="96"/>
      <c r="SGU315" s="96"/>
      <c r="SGV315" s="96"/>
      <c r="SGW315" s="96"/>
      <c r="SGX315" s="96"/>
      <c r="SGY315" s="96"/>
      <c r="SGZ315" s="96"/>
      <c r="SHA315" s="96"/>
      <c r="SHB315" s="96"/>
      <c r="SHC315" s="96"/>
      <c r="SHD315" s="96"/>
      <c r="SHE315" s="96"/>
      <c r="SHF315" s="96"/>
      <c r="SHG315" s="96"/>
      <c r="SHH315" s="96"/>
      <c r="SHI315" s="96"/>
      <c r="SHJ315" s="96"/>
      <c r="SHK315" s="96"/>
      <c r="SHL315" s="96"/>
      <c r="SHM315" s="96"/>
      <c r="SHN315" s="96"/>
      <c r="SHO315" s="96"/>
      <c r="SHP315" s="96"/>
      <c r="SHQ315" s="96"/>
      <c r="SHR315" s="96"/>
      <c r="SHS315" s="96"/>
      <c r="SHT315" s="96"/>
      <c r="SHU315" s="96"/>
      <c r="SHV315" s="96"/>
      <c r="SHW315" s="96"/>
      <c r="SHX315" s="96"/>
      <c r="SHY315" s="96"/>
      <c r="SHZ315" s="96"/>
      <c r="SIA315" s="96"/>
      <c r="SIB315" s="96"/>
      <c r="SIC315" s="96"/>
      <c r="SID315" s="96"/>
      <c r="SIE315" s="96"/>
      <c r="SIF315" s="96"/>
      <c r="SIG315" s="96"/>
      <c r="SIH315" s="96"/>
      <c r="SII315" s="96"/>
      <c r="SIJ315" s="96"/>
      <c r="SIK315" s="96"/>
      <c r="SIL315" s="96"/>
      <c r="SIM315" s="96"/>
      <c r="SIN315" s="96"/>
      <c r="SIO315" s="96"/>
      <c r="SIP315" s="96"/>
      <c r="SIQ315" s="96"/>
      <c r="SIR315" s="96"/>
      <c r="SIS315" s="96"/>
      <c r="SIT315" s="96"/>
      <c r="SIU315" s="96"/>
      <c r="SIV315" s="96"/>
      <c r="SIW315" s="96"/>
      <c r="SIX315" s="96"/>
      <c r="SIY315" s="96"/>
      <c r="SIZ315" s="96"/>
      <c r="SJA315" s="96"/>
      <c r="SJB315" s="96"/>
      <c r="SJC315" s="96"/>
      <c r="SJD315" s="96"/>
      <c r="SJE315" s="96"/>
      <c r="SJF315" s="96"/>
      <c r="SJG315" s="96"/>
      <c r="SJH315" s="96"/>
      <c r="SJI315" s="96"/>
      <c r="SJJ315" s="96"/>
      <c r="SJK315" s="96"/>
      <c r="SJL315" s="96"/>
      <c r="SJM315" s="96"/>
      <c r="SJN315" s="96"/>
      <c r="SJO315" s="96"/>
      <c r="SJP315" s="96"/>
      <c r="SJQ315" s="96"/>
      <c r="SJR315" s="96"/>
      <c r="SJS315" s="96"/>
      <c r="SJT315" s="96"/>
      <c r="SJU315" s="96"/>
      <c r="SJV315" s="96"/>
      <c r="SJW315" s="96"/>
      <c r="SJX315" s="96"/>
      <c r="SJY315" s="96"/>
      <c r="SJZ315" s="96"/>
      <c r="SKA315" s="96"/>
      <c r="SKB315" s="96"/>
      <c r="SKC315" s="96"/>
      <c r="SKD315" s="96"/>
      <c r="SKE315" s="96"/>
      <c r="SKF315" s="96"/>
      <c r="SKG315" s="96"/>
      <c r="SKH315" s="96"/>
      <c r="SKI315" s="96"/>
      <c r="SKJ315" s="96"/>
      <c r="SKK315" s="96"/>
      <c r="SKL315" s="96"/>
      <c r="SKM315" s="96"/>
      <c r="SKN315" s="96"/>
      <c r="SKO315" s="96"/>
      <c r="SKP315" s="96"/>
      <c r="SKQ315" s="96"/>
      <c r="SKR315" s="96"/>
      <c r="SKS315" s="96"/>
      <c r="SKT315" s="96"/>
      <c r="SKU315" s="96"/>
      <c r="SKV315" s="96"/>
      <c r="SKW315" s="96"/>
      <c r="SKX315" s="96"/>
      <c r="SKY315" s="96"/>
      <c r="SKZ315" s="96"/>
      <c r="SLA315" s="96"/>
      <c r="SLB315" s="96"/>
      <c r="SLC315" s="96"/>
      <c r="SLD315" s="96"/>
      <c r="SLE315" s="96"/>
      <c r="SLF315" s="96"/>
      <c r="SLG315" s="96"/>
      <c r="SLH315" s="96"/>
      <c r="SLI315" s="96"/>
      <c r="SLJ315" s="96"/>
      <c r="SLK315" s="96"/>
      <c r="SLL315" s="96"/>
      <c r="SLM315" s="96"/>
      <c r="SLN315" s="96"/>
      <c r="SLO315" s="96"/>
      <c r="SLP315" s="96"/>
      <c r="SLQ315" s="96"/>
      <c r="SLR315" s="96"/>
      <c r="SLS315" s="96"/>
      <c r="SLT315" s="96"/>
      <c r="SLU315" s="96"/>
      <c r="SLV315" s="96"/>
      <c r="SLW315" s="96"/>
      <c r="SLX315" s="96"/>
      <c r="SLY315" s="96"/>
      <c r="SLZ315" s="96"/>
      <c r="SMA315" s="96"/>
      <c r="SMB315" s="96"/>
      <c r="SMC315" s="96"/>
      <c r="SMD315" s="96"/>
      <c r="SME315" s="96"/>
      <c r="SMF315" s="96"/>
      <c r="SMG315" s="96"/>
      <c r="SMH315" s="96"/>
      <c r="SMI315" s="96"/>
      <c r="SMJ315" s="96"/>
      <c r="SMK315" s="96"/>
      <c r="SML315" s="96"/>
      <c r="SMM315" s="96"/>
      <c r="SMN315" s="96"/>
      <c r="SMO315" s="96"/>
      <c r="SMP315" s="96"/>
      <c r="SMQ315" s="96"/>
      <c r="SMR315" s="96"/>
      <c r="SMS315" s="96"/>
      <c r="SMT315" s="96"/>
      <c r="SMU315" s="96"/>
      <c r="SMV315" s="96"/>
      <c r="SMW315" s="96"/>
      <c r="SMX315" s="96"/>
      <c r="SMY315" s="96"/>
      <c r="SMZ315" s="96"/>
      <c r="SNA315" s="96"/>
      <c r="SNB315" s="96"/>
      <c r="SNC315" s="96"/>
      <c r="SND315" s="96"/>
      <c r="SNE315" s="96"/>
      <c r="SNF315" s="96"/>
      <c r="SNG315" s="96"/>
      <c r="SNH315" s="96"/>
      <c r="SNI315" s="96"/>
      <c r="SNJ315" s="96"/>
      <c r="SNK315" s="96"/>
      <c r="SNL315" s="96"/>
      <c r="SNM315" s="96"/>
      <c r="SNN315" s="96"/>
      <c r="SNO315" s="96"/>
      <c r="SNP315" s="96"/>
      <c r="SNQ315" s="96"/>
      <c r="SNR315" s="96"/>
      <c r="SNS315" s="96"/>
      <c r="SNT315" s="96"/>
      <c r="SNU315" s="96"/>
      <c r="SNV315" s="96"/>
      <c r="SNW315" s="96"/>
      <c r="SNX315" s="96"/>
      <c r="SNY315" s="96"/>
      <c r="SNZ315" s="96"/>
      <c r="SOA315" s="96"/>
      <c r="SOB315" s="96"/>
      <c r="SOC315" s="96"/>
      <c r="SOD315" s="96"/>
      <c r="SOE315" s="96"/>
      <c r="SOF315" s="96"/>
      <c r="SOG315" s="96"/>
      <c r="SOH315" s="96"/>
      <c r="SOI315" s="96"/>
      <c r="SOJ315" s="96"/>
      <c r="SOK315" s="96"/>
      <c r="SOL315" s="96"/>
      <c r="SOM315" s="96"/>
      <c r="SON315" s="96"/>
      <c r="SOO315" s="96"/>
      <c r="SOP315" s="96"/>
      <c r="SOQ315" s="96"/>
      <c r="SOR315" s="96"/>
      <c r="SOS315" s="96"/>
      <c r="SOT315" s="96"/>
      <c r="SOU315" s="96"/>
      <c r="SOV315" s="96"/>
      <c r="SOW315" s="96"/>
      <c r="SOX315" s="96"/>
      <c r="SOY315" s="96"/>
      <c r="SOZ315" s="96"/>
      <c r="SPA315" s="96"/>
      <c r="SPB315" s="96"/>
      <c r="SPC315" s="96"/>
      <c r="SPD315" s="96"/>
      <c r="SPE315" s="96"/>
      <c r="SPF315" s="96"/>
      <c r="SPG315" s="96"/>
      <c r="SPH315" s="96"/>
      <c r="SPI315" s="96"/>
      <c r="SPJ315" s="96"/>
      <c r="SPK315" s="96"/>
      <c r="SPL315" s="96"/>
      <c r="SPM315" s="96"/>
      <c r="SPN315" s="96"/>
      <c r="SPO315" s="96"/>
      <c r="SPP315" s="96"/>
      <c r="SPQ315" s="96"/>
      <c r="SPR315" s="96"/>
      <c r="SPS315" s="96"/>
      <c r="SPT315" s="96"/>
      <c r="SPU315" s="96"/>
      <c r="SPV315" s="96"/>
      <c r="SPW315" s="96"/>
      <c r="SPX315" s="96"/>
      <c r="SPY315" s="96"/>
      <c r="SPZ315" s="96"/>
      <c r="SQA315" s="96"/>
      <c r="SQB315" s="96"/>
      <c r="SQC315" s="96"/>
      <c r="SQD315" s="96"/>
      <c r="SQE315" s="96"/>
      <c r="SQF315" s="96"/>
      <c r="SQG315" s="96"/>
      <c r="SQH315" s="96"/>
      <c r="SQI315" s="96"/>
      <c r="SQJ315" s="96"/>
      <c r="SQK315" s="96"/>
      <c r="SQL315" s="96"/>
      <c r="SQM315" s="96"/>
      <c r="SQN315" s="96"/>
      <c r="SQO315" s="96"/>
      <c r="SQP315" s="96"/>
      <c r="SQQ315" s="96"/>
      <c r="SQR315" s="96"/>
      <c r="SQS315" s="96"/>
      <c r="SQT315" s="96"/>
      <c r="SQU315" s="96"/>
      <c r="SQV315" s="96"/>
      <c r="SQW315" s="96"/>
      <c r="SQX315" s="96"/>
      <c r="SQY315" s="96"/>
      <c r="SQZ315" s="96"/>
      <c r="SRA315" s="96"/>
      <c r="SRB315" s="96"/>
      <c r="SRC315" s="96"/>
      <c r="SRD315" s="96"/>
      <c r="SRE315" s="96"/>
      <c r="SRF315" s="96"/>
      <c r="SRG315" s="96"/>
      <c r="SRH315" s="96"/>
      <c r="SRI315" s="96"/>
      <c r="SRJ315" s="96"/>
      <c r="SRK315" s="96"/>
      <c r="SRL315" s="96"/>
      <c r="SRM315" s="96"/>
      <c r="SRN315" s="96"/>
      <c r="SRO315" s="96"/>
      <c r="SRP315" s="96"/>
      <c r="SRQ315" s="96"/>
      <c r="SRR315" s="96"/>
      <c r="SRS315" s="96"/>
      <c r="SRT315" s="96"/>
      <c r="SRU315" s="96"/>
      <c r="SRV315" s="96"/>
      <c r="SRW315" s="96"/>
      <c r="SRX315" s="96"/>
      <c r="SRY315" s="96"/>
      <c r="SRZ315" s="96"/>
      <c r="SSA315" s="96"/>
      <c r="SSB315" s="96"/>
      <c r="SSC315" s="96"/>
      <c r="SSD315" s="96"/>
      <c r="SSE315" s="96"/>
      <c r="SSF315" s="96"/>
      <c r="SSG315" s="96"/>
      <c r="SSH315" s="96"/>
      <c r="SSI315" s="96"/>
      <c r="SSJ315" s="96"/>
      <c r="SSK315" s="96"/>
      <c r="SSL315" s="96"/>
      <c r="SSM315" s="96"/>
      <c r="SSN315" s="96"/>
      <c r="SSO315" s="96"/>
      <c r="SSP315" s="96"/>
      <c r="SSQ315" s="96"/>
      <c r="SSR315" s="96"/>
      <c r="SSS315" s="96"/>
      <c r="SST315" s="96"/>
      <c r="SSU315" s="96"/>
      <c r="SSV315" s="96"/>
      <c r="SSW315" s="96"/>
      <c r="SSX315" s="96"/>
      <c r="SSY315" s="96"/>
      <c r="SSZ315" s="96"/>
      <c r="STA315" s="96"/>
      <c r="STB315" s="96"/>
      <c r="STC315" s="96"/>
      <c r="STD315" s="96"/>
      <c r="STE315" s="96"/>
      <c r="STF315" s="96"/>
      <c r="STG315" s="96"/>
      <c r="STH315" s="96"/>
      <c r="STI315" s="96"/>
      <c r="STJ315" s="96"/>
      <c r="STK315" s="96"/>
      <c r="STL315" s="96"/>
      <c r="STM315" s="96"/>
      <c r="STN315" s="96"/>
      <c r="STO315" s="96"/>
      <c r="STP315" s="96"/>
      <c r="STQ315" s="96"/>
      <c r="STR315" s="96"/>
      <c r="STS315" s="96"/>
      <c r="STT315" s="96"/>
      <c r="STU315" s="96"/>
      <c r="STV315" s="96"/>
      <c r="STW315" s="96"/>
      <c r="STX315" s="96"/>
      <c r="STY315" s="96"/>
      <c r="STZ315" s="96"/>
      <c r="SUA315" s="96"/>
      <c r="SUB315" s="96"/>
      <c r="SUC315" s="96"/>
      <c r="SUD315" s="96"/>
      <c r="SUE315" s="96"/>
      <c r="SUF315" s="96"/>
      <c r="SUG315" s="96"/>
      <c r="SUH315" s="96"/>
      <c r="SUI315" s="96"/>
      <c r="SUJ315" s="96"/>
      <c r="SUK315" s="96"/>
      <c r="SUL315" s="96"/>
      <c r="SUM315" s="96"/>
      <c r="SUN315" s="96"/>
      <c r="SUO315" s="96"/>
      <c r="SUP315" s="96"/>
      <c r="SUQ315" s="96"/>
      <c r="SUR315" s="96"/>
      <c r="SUS315" s="96"/>
      <c r="SUT315" s="96"/>
      <c r="SUU315" s="96"/>
      <c r="SUV315" s="96"/>
      <c r="SUW315" s="96"/>
      <c r="SUX315" s="96"/>
      <c r="SUY315" s="96"/>
      <c r="SUZ315" s="96"/>
      <c r="SVA315" s="96"/>
      <c r="SVB315" s="96"/>
      <c r="SVC315" s="96"/>
      <c r="SVD315" s="96"/>
      <c r="SVE315" s="96"/>
      <c r="SVF315" s="96"/>
      <c r="SVG315" s="96"/>
      <c r="SVH315" s="96"/>
      <c r="SVI315" s="96"/>
      <c r="SVJ315" s="96"/>
      <c r="SVK315" s="96"/>
      <c r="SVL315" s="96"/>
      <c r="SVM315" s="96"/>
      <c r="SVN315" s="96"/>
      <c r="SVO315" s="96"/>
      <c r="SVP315" s="96"/>
      <c r="SVQ315" s="96"/>
      <c r="SVR315" s="96"/>
      <c r="SVS315" s="96"/>
      <c r="SVT315" s="96"/>
      <c r="SVU315" s="96"/>
      <c r="SVV315" s="96"/>
      <c r="SVW315" s="96"/>
      <c r="SVX315" s="96"/>
      <c r="SVY315" s="96"/>
      <c r="SVZ315" s="96"/>
      <c r="SWA315" s="96"/>
      <c r="SWB315" s="96"/>
      <c r="SWC315" s="96"/>
      <c r="SWD315" s="96"/>
      <c r="SWE315" s="96"/>
      <c r="SWF315" s="96"/>
      <c r="SWG315" s="96"/>
      <c r="SWH315" s="96"/>
      <c r="SWI315" s="96"/>
      <c r="SWJ315" s="96"/>
      <c r="SWK315" s="96"/>
      <c r="SWL315" s="96"/>
      <c r="SWM315" s="96"/>
      <c r="SWN315" s="96"/>
      <c r="SWO315" s="96"/>
      <c r="SWP315" s="96"/>
      <c r="SWQ315" s="96"/>
      <c r="SWR315" s="96"/>
      <c r="SWS315" s="96"/>
      <c r="SWT315" s="96"/>
      <c r="SWU315" s="96"/>
      <c r="SWV315" s="96"/>
      <c r="SWW315" s="96"/>
      <c r="SWX315" s="96"/>
      <c r="SWY315" s="96"/>
      <c r="SWZ315" s="96"/>
      <c r="SXA315" s="96"/>
      <c r="SXB315" s="96"/>
      <c r="SXC315" s="96"/>
      <c r="SXD315" s="96"/>
      <c r="SXE315" s="96"/>
      <c r="SXF315" s="96"/>
      <c r="SXG315" s="96"/>
      <c r="SXH315" s="96"/>
      <c r="SXI315" s="96"/>
      <c r="SXJ315" s="96"/>
      <c r="SXK315" s="96"/>
      <c r="SXL315" s="96"/>
      <c r="SXM315" s="96"/>
      <c r="SXN315" s="96"/>
      <c r="SXO315" s="96"/>
      <c r="SXP315" s="96"/>
      <c r="SXQ315" s="96"/>
      <c r="SXR315" s="96"/>
      <c r="SXS315" s="96"/>
      <c r="SXT315" s="96"/>
      <c r="SXU315" s="96"/>
      <c r="SXV315" s="96"/>
      <c r="SXW315" s="96"/>
      <c r="SXX315" s="96"/>
      <c r="SXY315" s="96"/>
      <c r="SXZ315" s="96"/>
      <c r="SYA315" s="96"/>
      <c r="SYB315" s="96"/>
      <c r="SYC315" s="96"/>
      <c r="SYD315" s="96"/>
      <c r="SYE315" s="96"/>
      <c r="SYF315" s="96"/>
      <c r="SYG315" s="96"/>
      <c r="SYH315" s="96"/>
      <c r="SYI315" s="96"/>
      <c r="SYJ315" s="96"/>
      <c r="SYK315" s="96"/>
      <c r="SYL315" s="96"/>
      <c r="SYM315" s="96"/>
      <c r="SYN315" s="96"/>
      <c r="SYO315" s="96"/>
      <c r="SYP315" s="96"/>
      <c r="SYQ315" s="96"/>
      <c r="SYR315" s="96"/>
      <c r="SYS315" s="96"/>
      <c r="SYT315" s="96"/>
      <c r="SYU315" s="96"/>
      <c r="SYV315" s="96"/>
      <c r="SYW315" s="96"/>
      <c r="SYX315" s="96"/>
      <c r="SYY315" s="96"/>
      <c r="SYZ315" s="96"/>
      <c r="SZA315" s="96"/>
      <c r="SZB315" s="96"/>
      <c r="SZC315" s="96"/>
      <c r="SZD315" s="96"/>
      <c r="SZE315" s="96"/>
      <c r="SZF315" s="96"/>
      <c r="SZG315" s="96"/>
      <c r="SZH315" s="96"/>
      <c r="SZI315" s="96"/>
      <c r="SZJ315" s="96"/>
      <c r="SZK315" s="96"/>
      <c r="SZL315" s="96"/>
      <c r="SZM315" s="96"/>
      <c r="SZN315" s="96"/>
      <c r="SZO315" s="96"/>
      <c r="SZP315" s="96"/>
      <c r="SZQ315" s="96"/>
      <c r="SZR315" s="96"/>
      <c r="SZS315" s="96"/>
      <c r="SZT315" s="96"/>
      <c r="SZU315" s="96"/>
      <c r="SZV315" s="96"/>
      <c r="SZW315" s="96"/>
      <c r="SZX315" s="96"/>
      <c r="SZY315" s="96"/>
      <c r="SZZ315" s="96"/>
      <c r="TAA315" s="96"/>
      <c r="TAB315" s="96"/>
      <c r="TAC315" s="96"/>
      <c r="TAD315" s="96"/>
      <c r="TAE315" s="96"/>
      <c r="TAF315" s="96"/>
      <c r="TAG315" s="96"/>
      <c r="TAH315" s="96"/>
      <c r="TAI315" s="96"/>
      <c r="TAJ315" s="96"/>
      <c r="TAK315" s="96"/>
      <c r="TAL315" s="96"/>
      <c r="TAM315" s="96"/>
      <c r="TAN315" s="96"/>
      <c r="TAO315" s="96"/>
      <c r="TAP315" s="96"/>
      <c r="TAQ315" s="96"/>
      <c r="TAR315" s="96"/>
      <c r="TAS315" s="96"/>
      <c r="TAT315" s="96"/>
      <c r="TAU315" s="96"/>
      <c r="TAV315" s="96"/>
      <c r="TAW315" s="96"/>
      <c r="TAX315" s="96"/>
      <c r="TAY315" s="96"/>
      <c r="TAZ315" s="96"/>
      <c r="TBA315" s="96"/>
      <c r="TBB315" s="96"/>
      <c r="TBC315" s="96"/>
      <c r="TBD315" s="96"/>
      <c r="TBE315" s="96"/>
      <c r="TBF315" s="96"/>
      <c r="TBG315" s="96"/>
      <c r="TBH315" s="96"/>
      <c r="TBI315" s="96"/>
      <c r="TBJ315" s="96"/>
      <c r="TBK315" s="96"/>
      <c r="TBL315" s="96"/>
      <c r="TBM315" s="96"/>
      <c r="TBN315" s="96"/>
      <c r="TBO315" s="96"/>
      <c r="TBP315" s="96"/>
      <c r="TBQ315" s="96"/>
      <c r="TBR315" s="96"/>
      <c r="TBS315" s="96"/>
      <c r="TBT315" s="96"/>
      <c r="TBU315" s="96"/>
      <c r="TBV315" s="96"/>
      <c r="TBW315" s="96"/>
      <c r="TBX315" s="96"/>
      <c r="TBY315" s="96"/>
      <c r="TBZ315" s="96"/>
      <c r="TCA315" s="96"/>
      <c r="TCB315" s="96"/>
      <c r="TCC315" s="96"/>
      <c r="TCD315" s="96"/>
      <c r="TCE315" s="96"/>
      <c r="TCF315" s="96"/>
      <c r="TCG315" s="96"/>
      <c r="TCH315" s="96"/>
      <c r="TCI315" s="96"/>
      <c r="TCJ315" s="96"/>
      <c r="TCK315" s="96"/>
      <c r="TCL315" s="96"/>
      <c r="TCM315" s="96"/>
      <c r="TCN315" s="96"/>
      <c r="TCO315" s="96"/>
      <c r="TCP315" s="96"/>
      <c r="TCQ315" s="96"/>
      <c r="TCR315" s="96"/>
      <c r="TCS315" s="96"/>
      <c r="TCT315" s="96"/>
      <c r="TCU315" s="96"/>
      <c r="TCV315" s="96"/>
      <c r="TCW315" s="96"/>
      <c r="TCX315" s="96"/>
      <c r="TCY315" s="96"/>
      <c r="TCZ315" s="96"/>
      <c r="TDA315" s="96"/>
      <c r="TDB315" s="96"/>
      <c r="TDC315" s="96"/>
      <c r="TDD315" s="96"/>
      <c r="TDE315" s="96"/>
      <c r="TDF315" s="96"/>
      <c r="TDG315" s="96"/>
      <c r="TDH315" s="96"/>
      <c r="TDI315" s="96"/>
      <c r="TDJ315" s="96"/>
      <c r="TDK315" s="96"/>
      <c r="TDL315" s="96"/>
      <c r="TDM315" s="96"/>
      <c r="TDN315" s="96"/>
      <c r="TDO315" s="96"/>
      <c r="TDP315" s="96"/>
      <c r="TDQ315" s="96"/>
      <c r="TDR315" s="96"/>
      <c r="TDS315" s="96"/>
      <c r="TDT315" s="96"/>
      <c r="TDU315" s="96"/>
      <c r="TDV315" s="96"/>
      <c r="TDW315" s="96"/>
      <c r="TDX315" s="96"/>
      <c r="TDY315" s="96"/>
      <c r="TDZ315" s="96"/>
      <c r="TEA315" s="96"/>
      <c r="TEB315" s="96"/>
      <c r="TEC315" s="96"/>
      <c r="TED315" s="96"/>
      <c r="TEE315" s="96"/>
      <c r="TEF315" s="96"/>
      <c r="TEG315" s="96"/>
      <c r="TEH315" s="96"/>
      <c r="TEI315" s="96"/>
      <c r="TEJ315" s="96"/>
      <c r="TEK315" s="96"/>
      <c r="TEL315" s="96"/>
      <c r="TEM315" s="96"/>
      <c r="TEN315" s="96"/>
      <c r="TEO315" s="96"/>
      <c r="TEP315" s="96"/>
      <c r="TEQ315" s="96"/>
      <c r="TER315" s="96"/>
      <c r="TES315" s="96"/>
      <c r="TET315" s="96"/>
      <c r="TEU315" s="96"/>
      <c r="TEV315" s="96"/>
      <c r="TEW315" s="96"/>
      <c r="TEX315" s="96"/>
      <c r="TEY315" s="96"/>
      <c r="TEZ315" s="96"/>
      <c r="TFA315" s="96"/>
      <c r="TFB315" s="96"/>
      <c r="TFC315" s="96"/>
      <c r="TFD315" s="96"/>
      <c r="TFE315" s="96"/>
      <c r="TFF315" s="96"/>
      <c r="TFG315" s="96"/>
      <c r="TFH315" s="96"/>
      <c r="TFI315" s="96"/>
      <c r="TFJ315" s="96"/>
      <c r="TFK315" s="96"/>
      <c r="TFL315" s="96"/>
      <c r="TFM315" s="96"/>
      <c r="TFN315" s="96"/>
      <c r="TFO315" s="96"/>
      <c r="TFP315" s="96"/>
      <c r="TFQ315" s="96"/>
      <c r="TFR315" s="96"/>
      <c r="TFS315" s="96"/>
      <c r="TFT315" s="96"/>
      <c r="TFU315" s="96"/>
      <c r="TFV315" s="96"/>
      <c r="TFW315" s="96"/>
      <c r="TFX315" s="96"/>
      <c r="TFY315" s="96"/>
      <c r="TFZ315" s="96"/>
      <c r="TGA315" s="96"/>
      <c r="TGB315" s="96"/>
      <c r="TGC315" s="96"/>
      <c r="TGD315" s="96"/>
      <c r="TGE315" s="96"/>
      <c r="TGF315" s="96"/>
      <c r="TGG315" s="96"/>
      <c r="TGH315" s="96"/>
      <c r="TGI315" s="96"/>
      <c r="TGJ315" s="96"/>
      <c r="TGK315" s="96"/>
      <c r="TGL315" s="96"/>
      <c r="TGM315" s="96"/>
      <c r="TGN315" s="96"/>
      <c r="TGO315" s="96"/>
      <c r="TGP315" s="96"/>
      <c r="TGQ315" s="96"/>
      <c r="TGR315" s="96"/>
      <c r="TGS315" s="96"/>
      <c r="TGT315" s="96"/>
      <c r="TGU315" s="96"/>
      <c r="TGV315" s="96"/>
      <c r="TGW315" s="96"/>
      <c r="TGX315" s="96"/>
      <c r="TGY315" s="96"/>
      <c r="TGZ315" s="96"/>
      <c r="THA315" s="96"/>
      <c r="THB315" s="96"/>
      <c r="THC315" s="96"/>
      <c r="THD315" s="96"/>
      <c r="THE315" s="96"/>
      <c r="THF315" s="96"/>
      <c r="THG315" s="96"/>
      <c r="THH315" s="96"/>
      <c r="THI315" s="96"/>
      <c r="THJ315" s="96"/>
      <c r="THK315" s="96"/>
      <c r="THL315" s="96"/>
      <c r="THM315" s="96"/>
      <c r="THN315" s="96"/>
      <c r="THO315" s="96"/>
      <c r="THP315" s="96"/>
      <c r="THQ315" s="96"/>
      <c r="THR315" s="96"/>
      <c r="THS315" s="96"/>
      <c r="THT315" s="96"/>
      <c r="THU315" s="96"/>
      <c r="THV315" s="96"/>
      <c r="THW315" s="96"/>
      <c r="THX315" s="96"/>
      <c r="THY315" s="96"/>
      <c r="THZ315" s="96"/>
      <c r="TIA315" s="96"/>
      <c r="TIB315" s="96"/>
      <c r="TIC315" s="96"/>
      <c r="TID315" s="96"/>
      <c r="TIE315" s="96"/>
      <c r="TIF315" s="96"/>
      <c r="TIG315" s="96"/>
      <c r="TIH315" s="96"/>
      <c r="TII315" s="96"/>
      <c r="TIJ315" s="96"/>
      <c r="TIK315" s="96"/>
      <c r="TIL315" s="96"/>
      <c r="TIM315" s="96"/>
      <c r="TIN315" s="96"/>
      <c r="TIO315" s="96"/>
      <c r="TIP315" s="96"/>
      <c r="TIQ315" s="96"/>
      <c r="TIR315" s="96"/>
      <c r="TIS315" s="96"/>
      <c r="TIT315" s="96"/>
      <c r="TIU315" s="96"/>
      <c r="TIV315" s="96"/>
      <c r="TIW315" s="96"/>
      <c r="TIX315" s="96"/>
      <c r="TIY315" s="96"/>
      <c r="TIZ315" s="96"/>
      <c r="TJA315" s="96"/>
      <c r="TJB315" s="96"/>
      <c r="TJC315" s="96"/>
      <c r="TJD315" s="96"/>
      <c r="TJE315" s="96"/>
      <c r="TJF315" s="96"/>
      <c r="TJG315" s="96"/>
      <c r="TJH315" s="96"/>
      <c r="TJI315" s="96"/>
      <c r="TJJ315" s="96"/>
      <c r="TJK315" s="96"/>
      <c r="TJL315" s="96"/>
      <c r="TJM315" s="96"/>
      <c r="TJN315" s="96"/>
      <c r="TJO315" s="96"/>
      <c r="TJP315" s="96"/>
      <c r="TJQ315" s="96"/>
      <c r="TJR315" s="96"/>
      <c r="TJS315" s="96"/>
      <c r="TJT315" s="96"/>
      <c r="TJU315" s="96"/>
      <c r="TJV315" s="96"/>
      <c r="TJW315" s="96"/>
      <c r="TJX315" s="96"/>
      <c r="TJY315" s="96"/>
      <c r="TJZ315" s="96"/>
      <c r="TKA315" s="96"/>
      <c r="TKB315" s="96"/>
      <c r="TKC315" s="96"/>
      <c r="TKD315" s="96"/>
      <c r="TKE315" s="96"/>
      <c r="TKF315" s="96"/>
      <c r="TKG315" s="96"/>
      <c r="TKH315" s="96"/>
      <c r="TKI315" s="96"/>
      <c r="TKJ315" s="96"/>
      <c r="TKK315" s="96"/>
      <c r="TKL315" s="96"/>
      <c r="TKM315" s="96"/>
      <c r="TKN315" s="96"/>
      <c r="TKO315" s="96"/>
      <c r="TKP315" s="96"/>
      <c r="TKQ315" s="96"/>
      <c r="TKR315" s="96"/>
      <c r="TKS315" s="96"/>
      <c r="TKT315" s="96"/>
      <c r="TKU315" s="96"/>
      <c r="TKV315" s="96"/>
      <c r="TKW315" s="96"/>
      <c r="TKX315" s="96"/>
      <c r="TKY315" s="96"/>
      <c r="TKZ315" s="96"/>
      <c r="TLA315" s="96"/>
      <c r="TLB315" s="96"/>
      <c r="TLC315" s="96"/>
      <c r="TLD315" s="96"/>
      <c r="TLE315" s="96"/>
      <c r="TLF315" s="96"/>
      <c r="TLG315" s="96"/>
      <c r="TLH315" s="96"/>
      <c r="TLI315" s="96"/>
      <c r="TLJ315" s="96"/>
      <c r="TLK315" s="96"/>
      <c r="TLL315" s="96"/>
      <c r="TLM315" s="96"/>
      <c r="TLN315" s="96"/>
      <c r="TLO315" s="96"/>
      <c r="TLP315" s="96"/>
      <c r="TLQ315" s="96"/>
      <c r="TLR315" s="96"/>
      <c r="TLS315" s="96"/>
      <c r="TLT315" s="96"/>
      <c r="TLU315" s="96"/>
      <c r="TLV315" s="96"/>
      <c r="TLW315" s="96"/>
      <c r="TLX315" s="96"/>
      <c r="TLY315" s="96"/>
      <c r="TLZ315" s="96"/>
      <c r="TMA315" s="96"/>
      <c r="TMB315" s="96"/>
      <c r="TMC315" s="96"/>
      <c r="TMD315" s="96"/>
      <c r="TME315" s="96"/>
      <c r="TMF315" s="96"/>
      <c r="TMG315" s="96"/>
      <c r="TMH315" s="96"/>
      <c r="TMI315" s="96"/>
      <c r="TMJ315" s="96"/>
      <c r="TMK315" s="96"/>
      <c r="TML315" s="96"/>
      <c r="TMM315" s="96"/>
      <c r="TMN315" s="96"/>
      <c r="TMO315" s="96"/>
      <c r="TMP315" s="96"/>
      <c r="TMQ315" s="96"/>
      <c r="TMR315" s="96"/>
      <c r="TMS315" s="96"/>
      <c r="TMT315" s="96"/>
      <c r="TMU315" s="96"/>
      <c r="TMV315" s="96"/>
      <c r="TMW315" s="96"/>
      <c r="TMX315" s="96"/>
      <c r="TMY315" s="96"/>
      <c r="TMZ315" s="96"/>
      <c r="TNA315" s="96"/>
      <c r="TNB315" s="96"/>
      <c r="TNC315" s="96"/>
      <c r="TND315" s="96"/>
      <c r="TNE315" s="96"/>
      <c r="TNF315" s="96"/>
      <c r="TNG315" s="96"/>
      <c r="TNH315" s="96"/>
      <c r="TNI315" s="96"/>
      <c r="TNJ315" s="96"/>
      <c r="TNK315" s="96"/>
      <c r="TNL315" s="96"/>
      <c r="TNM315" s="96"/>
      <c r="TNN315" s="96"/>
      <c r="TNO315" s="96"/>
      <c r="TNP315" s="96"/>
      <c r="TNQ315" s="96"/>
      <c r="TNR315" s="96"/>
      <c r="TNS315" s="96"/>
      <c r="TNT315" s="96"/>
      <c r="TNU315" s="96"/>
      <c r="TNV315" s="96"/>
      <c r="TNW315" s="96"/>
      <c r="TNX315" s="96"/>
      <c r="TNY315" s="96"/>
      <c r="TNZ315" s="96"/>
      <c r="TOA315" s="96"/>
      <c r="TOB315" s="96"/>
      <c r="TOC315" s="96"/>
      <c r="TOD315" s="96"/>
      <c r="TOE315" s="96"/>
      <c r="TOF315" s="96"/>
      <c r="TOG315" s="96"/>
      <c r="TOH315" s="96"/>
      <c r="TOI315" s="96"/>
      <c r="TOJ315" s="96"/>
      <c r="TOK315" s="96"/>
      <c r="TOL315" s="96"/>
      <c r="TOM315" s="96"/>
      <c r="TON315" s="96"/>
      <c r="TOO315" s="96"/>
      <c r="TOP315" s="96"/>
      <c r="TOQ315" s="96"/>
      <c r="TOR315" s="96"/>
      <c r="TOS315" s="96"/>
      <c r="TOT315" s="96"/>
      <c r="TOU315" s="96"/>
      <c r="TOV315" s="96"/>
      <c r="TOW315" s="96"/>
      <c r="TOX315" s="96"/>
      <c r="TOY315" s="96"/>
      <c r="TOZ315" s="96"/>
      <c r="TPA315" s="96"/>
      <c r="TPB315" s="96"/>
      <c r="TPC315" s="96"/>
      <c r="TPD315" s="96"/>
      <c r="TPE315" s="96"/>
      <c r="TPF315" s="96"/>
      <c r="TPG315" s="96"/>
      <c r="TPH315" s="96"/>
      <c r="TPI315" s="96"/>
      <c r="TPJ315" s="96"/>
      <c r="TPK315" s="96"/>
      <c r="TPL315" s="96"/>
      <c r="TPM315" s="96"/>
      <c r="TPN315" s="96"/>
      <c r="TPO315" s="96"/>
      <c r="TPP315" s="96"/>
      <c r="TPQ315" s="96"/>
      <c r="TPR315" s="96"/>
      <c r="TPS315" s="96"/>
      <c r="TPT315" s="96"/>
      <c r="TPU315" s="96"/>
      <c r="TPV315" s="96"/>
      <c r="TPW315" s="96"/>
      <c r="TPX315" s="96"/>
      <c r="TPY315" s="96"/>
      <c r="TPZ315" s="96"/>
      <c r="TQA315" s="96"/>
      <c r="TQB315" s="96"/>
      <c r="TQC315" s="96"/>
      <c r="TQD315" s="96"/>
      <c r="TQE315" s="96"/>
      <c r="TQF315" s="96"/>
      <c r="TQG315" s="96"/>
      <c r="TQH315" s="96"/>
      <c r="TQI315" s="96"/>
      <c r="TQJ315" s="96"/>
      <c r="TQK315" s="96"/>
      <c r="TQL315" s="96"/>
      <c r="TQM315" s="96"/>
      <c r="TQN315" s="96"/>
      <c r="TQO315" s="96"/>
      <c r="TQP315" s="96"/>
      <c r="TQQ315" s="96"/>
      <c r="TQR315" s="96"/>
      <c r="TQS315" s="96"/>
      <c r="TQT315" s="96"/>
      <c r="TQU315" s="96"/>
      <c r="TQV315" s="96"/>
      <c r="TQW315" s="96"/>
      <c r="TQX315" s="96"/>
      <c r="TQY315" s="96"/>
      <c r="TQZ315" s="96"/>
      <c r="TRA315" s="96"/>
      <c r="TRB315" s="96"/>
      <c r="TRC315" s="96"/>
      <c r="TRD315" s="96"/>
      <c r="TRE315" s="96"/>
      <c r="TRF315" s="96"/>
      <c r="TRG315" s="96"/>
      <c r="TRH315" s="96"/>
      <c r="TRI315" s="96"/>
      <c r="TRJ315" s="96"/>
      <c r="TRK315" s="96"/>
      <c r="TRL315" s="96"/>
      <c r="TRM315" s="96"/>
      <c r="TRN315" s="96"/>
      <c r="TRO315" s="96"/>
      <c r="TRP315" s="96"/>
      <c r="TRQ315" s="96"/>
      <c r="TRR315" s="96"/>
      <c r="TRS315" s="96"/>
      <c r="TRT315" s="96"/>
      <c r="TRU315" s="96"/>
      <c r="TRV315" s="96"/>
      <c r="TRW315" s="96"/>
      <c r="TRX315" s="96"/>
      <c r="TRY315" s="96"/>
      <c r="TRZ315" s="96"/>
      <c r="TSA315" s="96"/>
      <c r="TSB315" s="96"/>
      <c r="TSC315" s="96"/>
      <c r="TSD315" s="96"/>
      <c r="TSE315" s="96"/>
      <c r="TSF315" s="96"/>
      <c r="TSG315" s="96"/>
      <c r="TSH315" s="96"/>
      <c r="TSI315" s="96"/>
      <c r="TSJ315" s="96"/>
      <c r="TSK315" s="96"/>
      <c r="TSL315" s="96"/>
      <c r="TSM315" s="96"/>
      <c r="TSN315" s="96"/>
      <c r="TSO315" s="96"/>
      <c r="TSP315" s="96"/>
      <c r="TSQ315" s="96"/>
      <c r="TSR315" s="96"/>
      <c r="TSS315" s="96"/>
      <c r="TST315" s="96"/>
      <c r="TSU315" s="96"/>
      <c r="TSV315" s="96"/>
      <c r="TSW315" s="96"/>
      <c r="TSX315" s="96"/>
      <c r="TSY315" s="96"/>
      <c r="TSZ315" s="96"/>
      <c r="TTA315" s="96"/>
      <c r="TTB315" s="96"/>
      <c r="TTC315" s="96"/>
      <c r="TTD315" s="96"/>
      <c r="TTE315" s="96"/>
      <c r="TTF315" s="96"/>
      <c r="TTG315" s="96"/>
      <c r="TTH315" s="96"/>
      <c r="TTI315" s="96"/>
      <c r="TTJ315" s="96"/>
      <c r="TTK315" s="96"/>
      <c r="TTL315" s="96"/>
      <c r="TTM315" s="96"/>
      <c r="TTN315" s="96"/>
      <c r="TTO315" s="96"/>
      <c r="TTP315" s="96"/>
      <c r="TTQ315" s="96"/>
      <c r="TTR315" s="96"/>
      <c r="TTS315" s="96"/>
      <c r="TTT315" s="96"/>
      <c r="TTU315" s="96"/>
      <c r="TTV315" s="96"/>
      <c r="TTW315" s="96"/>
      <c r="TTX315" s="96"/>
      <c r="TTY315" s="96"/>
      <c r="TTZ315" s="96"/>
      <c r="TUA315" s="96"/>
      <c r="TUB315" s="96"/>
      <c r="TUC315" s="96"/>
      <c r="TUD315" s="96"/>
      <c r="TUE315" s="96"/>
      <c r="TUF315" s="96"/>
      <c r="TUG315" s="96"/>
      <c r="TUH315" s="96"/>
      <c r="TUI315" s="96"/>
      <c r="TUJ315" s="96"/>
      <c r="TUK315" s="96"/>
      <c r="TUL315" s="96"/>
      <c r="TUM315" s="96"/>
      <c r="TUN315" s="96"/>
      <c r="TUO315" s="96"/>
      <c r="TUP315" s="96"/>
      <c r="TUQ315" s="96"/>
      <c r="TUR315" s="96"/>
      <c r="TUS315" s="96"/>
      <c r="TUT315" s="96"/>
      <c r="TUU315" s="96"/>
      <c r="TUV315" s="96"/>
      <c r="TUW315" s="96"/>
      <c r="TUX315" s="96"/>
      <c r="TUY315" s="96"/>
      <c r="TUZ315" s="96"/>
      <c r="TVA315" s="96"/>
      <c r="TVB315" s="96"/>
      <c r="TVC315" s="96"/>
      <c r="TVD315" s="96"/>
      <c r="TVE315" s="96"/>
      <c r="TVF315" s="96"/>
      <c r="TVG315" s="96"/>
      <c r="TVH315" s="96"/>
      <c r="TVI315" s="96"/>
      <c r="TVJ315" s="96"/>
      <c r="TVK315" s="96"/>
      <c r="TVL315" s="96"/>
      <c r="TVM315" s="96"/>
      <c r="TVN315" s="96"/>
      <c r="TVO315" s="96"/>
      <c r="TVP315" s="96"/>
      <c r="TVQ315" s="96"/>
      <c r="TVR315" s="96"/>
      <c r="TVS315" s="96"/>
      <c r="TVT315" s="96"/>
      <c r="TVU315" s="96"/>
      <c r="TVV315" s="96"/>
      <c r="TVW315" s="96"/>
      <c r="TVX315" s="96"/>
      <c r="TVY315" s="96"/>
      <c r="TVZ315" s="96"/>
      <c r="TWA315" s="96"/>
      <c r="TWB315" s="96"/>
      <c r="TWC315" s="96"/>
      <c r="TWD315" s="96"/>
      <c r="TWE315" s="96"/>
      <c r="TWF315" s="96"/>
      <c r="TWG315" s="96"/>
      <c r="TWH315" s="96"/>
      <c r="TWI315" s="96"/>
      <c r="TWJ315" s="96"/>
      <c r="TWK315" s="96"/>
      <c r="TWL315" s="96"/>
      <c r="TWM315" s="96"/>
      <c r="TWN315" s="96"/>
      <c r="TWO315" s="96"/>
      <c r="TWP315" s="96"/>
      <c r="TWQ315" s="96"/>
      <c r="TWR315" s="96"/>
      <c r="TWS315" s="96"/>
      <c r="TWT315" s="96"/>
      <c r="TWU315" s="96"/>
      <c r="TWV315" s="96"/>
      <c r="TWW315" s="96"/>
      <c r="TWX315" s="96"/>
      <c r="TWY315" s="96"/>
      <c r="TWZ315" s="96"/>
      <c r="TXA315" s="96"/>
      <c r="TXB315" s="96"/>
      <c r="TXC315" s="96"/>
      <c r="TXD315" s="96"/>
      <c r="TXE315" s="96"/>
      <c r="TXF315" s="96"/>
      <c r="TXG315" s="96"/>
      <c r="TXH315" s="96"/>
      <c r="TXI315" s="96"/>
      <c r="TXJ315" s="96"/>
      <c r="TXK315" s="96"/>
      <c r="TXL315" s="96"/>
      <c r="TXM315" s="96"/>
      <c r="TXN315" s="96"/>
      <c r="TXO315" s="96"/>
      <c r="TXP315" s="96"/>
      <c r="TXQ315" s="96"/>
      <c r="TXR315" s="96"/>
      <c r="TXS315" s="96"/>
      <c r="TXT315" s="96"/>
      <c r="TXU315" s="96"/>
      <c r="TXV315" s="96"/>
      <c r="TXW315" s="96"/>
      <c r="TXX315" s="96"/>
      <c r="TXY315" s="96"/>
      <c r="TXZ315" s="96"/>
      <c r="TYA315" s="96"/>
      <c r="TYB315" s="96"/>
      <c r="TYC315" s="96"/>
      <c r="TYD315" s="96"/>
      <c r="TYE315" s="96"/>
      <c r="TYF315" s="96"/>
      <c r="TYG315" s="96"/>
      <c r="TYH315" s="96"/>
      <c r="TYI315" s="96"/>
      <c r="TYJ315" s="96"/>
      <c r="TYK315" s="96"/>
      <c r="TYL315" s="96"/>
      <c r="TYM315" s="96"/>
      <c r="TYN315" s="96"/>
      <c r="TYO315" s="96"/>
      <c r="TYP315" s="96"/>
      <c r="TYQ315" s="96"/>
      <c r="TYR315" s="96"/>
      <c r="TYS315" s="96"/>
      <c r="TYT315" s="96"/>
      <c r="TYU315" s="96"/>
      <c r="TYV315" s="96"/>
      <c r="TYW315" s="96"/>
      <c r="TYX315" s="96"/>
      <c r="TYY315" s="96"/>
      <c r="TYZ315" s="96"/>
      <c r="TZA315" s="96"/>
      <c r="TZB315" s="96"/>
      <c r="TZC315" s="96"/>
      <c r="TZD315" s="96"/>
      <c r="TZE315" s="96"/>
      <c r="TZF315" s="96"/>
      <c r="TZG315" s="96"/>
      <c r="TZH315" s="96"/>
      <c r="TZI315" s="96"/>
      <c r="TZJ315" s="96"/>
      <c r="TZK315" s="96"/>
      <c r="TZL315" s="96"/>
      <c r="TZM315" s="96"/>
      <c r="TZN315" s="96"/>
      <c r="TZO315" s="96"/>
      <c r="TZP315" s="96"/>
      <c r="TZQ315" s="96"/>
      <c r="TZR315" s="96"/>
      <c r="TZS315" s="96"/>
      <c r="TZT315" s="96"/>
      <c r="TZU315" s="96"/>
      <c r="TZV315" s="96"/>
      <c r="TZW315" s="96"/>
      <c r="TZX315" s="96"/>
      <c r="TZY315" s="96"/>
      <c r="TZZ315" s="96"/>
      <c r="UAA315" s="96"/>
      <c r="UAB315" s="96"/>
      <c r="UAC315" s="96"/>
      <c r="UAD315" s="96"/>
      <c r="UAE315" s="96"/>
      <c r="UAF315" s="96"/>
      <c r="UAG315" s="96"/>
      <c r="UAH315" s="96"/>
      <c r="UAI315" s="96"/>
      <c r="UAJ315" s="96"/>
      <c r="UAK315" s="96"/>
      <c r="UAL315" s="96"/>
      <c r="UAM315" s="96"/>
      <c r="UAN315" s="96"/>
      <c r="UAO315" s="96"/>
      <c r="UAP315" s="96"/>
      <c r="UAQ315" s="96"/>
      <c r="UAR315" s="96"/>
      <c r="UAS315" s="96"/>
      <c r="UAT315" s="96"/>
      <c r="UAU315" s="96"/>
      <c r="UAV315" s="96"/>
      <c r="UAW315" s="96"/>
      <c r="UAX315" s="96"/>
      <c r="UAY315" s="96"/>
      <c r="UAZ315" s="96"/>
      <c r="UBA315" s="96"/>
      <c r="UBB315" s="96"/>
      <c r="UBC315" s="96"/>
      <c r="UBD315" s="96"/>
      <c r="UBE315" s="96"/>
      <c r="UBF315" s="96"/>
      <c r="UBG315" s="96"/>
      <c r="UBH315" s="96"/>
      <c r="UBI315" s="96"/>
      <c r="UBJ315" s="96"/>
      <c r="UBK315" s="96"/>
      <c r="UBL315" s="96"/>
      <c r="UBM315" s="96"/>
      <c r="UBN315" s="96"/>
      <c r="UBO315" s="96"/>
      <c r="UBP315" s="96"/>
      <c r="UBQ315" s="96"/>
      <c r="UBR315" s="96"/>
      <c r="UBS315" s="96"/>
      <c r="UBT315" s="96"/>
      <c r="UBU315" s="96"/>
      <c r="UBV315" s="96"/>
      <c r="UBW315" s="96"/>
      <c r="UBX315" s="96"/>
      <c r="UBY315" s="96"/>
      <c r="UBZ315" s="96"/>
      <c r="UCA315" s="96"/>
      <c r="UCB315" s="96"/>
      <c r="UCC315" s="96"/>
      <c r="UCD315" s="96"/>
      <c r="UCE315" s="96"/>
      <c r="UCF315" s="96"/>
      <c r="UCG315" s="96"/>
      <c r="UCH315" s="96"/>
      <c r="UCI315" s="96"/>
      <c r="UCJ315" s="96"/>
      <c r="UCK315" s="96"/>
      <c r="UCL315" s="96"/>
      <c r="UCM315" s="96"/>
      <c r="UCN315" s="96"/>
      <c r="UCO315" s="96"/>
      <c r="UCP315" s="96"/>
      <c r="UCQ315" s="96"/>
      <c r="UCR315" s="96"/>
      <c r="UCS315" s="96"/>
      <c r="UCT315" s="96"/>
      <c r="UCU315" s="96"/>
      <c r="UCV315" s="96"/>
      <c r="UCW315" s="96"/>
      <c r="UCX315" s="96"/>
      <c r="UCY315" s="96"/>
      <c r="UCZ315" s="96"/>
      <c r="UDA315" s="96"/>
      <c r="UDB315" s="96"/>
      <c r="UDC315" s="96"/>
      <c r="UDD315" s="96"/>
      <c r="UDE315" s="96"/>
      <c r="UDF315" s="96"/>
      <c r="UDG315" s="96"/>
      <c r="UDH315" s="96"/>
      <c r="UDI315" s="96"/>
      <c r="UDJ315" s="96"/>
      <c r="UDK315" s="96"/>
      <c r="UDL315" s="96"/>
      <c r="UDM315" s="96"/>
      <c r="UDN315" s="96"/>
      <c r="UDO315" s="96"/>
      <c r="UDP315" s="96"/>
      <c r="UDQ315" s="96"/>
      <c r="UDR315" s="96"/>
      <c r="UDS315" s="96"/>
      <c r="UDT315" s="96"/>
      <c r="UDU315" s="96"/>
      <c r="UDV315" s="96"/>
      <c r="UDW315" s="96"/>
      <c r="UDX315" s="96"/>
      <c r="UDY315" s="96"/>
      <c r="UDZ315" s="96"/>
      <c r="UEA315" s="96"/>
      <c r="UEB315" s="96"/>
      <c r="UEC315" s="96"/>
      <c r="UED315" s="96"/>
      <c r="UEE315" s="96"/>
      <c r="UEF315" s="96"/>
      <c r="UEG315" s="96"/>
      <c r="UEH315" s="96"/>
      <c r="UEI315" s="96"/>
      <c r="UEJ315" s="96"/>
      <c r="UEK315" s="96"/>
      <c r="UEL315" s="96"/>
      <c r="UEM315" s="96"/>
      <c r="UEN315" s="96"/>
      <c r="UEO315" s="96"/>
      <c r="UEP315" s="96"/>
      <c r="UEQ315" s="96"/>
      <c r="UER315" s="96"/>
      <c r="UES315" s="96"/>
      <c r="UET315" s="96"/>
      <c r="UEU315" s="96"/>
      <c r="UEV315" s="96"/>
      <c r="UEW315" s="96"/>
      <c r="UEX315" s="96"/>
      <c r="UEY315" s="96"/>
      <c r="UEZ315" s="96"/>
      <c r="UFA315" s="96"/>
      <c r="UFB315" s="96"/>
      <c r="UFC315" s="96"/>
      <c r="UFD315" s="96"/>
      <c r="UFE315" s="96"/>
      <c r="UFF315" s="96"/>
      <c r="UFG315" s="96"/>
      <c r="UFH315" s="96"/>
      <c r="UFI315" s="96"/>
      <c r="UFJ315" s="96"/>
      <c r="UFK315" s="96"/>
      <c r="UFL315" s="96"/>
      <c r="UFM315" s="96"/>
      <c r="UFN315" s="96"/>
      <c r="UFO315" s="96"/>
      <c r="UFP315" s="96"/>
      <c r="UFQ315" s="96"/>
      <c r="UFR315" s="96"/>
      <c r="UFS315" s="96"/>
      <c r="UFT315" s="96"/>
      <c r="UFU315" s="96"/>
      <c r="UFV315" s="96"/>
      <c r="UFW315" s="96"/>
      <c r="UFX315" s="96"/>
      <c r="UFY315" s="96"/>
      <c r="UFZ315" s="96"/>
      <c r="UGA315" s="96"/>
      <c r="UGB315" s="96"/>
      <c r="UGC315" s="96"/>
      <c r="UGD315" s="96"/>
      <c r="UGE315" s="96"/>
      <c r="UGF315" s="96"/>
      <c r="UGG315" s="96"/>
      <c r="UGH315" s="96"/>
      <c r="UGI315" s="96"/>
      <c r="UGJ315" s="96"/>
      <c r="UGK315" s="96"/>
      <c r="UGL315" s="96"/>
      <c r="UGM315" s="96"/>
      <c r="UGN315" s="96"/>
      <c r="UGO315" s="96"/>
      <c r="UGP315" s="96"/>
      <c r="UGQ315" s="96"/>
      <c r="UGR315" s="96"/>
      <c r="UGS315" s="96"/>
      <c r="UGT315" s="96"/>
      <c r="UGU315" s="96"/>
      <c r="UGV315" s="96"/>
      <c r="UGW315" s="96"/>
      <c r="UGX315" s="96"/>
      <c r="UGY315" s="96"/>
      <c r="UGZ315" s="96"/>
      <c r="UHA315" s="96"/>
      <c r="UHB315" s="96"/>
      <c r="UHC315" s="96"/>
      <c r="UHD315" s="96"/>
      <c r="UHE315" s="96"/>
      <c r="UHF315" s="96"/>
      <c r="UHG315" s="96"/>
      <c r="UHH315" s="96"/>
      <c r="UHI315" s="96"/>
      <c r="UHJ315" s="96"/>
      <c r="UHK315" s="96"/>
      <c r="UHL315" s="96"/>
      <c r="UHM315" s="96"/>
      <c r="UHN315" s="96"/>
      <c r="UHO315" s="96"/>
      <c r="UHP315" s="96"/>
      <c r="UHQ315" s="96"/>
      <c r="UHR315" s="96"/>
      <c r="UHS315" s="96"/>
      <c r="UHT315" s="96"/>
      <c r="UHU315" s="96"/>
      <c r="UHV315" s="96"/>
      <c r="UHW315" s="96"/>
      <c r="UHX315" s="96"/>
      <c r="UHY315" s="96"/>
      <c r="UHZ315" s="96"/>
      <c r="UIA315" s="96"/>
      <c r="UIB315" s="96"/>
      <c r="UIC315" s="96"/>
      <c r="UID315" s="96"/>
      <c r="UIE315" s="96"/>
      <c r="UIF315" s="96"/>
      <c r="UIG315" s="96"/>
      <c r="UIH315" s="96"/>
      <c r="UII315" s="96"/>
      <c r="UIJ315" s="96"/>
      <c r="UIK315" s="96"/>
      <c r="UIL315" s="96"/>
      <c r="UIM315" s="96"/>
      <c r="UIN315" s="96"/>
      <c r="UIO315" s="96"/>
      <c r="UIP315" s="96"/>
      <c r="UIQ315" s="96"/>
      <c r="UIR315" s="96"/>
      <c r="UIS315" s="96"/>
      <c r="UIT315" s="96"/>
      <c r="UIU315" s="96"/>
      <c r="UIV315" s="96"/>
      <c r="UIW315" s="96"/>
      <c r="UIX315" s="96"/>
      <c r="UIY315" s="96"/>
      <c r="UIZ315" s="96"/>
      <c r="UJA315" s="96"/>
      <c r="UJB315" s="96"/>
      <c r="UJC315" s="96"/>
      <c r="UJD315" s="96"/>
      <c r="UJE315" s="96"/>
      <c r="UJF315" s="96"/>
      <c r="UJG315" s="96"/>
      <c r="UJH315" s="96"/>
      <c r="UJI315" s="96"/>
      <c r="UJJ315" s="96"/>
      <c r="UJK315" s="96"/>
      <c r="UJL315" s="96"/>
      <c r="UJM315" s="96"/>
      <c r="UJN315" s="96"/>
      <c r="UJO315" s="96"/>
      <c r="UJP315" s="96"/>
      <c r="UJQ315" s="96"/>
      <c r="UJR315" s="96"/>
      <c r="UJS315" s="96"/>
      <c r="UJT315" s="96"/>
      <c r="UJU315" s="96"/>
      <c r="UJV315" s="96"/>
      <c r="UJW315" s="96"/>
      <c r="UJX315" s="96"/>
      <c r="UJY315" s="96"/>
      <c r="UJZ315" s="96"/>
      <c r="UKA315" s="96"/>
      <c r="UKB315" s="96"/>
      <c r="UKC315" s="96"/>
      <c r="UKD315" s="96"/>
      <c r="UKE315" s="96"/>
      <c r="UKF315" s="96"/>
      <c r="UKG315" s="96"/>
      <c r="UKH315" s="96"/>
      <c r="UKI315" s="96"/>
      <c r="UKJ315" s="96"/>
      <c r="UKK315" s="96"/>
      <c r="UKL315" s="96"/>
      <c r="UKM315" s="96"/>
      <c r="UKN315" s="96"/>
      <c r="UKO315" s="96"/>
      <c r="UKP315" s="96"/>
      <c r="UKQ315" s="96"/>
      <c r="UKR315" s="96"/>
      <c r="UKS315" s="96"/>
      <c r="UKT315" s="96"/>
      <c r="UKU315" s="96"/>
      <c r="UKV315" s="96"/>
      <c r="UKW315" s="96"/>
      <c r="UKX315" s="96"/>
      <c r="UKY315" s="96"/>
      <c r="UKZ315" s="96"/>
      <c r="ULA315" s="96"/>
      <c r="ULB315" s="96"/>
      <c r="ULC315" s="96"/>
      <c r="ULD315" s="96"/>
      <c r="ULE315" s="96"/>
      <c r="ULF315" s="96"/>
      <c r="ULG315" s="96"/>
      <c r="ULH315" s="96"/>
      <c r="ULI315" s="96"/>
      <c r="ULJ315" s="96"/>
      <c r="ULK315" s="96"/>
      <c r="ULL315" s="96"/>
      <c r="ULM315" s="96"/>
      <c r="ULN315" s="96"/>
      <c r="ULO315" s="96"/>
      <c r="ULP315" s="96"/>
      <c r="ULQ315" s="96"/>
      <c r="ULR315" s="96"/>
      <c r="ULS315" s="96"/>
      <c r="ULT315" s="96"/>
      <c r="ULU315" s="96"/>
      <c r="ULV315" s="96"/>
      <c r="ULW315" s="96"/>
      <c r="ULX315" s="96"/>
      <c r="ULY315" s="96"/>
      <c r="ULZ315" s="96"/>
      <c r="UMA315" s="96"/>
      <c r="UMB315" s="96"/>
      <c r="UMC315" s="96"/>
      <c r="UMD315" s="96"/>
      <c r="UME315" s="96"/>
      <c r="UMF315" s="96"/>
      <c r="UMG315" s="96"/>
      <c r="UMH315" s="96"/>
      <c r="UMI315" s="96"/>
      <c r="UMJ315" s="96"/>
      <c r="UMK315" s="96"/>
      <c r="UML315" s="96"/>
      <c r="UMM315" s="96"/>
      <c r="UMN315" s="96"/>
      <c r="UMO315" s="96"/>
      <c r="UMP315" s="96"/>
      <c r="UMQ315" s="96"/>
      <c r="UMR315" s="96"/>
      <c r="UMS315" s="96"/>
      <c r="UMT315" s="96"/>
      <c r="UMU315" s="96"/>
      <c r="UMV315" s="96"/>
      <c r="UMW315" s="96"/>
      <c r="UMX315" s="96"/>
      <c r="UMY315" s="96"/>
      <c r="UMZ315" s="96"/>
      <c r="UNA315" s="96"/>
      <c r="UNB315" s="96"/>
      <c r="UNC315" s="96"/>
      <c r="UND315" s="96"/>
      <c r="UNE315" s="96"/>
      <c r="UNF315" s="96"/>
      <c r="UNG315" s="96"/>
      <c r="UNH315" s="96"/>
      <c r="UNI315" s="96"/>
      <c r="UNJ315" s="96"/>
      <c r="UNK315" s="96"/>
      <c r="UNL315" s="96"/>
      <c r="UNM315" s="96"/>
      <c r="UNN315" s="96"/>
      <c r="UNO315" s="96"/>
      <c r="UNP315" s="96"/>
      <c r="UNQ315" s="96"/>
      <c r="UNR315" s="96"/>
      <c r="UNS315" s="96"/>
      <c r="UNT315" s="96"/>
      <c r="UNU315" s="96"/>
      <c r="UNV315" s="96"/>
      <c r="UNW315" s="96"/>
      <c r="UNX315" s="96"/>
      <c r="UNY315" s="96"/>
      <c r="UNZ315" s="96"/>
      <c r="UOA315" s="96"/>
      <c r="UOB315" s="96"/>
      <c r="UOC315" s="96"/>
      <c r="UOD315" s="96"/>
      <c r="UOE315" s="96"/>
      <c r="UOF315" s="96"/>
      <c r="UOG315" s="96"/>
      <c r="UOH315" s="96"/>
      <c r="UOI315" s="96"/>
      <c r="UOJ315" s="96"/>
      <c r="UOK315" s="96"/>
      <c r="UOL315" s="96"/>
      <c r="UOM315" s="96"/>
      <c r="UON315" s="96"/>
      <c r="UOO315" s="96"/>
      <c r="UOP315" s="96"/>
      <c r="UOQ315" s="96"/>
      <c r="UOR315" s="96"/>
      <c r="UOS315" s="96"/>
      <c r="UOT315" s="96"/>
      <c r="UOU315" s="96"/>
      <c r="UOV315" s="96"/>
      <c r="UOW315" s="96"/>
      <c r="UOX315" s="96"/>
      <c r="UOY315" s="96"/>
      <c r="UOZ315" s="96"/>
      <c r="UPA315" s="96"/>
      <c r="UPB315" s="96"/>
      <c r="UPC315" s="96"/>
      <c r="UPD315" s="96"/>
      <c r="UPE315" s="96"/>
      <c r="UPF315" s="96"/>
      <c r="UPG315" s="96"/>
      <c r="UPH315" s="96"/>
      <c r="UPI315" s="96"/>
      <c r="UPJ315" s="96"/>
      <c r="UPK315" s="96"/>
      <c r="UPL315" s="96"/>
      <c r="UPM315" s="96"/>
      <c r="UPN315" s="96"/>
      <c r="UPO315" s="96"/>
      <c r="UPP315" s="96"/>
      <c r="UPQ315" s="96"/>
      <c r="UPR315" s="96"/>
      <c r="UPS315" s="96"/>
      <c r="UPT315" s="96"/>
      <c r="UPU315" s="96"/>
      <c r="UPV315" s="96"/>
      <c r="UPW315" s="96"/>
      <c r="UPX315" s="96"/>
      <c r="UPY315" s="96"/>
      <c r="UPZ315" s="96"/>
      <c r="UQA315" s="96"/>
      <c r="UQB315" s="96"/>
      <c r="UQC315" s="96"/>
      <c r="UQD315" s="96"/>
      <c r="UQE315" s="96"/>
      <c r="UQF315" s="96"/>
      <c r="UQG315" s="96"/>
      <c r="UQH315" s="96"/>
      <c r="UQI315" s="96"/>
      <c r="UQJ315" s="96"/>
      <c r="UQK315" s="96"/>
      <c r="UQL315" s="96"/>
      <c r="UQM315" s="96"/>
      <c r="UQN315" s="96"/>
      <c r="UQO315" s="96"/>
      <c r="UQP315" s="96"/>
      <c r="UQQ315" s="96"/>
      <c r="UQR315" s="96"/>
      <c r="UQS315" s="96"/>
      <c r="UQT315" s="96"/>
      <c r="UQU315" s="96"/>
      <c r="UQV315" s="96"/>
      <c r="UQW315" s="96"/>
      <c r="UQX315" s="96"/>
      <c r="UQY315" s="96"/>
      <c r="UQZ315" s="96"/>
      <c r="URA315" s="96"/>
      <c r="URB315" s="96"/>
      <c r="URC315" s="96"/>
      <c r="URD315" s="96"/>
      <c r="URE315" s="96"/>
      <c r="URF315" s="96"/>
      <c r="URG315" s="96"/>
      <c r="URH315" s="96"/>
      <c r="URI315" s="96"/>
      <c r="URJ315" s="96"/>
      <c r="URK315" s="96"/>
      <c r="URL315" s="96"/>
      <c r="URM315" s="96"/>
      <c r="URN315" s="96"/>
      <c r="URO315" s="96"/>
      <c r="URP315" s="96"/>
      <c r="URQ315" s="96"/>
      <c r="URR315" s="96"/>
      <c r="URS315" s="96"/>
      <c r="URT315" s="96"/>
      <c r="URU315" s="96"/>
      <c r="URV315" s="96"/>
      <c r="URW315" s="96"/>
      <c r="URX315" s="96"/>
      <c r="URY315" s="96"/>
      <c r="URZ315" s="96"/>
      <c r="USA315" s="96"/>
      <c r="USB315" s="96"/>
      <c r="USC315" s="96"/>
      <c r="USD315" s="96"/>
      <c r="USE315" s="96"/>
      <c r="USF315" s="96"/>
      <c r="USG315" s="96"/>
      <c r="USH315" s="96"/>
      <c r="USI315" s="96"/>
      <c r="USJ315" s="96"/>
      <c r="USK315" s="96"/>
      <c r="USL315" s="96"/>
      <c r="USM315" s="96"/>
      <c r="USN315" s="96"/>
      <c r="USO315" s="96"/>
      <c r="USP315" s="96"/>
      <c r="USQ315" s="96"/>
      <c r="USR315" s="96"/>
      <c r="USS315" s="96"/>
      <c r="UST315" s="96"/>
      <c r="USU315" s="96"/>
      <c r="USV315" s="96"/>
      <c r="USW315" s="96"/>
      <c r="USX315" s="96"/>
      <c r="USY315" s="96"/>
      <c r="USZ315" s="96"/>
      <c r="UTA315" s="96"/>
      <c r="UTB315" s="96"/>
      <c r="UTC315" s="96"/>
      <c r="UTD315" s="96"/>
      <c r="UTE315" s="96"/>
      <c r="UTF315" s="96"/>
      <c r="UTG315" s="96"/>
      <c r="UTH315" s="96"/>
      <c r="UTI315" s="96"/>
      <c r="UTJ315" s="96"/>
      <c r="UTK315" s="96"/>
      <c r="UTL315" s="96"/>
      <c r="UTM315" s="96"/>
      <c r="UTN315" s="96"/>
      <c r="UTO315" s="96"/>
      <c r="UTP315" s="96"/>
      <c r="UTQ315" s="96"/>
      <c r="UTR315" s="96"/>
      <c r="UTS315" s="96"/>
      <c r="UTT315" s="96"/>
      <c r="UTU315" s="96"/>
      <c r="UTV315" s="96"/>
      <c r="UTW315" s="96"/>
      <c r="UTX315" s="96"/>
      <c r="UTY315" s="96"/>
      <c r="UTZ315" s="96"/>
      <c r="UUA315" s="96"/>
      <c r="UUB315" s="96"/>
      <c r="UUC315" s="96"/>
      <c r="UUD315" s="96"/>
      <c r="UUE315" s="96"/>
      <c r="UUF315" s="96"/>
      <c r="UUG315" s="96"/>
      <c r="UUH315" s="96"/>
      <c r="UUI315" s="96"/>
      <c r="UUJ315" s="96"/>
      <c r="UUK315" s="96"/>
      <c r="UUL315" s="96"/>
      <c r="UUM315" s="96"/>
      <c r="UUN315" s="96"/>
      <c r="UUO315" s="96"/>
      <c r="UUP315" s="96"/>
      <c r="UUQ315" s="96"/>
      <c r="UUR315" s="96"/>
      <c r="UUS315" s="96"/>
      <c r="UUT315" s="96"/>
      <c r="UUU315" s="96"/>
      <c r="UUV315" s="96"/>
      <c r="UUW315" s="96"/>
      <c r="UUX315" s="96"/>
      <c r="UUY315" s="96"/>
      <c r="UUZ315" s="96"/>
      <c r="UVA315" s="96"/>
      <c r="UVB315" s="96"/>
      <c r="UVC315" s="96"/>
      <c r="UVD315" s="96"/>
      <c r="UVE315" s="96"/>
      <c r="UVF315" s="96"/>
      <c r="UVG315" s="96"/>
      <c r="UVH315" s="96"/>
      <c r="UVI315" s="96"/>
      <c r="UVJ315" s="96"/>
      <c r="UVK315" s="96"/>
      <c r="UVL315" s="96"/>
      <c r="UVM315" s="96"/>
      <c r="UVN315" s="96"/>
      <c r="UVO315" s="96"/>
      <c r="UVP315" s="96"/>
      <c r="UVQ315" s="96"/>
      <c r="UVR315" s="96"/>
      <c r="UVS315" s="96"/>
      <c r="UVT315" s="96"/>
      <c r="UVU315" s="96"/>
      <c r="UVV315" s="96"/>
      <c r="UVW315" s="96"/>
      <c r="UVX315" s="96"/>
      <c r="UVY315" s="96"/>
      <c r="UVZ315" s="96"/>
      <c r="UWA315" s="96"/>
      <c r="UWB315" s="96"/>
      <c r="UWC315" s="96"/>
      <c r="UWD315" s="96"/>
      <c r="UWE315" s="96"/>
      <c r="UWF315" s="96"/>
      <c r="UWG315" s="96"/>
      <c r="UWH315" s="96"/>
      <c r="UWI315" s="96"/>
      <c r="UWJ315" s="96"/>
      <c r="UWK315" s="96"/>
      <c r="UWL315" s="96"/>
      <c r="UWM315" s="96"/>
      <c r="UWN315" s="96"/>
      <c r="UWO315" s="96"/>
      <c r="UWP315" s="96"/>
      <c r="UWQ315" s="96"/>
      <c r="UWR315" s="96"/>
      <c r="UWS315" s="96"/>
      <c r="UWT315" s="96"/>
      <c r="UWU315" s="96"/>
      <c r="UWV315" s="96"/>
      <c r="UWW315" s="96"/>
      <c r="UWX315" s="96"/>
      <c r="UWY315" s="96"/>
      <c r="UWZ315" s="96"/>
      <c r="UXA315" s="96"/>
      <c r="UXB315" s="96"/>
      <c r="UXC315" s="96"/>
      <c r="UXD315" s="96"/>
      <c r="UXE315" s="96"/>
      <c r="UXF315" s="96"/>
      <c r="UXG315" s="96"/>
      <c r="UXH315" s="96"/>
      <c r="UXI315" s="96"/>
      <c r="UXJ315" s="96"/>
      <c r="UXK315" s="96"/>
      <c r="UXL315" s="96"/>
      <c r="UXM315" s="96"/>
      <c r="UXN315" s="96"/>
      <c r="UXO315" s="96"/>
      <c r="UXP315" s="96"/>
      <c r="UXQ315" s="96"/>
      <c r="UXR315" s="96"/>
      <c r="UXS315" s="96"/>
      <c r="UXT315" s="96"/>
      <c r="UXU315" s="96"/>
      <c r="UXV315" s="96"/>
      <c r="UXW315" s="96"/>
      <c r="UXX315" s="96"/>
      <c r="UXY315" s="96"/>
      <c r="UXZ315" s="96"/>
      <c r="UYA315" s="96"/>
      <c r="UYB315" s="96"/>
      <c r="UYC315" s="96"/>
      <c r="UYD315" s="96"/>
      <c r="UYE315" s="96"/>
      <c r="UYF315" s="96"/>
      <c r="UYG315" s="96"/>
      <c r="UYH315" s="96"/>
      <c r="UYI315" s="96"/>
      <c r="UYJ315" s="96"/>
      <c r="UYK315" s="96"/>
      <c r="UYL315" s="96"/>
      <c r="UYM315" s="96"/>
      <c r="UYN315" s="96"/>
      <c r="UYO315" s="96"/>
      <c r="UYP315" s="96"/>
      <c r="UYQ315" s="96"/>
      <c r="UYR315" s="96"/>
      <c r="UYS315" s="96"/>
      <c r="UYT315" s="96"/>
      <c r="UYU315" s="96"/>
      <c r="UYV315" s="96"/>
      <c r="UYW315" s="96"/>
      <c r="UYX315" s="96"/>
      <c r="UYY315" s="96"/>
      <c r="UYZ315" s="96"/>
      <c r="UZA315" s="96"/>
      <c r="UZB315" s="96"/>
      <c r="UZC315" s="96"/>
      <c r="UZD315" s="96"/>
      <c r="UZE315" s="96"/>
      <c r="UZF315" s="96"/>
      <c r="UZG315" s="96"/>
      <c r="UZH315" s="96"/>
      <c r="UZI315" s="96"/>
      <c r="UZJ315" s="96"/>
      <c r="UZK315" s="96"/>
      <c r="UZL315" s="96"/>
      <c r="UZM315" s="96"/>
      <c r="UZN315" s="96"/>
      <c r="UZO315" s="96"/>
      <c r="UZP315" s="96"/>
      <c r="UZQ315" s="96"/>
      <c r="UZR315" s="96"/>
      <c r="UZS315" s="96"/>
      <c r="UZT315" s="96"/>
      <c r="UZU315" s="96"/>
      <c r="UZV315" s="96"/>
      <c r="UZW315" s="96"/>
      <c r="UZX315" s="96"/>
      <c r="UZY315" s="96"/>
      <c r="UZZ315" s="96"/>
      <c r="VAA315" s="96"/>
      <c r="VAB315" s="96"/>
      <c r="VAC315" s="96"/>
      <c r="VAD315" s="96"/>
      <c r="VAE315" s="96"/>
      <c r="VAF315" s="96"/>
      <c r="VAG315" s="96"/>
      <c r="VAH315" s="96"/>
      <c r="VAI315" s="96"/>
      <c r="VAJ315" s="96"/>
      <c r="VAK315" s="96"/>
      <c r="VAL315" s="96"/>
      <c r="VAM315" s="96"/>
      <c r="VAN315" s="96"/>
      <c r="VAO315" s="96"/>
      <c r="VAP315" s="96"/>
      <c r="VAQ315" s="96"/>
      <c r="VAR315" s="96"/>
      <c r="VAS315" s="96"/>
      <c r="VAT315" s="96"/>
      <c r="VAU315" s="96"/>
      <c r="VAV315" s="96"/>
      <c r="VAW315" s="96"/>
      <c r="VAX315" s="96"/>
      <c r="VAY315" s="96"/>
      <c r="VAZ315" s="96"/>
      <c r="VBA315" s="96"/>
      <c r="VBB315" s="96"/>
      <c r="VBC315" s="96"/>
      <c r="VBD315" s="96"/>
      <c r="VBE315" s="96"/>
      <c r="VBF315" s="96"/>
      <c r="VBG315" s="96"/>
      <c r="VBH315" s="96"/>
      <c r="VBI315" s="96"/>
      <c r="VBJ315" s="96"/>
      <c r="VBK315" s="96"/>
      <c r="VBL315" s="96"/>
      <c r="VBM315" s="96"/>
      <c r="VBN315" s="96"/>
      <c r="VBO315" s="96"/>
      <c r="VBP315" s="96"/>
      <c r="VBQ315" s="96"/>
      <c r="VBR315" s="96"/>
      <c r="VBS315" s="96"/>
      <c r="VBT315" s="96"/>
      <c r="VBU315" s="96"/>
      <c r="VBV315" s="96"/>
      <c r="VBW315" s="96"/>
      <c r="VBX315" s="96"/>
      <c r="VBY315" s="96"/>
      <c r="VBZ315" s="96"/>
      <c r="VCA315" s="96"/>
      <c r="VCB315" s="96"/>
      <c r="VCC315" s="96"/>
      <c r="VCD315" s="96"/>
      <c r="VCE315" s="96"/>
      <c r="VCF315" s="96"/>
      <c r="VCG315" s="96"/>
      <c r="VCH315" s="96"/>
      <c r="VCI315" s="96"/>
      <c r="VCJ315" s="96"/>
      <c r="VCK315" s="96"/>
      <c r="VCL315" s="96"/>
      <c r="VCM315" s="96"/>
      <c r="VCN315" s="96"/>
      <c r="VCO315" s="96"/>
      <c r="VCP315" s="96"/>
      <c r="VCQ315" s="96"/>
      <c r="VCR315" s="96"/>
      <c r="VCS315" s="96"/>
      <c r="VCT315" s="96"/>
      <c r="VCU315" s="96"/>
      <c r="VCV315" s="96"/>
      <c r="VCW315" s="96"/>
      <c r="VCX315" s="96"/>
      <c r="VCY315" s="96"/>
      <c r="VCZ315" s="96"/>
      <c r="VDA315" s="96"/>
      <c r="VDB315" s="96"/>
      <c r="VDC315" s="96"/>
      <c r="VDD315" s="96"/>
      <c r="VDE315" s="96"/>
      <c r="VDF315" s="96"/>
      <c r="VDG315" s="96"/>
      <c r="VDH315" s="96"/>
      <c r="VDI315" s="96"/>
      <c r="VDJ315" s="96"/>
      <c r="VDK315" s="96"/>
      <c r="VDL315" s="96"/>
      <c r="VDM315" s="96"/>
      <c r="VDN315" s="96"/>
      <c r="VDO315" s="96"/>
      <c r="VDP315" s="96"/>
      <c r="VDQ315" s="96"/>
      <c r="VDR315" s="96"/>
      <c r="VDS315" s="96"/>
      <c r="VDT315" s="96"/>
      <c r="VDU315" s="96"/>
      <c r="VDV315" s="96"/>
      <c r="VDW315" s="96"/>
      <c r="VDX315" s="96"/>
      <c r="VDY315" s="96"/>
      <c r="VDZ315" s="96"/>
      <c r="VEA315" s="96"/>
      <c r="VEB315" s="96"/>
      <c r="VEC315" s="96"/>
      <c r="VED315" s="96"/>
      <c r="VEE315" s="96"/>
      <c r="VEF315" s="96"/>
      <c r="VEG315" s="96"/>
      <c r="VEH315" s="96"/>
      <c r="VEI315" s="96"/>
      <c r="VEJ315" s="96"/>
      <c r="VEK315" s="96"/>
      <c r="VEL315" s="96"/>
      <c r="VEM315" s="96"/>
      <c r="VEN315" s="96"/>
      <c r="VEO315" s="96"/>
      <c r="VEP315" s="96"/>
      <c r="VEQ315" s="96"/>
      <c r="VER315" s="96"/>
      <c r="VES315" s="96"/>
      <c r="VET315" s="96"/>
      <c r="VEU315" s="96"/>
      <c r="VEV315" s="96"/>
      <c r="VEW315" s="96"/>
      <c r="VEX315" s="96"/>
      <c r="VEY315" s="96"/>
      <c r="VEZ315" s="96"/>
      <c r="VFA315" s="96"/>
      <c r="VFB315" s="96"/>
      <c r="VFC315" s="96"/>
      <c r="VFD315" s="96"/>
      <c r="VFE315" s="96"/>
      <c r="VFF315" s="96"/>
      <c r="VFG315" s="96"/>
      <c r="VFH315" s="96"/>
      <c r="VFI315" s="96"/>
      <c r="VFJ315" s="96"/>
      <c r="VFK315" s="96"/>
      <c r="VFL315" s="96"/>
      <c r="VFM315" s="96"/>
      <c r="VFN315" s="96"/>
      <c r="VFO315" s="96"/>
      <c r="VFP315" s="96"/>
      <c r="VFQ315" s="96"/>
      <c r="VFR315" s="96"/>
      <c r="VFS315" s="96"/>
      <c r="VFT315" s="96"/>
      <c r="VFU315" s="96"/>
      <c r="VFV315" s="96"/>
      <c r="VFW315" s="96"/>
      <c r="VFX315" s="96"/>
      <c r="VFY315" s="96"/>
      <c r="VFZ315" s="96"/>
      <c r="VGA315" s="96"/>
      <c r="VGB315" s="96"/>
      <c r="VGC315" s="96"/>
      <c r="VGD315" s="96"/>
      <c r="VGE315" s="96"/>
      <c r="VGF315" s="96"/>
      <c r="VGG315" s="96"/>
      <c r="VGH315" s="96"/>
      <c r="VGI315" s="96"/>
      <c r="VGJ315" s="96"/>
      <c r="VGK315" s="96"/>
      <c r="VGL315" s="96"/>
      <c r="VGM315" s="96"/>
      <c r="VGN315" s="96"/>
      <c r="VGO315" s="96"/>
      <c r="VGP315" s="96"/>
      <c r="VGQ315" s="96"/>
      <c r="VGR315" s="96"/>
      <c r="VGS315" s="96"/>
      <c r="VGT315" s="96"/>
      <c r="VGU315" s="96"/>
      <c r="VGV315" s="96"/>
      <c r="VGW315" s="96"/>
      <c r="VGX315" s="96"/>
      <c r="VGY315" s="96"/>
      <c r="VGZ315" s="96"/>
      <c r="VHA315" s="96"/>
      <c r="VHB315" s="96"/>
      <c r="VHC315" s="96"/>
      <c r="VHD315" s="96"/>
      <c r="VHE315" s="96"/>
      <c r="VHF315" s="96"/>
      <c r="VHG315" s="96"/>
      <c r="VHH315" s="96"/>
      <c r="VHI315" s="96"/>
      <c r="VHJ315" s="96"/>
      <c r="VHK315" s="96"/>
      <c r="VHL315" s="96"/>
      <c r="VHM315" s="96"/>
      <c r="VHN315" s="96"/>
      <c r="VHO315" s="96"/>
      <c r="VHP315" s="96"/>
      <c r="VHQ315" s="96"/>
      <c r="VHR315" s="96"/>
      <c r="VHS315" s="96"/>
      <c r="VHT315" s="96"/>
      <c r="VHU315" s="96"/>
      <c r="VHV315" s="96"/>
      <c r="VHW315" s="96"/>
      <c r="VHX315" s="96"/>
      <c r="VHY315" s="96"/>
      <c r="VHZ315" s="96"/>
      <c r="VIA315" s="96"/>
      <c r="VIB315" s="96"/>
      <c r="VIC315" s="96"/>
      <c r="VID315" s="96"/>
      <c r="VIE315" s="96"/>
      <c r="VIF315" s="96"/>
      <c r="VIG315" s="96"/>
      <c r="VIH315" s="96"/>
      <c r="VII315" s="96"/>
      <c r="VIJ315" s="96"/>
      <c r="VIK315" s="96"/>
      <c r="VIL315" s="96"/>
      <c r="VIM315" s="96"/>
      <c r="VIN315" s="96"/>
      <c r="VIO315" s="96"/>
      <c r="VIP315" s="96"/>
      <c r="VIQ315" s="96"/>
      <c r="VIR315" s="96"/>
      <c r="VIS315" s="96"/>
      <c r="VIT315" s="96"/>
      <c r="VIU315" s="96"/>
      <c r="VIV315" s="96"/>
      <c r="VIW315" s="96"/>
      <c r="VIX315" s="96"/>
      <c r="VIY315" s="96"/>
      <c r="VIZ315" s="96"/>
      <c r="VJA315" s="96"/>
      <c r="VJB315" s="96"/>
      <c r="VJC315" s="96"/>
      <c r="VJD315" s="96"/>
      <c r="VJE315" s="96"/>
      <c r="VJF315" s="96"/>
      <c r="VJG315" s="96"/>
      <c r="VJH315" s="96"/>
      <c r="VJI315" s="96"/>
      <c r="VJJ315" s="96"/>
      <c r="VJK315" s="96"/>
      <c r="VJL315" s="96"/>
      <c r="VJM315" s="96"/>
      <c r="VJN315" s="96"/>
      <c r="VJO315" s="96"/>
      <c r="VJP315" s="96"/>
      <c r="VJQ315" s="96"/>
      <c r="VJR315" s="96"/>
      <c r="VJS315" s="96"/>
      <c r="VJT315" s="96"/>
      <c r="VJU315" s="96"/>
      <c r="VJV315" s="96"/>
      <c r="VJW315" s="96"/>
      <c r="VJX315" s="96"/>
      <c r="VJY315" s="96"/>
      <c r="VJZ315" s="96"/>
      <c r="VKA315" s="96"/>
      <c r="VKB315" s="96"/>
      <c r="VKC315" s="96"/>
      <c r="VKD315" s="96"/>
      <c r="VKE315" s="96"/>
      <c r="VKF315" s="96"/>
      <c r="VKG315" s="96"/>
      <c r="VKH315" s="96"/>
      <c r="VKI315" s="96"/>
      <c r="VKJ315" s="96"/>
      <c r="VKK315" s="96"/>
      <c r="VKL315" s="96"/>
      <c r="VKM315" s="96"/>
      <c r="VKN315" s="96"/>
      <c r="VKO315" s="96"/>
      <c r="VKP315" s="96"/>
      <c r="VKQ315" s="96"/>
      <c r="VKR315" s="96"/>
      <c r="VKS315" s="96"/>
      <c r="VKT315" s="96"/>
      <c r="VKU315" s="96"/>
      <c r="VKV315" s="96"/>
      <c r="VKW315" s="96"/>
      <c r="VKX315" s="96"/>
      <c r="VKY315" s="96"/>
      <c r="VKZ315" s="96"/>
      <c r="VLA315" s="96"/>
      <c r="VLB315" s="96"/>
      <c r="VLC315" s="96"/>
      <c r="VLD315" s="96"/>
      <c r="VLE315" s="96"/>
      <c r="VLF315" s="96"/>
      <c r="VLG315" s="96"/>
      <c r="VLH315" s="96"/>
      <c r="VLI315" s="96"/>
      <c r="VLJ315" s="96"/>
      <c r="VLK315" s="96"/>
      <c r="VLL315" s="96"/>
      <c r="VLM315" s="96"/>
      <c r="VLN315" s="96"/>
      <c r="VLO315" s="96"/>
      <c r="VLP315" s="96"/>
      <c r="VLQ315" s="96"/>
      <c r="VLR315" s="96"/>
      <c r="VLS315" s="96"/>
      <c r="VLT315" s="96"/>
      <c r="VLU315" s="96"/>
      <c r="VLV315" s="96"/>
      <c r="VLW315" s="96"/>
      <c r="VLX315" s="96"/>
      <c r="VLY315" s="96"/>
      <c r="VLZ315" s="96"/>
      <c r="VMA315" s="96"/>
      <c r="VMB315" s="96"/>
      <c r="VMC315" s="96"/>
      <c r="VMD315" s="96"/>
      <c r="VME315" s="96"/>
      <c r="VMF315" s="96"/>
      <c r="VMG315" s="96"/>
      <c r="VMH315" s="96"/>
      <c r="VMI315" s="96"/>
      <c r="VMJ315" s="96"/>
      <c r="VMK315" s="96"/>
      <c r="VML315" s="96"/>
      <c r="VMM315" s="96"/>
      <c r="VMN315" s="96"/>
      <c r="VMO315" s="96"/>
      <c r="VMP315" s="96"/>
      <c r="VMQ315" s="96"/>
      <c r="VMR315" s="96"/>
      <c r="VMS315" s="96"/>
      <c r="VMT315" s="96"/>
      <c r="VMU315" s="96"/>
      <c r="VMV315" s="96"/>
      <c r="VMW315" s="96"/>
      <c r="VMX315" s="96"/>
      <c r="VMY315" s="96"/>
      <c r="VMZ315" s="96"/>
      <c r="VNA315" s="96"/>
      <c r="VNB315" s="96"/>
      <c r="VNC315" s="96"/>
      <c r="VND315" s="96"/>
      <c r="VNE315" s="96"/>
      <c r="VNF315" s="96"/>
      <c r="VNG315" s="96"/>
      <c r="VNH315" s="96"/>
      <c r="VNI315" s="96"/>
      <c r="VNJ315" s="96"/>
      <c r="VNK315" s="96"/>
      <c r="VNL315" s="96"/>
      <c r="VNM315" s="96"/>
      <c r="VNN315" s="96"/>
      <c r="VNO315" s="96"/>
      <c r="VNP315" s="96"/>
      <c r="VNQ315" s="96"/>
      <c r="VNR315" s="96"/>
      <c r="VNS315" s="96"/>
      <c r="VNT315" s="96"/>
      <c r="VNU315" s="96"/>
      <c r="VNV315" s="96"/>
      <c r="VNW315" s="96"/>
      <c r="VNX315" s="96"/>
      <c r="VNY315" s="96"/>
      <c r="VNZ315" s="96"/>
      <c r="VOA315" s="96"/>
      <c r="VOB315" s="96"/>
      <c r="VOC315" s="96"/>
      <c r="VOD315" s="96"/>
      <c r="VOE315" s="96"/>
      <c r="VOF315" s="96"/>
      <c r="VOG315" s="96"/>
      <c r="VOH315" s="96"/>
      <c r="VOI315" s="96"/>
      <c r="VOJ315" s="96"/>
      <c r="VOK315" s="96"/>
      <c r="VOL315" s="96"/>
      <c r="VOM315" s="96"/>
      <c r="VON315" s="96"/>
      <c r="VOO315" s="96"/>
      <c r="VOP315" s="96"/>
      <c r="VOQ315" s="96"/>
      <c r="VOR315" s="96"/>
      <c r="VOS315" s="96"/>
      <c r="VOT315" s="96"/>
      <c r="VOU315" s="96"/>
      <c r="VOV315" s="96"/>
      <c r="VOW315" s="96"/>
      <c r="VOX315" s="96"/>
      <c r="VOY315" s="96"/>
      <c r="VOZ315" s="96"/>
      <c r="VPA315" s="96"/>
      <c r="VPB315" s="96"/>
      <c r="VPC315" s="96"/>
      <c r="VPD315" s="96"/>
      <c r="VPE315" s="96"/>
      <c r="VPF315" s="96"/>
      <c r="VPG315" s="96"/>
      <c r="VPH315" s="96"/>
      <c r="VPI315" s="96"/>
      <c r="VPJ315" s="96"/>
      <c r="VPK315" s="96"/>
      <c r="VPL315" s="96"/>
      <c r="VPM315" s="96"/>
      <c r="VPN315" s="96"/>
      <c r="VPO315" s="96"/>
      <c r="VPP315" s="96"/>
      <c r="VPQ315" s="96"/>
      <c r="VPR315" s="96"/>
      <c r="VPS315" s="96"/>
      <c r="VPT315" s="96"/>
      <c r="VPU315" s="96"/>
      <c r="VPV315" s="96"/>
      <c r="VPW315" s="96"/>
      <c r="VPX315" s="96"/>
      <c r="VPY315" s="96"/>
      <c r="VPZ315" s="96"/>
      <c r="VQA315" s="96"/>
      <c r="VQB315" s="96"/>
      <c r="VQC315" s="96"/>
      <c r="VQD315" s="96"/>
      <c r="VQE315" s="96"/>
      <c r="VQF315" s="96"/>
      <c r="VQG315" s="96"/>
      <c r="VQH315" s="96"/>
      <c r="VQI315" s="96"/>
      <c r="VQJ315" s="96"/>
      <c r="VQK315" s="96"/>
      <c r="VQL315" s="96"/>
      <c r="VQM315" s="96"/>
      <c r="VQN315" s="96"/>
      <c r="VQO315" s="96"/>
      <c r="VQP315" s="96"/>
      <c r="VQQ315" s="96"/>
      <c r="VQR315" s="96"/>
      <c r="VQS315" s="96"/>
      <c r="VQT315" s="96"/>
      <c r="VQU315" s="96"/>
      <c r="VQV315" s="96"/>
      <c r="VQW315" s="96"/>
      <c r="VQX315" s="96"/>
      <c r="VQY315" s="96"/>
      <c r="VQZ315" s="96"/>
      <c r="VRA315" s="96"/>
      <c r="VRB315" s="96"/>
      <c r="VRC315" s="96"/>
      <c r="VRD315" s="96"/>
      <c r="VRE315" s="96"/>
      <c r="VRF315" s="96"/>
      <c r="VRG315" s="96"/>
      <c r="VRH315" s="96"/>
      <c r="VRI315" s="96"/>
      <c r="VRJ315" s="96"/>
      <c r="VRK315" s="96"/>
      <c r="VRL315" s="96"/>
      <c r="VRM315" s="96"/>
      <c r="VRN315" s="96"/>
      <c r="VRO315" s="96"/>
      <c r="VRP315" s="96"/>
      <c r="VRQ315" s="96"/>
      <c r="VRR315" s="96"/>
      <c r="VRS315" s="96"/>
      <c r="VRT315" s="96"/>
      <c r="VRU315" s="96"/>
      <c r="VRV315" s="96"/>
      <c r="VRW315" s="96"/>
      <c r="VRX315" s="96"/>
      <c r="VRY315" s="96"/>
      <c r="VRZ315" s="96"/>
      <c r="VSA315" s="96"/>
      <c r="VSB315" s="96"/>
      <c r="VSC315" s="96"/>
      <c r="VSD315" s="96"/>
      <c r="VSE315" s="96"/>
      <c r="VSF315" s="96"/>
      <c r="VSG315" s="96"/>
      <c r="VSH315" s="96"/>
      <c r="VSI315" s="96"/>
      <c r="VSJ315" s="96"/>
      <c r="VSK315" s="96"/>
      <c r="VSL315" s="96"/>
      <c r="VSM315" s="96"/>
      <c r="VSN315" s="96"/>
      <c r="VSO315" s="96"/>
      <c r="VSP315" s="96"/>
      <c r="VSQ315" s="96"/>
      <c r="VSR315" s="96"/>
      <c r="VSS315" s="96"/>
      <c r="VST315" s="96"/>
      <c r="VSU315" s="96"/>
      <c r="VSV315" s="96"/>
      <c r="VSW315" s="96"/>
      <c r="VSX315" s="96"/>
      <c r="VSY315" s="96"/>
      <c r="VSZ315" s="96"/>
      <c r="VTA315" s="96"/>
      <c r="VTB315" s="96"/>
      <c r="VTC315" s="96"/>
      <c r="VTD315" s="96"/>
      <c r="VTE315" s="96"/>
      <c r="VTF315" s="96"/>
      <c r="VTG315" s="96"/>
      <c r="VTH315" s="96"/>
      <c r="VTI315" s="96"/>
      <c r="VTJ315" s="96"/>
      <c r="VTK315" s="96"/>
      <c r="VTL315" s="96"/>
      <c r="VTM315" s="96"/>
      <c r="VTN315" s="96"/>
      <c r="VTO315" s="96"/>
      <c r="VTP315" s="96"/>
      <c r="VTQ315" s="96"/>
      <c r="VTR315" s="96"/>
      <c r="VTS315" s="96"/>
      <c r="VTT315" s="96"/>
      <c r="VTU315" s="96"/>
      <c r="VTV315" s="96"/>
      <c r="VTW315" s="96"/>
      <c r="VTX315" s="96"/>
      <c r="VTY315" s="96"/>
      <c r="VTZ315" s="96"/>
      <c r="VUA315" s="96"/>
      <c r="VUB315" s="96"/>
      <c r="VUC315" s="96"/>
      <c r="VUD315" s="96"/>
      <c r="VUE315" s="96"/>
      <c r="VUF315" s="96"/>
      <c r="VUG315" s="96"/>
      <c r="VUH315" s="96"/>
      <c r="VUI315" s="96"/>
      <c r="VUJ315" s="96"/>
      <c r="VUK315" s="96"/>
      <c r="VUL315" s="96"/>
      <c r="VUM315" s="96"/>
      <c r="VUN315" s="96"/>
      <c r="VUO315" s="96"/>
      <c r="VUP315" s="96"/>
      <c r="VUQ315" s="96"/>
      <c r="VUR315" s="96"/>
      <c r="VUS315" s="96"/>
      <c r="VUT315" s="96"/>
      <c r="VUU315" s="96"/>
      <c r="VUV315" s="96"/>
      <c r="VUW315" s="96"/>
      <c r="VUX315" s="96"/>
      <c r="VUY315" s="96"/>
      <c r="VUZ315" s="96"/>
      <c r="VVA315" s="96"/>
      <c r="VVB315" s="96"/>
      <c r="VVC315" s="96"/>
      <c r="VVD315" s="96"/>
      <c r="VVE315" s="96"/>
      <c r="VVF315" s="96"/>
      <c r="VVG315" s="96"/>
      <c r="VVH315" s="96"/>
      <c r="VVI315" s="96"/>
      <c r="VVJ315" s="96"/>
      <c r="VVK315" s="96"/>
      <c r="VVL315" s="96"/>
      <c r="VVM315" s="96"/>
      <c r="VVN315" s="96"/>
      <c r="VVO315" s="96"/>
      <c r="VVP315" s="96"/>
      <c r="VVQ315" s="96"/>
      <c r="VVR315" s="96"/>
      <c r="VVS315" s="96"/>
      <c r="VVT315" s="96"/>
      <c r="VVU315" s="96"/>
      <c r="VVV315" s="96"/>
      <c r="VVW315" s="96"/>
      <c r="VVX315" s="96"/>
      <c r="VVY315" s="96"/>
      <c r="VVZ315" s="96"/>
      <c r="VWA315" s="96"/>
      <c r="VWB315" s="96"/>
      <c r="VWC315" s="96"/>
      <c r="VWD315" s="96"/>
      <c r="VWE315" s="96"/>
      <c r="VWF315" s="96"/>
      <c r="VWG315" s="96"/>
      <c r="VWH315" s="96"/>
      <c r="VWI315" s="96"/>
      <c r="VWJ315" s="96"/>
      <c r="VWK315" s="96"/>
      <c r="VWL315" s="96"/>
      <c r="VWM315" s="96"/>
      <c r="VWN315" s="96"/>
      <c r="VWO315" s="96"/>
      <c r="VWP315" s="96"/>
      <c r="VWQ315" s="96"/>
      <c r="VWR315" s="96"/>
      <c r="VWS315" s="96"/>
      <c r="VWT315" s="96"/>
      <c r="VWU315" s="96"/>
      <c r="VWV315" s="96"/>
      <c r="VWW315" s="96"/>
      <c r="VWX315" s="96"/>
      <c r="VWY315" s="96"/>
      <c r="VWZ315" s="96"/>
      <c r="VXA315" s="96"/>
      <c r="VXB315" s="96"/>
      <c r="VXC315" s="96"/>
      <c r="VXD315" s="96"/>
      <c r="VXE315" s="96"/>
      <c r="VXF315" s="96"/>
      <c r="VXG315" s="96"/>
      <c r="VXH315" s="96"/>
      <c r="VXI315" s="96"/>
      <c r="VXJ315" s="96"/>
      <c r="VXK315" s="96"/>
      <c r="VXL315" s="96"/>
      <c r="VXM315" s="96"/>
      <c r="VXN315" s="96"/>
      <c r="VXO315" s="96"/>
      <c r="VXP315" s="96"/>
      <c r="VXQ315" s="96"/>
      <c r="VXR315" s="96"/>
      <c r="VXS315" s="96"/>
      <c r="VXT315" s="96"/>
      <c r="VXU315" s="96"/>
      <c r="VXV315" s="96"/>
      <c r="VXW315" s="96"/>
      <c r="VXX315" s="96"/>
      <c r="VXY315" s="96"/>
      <c r="VXZ315" s="96"/>
      <c r="VYA315" s="96"/>
      <c r="VYB315" s="96"/>
      <c r="VYC315" s="96"/>
      <c r="VYD315" s="96"/>
      <c r="VYE315" s="96"/>
      <c r="VYF315" s="96"/>
      <c r="VYG315" s="96"/>
      <c r="VYH315" s="96"/>
      <c r="VYI315" s="96"/>
      <c r="VYJ315" s="96"/>
      <c r="VYK315" s="96"/>
      <c r="VYL315" s="96"/>
      <c r="VYM315" s="96"/>
      <c r="VYN315" s="96"/>
      <c r="VYO315" s="96"/>
      <c r="VYP315" s="96"/>
      <c r="VYQ315" s="96"/>
      <c r="VYR315" s="96"/>
      <c r="VYS315" s="96"/>
      <c r="VYT315" s="96"/>
      <c r="VYU315" s="96"/>
      <c r="VYV315" s="96"/>
      <c r="VYW315" s="96"/>
      <c r="VYX315" s="96"/>
      <c r="VYY315" s="96"/>
      <c r="VYZ315" s="96"/>
      <c r="VZA315" s="96"/>
      <c r="VZB315" s="96"/>
      <c r="VZC315" s="96"/>
      <c r="VZD315" s="96"/>
      <c r="VZE315" s="96"/>
      <c r="VZF315" s="96"/>
      <c r="VZG315" s="96"/>
      <c r="VZH315" s="96"/>
      <c r="VZI315" s="96"/>
      <c r="VZJ315" s="96"/>
      <c r="VZK315" s="96"/>
      <c r="VZL315" s="96"/>
      <c r="VZM315" s="96"/>
      <c r="VZN315" s="96"/>
      <c r="VZO315" s="96"/>
      <c r="VZP315" s="96"/>
      <c r="VZQ315" s="96"/>
      <c r="VZR315" s="96"/>
      <c r="VZS315" s="96"/>
      <c r="VZT315" s="96"/>
      <c r="VZU315" s="96"/>
      <c r="VZV315" s="96"/>
      <c r="VZW315" s="96"/>
      <c r="VZX315" s="96"/>
      <c r="VZY315" s="96"/>
      <c r="VZZ315" s="96"/>
      <c r="WAA315" s="96"/>
      <c r="WAB315" s="96"/>
      <c r="WAC315" s="96"/>
      <c r="WAD315" s="96"/>
      <c r="WAE315" s="96"/>
      <c r="WAF315" s="96"/>
      <c r="WAG315" s="96"/>
      <c r="WAH315" s="96"/>
      <c r="WAI315" s="96"/>
      <c r="WAJ315" s="96"/>
      <c r="WAK315" s="96"/>
      <c r="WAL315" s="96"/>
      <c r="WAM315" s="96"/>
      <c r="WAN315" s="96"/>
      <c r="WAO315" s="96"/>
      <c r="WAP315" s="96"/>
      <c r="WAQ315" s="96"/>
      <c r="WAR315" s="96"/>
      <c r="WAS315" s="96"/>
      <c r="WAT315" s="96"/>
      <c r="WAU315" s="96"/>
      <c r="WAV315" s="96"/>
      <c r="WAW315" s="96"/>
      <c r="WAX315" s="96"/>
      <c r="WAY315" s="96"/>
      <c r="WAZ315" s="96"/>
      <c r="WBA315" s="96"/>
      <c r="WBB315" s="96"/>
      <c r="WBC315" s="96"/>
      <c r="WBD315" s="96"/>
      <c r="WBE315" s="96"/>
      <c r="WBF315" s="96"/>
      <c r="WBG315" s="96"/>
      <c r="WBH315" s="96"/>
      <c r="WBI315" s="96"/>
      <c r="WBJ315" s="96"/>
      <c r="WBK315" s="96"/>
      <c r="WBL315" s="96"/>
      <c r="WBM315" s="96"/>
      <c r="WBN315" s="96"/>
      <c r="WBO315" s="96"/>
      <c r="WBP315" s="96"/>
      <c r="WBQ315" s="96"/>
      <c r="WBR315" s="96"/>
      <c r="WBS315" s="96"/>
      <c r="WBT315" s="96"/>
      <c r="WBU315" s="96"/>
      <c r="WBV315" s="96"/>
      <c r="WBW315" s="96"/>
      <c r="WBX315" s="96"/>
      <c r="WBY315" s="96"/>
      <c r="WBZ315" s="96"/>
      <c r="WCA315" s="96"/>
      <c r="WCB315" s="96"/>
      <c r="WCC315" s="96"/>
      <c r="WCD315" s="96"/>
      <c r="WCE315" s="96"/>
      <c r="WCF315" s="96"/>
      <c r="WCG315" s="96"/>
      <c r="WCH315" s="96"/>
      <c r="WCI315" s="96"/>
      <c r="WCJ315" s="96"/>
      <c r="WCK315" s="96"/>
      <c r="WCL315" s="96"/>
      <c r="WCM315" s="96"/>
      <c r="WCN315" s="96"/>
      <c r="WCO315" s="96"/>
      <c r="WCP315" s="96"/>
      <c r="WCQ315" s="96"/>
      <c r="WCR315" s="96"/>
      <c r="WCS315" s="96"/>
      <c r="WCT315" s="96"/>
      <c r="WCU315" s="96"/>
      <c r="WCV315" s="96"/>
      <c r="WCW315" s="96"/>
      <c r="WCX315" s="96"/>
      <c r="WCY315" s="96"/>
      <c r="WCZ315" s="96"/>
      <c r="WDA315" s="96"/>
      <c r="WDB315" s="96"/>
      <c r="WDC315" s="96"/>
      <c r="WDD315" s="96"/>
      <c r="WDE315" s="96"/>
      <c r="WDF315" s="96"/>
      <c r="WDG315" s="96"/>
      <c r="WDH315" s="96"/>
      <c r="WDI315" s="96"/>
      <c r="WDJ315" s="96"/>
      <c r="WDK315" s="96"/>
      <c r="WDL315" s="96"/>
      <c r="WDM315" s="96"/>
      <c r="WDN315" s="96"/>
      <c r="WDO315" s="96"/>
      <c r="WDP315" s="96"/>
      <c r="WDQ315" s="96"/>
      <c r="WDR315" s="96"/>
      <c r="WDS315" s="96"/>
      <c r="WDT315" s="96"/>
      <c r="WDU315" s="96"/>
      <c r="WDV315" s="96"/>
      <c r="WDW315" s="96"/>
      <c r="WDX315" s="96"/>
      <c r="WDY315" s="96"/>
      <c r="WDZ315" s="96"/>
      <c r="WEA315" s="96"/>
      <c r="WEB315" s="96"/>
      <c r="WEC315" s="96"/>
      <c r="WED315" s="96"/>
      <c r="WEE315" s="96"/>
      <c r="WEF315" s="96"/>
      <c r="WEG315" s="96"/>
      <c r="WEH315" s="96"/>
      <c r="WEI315" s="96"/>
      <c r="WEJ315" s="96"/>
      <c r="WEK315" s="96"/>
      <c r="WEL315" s="96"/>
      <c r="WEM315" s="96"/>
      <c r="WEN315" s="96"/>
      <c r="WEO315" s="96"/>
      <c r="WEP315" s="96"/>
      <c r="WEQ315" s="96"/>
      <c r="WER315" s="96"/>
      <c r="WES315" s="96"/>
      <c r="WET315" s="96"/>
      <c r="WEU315" s="96"/>
      <c r="WEV315" s="96"/>
      <c r="WEW315" s="96"/>
      <c r="WEX315" s="96"/>
      <c r="WEY315" s="96"/>
      <c r="WEZ315" s="96"/>
      <c r="WFA315" s="96"/>
      <c r="WFB315" s="96"/>
      <c r="WFC315" s="96"/>
      <c r="WFD315" s="96"/>
      <c r="WFE315" s="96"/>
      <c r="WFF315" s="96"/>
      <c r="WFG315" s="96"/>
      <c r="WFH315" s="96"/>
      <c r="WFI315" s="96"/>
      <c r="WFJ315" s="96"/>
      <c r="WFK315" s="96"/>
      <c r="WFL315" s="96"/>
      <c r="WFM315" s="96"/>
      <c r="WFN315" s="96"/>
      <c r="WFO315" s="96"/>
      <c r="WFP315" s="96"/>
      <c r="WFQ315" s="96"/>
      <c r="WFR315" s="96"/>
      <c r="WFS315" s="96"/>
      <c r="WFT315" s="96"/>
      <c r="WFU315" s="96"/>
      <c r="WFV315" s="96"/>
      <c r="WFW315" s="96"/>
      <c r="WFX315" s="96"/>
      <c r="WFY315" s="96"/>
      <c r="WFZ315" s="96"/>
      <c r="WGA315" s="96"/>
      <c r="WGB315" s="96"/>
      <c r="WGC315" s="96"/>
      <c r="WGD315" s="96"/>
      <c r="WGE315" s="96"/>
      <c r="WGF315" s="96"/>
      <c r="WGG315" s="96"/>
      <c r="WGH315" s="96"/>
      <c r="WGI315" s="96"/>
      <c r="WGJ315" s="96"/>
      <c r="WGK315" s="96"/>
      <c r="WGL315" s="96"/>
      <c r="WGM315" s="96"/>
      <c r="WGN315" s="96"/>
      <c r="WGO315" s="96"/>
      <c r="WGP315" s="96"/>
      <c r="WGQ315" s="96"/>
      <c r="WGR315" s="96"/>
      <c r="WGS315" s="96"/>
      <c r="WGT315" s="96"/>
      <c r="WGU315" s="96"/>
      <c r="WGV315" s="96"/>
      <c r="WGW315" s="96"/>
      <c r="WGX315" s="96"/>
      <c r="WGY315" s="96"/>
      <c r="WGZ315" s="96"/>
      <c r="WHA315" s="96"/>
      <c r="WHB315" s="96"/>
      <c r="WHC315" s="96"/>
      <c r="WHD315" s="96"/>
      <c r="WHE315" s="96"/>
      <c r="WHF315" s="96"/>
      <c r="WHG315" s="96"/>
      <c r="WHH315" s="96"/>
      <c r="WHI315" s="96"/>
      <c r="WHJ315" s="96"/>
      <c r="WHK315" s="96"/>
      <c r="WHL315" s="96"/>
      <c r="WHM315" s="96"/>
      <c r="WHN315" s="96"/>
      <c r="WHO315" s="96"/>
      <c r="WHP315" s="96"/>
      <c r="WHQ315" s="96"/>
      <c r="WHR315" s="96"/>
      <c r="WHS315" s="96"/>
      <c r="WHT315" s="96"/>
      <c r="WHU315" s="96"/>
      <c r="WHV315" s="96"/>
      <c r="WHW315" s="96"/>
      <c r="WHX315" s="96"/>
      <c r="WHY315" s="96"/>
      <c r="WHZ315" s="96"/>
      <c r="WIA315" s="96"/>
      <c r="WIB315" s="96"/>
      <c r="WIC315" s="96"/>
      <c r="WID315" s="96"/>
      <c r="WIE315" s="96"/>
      <c r="WIF315" s="96"/>
      <c r="WIG315" s="96"/>
      <c r="WIH315" s="96"/>
      <c r="WII315" s="96"/>
      <c r="WIJ315" s="96"/>
      <c r="WIK315" s="96"/>
      <c r="WIL315" s="96"/>
      <c r="WIM315" s="96"/>
      <c r="WIN315" s="96"/>
      <c r="WIO315" s="96"/>
      <c r="WIP315" s="96"/>
      <c r="WIQ315" s="96"/>
      <c r="WIR315" s="96"/>
      <c r="WIS315" s="96"/>
      <c r="WIT315" s="96"/>
      <c r="WIU315" s="96"/>
      <c r="WIV315" s="96"/>
      <c r="WIW315" s="96"/>
      <c r="WIX315" s="96"/>
      <c r="WIY315" s="96"/>
      <c r="WIZ315" s="96"/>
      <c r="WJA315" s="96"/>
      <c r="WJB315" s="96"/>
      <c r="WJC315" s="96"/>
      <c r="WJD315" s="96"/>
      <c r="WJE315" s="96"/>
      <c r="WJF315" s="96"/>
      <c r="WJG315" s="96"/>
      <c r="WJH315" s="96"/>
      <c r="WJI315" s="96"/>
      <c r="WJJ315" s="96"/>
      <c r="WJK315" s="96"/>
      <c r="WJL315" s="96"/>
      <c r="WJM315" s="96"/>
      <c r="WJN315" s="96"/>
      <c r="WJO315" s="96"/>
      <c r="WJP315" s="96"/>
      <c r="WJQ315" s="96"/>
      <c r="WJR315" s="96"/>
      <c r="WJS315" s="96"/>
      <c r="WJT315" s="96"/>
      <c r="WJU315" s="96"/>
      <c r="WJV315" s="96"/>
      <c r="WJW315" s="96"/>
      <c r="WJX315" s="96"/>
      <c r="WJY315" s="96"/>
      <c r="WJZ315" s="96"/>
      <c r="WKA315" s="96"/>
      <c r="WKB315" s="96"/>
      <c r="WKC315" s="96"/>
      <c r="WKD315" s="96"/>
      <c r="WKE315" s="96"/>
      <c r="WKF315" s="96"/>
      <c r="WKG315" s="96"/>
      <c r="WKH315" s="96"/>
      <c r="WKI315" s="96"/>
      <c r="WKJ315" s="96"/>
      <c r="WKK315" s="96"/>
      <c r="WKL315" s="96"/>
      <c r="WKM315" s="96"/>
      <c r="WKN315" s="96"/>
      <c r="WKO315" s="96"/>
      <c r="WKP315" s="96"/>
      <c r="WKQ315" s="96"/>
      <c r="WKR315" s="96"/>
      <c r="WKS315" s="96"/>
      <c r="WKT315" s="96"/>
      <c r="WKU315" s="96"/>
      <c r="WKV315" s="96"/>
      <c r="WKW315" s="96"/>
      <c r="WKX315" s="96"/>
      <c r="WKY315" s="96"/>
      <c r="WKZ315" s="96"/>
      <c r="WLA315" s="96"/>
      <c r="WLB315" s="96"/>
      <c r="WLC315" s="96"/>
      <c r="WLD315" s="96"/>
      <c r="WLE315" s="96"/>
      <c r="WLF315" s="96"/>
      <c r="WLG315" s="96"/>
      <c r="WLH315" s="96"/>
      <c r="WLI315" s="96"/>
      <c r="WLJ315" s="96"/>
      <c r="WLK315" s="96"/>
      <c r="WLL315" s="96"/>
      <c r="WLM315" s="96"/>
      <c r="WLN315" s="96"/>
      <c r="WLO315" s="96"/>
      <c r="WLP315" s="96"/>
      <c r="WLQ315" s="96"/>
      <c r="WLR315" s="96"/>
      <c r="WLS315" s="96"/>
      <c r="WLT315" s="96"/>
      <c r="WLU315" s="96"/>
      <c r="WLV315" s="96"/>
      <c r="WLW315" s="96"/>
      <c r="WLX315" s="96"/>
      <c r="WLY315" s="96"/>
      <c r="WLZ315" s="96"/>
      <c r="WMA315" s="96"/>
      <c r="WMB315" s="96"/>
      <c r="WMC315" s="96"/>
      <c r="WMD315" s="96"/>
      <c r="WME315" s="96"/>
      <c r="WMF315" s="96"/>
      <c r="WMG315" s="96"/>
      <c r="WMH315" s="96"/>
      <c r="WMI315" s="96"/>
      <c r="WMJ315" s="96"/>
      <c r="WMK315" s="96"/>
      <c r="WML315" s="96"/>
      <c r="WMM315" s="96"/>
      <c r="WMN315" s="96"/>
      <c r="WMO315" s="96"/>
      <c r="WMP315" s="96"/>
      <c r="WMQ315" s="96"/>
      <c r="WMR315" s="96"/>
      <c r="WMS315" s="96"/>
      <c r="WMT315" s="96"/>
      <c r="WMU315" s="96"/>
      <c r="WMV315" s="96"/>
      <c r="WMW315" s="96"/>
      <c r="WMX315" s="96"/>
      <c r="WMY315" s="96"/>
      <c r="WMZ315" s="96"/>
      <c r="WNA315" s="96"/>
      <c r="WNB315" s="96"/>
      <c r="WNC315" s="96"/>
      <c r="WND315" s="96"/>
      <c r="WNE315" s="96"/>
      <c r="WNF315" s="96"/>
      <c r="WNG315" s="96"/>
      <c r="WNH315" s="96"/>
      <c r="WNI315" s="96"/>
      <c r="WNJ315" s="96"/>
      <c r="WNK315" s="96"/>
      <c r="WNL315" s="96"/>
      <c r="WNM315" s="96"/>
      <c r="WNN315" s="96"/>
      <c r="WNO315" s="96"/>
      <c r="WNP315" s="96"/>
      <c r="WNQ315" s="96"/>
      <c r="WNR315" s="96"/>
      <c r="WNS315" s="96"/>
      <c r="WNT315" s="96"/>
      <c r="WNU315" s="96"/>
      <c r="WNV315" s="96"/>
      <c r="WNW315" s="96"/>
      <c r="WNX315" s="96"/>
      <c r="WNY315" s="96"/>
      <c r="WNZ315" s="96"/>
      <c r="WOA315" s="96"/>
      <c r="WOB315" s="96"/>
      <c r="WOC315" s="96"/>
      <c r="WOD315" s="96"/>
      <c r="WOE315" s="96"/>
      <c r="WOF315" s="96"/>
      <c r="WOG315" s="96"/>
      <c r="WOH315" s="96"/>
      <c r="WOI315" s="96"/>
      <c r="WOJ315" s="96"/>
      <c r="WOK315" s="96"/>
      <c r="WOL315" s="96"/>
      <c r="WOM315" s="96"/>
      <c r="WON315" s="96"/>
      <c r="WOO315" s="96"/>
      <c r="WOP315" s="96"/>
      <c r="WOQ315" s="96"/>
      <c r="WOR315" s="96"/>
      <c r="WOS315" s="96"/>
      <c r="WOT315" s="96"/>
      <c r="WOU315" s="96"/>
      <c r="WOV315" s="96"/>
      <c r="WOW315" s="96"/>
      <c r="WOX315" s="96"/>
      <c r="WOY315" s="96"/>
      <c r="WOZ315" s="96"/>
      <c r="WPA315" s="96"/>
      <c r="WPB315" s="96"/>
      <c r="WPC315" s="96"/>
      <c r="WPD315" s="96"/>
      <c r="WPE315" s="96"/>
      <c r="WPF315" s="96"/>
      <c r="WPG315" s="96"/>
      <c r="WPH315" s="96"/>
      <c r="WPI315" s="96"/>
      <c r="WPJ315" s="96"/>
      <c r="WPK315" s="96"/>
      <c r="WPL315" s="96"/>
      <c r="WPM315" s="96"/>
      <c r="WPN315" s="96"/>
      <c r="WPO315" s="96"/>
      <c r="WPP315" s="96"/>
      <c r="WPQ315" s="96"/>
      <c r="WPR315" s="96"/>
      <c r="WPS315" s="96"/>
      <c r="WPT315" s="96"/>
      <c r="WPU315" s="96"/>
      <c r="WPV315" s="96"/>
      <c r="WPW315" s="96"/>
      <c r="WPX315" s="96"/>
      <c r="WPY315" s="96"/>
      <c r="WPZ315" s="96"/>
      <c r="WQA315" s="96"/>
      <c r="WQB315" s="96"/>
      <c r="WQC315" s="96"/>
      <c r="WQD315" s="96"/>
      <c r="WQE315" s="96"/>
      <c r="WQF315" s="96"/>
      <c r="WQG315" s="96"/>
      <c r="WQH315" s="96"/>
      <c r="WQI315" s="96"/>
      <c r="WQJ315" s="96"/>
      <c r="WQK315" s="96"/>
      <c r="WQL315" s="96"/>
      <c r="WQM315" s="96"/>
      <c r="WQN315" s="96"/>
      <c r="WQO315" s="96"/>
      <c r="WQP315" s="96"/>
      <c r="WQQ315" s="96"/>
      <c r="WQR315" s="96"/>
      <c r="WQS315" s="96"/>
      <c r="WQT315" s="96"/>
      <c r="WQU315" s="96"/>
      <c r="WQV315" s="96"/>
      <c r="WQW315" s="96"/>
      <c r="WQX315" s="96"/>
      <c r="WQY315" s="96"/>
      <c r="WQZ315" s="96"/>
      <c r="WRA315" s="96"/>
      <c r="WRB315" s="96"/>
      <c r="WRC315" s="96"/>
      <c r="WRD315" s="96"/>
      <c r="WRE315" s="96"/>
      <c r="WRF315" s="96"/>
      <c r="WRG315" s="96"/>
      <c r="WRH315" s="96"/>
      <c r="WRI315" s="96"/>
      <c r="WRJ315" s="96"/>
      <c r="WRK315" s="96"/>
      <c r="WRL315" s="96"/>
      <c r="WRM315" s="96"/>
      <c r="WRN315" s="96"/>
      <c r="WRO315" s="96"/>
      <c r="WRP315" s="96"/>
      <c r="WRQ315" s="96"/>
      <c r="WRR315" s="96"/>
      <c r="WRS315" s="96"/>
      <c r="WRT315" s="96"/>
      <c r="WRU315" s="96"/>
      <c r="WRV315" s="96"/>
      <c r="WRW315" s="96"/>
      <c r="WRX315" s="96"/>
      <c r="WRY315" s="96"/>
      <c r="WRZ315" s="96"/>
      <c r="WSA315" s="96"/>
      <c r="WSB315" s="96"/>
      <c r="WSC315" s="96"/>
      <c r="WSD315" s="96"/>
      <c r="WSE315" s="96"/>
      <c r="WSF315" s="96"/>
      <c r="WSG315" s="96"/>
      <c r="WSH315" s="96"/>
      <c r="WSI315" s="96"/>
      <c r="WSJ315" s="96"/>
      <c r="WSK315" s="96"/>
      <c r="WSL315" s="96"/>
      <c r="WSM315" s="96"/>
      <c r="WSN315" s="96"/>
      <c r="WSO315" s="96"/>
      <c r="WSP315" s="96"/>
      <c r="WSQ315" s="96"/>
      <c r="WSR315" s="96"/>
      <c r="WSS315" s="96"/>
      <c r="WST315" s="96"/>
      <c r="WSU315" s="96"/>
      <c r="WSV315" s="96"/>
      <c r="WSW315" s="96"/>
      <c r="WSX315" s="96"/>
      <c r="WSY315" s="96"/>
      <c r="WSZ315" s="96"/>
      <c r="WTA315" s="96"/>
      <c r="WTB315" s="96"/>
      <c r="WTC315" s="96"/>
      <c r="WTD315" s="96"/>
      <c r="WTE315" s="96"/>
      <c r="WTF315" s="96"/>
      <c r="WTG315" s="96"/>
      <c r="WTH315" s="96"/>
      <c r="WTI315" s="96"/>
      <c r="WTJ315" s="96"/>
      <c r="WTK315" s="96"/>
      <c r="WTL315" s="96"/>
      <c r="WTM315" s="96"/>
      <c r="WTN315" s="96"/>
      <c r="WTO315" s="96"/>
      <c r="WTP315" s="96"/>
      <c r="WTQ315" s="96"/>
      <c r="WTR315" s="96"/>
      <c r="WTS315" s="96"/>
      <c r="WTT315" s="96"/>
      <c r="WTU315" s="96"/>
      <c r="WTV315" s="96"/>
      <c r="WTW315" s="96"/>
      <c r="WTX315" s="96"/>
      <c r="WTY315" s="96"/>
      <c r="WTZ315" s="96"/>
      <c r="WUA315" s="96"/>
      <c r="WUB315" s="96"/>
      <c r="WUC315" s="96"/>
      <c r="WUD315" s="96"/>
      <c r="WUE315" s="96"/>
      <c r="WUF315" s="96"/>
      <c r="WUG315" s="96"/>
      <c r="WUH315" s="96"/>
      <c r="WUI315" s="96"/>
      <c r="WUJ315" s="96"/>
      <c r="WUK315" s="96"/>
      <c r="WUL315" s="96"/>
      <c r="WUM315" s="96"/>
      <c r="WUN315" s="96"/>
      <c r="WUO315" s="96"/>
      <c r="WUP315" s="96"/>
      <c r="WUQ315" s="96"/>
      <c r="WUR315" s="96"/>
      <c r="WUS315" s="96"/>
      <c r="WUT315" s="96"/>
      <c r="WUU315" s="96"/>
      <c r="WUV315" s="96"/>
      <c r="WUW315" s="96"/>
      <c r="WUX315" s="96"/>
      <c r="WUY315" s="96"/>
      <c r="WUZ315" s="96"/>
      <c r="WVA315" s="96"/>
      <c r="WVB315" s="96"/>
      <c r="WVC315" s="96"/>
      <c r="WVD315" s="96"/>
      <c r="WVE315" s="96"/>
      <c r="WVF315" s="96"/>
      <c r="WVG315" s="96"/>
      <c r="WVH315" s="96"/>
      <c r="WVI315" s="96"/>
    </row>
    <row r="316" spans="1:16129" x14ac:dyDescent="0.2">
      <c r="A316" s="321">
        <v>810</v>
      </c>
      <c r="B316" s="321" t="s">
        <v>573</v>
      </c>
      <c r="C316" s="80">
        <f>SUM(SUMIFS('1. Rpt 18s (non-CSU)'!Q$9:Q$555,'1. Rpt 18s (non-CSU)'!$J$9:$J$555,A272,'1. Rpt 18s (non-CSU)'!$I$9:$I$555,100),SUMIFS('1. Rpt 18s (non-CSU)'!Q$9:Q$555,'1. Rpt 18s (non-CSU)'!$J$9:$J$555,A272,'1. Rpt 18s (non-CSU)'!$I$9:$I$555,200),SUMIFS('1. Rpt 18s (non-CSU)'!Q$9:Q$555,'1. Rpt 18s (non-CSU)'!$J$9:$J$555,A272,'1. Rpt 18s (non-CSU)'!$I$9:$I$555,300))</f>
        <v>0</v>
      </c>
      <c r="D316" s="80">
        <f>SUM(SUMIFS('1. Rpt 18s (non-CSU)'!X$9:X$555,'1. Rpt 18s (non-CSU)'!$J$9:$J$555,A272,'1. Rpt 18s (non-CSU)'!$I$9:$I$555,100),SUMIFS('1. Rpt 18s (non-CSU)'!X$9:X$555,'1. Rpt 18s (non-CSU)'!$J$9:$J$555,A272,'1. Rpt 18s (non-CSU)'!$I$9:$I$555,200),SUMIFS('1. Rpt 18s (non-CSU)'!X$9:X$555,'1. Rpt 18s (non-CSU)'!$J$9:$J$555,A272,'1. Rpt 18s (non-CSU)'!$I$9:$I$555,300))</f>
        <v>0</v>
      </c>
      <c r="E316" s="80">
        <f>SUM(SUMIFS('1. Rpt 18s (non-CSU)'!AC$9:AC$555,'1. Rpt 18s (non-CSU)'!$J$9:$J$555,A272,'1. Rpt 18s (non-CSU)'!$I$9:$I$555,100),SUMIFS('1. Rpt 18s (non-CSU)'!AC$9:AC$555,'1. Rpt 18s (non-CSU)'!$J$9:$J$555,A272,'1. Rpt 18s (non-CSU)'!$I$9:$I$555,200),SUMIFS('1. Rpt 18s (non-CSU)'!AC$9:AC$555,'1. Rpt 18s (non-CSU)'!$J$9:$J$555,A272,'1. Rpt 18s (non-CSU)'!$I$9:$I$555,300))</f>
        <v>0</v>
      </c>
      <c r="F316" s="232">
        <f t="shared" ref="F316:F321" si="26">C316+D316-E316</f>
        <v>0</v>
      </c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  <c r="CC316" s="96"/>
      <c r="CD316" s="96"/>
      <c r="CE316" s="96"/>
      <c r="CF316" s="96"/>
      <c r="CG316" s="96"/>
      <c r="CH316" s="96"/>
      <c r="CI316" s="96"/>
      <c r="CJ316" s="96"/>
      <c r="CK316" s="96"/>
      <c r="CL316" s="96"/>
      <c r="CM316" s="96"/>
      <c r="CN316" s="96"/>
      <c r="CO316" s="96"/>
      <c r="CP316" s="96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96"/>
      <c r="DJ316" s="96"/>
      <c r="DK316" s="96"/>
      <c r="DL316" s="96"/>
      <c r="DM316" s="96"/>
      <c r="DN316" s="96"/>
      <c r="DO316" s="96"/>
      <c r="DP316" s="96"/>
      <c r="DQ316" s="96"/>
      <c r="DR316" s="96"/>
      <c r="DS316" s="96"/>
      <c r="DT316" s="96"/>
      <c r="DU316" s="96"/>
      <c r="DV316" s="96"/>
      <c r="DW316" s="96"/>
      <c r="DX316" s="96"/>
      <c r="DY316" s="96"/>
      <c r="DZ316" s="96"/>
      <c r="EA316" s="96"/>
      <c r="EB316" s="96"/>
      <c r="EC316" s="96"/>
      <c r="ED316" s="96"/>
      <c r="EE316" s="96"/>
      <c r="EF316" s="96"/>
      <c r="EG316" s="96"/>
      <c r="EH316" s="96"/>
      <c r="EI316" s="96"/>
      <c r="EJ316" s="96"/>
      <c r="EK316" s="96"/>
      <c r="EL316" s="96"/>
      <c r="EM316" s="96"/>
      <c r="EN316" s="96"/>
      <c r="EO316" s="96"/>
      <c r="EP316" s="96"/>
      <c r="EQ316" s="96"/>
      <c r="ER316" s="96"/>
      <c r="ES316" s="96"/>
      <c r="ET316" s="96"/>
      <c r="EU316" s="96"/>
      <c r="EV316" s="96"/>
      <c r="EW316" s="96"/>
      <c r="EX316" s="96"/>
      <c r="EY316" s="96"/>
      <c r="EZ316" s="96"/>
      <c r="FA316" s="96"/>
      <c r="FB316" s="96"/>
      <c r="FC316" s="96"/>
      <c r="FD316" s="96"/>
      <c r="FE316" s="96"/>
      <c r="FF316" s="96"/>
      <c r="FG316" s="96"/>
      <c r="FH316" s="96"/>
      <c r="FI316" s="96"/>
      <c r="FJ316" s="96"/>
      <c r="FK316" s="96"/>
      <c r="FL316" s="96"/>
      <c r="FM316" s="96"/>
      <c r="FN316" s="96"/>
      <c r="FO316" s="96"/>
      <c r="FP316" s="96"/>
      <c r="FQ316" s="96"/>
      <c r="FR316" s="96"/>
      <c r="FS316" s="96"/>
      <c r="FT316" s="96"/>
      <c r="FU316" s="96"/>
      <c r="FV316" s="96"/>
      <c r="FW316" s="96"/>
      <c r="FX316" s="96"/>
      <c r="FY316" s="96"/>
      <c r="FZ316" s="96"/>
      <c r="GA316" s="96"/>
      <c r="GB316" s="96"/>
      <c r="GC316" s="96"/>
      <c r="GD316" s="96"/>
      <c r="GE316" s="96"/>
      <c r="GF316" s="96"/>
      <c r="GG316" s="96"/>
      <c r="GH316" s="96"/>
      <c r="GI316" s="96"/>
      <c r="GJ316" s="96"/>
      <c r="GK316" s="96"/>
      <c r="GL316" s="96"/>
      <c r="GM316" s="96"/>
      <c r="GN316" s="96"/>
      <c r="GO316" s="96"/>
      <c r="GP316" s="96"/>
      <c r="GQ316" s="96"/>
      <c r="GR316" s="96"/>
      <c r="GS316" s="96"/>
      <c r="GT316" s="96"/>
      <c r="GU316" s="96"/>
      <c r="GV316" s="96"/>
      <c r="GW316" s="96"/>
      <c r="GX316" s="96"/>
      <c r="GY316" s="96"/>
      <c r="GZ316" s="96"/>
      <c r="HA316" s="96"/>
      <c r="HB316" s="96"/>
      <c r="HC316" s="96"/>
      <c r="HD316" s="96"/>
      <c r="HE316" s="96"/>
      <c r="HF316" s="96"/>
      <c r="HG316" s="96"/>
      <c r="HH316" s="96"/>
      <c r="HI316" s="96"/>
      <c r="HJ316" s="96"/>
      <c r="HK316" s="96"/>
      <c r="HL316" s="96"/>
      <c r="HM316" s="96"/>
      <c r="HN316" s="96"/>
      <c r="HO316" s="96"/>
      <c r="HP316" s="96"/>
      <c r="HQ316" s="96"/>
      <c r="HR316" s="96"/>
      <c r="HS316" s="96"/>
      <c r="HT316" s="96"/>
      <c r="HU316" s="96"/>
      <c r="HV316" s="96"/>
      <c r="HW316" s="96"/>
      <c r="HX316" s="96"/>
      <c r="HY316" s="96"/>
      <c r="HZ316" s="96"/>
      <c r="IA316" s="96"/>
      <c r="IB316" s="96"/>
      <c r="IC316" s="96"/>
      <c r="ID316" s="96"/>
      <c r="IE316" s="96"/>
      <c r="IF316" s="96"/>
      <c r="IG316" s="96"/>
      <c r="IH316" s="96"/>
      <c r="II316" s="96"/>
      <c r="IJ316" s="96"/>
      <c r="IK316" s="96"/>
      <c r="IL316" s="96"/>
      <c r="IM316" s="96"/>
      <c r="IN316" s="96"/>
      <c r="IO316" s="96"/>
      <c r="IP316" s="96"/>
      <c r="IQ316" s="96"/>
      <c r="IR316" s="96"/>
      <c r="IS316" s="96"/>
      <c r="IT316" s="96"/>
      <c r="IU316" s="96"/>
      <c r="IV316" s="96"/>
      <c r="IW316" s="96"/>
      <c r="IX316" s="96"/>
      <c r="IY316" s="96"/>
      <c r="IZ316" s="96"/>
      <c r="JA316" s="96"/>
      <c r="JB316" s="96"/>
      <c r="JC316" s="96"/>
      <c r="JD316" s="96"/>
      <c r="JE316" s="96"/>
      <c r="JF316" s="96"/>
      <c r="JG316" s="96"/>
      <c r="JH316" s="96"/>
      <c r="JI316" s="96"/>
      <c r="JJ316" s="96"/>
      <c r="JK316" s="96"/>
      <c r="JL316" s="96"/>
      <c r="JM316" s="96"/>
      <c r="JN316" s="96"/>
      <c r="JO316" s="96"/>
      <c r="JP316" s="96"/>
      <c r="JQ316" s="96"/>
      <c r="JR316" s="96"/>
      <c r="JS316" s="96"/>
      <c r="JT316" s="96"/>
      <c r="JU316" s="96"/>
      <c r="JV316" s="96"/>
      <c r="JW316" s="96"/>
      <c r="JX316" s="96"/>
      <c r="JY316" s="96"/>
      <c r="JZ316" s="96"/>
      <c r="KA316" s="96"/>
      <c r="KB316" s="96"/>
      <c r="KC316" s="96"/>
      <c r="KD316" s="96"/>
      <c r="KE316" s="96"/>
      <c r="KF316" s="96"/>
      <c r="KG316" s="96"/>
      <c r="KH316" s="96"/>
      <c r="KI316" s="96"/>
      <c r="KJ316" s="96"/>
      <c r="KK316" s="96"/>
      <c r="KL316" s="96"/>
      <c r="KM316" s="96"/>
      <c r="KN316" s="96"/>
      <c r="KO316" s="96"/>
      <c r="KP316" s="96"/>
      <c r="KQ316" s="96"/>
      <c r="KR316" s="96"/>
      <c r="KS316" s="96"/>
      <c r="KT316" s="96"/>
      <c r="KU316" s="96"/>
      <c r="KV316" s="96"/>
      <c r="KW316" s="96"/>
      <c r="KX316" s="96"/>
      <c r="KY316" s="96"/>
      <c r="KZ316" s="96"/>
      <c r="LA316" s="96"/>
      <c r="LB316" s="96"/>
      <c r="LC316" s="96"/>
      <c r="LD316" s="96"/>
      <c r="LE316" s="96"/>
      <c r="LF316" s="96"/>
      <c r="LG316" s="96"/>
      <c r="LH316" s="96"/>
      <c r="LI316" s="96"/>
      <c r="LJ316" s="96"/>
      <c r="LK316" s="96"/>
      <c r="LL316" s="96"/>
      <c r="LM316" s="96"/>
      <c r="LN316" s="96"/>
      <c r="LO316" s="96"/>
      <c r="LP316" s="96"/>
      <c r="LQ316" s="96"/>
      <c r="LR316" s="96"/>
      <c r="LS316" s="96"/>
      <c r="LT316" s="96"/>
      <c r="LU316" s="96"/>
      <c r="LV316" s="96"/>
      <c r="LW316" s="96"/>
      <c r="LX316" s="96"/>
      <c r="LY316" s="96"/>
      <c r="LZ316" s="96"/>
      <c r="MA316" s="96"/>
      <c r="MB316" s="96"/>
      <c r="MC316" s="96"/>
      <c r="MD316" s="96"/>
      <c r="ME316" s="96"/>
      <c r="MF316" s="96"/>
      <c r="MG316" s="96"/>
      <c r="MH316" s="96"/>
      <c r="MI316" s="96"/>
      <c r="MJ316" s="96"/>
      <c r="MK316" s="96"/>
      <c r="ML316" s="96"/>
      <c r="MM316" s="96"/>
      <c r="MN316" s="96"/>
      <c r="MO316" s="96"/>
      <c r="MP316" s="96"/>
      <c r="MQ316" s="96"/>
      <c r="MR316" s="96"/>
      <c r="MS316" s="96"/>
      <c r="MT316" s="96"/>
      <c r="MU316" s="96"/>
      <c r="MV316" s="96"/>
      <c r="MW316" s="96"/>
      <c r="MX316" s="96"/>
      <c r="MY316" s="96"/>
      <c r="MZ316" s="96"/>
      <c r="NA316" s="96"/>
      <c r="NB316" s="96"/>
      <c r="NC316" s="96"/>
      <c r="ND316" s="96"/>
      <c r="NE316" s="96"/>
      <c r="NF316" s="96"/>
      <c r="NG316" s="96"/>
      <c r="NH316" s="96"/>
      <c r="NI316" s="96"/>
      <c r="NJ316" s="96"/>
      <c r="NK316" s="96"/>
      <c r="NL316" s="96"/>
      <c r="NM316" s="96"/>
      <c r="NN316" s="96"/>
      <c r="NO316" s="96"/>
      <c r="NP316" s="96"/>
      <c r="NQ316" s="96"/>
      <c r="NR316" s="96"/>
      <c r="NS316" s="96"/>
      <c r="NT316" s="96"/>
      <c r="NU316" s="96"/>
      <c r="NV316" s="96"/>
      <c r="NW316" s="96"/>
      <c r="NX316" s="96"/>
      <c r="NY316" s="96"/>
      <c r="NZ316" s="96"/>
      <c r="OA316" s="96"/>
      <c r="OB316" s="96"/>
      <c r="OC316" s="96"/>
      <c r="OD316" s="96"/>
      <c r="OE316" s="96"/>
      <c r="OF316" s="96"/>
      <c r="OG316" s="96"/>
      <c r="OH316" s="96"/>
      <c r="OI316" s="96"/>
      <c r="OJ316" s="96"/>
      <c r="OK316" s="96"/>
      <c r="OL316" s="96"/>
      <c r="OM316" s="96"/>
      <c r="ON316" s="96"/>
      <c r="OO316" s="96"/>
      <c r="OP316" s="96"/>
      <c r="OQ316" s="96"/>
      <c r="OR316" s="96"/>
      <c r="OS316" s="96"/>
      <c r="OT316" s="96"/>
      <c r="OU316" s="96"/>
      <c r="OV316" s="96"/>
      <c r="OW316" s="96"/>
      <c r="OX316" s="96"/>
      <c r="OY316" s="96"/>
      <c r="OZ316" s="96"/>
      <c r="PA316" s="96"/>
      <c r="PB316" s="96"/>
      <c r="PC316" s="96"/>
      <c r="PD316" s="96"/>
      <c r="PE316" s="96"/>
      <c r="PF316" s="96"/>
      <c r="PG316" s="96"/>
      <c r="PH316" s="96"/>
      <c r="PI316" s="96"/>
      <c r="PJ316" s="96"/>
      <c r="PK316" s="96"/>
      <c r="PL316" s="96"/>
      <c r="PM316" s="96"/>
      <c r="PN316" s="96"/>
      <c r="PO316" s="96"/>
      <c r="PP316" s="96"/>
      <c r="PQ316" s="96"/>
      <c r="PR316" s="96"/>
      <c r="PS316" s="96"/>
      <c r="PT316" s="96"/>
      <c r="PU316" s="96"/>
      <c r="PV316" s="96"/>
      <c r="PW316" s="96"/>
      <c r="PX316" s="96"/>
      <c r="PY316" s="96"/>
      <c r="PZ316" s="96"/>
      <c r="QA316" s="96"/>
      <c r="QB316" s="96"/>
      <c r="QC316" s="96"/>
      <c r="QD316" s="96"/>
      <c r="QE316" s="96"/>
      <c r="QF316" s="96"/>
      <c r="QG316" s="96"/>
      <c r="QH316" s="96"/>
      <c r="QI316" s="96"/>
      <c r="QJ316" s="96"/>
      <c r="QK316" s="96"/>
      <c r="QL316" s="96"/>
      <c r="QM316" s="96"/>
      <c r="QN316" s="96"/>
      <c r="QO316" s="96"/>
      <c r="QP316" s="96"/>
      <c r="QQ316" s="96"/>
      <c r="QR316" s="96"/>
      <c r="QS316" s="96"/>
      <c r="QT316" s="96"/>
      <c r="QU316" s="96"/>
      <c r="QV316" s="96"/>
      <c r="QW316" s="96"/>
      <c r="QX316" s="96"/>
      <c r="QY316" s="96"/>
      <c r="QZ316" s="96"/>
      <c r="RA316" s="96"/>
      <c r="RB316" s="96"/>
      <c r="RC316" s="96"/>
      <c r="RD316" s="96"/>
      <c r="RE316" s="96"/>
      <c r="RF316" s="96"/>
      <c r="RG316" s="96"/>
      <c r="RH316" s="96"/>
      <c r="RI316" s="96"/>
      <c r="RJ316" s="96"/>
      <c r="RK316" s="96"/>
      <c r="RL316" s="96"/>
      <c r="RM316" s="96"/>
      <c r="RN316" s="96"/>
      <c r="RO316" s="96"/>
      <c r="RP316" s="96"/>
      <c r="RQ316" s="96"/>
      <c r="RR316" s="96"/>
      <c r="RS316" s="96"/>
      <c r="RT316" s="96"/>
      <c r="RU316" s="96"/>
      <c r="RV316" s="96"/>
      <c r="RW316" s="96"/>
      <c r="RX316" s="96"/>
      <c r="RY316" s="96"/>
      <c r="RZ316" s="96"/>
      <c r="SA316" s="96"/>
      <c r="SB316" s="96"/>
      <c r="SC316" s="96"/>
      <c r="SD316" s="96"/>
      <c r="SE316" s="96"/>
      <c r="SF316" s="96"/>
      <c r="SG316" s="96"/>
      <c r="SH316" s="96"/>
      <c r="SI316" s="96"/>
      <c r="SJ316" s="96"/>
      <c r="SK316" s="96"/>
      <c r="SL316" s="96"/>
      <c r="SM316" s="96"/>
      <c r="SN316" s="96"/>
      <c r="SO316" s="96"/>
      <c r="SP316" s="96"/>
      <c r="SQ316" s="96"/>
      <c r="SR316" s="96"/>
      <c r="SS316" s="96"/>
      <c r="ST316" s="96"/>
      <c r="SU316" s="96"/>
      <c r="SV316" s="96"/>
      <c r="SW316" s="96"/>
      <c r="SX316" s="96"/>
      <c r="SY316" s="96"/>
      <c r="SZ316" s="96"/>
      <c r="TA316" s="96"/>
      <c r="TB316" s="96"/>
      <c r="TC316" s="96"/>
      <c r="TD316" s="96"/>
      <c r="TE316" s="96"/>
      <c r="TF316" s="96"/>
      <c r="TG316" s="96"/>
      <c r="TH316" s="96"/>
      <c r="TI316" s="96"/>
      <c r="TJ316" s="96"/>
      <c r="TK316" s="96"/>
      <c r="TL316" s="96"/>
      <c r="TM316" s="96"/>
      <c r="TN316" s="96"/>
      <c r="TO316" s="96"/>
      <c r="TP316" s="96"/>
      <c r="TQ316" s="96"/>
      <c r="TR316" s="96"/>
      <c r="TS316" s="96"/>
      <c r="TT316" s="96"/>
      <c r="TU316" s="96"/>
      <c r="TV316" s="96"/>
      <c r="TW316" s="96"/>
      <c r="TX316" s="96"/>
      <c r="TY316" s="96"/>
      <c r="TZ316" s="96"/>
      <c r="UA316" s="96"/>
      <c r="UB316" s="96"/>
      <c r="UC316" s="96"/>
      <c r="UD316" s="96"/>
      <c r="UE316" s="96"/>
      <c r="UF316" s="96"/>
      <c r="UG316" s="96"/>
      <c r="UH316" s="96"/>
      <c r="UI316" s="96"/>
      <c r="UJ316" s="96"/>
      <c r="UK316" s="96"/>
      <c r="UL316" s="96"/>
      <c r="UM316" s="96"/>
      <c r="UN316" s="96"/>
      <c r="UO316" s="96"/>
      <c r="UP316" s="96"/>
      <c r="UQ316" s="96"/>
      <c r="UR316" s="96"/>
      <c r="US316" s="96"/>
      <c r="UT316" s="96"/>
      <c r="UU316" s="96"/>
      <c r="UV316" s="96"/>
      <c r="UW316" s="96"/>
      <c r="UX316" s="96"/>
      <c r="UY316" s="96"/>
      <c r="UZ316" s="96"/>
      <c r="VA316" s="96"/>
      <c r="VB316" s="96"/>
      <c r="VC316" s="96"/>
      <c r="VD316" s="96"/>
      <c r="VE316" s="96"/>
      <c r="VF316" s="96"/>
      <c r="VG316" s="96"/>
      <c r="VH316" s="96"/>
      <c r="VI316" s="96"/>
      <c r="VJ316" s="96"/>
      <c r="VK316" s="96"/>
      <c r="VL316" s="96"/>
      <c r="VM316" s="96"/>
      <c r="VN316" s="96"/>
      <c r="VO316" s="96"/>
      <c r="VP316" s="96"/>
      <c r="VQ316" s="96"/>
      <c r="VR316" s="96"/>
      <c r="VS316" s="96"/>
      <c r="VT316" s="96"/>
      <c r="VU316" s="96"/>
      <c r="VV316" s="96"/>
      <c r="VW316" s="96"/>
      <c r="VX316" s="96"/>
      <c r="VY316" s="96"/>
      <c r="VZ316" s="96"/>
      <c r="WA316" s="96"/>
      <c r="WB316" s="96"/>
      <c r="WC316" s="96"/>
      <c r="WD316" s="96"/>
      <c r="WE316" s="96"/>
      <c r="WF316" s="96"/>
      <c r="WG316" s="96"/>
      <c r="WH316" s="96"/>
      <c r="WI316" s="96"/>
      <c r="WJ316" s="96"/>
      <c r="WK316" s="96"/>
      <c r="WL316" s="96"/>
      <c r="WM316" s="96"/>
      <c r="WN316" s="96"/>
      <c r="WO316" s="96"/>
      <c r="WP316" s="96"/>
      <c r="WQ316" s="96"/>
      <c r="WR316" s="96"/>
      <c r="WS316" s="96"/>
      <c r="WT316" s="96"/>
      <c r="WU316" s="96"/>
      <c r="WV316" s="96"/>
      <c r="WW316" s="96"/>
      <c r="WX316" s="96"/>
      <c r="WY316" s="96"/>
      <c r="WZ316" s="96"/>
      <c r="XA316" s="96"/>
      <c r="XB316" s="96"/>
      <c r="XC316" s="96"/>
      <c r="XD316" s="96"/>
      <c r="XE316" s="96"/>
      <c r="XF316" s="96"/>
      <c r="XG316" s="96"/>
      <c r="XH316" s="96"/>
      <c r="XI316" s="96"/>
      <c r="XJ316" s="96"/>
      <c r="XK316" s="96"/>
      <c r="XL316" s="96"/>
      <c r="XM316" s="96"/>
      <c r="XN316" s="96"/>
      <c r="XO316" s="96"/>
      <c r="XP316" s="96"/>
      <c r="XQ316" s="96"/>
      <c r="XR316" s="96"/>
      <c r="XS316" s="96"/>
      <c r="XT316" s="96"/>
      <c r="XU316" s="96"/>
      <c r="XV316" s="96"/>
      <c r="XW316" s="96"/>
      <c r="XX316" s="96"/>
      <c r="XY316" s="96"/>
      <c r="XZ316" s="96"/>
      <c r="YA316" s="96"/>
      <c r="YB316" s="96"/>
      <c r="YC316" s="96"/>
      <c r="YD316" s="96"/>
      <c r="YE316" s="96"/>
      <c r="YF316" s="96"/>
      <c r="YG316" s="96"/>
      <c r="YH316" s="96"/>
      <c r="YI316" s="96"/>
      <c r="YJ316" s="96"/>
      <c r="YK316" s="96"/>
      <c r="YL316" s="96"/>
      <c r="YM316" s="96"/>
      <c r="YN316" s="96"/>
      <c r="YO316" s="96"/>
      <c r="YP316" s="96"/>
      <c r="YQ316" s="96"/>
      <c r="YR316" s="96"/>
      <c r="YS316" s="96"/>
      <c r="YT316" s="96"/>
      <c r="YU316" s="96"/>
      <c r="YV316" s="96"/>
      <c r="YW316" s="96"/>
      <c r="YX316" s="96"/>
      <c r="YY316" s="96"/>
      <c r="YZ316" s="96"/>
      <c r="ZA316" s="96"/>
      <c r="ZB316" s="96"/>
      <c r="ZC316" s="96"/>
      <c r="ZD316" s="96"/>
      <c r="ZE316" s="96"/>
      <c r="ZF316" s="96"/>
      <c r="ZG316" s="96"/>
      <c r="ZH316" s="96"/>
      <c r="ZI316" s="96"/>
      <c r="ZJ316" s="96"/>
      <c r="ZK316" s="96"/>
      <c r="ZL316" s="96"/>
      <c r="ZM316" s="96"/>
      <c r="ZN316" s="96"/>
      <c r="ZO316" s="96"/>
      <c r="ZP316" s="96"/>
      <c r="ZQ316" s="96"/>
      <c r="ZR316" s="96"/>
      <c r="ZS316" s="96"/>
      <c r="ZT316" s="96"/>
      <c r="ZU316" s="96"/>
      <c r="ZV316" s="96"/>
      <c r="ZW316" s="96"/>
      <c r="ZX316" s="96"/>
      <c r="ZY316" s="96"/>
      <c r="ZZ316" s="96"/>
      <c r="AAA316" s="96"/>
      <c r="AAB316" s="96"/>
      <c r="AAC316" s="96"/>
      <c r="AAD316" s="96"/>
      <c r="AAE316" s="96"/>
      <c r="AAF316" s="96"/>
      <c r="AAG316" s="96"/>
      <c r="AAH316" s="96"/>
      <c r="AAI316" s="96"/>
      <c r="AAJ316" s="96"/>
      <c r="AAK316" s="96"/>
      <c r="AAL316" s="96"/>
      <c r="AAM316" s="96"/>
      <c r="AAN316" s="96"/>
      <c r="AAO316" s="96"/>
      <c r="AAP316" s="96"/>
      <c r="AAQ316" s="96"/>
      <c r="AAR316" s="96"/>
      <c r="AAS316" s="96"/>
      <c r="AAT316" s="96"/>
      <c r="AAU316" s="96"/>
      <c r="AAV316" s="96"/>
      <c r="AAW316" s="96"/>
      <c r="AAX316" s="96"/>
      <c r="AAY316" s="96"/>
      <c r="AAZ316" s="96"/>
      <c r="ABA316" s="96"/>
      <c r="ABB316" s="96"/>
      <c r="ABC316" s="96"/>
      <c r="ABD316" s="96"/>
      <c r="ABE316" s="96"/>
      <c r="ABF316" s="96"/>
      <c r="ABG316" s="96"/>
      <c r="ABH316" s="96"/>
      <c r="ABI316" s="96"/>
      <c r="ABJ316" s="96"/>
      <c r="ABK316" s="96"/>
      <c r="ABL316" s="96"/>
      <c r="ABM316" s="96"/>
      <c r="ABN316" s="96"/>
      <c r="ABO316" s="96"/>
      <c r="ABP316" s="96"/>
      <c r="ABQ316" s="96"/>
      <c r="ABR316" s="96"/>
      <c r="ABS316" s="96"/>
      <c r="ABT316" s="96"/>
      <c r="ABU316" s="96"/>
      <c r="ABV316" s="96"/>
      <c r="ABW316" s="96"/>
      <c r="ABX316" s="96"/>
      <c r="ABY316" s="96"/>
      <c r="ABZ316" s="96"/>
      <c r="ACA316" s="96"/>
      <c r="ACB316" s="96"/>
      <c r="ACC316" s="96"/>
      <c r="ACD316" s="96"/>
      <c r="ACE316" s="96"/>
      <c r="ACF316" s="96"/>
      <c r="ACG316" s="96"/>
      <c r="ACH316" s="96"/>
      <c r="ACI316" s="96"/>
      <c r="ACJ316" s="96"/>
      <c r="ACK316" s="96"/>
      <c r="ACL316" s="96"/>
      <c r="ACM316" s="96"/>
      <c r="ACN316" s="96"/>
      <c r="ACO316" s="96"/>
      <c r="ACP316" s="96"/>
      <c r="ACQ316" s="96"/>
      <c r="ACR316" s="96"/>
      <c r="ACS316" s="96"/>
      <c r="ACT316" s="96"/>
      <c r="ACU316" s="96"/>
      <c r="ACV316" s="96"/>
      <c r="ACW316" s="96"/>
      <c r="ACX316" s="96"/>
      <c r="ACY316" s="96"/>
      <c r="ACZ316" s="96"/>
      <c r="ADA316" s="96"/>
      <c r="ADB316" s="96"/>
      <c r="ADC316" s="96"/>
      <c r="ADD316" s="96"/>
      <c r="ADE316" s="96"/>
      <c r="ADF316" s="96"/>
      <c r="ADG316" s="96"/>
      <c r="ADH316" s="96"/>
      <c r="ADI316" s="96"/>
      <c r="ADJ316" s="96"/>
      <c r="ADK316" s="96"/>
      <c r="ADL316" s="96"/>
      <c r="ADM316" s="96"/>
      <c r="ADN316" s="96"/>
      <c r="ADO316" s="96"/>
      <c r="ADP316" s="96"/>
      <c r="ADQ316" s="96"/>
      <c r="ADR316" s="96"/>
      <c r="ADS316" s="96"/>
      <c r="ADT316" s="96"/>
      <c r="ADU316" s="96"/>
      <c r="ADV316" s="96"/>
      <c r="ADW316" s="96"/>
      <c r="ADX316" s="96"/>
      <c r="ADY316" s="96"/>
      <c r="ADZ316" s="96"/>
      <c r="AEA316" s="96"/>
      <c r="AEB316" s="96"/>
      <c r="AEC316" s="96"/>
      <c r="AED316" s="96"/>
      <c r="AEE316" s="96"/>
      <c r="AEF316" s="96"/>
      <c r="AEG316" s="96"/>
      <c r="AEH316" s="96"/>
      <c r="AEI316" s="96"/>
      <c r="AEJ316" s="96"/>
      <c r="AEK316" s="96"/>
      <c r="AEL316" s="96"/>
      <c r="AEM316" s="96"/>
      <c r="AEN316" s="96"/>
      <c r="AEO316" s="96"/>
      <c r="AEP316" s="96"/>
      <c r="AEQ316" s="96"/>
      <c r="AER316" s="96"/>
      <c r="AES316" s="96"/>
      <c r="AET316" s="96"/>
      <c r="AEU316" s="96"/>
      <c r="AEV316" s="96"/>
      <c r="AEW316" s="96"/>
      <c r="AEX316" s="96"/>
      <c r="AEY316" s="96"/>
      <c r="AEZ316" s="96"/>
      <c r="AFA316" s="96"/>
      <c r="AFB316" s="96"/>
      <c r="AFC316" s="96"/>
      <c r="AFD316" s="96"/>
      <c r="AFE316" s="96"/>
      <c r="AFF316" s="96"/>
      <c r="AFG316" s="96"/>
      <c r="AFH316" s="96"/>
      <c r="AFI316" s="96"/>
      <c r="AFJ316" s="96"/>
      <c r="AFK316" s="96"/>
      <c r="AFL316" s="96"/>
      <c r="AFM316" s="96"/>
      <c r="AFN316" s="96"/>
      <c r="AFO316" s="96"/>
      <c r="AFP316" s="96"/>
      <c r="AFQ316" s="96"/>
      <c r="AFR316" s="96"/>
      <c r="AFS316" s="96"/>
      <c r="AFT316" s="96"/>
      <c r="AFU316" s="96"/>
      <c r="AFV316" s="96"/>
      <c r="AFW316" s="96"/>
      <c r="AFX316" s="96"/>
      <c r="AFY316" s="96"/>
      <c r="AFZ316" s="96"/>
      <c r="AGA316" s="96"/>
      <c r="AGB316" s="96"/>
      <c r="AGC316" s="96"/>
      <c r="AGD316" s="96"/>
      <c r="AGE316" s="96"/>
      <c r="AGF316" s="96"/>
      <c r="AGG316" s="96"/>
      <c r="AGH316" s="96"/>
      <c r="AGI316" s="96"/>
      <c r="AGJ316" s="96"/>
      <c r="AGK316" s="96"/>
      <c r="AGL316" s="96"/>
      <c r="AGM316" s="96"/>
      <c r="AGN316" s="96"/>
      <c r="AGO316" s="96"/>
      <c r="AGP316" s="96"/>
      <c r="AGQ316" s="96"/>
      <c r="AGR316" s="96"/>
      <c r="AGS316" s="96"/>
      <c r="AGT316" s="96"/>
      <c r="AGU316" s="96"/>
      <c r="AGV316" s="96"/>
      <c r="AGW316" s="96"/>
      <c r="AGX316" s="96"/>
      <c r="AGY316" s="96"/>
      <c r="AGZ316" s="96"/>
      <c r="AHA316" s="96"/>
      <c r="AHB316" s="96"/>
      <c r="AHC316" s="96"/>
      <c r="AHD316" s="96"/>
      <c r="AHE316" s="96"/>
      <c r="AHF316" s="96"/>
      <c r="AHG316" s="96"/>
      <c r="AHH316" s="96"/>
      <c r="AHI316" s="96"/>
      <c r="AHJ316" s="96"/>
      <c r="AHK316" s="96"/>
      <c r="AHL316" s="96"/>
      <c r="AHM316" s="96"/>
      <c r="AHN316" s="96"/>
      <c r="AHO316" s="96"/>
      <c r="AHP316" s="96"/>
      <c r="AHQ316" s="96"/>
      <c r="AHR316" s="96"/>
      <c r="AHS316" s="96"/>
      <c r="AHT316" s="96"/>
      <c r="AHU316" s="96"/>
      <c r="AHV316" s="96"/>
      <c r="AHW316" s="96"/>
      <c r="AHX316" s="96"/>
      <c r="AHY316" s="96"/>
      <c r="AHZ316" s="96"/>
      <c r="AIA316" s="96"/>
      <c r="AIB316" s="96"/>
      <c r="AIC316" s="96"/>
      <c r="AID316" s="96"/>
      <c r="AIE316" s="96"/>
      <c r="AIF316" s="96"/>
      <c r="AIG316" s="96"/>
      <c r="AIH316" s="96"/>
      <c r="AII316" s="96"/>
      <c r="AIJ316" s="96"/>
      <c r="AIK316" s="96"/>
      <c r="AIL316" s="96"/>
      <c r="AIM316" s="96"/>
      <c r="AIN316" s="96"/>
      <c r="AIO316" s="96"/>
      <c r="AIP316" s="96"/>
      <c r="AIQ316" s="96"/>
      <c r="AIR316" s="96"/>
      <c r="AIS316" s="96"/>
      <c r="AIT316" s="96"/>
      <c r="AIU316" s="96"/>
      <c r="AIV316" s="96"/>
      <c r="AIW316" s="96"/>
      <c r="AIX316" s="96"/>
      <c r="AIY316" s="96"/>
      <c r="AIZ316" s="96"/>
      <c r="AJA316" s="96"/>
      <c r="AJB316" s="96"/>
      <c r="AJC316" s="96"/>
      <c r="AJD316" s="96"/>
      <c r="AJE316" s="96"/>
      <c r="AJF316" s="96"/>
      <c r="AJG316" s="96"/>
      <c r="AJH316" s="96"/>
      <c r="AJI316" s="96"/>
      <c r="AJJ316" s="96"/>
      <c r="AJK316" s="96"/>
      <c r="AJL316" s="96"/>
      <c r="AJM316" s="96"/>
      <c r="AJN316" s="96"/>
      <c r="AJO316" s="96"/>
      <c r="AJP316" s="96"/>
      <c r="AJQ316" s="96"/>
      <c r="AJR316" s="96"/>
      <c r="AJS316" s="96"/>
      <c r="AJT316" s="96"/>
      <c r="AJU316" s="96"/>
      <c r="AJV316" s="96"/>
      <c r="AJW316" s="96"/>
      <c r="AJX316" s="96"/>
      <c r="AJY316" s="96"/>
      <c r="AJZ316" s="96"/>
      <c r="AKA316" s="96"/>
      <c r="AKB316" s="96"/>
      <c r="AKC316" s="96"/>
      <c r="AKD316" s="96"/>
      <c r="AKE316" s="96"/>
      <c r="AKF316" s="96"/>
      <c r="AKG316" s="96"/>
      <c r="AKH316" s="96"/>
      <c r="AKI316" s="96"/>
      <c r="AKJ316" s="96"/>
      <c r="AKK316" s="96"/>
      <c r="AKL316" s="96"/>
      <c r="AKM316" s="96"/>
      <c r="AKN316" s="96"/>
      <c r="AKO316" s="96"/>
      <c r="AKP316" s="96"/>
      <c r="AKQ316" s="96"/>
      <c r="AKR316" s="96"/>
      <c r="AKS316" s="96"/>
      <c r="AKT316" s="96"/>
      <c r="AKU316" s="96"/>
      <c r="AKV316" s="96"/>
      <c r="AKW316" s="96"/>
      <c r="AKX316" s="96"/>
      <c r="AKY316" s="96"/>
      <c r="AKZ316" s="96"/>
      <c r="ALA316" s="96"/>
      <c r="ALB316" s="96"/>
      <c r="ALC316" s="96"/>
      <c r="ALD316" s="96"/>
      <c r="ALE316" s="96"/>
      <c r="ALF316" s="96"/>
      <c r="ALG316" s="96"/>
      <c r="ALH316" s="96"/>
      <c r="ALI316" s="96"/>
      <c r="ALJ316" s="96"/>
      <c r="ALK316" s="96"/>
      <c r="ALL316" s="96"/>
      <c r="ALM316" s="96"/>
      <c r="ALN316" s="96"/>
      <c r="ALO316" s="96"/>
      <c r="ALP316" s="96"/>
      <c r="ALQ316" s="96"/>
      <c r="ALR316" s="96"/>
      <c r="ALS316" s="96"/>
      <c r="ALT316" s="96"/>
      <c r="ALU316" s="96"/>
      <c r="ALV316" s="96"/>
      <c r="ALW316" s="96"/>
      <c r="ALX316" s="96"/>
      <c r="ALY316" s="96"/>
      <c r="ALZ316" s="96"/>
      <c r="AMA316" s="96"/>
      <c r="AMB316" s="96"/>
      <c r="AMC316" s="96"/>
      <c r="AMD316" s="96"/>
      <c r="AME316" s="96"/>
      <c r="AMF316" s="96"/>
      <c r="AMG316" s="96"/>
      <c r="AMH316" s="96"/>
      <c r="AMI316" s="96"/>
      <c r="AMJ316" s="96"/>
      <c r="AMK316" s="96"/>
      <c r="AML316" s="96"/>
      <c r="AMM316" s="96"/>
      <c r="AMN316" s="96"/>
      <c r="AMO316" s="96"/>
      <c r="AMP316" s="96"/>
      <c r="AMQ316" s="96"/>
      <c r="AMR316" s="96"/>
      <c r="AMS316" s="96"/>
      <c r="AMT316" s="96"/>
      <c r="AMU316" s="96"/>
      <c r="AMV316" s="96"/>
      <c r="AMW316" s="96"/>
      <c r="AMX316" s="96"/>
      <c r="AMY316" s="96"/>
      <c r="AMZ316" s="96"/>
      <c r="ANA316" s="96"/>
      <c r="ANB316" s="96"/>
      <c r="ANC316" s="96"/>
      <c r="AND316" s="96"/>
      <c r="ANE316" s="96"/>
      <c r="ANF316" s="96"/>
      <c r="ANG316" s="96"/>
      <c r="ANH316" s="96"/>
      <c r="ANI316" s="96"/>
      <c r="ANJ316" s="96"/>
      <c r="ANK316" s="96"/>
      <c r="ANL316" s="96"/>
      <c r="ANM316" s="96"/>
      <c r="ANN316" s="96"/>
      <c r="ANO316" s="96"/>
      <c r="ANP316" s="96"/>
      <c r="ANQ316" s="96"/>
      <c r="ANR316" s="96"/>
      <c r="ANS316" s="96"/>
      <c r="ANT316" s="96"/>
      <c r="ANU316" s="96"/>
      <c r="ANV316" s="96"/>
      <c r="ANW316" s="96"/>
      <c r="ANX316" s="96"/>
      <c r="ANY316" s="96"/>
      <c r="ANZ316" s="96"/>
      <c r="AOA316" s="96"/>
      <c r="AOB316" s="96"/>
      <c r="AOC316" s="96"/>
      <c r="AOD316" s="96"/>
      <c r="AOE316" s="96"/>
      <c r="AOF316" s="96"/>
      <c r="AOG316" s="96"/>
      <c r="AOH316" s="96"/>
      <c r="AOI316" s="96"/>
      <c r="AOJ316" s="96"/>
      <c r="AOK316" s="96"/>
      <c r="AOL316" s="96"/>
      <c r="AOM316" s="96"/>
      <c r="AON316" s="96"/>
      <c r="AOO316" s="96"/>
      <c r="AOP316" s="96"/>
      <c r="AOQ316" s="96"/>
      <c r="AOR316" s="96"/>
      <c r="AOS316" s="96"/>
      <c r="AOT316" s="96"/>
      <c r="AOU316" s="96"/>
      <c r="AOV316" s="96"/>
      <c r="AOW316" s="96"/>
      <c r="AOX316" s="96"/>
      <c r="AOY316" s="96"/>
      <c r="AOZ316" s="96"/>
      <c r="APA316" s="96"/>
      <c r="APB316" s="96"/>
      <c r="APC316" s="96"/>
      <c r="APD316" s="96"/>
      <c r="APE316" s="96"/>
      <c r="APF316" s="96"/>
      <c r="APG316" s="96"/>
      <c r="APH316" s="96"/>
      <c r="API316" s="96"/>
      <c r="APJ316" s="96"/>
      <c r="APK316" s="96"/>
      <c r="APL316" s="96"/>
      <c r="APM316" s="96"/>
      <c r="APN316" s="96"/>
      <c r="APO316" s="96"/>
      <c r="APP316" s="96"/>
      <c r="APQ316" s="96"/>
      <c r="APR316" s="96"/>
      <c r="APS316" s="96"/>
      <c r="APT316" s="96"/>
      <c r="APU316" s="96"/>
      <c r="APV316" s="96"/>
      <c r="APW316" s="96"/>
      <c r="APX316" s="96"/>
      <c r="APY316" s="96"/>
      <c r="APZ316" s="96"/>
      <c r="AQA316" s="96"/>
      <c r="AQB316" s="96"/>
      <c r="AQC316" s="96"/>
      <c r="AQD316" s="96"/>
      <c r="AQE316" s="96"/>
      <c r="AQF316" s="96"/>
      <c r="AQG316" s="96"/>
      <c r="AQH316" s="96"/>
      <c r="AQI316" s="96"/>
      <c r="AQJ316" s="96"/>
      <c r="AQK316" s="96"/>
      <c r="AQL316" s="96"/>
      <c r="AQM316" s="96"/>
      <c r="AQN316" s="96"/>
      <c r="AQO316" s="96"/>
      <c r="AQP316" s="96"/>
      <c r="AQQ316" s="96"/>
      <c r="AQR316" s="96"/>
      <c r="AQS316" s="96"/>
      <c r="AQT316" s="96"/>
      <c r="AQU316" s="96"/>
      <c r="AQV316" s="96"/>
      <c r="AQW316" s="96"/>
      <c r="AQX316" s="96"/>
      <c r="AQY316" s="96"/>
      <c r="AQZ316" s="96"/>
      <c r="ARA316" s="96"/>
      <c r="ARB316" s="96"/>
      <c r="ARC316" s="96"/>
      <c r="ARD316" s="96"/>
      <c r="ARE316" s="96"/>
      <c r="ARF316" s="96"/>
      <c r="ARG316" s="96"/>
      <c r="ARH316" s="96"/>
      <c r="ARI316" s="96"/>
      <c r="ARJ316" s="96"/>
      <c r="ARK316" s="96"/>
      <c r="ARL316" s="96"/>
      <c r="ARM316" s="96"/>
      <c r="ARN316" s="96"/>
      <c r="ARO316" s="96"/>
      <c r="ARP316" s="96"/>
      <c r="ARQ316" s="96"/>
      <c r="ARR316" s="96"/>
      <c r="ARS316" s="96"/>
      <c r="ART316" s="96"/>
      <c r="ARU316" s="96"/>
      <c r="ARV316" s="96"/>
      <c r="ARW316" s="96"/>
      <c r="ARX316" s="96"/>
      <c r="ARY316" s="96"/>
      <c r="ARZ316" s="96"/>
      <c r="ASA316" s="96"/>
      <c r="ASB316" s="96"/>
      <c r="ASC316" s="96"/>
      <c r="ASD316" s="96"/>
      <c r="ASE316" s="96"/>
      <c r="ASF316" s="96"/>
      <c r="ASG316" s="96"/>
      <c r="ASH316" s="96"/>
      <c r="ASI316" s="96"/>
      <c r="ASJ316" s="96"/>
      <c r="ASK316" s="96"/>
      <c r="ASL316" s="96"/>
      <c r="ASM316" s="96"/>
      <c r="ASN316" s="96"/>
      <c r="ASO316" s="96"/>
      <c r="ASP316" s="96"/>
      <c r="ASQ316" s="96"/>
      <c r="ASR316" s="96"/>
      <c r="ASS316" s="96"/>
      <c r="AST316" s="96"/>
      <c r="ASU316" s="96"/>
      <c r="ASV316" s="96"/>
      <c r="ASW316" s="96"/>
      <c r="ASX316" s="96"/>
      <c r="ASY316" s="96"/>
      <c r="ASZ316" s="96"/>
      <c r="ATA316" s="96"/>
      <c r="ATB316" s="96"/>
      <c r="ATC316" s="96"/>
      <c r="ATD316" s="96"/>
      <c r="ATE316" s="96"/>
      <c r="ATF316" s="96"/>
      <c r="ATG316" s="96"/>
      <c r="ATH316" s="96"/>
      <c r="ATI316" s="96"/>
      <c r="ATJ316" s="96"/>
      <c r="ATK316" s="96"/>
      <c r="ATL316" s="96"/>
      <c r="ATM316" s="96"/>
      <c r="ATN316" s="96"/>
      <c r="ATO316" s="96"/>
      <c r="ATP316" s="96"/>
      <c r="ATQ316" s="96"/>
      <c r="ATR316" s="96"/>
      <c r="ATS316" s="96"/>
      <c r="ATT316" s="96"/>
      <c r="ATU316" s="96"/>
      <c r="ATV316" s="96"/>
      <c r="ATW316" s="96"/>
      <c r="ATX316" s="96"/>
      <c r="ATY316" s="96"/>
      <c r="ATZ316" s="96"/>
      <c r="AUA316" s="96"/>
      <c r="AUB316" s="96"/>
      <c r="AUC316" s="96"/>
      <c r="AUD316" s="96"/>
      <c r="AUE316" s="96"/>
      <c r="AUF316" s="96"/>
      <c r="AUG316" s="96"/>
      <c r="AUH316" s="96"/>
      <c r="AUI316" s="96"/>
      <c r="AUJ316" s="96"/>
      <c r="AUK316" s="96"/>
      <c r="AUL316" s="96"/>
      <c r="AUM316" s="96"/>
      <c r="AUN316" s="96"/>
      <c r="AUO316" s="96"/>
      <c r="AUP316" s="96"/>
      <c r="AUQ316" s="96"/>
      <c r="AUR316" s="96"/>
      <c r="AUS316" s="96"/>
      <c r="AUT316" s="96"/>
      <c r="AUU316" s="96"/>
      <c r="AUV316" s="96"/>
      <c r="AUW316" s="96"/>
      <c r="AUX316" s="96"/>
      <c r="AUY316" s="96"/>
      <c r="AUZ316" s="96"/>
      <c r="AVA316" s="96"/>
      <c r="AVB316" s="96"/>
      <c r="AVC316" s="96"/>
      <c r="AVD316" s="96"/>
      <c r="AVE316" s="96"/>
      <c r="AVF316" s="96"/>
      <c r="AVG316" s="96"/>
      <c r="AVH316" s="96"/>
      <c r="AVI316" s="96"/>
      <c r="AVJ316" s="96"/>
      <c r="AVK316" s="96"/>
      <c r="AVL316" s="96"/>
      <c r="AVM316" s="96"/>
      <c r="AVN316" s="96"/>
      <c r="AVO316" s="96"/>
      <c r="AVP316" s="96"/>
      <c r="AVQ316" s="96"/>
      <c r="AVR316" s="96"/>
      <c r="AVS316" s="96"/>
      <c r="AVT316" s="96"/>
      <c r="AVU316" s="96"/>
      <c r="AVV316" s="96"/>
      <c r="AVW316" s="96"/>
      <c r="AVX316" s="96"/>
      <c r="AVY316" s="96"/>
      <c r="AVZ316" s="96"/>
      <c r="AWA316" s="96"/>
      <c r="AWB316" s="96"/>
      <c r="AWC316" s="96"/>
      <c r="AWD316" s="96"/>
      <c r="AWE316" s="96"/>
      <c r="AWF316" s="96"/>
      <c r="AWG316" s="96"/>
      <c r="AWH316" s="96"/>
      <c r="AWI316" s="96"/>
      <c r="AWJ316" s="96"/>
      <c r="AWK316" s="96"/>
      <c r="AWL316" s="96"/>
      <c r="AWM316" s="96"/>
      <c r="AWN316" s="96"/>
      <c r="AWO316" s="96"/>
      <c r="AWP316" s="96"/>
      <c r="AWQ316" s="96"/>
      <c r="AWR316" s="96"/>
      <c r="AWS316" s="96"/>
      <c r="AWT316" s="96"/>
      <c r="AWU316" s="96"/>
      <c r="AWV316" s="96"/>
      <c r="AWW316" s="96"/>
      <c r="AWX316" s="96"/>
      <c r="AWY316" s="96"/>
      <c r="AWZ316" s="96"/>
      <c r="AXA316" s="96"/>
      <c r="AXB316" s="96"/>
      <c r="AXC316" s="96"/>
      <c r="AXD316" s="96"/>
      <c r="AXE316" s="96"/>
      <c r="AXF316" s="96"/>
      <c r="AXG316" s="96"/>
      <c r="AXH316" s="96"/>
      <c r="AXI316" s="96"/>
      <c r="AXJ316" s="96"/>
      <c r="AXK316" s="96"/>
      <c r="AXL316" s="96"/>
      <c r="AXM316" s="96"/>
      <c r="AXN316" s="96"/>
      <c r="AXO316" s="96"/>
      <c r="AXP316" s="96"/>
      <c r="AXQ316" s="96"/>
      <c r="AXR316" s="96"/>
      <c r="AXS316" s="96"/>
      <c r="AXT316" s="96"/>
      <c r="AXU316" s="96"/>
      <c r="AXV316" s="96"/>
      <c r="AXW316" s="96"/>
      <c r="AXX316" s="96"/>
      <c r="AXY316" s="96"/>
      <c r="AXZ316" s="96"/>
      <c r="AYA316" s="96"/>
      <c r="AYB316" s="96"/>
      <c r="AYC316" s="96"/>
      <c r="AYD316" s="96"/>
      <c r="AYE316" s="96"/>
      <c r="AYF316" s="96"/>
      <c r="AYG316" s="96"/>
      <c r="AYH316" s="96"/>
      <c r="AYI316" s="96"/>
      <c r="AYJ316" s="96"/>
      <c r="AYK316" s="96"/>
      <c r="AYL316" s="96"/>
      <c r="AYM316" s="96"/>
      <c r="AYN316" s="96"/>
      <c r="AYO316" s="96"/>
      <c r="AYP316" s="96"/>
      <c r="AYQ316" s="96"/>
      <c r="AYR316" s="96"/>
      <c r="AYS316" s="96"/>
      <c r="AYT316" s="96"/>
      <c r="AYU316" s="96"/>
      <c r="AYV316" s="96"/>
      <c r="AYW316" s="96"/>
      <c r="AYX316" s="96"/>
      <c r="AYY316" s="96"/>
      <c r="AYZ316" s="96"/>
      <c r="AZA316" s="96"/>
      <c r="AZB316" s="96"/>
      <c r="AZC316" s="96"/>
      <c r="AZD316" s="96"/>
      <c r="AZE316" s="96"/>
      <c r="AZF316" s="96"/>
      <c r="AZG316" s="96"/>
      <c r="AZH316" s="96"/>
      <c r="AZI316" s="96"/>
      <c r="AZJ316" s="96"/>
      <c r="AZK316" s="96"/>
      <c r="AZL316" s="96"/>
      <c r="AZM316" s="96"/>
      <c r="AZN316" s="96"/>
      <c r="AZO316" s="96"/>
      <c r="AZP316" s="96"/>
      <c r="AZQ316" s="96"/>
      <c r="AZR316" s="96"/>
      <c r="AZS316" s="96"/>
      <c r="AZT316" s="96"/>
      <c r="AZU316" s="96"/>
      <c r="AZV316" s="96"/>
      <c r="AZW316" s="96"/>
      <c r="AZX316" s="96"/>
      <c r="AZY316" s="96"/>
      <c r="AZZ316" s="96"/>
      <c r="BAA316" s="96"/>
      <c r="BAB316" s="96"/>
      <c r="BAC316" s="96"/>
      <c r="BAD316" s="96"/>
      <c r="BAE316" s="96"/>
      <c r="BAF316" s="96"/>
      <c r="BAG316" s="96"/>
      <c r="BAH316" s="96"/>
      <c r="BAI316" s="96"/>
      <c r="BAJ316" s="96"/>
      <c r="BAK316" s="96"/>
      <c r="BAL316" s="96"/>
      <c r="BAM316" s="96"/>
      <c r="BAN316" s="96"/>
      <c r="BAO316" s="96"/>
      <c r="BAP316" s="96"/>
      <c r="BAQ316" s="96"/>
      <c r="BAR316" s="96"/>
      <c r="BAS316" s="96"/>
      <c r="BAT316" s="96"/>
      <c r="BAU316" s="96"/>
      <c r="BAV316" s="96"/>
      <c r="BAW316" s="96"/>
      <c r="BAX316" s="96"/>
      <c r="BAY316" s="96"/>
      <c r="BAZ316" s="96"/>
      <c r="BBA316" s="96"/>
      <c r="BBB316" s="96"/>
      <c r="BBC316" s="96"/>
      <c r="BBD316" s="96"/>
      <c r="BBE316" s="96"/>
      <c r="BBF316" s="96"/>
      <c r="BBG316" s="96"/>
      <c r="BBH316" s="96"/>
      <c r="BBI316" s="96"/>
      <c r="BBJ316" s="96"/>
      <c r="BBK316" s="96"/>
      <c r="BBL316" s="96"/>
      <c r="BBM316" s="96"/>
      <c r="BBN316" s="96"/>
      <c r="BBO316" s="96"/>
      <c r="BBP316" s="96"/>
      <c r="BBQ316" s="96"/>
      <c r="BBR316" s="96"/>
      <c r="BBS316" s="96"/>
      <c r="BBT316" s="96"/>
      <c r="BBU316" s="96"/>
      <c r="BBV316" s="96"/>
      <c r="BBW316" s="96"/>
      <c r="BBX316" s="96"/>
      <c r="BBY316" s="96"/>
      <c r="BBZ316" s="96"/>
      <c r="BCA316" s="96"/>
      <c r="BCB316" s="96"/>
      <c r="BCC316" s="96"/>
      <c r="BCD316" s="96"/>
      <c r="BCE316" s="96"/>
      <c r="BCF316" s="96"/>
      <c r="BCG316" s="96"/>
      <c r="BCH316" s="96"/>
      <c r="BCI316" s="96"/>
      <c r="BCJ316" s="96"/>
      <c r="BCK316" s="96"/>
      <c r="BCL316" s="96"/>
      <c r="BCM316" s="96"/>
      <c r="BCN316" s="96"/>
      <c r="BCO316" s="96"/>
      <c r="BCP316" s="96"/>
      <c r="BCQ316" s="96"/>
      <c r="BCR316" s="96"/>
      <c r="BCS316" s="96"/>
      <c r="BCT316" s="96"/>
      <c r="BCU316" s="96"/>
      <c r="BCV316" s="96"/>
      <c r="BCW316" s="96"/>
      <c r="BCX316" s="96"/>
      <c r="BCY316" s="96"/>
      <c r="BCZ316" s="96"/>
      <c r="BDA316" s="96"/>
      <c r="BDB316" s="96"/>
      <c r="BDC316" s="96"/>
      <c r="BDD316" s="96"/>
      <c r="BDE316" s="96"/>
      <c r="BDF316" s="96"/>
      <c r="BDG316" s="96"/>
      <c r="BDH316" s="96"/>
      <c r="BDI316" s="96"/>
      <c r="BDJ316" s="96"/>
      <c r="BDK316" s="96"/>
      <c r="BDL316" s="96"/>
      <c r="BDM316" s="96"/>
      <c r="BDN316" s="96"/>
      <c r="BDO316" s="96"/>
      <c r="BDP316" s="96"/>
      <c r="BDQ316" s="96"/>
      <c r="BDR316" s="96"/>
      <c r="BDS316" s="96"/>
      <c r="BDT316" s="96"/>
      <c r="BDU316" s="96"/>
      <c r="BDV316" s="96"/>
      <c r="BDW316" s="96"/>
      <c r="BDX316" s="96"/>
      <c r="BDY316" s="96"/>
      <c r="BDZ316" s="96"/>
      <c r="BEA316" s="96"/>
      <c r="BEB316" s="96"/>
      <c r="BEC316" s="96"/>
      <c r="BED316" s="96"/>
      <c r="BEE316" s="96"/>
      <c r="BEF316" s="96"/>
      <c r="BEG316" s="96"/>
      <c r="BEH316" s="96"/>
      <c r="BEI316" s="96"/>
      <c r="BEJ316" s="96"/>
      <c r="BEK316" s="96"/>
      <c r="BEL316" s="96"/>
      <c r="BEM316" s="96"/>
      <c r="BEN316" s="96"/>
      <c r="BEO316" s="96"/>
      <c r="BEP316" s="96"/>
      <c r="BEQ316" s="96"/>
      <c r="BER316" s="96"/>
      <c r="BES316" s="96"/>
      <c r="BET316" s="96"/>
      <c r="BEU316" s="96"/>
      <c r="BEV316" s="96"/>
      <c r="BEW316" s="96"/>
      <c r="BEX316" s="96"/>
      <c r="BEY316" s="96"/>
      <c r="BEZ316" s="96"/>
      <c r="BFA316" s="96"/>
      <c r="BFB316" s="96"/>
      <c r="BFC316" s="96"/>
      <c r="BFD316" s="96"/>
      <c r="BFE316" s="96"/>
      <c r="BFF316" s="96"/>
      <c r="BFG316" s="96"/>
      <c r="BFH316" s="96"/>
      <c r="BFI316" s="96"/>
      <c r="BFJ316" s="96"/>
      <c r="BFK316" s="96"/>
      <c r="BFL316" s="96"/>
      <c r="BFM316" s="96"/>
      <c r="BFN316" s="96"/>
      <c r="BFO316" s="96"/>
      <c r="BFP316" s="96"/>
      <c r="BFQ316" s="96"/>
      <c r="BFR316" s="96"/>
      <c r="BFS316" s="96"/>
      <c r="BFT316" s="96"/>
      <c r="BFU316" s="96"/>
      <c r="BFV316" s="96"/>
      <c r="BFW316" s="96"/>
      <c r="BFX316" s="96"/>
      <c r="BFY316" s="96"/>
      <c r="BFZ316" s="96"/>
      <c r="BGA316" s="96"/>
      <c r="BGB316" s="96"/>
      <c r="BGC316" s="96"/>
      <c r="BGD316" s="96"/>
      <c r="BGE316" s="96"/>
      <c r="BGF316" s="96"/>
      <c r="BGG316" s="96"/>
      <c r="BGH316" s="96"/>
      <c r="BGI316" s="96"/>
      <c r="BGJ316" s="96"/>
      <c r="BGK316" s="96"/>
      <c r="BGL316" s="96"/>
      <c r="BGM316" s="96"/>
      <c r="BGN316" s="96"/>
      <c r="BGO316" s="96"/>
      <c r="BGP316" s="96"/>
      <c r="BGQ316" s="96"/>
      <c r="BGR316" s="96"/>
      <c r="BGS316" s="96"/>
      <c r="BGT316" s="96"/>
      <c r="BGU316" s="96"/>
      <c r="BGV316" s="96"/>
      <c r="BGW316" s="96"/>
      <c r="BGX316" s="96"/>
      <c r="BGY316" s="96"/>
      <c r="BGZ316" s="96"/>
      <c r="BHA316" s="96"/>
      <c r="BHB316" s="96"/>
      <c r="BHC316" s="96"/>
      <c r="BHD316" s="96"/>
      <c r="BHE316" s="96"/>
      <c r="BHF316" s="96"/>
      <c r="BHG316" s="96"/>
      <c r="BHH316" s="96"/>
      <c r="BHI316" s="96"/>
      <c r="BHJ316" s="96"/>
      <c r="BHK316" s="96"/>
      <c r="BHL316" s="96"/>
      <c r="BHM316" s="96"/>
      <c r="BHN316" s="96"/>
      <c r="BHO316" s="96"/>
      <c r="BHP316" s="96"/>
      <c r="BHQ316" s="96"/>
      <c r="BHR316" s="96"/>
      <c r="BHS316" s="96"/>
      <c r="BHT316" s="96"/>
      <c r="BHU316" s="96"/>
      <c r="BHV316" s="96"/>
      <c r="BHW316" s="96"/>
      <c r="BHX316" s="96"/>
      <c r="BHY316" s="96"/>
      <c r="BHZ316" s="96"/>
      <c r="BIA316" s="96"/>
      <c r="BIB316" s="96"/>
      <c r="BIC316" s="96"/>
      <c r="BID316" s="96"/>
      <c r="BIE316" s="96"/>
      <c r="BIF316" s="96"/>
      <c r="BIG316" s="96"/>
      <c r="BIH316" s="96"/>
      <c r="BII316" s="96"/>
      <c r="BIJ316" s="96"/>
      <c r="BIK316" s="96"/>
      <c r="BIL316" s="96"/>
      <c r="BIM316" s="96"/>
      <c r="BIN316" s="96"/>
      <c r="BIO316" s="96"/>
      <c r="BIP316" s="96"/>
      <c r="BIQ316" s="96"/>
      <c r="BIR316" s="96"/>
      <c r="BIS316" s="96"/>
      <c r="BIT316" s="96"/>
      <c r="BIU316" s="96"/>
      <c r="BIV316" s="96"/>
      <c r="BIW316" s="96"/>
      <c r="BIX316" s="96"/>
      <c r="BIY316" s="96"/>
      <c r="BIZ316" s="96"/>
      <c r="BJA316" s="96"/>
      <c r="BJB316" s="96"/>
      <c r="BJC316" s="96"/>
      <c r="BJD316" s="96"/>
      <c r="BJE316" s="96"/>
      <c r="BJF316" s="96"/>
      <c r="BJG316" s="96"/>
      <c r="BJH316" s="96"/>
      <c r="BJI316" s="96"/>
      <c r="BJJ316" s="96"/>
      <c r="BJK316" s="96"/>
      <c r="BJL316" s="96"/>
      <c r="BJM316" s="96"/>
      <c r="BJN316" s="96"/>
      <c r="BJO316" s="96"/>
      <c r="BJP316" s="96"/>
      <c r="BJQ316" s="96"/>
      <c r="BJR316" s="96"/>
      <c r="BJS316" s="96"/>
      <c r="BJT316" s="96"/>
      <c r="BJU316" s="96"/>
      <c r="BJV316" s="96"/>
      <c r="BJW316" s="96"/>
      <c r="BJX316" s="96"/>
      <c r="BJY316" s="96"/>
      <c r="BJZ316" s="96"/>
      <c r="BKA316" s="96"/>
      <c r="BKB316" s="96"/>
      <c r="BKC316" s="96"/>
      <c r="BKD316" s="96"/>
      <c r="BKE316" s="96"/>
      <c r="BKF316" s="96"/>
      <c r="BKG316" s="96"/>
      <c r="BKH316" s="96"/>
      <c r="BKI316" s="96"/>
      <c r="BKJ316" s="96"/>
      <c r="BKK316" s="96"/>
      <c r="BKL316" s="96"/>
      <c r="BKM316" s="96"/>
      <c r="BKN316" s="96"/>
      <c r="BKO316" s="96"/>
      <c r="BKP316" s="96"/>
      <c r="BKQ316" s="96"/>
      <c r="BKR316" s="96"/>
      <c r="BKS316" s="96"/>
      <c r="BKT316" s="96"/>
      <c r="BKU316" s="96"/>
      <c r="BKV316" s="96"/>
      <c r="BKW316" s="96"/>
      <c r="BKX316" s="96"/>
      <c r="BKY316" s="96"/>
      <c r="BKZ316" s="96"/>
      <c r="BLA316" s="96"/>
      <c r="BLB316" s="96"/>
      <c r="BLC316" s="96"/>
      <c r="BLD316" s="96"/>
      <c r="BLE316" s="96"/>
      <c r="BLF316" s="96"/>
      <c r="BLG316" s="96"/>
      <c r="BLH316" s="96"/>
      <c r="BLI316" s="96"/>
      <c r="BLJ316" s="96"/>
      <c r="BLK316" s="96"/>
      <c r="BLL316" s="96"/>
      <c r="BLM316" s="96"/>
      <c r="BLN316" s="96"/>
      <c r="BLO316" s="96"/>
      <c r="BLP316" s="96"/>
      <c r="BLQ316" s="96"/>
      <c r="BLR316" s="96"/>
      <c r="BLS316" s="96"/>
      <c r="BLT316" s="96"/>
      <c r="BLU316" s="96"/>
      <c r="BLV316" s="96"/>
      <c r="BLW316" s="96"/>
      <c r="BLX316" s="96"/>
      <c r="BLY316" s="96"/>
      <c r="BLZ316" s="96"/>
      <c r="BMA316" s="96"/>
      <c r="BMB316" s="96"/>
      <c r="BMC316" s="96"/>
      <c r="BMD316" s="96"/>
      <c r="BME316" s="96"/>
      <c r="BMF316" s="96"/>
      <c r="BMG316" s="96"/>
      <c r="BMH316" s="96"/>
      <c r="BMI316" s="96"/>
      <c r="BMJ316" s="96"/>
      <c r="BMK316" s="96"/>
      <c r="BML316" s="96"/>
      <c r="BMM316" s="96"/>
      <c r="BMN316" s="96"/>
      <c r="BMO316" s="96"/>
      <c r="BMP316" s="96"/>
      <c r="BMQ316" s="96"/>
      <c r="BMR316" s="96"/>
      <c r="BMS316" s="96"/>
      <c r="BMT316" s="96"/>
      <c r="BMU316" s="96"/>
      <c r="BMV316" s="96"/>
      <c r="BMW316" s="96"/>
      <c r="BMX316" s="96"/>
      <c r="BMY316" s="96"/>
      <c r="BMZ316" s="96"/>
      <c r="BNA316" s="96"/>
      <c r="BNB316" s="96"/>
      <c r="BNC316" s="96"/>
      <c r="BND316" s="96"/>
      <c r="BNE316" s="96"/>
      <c r="BNF316" s="96"/>
      <c r="BNG316" s="96"/>
      <c r="BNH316" s="96"/>
      <c r="BNI316" s="96"/>
      <c r="BNJ316" s="96"/>
      <c r="BNK316" s="96"/>
      <c r="BNL316" s="96"/>
      <c r="BNM316" s="96"/>
      <c r="BNN316" s="96"/>
      <c r="BNO316" s="96"/>
      <c r="BNP316" s="96"/>
      <c r="BNQ316" s="96"/>
      <c r="BNR316" s="96"/>
      <c r="BNS316" s="96"/>
      <c r="BNT316" s="96"/>
      <c r="BNU316" s="96"/>
      <c r="BNV316" s="96"/>
      <c r="BNW316" s="96"/>
      <c r="BNX316" s="96"/>
      <c r="BNY316" s="96"/>
      <c r="BNZ316" s="96"/>
      <c r="BOA316" s="96"/>
      <c r="BOB316" s="96"/>
      <c r="BOC316" s="96"/>
      <c r="BOD316" s="96"/>
      <c r="BOE316" s="96"/>
      <c r="BOF316" s="96"/>
      <c r="BOG316" s="96"/>
      <c r="BOH316" s="96"/>
      <c r="BOI316" s="96"/>
      <c r="BOJ316" s="96"/>
      <c r="BOK316" s="96"/>
      <c r="BOL316" s="96"/>
      <c r="BOM316" s="96"/>
      <c r="BON316" s="96"/>
      <c r="BOO316" s="96"/>
      <c r="BOP316" s="96"/>
      <c r="BOQ316" s="96"/>
      <c r="BOR316" s="96"/>
      <c r="BOS316" s="96"/>
      <c r="BOT316" s="96"/>
      <c r="BOU316" s="96"/>
      <c r="BOV316" s="96"/>
      <c r="BOW316" s="96"/>
      <c r="BOX316" s="96"/>
      <c r="BOY316" s="96"/>
      <c r="BOZ316" s="96"/>
      <c r="BPA316" s="96"/>
      <c r="BPB316" s="96"/>
      <c r="BPC316" s="96"/>
      <c r="BPD316" s="96"/>
      <c r="BPE316" s="96"/>
      <c r="BPF316" s="96"/>
      <c r="BPG316" s="96"/>
      <c r="BPH316" s="96"/>
      <c r="BPI316" s="96"/>
      <c r="BPJ316" s="96"/>
      <c r="BPK316" s="96"/>
      <c r="BPL316" s="96"/>
      <c r="BPM316" s="96"/>
      <c r="BPN316" s="96"/>
      <c r="BPO316" s="96"/>
      <c r="BPP316" s="96"/>
      <c r="BPQ316" s="96"/>
      <c r="BPR316" s="96"/>
      <c r="BPS316" s="96"/>
      <c r="BPT316" s="96"/>
      <c r="BPU316" s="96"/>
      <c r="BPV316" s="96"/>
      <c r="BPW316" s="96"/>
      <c r="BPX316" s="96"/>
      <c r="BPY316" s="96"/>
      <c r="BPZ316" s="96"/>
      <c r="BQA316" s="96"/>
      <c r="BQB316" s="96"/>
      <c r="BQC316" s="96"/>
      <c r="BQD316" s="96"/>
      <c r="BQE316" s="96"/>
      <c r="BQF316" s="96"/>
      <c r="BQG316" s="96"/>
      <c r="BQH316" s="96"/>
      <c r="BQI316" s="96"/>
      <c r="BQJ316" s="96"/>
      <c r="BQK316" s="96"/>
      <c r="BQL316" s="96"/>
      <c r="BQM316" s="96"/>
      <c r="BQN316" s="96"/>
      <c r="BQO316" s="96"/>
      <c r="BQP316" s="96"/>
      <c r="BQQ316" s="96"/>
      <c r="BQR316" s="96"/>
      <c r="BQS316" s="96"/>
      <c r="BQT316" s="96"/>
      <c r="BQU316" s="96"/>
      <c r="BQV316" s="96"/>
      <c r="BQW316" s="96"/>
      <c r="BQX316" s="96"/>
      <c r="BQY316" s="96"/>
      <c r="BQZ316" s="96"/>
      <c r="BRA316" s="96"/>
      <c r="BRB316" s="96"/>
      <c r="BRC316" s="96"/>
      <c r="BRD316" s="96"/>
      <c r="BRE316" s="96"/>
      <c r="BRF316" s="96"/>
      <c r="BRG316" s="96"/>
      <c r="BRH316" s="96"/>
      <c r="BRI316" s="96"/>
      <c r="BRJ316" s="96"/>
      <c r="BRK316" s="96"/>
      <c r="BRL316" s="96"/>
      <c r="BRM316" s="96"/>
      <c r="BRN316" s="96"/>
      <c r="BRO316" s="96"/>
      <c r="BRP316" s="96"/>
      <c r="BRQ316" s="96"/>
      <c r="BRR316" s="96"/>
      <c r="BRS316" s="96"/>
      <c r="BRT316" s="96"/>
      <c r="BRU316" s="96"/>
      <c r="BRV316" s="96"/>
      <c r="BRW316" s="96"/>
      <c r="BRX316" s="96"/>
      <c r="BRY316" s="96"/>
      <c r="BRZ316" s="96"/>
      <c r="BSA316" s="96"/>
      <c r="BSB316" s="96"/>
      <c r="BSC316" s="96"/>
      <c r="BSD316" s="96"/>
      <c r="BSE316" s="96"/>
      <c r="BSF316" s="96"/>
      <c r="BSG316" s="96"/>
      <c r="BSH316" s="96"/>
      <c r="BSI316" s="96"/>
      <c r="BSJ316" s="96"/>
      <c r="BSK316" s="96"/>
      <c r="BSL316" s="96"/>
      <c r="BSM316" s="96"/>
      <c r="BSN316" s="96"/>
      <c r="BSO316" s="96"/>
      <c r="BSP316" s="96"/>
      <c r="BSQ316" s="96"/>
      <c r="BSR316" s="96"/>
      <c r="BSS316" s="96"/>
      <c r="BST316" s="96"/>
      <c r="BSU316" s="96"/>
      <c r="BSV316" s="96"/>
      <c r="BSW316" s="96"/>
      <c r="BSX316" s="96"/>
      <c r="BSY316" s="96"/>
      <c r="BSZ316" s="96"/>
      <c r="BTA316" s="96"/>
      <c r="BTB316" s="96"/>
      <c r="BTC316" s="96"/>
      <c r="BTD316" s="96"/>
      <c r="BTE316" s="96"/>
      <c r="BTF316" s="96"/>
      <c r="BTG316" s="96"/>
      <c r="BTH316" s="96"/>
      <c r="BTI316" s="96"/>
      <c r="BTJ316" s="96"/>
      <c r="BTK316" s="96"/>
      <c r="BTL316" s="96"/>
      <c r="BTM316" s="96"/>
      <c r="BTN316" s="96"/>
      <c r="BTO316" s="96"/>
      <c r="BTP316" s="96"/>
      <c r="BTQ316" s="96"/>
      <c r="BTR316" s="96"/>
      <c r="BTS316" s="96"/>
      <c r="BTT316" s="96"/>
      <c r="BTU316" s="96"/>
      <c r="BTV316" s="96"/>
      <c r="BTW316" s="96"/>
      <c r="BTX316" s="96"/>
      <c r="BTY316" s="96"/>
      <c r="BTZ316" s="96"/>
      <c r="BUA316" s="96"/>
      <c r="BUB316" s="96"/>
      <c r="BUC316" s="96"/>
      <c r="BUD316" s="96"/>
      <c r="BUE316" s="96"/>
      <c r="BUF316" s="96"/>
      <c r="BUG316" s="96"/>
      <c r="BUH316" s="96"/>
      <c r="BUI316" s="96"/>
      <c r="BUJ316" s="96"/>
      <c r="BUK316" s="96"/>
      <c r="BUL316" s="96"/>
      <c r="BUM316" s="96"/>
      <c r="BUN316" s="96"/>
      <c r="BUO316" s="96"/>
      <c r="BUP316" s="96"/>
      <c r="BUQ316" s="96"/>
      <c r="BUR316" s="96"/>
      <c r="BUS316" s="96"/>
      <c r="BUT316" s="96"/>
      <c r="BUU316" s="96"/>
      <c r="BUV316" s="96"/>
      <c r="BUW316" s="96"/>
      <c r="BUX316" s="96"/>
      <c r="BUY316" s="96"/>
      <c r="BUZ316" s="96"/>
      <c r="BVA316" s="96"/>
      <c r="BVB316" s="96"/>
      <c r="BVC316" s="96"/>
      <c r="BVD316" s="96"/>
      <c r="BVE316" s="96"/>
      <c r="BVF316" s="96"/>
      <c r="BVG316" s="96"/>
      <c r="BVH316" s="96"/>
      <c r="BVI316" s="96"/>
      <c r="BVJ316" s="96"/>
      <c r="BVK316" s="96"/>
      <c r="BVL316" s="96"/>
      <c r="BVM316" s="96"/>
      <c r="BVN316" s="96"/>
      <c r="BVO316" s="96"/>
      <c r="BVP316" s="96"/>
      <c r="BVQ316" s="96"/>
      <c r="BVR316" s="96"/>
      <c r="BVS316" s="96"/>
      <c r="BVT316" s="96"/>
      <c r="BVU316" s="96"/>
      <c r="BVV316" s="96"/>
      <c r="BVW316" s="96"/>
      <c r="BVX316" s="96"/>
      <c r="BVY316" s="96"/>
      <c r="BVZ316" s="96"/>
      <c r="BWA316" s="96"/>
      <c r="BWB316" s="96"/>
      <c r="BWC316" s="96"/>
      <c r="BWD316" s="96"/>
      <c r="BWE316" s="96"/>
      <c r="BWF316" s="96"/>
      <c r="BWG316" s="96"/>
      <c r="BWH316" s="96"/>
      <c r="BWI316" s="96"/>
      <c r="BWJ316" s="96"/>
      <c r="BWK316" s="96"/>
      <c r="BWL316" s="96"/>
      <c r="BWM316" s="96"/>
      <c r="BWN316" s="96"/>
      <c r="BWO316" s="96"/>
      <c r="BWP316" s="96"/>
      <c r="BWQ316" s="96"/>
      <c r="BWR316" s="96"/>
      <c r="BWS316" s="96"/>
      <c r="BWT316" s="96"/>
      <c r="BWU316" s="96"/>
      <c r="BWV316" s="96"/>
      <c r="BWW316" s="96"/>
      <c r="BWX316" s="96"/>
      <c r="BWY316" s="96"/>
      <c r="BWZ316" s="96"/>
      <c r="BXA316" s="96"/>
      <c r="BXB316" s="96"/>
      <c r="BXC316" s="96"/>
      <c r="BXD316" s="96"/>
      <c r="BXE316" s="96"/>
      <c r="BXF316" s="96"/>
      <c r="BXG316" s="96"/>
      <c r="BXH316" s="96"/>
      <c r="BXI316" s="96"/>
      <c r="BXJ316" s="96"/>
      <c r="BXK316" s="96"/>
      <c r="BXL316" s="96"/>
      <c r="BXM316" s="96"/>
      <c r="BXN316" s="96"/>
      <c r="BXO316" s="96"/>
      <c r="BXP316" s="96"/>
      <c r="BXQ316" s="96"/>
      <c r="BXR316" s="96"/>
      <c r="BXS316" s="96"/>
      <c r="BXT316" s="96"/>
      <c r="BXU316" s="96"/>
      <c r="BXV316" s="96"/>
      <c r="BXW316" s="96"/>
      <c r="BXX316" s="96"/>
      <c r="BXY316" s="96"/>
      <c r="BXZ316" s="96"/>
      <c r="BYA316" s="96"/>
      <c r="BYB316" s="96"/>
      <c r="BYC316" s="96"/>
      <c r="BYD316" s="96"/>
      <c r="BYE316" s="96"/>
      <c r="BYF316" s="96"/>
      <c r="BYG316" s="96"/>
      <c r="BYH316" s="96"/>
      <c r="BYI316" s="96"/>
      <c r="BYJ316" s="96"/>
      <c r="BYK316" s="96"/>
      <c r="BYL316" s="96"/>
      <c r="BYM316" s="96"/>
      <c r="BYN316" s="96"/>
      <c r="BYO316" s="96"/>
      <c r="BYP316" s="96"/>
      <c r="BYQ316" s="96"/>
      <c r="BYR316" s="96"/>
      <c r="BYS316" s="96"/>
      <c r="BYT316" s="96"/>
      <c r="BYU316" s="96"/>
      <c r="BYV316" s="96"/>
      <c r="BYW316" s="96"/>
      <c r="BYX316" s="96"/>
      <c r="BYY316" s="96"/>
      <c r="BYZ316" s="96"/>
      <c r="BZA316" s="96"/>
      <c r="BZB316" s="96"/>
      <c r="BZC316" s="96"/>
      <c r="BZD316" s="96"/>
      <c r="BZE316" s="96"/>
      <c r="BZF316" s="96"/>
      <c r="BZG316" s="96"/>
      <c r="BZH316" s="96"/>
      <c r="BZI316" s="96"/>
      <c r="BZJ316" s="96"/>
      <c r="BZK316" s="96"/>
      <c r="BZL316" s="96"/>
      <c r="BZM316" s="96"/>
      <c r="BZN316" s="96"/>
      <c r="BZO316" s="96"/>
      <c r="BZP316" s="96"/>
      <c r="BZQ316" s="96"/>
      <c r="BZR316" s="96"/>
      <c r="BZS316" s="96"/>
      <c r="BZT316" s="96"/>
      <c r="BZU316" s="96"/>
      <c r="BZV316" s="96"/>
      <c r="BZW316" s="96"/>
      <c r="BZX316" s="96"/>
      <c r="BZY316" s="96"/>
      <c r="BZZ316" s="96"/>
      <c r="CAA316" s="96"/>
      <c r="CAB316" s="96"/>
      <c r="CAC316" s="96"/>
      <c r="CAD316" s="96"/>
      <c r="CAE316" s="96"/>
      <c r="CAF316" s="96"/>
      <c r="CAG316" s="96"/>
      <c r="CAH316" s="96"/>
      <c r="CAI316" s="96"/>
      <c r="CAJ316" s="96"/>
      <c r="CAK316" s="96"/>
      <c r="CAL316" s="96"/>
      <c r="CAM316" s="96"/>
      <c r="CAN316" s="96"/>
      <c r="CAO316" s="96"/>
      <c r="CAP316" s="96"/>
      <c r="CAQ316" s="96"/>
      <c r="CAR316" s="96"/>
      <c r="CAS316" s="96"/>
      <c r="CAT316" s="96"/>
      <c r="CAU316" s="96"/>
      <c r="CAV316" s="96"/>
      <c r="CAW316" s="96"/>
      <c r="CAX316" s="96"/>
      <c r="CAY316" s="96"/>
      <c r="CAZ316" s="96"/>
      <c r="CBA316" s="96"/>
      <c r="CBB316" s="96"/>
      <c r="CBC316" s="96"/>
      <c r="CBD316" s="96"/>
      <c r="CBE316" s="96"/>
      <c r="CBF316" s="96"/>
      <c r="CBG316" s="96"/>
      <c r="CBH316" s="96"/>
      <c r="CBI316" s="96"/>
      <c r="CBJ316" s="96"/>
      <c r="CBK316" s="96"/>
      <c r="CBL316" s="96"/>
      <c r="CBM316" s="96"/>
      <c r="CBN316" s="96"/>
      <c r="CBO316" s="96"/>
      <c r="CBP316" s="96"/>
      <c r="CBQ316" s="96"/>
      <c r="CBR316" s="96"/>
      <c r="CBS316" s="96"/>
      <c r="CBT316" s="96"/>
      <c r="CBU316" s="96"/>
      <c r="CBV316" s="96"/>
      <c r="CBW316" s="96"/>
      <c r="CBX316" s="96"/>
      <c r="CBY316" s="96"/>
      <c r="CBZ316" s="96"/>
      <c r="CCA316" s="96"/>
      <c r="CCB316" s="96"/>
      <c r="CCC316" s="96"/>
      <c r="CCD316" s="96"/>
      <c r="CCE316" s="96"/>
      <c r="CCF316" s="96"/>
      <c r="CCG316" s="96"/>
      <c r="CCH316" s="96"/>
      <c r="CCI316" s="96"/>
      <c r="CCJ316" s="96"/>
      <c r="CCK316" s="96"/>
      <c r="CCL316" s="96"/>
      <c r="CCM316" s="96"/>
      <c r="CCN316" s="96"/>
      <c r="CCO316" s="96"/>
      <c r="CCP316" s="96"/>
      <c r="CCQ316" s="96"/>
      <c r="CCR316" s="96"/>
      <c r="CCS316" s="96"/>
      <c r="CCT316" s="96"/>
      <c r="CCU316" s="96"/>
      <c r="CCV316" s="96"/>
      <c r="CCW316" s="96"/>
      <c r="CCX316" s="96"/>
      <c r="CCY316" s="96"/>
      <c r="CCZ316" s="96"/>
      <c r="CDA316" s="96"/>
      <c r="CDB316" s="96"/>
      <c r="CDC316" s="96"/>
      <c r="CDD316" s="96"/>
      <c r="CDE316" s="96"/>
      <c r="CDF316" s="96"/>
      <c r="CDG316" s="96"/>
      <c r="CDH316" s="96"/>
      <c r="CDI316" s="96"/>
      <c r="CDJ316" s="96"/>
      <c r="CDK316" s="96"/>
      <c r="CDL316" s="96"/>
      <c r="CDM316" s="96"/>
      <c r="CDN316" s="96"/>
      <c r="CDO316" s="96"/>
      <c r="CDP316" s="96"/>
      <c r="CDQ316" s="96"/>
      <c r="CDR316" s="96"/>
      <c r="CDS316" s="96"/>
      <c r="CDT316" s="96"/>
      <c r="CDU316" s="96"/>
      <c r="CDV316" s="96"/>
      <c r="CDW316" s="96"/>
      <c r="CDX316" s="96"/>
      <c r="CDY316" s="96"/>
      <c r="CDZ316" s="96"/>
      <c r="CEA316" s="96"/>
      <c r="CEB316" s="96"/>
      <c r="CEC316" s="96"/>
      <c r="CED316" s="96"/>
      <c r="CEE316" s="96"/>
      <c r="CEF316" s="96"/>
      <c r="CEG316" s="96"/>
      <c r="CEH316" s="96"/>
      <c r="CEI316" s="96"/>
      <c r="CEJ316" s="96"/>
      <c r="CEK316" s="96"/>
      <c r="CEL316" s="96"/>
      <c r="CEM316" s="96"/>
      <c r="CEN316" s="96"/>
      <c r="CEO316" s="96"/>
      <c r="CEP316" s="96"/>
      <c r="CEQ316" s="96"/>
      <c r="CER316" s="96"/>
      <c r="CES316" s="96"/>
      <c r="CET316" s="96"/>
      <c r="CEU316" s="96"/>
      <c r="CEV316" s="96"/>
      <c r="CEW316" s="96"/>
      <c r="CEX316" s="96"/>
      <c r="CEY316" s="96"/>
      <c r="CEZ316" s="96"/>
      <c r="CFA316" s="96"/>
      <c r="CFB316" s="96"/>
      <c r="CFC316" s="96"/>
      <c r="CFD316" s="96"/>
      <c r="CFE316" s="96"/>
      <c r="CFF316" s="96"/>
      <c r="CFG316" s="96"/>
      <c r="CFH316" s="96"/>
      <c r="CFI316" s="96"/>
      <c r="CFJ316" s="96"/>
      <c r="CFK316" s="96"/>
      <c r="CFL316" s="96"/>
      <c r="CFM316" s="96"/>
      <c r="CFN316" s="96"/>
      <c r="CFO316" s="96"/>
      <c r="CFP316" s="96"/>
      <c r="CFQ316" s="96"/>
      <c r="CFR316" s="96"/>
      <c r="CFS316" s="96"/>
      <c r="CFT316" s="96"/>
      <c r="CFU316" s="96"/>
      <c r="CFV316" s="96"/>
      <c r="CFW316" s="96"/>
      <c r="CFX316" s="96"/>
      <c r="CFY316" s="96"/>
      <c r="CFZ316" s="96"/>
      <c r="CGA316" s="96"/>
      <c r="CGB316" s="96"/>
      <c r="CGC316" s="96"/>
      <c r="CGD316" s="96"/>
      <c r="CGE316" s="96"/>
      <c r="CGF316" s="96"/>
      <c r="CGG316" s="96"/>
      <c r="CGH316" s="96"/>
      <c r="CGI316" s="96"/>
      <c r="CGJ316" s="96"/>
      <c r="CGK316" s="96"/>
      <c r="CGL316" s="96"/>
      <c r="CGM316" s="96"/>
      <c r="CGN316" s="96"/>
      <c r="CGO316" s="96"/>
      <c r="CGP316" s="96"/>
      <c r="CGQ316" s="96"/>
      <c r="CGR316" s="96"/>
      <c r="CGS316" s="96"/>
      <c r="CGT316" s="96"/>
      <c r="CGU316" s="96"/>
      <c r="CGV316" s="96"/>
      <c r="CGW316" s="96"/>
      <c r="CGX316" s="96"/>
      <c r="CGY316" s="96"/>
      <c r="CGZ316" s="96"/>
      <c r="CHA316" s="96"/>
      <c r="CHB316" s="96"/>
      <c r="CHC316" s="96"/>
      <c r="CHD316" s="96"/>
      <c r="CHE316" s="96"/>
      <c r="CHF316" s="96"/>
      <c r="CHG316" s="96"/>
      <c r="CHH316" s="96"/>
      <c r="CHI316" s="96"/>
      <c r="CHJ316" s="96"/>
      <c r="CHK316" s="96"/>
      <c r="CHL316" s="96"/>
      <c r="CHM316" s="96"/>
      <c r="CHN316" s="96"/>
      <c r="CHO316" s="96"/>
      <c r="CHP316" s="96"/>
      <c r="CHQ316" s="96"/>
      <c r="CHR316" s="96"/>
      <c r="CHS316" s="96"/>
      <c r="CHT316" s="96"/>
      <c r="CHU316" s="96"/>
      <c r="CHV316" s="96"/>
      <c r="CHW316" s="96"/>
      <c r="CHX316" s="96"/>
      <c r="CHY316" s="96"/>
      <c r="CHZ316" s="96"/>
      <c r="CIA316" s="96"/>
      <c r="CIB316" s="96"/>
      <c r="CIC316" s="96"/>
      <c r="CID316" s="96"/>
      <c r="CIE316" s="96"/>
      <c r="CIF316" s="96"/>
      <c r="CIG316" s="96"/>
      <c r="CIH316" s="96"/>
      <c r="CII316" s="96"/>
      <c r="CIJ316" s="96"/>
      <c r="CIK316" s="96"/>
      <c r="CIL316" s="96"/>
      <c r="CIM316" s="96"/>
      <c r="CIN316" s="96"/>
      <c r="CIO316" s="96"/>
      <c r="CIP316" s="96"/>
      <c r="CIQ316" s="96"/>
      <c r="CIR316" s="96"/>
      <c r="CIS316" s="96"/>
      <c r="CIT316" s="96"/>
      <c r="CIU316" s="96"/>
      <c r="CIV316" s="96"/>
      <c r="CIW316" s="96"/>
      <c r="CIX316" s="96"/>
      <c r="CIY316" s="96"/>
      <c r="CIZ316" s="96"/>
      <c r="CJA316" s="96"/>
      <c r="CJB316" s="96"/>
      <c r="CJC316" s="96"/>
      <c r="CJD316" s="96"/>
      <c r="CJE316" s="96"/>
      <c r="CJF316" s="96"/>
      <c r="CJG316" s="96"/>
      <c r="CJH316" s="96"/>
      <c r="CJI316" s="96"/>
      <c r="CJJ316" s="96"/>
      <c r="CJK316" s="96"/>
      <c r="CJL316" s="96"/>
      <c r="CJM316" s="96"/>
      <c r="CJN316" s="96"/>
      <c r="CJO316" s="96"/>
      <c r="CJP316" s="96"/>
      <c r="CJQ316" s="96"/>
      <c r="CJR316" s="96"/>
      <c r="CJS316" s="96"/>
      <c r="CJT316" s="96"/>
      <c r="CJU316" s="96"/>
      <c r="CJV316" s="96"/>
      <c r="CJW316" s="96"/>
      <c r="CJX316" s="96"/>
      <c r="CJY316" s="96"/>
      <c r="CJZ316" s="96"/>
      <c r="CKA316" s="96"/>
      <c r="CKB316" s="96"/>
      <c r="CKC316" s="96"/>
      <c r="CKD316" s="96"/>
      <c r="CKE316" s="96"/>
      <c r="CKF316" s="96"/>
      <c r="CKG316" s="96"/>
      <c r="CKH316" s="96"/>
      <c r="CKI316" s="96"/>
      <c r="CKJ316" s="96"/>
      <c r="CKK316" s="96"/>
      <c r="CKL316" s="96"/>
      <c r="CKM316" s="96"/>
      <c r="CKN316" s="96"/>
      <c r="CKO316" s="96"/>
      <c r="CKP316" s="96"/>
      <c r="CKQ316" s="96"/>
      <c r="CKR316" s="96"/>
      <c r="CKS316" s="96"/>
      <c r="CKT316" s="96"/>
      <c r="CKU316" s="96"/>
      <c r="CKV316" s="96"/>
      <c r="CKW316" s="96"/>
      <c r="CKX316" s="96"/>
      <c r="CKY316" s="96"/>
      <c r="CKZ316" s="96"/>
      <c r="CLA316" s="96"/>
      <c r="CLB316" s="96"/>
      <c r="CLC316" s="96"/>
      <c r="CLD316" s="96"/>
      <c r="CLE316" s="96"/>
      <c r="CLF316" s="96"/>
      <c r="CLG316" s="96"/>
      <c r="CLH316" s="96"/>
      <c r="CLI316" s="96"/>
      <c r="CLJ316" s="96"/>
      <c r="CLK316" s="96"/>
      <c r="CLL316" s="96"/>
      <c r="CLM316" s="96"/>
      <c r="CLN316" s="96"/>
      <c r="CLO316" s="96"/>
      <c r="CLP316" s="96"/>
      <c r="CLQ316" s="96"/>
      <c r="CLR316" s="96"/>
      <c r="CLS316" s="96"/>
      <c r="CLT316" s="96"/>
      <c r="CLU316" s="96"/>
      <c r="CLV316" s="96"/>
      <c r="CLW316" s="96"/>
      <c r="CLX316" s="96"/>
      <c r="CLY316" s="96"/>
      <c r="CLZ316" s="96"/>
      <c r="CMA316" s="96"/>
      <c r="CMB316" s="96"/>
      <c r="CMC316" s="96"/>
      <c r="CMD316" s="96"/>
      <c r="CME316" s="96"/>
      <c r="CMF316" s="96"/>
      <c r="CMG316" s="96"/>
      <c r="CMH316" s="96"/>
      <c r="CMI316" s="96"/>
      <c r="CMJ316" s="96"/>
      <c r="CMK316" s="96"/>
      <c r="CML316" s="96"/>
      <c r="CMM316" s="96"/>
      <c r="CMN316" s="96"/>
      <c r="CMO316" s="96"/>
      <c r="CMP316" s="96"/>
      <c r="CMQ316" s="96"/>
      <c r="CMR316" s="96"/>
      <c r="CMS316" s="96"/>
      <c r="CMT316" s="96"/>
      <c r="CMU316" s="96"/>
      <c r="CMV316" s="96"/>
      <c r="CMW316" s="96"/>
      <c r="CMX316" s="96"/>
      <c r="CMY316" s="96"/>
      <c r="CMZ316" s="96"/>
      <c r="CNA316" s="96"/>
      <c r="CNB316" s="96"/>
      <c r="CNC316" s="96"/>
      <c r="CND316" s="96"/>
      <c r="CNE316" s="96"/>
      <c r="CNF316" s="96"/>
      <c r="CNG316" s="96"/>
      <c r="CNH316" s="96"/>
      <c r="CNI316" s="96"/>
      <c r="CNJ316" s="96"/>
      <c r="CNK316" s="96"/>
      <c r="CNL316" s="96"/>
      <c r="CNM316" s="96"/>
      <c r="CNN316" s="96"/>
      <c r="CNO316" s="96"/>
      <c r="CNP316" s="96"/>
      <c r="CNQ316" s="96"/>
      <c r="CNR316" s="96"/>
      <c r="CNS316" s="96"/>
      <c r="CNT316" s="96"/>
      <c r="CNU316" s="96"/>
      <c r="CNV316" s="96"/>
      <c r="CNW316" s="96"/>
      <c r="CNX316" s="96"/>
      <c r="CNY316" s="96"/>
      <c r="CNZ316" s="96"/>
      <c r="COA316" s="96"/>
      <c r="COB316" s="96"/>
      <c r="COC316" s="96"/>
      <c r="COD316" s="96"/>
      <c r="COE316" s="96"/>
      <c r="COF316" s="96"/>
      <c r="COG316" s="96"/>
      <c r="COH316" s="96"/>
      <c r="COI316" s="96"/>
      <c r="COJ316" s="96"/>
      <c r="COK316" s="96"/>
      <c r="COL316" s="96"/>
      <c r="COM316" s="96"/>
      <c r="CON316" s="96"/>
      <c r="COO316" s="96"/>
      <c r="COP316" s="96"/>
      <c r="COQ316" s="96"/>
      <c r="COR316" s="96"/>
      <c r="COS316" s="96"/>
      <c r="COT316" s="96"/>
      <c r="COU316" s="96"/>
      <c r="COV316" s="96"/>
      <c r="COW316" s="96"/>
      <c r="COX316" s="96"/>
      <c r="COY316" s="96"/>
      <c r="COZ316" s="96"/>
      <c r="CPA316" s="96"/>
      <c r="CPB316" s="96"/>
      <c r="CPC316" s="96"/>
      <c r="CPD316" s="96"/>
      <c r="CPE316" s="96"/>
      <c r="CPF316" s="96"/>
      <c r="CPG316" s="96"/>
      <c r="CPH316" s="96"/>
      <c r="CPI316" s="96"/>
      <c r="CPJ316" s="96"/>
      <c r="CPK316" s="96"/>
      <c r="CPL316" s="96"/>
      <c r="CPM316" s="96"/>
      <c r="CPN316" s="96"/>
      <c r="CPO316" s="96"/>
      <c r="CPP316" s="96"/>
      <c r="CPQ316" s="96"/>
      <c r="CPR316" s="96"/>
      <c r="CPS316" s="96"/>
      <c r="CPT316" s="96"/>
      <c r="CPU316" s="96"/>
      <c r="CPV316" s="96"/>
      <c r="CPW316" s="96"/>
      <c r="CPX316" s="96"/>
      <c r="CPY316" s="96"/>
      <c r="CPZ316" s="96"/>
      <c r="CQA316" s="96"/>
      <c r="CQB316" s="96"/>
      <c r="CQC316" s="96"/>
      <c r="CQD316" s="96"/>
      <c r="CQE316" s="96"/>
      <c r="CQF316" s="96"/>
      <c r="CQG316" s="96"/>
      <c r="CQH316" s="96"/>
      <c r="CQI316" s="96"/>
      <c r="CQJ316" s="96"/>
      <c r="CQK316" s="96"/>
      <c r="CQL316" s="96"/>
      <c r="CQM316" s="96"/>
      <c r="CQN316" s="96"/>
      <c r="CQO316" s="96"/>
      <c r="CQP316" s="96"/>
      <c r="CQQ316" s="96"/>
      <c r="CQR316" s="96"/>
      <c r="CQS316" s="96"/>
      <c r="CQT316" s="96"/>
      <c r="CQU316" s="96"/>
      <c r="CQV316" s="96"/>
      <c r="CQW316" s="96"/>
      <c r="CQX316" s="96"/>
      <c r="CQY316" s="96"/>
      <c r="CQZ316" s="96"/>
      <c r="CRA316" s="96"/>
      <c r="CRB316" s="96"/>
      <c r="CRC316" s="96"/>
      <c r="CRD316" s="96"/>
      <c r="CRE316" s="96"/>
      <c r="CRF316" s="96"/>
      <c r="CRG316" s="96"/>
      <c r="CRH316" s="96"/>
      <c r="CRI316" s="96"/>
      <c r="CRJ316" s="96"/>
      <c r="CRK316" s="96"/>
      <c r="CRL316" s="96"/>
      <c r="CRM316" s="96"/>
      <c r="CRN316" s="96"/>
      <c r="CRO316" s="96"/>
      <c r="CRP316" s="96"/>
      <c r="CRQ316" s="96"/>
      <c r="CRR316" s="96"/>
      <c r="CRS316" s="96"/>
      <c r="CRT316" s="96"/>
      <c r="CRU316" s="96"/>
      <c r="CRV316" s="96"/>
      <c r="CRW316" s="96"/>
      <c r="CRX316" s="96"/>
      <c r="CRY316" s="96"/>
      <c r="CRZ316" s="96"/>
      <c r="CSA316" s="96"/>
      <c r="CSB316" s="96"/>
      <c r="CSC316" s="96"/>
      <c r="CSD316" s="96"/>
      <c r="CSE316" s="96"/>
      <c r="CSF316" s="96"/>
      <c r="CSG316" s="96"/>
      <c r="CSH316" s="96"/>
      <c r="CSI316" s="96"/>
      <c r="CSJ316" s="96"/>
      <c r="CSK316" s="96"/>
      <c r="CSL316" s="96"/>
      <c r="CSM316" s="96"/>
      <c r="CSN316" s="96"/>
      <c r="CSO316" s="96"/>
      <c r="CSP316" s="96"/>
      <c r="CSQ316" s="96"/>
      <c r="CSR316" s="96"/>
      <c r="CSS316" s="96"/>
      <c r="CST316" s="96"/>
      <c r="CSU316" s="96"/>
      <c r="CSV316" s="96"/>
      <c r="CSW316" s="96"/>
      <c r="CSX316" s="96"/>
      <c r="CSY316" s="96"/>
      <c r="CSZ316" s="96"/>
      <c r="CTA316" s="96"/>
      <c r="CTB316" s="96"/>
      <c r="CTC316" s="96"/>
      <c r="CTD316" s="96"/>
      <c r="CTE316" s="96"/>
      <c r="CTF316" s="96"/>
      <c r="CTG316" s="96"/>
      <c r="CTH316" s="96"/>
      <c r="CTI316" s="96"/>
      <c r="CTJ316" s="96"/>
      <c r="CTK316" s="96"/>
      <c r="CTL316" s="96"/>
      <c r="CTM316" s="96"/>
      <c r="CTN316" s="96"/>
      <c r="CTO316" s="96"/>
      <c r="CTP316" s="96"/>
      <c r="CTQ316" s="96"/>
      <c r="CTR316" s="96"/>
      <c r="CTS316" s="96"/>
      <c r="CTT316" s="96"/>
      <c r="CTU316" s="96"/>
      <c r="CTV316" s="96"/>
      <c r="CTW316" s="96"/>
      <c r="CTX316" s="96"/>
      <c r="CTY316" s="96"/>
      <c r="CTZ316" s="96"/>
      <c r="CUA316" s="96"/>
      <c r="CUB316" s="96"/>
      <c r="CUC316" s="96"/>
      <c r="CUD316" s="96"/>
      <c r="CUE316" s="96"/>
      <c r="CUF316" s="96"/>
      <c r="CUG316" s="96"/>
      <c r="CUH316" s="96"/>
      <c r="CUI316" s="96"/>
      <c r="CUJ316" s="96"/>
      <c r="CUK316" s="96"/>
      <c r="CUL316" s="96"/>
      <c r="CUM316" s="96"/>
      <c r="CUN316" s="96"/>
      <c r="CUO316" s="96"/>
      <c r="CUP316" s="96"/>
      <c r="CUQ316" s="96"/>
      <c r="CUR316" s="96"/>
      <c r="CUS316" s="96"/>
      <c r="CUT316" s="96"/>
      <c r="CUU316" s="96"/>
      <c r="CUV316" s="96"/>
      <c r="CUW316" s="96"/>
      <c r="CUX316" s="96"/>
      <c r="CUY316" s="96"/>
      <c r="CUZ316" s="96"/>
      <c r="CVA316" s="96"/>
      <c r="CVB316" s="96"/>
      <c r="CVC316" s="96"/>
      <c r="CVD316" s="96"/>
      <c r="CVE316" s="96"/>
      <c r="CVF316" s="96"/>
      <c r="CVG316" s="96"/>
      <c r="CVH316" s="96"/>
      <c r="CVI316" s="96"/>
      <c r="CVJ316" s="96"/>
      <c r="CVK316" s="96"/>
      <c r="CVL316" s="96"/>
      <c r="CVM316" s="96"/>
      <c r="CVN316" s="96"/>
      <c r="CVO316" s="96"/>
      <c r="CVP316" s="96"/>
      <c r="CVQ316" s="96"/>
      <c r="CVR316" s="96"/>
      <c r="CVS316" s="96"/>
      <c r="CVT316" s="96"/>
      <c r="CVU316" s="96"/>
      <c r="CVV316" s="96"/>
      <c r="CVW316" s="96"/>
      <c r="CVX316" s="96"/>
      <c r="CVY316" s="96"/>
      <c r="CVZ316" s="96"/>
      <c r="CWA316" s="96"/>
      <c r="CWB316" s="96"/>
      <c r="CWC316" s="96"/>
      <c r="CWD316" s="96"/>
      <c r="CWE316" s="96"/>
      <c r="CWF316" s="96"/>
      <c r="CWG316" s="96"/>
      <c r="CWH316" s="96"/>
      <c r="CWI316" s="96"/>
      <c r="CWJ316" s="96"/>
      <c r="CWK316" s="96"/>
      <c r="CWL316" s="96"/>
      <c r="CWM316" s="96"/>
      <c r="CWN316" s="96"/>
      <c r="CWO316" s="96"/>
      <c r="CWP316" s="96"/>
      <c r="CWQ316" s="96"/>
      <c r="CWR316" s="96"/>
      <c r="CWS316" s="96"/>
      <c r="CWT316" s="96"/>
      <c r="CWU316" s="96"/>
      <c r="CWV316" s="96"/>
      <c r="CWW316" s="96"/>
      <c r="CWX316" s="96"/>
      <c r="CWY316" s="96"/>
      <c r="CWZ316" s="96"/>
      <c r="CXA316" s="96"/>
      <c r="CXB316" s="96"/>
      <c r="CXC316" s="96"/>
      <c r="CXD316" s="96"/>
      <c r="CXE316" s="96"/>
      <c r="CXF316" s="96"/>
      <c r="CXG316" s="96"/>
      <c r="CXH316" s="96"/>
      <c r="CXI316" s="96"/>
      <c r="CXJ316" s="96"/>
      <c r="CXK316" s="96"/>
      <c r="CXL316" s="96"/>
      <c r="CXM316" s="96"/>
      <c r="CXN316" s="96"/>
      <c r="CXO316" s="96"/>
      <c r="CXP316" s="96"/>
      <c r="CXQ316" s="96"/>
      <c r="CXR316" s="96"/>
      <c r="CXS316" s="96"/>
      <c r="CXT316" s="96"/>
      <c r="CXU316" s="96"/>
      <c r="CXV316" s="96"/>
      <c r="CXW316" s="96"/>
      <c r="CXX316" s="96"/>
      <c r="CXY316" s="96"/>
      <c r="CXZ316" s="96"/>
      <c r="CYA316" s="96"/>
      <c r="CYB316" s="96"/>
      <c r="CYC316" s="96"/>
      <c r="CYD316" s="96"/>
      <c r="CYE316" s="96"/>
      <c r="CYF316" s="96"/>
      <c r="CYG316" s="96"/>
      <c r="CYH316" s="96"/>
      <c r="CYI316" s="96"/>
      <c r="CYJ316" s="96"/>
      <c r="CYK316" s="96"/>
      <c r="CYL316" s="96"/>
      <c r="CYM316" s="96"/>
      <c r="CYN316" s="96"/>
      <c r="CYO316" s="96"/>
      <c r="CYP316" s="96"/>
      <c r="CYQ316" s="96"/>
      <c r="CYR316" s="96"/>
      <c r="CYS316" s="96"/>
      <c r="CYT316" s="96"/>
      <c r="CYU316" s="96"/>
      <c r="CYV316" s="96"/>
      <c r="CYW316" s="96"/>
      <c r="CYX316" s="96"/>
      <c r="CYY316" s="96"/>
      <c r="CYZ316" s="96"/>
      <c r="CZA316" s="96"/>
      <c r="CZB316" s="96"/>
      <c r="CZC316" s="96"/>
      <c r="CZD316" s="96"/>
      <c r="CZE316" s="96"/>
      <c r="CZF316" s="96"/>
      <c r="CZG316" s="96"/>
      <c r="CZH316" s="96"/>
      <c r="CZI316" s="96"/>
      <c r="CZJ316" s="96"/>
      <c r="CZK316" s="96"/>
      <c r="CZL316" s="96"/>
      <c r="CZM316" s="96"/>
      <c r="CZN316" s="96"/>
      <c r="CZO316" s="96"/>
      <c r="CZP316" s="96"/>
      <c r="CZQ316" s="96"/>
      <c r="CZR316" s="96"/>
      <c r="CZS316" s="96"/>
      <c r="CZT316" s="96"/>
      <c r="CZU316" s="96"/>
      <c r="CZV316" s="96"/>
      <c r="CZW316" s="96"/>
      <c r="CZX316" s="96"/>
      <c r="CZY316" s="96"/>
      <c r="CZZ316" s="96"/>
      <c r="DAA316" s="96"/>
      <c r="DAB316" s="96"/>
      <c r="DAC316" s="96"/>
      <c r="DAD316" s="96"/>
      <c r="DAE316" s="96"/>
      <c r="DAF316" s="96"/>
      <c r="DAG316" s="96"/>
      <c r="DAH316" s="96"/>
      <c r="DAI316" s="96"/>
      <c r="DAJ316" s="96"/>
      <c r="DAK316" s="96"/>
      <c r="DAL316" s="96"/>
      <c r="DAM316" s="96"/>
      <c r="DAN316" s="96"/>
      <c r="DAO316" s="96"/>
      <c r="DAP316" s="96"/>
      <c r="DAQ316" s="96"/>
      <c r="DAR316" s="96"/>
      <c r="DAS316" s="96"/>
      <c r="DAT316" s="96"/>
      <c r="DAU316" s="96"/>
      <c r="DAV316" s="96"/>
      <c r="DAW316" s="96"/>
      <c r="DAX316" s="96"/>
      <c r="DAY316" s="96"/>
      <c r="DAZ316" s="96"/>
      <c r="DBA316" s="96"/>
      <c r="DBB316" s="96"/>
      <c r="DBC316" s="96"/>
      <c r="DBD316" s="96"/>
      <c r="DBE316" s="96"/>
      <c r="DBF316" s="96"/>
      <c r="DBG316" s="96"/>
      <c r="DBH316" s="96"/>
      <c r="DBI316" s="96"/>
      <c r="DBJ316" s="96"/>
      <c r="DBK316" s="96"/>
      <c r="DBL316" s="96"/>
      <c r="DBM316" s="96"/>
      <c r="DBN316" s="96"/>
      <c r="DBO316" s="96"/>
      <c r="DBP316" s="96"/>
      <c r="DBQ316" s="96"/>
      <c r="DBR316" s="96"/>
      <c r="DBS316" s="96"/>
      <c r="DBT316" s="96"/>
      <c r="DBU316" s="96"/>
      <c r="DBV316" s="96"/>
      <c r="DBW316" s="96"/>
      <c r="DBX316" s="96"/>
      <c r="DBY316" s="96"/>
      <c r="DBZ316" s="96"/>
      <c r="DCA316" s="96"/>
      <c r="DCB316" s="96"/>
      <c r="DCC316" s="96"/>
      <c r="DCD316" s="96"/>
      <c r="DCE316" s="96"/>
      <c r="DCF316" s="96"/>
      <c r="DCG316" s="96"/>
      <c r="DCH316" s="96"/>
      <c r="DCI316" s="96"/>
      <c r="DCJ316" s="96"/>
      <c r="DCK316" s="96"/>
      <c r="DCL316" s="96"/>
      <c r="DCM316" s="96"/>
      <c r="DCN316" s="96"/>
      <c r="DCO316" s="96"/>
      <c r="DCP316" s="96"/>
      <c r="DCQ316" s="96"/>
      <c r="DCR316" s="96"/>
      <c r="DCS316" s="96"/>
      <c r="DCT316" s="96"/>
      <c r="DCU316" s="96"/>
      <c r="DCV316" s="96"/>
      <c r="DCW316" s="96"/>
      <c r="DCX316" s="96"/>
      <c r="DCY316" s="96"/>
      <c r="DCZ316" s="96"/>
      <c r="DDA316" s="96"/>
      <c r="DDB316" s="96"/>
      <c r="DDC316" s="96"/>
      <c r="DDD316" s="96"/>
      <c r="DDE316" s="96"/>
      <c r="DDF316" s="96"/>
      <c r="DDG316" s="96"/>
      <c r="DDH316" s="96"/>
      <c r="DDI316" s="96"/>
      <c r="DDJ316" s="96"/>
      <c r="DDK316" s="96"/>
      <c r="DDL316" s="96"/>
      <c r="DDM316" s="96"/>
      <c r="DDN316" s="96"/>
      <c r="DDO316" s="96"/>
      <c r="DDP316" s="96"/>
      <c r="DDQ316" s="96"/>
      <c r="DDR316" s="96"/>
      <c r="DDS316" s="96"/>
      <c r="DDT316" s="96"/>
      <c r="DDU316" s="96"/>
      <c r="DDV316" s="96"/>
      <c r="DDW316" s="96"/>
      <c r="DDX316" s="96"/>
      <c r="DDY316" s="96"/>
      <c r="DDZ316" s="96"/>
      <c r="DEA316" s="96"/>
      <c r="DEB316" s="96"/>
      <c r="DEC316" s="96"/>
      <c r="DED316" s="96"/>
      <c r="DEE316" s="96"/>
      <c r="DEF316" s="96"/>
      <c r="DEG316" s="96"/>
      <c r="DEH316" s="96"/>
      <c r="DEI316" s="96"/>
      <c r="DEJ316" s="96"/>
      <c r="DEK316" s="96"/>
      <c r="DEL316" s="96"/>
      <c r="DEM316" s="96"/>
      <c r="DEN316" s="96"/>
      <c r="DEO316" s="96"/>
      <c r="DEP316" s="96"/>
      <c r="DEQ316" s="96"/>
      <c r="DER316" s="96"/>
      <c r="DES316" s="96"/>
      <c r="DET316" s="96"/>
      <c r="DEU316" s="96"/>
      <c r="DEV316" s="96"/>
      <c r="DEW316" s="96"/>
      <c r="DEX316" s="96"/>
      <c r="DEY316" s="96"/>
      <c r="DEZ316" s="96"/>
      <c r="DFA316" s="96"/>
      <c r="DFB316" s="96"/>
      <c r="DFC316" s="96"/>
      <c r="DFD316" s="96"/>
      <c r="DFE316" s="96"/>
      <c r="DFF316" s="96"/>
      <c r="DFG316" s="96"/>
      <c r="DFH316" s="96"/>
      <c r="DFI316" s="96"/>
      <c r="DFJ316" s="96"/>
      <c r="DFK316" s="96"/>
      <c r="DFL316" s="96"/>
      <c r="DFM316" s="96"/>
      <c r="DFN316" s="96"/>
      <c r="DFO316" s="96"/>
      <c r="DFP316" s="96"/>
      <c r="DFQ316" s="96"/>
      <c r="DFR316" s="96"/>
      <c r="DFS316" s="96"/>
      <c r="DFT316" s="96"/>
      <c r="DFU316" s="96"/>
      <c r="DFV316" s="96"/>
      <c r="DFW316" s="96"/>
      <c r="DFX316" s="96"/>
      <c r="DFY316" s="96"/>
      <c r="DFZ316" s="96"/>
      <c r="DGA316" s="96"/>
      <c r="DGB316" s="96"/>
      <c r="DGC316" s="96"/>
      <c r="DGD316" s="96"/>
      <c r="DGE316" s="96"/>
      <c r="DGF316" s="96"/>
      <c r="DGG316" s="96"/>
      <c r="DGH316" s="96"/>
      <c r="DGI316" s="96"/>
      <c r="DGJ316" s="96"/>
      <c r="DGK316" s="96"/>
      <c r="DGL316" s="96"/>
      <c r="DGM316" s="96"/>
      <c r="DGN316" s="96"/>
      <c r="DGO316" s="96"/>
      <c r="DGP316" s="96"/>
      <c r="DGQ316" s="96"/>
      <c r="DGR316" s="96"/>
      <c r="DGS316" s="96"/>
      <c r="DGT316" s="96"/>
      <c r="DGU316" s="96"/>
      <c r="DGV316" s="96"/>
      <c r="DGW316" s="96"/>
      <c r="DGX316" s="96"/>
      <c r="DGY316" s="96"/>
      <c r="DGZ316" s="96"/>
      <c r="DHA316" s="96"/>
      <c r="DHB316" s="96"/>
      <c r="DHC316" s="96"/>
      <c r="DHD316" s="96"/>
      <c r="DHE316" s="96"/>
      <c r="DHF316" s="96"/>
      <c r="DHG316" s="96"/>
      <c r="DHH316" s="96"/>
      <c r="DHI316" s="96"/>
      <c r="DHJ316" s="96"/>
      <c r="DHK316" s="96"/>
      <c r="DHL316" s="96"/>
      <c r="DHM316" s="96"/>
      <c r="DHN316" s="96"/>
      <c r="DHO316" s="96"/>
      <c r="DHP316" s="96"/>
      <c r="DHQ316" s="96"/>
      <c r="DHR316" s="96"/>
      <c r="DHS316" s="96"/>
      <c r="DHT316" s="96"/>
      <c r="DHU316" s="96"/>
      <c r="DHV316" s="96"/>
      <c r="DHW316" s="96"/>
      <c r="DHX316" s="96"/>
      <c r="DHY316" s="96"/>
      <c r="DHZ316" s="96"/>
      <c r="DIA316" s="96"/>
      <c r="DIB316" s="96"/>
      <c r="DIC316" s="96"/>
      <c r="DID316" s="96"/>
      <c r="DIE316" s="96"/>
      <c r="DIF316" s="96"/>
      <c r="DIG316" s="96"/>
      <c r="DIH316" s="96"/>
      <c r="DII316" s="96"/>
      <c r="DIJ316" s="96"/>
      <c r="DIK316" s="96"/>
      <c r="DIL316" s="96"/>
      <c r="DIM316" s="96"/>
      <c r="DIN316" s="96"/>
      <c r="DIO316" s="96"/>
      <c r="DIP316" s="96"/>
      <c r="DIQ316" s="96"/>
      <c r="DIR316" s="96"/>
      <c r="DIS316" s="96"/>
      <c r="DIT316" s="96"/>
      <c r="DIU316" s="96"/>
      <c r="DIV316" s="96"/>
      <c r="DIW316" s="96"/>
      <c r="DIX316" s="96"/>
      <c r="DIY316" s="96"/>
      <c r="DIZ316" s="96"/>
      <c r="DJA316" s="96"/>
      <c r="DJB316" s="96"/>
      <c r="DJC316" s="96"/>
      <c r="DJD316" s="96"/>
      <c r="DJE316" s="96"/>
      <c r="DJF316" s="96"/>
      <c r="DJG316" s="96"/>
      <c r="DJH316" s="96"/>
      <c r="DJI316" s="96"/>
      <c r="DJJ316" s="96"/>
      <c r="DJK316" s="96"/>
      <c r="DJL316" s="96"/>
      <c r="DJM316" s="96"/>
      <c r="DJN316" s="96"/>
      <c r="DJO316" s="96"/>
      <c r="DJP316" s="96"/>
      <c r="DJQ316" s="96"/>
      <c r="DJR316" s="96"/>
      <c r="DJS316" s="96"/>
      <c r="DJT316" s="96"/>
      <c r="DJU316" s="96"/>
      <c r="DJV316" s="96"/>
      <c r="DJW316" s="96"/>
      <c r="DJX316" s="96"/>
      <c r="DJY316" s="96"/>
      <c r="DJZ316" s="96"/>
      <c r="DKA316" s="96"/>
      <c r="DKB316" s="96"/>
      <c r="DKC316" s="96"/>
      <c r="DKD316" s="96"/>
      <c r="DKE316" s="96"/>
      <c r="DKF316" s="96"/>
      <c r="DKG316" s="96"/>
      <c r="DKH316" s="96"/>
      <c r="DKI316" s="96"/>
      <c r="DKJ316" s="96"/>
      <c r="DKK316" s="96"/>
      <c r="DKL316" s="96"/>
      <c r="DKM316" s="96"/>
      <c r="DKN316" s="96"/>
      <c r="DKO316" s="96"/>
      <c r="DKP316" s="96"/>
      <c r="DKQ316" s="96"/>
      <c r="DKR316" s="96"/>
      <c r="DKS316" s="96"/>
      <c r="DKT316" s="96"/>
      <c r="DKU316" s="96"/>
      <c r="DKV316" s="96"/>
      <c r="DKW316" s="96"/>
      <c r="DKX316" s="96"/>
      <c r="DKY316" s="96"/>
      <c r="DKZ316" s="96"/>
      <c r="DLA316" s="96"/>
      <c r="DLB316" s="96"/>
      <c r="DLC316" s="96"/>
      <c r="DLD316" s="96"/>
      <c r="DLE316" s="96"/>
      <c r="DLF316" s="96"/>
      <c r="DLG316" s="96"/>
      <c r="DLH316" s="96"/>
      <c r="DLI316" s="96"/>
      <c r="DLJ316" s="96"/>
      <c r="DLK316" s="96"/>
      <c r="DLL316" s="96"/>
      <c r="DLM316" s="96"/>
      <c r="DLN316" s="96"/>
      <c r="DLO316" s="96"/>
      <c r="DLP316" s="96"/>
      <c r="DLQ316" s="96"/>
      <c r="DLR316" s="96"/>
      <c r="DLS316" s="96"/>
      <c r="DLT316" s="96"/>
      <c r="DLU316" s="96"/>
      <c r="DLV316" s="96"/>
      <c r="DLW316" s="96"/>
      <c r="DLX316" s="96"/>
      <c r="DLY316" s="96"/>
      <c r="DLZ316" s="96"/>
      <c r="DMA316" s="96"/>
      <c r="DMB316" s="96"/>
      <c r="DMC316" s="96"/>
      <c r="DMD316" s="96"/>
      <c r="DME316" s="96"/>
      <c r="DMF316" s="96"/>
      <c r="DMG316" s="96"/>
      <c r="DMH316" s="96"/>
      <c r="DMI316" s="96"/>
      <c r="DMJ316" s="96"/>
      <c r="DMK316" s="96"/>
      <c r="DML316" s="96"/>
      <c r="DMM316" s="96"/>
      <c r="DMN316" s="96"/>
      <c r="DMO316" s="96"/>
      <c r="DMP316" s="96"/>
      <c r="DMQ316" s="96"/>
      <c r="DMR316" s="96"/>
      <c r="DMS316" s="96"/>
      <c r="DMT316" s="96"/>
      <c r="DMU316" s="96"/>
      <c r="DMV316" s="96"/>
      <c r="DMW316" s="96"/>
      <c r="DMX316" s="96"/>
      <c r="DMY316" s="96"/>
      <c r="DMZ316" s="96"/>
      <c r="DNA316" s="96"/>
      <c r="DNB316" s="96"/>
      <c r="DNC316" s="96"/>
      <c r="DND316" s="96"/>
      <c r="DNE316" s="96"/>
      <c r="DNF316" s="96"/>
      <c r="DNG316" s="96"/>
      <c r="DNH316" s="96"/>
      <c r="DNI316" s="96"/>
      <c r="DNJ316" s="96"/>
      <c r="DNK316" s="96"/>
      <c r="DNL316" s="96"/>
      <c r="DNM316" s="96"/>
      <c r="DNN316" s="96"/>
      <c r="DNO316" s="96"/>
      <c r="DNP316" s="96"/>
      <c r="DNQ316" s="96"/>
      <c r="DNR316" s="96"/>
      <c r="DNS316" s="96"/>
      <c r="DNT316" s="96"/>
      <c r="DNU316" s="96"/>
      <c r="DNV316" s="96"/>
      <c r="DNW316" s="96"/>
      <c r="DNX316" s="96"/>
      <c r="DNY316" s="96"/>
      <c r="DNZ316" s="96"/>
      <c r="DOA316" s="96"/>
      <c r="DOB316" s="96"/>
      <c r="DOC316" s="96"/>
      <c r="DOD316" s="96"/>
      <c r="DOE316" s="96"/>
      <c r="DOF316" s="96"/>
      <c r="DOG316" s="96"/>
      <c r="DOH316" s="96"/>
      <c r="DOI316" s="96"/>
      <c r="DOJ316" s="96"/>
      <c r="DOK316" s="96"/>
      <c r="DOL316" s="96"/>
      <c r="DOM316" s="96"/>
      <c r="DON316" s="96"/>
      <c r="DOO316" s="96"/>
      <c r="DOP316" s="96"/>
      <c r="DOQ316" s="96"/>
      <c r="DOR316" s="96"/>
      <c r="DOS316" s="96"/>
      <c r="DOT316" s="96"/>
      <c r="DOU316" s="96"/>
      <c r="DOV316" s="96"/>
      <c r="DOW316" s="96"/>
      <c r="DOX316" s="96"/>
      <c r="DOY316" s="96"/>
      <c r="DOZ316" s="96"/>
      <c r="DPA316" s="96"/>
      <c r="DPB316" s="96"/>
      <c r="DPC316" s="96"/>
      <c r="DPD316" s="96"/>
      <c r="DPE316" s="96"/>
      <c r="DPF316" s="96"/>
      <c r="DPG316" s="96"/>
      <c r="DPH316" s="96"/>
      <c r="DPI316" s="96"/>
      <c r="DPJ316" s="96"/>
      <c r="DPK316" s="96"/>
      <c r="DPL316" s="96"/>
      <c r="DPM316" s="96"/>
      <c r="DPN316" s="96"/>
      <c r="DPO316" s="96"/>
      <c r="DPP316" s="96"/>
      <c r="DPQ316" s="96"/>
      <c r="DPR316" s="96"/>
      <c r="DPS316" s="96"/>
      <c r="DPT316" s="96"/>
      <c r="DPU316" s="96"/>
      <c r="DPV316" s="96"/>
      <c r="DPW316" s="96"/>
      <c r="DPX316" s="96"/>
      <c r="DPY316" s="96"/>
      <c r="DPZ316" s="96"/>
      <c r="DQA316" s="96"/>
      <c r="DQB316" s="96"/>
      <c r="DQC316" s="96"/>
      <c r="DQD316" s="96"/>
      <c r="DQE316" s="96"/>
      <c r="DQF316" s="96"/>
      <c r="DQG316" s="96"/>
      <c r="DQH316" s="96"/>
      <c r="DQI316" s="96"/>
      <c r="DQJ316" s="96"/>
      <c r="DQK316" s="96"/>
      <c r="DQL316" s="96"/>
      <c r="DQM316" s="96"/>
      <c r="DQN316" s="96"/>
      <c r="DQO316" s="96"/>
      <c r="DQP316" s="96"/>
      <c r="DQQ316" s="96"/>
      <c r="DQR316" s="96"/>
      <c r="DQS316" s="96"/>
      <c r="DQT316" s="96"/>
      <c r="DQU316" s="96"/>
      <c r="DQV316" s="96"/>
      <c r="DQW316" s="96"/>
      <c r="DQX316" s="96"/>
      <c r="DQY316" s="96"/>
      <c r="DQZ316" s="96"/>
      <c r="DRA316" s="96"/>
      <c r="DRB316" s="96"/>
      <c r="DRC316" s="96"/>
      <c r="DRD316" s="96"/>
      <c r="DRE316" s="96"/>
      <c r="DRF316" s="96"/>
      <c r="DRG316" s="96"/>
      <c r="DRH316" s="96"/>
      <c r="DRI316" s="96"/>
      <c r="DRJ316" s="96"/>
      <c r="DRK316" s="96"/>
      <c r="DRL316" s="96"/>
      <c r="DRM316" s="96"/>
      <c r="DRN316" s="96"/>
      <c r="DRO316" s="96"/>
      <c r="DRP316" s="96"/>
      <c r="DRQ316" s="96"/>
      <c r="DRR316" s="96"/>
      <c r="DRS316" s="96"/>
      <c r="DRT316" s="96"/>
      <c r="DRU316" s="96"/>
      <c r="DRV316" s="96"/>
      <c r="DRW316" s="96"/>
      <c r="DRX316" s="96"/>
      <c r="DRY316" s="96"/>
      <c r="DRZ316" s="96"/>
      <c r="DSA316" s="96"/>
      <c r="DSB316" s="96"/>
      <c r="DSC316" s="96"/>
      <c r="DSD316" s="96"/>
      <c r="DSE316" s="96"/>
      <c r="DSF316" s="96"/>
      <c r="DSG316" s="96"/>
      <c r="DSH316" s="96"/>
      <c r="DSI316" s="96"/>
      <c r="DSJ316" s="96"/>
      <c r="DSK316" s="96"/>
      <c r="DSL316" s="96"/>
      <c r="DSM316" s="96"/>
      <c r="DSN316" s="96"/>
      <c r="DSO316" s="96"/>
      <c r="DSP316" s="96"/>
      <c r="DSQ316" s="96"/>
      <c r="DSR316" s="96"/>
      <c r="DSS316" s="96"/>
      <c r="DST316" s="96"/>
      <c r="DSU316" s="96"/>
      <c r="DSV316" s="96"/>
      <c r="DSW316" s="96"/>
      <c r="DSX316" s="96"/>
      <c r="DSY316" s="96"/>
      <c r="DSZ316" s="96"/>
      <c r="DTA316" s="96"/>
      <c r="DTB316" s="96"/>
      <c r="DTC316" s="96"/>
      <c r="DTD316" s="96"/>
      <c r="DTE316" s="96"/>
      <c r="DTF316" s="96"/>
      <c r="DTG316" s="96"/>
      <c r="DTH316" s="96"/>
      <c r="DTI316" s="96"/>
      <c r="DTJ316" s="96"/>
      <c r="DTK316" s="96"/>
      <c r="DTL316" s="96"/>
      <c r="DTM316" s="96"/>
      <c r="DTN316" s="96"/>
      <c r="DTO316" s="96"/>
      <c r="DTP316" s="96"/>
      <c r="DTQ316" s="96"/>
      <c r="DTR316" s="96"/>
      <c r="DTS316" s="96"/>
      <c r="DTT316" s="96"/>
      <c r="DTU316" s="96"/>
      <c r="DTV316" s="96"/>
      <c r="DTW316" s="96"/>
      <c r="DTX316" s="96"/>
      <c r="DTY316" s="96"/>
      <c r="DTZ316" s="96"/>
      <c r="DUA316" s="96"/>
      <c r="DUB316" s="96"/>
      <c r="DUC316" s="96"/>
      <c r="DUD316" s="96"/>
      <c r="DUE316" s="96"/>
      <c r="DUF316" s="96"/>
      <c r="DUG316" s="96"/>
      <c r="DUH316" s="96"/>
      <c r="DUI316" s="96"/>
      <c r="DUJ316" s="96"/>
      <c r="DUK316" s="96"/>
      <c r="DUL316" s="96"/>
      <c r="DUM316" s="96"/>
      <c r="DUN316" s="96"/>
      <c r="DUO316" s="96"/>
      <c r="DUP316" s="96"/>
      <c r="DUQ316" s="96"/>
      <c r="DUR316" s="96"/>
      <c r="DUS316" s="96"/>
      <c r="DUT316" s="96"/>
      <c r="DUU316" s="96"/>
      <c r="DUV316" s="96"/>
      <c r="DUW316" s="96"/>
      <c r="DUX316" s="96"/>
      <c r="DUY316" s="96"/>
      <c r="DUZ316" s="96"/>
      <c r="DVA316" s="96"/>
      <c r="DVB316" s="96"/>
      <c r="DVC316" s="96"/>
      <c r="DVD316" s="96"/>
      <c r="DVE316" s="96"/>
      <c r="DVF316" s="96"/>
      <c r="DVG316" s="96"/>
      <c r="DVH316" s="96"/>
      <c r="DVI316" s="96"/>
      <c r="DVJ316" s="96"/>
      <c r="DVK316" s="96"/>
      <c r="DVL316" s="96"/>
      <c r="DVM316" s="96"/>
      <c r="DVN316" s="96"/>
      <c r="DVO316" s="96"/>
      <c r="DVP316" s="96"/>
      <c r="DVQ316" s="96"/>
      <c r="DVR316" s="96"/>
      <c r="DVS316" s="96"/>
      <c r="DVT316" s="96"/>
      <c r="DVU316" s="96"/>
      <c r="DVV316" s="96"/>
      <c r="DVW316" s="96"/>
      <c r="DVX316" s="96"/>
      <c r="DVY316" s="96"/>
      <c r="DVZ316" s="96"/>
      <c r="DWA316" s="96"/>
      <c r="DWB316" s="96"/>
      <c r="DWC316" s="96"/>
      <c r="DWD316" s="96"/>
      <c r="DWE316" s="96"/>
      <c r="DWF316" s="96"/>
      <c r="DWG316" s="96"/>
      <c r="DWH316" s="96"/>
      <c r="DWI316" s="96"/>
      <c r="DWJ316" s="96"/>
      <c r="DWK316" s="96"/>
      <c r="DWL316" s="96"/>
      <c r="DWM316" s="96"/>
      <c r="DWN316" s="96"/>
      <c r="DWO316" s="96"/>
      <c r="DWP316" s="96"/>
      <c r="DWQ316" s="96"/>
      <c r="DWR316" s="96"/>
      <c r="DWS316" s="96"/>
      <c r="DWT316" s="96"/>
      <c r="DWU316" s="96"/>
      <c r="DWV316" s="96"/>
      <c r="DWW316" s="96"/>
      <c r="DWX316" s="96"/>
      <c r="DWY316" s="96"/>
      <c r="DWZ316" s="96"/>
      <c r="DXA316" s="96"/>
      <c r="DXB316" s="96"/>
      <c r="DXC316" s="96"/>
      <c r="DXD316" s="96"/>
      <c r="DXE316" s="96"/>
      <c r="DXF316" s="96"/>
      <c r="DXG316" s="96"/>
      <c r="DXH316" s="96"/>
      <c r="DXI316" s="96"/>
      <c r="DXJ316" s="96"/>
      <c r="DXK316" s="96"/>
      <c r="DXL316" s="96"/>
      <c r="DXM316" s="96"/>
      <c r="DXN316" s="96"/>
      <c r="DXO316" s="96"/>
      <c r="DXP316" s="96"/>
      <c r="DXQ316" s="96"/>
      <c r="DXR316" s="96"/>
      <c r="DXS316" s="96"/>
      <c r="DXT316" s="96"/>
      <c r="DXU316" s="96"/>
      <c r="DXV316" s="96"/>
      <c r="DXW316" s="96"/>
      <c r="DXX316" s="96"/>
      <c r="DXY316" s="96"/>
      <c r="DXZ316" s="96"/>
      <c r="DYA316" s="96"/>
      <c r="DYB316" s="96"/>
      <c r="DYC316" s="96"/>
      <c r="DYD316" s="96"/>
      <c r="DYE316" s="96"/>
      <c r="DYF316" s="96"/>
      <c r="DYG316" s="96"/>
      <c r="DYH316" s="96"/>
      <c r="DYI316" s="96"/>
      <c r="DYJ316" s="96"/>
      <c r="DYK316" s="96"/>
      <c r="DYL316" s="96"/>
      <c r="DYM316" s="96"/>
      <c r="DYN316" s="96"/>
      <c r="DYO316" s="96"/>
      <c r="DYP316" s="96"/>
      <c r="DYQ316" s="96"/>
      <c r="DYR316" s="96"/>
      <c r="DYS316" s="96"/>
      <c r="DYT316" s="96"/>
      <c r="DYU316" s="96"/>
      <c r="DYV316" s="96"/>
      <c r="DYW316" s="96"/>
      <c r="DYX316" s="96"/>
      <c r="DYY316" s="96"/>
      <c r="DYZ316" s="96"/>
      <c r="DZA316" s="96"/>
      <c r="DZB316" s="96"/>
      <c r="DZC316" s="96"/>
      <c r="DZD316" s="96"/>
      <c r="DZE316" s="96"/>
      <c r="DZF316" s="96"/>
      <c r="DZG316" s="96"/>
      <c r="DZH316" s="96"/>
      <c r="DZI316" s="96"/>
      <c r="DZJ316" s="96"/>
      <c r="DZK316" s="96"/>
      <c r="DZL316" s="96"/>
      <c r="DZM316" s="96"/>
      <c r="DZN316" s="96"/>
      <c r="DZO316" s="96"/>
      <c r="DZP316" s="96"/>
      <c r="DZQ316" s="96"/>
      <c r="DZR316" s="96"/>
      <c r="DZS316" s="96"/>
      <c r="DZT316" s="96"/>
      <c r="DZU316" s="96"/>
      <c r="DZV316" s="96"/>
      <c r="DZW316" s="96"/>
      <c r="DZX316" s="96"/>
      <c r="DZY316" s="96"/>
      <c r="DZZ316" s="96"/>
      <c r="EAA316" s="96"/>
      <c r="EAB316" s="96"/>
      <c r="EAC316" s="96"/>
      <c r="EAD316" s="96"/>
      <c r="EAE316" s="96"/>
      <c r="EAF316" s="96"/>
      <c r="EAG316" s="96"/>
      <c r="EAH316" s="96"/>
      <c r="EAI316" s="96"/>
      <c r="EAJ316" s="96"/>
      <c r="EAK316" s="96"/>
      <c r="EAL316" s="96"/>
      <c r="EAM316" s="96"/>
      <c r="EAN316" s="96"/>
      <c r="EAO316" s="96"/>
      <c r="EAP316" s="96"/>
      <c r="EAQ316" s="96"/>
      <c r="EAR316" s="96"/>
      <c r="EAS316" s="96"/>
      <c r="EAT316" s="96"/>
      <c r="EAU316" s="96"/>
      <c r="EAV316" s="96"/>
      <c r="EAW316" s="96"/>
      <c r="EAX316" s="96"/>
      <c r="EAY316" s="96"/>
      <c r="EAZ316" s="96"/>
      <c r="EBA316" s="96"/>
      <c r="EBB316" s="96"/>
      <c r="EBC316" s="96"/>
      <c r="EBD316" s="96"/>
      <c r="EBE316" s="96"/>
      <c r="EBF316" s="96"/>
      <c r="EBG316" s="96"/>
      <c r="EBH316" s="96"/>
      <c r="EBI316" s="96"/>
      <c r="EBJ316" s="96"/>
      <c r="EBK316" s="96"/>
      <c r="EBL316" s="96"/>
      <c r="EBM316" s="96"/>
      <c r="EBN316" s="96"/>
      <c r="EBO316" s="96"/>
      <c r="EBP316" s="96"/>
      <c r="EBQ316" s="96"/>
      <c r="EBR316" s="96"/>
      <c r="EBS316" s="96"/>
      <c r="EBT316" s="96"/>
      <c r="EBU316" s="96"/>
      <c r="EBV316" s="96"/>
      <c r="EBW316" s="96"/>
      <c r="EBX316" s="96"/>
      <c r="EBY316" s="96"/>
      <c r="EBZ316" s="96"/>
      <c r="ECA316" s="96"/>
      <c r="ECB316" s="96"/>
      <c r="ECC316" s="96"/>
      <c r="ECD316" s="96"/>
      <c r="ECE316" s="96"/>
      <c r="ECF316" s="96"/>
      <c r="ECG316" s="96"/>
      <c r="ECH316" s="96"/>
      <c r="ECI316" s="96"/>
      <c r="ECJ316" s="96"/>
      <c r="ECK316" s="96"/>
      <c r="ECL316" s="96"/>
      <c r="ECM316" s="96"/>
      <c r="ECN316" s="96"/>
      <c r="ECO316" s="96"/>
      <c r="ECP316" s="96"/>
      <c r="ECQ316" s="96"/>
      <c r="ECR316" s="96"/>
      <c r="ECS316" s="96"/>
      <c r="ECT316" s="96"/>
      <c r="ECU316" s="96"/>
      <c r="ECV316" s="96"/>
      <c r="ECW316" s="96"/>
      <c r="ECX316" s="96"/>
      <c r="ECY316" s="96"/>
      <c r="ECZ316" s="96"/>
      <c r="EDA316" s="96"/>
      <c r="EDB316" s="96"/>
      <c r="EDC316" s="96"/>
      <c r="EDD316" s="96"/>
      <c r="EDE316" s="96"/>
      <c r="EDF316" s="96"/>
      <c r="EDG316" s="96"/>
      <c r="EDH316" s="96"/>
      <c r="EDI316" s="96"/>
      <c r="EDJ316" s="96"/>
      <c r="EDK316" s="96"/>
      <c r="EDL316" s="96"/>
      <c r="EDM316" s="96"/>
      <c r="EDN316" s="96"/>
      <c r="EDO316" s="96"/>
      <c r="EDP316" s="96"/>
      <c r="EDQ316" s="96"/>
      <c r="EDR316" s="96"/>
      <c r="EDS316" s="96"/>
      <c r="EDT316" s="96"/>
      <c r="EDU316" s="96"/>
      <c r="EDV316" s="96"/>
      <c r="EDW316" s="96"/>
      <c r="EDX316" s="96"/>
      <c r="EDY316" s="96"/>
      <c r="EDZ316" s="96"/>
      <c r="EEA316" s="96"/>
      <c r="EEB316" s="96"/>
      <c r="EEC316" s="96"/>
      <c r="EED316" s="96"/>
      <c r="EEE316" s="96"/>
      <c r="EEF316" s="96"/>
      <c r="EEG316" s="96"/>
      <c r="EEH316" s="96"/>
      <c r="EEI316" s="96"/>
      <c r="EEJ316" s="96"/>
      <c r="EEK316" s="96"/>
      <c r="EEL316" s="96"/>
      <c r="EEM316" s="96"/>
      <c r="EEN316" s="96"/>
      <c r="EEO316" s="96"/>
      <c r="EEP316" s="96"/>
      <c r="EEQ316" s="96"/>
      <c r="EER316" s="96"/>
      <c r="EES316" s="96"/>
      <c r="EET316" s="96"/>
      <c r="EEU316" s="96"/>
      <c r="EEV316" s="96"/>
      <c r="EEW316" s="96"/>
      <c r="EEX316" s="96"/>
      <c r="EEY316" s="96"/>
      <c r="EEZ316" s="96"/>
      <c r="EFA316" s="96"/>
      <c r="EFB316" s="96"/>
      <c r="EFC316" s="96"/>
      <c r="EFD316" s="96"/>
      <c r="EFE316" s="96"/>
      <c r="EFF316" s="96"/>
      <c r="EFG316" s="96"/>
      <c r="EFH316" s="96"/>
      <c r="EFI316" s="96"/>
      <c r="EFJ316" s="96"/>
      <c r="EFK316" s="96"/>
      <c r="EFL316" s="96"/>
      <c r="EFM316" s="96"/>
      <c r="EFN316" s="96"/>
      <c r="EFO316" s="96"/>
      <c r="EFP316" s="96"/>
      <c r="EFQ316" s="96"/>
      <c r="EFR316" s="96"/>
      <c r="EFS316" s="96"/>
      <c r="EFT316" s="96"/>
      <c r="EFU316" s="96"/>
      <c r="EFV316" s="96"/>
      <c r="EFW316" s="96"/>
      <c r="EFX316" s="96"/>
      <c r="EFY316" s="96"/>
      <c r="EFZ316" s="96"/>
      <c r="EGA316" s="96"/>
      <c r="EGB316" s="96"/>
      <c r="EGC316" s="96"/>
      <c r="EGD316" s="96"/>
      <c r="EGE316" s="96"/>
      <c r="EGF316" s="96"/>
      <c r="EGG316" s="96"/>
      <c r="EGH316" s="96"/>
      <c r="EGI316" s="96"/>
      <c r="EGJ316" s="96"/>
      <c r="EGK316" s="96"/>
      <c r="EGL316" s="96"/>
      <c r="EGM316" s="96"/>
      <c r="EGN316" s="96"/>
      <c r="EGO316" s="96"/>
      <c r="EGP316" s="96"/>
      <c r="EGQ316" s="96"/>
      <c r="EGR316" s="96"/>
      <c r="EGS316" s="96"/>
      <c r="EGT316" s="96"/>
      <c r="EGU316" s="96"/>
      <c r="EGV316" s="96"/>
      <c r="EGW316" s="96"/>
      <c r="EGX316" s="96"/>
      <c r="EGY316" s="96"/>
      <c r="EGZ316" s="96"/>
      <c r="EHA316" s="96"/>
      <c r="EHB316" s="96"/>
      <c r="EHC316" s="96"/>
      <c r="EHD316" s="96"/>
      <c r="EHE316" s="96"/>
      <c r="EHF316" s="96"/>
      <c r="EHG316" s="96"/>
      <c r="EHH316" s="96"/>
      <c r="EHI316" s="96"/>
      <c r="EHJ316" s="96"/>
      <c r="EHK316" s="96"/>
      <c r="EHL316" s="96"/>
      <c r="EHM316" s="96"/>
      <c r="EHN316" s="96"/>
      <c r="EHO316" s="96"/>
      <c r="EHP316" s="96"/>
      <c r="EHQ316" s="96"/>
      <c r="EHR316" s="96"/>
      <c r="EHS316" s="96"/>
      <c r="EHT316" s="96"/>
      <c r="EHU316" s="96"/>
      <c r="EHV316" s="96"/>
      <c r="EHW316" s="96"/>
      <c r="EHX316" s="96"/>
      <c r="EHY316" s="96"/>
      <c r="EHZ316" s="96"/>
      <c r="EIA316" s="96"/>
      <c r="EIB316" s="96"/>
      <c r="EIC316" s="96"/>
      <c r="EID316" s="96"/>
      <c r="EIE316" s="96"/>
      <c r="EIF316" s="96"/>
      <c r="EIG316" s="96"/>
      <c r="EIH316" s="96"/>
      <c r="EII316" s="96"/>
      <c r="EIJ316" s="96"/>
      <c r="EIK316" s="96"/>
      <c r="EIL316" s="96"/>
      <c r="EIM316" s="96"/>
      <c r="EIN316" s="96"/>
      <c r="EIO316" s="96"/>
      <c r="EIP316" s="96"/>
      <c r="EIQ316" s="96"/>
      <c r="EIR316" s="96"/>
      <c r="EIS316" s="96"/>
      <c r="EIT316" s="96"/>
      <c r="EIU316" s="96"/>
      <c r="EIV316" s="96"/>
      <c r="EIW316" s="96"/>
      <c r="EIX316" s="96"/>
      <c r="EIY316" s="96"/>
      <c r="EIZ316" s="96"/>
      <c r="EJA316" s="96"/>
      <c r="EJB316" s="96"/>
      <c r="EJC316" s="96"/>
      <c r="EJD316" s="96"/>
      <c r="EJE316" s="96"/>
      <c r="EJF316" s="96"/>
      <c r="EJG316" s="96"/>
      <c r="EJH316" s="96"/>
      <c r="EJI316" s="96"/>
      <c r="EJJ316" s="96"/>
      <c r="EJK316" s="96"/>
      <c r="EJL316" s="96"/>
      <c r="EJM316" s="96"/>
      <c r="EJN316" s="96"/>
      <c r="EJO316" s="96"/>
      <c r="EJP316" s="96"/>
      <c r="EJQ316" s="96"/>
      <c r="EJR316" s="96"/>
      <c r="EJS316" s="96"/>
      <c r="EJT316" s="96"/>
      <c r="EJU316" s="96"/>
      <c r="EJV316" s="96"/>
      <c r="EJW316" s="96"/>
      <c r="EJX316" s="96"/>
      <c r="EJY316" s="96"/>
      <c r="EJZ316" s="96"/>
      <c r="EKA316" s="96"/>
      <c r="EKB316" s="96"/>
      <c r="EKC316" s="96"/>
      <c r="EKD316" s="96"/>
      <c r="EKE316" s="96"/>
      <c r="EKF316" s="96"/>
      <c r="EKG316" s="96"/>
      <c r="EKH316" s="96"/>
      <c r="EKI316" s="96"/>
      <c r="EKJ316" s="96"/>
      <c r="EKK316" s="96"/>
      <c r="EKL316" s="96"/>
      <c r="EKM316" s="96"/>
      <c r="EKN316" s="96"/>
      <c r="EKO316" s="96"/>
      <c r="EKP316" s="96"/>
      <c r="EKQ316" s="96"/>
      <c r="EKR316" s="96"/>
      <c r="EKS316" s="96"/>
      <c r="EKT316" s="96"/>
      <c r="EKU316" s="96"/>
      <c r="EKV316" s="96"/>
      <c r="EKW316" s="96"/>
      <c r="EKX316" s="96"/>
      <c r="EKY316" s="96"/>
      <c r="EKZ316" s="96"/>
      <c r="ELA316" s="96"/>
      <c r="ELB316" s="96"/>
      <c r="ELC316" s="96"/>
      <c r="ELD316" s="96"/>
      <c r="ELE316" s="96"/>
      <c r="ELF316" s="96"/>
      <c r="ELG316" s="96"/>
      <c r="ELH316" s="96"/>
      <c r="ELI316" s="96"/>
      <c r="ELJ316" s="96"/>
      <c r="ELK316" s="96"/>
      <c r="ELL316" s="96"/>
      <c r="ELM316" s="96"/>
      <c r="ELN316" s="96"/>
      <c r="ELO316" s="96"/>
      <c r="ELP316" s="96"/>
      <c r="ELQ316" s="96"/>
      <c r="ELR316" s="96"/>
      <c r="ELS316" s="96"/>
      <c r="ELT316" s="96"/>
      <c r="ELU316" s="96"/>
      <c r="ELV316" s="96"/>
      <c r="ELW316" s="96"/>
      <c r="ELX316" s="96"/>
      <c r="ELY316" s="96"/>
      <c r="ELZ316" s="96"/>
      <c r="EMA316" s="96"/>
      <c r="EMB316" s="96"/>
      <c r="EMC316" s="96"/>
      <c r="EMD316" s="96"/>
      <c r="EME316" s="96"/>
      <c r="EMF316" s="96"/>
      <c r="EMG316" s="96"/>
      <c r="EMH316" s="96"/>
      <c r="EMI316" s="96"/>
      <c r="EMJ316" s="96"/>
      <c r="EMK316" s="96"/>
      <c r="EML316" s="96"/>
      <c r="EMM316" s="96"/>
      <c r="EMN316" s="96"/>
      <c r="EMO316" s="96"/>
      <c r="EMP316" s="96"/>
      <c r="EMQ316" s="96"/>
      <c r="EMR316" s="96"/>
      <c r="EMS316" s="96"/>
      <c r="EMT316" s="96"/>
      <c r="EMU316" s="96"/>
      <c r="EMV316" s="96"/>
      <c r="EMW316" s="96"/>
      <c r="EMX316" s="96"/>
      <c r="EMY316" s="96"/>
      <c r="EMZ316" s="96"/>
      <c r="ENA316" s="96"/>
      <c r="ENB316" s="96"/>
      <c r="ENC316" s="96"/>
      <c r="END316" s="96"/>
      <c r="ENE316" s="96"/>
      <c r="ENF316" s="96"/>
      <c r="ENG316" s="96"/>
      <c r="ENH316" s="96"/>
      <c r="ENI316" s="96"/>
      <c r="ENJ316" s="96"/>
      <c r="ENK316" s="96"/>
      <c r="ENL316" s="96"/>
      <c r="ENM316" s="96"/>
      <c r="ENN316" s="96"/>
      <c r="ENO316" s="96"/>
      <c r="ENP316" s="96"/>
      <c r="ENQ316" s="96"/>
      <c r="ENR316" s="96"/>
      <c r="ENS316" s="96"/>
      <c r="ENT316" s="96"/>
      <c r="ENU316" s="96"/>
      <c r="ENV316" s="96"/>
      <c r="ENW316" s="96"/>
      <c r="ENX316" s="96"/>
      <c r="ENY316" s="96"/>
      <c r="ENZ316" s="96"/>
      <c r="EOA316" s="96"/>
      <c r="EOB316" s="96"/>
      <c r="EOC316" s="96"/>
      <c r="EOD316" s="96"/>
      <c r="EOE316" s="96"/>
      <c r="EOF316" s="96"/>
      <c r="EOG316" s="96"/>
      <c r="EOH316" s="96"/>
      <c r="EOI316" s="96"/>
      <c r="EOJ316" s="96"/>
      <c r="EOK316" s="96"/>
      <c r="EOL316" s="96"/>
      <c r="EOM316" s="96"/>
      <c r="EON316" s="96"/>
      <c r="EOO316" s="96"/>
      <c r="EOP316" s="96"/>
      <c r="EOQ316" s="96"/>
      <c r="EOR316" s="96"/>
      <c r="EOS316" s="96"/>
      <c r="EOT316" s="96"/>
      <c r="EOU316" s="96"/>
      <c r="EOV316" s="96"/>
      <c r="EOW316" s="96"/>
      <c r="EOX316" s="96"/>
      <c r="EOY316" s="96"/>
      <c r="EOZ316" s="96"/>
      <c r="EPA316" s="96"/>
      <c r="EPB316" s="96"/>
      <c r="EPC316" s="96"/>
      <c r="EPD316" s="96"/>
      <c r="EPE316" s="96"/>
      <c r="EPF316" s="96"/>
      <c r="EPG316" s="96"/>
      <c r="EPH316" s="96"/>
      <c r="EPI316" s="96"/>
      <c r="EPJ316" s="96"/>
      <c r="EPK316" s="96"/>
      <c r="EPL316" s="96"/>
      <c r="EPM316" s="96"/>
      <c r="EPN316" s="96"/>
      <c r="EPO316" s="96"/>
      <c r="EPP316" s="96"/>
      <c r="EPQ316" s="96"/>
      <c r="EPR316" s="96"/>
      <c r="EPS316" s="96"/>
      <c r="EPT316" s="96"/>
      <c r="EPU316" s="96"/>
      <c r="EPV316" s="96"/>
      <c r="EPW316" s="96"/>
      <c r="EPX316" s="96"/>
      <c r="EPY316" s="96"/>
      <c r="EPZ316" s="96"/>
      <c r="EQA316" s="96"/>
      <c r="EQB316" s="96"/>
      <c r="EQC316" s="96"/>
      <c r="EQD316" s="96"/>
      <c r="EQE316" s="96"/>
      <c r="EQF316" s="96"/>
      <c r="EQG316" s="96"/>
      <c r="EQH316" s="96"/>
      <c r="EQI316" s="96"/>
      <c r="EQJ316" s="96"/>
      <c r="EQK316" s="96"/>
      <c r="EQL316" s="96"/>
      <c r="EQM316" s="96"/>
      <c r="EQN316" s="96"/>
      <c r="EQO316" s="96"/>
      <c r="EQP316" s="96"/>
      <c r="EQQ316" s="96"/>
      <c r="EQR316" s="96"/>
      <c r="EQS316" s="96"/>
      <c r="EQT316" s="96"/>
      <c r="EQU316" s="96"/>
      <c r="EQV316" s="96"/>
      <c r="EQW316" s="96"/>
      <c r="EQX316" s="96"/>
      <c r="EQY316" s="96"/>
      <c r="EQZ316" s="96"/>
      <c r="ERA316" s="96"/>
      <c r="ERB316" s="96"/>
      <c r="ERC316" s="96"/>
      <c r="ERD316" s="96"/>
      <c r="ERE316" s="96"/>
      <c r="ERF316" s="96"/>
      <c r="ERG316" s="96"/>
      <c r="ERH316" s="96"/>
      <c r="ERI316" s="96"/>
      <c r="ERJ316" s="96"/>
      <c r="ERK316" s="96"/>
      <c r="ERL316" s="96"/>
      <c r="ERM316" s="96"/>
      <c r="ERN316" s="96"/>
      <c r="ERO316" s="96"/>
      <c r="ERP316" s="96"/>
      <c r="ERQ316" s="96"/>
      <c r="ERR316" s="96"/>
      <c r="ERS316" s="96"/>
      <c r="ERT316" s="96"/>
      <c r="ERU316" s="96"/>
      <c r="ERV316" s="96"/>
      <c r="ERW316" s="96"/>
      <c r="ERX316" s="96"/>
      <c r="ERY316" s="96"/>
      <c r="ERZ316" s="96"/>
      <c r="ESA316" s="96"/>
      <c r="ESB316" s="96"/>
      <c r="ESC316" s="96"/>
      <c r="ESD316" s="96"/>
      <c r="ESE316" s="96"/>
      <c r="ESF316" s="96"/>
      <c r="ESG316" s="96"/>
      <c r="ESH316" s="96"/>
      <c r="ESI316" s="96"/>
      <c r="ESJ316" s="96"/>
      <c r="ESK316" s="96"/>
      <c r="ESL316" s="96"/>
      <c r="ESM316" s="96"/>
      <c r="ESN316" s="96"/>
      <c r="ESO316" s="96"/>
      <c r="ESP316" s="96"/>
      <c r="ESQ316" s="96"/>
      <c r="ESR316" s="96"/>
      <c r="ESS316" s="96"/>
      <c r="EST316" s="96"/>
      <c r="ESU316" s="96"/>
      <c r="ESV316" s="96"/>
      <c r="ESW316" s="96"/>
      <c r="ESX316" s="96"/>
      <c r="ESY316" s="96"/>
      <c r="ESZ316" s="96"/>
      <c r="ETA316" s="96"/>
      <c r="ETB316" s="96"/>
      <c r="ETC316" s="96"/>
      <c r="ETD316" s="96"/>
      <c r="ETE316" s="96"/>
      <c r="ETF316" s="96"/>
      <c r="ETG316" s="96"/>
      <c r="ETH316" s="96"/>
      <c r="ETI316" s="96"/>
      <c r="ETJ316" s="96"/>
      <c r="ETK316" s="96"/>
      <c r="ETL316" s="96"/>
      <c r="ETM316" s="96"/>
      <c r="ETN316" s="96"/>
      <c r="ETO316" s="96"/>
      <c r="ETP316" s="96"/>
      <c r="ETQ316" s="96"/>
      <c r="ETR316" s="96"/>
      <c r="ETS316" s="96"/>
      <c r="ETT316" s="96"/>
      <c r="ETU316" s="96"/>
      <c r="ETV316" s="96"/>
      <c r="ETW316" s="96"/>
      <c r="ETX316" s="96"/>
      <c r="ETY316" s="96"/>
      <c r="ETZ316" s="96"/>
      <c r="EUA316" s="96"/>
      <c r="EUB316" s="96"/>
      <c r="EUC316" s="96"/>
      <c r="EUD316" s="96"/>
      <c r="EUE316" s="96"/>
      <c r="EUF316" s="96"/>
      <c r="EUG316" s="96"/>
      <c r="EUH316" s="96"/>
      <c r="EUI316" s="96"/>
      <c r="EUJ316" s="96"/>
      <c r="EUK316" s="96"/>
      <c r="EUL316" s="96"/>
      <c r="EUM316" s="96"/>
      <c r="EUN316" s="96"/>
      <c r="EUO316" s="96"/>
      <c r="EUP316" s="96"/>
      <c r="EUQ316" s="96"/>
      <c r="EUR316" s="96"/>
      <c r="EUS316" s="96"/>
      <c r="EUT316" s="96"/>
      <c r="EUU316" s="96"/>
      <c r="EUV316" s="96"/>
      <c r="EUW316" s="96"/>
      <c r="EUX316" s="96"/>
      <c r="EUY316" s="96"/>
      <c r="EUZ316" s="96"/>
      <c r="EVA316" s="96"/>
      <c r="EVB316" s="96"/>
      <c r="EVC316" s="96"/>
      <c r="EVD316" s="96"/>
      <c r="EVE316" s="96"/>
      <c r="EVF316" s="96"/>
      <c r="EVG316" s="96"/>
      <c r="EVH316" s="96"/>
      <c r="EVI316" s="96"/>
      <c r="EVJ316" s="96"/>
      <c r="EVK316" s="96"/>
      <c r="EVL316" s="96"/>
      <c r="EVM316" s="96"/>
      <c r="EVN316" s="96"/>
      <c r="EVO316" s="96"/>
      <c r="EVP316" s="96"/>
      <c r="EVQ316" s="96"/>
      <c r="EVR316" s="96"/>
      <c r="EVS316" s="96"/>
      <c r="EVT316" s="96"/>
      <c r="EVU316" s="96"/>
      <c r="EVV316" s="96"/>
      <c r="EVW316" s="96"/>
      <c r="EVX316" s="96"/>
      <c r="EVY316" s="96"/>
      <c r="EVZ316" s="96"/>
      <c r="EWA316" s="96"/>
      <c r="EWB316" s="96"/>
      <c r="EWC316" s="96"/>
      <c r="EWD316" s="96"/>
      <c r="EWE316" s="96"/>
      <c r="EWF316" s="96"/>
      <c r="EWG316" s="96"/>
      <c r="EWH316" s="96"/>
      <c r="EWI316" s="96"/>
      <c r="EWJ316" s="96"/>
      <c r="EWK316" s="96"/>
      <c r="EWL316" s="96"/>
      <c r="EWM316" s="96"/>
      <c r="EWN316" s="96"/>
      <c r="EWO316" s="96"/>
      <c r="EWP316" s="96"/>
      <c r="EWQ316" s="96"/>
      <c r="EWR316" s="96"/>
      <c r="EWS316" s="96"/>
      <c r="EWT316" s="96"/>
      <c r="EWU316" s="96"/>
      <c r="EWV316" s="96"/>
      <c r="EWW316" s="96"/>
      <c r="EWX316" s="96"/>
      <c r="EWY316" s="96"/>
      <c r="EWZ316" s="96"/>
      <c r="EXA316" s="96"/>
      <c r="EXB316" s="96"/>
      <c r="EXC316" s="96"/>
      <c r="EXD316" s="96"/>
      <c r="EXE316" s="96"/>
      <c r="EXF316" s="96"/>
      <c r="EXG316" s="96"/>
      <c r="EXH316" s="96"/>
      <c r="EXI316" s="96"/>
      <c r="EXJ316" s="96"/>
      <c r="EXK316" s="96"/>
      <c r="EXL316" s="96"/>
      <c r="EXM316" s="96"/>
      <c r="EXN316" s="96"/>
      <c r="EXO316" s="96"/>
      <c r="EXP316" s="96"/>
      <c r="EXQ316" s="96"/>
      <c r="EXR316" s="96"/>
      <c r="EXS316" s="96"/>
      <c r="EXT316" s="96"/>
      <c r="EXU316" s="96"/>
      <c r="EXV316" s="96"/>
      <c r="EXW316" s="96"/>
      <c r="EXX316" s="96"/>
      <c r="EXY316" s="96"/>
      <c r="EXZ316" s="96"/>
      <c r="EYA316" s="96"/>
      <c r="EYB316" s="96"/>
      <c r="EYC316" s="96"/>
      <c r="EYD316" s="96"/>
      <c r="EYE316" s="96"/>
      <c r="EYF316" s="96"/>
      <c r="EYG316" s="96"/>
      <c r="EYH316" s="96"/>
      <c r="EYI316" s="96"/>
      <c r="EYJ316" s="96"/>
      <c r="EYK316" s="96"/>
      <c r="EYL316" s="96"/>
      <c r="EYM316" s="96"/>
      <c r="EYN316" s="96"/>
      <c r="EYO316" s="96"/>
      <c r="EYP316" s="96"/>
      <c r="EYQ316" s="96"/>
      <c r="EYR316" s="96"/>
      <c r="EYS316" s="96"/>
      <c r="EYT316" s="96"/>
      <c r="EYU316" s="96"/>
      <c r="EYV316" s="96"/>
      <c r="EYW316" s="96"/>
      <c r="EYX316" s="96"/>
      <c r="EYY316" s="96"/>
      <c r="EYZ316" s="96"/>
      <c r="EZA316" s="96"/>
      <c r="EZB316" s="96"/>
      <c r="EZC316" s="96"/>
      <c r="EZD316" s="96"/>
      <c r="EZE316" s="96"/>
      <c r="EZF316" s="96"/>
      <c r="EZG316" s="96"/>
      <c r="EZH316" s="96"/>
      <c r="EZI316" s="96"/>
      <c r="EZJ316" s="96"/>
      <c r="EZK316" s="96"/>
      <c r="EZL316" s="96"/>
      <c r="EZM316" s="96"/>
      <c r="EZN316" s="96"/>
      <c r="EZO316" s="96"/>
      <c r="EZP316" s="96"/>
      <c r="EZQ316" s="96"/>
      <c r="EZR316" s="96"/>
      <c r="EZS316" s="96"/>
      <c r="EZT316" s="96"/>
      <c r="EZU316" s="96"/>
      <c r="EZV316" s="96"/>
      <c r="EZW316" s="96"/>
      <c r="EZX316" s="96"/>
      <c r="EZY316" s="96"/>
      <c r="EZZ316" s="96"/>
      <c r="FAA316" s="96"/>
      <c r="FAB316" s="96"/>
      <c r="FAC316" s="96"/>
      <c r="FAD316" s="96"/>
      <c r="FAE316" s="96"/>
      <c r="FAF316" s="96"/>
      <c r="FAG316" s="96"/>
      <c r="FAH316" s="96"/>
      <c r="FAI316" s="96"/>
      <c r="FAJ316" s="96"/>
      <c r="FAK316" s="96"/>
      <c r="FAL316" s="96"/>
      <c r="FAM316" s="96"/>
      <c r="FAN316" s="96"/>
      <c r="FAO316" s="96"/>
      <c r="FAP316" s="96"/>
      <c r="FAQ316" s="96"/>
      <c r="FAR316" s="96"/>
      <c r="FAS316" s="96"/>
      <c r="FAT316" s="96"/>
      <c r="FAU316" s="96"/>
      <c r="FAV316" s="96"/>
      <c r="FAW316" s="96"/>
      <c r="FAX316" s="96"/>
      <c r="FAY316" s="96"/>
      <c r="FAZ316" s="96"/>
      <c r="FBA316" s="96"/>
      <c r="FBB316" s="96"/>
      <c r="FBC316" s="96"/>
      <c r="FBD316" s="96"/>
      <c r="FBE316" s="96"/>
      <c r="FBF316" s="96"/>
      <c r="FBG316" s="96"/>
      <c r="FBH316" s="96"/>
      <c r="FBI316" s="96"/>
      <c r="FBJ316" s="96"/>
      <c r="FBK316" s="96"/>
      <c r="FBL316" s="96"/>
      <c r="FBM316" s="96"/>
      <c r="FBN316" s="96"/>
      <c r="FBO316" s="96"/>
      <c r="FBP316" s="96"/>
      <c r="FBQ316" s="96"/>
      <c r="FBR316" s="96"/>
      <c r="FBS316" s="96"/>
      <c r="FBT316" s="96"/>
      <c r="FBU316" s="96"/>
      <c r="FBV316" s="96"/>
      <c r="FBW316" s="96"/>
      <c r="FBX316" s="96"/>
      <c r="FBY316" s="96"/>
      <c r="FBZ316" s="96"/>
      <c r="FCA316" s="96"/>
      <c r="FCB316" s="96"/>
      <c r="FCC316" s="96"/>
      <c r="FCD316" s="96"/>
      <c r="FCE316" s="96"/>
      <c r="FCF316" s="96"/>
      <c r="FCG316" s="96"/>
      <c r="FCH316" s="96"/>
      <c r="FCI316" s="96"/>
      <c r="FCJ316" s="96"/>
      <c r="FCK316" s="96"/>
      <c r="FCL316" s="96"/>
      <c r="FCM316" s="96"/>
      <c r="FCN316" s="96"/>
      <c r="FCO316" s="96"/>
      <c r="FCP316" s="96"/>
      <c r="FCQ316" s="96"/>
      <c r="FCR316" s="96"/>
      <c r="FCS316" s="96"/>
      <c r="FCT316" s="96"/>
      <c r="FCU316" s="96"/>
      <c r="FCV316" s="96"/>
      <c r="FCW316" s="96"/>
      <c r="FCX316" s="96"/>
      <c r="FCY316" s="96"/>
      <c r="FCZ316" s="96"/>
      <c r="FDA316" s="96"/>
      <c r="FDB316" s="96"/>
      <c r="FDC316" s="96"/>
      <c r="FDD316" s="96"/>
      <c r="FDE316" s="96"/>
      <c r="FDF316" s="96"/>
      <c r="FDG316" s="96"/>
      <c r="FDH316" s="96"/>
      <c r="FDI316" s="96"/>
      <c r="FDJ316" s="96"/>
      <c r="FDK316" s="96"/>
      <c r="FDL316" s="96"/>
      <c r="FDM316" s="96"/>
      <c r="FDN316" s="96"/>
      <c r="FDO316" s="96"/>
      <c r="FDP316" s="96"/>
      <c r="FDQ316" s="96"/>
      <c r="FDR316" s="96"/>
      <c r="FDS316" s="96"/>
      <c r="FDT316" s="96"/>
      <c r="FDU316" s="96"/>
      <c r="FDV316" s="96"/>
      <c r="FDW316" s="96"/>
      <c r="FDX316" s="96"/>
      <c r="FDY316" s="96"/>
      <c r="FDZ316" s="96"/>
      <c r="FEA316" s="96"/>
      <c r="FEB316" s="96"/>
      <c r="FEC316" s="96"/>
      <c r="FED316" s="96"/>
      <c r="FEE316" s="96"/>
      <c r="FEF316" s="96"/>
      <c r="FEG316" s="96"/>
      <c r="FEH316" s="96"/>
      <c r="FEI316" s="96"/>
      <c r="FEJ316" s="96"/>
      <c r="FEK316" s="96"/>
      <c r="FEL316" s="96"/>
      <c r="FEM316" s="96"/>
      <c r="FEN316" s="96"/>
      <c r="FEO316" s="96"/>
      <c r="FEP316" s="96"/>
      <c r="FEQ316" s="96"/>
      <c r="FER316" s="96"/>
      <c r="FES316" s="96"/>
      <c r="FET316" s="96"/>
      <c r="FEU316" s="96"/>
      <c r="FEV316" s="96"/>
      <c r="FEW316" s="96"/>
      <c r="FEX316" s="96"/>
      <c r="FEY316" s="96"/>
      <c r="FEZ316" s="96"/>
      <c r="FFA316" s="96"/>
      <c r="FFB316" s="96"/>
      <c r="FFC316" s="96"/>
      <c r="FFD316" s="96"/>
      <c r="FFE316" s="96"/>
      <c r="FFF316" s="96"/>
      <c r="FFG316" s="96"/>
      <c r="FFH316" s="96"/>
      <c r="FFI316" s="96"/>
      <c r="FFJ316" s="96"/>
      <c r="FFK316" s="96"/>
      <c r="FFL316" s="96"/>
      <c r="FFM316" s="96"/>
      <c r="FFN316" s="96"/>
      <c r="FFO316" s="96"/>
      <c r="FFP316" s="96"/>
      <c r="FFQ316" s="96"/>
      <c r="FFR316" s="96"/>
      <c r="FFS316" s="96"/>
      <c r="FFT316" s="96"/>
      <c r="FFU316" s="96"/>
      <c r="FFV316" s="96"/>
      <c r="FFW316" s="96"/>
      <c r="FFX316" s="96"/>
      <c r="FFY316" s="96"/>
      <c r="FFZ316" s="96"/>
      <c r="FGA316" s="96"/>
      <c r="FGB316" s="96"/>
      <c r="FGC316" s="96"/>
      <c r="FGD316" s="96"/>
      <c r="FGE316" s="96"/>
      <c r="FGF316" s="96"/>
      <c r="FGG316" s="96"/>
      <c r="FGH316" s="96"/>
      <c r="FGI316" s="96"/>
      <c r="FGJ316" s="96"/>
      <c r="FGK316" s="96"/>
      <c r="FGL316" s="96"/>
      <c r="FGM316" s="96"/>
      <c r="FGN316" s="96"/>
      <c r="FGO316" s="96"/>
      <c r="FGP316" s="96"/>
      <c r="FGQ316" s="96"/>
      <c r="FGR316" s="96"/>
      <c r="FGS316" s="96"/>
      <c r="FGT316" s="96"/>
      <c r="FGU316" s="96"/>
      <c r="FGV316" s="96"/>
      <c r="FGW316" s="96"/>
      <c r="FGX316" s="96"/>
      <c r="FGY316" s="96"/>
      <c r="FGZ316" s="96"/>
      <c r="FHA316" s="96"/>
      <c r="FHB316" s="96"/>
      <c r="FHC316" s="96"/>
      <c r="FHD316" s="96"/>
      <c r="FHE316" s="96"/>
      <c r="FHF316" s="96"/>
      <c r="FHG316" s="96"/>
      <c r="FHH316" s="96"/>
      <c r="FHI316" s="96"/>
      <c r="FHJ316" s="96"/>
      <c r="FHK316" s="96"/>
      <c r="FHL316" s="96"/>
      <c r="FHM316" s="96"/>
      <c r="FHN316" s="96"/>
      <c r="FHO316" s="96"/>
      <c r="FHP316" s="96"/>
      <c r="FHQ316" s="96"/>
      <c r="FHR316" s="96"/>
      <c r="FHS316" s="96"/>
      <c r="FHT316" s="96"/>
      <c r="FHU316" s="96"/>
      <c r="FHV316" s="96"/>
      <c r="FHW316" s="96"/>
      <c r="FHX316" s="96"/>
      <c r="FHY316" s="96"/>
      <c r="FHZ316" s="96"/>
      <c r="FIA316" s="96"/>
      <c r="FIB316" s="96"/>
      <c r="FIC316" s="96"/>
      <c r="FID316" s="96"/>
      <c r="FIE316" s="96"/>
      <c r="FIF316" s="96"/>
      <c r="FIG316" s="96"/>
      <c r="FIH316" s="96"/>
      <c r="FII316" s="96"/>
      <c r="FIJ316" s="96"/>
      <c r="FIK316" s="96"/>
      <c r="FIL316" s="96"/>
      <c r="FIM316" s="96"/>
      <c r="FIN316" s="96"/>
      <c r="FIO316" s="96"/>
      <c r="FIP316" s="96"/>
      <c r="FIQ316" s="96"/>
      <c r="FIR316" s="96"/>
      <c r="FIS316" s="96"/>
      <c r="FIT316" s="96"/>
      <c r="FIU316" s="96"/>
      <c r="FIV316" s="96"/>
      <c r="FIW316" s="96"/>
      <c r="FIX316" s="96"/>
      <c r="FIY316" s="96"/>
      <c r="FIZ316" s="96"/>
      <c r="FJA316" s="96"/>
      <c r="FJB316" s="96"/>
      <c r="FJC316" s="96"/>
      <c r="FJD316" s="96"/>
      <c r="FJE316" s="96"/>
      <c r="FJF316" s="96"/>
      <c r="FJG316" s="96"/>
      <c r="FJH316" s="96"/>
      <c r="FJI316" s="96"/>
      <c r="FJJ316" s="96"/>
      <c r="FJK316" s="96"/>
      <c r="FJL316" s="96"/>
      <c r="FJM316" s="96"/>
      <c r="FJN316" s="96"/>
      <c r="FJO316" s="96"/>
      <c r="FJP316" s="96"/>
      <c r="FJQ316" s="96"/>
      <c r="FJR316" s="96"/>
      <c r="FJS316" s="96"/>
      <c r="FJT316" s="96"/>
      <c r="FJU316" s="96"/>
      <c r="FJV316" s="96"/>
      <c r="FJW316" s="96"/>
      <c r="FJX316" s="96"/>
      <c r="FJY316" s="96"/>
      <c r="FJZ316" s="96"/>
      <c r="FKA316" s="96"/>
      <c r="FKB316" s="96"/>
      <c r="FKC316" s="96"/>
      <c r="FKD316" s="96"/>
      <c r="FKE316" s="96"/>
      <c r="FKF316" s="96"/>
      <c r="FKG316" s="96"/>
      <c r="FKH316" s="96"/>
      <c r="FKI316" s="96"/>
      <c r="FKJ316" s="96"/>
      <c r="FKK316" s="96"/>
      <c r="FKL316" s="96"/>
      <c r="FKM316" s="96"/>
      <c r="FKN316" s="96"/>
      <c r="FKO316" s="96"/>
      <c r="FKP316" s="96"/>
      <c r="FKQ316" s="96"/>
      <c r="FKR316" s="96"/>
      <c r="FKS316" s="96"/>
      <c r="FKT316" s="96"/>
      <c r="FKU316" s="96"/>
      <c r="FKV316" s="96"/>
      <c r="FKW316" s="96"/>
      <c r="FKX316" s="96"/>
      <c r="FKY316" s="96"/>
      <c r="FKZ316" s="96"/>
      <c r="FLA316" s="96"/>
      <c r="FLB316" s="96"/>
      <c r="FLC316" s="96"/>
      <c r="FLD316" s="96"/>
      <c r="FLE316" s="96"/>
      <c r="FLF316" s="96"/>
      <c r="FLG316" s="96"/>
      <c r="FLH316" s="96"/>
      <c r="FLI316" s="96"/>
      <c r="FLJ316" s="96"/>
      <c r="FLK316" s="96"/>
      <c r="FLL316" s="96"/>
      <c r="FLM316" s="96"/>
      <c r="FLN316" s="96"/>
      <c r="FLO316" s="96"/>
      <c r="FLP316" s="96"/>
      <c r="FLQ316" s="96"/>
      <c r="FLR316" s="96"/>
      <c r="FLS316" s="96"/>
      <c r="FLT316" s="96"/>
      <c r="FLU316" s="96"/>
      <c r="FLV316" s="96"/>
      <c r="FLW316" s="96"/>
      <c r="FLX316" s="96"/>
      <c r="FLY316" s="96"/>
      <c r="FLZ316" s="96"/>
      <c r="FMA316" s="96"/>
      <c r="FMB316" s="96"/>
      <c r="FMC316" s="96"/>
      <c r="FMD316" s="96"/>
      <c r="FME316" s="96"/>
      <c r="FMF316" s="96"/>
      <c r="FMG316" s="96"/>
      <c r="FMH316" s="96"/>
      <c r="FMI316" s="96"/>
      <c r="FMJ316" s="96"/>
      <c r="FMK316" s="96"/>
      <c r="FML316" s="96"/>
      <c r="FMM316" s="96"/>
      <c r="FMN316" s="96"/>
      <c r="FMO316" s="96"/>
      <c r="FMP316" s="96"/>
      <c r="FMQ316" s="96"/>
      <c r="FMR316" s="96"/>
      <c r="FMS316" s="96"/>
      <c r="FMT316" s="96"/>
      <c r="FMU316" s="96"/>
      <c r="FMV316" s="96"/>
      <c r="FMW316" s="96"/>
      <c r="FMX316" s="96"/>
      <c r="FMY316" s="96"/>
      <c r="FMZ316" s="96"/>
      <c r="FNA316" s="96"/>
      <c r="FNB316" s="96"/>
      <c r="FNC316" s="96"/>
      <c r="FND316" s="96"/>
      <c r="FNE316" s="96"/>
      <c r="FNF316" s="96"/>
      <c r="FNG316" s="96"/>
      <c r="FNH316" s="96"/>
      <c r="FNI316" s="96"/>
      <c r="FNJ316" s="96"/>
      <c r="FNK316" s="96"/>
      <c r="FNL316" s="96"/>
      <c r="FNM316" s="96"/>
      <c r="FNN316" s="96"/>
      <c r="FNO316" s="96"/>
      <c r="FNP316" s="96"/>
      <c r="FNQ316" s="96"/>
      <c r="FNR316" s="96"/>
      <c r="FNS316" s="96"/>
      <c r="FNT316" s="96"/>
      <c r="FNU316" s="96"/>
      <c r="FNV316" s="96"/>
      <c r="FNW316" s="96"/>
      <c r="FNX316" s="96"/>
      <c r="FNY316" s="96"/>
      <c r="FNZ316" s="96"/>
      <c r="FOA316" s="96"/>
      <c r="FOB316" s="96"/>
      <c r="FOC316" s="96"/>
      <c r="FOD316" s="96"/>
      <c r="FOE316" s="96"/>
      <c r="FOF316" s="96"/>
      <c r="FOG316" s="96"/>
      <c r="FOH316" s="96"/>
      <c r="FOI316" s="96"/>
      <c r="FOJ316" s="96"/>
      <c r="FOK316" s="96"/>
      <c r="FOL316" s="96"/>
      <c r="FOM316" s="96"/>
      <c r="FON316" s="96"/>
      <c r="FOO316" s="96"/>
      <c r="FOP316" s="96"/>
      <c r="FOQ316" s="96"/>
      <c r="FOR316" s="96"/>
      <c r="FOS316" s="96"/>
      <c r="FOT316" s="96"/>
      <c r="FOU316" s="96"/>
      <c r="FOV316" s="96"/>
      <c r="FOW316" s="96"/>
      <c r="FOX316" s="96"/>
      <c r="FOY316" s="96"/>
      <c r="FOZ316" s="96"/>
      <c r="FPA316" s="96"/>
      <c r="FPB316" s="96"/>
      <c r="FPC316" s="96"/>
      <c r="FPD316" s="96"/>
      <c r="FPE316" s="96"/>
      <c r="FPF316" s="96"/>
      <c r="FPG316" s="96"/>
      <c r="FPH316" s="96"/>
      <c r="FPI316" s="96"/>
      <c r="FPJ316" s="96"/>
      <c r="FPK316" s="96"/>
      <c r="FPL316" s="96"/>
      <c r="FPM316" s="96"/>
      <c r="FPN316" s="96"/>
      <c r="FPO316" s="96"/>
      <c r="FPP316" s="96"/>
      <c r="FPQ316" s="96"/>
      <c r="FPR316" s="96"/>
      <c r="FPS316" s="96"/>
      <c r="FPT316" s="96"/>
      <c r="FPU316" s="96"/>
      <c r="FPV316" s="96"/>
      <c r="FPW316" s="96"/>
      <c r="FPX316" s="96"/>
      <c r="FPY316" s="96"/>
      <c r="FPZ316" s="96"/>
      <c r="FQA316" s="96"/>
      <c r="FQB316" s="96"/>
      <c r="FQC316" s="96"/>
      <c r="FQD316" s="96"/>
      <c r="FQE316" s="96"/>
      <c r="FQF316" s="96"/>
      <c r="FQG316" s="96"/>
      <c r="FQH316" s="96"/>
      <c r="FQI316" s="96"/>
      <c r="FQJ316" s="96"/>
      <c r="FQK316" s="96"/>
      <c r="FQL316" s="96"/>
      <c r="FQM316" s="96"/>
      <c r="FQN316" s="96"/>
      <c r="FQO316" s="96"/>
      <c r="FQP316" s="96"/>
      <c r="FQQ316" s="96"/>
      <c r="FQR316" s="96"/>
      <c r="FQS316" s="96"/>
      <c r="FQT316" s="96"/>
      <c r="FQU316" s="96"/>
      <c r="FQV316" s="96"/>
      <c r="FQW316" s="96"/>
      <c r="FQX316" s="96"/>
      <c r="FQY316" s="96"/>
      <c r="FQZ316" s="96"/>
      <c r="FRA316" s="96"/>
      <c r="FRB316" s="96"/>
      <c r="FRC316" s="96"/>
      <c r="FRD316" s="96"/>
      <c r="FRE316" s="96"/>
      <c r="FRF316" s="96"/>
      <c r="FRG316" s="96"/>
      <c r="FRH316" s="96"/>
      <c r="FRI316" s="96"/>
      <c r="FRJ316" s="96"/>
      <c r="FRK316" s="96"/>
      <c r="FRL316" s="96"/>
      <c r="FRM316" s="96"/>
      <c r="FRN316" s="96"/>
      <c r="FRO316" s="96"/>
      <c r="FRP316" s="96"/>
      <c r="FRQ316" s="96"/>
      <c r="FRR316" s="96"/>
      <c r="FRS316" s="96"/>
      <c r="FRT316" s="96"/>
      <c r="FRU316" s="96"/>
      <c r="FRV316" s="96"/>
      <c r="FRW316" s="96"/>
      <c r="FRX316" s="96"/>
      <c r="FRY316" s="96"/>
      <c r="FRZ316" s="96"/>
      <c r="FSA316" s="96"/>
      <c r="FSB316" s="96"/>
      <c r="FSC316" s="96"/>
      <c r="FSD316" s="96"/>
      <c r="FSE316" s="96"/>
      <c r="FSF316" s="96"/>
      <c r="FSG316" s="96"/>
      <c r="FSH316" s="96"/>
      <c r="FSI316" s="96"/>
      <c r="FSJ316" s="96"/>
      <c r="FSK316" s="96"/>
      <c r="FSL316" s="96"/>
      <c r="FSM316" s="96"/>
      <c r="FSN316" s="96"/>
      <c r="FSO316" s="96"/>
      <c r="FSP316" s="96"/>
      <c r="FSQ316" s="96"/>
      <c r="FSR316" s="96"/>
      <c r="FSS316" s="96"/>
      <c r="FST316" s="96"/>
      <c r="FSU316" s="96"/>
      <c r="FSV316" s="96"/>
      <c r="FSW316" s="96"/>
      <c r="FSX316" s="96"/>
      <c r="FSY316" s="96"/>
      <c r="FSZ316" s="96"/>
      <c r="FTA316" s="96"/>
      <c r="FTB316" s="96"/>
      <c r="FTC316" s="96"/>
      <c r="FTD316" s="96"/>
      <c r="FTE316" s="96"/>
      <c r="FTF316" s="96"/>
      <c r="FTG316" s="96"/>
      <c r="FTH316" s="96"/>
      <c r="FTI316" s="96"/>
      <c r="FTJ316" s="96"/>
      <c r="FTK316" s="96"/>
      <c r="FTL316" s="96"/>
      <c r="FTM316" s="96"/>
      <c r="FTN316" s="96"/>
      <c r="FTO316" s="96"/>
      <c r="FTP316" s="96"/>
      <c r="FTQ316" s="96"/>
      <c r="FTR316" s="96"/>
      <c r="FTS316" s="96"/>
      <c r="FTT316" s="96"/>
      <c r="FTU316" s="96"/>
      <c r="FTV316" s="96"/>
      <c r="FTW316" s="96"/>
      <c r="FTX316" s="96"/>
      <c r="FTY316" s="96"/>
      <c r="FTZ316" s="96"/>
      <c r="FUA316" s="96"/>
      <c r="FUB316" s="96"/>
      <c r="FUC316" s="96"/>
      <c r="FUD316" s="96"/>
      <c r="FUE316" s="96"/>
      <c r="FUF316" s="96"/>
      <c r="FUG316" s="96"/>
      <c r="FUH316" s="96"/>
      <c r="FUI316" s="96"/>
      <c r="FUJ316" s="96"/>
      <c r="FUK316" s="96"/>
      <c r="FUL316" s="96"/>
      <c r="FUM316" s="96"/>
      <c r="FUN316" s="96"/>
      <c r="FUO316" s="96"/>
      <c r="FUP316" s="96"/>
      <c r="FUQ316" s="96"/>
      <c r="FUR316" s="96"/>
      <c r="FUS316" s="96"/>
      <c r="FUT316" s="96"/>
      <c r="FUU316" s="96"/>
      <c r="FUV316" s="96"/>
      <c r="FUW316" s="96"/>
      <c r="FUX316" s="96"/>
      <c r="FUY316" s="96"/>
      <c r="FUZ316" s="96"/>
      <c r="FVA316" s="96"/>
      <c r="FVB316" s="96"/>
      <c r="FVC316" s="96"/>
      <c r="FVD316" s="96"/>
      <c r="FVE316" s="96"/>
      <c r="FVF316" s="96"/>
      <c r="FVG316" s="96"/>
      <c r="FVH316" s="96"/>
      <c r="FVI316" s="96"/>
      <c r="FVJ316" s="96"/>
      <c r="FVK316" s="96"/>
      <c r="FVL316" s="96"/>
      <c r="FVM316" s="96"/>
      <c r="FVN316" s="96"/>
      <c r="FVO316" s="96"/>
      <c r="FVP316" s="96"/>
      <c r="FVQ316" s="96"/>
      <c r="FVR316" s="96"/>
      <c r="FVS316" s="96"/>
      <c r="FVT316" s="96"/>
      <c r="FVU316" s="96"/>
      <c r="FVV316" s="96"/>
      <c r="FVW316" s="96"/>
      <c r="FVX316" s="96"/>
      <c r="FVY316" s="96"/>
      <c r="FVZ316" s="96"/>
      <c r="FWA316" s="96"/>
      <c r="FWB316" s="96"/>
      <c r="FWC316" s="96"/>
      <c r="FWD316" s="96"/>
      <c r="FWE316" s="96"/>
      <c r="FWF316" s="96"/>
      <c r="FWG316" s="96"/>
      <c r="FWH316" s="96"/>
      <c r="FWI316" s="96"/>
      <c r="FWJ316" s="96"/>
      <c r="FWK316" s="96"/>
      <c r="FWL316" s="96"/>
      <c r="FWM316" s="96"/>
      <c r="FWN316" s="96"/>
      <c r="FWO316" s="96"/>
      <c r="FWP316" s="96"/>
      <c r="FWQ316" s="96"/>
      <c r="FWR316" s="96"/>
      <c r="FWS316" s="96"/>
      <c r="FWT316" s="96"/>
      <c r="FWU316" s="96"/>
      <c r="FWV316" s="96"/>
      <c r="FWW316" s="96"/>
      <c r="FWX316" s="96"/>
      <c r="FWY316" s="96"/>
      <c r="FWZ316" s="96"/>
      <c r="FXA316" s="96"/>
      <c r="FXB316" s="96"/>
      <c r="FXC316" s="96"/>
      <c r="FXD316" s="96"/>
      <c r="FXE316" s="96"/>
      <c r="FXF316" s="96"/>
      <c r="FXG316" s="96"/>
      <c r="FXH316" s="96"/>
      <c r="FXI316" s="96"/>
      <c r="FXJ316" s="96"/>
      <c r="FXK316" s="96"/>
      <c r="FXL316" s="96"/>
      <c r="FXM316" s="96"/>
      <c r="FXN316" s="96"/>
      <c r="FXO316" s="96"/>
      <c r="FXP316" s="96"/>
      <c r="FXQ316" s="96"/>
      <c r="FXR316" s="96"/>
      <c r="FXS316" s="96"/>
      <c r="FXT316" s="96"/>
      <c r="FXU316" s="96"/>
      <c r="FXV316" s="96"/>
      <c r="FXW316" s="96"/>
      <c r="FXX316" s="96"/>
      <c r="FXY316" s="96"/>
      <c r="FXZ316" s="96"/>
      <c r="FYA316" s="96"/>
      <c r="FYB316" s="96"/>
      <c r="FYC316" s="96"/>
      <c r="FYD316" s="96"/>
      <c r="FYE316" s="96"/>
      <c r="FYF316" s="96"/>
      <c r="FYG316" s="96"/>
      <c r="FYH316" s="96"/>
      <c r="FYI316" s="96"/>
      <c r="FYJ316" s="96"/>
      <c r="FYK316" s="96"/>
      <c r="FYL316" s="96"/>
      <c r="FYM316" s="96"/>
      <c r="FYN316" s="96"/>
      <c r="FYO316" s="96"/>
      <c r="FYP316" s="96"/>
      <c r="FYQ316" s="96"/>
      <c r="FYR316" s="96"/>
      <c r="FYS316" s="96"/>
      <c r="FYT316" s="96"/>
      <c r="FYU316" s="96"/>
      <c r="FYV316" s="96"/>
      <c r="FYW316" s="96"/>
      <c r="FYX316" s="96"/>
      <c r="FYY316" s="96"/>
      <c r="FYZ316" s="96"/>
      <c r="FZA316" s="96"/>
      <c r="FZB316" s="96"/>
      <c r="FZC316" s="96"/>
      <c r="FZD316" s="96"/>
      <c r="FZE316" s="96"/>
      <c r="FZF316" s="96"/>
      <c r="FZG316" s="96"/>
      <c r="FZH316" s="96"/>
      <c r="FZI316" s="96"/>
      <c r="FZJ316" s="96"/>
      <c r="FZK316" s="96"/>
      <c r="FZL316" s="96"/>
      <c r="FZM316" s="96"/>
      <c r="FZN316" s="96"/>
      <c r="FZO316" s="96"/>
      <c r="FZP316" s="96"/>
      <c r="FZQ316" s="96"/>
      <c r="FZR316" s="96"/>
      <c r="FZS316" s="96"/>
      <c r="FZT316" s="96"/>
      <c r="FZU316" s="96"/>
      <c r="FZV316" s="96"/>
      <c r="FZW316" s="96"/>
      <c r="FZX316" s="96"/>
      <c r="FZY316" s="96"/>
      <c r="FZZ316" s="96"/>
      <c r="GAA316" s="96"/>
      <c r="GAB316" s="96"/>
      <c r="GAC316" s="96"/>
      <c r="GAD316" s="96"/>
      <c r="GAE316" s="96"/>
      <c r="GAF316" s="96"/>
      <c r="GAG316" s="96"/>
      <c r="GAH316" s="96"/>
      <c r="GAI316" s="96"/>
      <c r="GAJ316" s="96"/>
      <c r="GAK316" s="96"/>
      <c r="GAL316" s="96"/>
      <c r="GAM316" s="96"/>
      <c r="GAN316" s="96"/>
      <c r="GAO316" s="96"/>
      <c r="GAP316" s="96"/>
      <c r="GAQ316" s="96"/>
      <c r="GAR316" s="96"/>
      <c r="GAS316" s="96"/>
      <c r="GAT316" s="96"/>
      <c r="GAU316" s="96"/>
      <c r="GAV316" s="96"/>
      <c r="GAW316" s="96"/>
      <c r="GAX316" s="96"/>
      <c r="GAY316" s="96"/>
      <c r="GAZ316" s="96"/>
      <c r="GBA316" s="96"/>
      <c r="GBB316" s="96"/>
      <c r="GBC316" s="96"/>
      <c r="GBD316" s="96"/>
      <c r="GBE316" s="96"/>
      <c r="GBF316" s="96"/>
      <c r="GBG316" s="96"/>
      <c r="GBH316" s="96"/>
      <c r="GBI316" s="96"/>
      <c r="GBJ316" s="96"/>
      <c r="GBK316" s="96"/>
      <c r="GBL316" s="96"/>
      <c r="GBM316" s="96"/>
      <c r="GBN316" s="96"/>
      <c r="GBO316" s="96"/>
      <c r="GBP316" s="96"/>
      <c r="GBQ316" s="96"/>
      <c r="GBR316" s="96"/>
      <c r="GBS316" s="96"/>
      <c r="GBT316" s="96"/>
      <c r="GBU316" s="96"/>
      <c r="GBV316" s="96"/>
      <c r="GBW316" s="96"/>
      <c r="GBX316" s="96"/>
      <c r="GBY316" s="96"/>
      <c r="GBZ316" s="96"/>
      <c r="GCA316" s="96"/>
      <c r="GCB316" s="96"/>
      <c r="GCC316" s="96"/>
      <c r="GCD316" s="96"/>
      <c r="GCE316" s="96"/>
      <c r="GCF316" s="96"/>
      <c r="GCG316" s="96"/>
      <c r="GCH316" s="96"/>
      <c r="GCI316" s="96"/>
      <c r="GCJ316" s="96"/>
      <c r="GCK316" s="96"/>
      <c r="GCL316" s="96"/>
      <c r="GCM316" s="96"/>
      <c r="GCN316" s="96"/>
      <c r="GCO316" s="96"/>
      <c r="GCP316" s="96"/>
      <c r="GCQ316" s="96"/>
      <c r="GCR316" s="96"/>
      <c r="GCS316" s="96"/>
      <c r="GCT316" s="96"/>
      <c r="GCU316" s="96"/>
      <c r="GCV316" s="96"/>
      <c r="GCW316" s="96"/>
      <c r="GCX316" s="96"/>
      <c r="GCY316" s="96"/>
      <c r="GCZ316" s="96"/>
      <c r="GDA316" s="96"/>
      <c r="GDB316" s="96"/>
      <c r="GDC316" s="96"/>
      <c r="GDD316" s="96"/>
      <c r="GDE316" s="96"/>
      <c r="GDF316" s="96"/>
      <c r="GDG316" s="96"/>
      <c r="GDH316" s="96"/>
      <c r="GDI316" s="96"/>
      <c r="GDJ316" s="96"/>
      <c r="GDK316" s="96"/>
      <c r="GDL316" s="96"/>
      <c r="GDM316" s="96"/>
      <c r="GDN316" s="96"/>
      <c r="GDO316" s="96"/>
      <c r="GDP316" s="96"/>
      <c r="GDQ316" s="96"/>
      <c r="GDR316" s="96"/>
      <c r="GDS316" s="96"/>
      <c r="GDT316" s="96"/>
      <c r="GDU316" s="96"/>
      <c r="GDV316" s="96"/>
      <c r="GDW316" s="96"/>
      <c r="GDX316" s="96"/>
      <c r="GDY316" s="96"/>
      <c r="GDZ316" s="96"/>
      <c r="GEA316" s="96"/>
      <c r="GEB316" s="96"/>
      <c r="GEC316" s="96"/>
      <c r="GED316" s="96"/>
      <c r="GEE316" s="96"/>
      <c r="GEF316" s="96"/>
      <c r="GEG316" s="96"/>
      <c r="GEH316" s="96"/>
      <c r="GEI316" s="96"/>
      <c r="GEJ316" s="96"/>
      <c r="GEK316" s="96"/>
      <c r="GEL316" s="96"/>
      <c r="GEM316" s="96"/>
      <c r="GEN316" s="96"/>
      <c r="GEO316" s="96"/>
      <c r="GEP316" s="96"/>
      <c r="GEQ316" s="96"/>
      <c r="GER316" s="96"/>
      <c r="GES316" s="96"/>
      <c r="GET316" s="96"/>
      <c r="GEU316" s="96"/>
      <c r="GEV316" s="96"/>
      <c r="GEW316" s="96"/>
      <c r="GEX316" s="96"/>
      <c r="GEY316" s="96"/>
      <c r="GEZ316" s="96"/>
      <c r="GFA316" s="96"/>
      <c r="GFB316" s="96"/>
      <c r="GFC316" s="96"/>
      <c r="GFD316" s="96"/>
      <c r="GFE316" s="96"/>
      <c r="GFF316" s="96"/>
      <c r="GFG316" s="96"/>
      <c r="GFH316" s="96"/>
      <c r="GFI316" s="96"/>
      <c r="GFJ316" s="96"/>
      <c r="GFK316" s="96"/>
      <c r="GFL316" s="96"/>
      <c r="GFM316" s="96"/>
      <c r="GFN316" s="96"/>
      <c r="GFO316" s="96"/>
      <c r="GFP316" s="96"/>
      <c r="GFQ316" s="96"/>
      <c r="GFR316" s="96"/>
      <c r="GFS316" s="96"/>
      <c r="GFT316" s="96"/>
      <c r="GFU316" s="96"/>
      <c r="GFV316" s="96"/>
      <c r="GFW316" s="96"/>
      <c r="GFX316" s="96"/>
      <c r="GFY316" s="96"/>
      <c r="GFZ316" s="96"/>
      <c r="GGA316" s="96"/>
      <c r="GGB316" s="96"/>
      <c r="GGC316" s="96"/>
      <c r="GGD316" s="96"/>
      <c r="GGE316" s="96"/>
      <c r="GGF316" s="96"/>
      <c r="GGG316" s="96"/>
      <c r="GGH316" s="96"/>
      <c r="GGI316" s="96"/>
      <c r="GGJ316" s="96"/>
      <c r="GGK316" s="96"/>
      <c r="GGL316" s="96"/>
      <c r="GGM316" s="96"/>
      <c r="GGN316" s="96"/>
      <c r="GGO316" s="96"/>
      <c r="GGP316" s="96"/>
      <c r="GGQ316" s="96"/>
      <c r="GGR316" s="96"/>
      <c r="GGS316" s="96"/>
      <c r="GGT316" s="96"/>
      <c r="GGU316" s="96"/>
      <c r="GGV316" s="96"/>
      <c r="GGW316" s="96"/>
      <c r="GGX316" s="96"/>
      <c r="GGY316" s="96"/>
      <c r="GGZ316" s="96"/>
      <c r="GHA316" s="96"/>
      <c r="GHB316" s="96"/>
      <c r="GHC316" s="96"/>
      <c r="GHD316" s="96"/>
      <c r="GHE316" s="96"/>
      <c r="GHF316" s="96"/>
      <c r="GHG316" s="96"/>
      <c r="GHH316" s="96"/>
      <c r="GHI316" s="96"/>
      <c r="GHJ316" s="96"/>
      <c r="GHK316" s="96"/>
      <c r="GHL316" s="96"/>
      <c r="GHM316" s="96"/>
      <c r="GHN316" s="96"/>
      <c r="GHO316" s="96"/>
      <c r="GHP316" s="96"/>
      <c r="GHQ316" s="96"/>
      <c r="GHR316" s="96"/>
      <c r="GHS316" s="96"/>
      <c r="GHT316" s="96"/>
      <c r="GHU316" s="96"/>
      <c r="GHV316" s="96"/>
      <c r="GHW316" s="96"/>
      <c r="GHX316" s="96"/>
      <c r="GHY316" s="96"/>
      <c r="GHZ316" s="96"/>
      <c r="GIA316" s="96"/>
      <c r="GIB316" s="96"/>
      <c r="GIC316" s="96"/>
      <c r="GID316" s="96"/>
      <c r="GIE316" s="96"/>
      <c r="GIF316" s="96"/>
      <c r="GIG316" s="96"/>
      <c r="GIH316" s="96"/>
      <c r="GII316" s="96"/>
      <c r="GIJ316" s="96"/>
      <c r="GIK316" s="96"/>
      <c r="GIL316" s="96"/>
      <c r="GIM316" s="96"/>
      <c r="GIN316" s="96"/>
      <c r="GIO316" s="96"/>
      <c r="GIP316" s="96"/>
      <c r="GIQ316" s="96"/>
      <c r="GIR316" s="96"/>
      <c r="GIS316" s="96"/>
      <c r="GIT316" s="96"/>
      <c r="GIU316" s="96"/>
      <c r="GIV316" s="96"/>
      <c r="GIW316" s="96"/>
      <c r="GIX316" s="96"/>
      <c r="GIY316" s="96"/>
      <c r="GIZ316" s="96"/>
      <c r="GJA316" s="96"/>
      <c r="GJB316" s="96"/>
      <c r="GJC316" s="96"/>
      <c r="GJD316" s="96"/>
      <c r="GJE316" s="96"/>
      <c r="GJF316" s="96"/>
      <c r="GJG316" s="96"/>
      <c r="GJH316" s="96"/>
      <c r="GJI316" s="96"/>
      <c r="GJJ316" s="96"/>
      <c r="GJK316" s="96"/>
      <c r="GJL316" s="96"/>
      <c r="GJM316" s="96"/>
      <c r="GJN316" s="96"/>
      <c r="GJO316" s="96"/>
      <c r="GJP316" s="96"/>
      <c r="GJQ316" s="96"/>
      <c r="GJR316" s="96"/>
      <c r="GJS316" s="96"/>
      <c r="GJT316" s="96"/>
      <c r="GJU316" s="96"/>
      <c r="GJV316" s="96"/>
      <c r="GJW316" s="96"/>
      <c r="GJX316" s="96"/>
      <c r="GJY316" s="96"/>
      <c r="GJZ316" s="96"/>
      <c r="GKA316" s="96"/>
      <c r="GKB316" s="96"/>
      <c r="GKC316" s="96"/>
      <c r="GKD316" s="96"/>
      <c r="GKE316" s="96"/>
      <c r="GKF316" s="96"/>
      <c r="GKG316" s="96"/>
      <c r="GKH316" s="96"/>
      <c r="GKI316" s="96"/>
      <c r="GKJ316" s="96"/>
      <c r="GKK316" s="96"/>
      <c r="GKL316" s="96"/>
      <c r="GKM316" s="96"/>
      <c r="GKN316" s="96"/>
      <c r="GKO316" s="96"/>
      <c r="GKP316" s="96"/>
      <c r="GKQ316" s="96"/>
      <c r="GKR316" s="96"/>
      <c r="GKS316" s="96"/>
      <c r="GKT316" s="96"/>
      <c r="GKU316" s="96"/>
      <c r="GKV316" s="96"/>
      <c r="GKW316" s="96"/>
      <c r="GKX316" s="96"/>
      <c r="GKY316" s="96"/>
      <c r="GKZ316" s="96"/>
      <c r="GLA316" s="96"/>
      <c r="GLB316" s="96"/>
      <c r="GLC316" s="96"/>
      <c r="GLD316" s="96"/>
      <c r="GLE316" s="96"/>
      <c r="GLF316" s="96"/>
      <c r="GLG316" s="96"/>
      <c r="GLH316" s="96"/>
      <c r="GLI316" s="96"/>
      <c r="GLJ316" s="96"/>
      <c r="GLK316" s="96"/>
      <c r="GLL316" s="96"/>
      <c r="GLM316" s="96"/>
      <c r="GLN316" s="96"/>
      <c r="GLO316" s="96"/>
      <c r="GLP316" s="96"/>
      <c r="GLQ316" s="96"/>
      <c r="GLR316" s="96"/>
      <c r="GLS316" s="96"/>
      <c r="GLT316" s="96"/>
      <c r="GLU316" s="96"/>
      <c r="GLV316" s="96"/>
      <c r="GLW316" s="96"/>
      <c r="GLX316" s="96"/>
      <c r="GLY316" s="96"/>
      <c r="GLZ316" s="96"/>
      <c r="GMA316" s="96"/>
      <c r="GMB316" s="96"/>
      <c r="GMC316" s="96"/>
      <c r="GMD316" s="96"/>
      <c r="GME316" s="96"/>
      <c r="GMF316" s="96"/>
      <c r="GMG316" s="96"/>
      <c r="GMH316" s="96"/>
      <c r="GMI316" s="96"/>
      <c r="GMJ316" s="96"/>
      <c r="GMK316" s="96"/>
      <c r="GML316" s="96"/>
      <c r="GMM316" s="96"/>
      <c r="GMN316" s="96"/>
      <c r="GMO316" s="96"/>
      <c r="GMP316" s="96"/>
      <c r="GMQ316" s="96"/>
      <c r="GMR316" s="96"/>
      <c r="GMS316" s="96"/>
      <c r="GMT316" s="96"/>
      <c r="GMU316" s="96"/>
      <c r="GMV316" s="96"/>
      <c r="GMW316" s="96"/>
      <c r="GMX316" s="96"/>
      <c r="GMY316" s="96"/>
      <c r="GMZ316" s="96"/>
      <c r="GNA316" s="96"/>
      <c r="GNB316" s="96"/>
      <c r="GNC316" s="96"/>
      <c r="GND316" s="96"/>
      <c r="GNE316" s="96"/>
      <c r="GNF316" s="96"/>
      <c r="GNG316" s="96"/>
      <c r="GNH316" s="96"/>
      <c r="GNI316" s="96"/>
      <c r="GNJ316" s="96"/>
      <c r="GNK316" s="96"/>
      <c r="GNL316" s="96"/>
      <c r="GNM316" s="96"/>
      <c r="GNN316" s="96"/>
      <c r="GNO316" s="96"/>
      <c r="GNP316" s="96"/>
      <c r="GNQ316" s="96"/>
      <c r="GNR316" s="96"/>
      <c r="GNS316" s="96"/>
      <c r="GNT316" s="96"/>
      <c r="GNU316" s="96"/>
      <c r="GNV316" s="96"/>
      <c r="GNW316" s="96"/>
      <c r="GNX316" s="96"/>
      <c r="GNY316" s="96"/>
      <c r="GNZ316" s="96"/>
      <c r="GOA316" s="96"/>
      <c r="GOB316" s="96"/>
      <c r="GOC316" s="96"/>
      <c r="GOD316" s="96"/>
      <c r="GOE316" s="96"/>
      <c r="GOF316" s="96"/>
      <c r="GOG316" s="96"/>
      <c r="GOH316" s="96"/>
      <c r="GOI316" s="96"/>
      <c r="GOJ316" s="96"/>
      <c r="GOK316" s="96"/>
      <c r="GOL316" s="96"/>
      <c r="GOM316" s="96"/>
      <c r="GON316" s="96"/>
      <c r="GOO316" s="96"/>
      <c r="GOP316" s="96"/>
      <c r="GOQ316" s="96"/>
      <c r="GOR316" s="96"/>
      <c r="GOS316" s="96"/>
      <c r="GOT316" s="96"/>
      <c r="GOU316" s="96"/>
      <c r="GOV316" s="96"/>
      <c r="GOW316" s="96"/>
      <c r="GOX316" s="96"/>
      <c r="GOY316" s="96"/>
      <c r="GOZ316" s="96"/>
      <c r="GPA316" s="96"/>
      <c r="GPB316" s="96"/>
      <c r="GPC316" s="96"/>
      <c r="GPD316" s="96"/>
      <c r="GPE316" s="96"/>
      <c r="GPF316" s="96"/>
      <c r="GPG316" s="96"/>
      <c r="GPH316" s="96"/>
      <c r="GPI316" s="96"/>
      <c r="GPJ316" s="96"/>
      <c r="GPK316" s="96"/>
      <c r="GPL316" s="96"/>
      <c r="GPM316" s="96"/>
      <c r="GPN316" s="96"/>
      <c r="GPO316" s="96"/>
      <c r="GPP316" s="96"/>
      <c r="GPQ316" s="96"/>
      <c r="GPR316" s="96"/>
      <c r="GPS316" s="96"/>
      <c r="GPT316" s="96"/>
      <c r="GPU316" s="96"/>
      <c r="GPV316" s="96"/>
      <c r="GPW316" s="96"/>
      <c r="GPX316" s="96"/>
      <c r="GPY316" s="96"/>
      <c r="GPZ316" s="96"/>
      <c r="GQA316" s="96"/>
      <c r="GQB316" s="96"/>
      <c r="GQC316" s="96"/>
      <c r="GQD316" s="96"/>
      <c r="GQE316" s="96"/>
      <c r="GQF316" s="96"/>
      <c r="GQG316" s="96"/>
      <c r="GQH316" s="96"/>
      <c r="GQI316" s="96"/>
      <c r="GQJ316" s="96"/>
      <c r="GQK316" s="96"/>
      <c r="GQL316" s="96"/>
      <c r="GQM316" s="96"/>
      <c r="GQN316" s="96"/>
      <c r="GQO316" s="96"/>
      <c r="GQP316" s="96"/>
      <c r="GQQ316" s="96"/>
      <c r="GQR316" s="96"/>
      <c r="GQS316" s="96"/>
      <c r="GQT316" s="96"/>
      <c r="GQU316" s="96"/>
      <c r="GQV316" s="96"/>
      <c r="GQW316" s="96"/>
      <c r="GQX316" s="96"/>
      <c r="GQY316" s="96"/>
      <c r="GQZ316" s="96"/>
      <c r="GRA316" s="96"/>
      <c r="GRB316" s="96"/>
      <c r="GRC316" s="96"/>
      <c r="GRD316" s="96"/>
      <c r="GRE316" s="96"/>
      <c r="GRF316" s="96"/>
      <c r="GRG316" s="96"/>
      <c r="GRH316" s="96"/>
      <c r="GRI316" s="96"/>
      <c r="GRJ316" s="96"/>
      <c r="GRK316" s="96"/>
      <c r="GRL316" s="96"/>
      <c r="GRM316" s="96"/>
      <c r="GRN316" s="96"/>
      <c r="GRO316" s="96"/>
      <c r="GRP316" s="96"/>
      <c r="GRQ316" s="96"/>
      <c r="GRR316" s="96"/>
      <c r="GRS316" s="96"/>
      <c r="GRT316" s="96"/>
      <c r="GRU316" s="96"/>
      <c r="GRV316" s="96"/>
      <c r="GRW316" s="96"/>
      <c r="GRX316" s="96"/>
      <c r="GRY316" s="96"/>
      <c r="GRZ316" s="96"/>
      <c r="GSA316" s="96"/>
      <c r="GSB316" s="96"/>
      <c r="GSC316" s="96"/>
      <c r="GSD316" s="96"/>
      <c r="GSE316" s="96"/>
      <c r="GSF316" s="96"/>
      <c r="GSG316" s="96"/>
      <c r="GSH316" s="96"/>
      <c r="GSI316" s="96"/>
      <c r="GSJ316" s="96"/>
      <c r="GSK316" s="96"/>
      <c r="GSL316" s="96"/>
      <c r="GSM316" s="96"/>
      <c r="GSN316" s="96"/>
      <c r="GSO316" s="96"/>
      <c r="GSP316" s="96"/>
      <c r="GSQ316" s="96"/>
      <c r="GSR316" s="96"/>
      <c r="GSS316" s="96"/>
      <c r="GST316" s="96"/>
      <c r="GSU316" s="96"/>
      <c r="GSV316" s="96"/>
      <c r="GSW316" s="96"/>
      <c r="GSX316" s="96"/>
      <c r="GSY316" s="96"/>
      <c r="GSZ316" s="96"/>
      <c r="GTA316" s="96"/>
      <c r="GTB316" s="96"/>
      <c r="GTC316" s="96"/>
      <c r="GTD316" s="96"/>
      <c r="GTE316" s="96"/>
      <c r="GTF316" s="96"/>
      <c r="GTG316" s="96"/>
      <c r="GTH316" s="96"/>
      <c r="GTI316" s="96"/>
      <c r="GTJ316" s="96"/>
      <c r="GTK316" s="96"/>
      <c r="GTL316" s="96"/>
      <c r="GTM316" s="96"/>
      <c r="GTN316" s="96"/>
      <c r="GTO316" s="96"/>
      <c r="GTP316" s="96"/>
      <c r="GTQ316" s="96"/>
      <c r="GTR316" s="96"/>
      <c r="GTS316" s="96"/>
      <c r="GTT316" s="96"/>
      <c r="GTU316" s="96"/>
      <c r="GTV316" s="96"/>
      <c r="GTW316" s="96"/>
      <c r="GTX316" s="96"/>
      <c r="GTY316" s="96"/>
      <c r="GTZ316" s="96"/>
      <c r="GUA316" s="96"/>
      <c r="GUB316" s="96"/>
      <c r="GUC316" s="96"/>
      <c r="GUD316" s="96"/>
      <c r="GUE316" s="96"/>
      <c r="GUF316" s="96"/>
      <c r="GUG316" s="96"/>
      <c r="GUH316" s="96"/>
      <c r="GUI316" s="96"/>
      <c r="GUJ316" s="96"/>
      <c r="GUK316" s="96"/>
      <c r="GUL316" s="96"/>
      <c r="GUM316" s="96"/>
      <c r="GUN316" s="96"/>
      <c r="GUO316" s="96"/>
      <c r="GUP316" s="96"/>
      <c r="GUQ316" s="96"/>
      <c r="GUR316" s="96"/>
      <c r="GUS316" s="96"/>
      <c r="GUT316" s="96"/>
      <c r="GUU316" s="96"/>
      <c r="GUV316" s="96"/>
      <c r="GUW316" s="96"/>
      <c r="GUX316" s="96"/>
      <c r="GUY316" s="96"/>
      <c r="GUZ316" s="96"/>
      <c r="GVA316" s="96"/>
      <c r="GVB316" s="96"/>
      <c r="GVC316" s="96"/>
      <c r="GVD316" s="96"/>
      <c r="GVE316" s="96"/>
      <c r="GVF316" s="96"/>
      <c r="GVG316" s="96"/>
      <c r="GVH316" s="96"/>
      <c r="GVI316" s="96"/>
      <c r="GVJ316" s="96"/>
      <c r="GVK316" s="96"/>
      <c r="GVL316" s="96"/>
      <c r="GVM316" s="96"/>
      <c r="GVN316" s="96"/>
      <c r="GVO316" s="96"/>
      <c r="GVP316" s="96"/>
      <c r="GVQ316" s="96"/>
      <c r="GVR316" s="96"/>
      <c r="GVS316" s="96"/>
      <c r="GVT316" s="96"/>
      <c r="GVU316" s="96"/>
      <c r="GVV316" s="96"/>
      <c r="GVW316" s="96"/>
      <c r="GVX316" s="96"/>
      <c r="GVY316" s="96"/>
      <c r="GVZ316" s="96"/>
      <c r="GWA316" s="96"/>
      <c r="GWB316" s="96"/>
      <c r="GWC316" s="96"/>
      <c r="GWD316" s="96"/>
      <c r="GWE316" s="96"/>
      <c r="GWF316" s="96"/>
      <c r="GWG316" s="96"/>
      <c r="GWH316" s="96"/>
      <c r="GWI316" s="96"/>
      <c r="GWJ316" s="96"/>
      <c r="GWK316" s="96"/>
      <c r="GWL316" s="96"/>
      <c r="GWM316" s="96"/>
      <c r="GWN316" s="96"/>
      <c r="GWO316" s="96"/>
      <c r="GWP316" s="96"/>
      <c r="GWQ316" s="96"/>
      <c r="GWR316" s="96"/>
      <c r="GWS316" s="96"/>
      <c r="GWT316" s="96"/>
      <c r="GWU316" s="96"/>
      <c r="GWV316" s="96"/>
      <c r="GWW316" s="96"/>
      <c r="GWX316" s="96"/>
      <c r="GWY316" s="96"/>
      <c r="GWZ316" s="96"/>
      <c r="GXA316" s="96"/>
      <c r="GXB316" s="96"/>
      <c r="GXC316" s="96"/>
      <c r="GXD316" s="96"/>
      <c r="GXE316" s="96"/>
      <c r="GXF316" s="96"/>
      <c r="GXG316" s="96"/>
      <c r="GXH316" s="96"/>
      <c r="GXI316" s="96"/>
      <c r="GXJ316" s="96"/>
      <c r="GXK316" s="96"/>
      <c r="GXL316" s="96"/>
      <c r="GXM316" s="96"/>
      <c r="GXN316" s="96"/>
      <c r="GXO316" s="96"/>
      <c r="GXP316" s="96"/>
      <c r="GXQ316" s="96"/>
      <c r="GXR316" s="96"/>
      <c r="GXS316" s="96"/>
      <c r="GXT316" s="96"/>
      <c r="GXU316" s="96"/>
      <c r="GXV316" s="96"/>
      <c r="GXW316" s="96"/>
      <c r="GXX316" s="96"/>
      <c r="GXY316" s="96"/>
      <c r="GXZ316" s="96"/>
      <c r="GYA316" s="96"/>
      <c r="GYB316" s="96"/>
      <c r="GYC316" s="96"/>
      <c r="GYD316" s="96"/>
      <c r="GYE316" s="96"/>
      <c r="GYF316" s="96"/>
      <c r="GYG316" s="96"/>
      <c r="GYH316" s="96"/>
      <c r="GYI316" s="96"/>
      <c r="GYJ316" s="96"/>
      <c r="GYK316" s="96"/>
      <c r="GYL316" s="96"/>
      <c r="GYM316" s="96"/>
      <c r="GYN316" s="96"/>
      <c r="GYO316" s="96"/>
      <c r="GYP316" s="96"/>
      <c r="GYQ316" s="96"/>
      <c r="GYR316" s="96"/>
      <c r="GYS316" s="96"/>
      <c r="GYT316" s="96"/>
      <c r="GYU316" s="96"/>
      <c r="GYV316" s="96"/>
      <c r="GYW316" s="96"/>
      <c r="GYX316" s="96"/>
      <c r="GYY316" s="96"/>
      <c r="GYZ316" s="96"/>
      <c r="GZA316" s="96"/>
      <c r="GZB316" s="96"/>
      <c r="GZC316" s="96"/>
      <c r="GZD316" s="96"/>
      <c r="GZE316" s="96"/>
      <c r="GZF316" s="96"/>
      <c r="GZG316" s="96"/>
      <c r="GZH316" s="96"/>
      <c r="GZI316" s="96"/>
      <c r="GZJ316" s="96"/>
      <c r="GZK316" s="96"/>
      <c r="GZL316" s="96"/>
      <c r="GZM316" s="96"/>
      <c r="GZN316" s="96"/>
      <c r="GZO316" s="96"/>
      <c r="GZP316" s="96"/>
      <c r="GZQ316" s="96"/>
      <c r="GZR316" s="96"/>
      <c r="GZS316" s="96"/>
      <c r="GZT316" s="96"/>
      <c r="GZU316" s="96"/>
      <c r="GZV316" s="96"/>
      <c r="GZW316" s="96"/>
      <c r="GZX316" s="96"/>
      <c r="GZY316" s="96"/>
      <c r="GZZ316" s="96"/>
      <c r="HAA316" s="96"/>
      <c r="HAB316" s="96"/>
      <c r="HAC316" s="96"/>
      <c r="HAD316" s="96"/>
      <c r="HAE316" s="96"/>
      <c r="HAF316" s="96"/>
      <c r="HAG316" s="96"/>
      <c r="HAH316" s="96"/>
      <c r="HAI316" s="96"/>
      <c r="HAJ316" s="96"/>
      <c r="HAK316" s="96"/>
      <c r="HAL316" s="96"/>
      <c r="HAM316" s="96"/>
      <c r="HAN316" s="96"/>
      <c r="HAO316" s="96"/>
      <c r="HAP316" s="96"/>
      <c r="HAQ316" s="96"/>
      <c r="HAR316" s="96"/>
      <c r="HAS316" s="96"/>
      <c r="HAT316" s="96"/>
      <c r="HAU316" s="96"/>
      <c r="HAV316" s="96"/>
      <c r="HAW316" s="96"/>
      <c r="HAX316" s="96"/>
      <c r="HAY316" s="96"/>
      <c r="HAZ316" s="96"/>
      <c r="HBA316" s="96"/>
      <c r="HBB316" s="96"/>
      <c r="HBC316" s="96"/>
      <c r="HBD316" s="96"/>
      <c r="HBE316" s="96"/>
      <c r="HBF316" s="96"/>
      <c r="HBG316" s="96"/>
      <c r="HBH316" s="96"/>
      <c r="HBI316" s="96"/>
      <c r="HBJ316" s="96"/>
      <c r="HBK316" s="96"/>
      <c r="HBL316" s="96"/>
      <c r="HBM316" s="96"/>
      <c r="HBN316" s="96"/>
      <c r="HBO316" s="96"/>
      <c r="HBP316" s="96"/>
      <c r="HBQ316" s="96"/>
      <c r="HBR316" s="96"/>
      <c r="HBS316" s="96"/>
      <c r="HBT316" s="96"/>
      <c r="HBU316" s="96"/>
      <c r="HBV316" s="96"/>
      <c r="HBW316" s="96"/>
      <c r="HBX316" s="96"/>
      <c r="HBY316" s="96"/>
      <c r="HBZ316" s="96"/>
      <c r="HCA316" s="96"/>
      <c r="HCB316" s="96"/>
      <c r="HCC316" s="96"/>
      <c r="HCD316" s="96"/>
      <c r="HCE316" s="96"/>
      <c r="HCF316" s="96"/>
      <c r="HCG316" s="96"/>
      <c r="HCH316" s="96"/>
      <c r="HCI316" s="96"/>
      <c r="HCJ316" s="96"/>
      <c r="HCK316" s="96"/>
      <c r="HCL316" s="96"/>
      <c r="HCM316" s="96"/>
      <c r="HCN316" s="96"/>
      <c r="HCO316" s="96"/>
      <c r="HCP316" s="96"/>
      <c r="HCQ316" s="96"/>
      <c r="HCR316" s="96"/>
      <c r="HCS316" s="96"/>
      <c r="HCT316" s="96"/>
      <c r="HCU316" s="96"/>
      <c r="HCV316" s="96"/>
      <c r="HCW316" s="96"/>
      <c r="HCX316" s="96"/>
      <c r="HCY316" s="96"/>
      <c r="HCZ316" s="96"/>
      <c r="HDA316" s="96"/>
      <c r="HDB316" s="96"/>
      <c r="HDC316" s="96"/>
      <c r="HDD316" s="96"/>
      <c r="HDE316" s="96"/>
      <c r="HDF316" s="96"/>
      <c r="HDG316" s="96"/>
      <c r="HDH316" s="96"/>
      <c r="HDI316" s="96"/>
      <c r="HDJ316" s="96"/>
      <c r="HDK316" s="96"/>
      <c r="HDL316" s="96"/>
      <c r="HDM316" s="96"/>
      <c r="HDN316" s="96"/>
      <c r="HDO316" s="96"/>
      <c r="HDP316" s="96"/>
      <c r="HDQ316" s="96"/>
      <c r="HDR316" s="96"/>
      <c r="HDS316" s="96"/>
      <c r="HDT316" s="96"/>
      <c r="HDU316" s="96"/>
      <c r="HDV316" s="96"/>
      <c r="HDW316" s="96"/>
      <c r="HDX316" s="96"/>
      <c r="HDY316" s="96"/>
      <c r="HDZ316" s="96"/>
      <c r="HEA316" s="96"/>
      <c r="HEB316" s="96"/>
      <c r="HEC316" s="96"/>
      <c r="HED316" s="96"/>
      <c r="HEE316" s="96"/>
      <c r="HEF316" s="96"/>
      <c r="HEG316" s="96"/>
      <c r="HEH316" s="96"/>
      <c r="HEI316" s="96"/>
      <c r="HEJ316" s="96"/>
      <c r="HEK316" s="96"/>
      <c r="HEL316" s="96"/>
      <c r="HEM316" s="96"/>
      <c r="HEN316" s="96"/>
      <c r="HEO316" s="96"/>
      <c r="HEP316" s="96"/>
      <c r="HEQ316" s="96"/>
      <c r="HER316" s="96"/>
      <c r="HES316" s="96"/>
      <c r="HET316" s="96"/>
      <c r="HEU316" s="96"/>
      <c r="HEV316" s="96"/>
      <c r="HEW316" s="96"/>
      <c r="HEX316" s="96"/>
      <c r="HEY316" s="96"/>
      <c r="HEZ316" s="96"/>
      <c r="HFA316" s="96"/>
      <c r="HFB316" s="96"/>
      <c r="HFC316" s="96"/>
      <c r="HFD316" s="96"/>
      <c r="HFE316" s="96"/>
      <c r="HFF316" s="96"/>
      <c r="HFG316" s="96"/>
      <c r="HFH316" s="96"/>
      <c r="HFI316" s="96"/>
      <c r="HFJ316" s="96"/>
      <c r="HFK316" s="96"/>
      <c r="HFL316" s="96"/>
      <c r="HFM316" s="96"/>
      <c r="HFN316" s="96"/>
      <c r="HFO316" s="96"/>
      <c r="HFP316" s="96"/>
      <c r="HFQ316" s="96"/>
      <c r="HFR316" s="96"/>
      <c r="HFS316" s="96"/>
      <c r="HFT316" s="96"/>
      <c r="HFU316" s="96"/>
      <c r="HFV316" s="96"/>
      <c r="HFW316" s="96"/>
      <c r="HFX316" s="96"/>
      <c r="HFY316" s="96"/>
      <c r="HFZ316" s="96"/>
      <c r="HGA316" s="96"/>
      <c r="HGB316" s="96"/>
      <c r="HGC316" s="96"/>
      <c r="HGD316" s="96"/>
      <c r="HGE316" s="96"/>
      <c r="HGF316" s="96"/>
      <c r="HGG316" s="96"/>
      <c r="HGH316" s="96"/>
      <c r="HGI316" s="96"/>
      <c r="HGJ316" s="96"/>
      <c r="HGK316" s="96"/>
      <c r="HGL316" s="96"/>
      <c r="HGM316" s="96"/>
      <c r="HGN316" s="96"/>
      <c r="HGO316" s="96"/>
      <c r="HGP316" s="96"/>
      <c r="HGQ316" s="96"/>
      <c r="HGR316" s="96"/>
      <c r="HGS316" s="96"/>
      <c r="HGT316" s="96"/>
      <c r="HGU316" s="96"/>
      <c r="HGV316" s="96"/>
      <c r="HGW316" s="96"/>
      <c r="HGX316" s="96"/>
      <c r="HGY316" s="96"/>
      <c r="HGZ316" s="96"/>
      <c r="HHA316" s="96"/>
      <c r="HHB316" s="96"/>
      <c r="HHC316" s="96"/>
      <c r="HHD316" s="96"/>
      <c r="HHE316" s="96"/>
      <c r="HHF316" s="96"/>
      <c r="HHG316" s="96"/>
      <c r="HHH316" s="96"/>
      <c r="HHI316" s="96"/>
      <c r="HHJ316" s="96"/>
      <c r="HHK316" s="96"/>
      <c r="HHL316" s="96"/>
      <c r="HHM316" s="96"/>
      <c r="HHN316" s="96"/>
      <c r="HHO316" s="96"/>
      <c r="HHP316" s="96"/>
      <c r="HHQ316" s="96"/>
      <c r="HHR316" s="96"/>
      <c r="HHS316" s="96"/>
      <c r="HHT316" s="96"/>
      <c r="HHU316" s="96"/>
      <c r="HHV316" s="96"/>
      <c r="HHW316" s="96"/>
      <c r="HHX316" s="96"/>
      <c r="HHY316" s="96"/>
      <c r="HHZ316" s="96"/>
      <c r="HIA316" s="96"/>
      <c r="HIB316" s="96"/>
      <c r="HIC316" s="96"/>
      <c r="HID316" s="96"/>
      <c r="HIE316" s="96"/>
      <c r="HIF316" s="96"/>
      <c r="HIG316" s="96"/>
      <c r="HIH316" s="96"/>
      <c r="HII316" s="96"/>
      <c r="HIJ316" s="96"/>
      <c r="HIK316" s="96"/>
      <c r="HIL316" s="96"/>
      <c r="HIM316" s="96"/>
      <c r="HIN316" s="96"/>
      <c r="HIO316" s="96"/>
      <c r="HIP316" s="96"/>
      <c r="HIQ316" s="96"/>
      <c r="HIR316" s="96"/>
      <c r="HIS316" s="96"/>
      <c r="HIT316" s="96"/>
      <c r="HIU316" s="96"/>
      <c r="HIV316" s="96"/>
      <c r="HIW316" s="96"/>
      <c r="HIX316" s="96"/>
      <c r="HIY316" s="96"/>
      <c r="HIZ316" s="96"/>
      <c r="HJA316" s="96"/>
      <c r="HJB316" s="96"/>
      <c r="HJC316" s="96"/>
      <c r="HJD316" s="96"/>
      <c r="HJE316" s="96"/>
      <c r="HJF316" s="96"/>
      <c r="HJG316" s="96"/>
      <c r="HJH316" s="96"/>
      <c r="HJI316" s="96"/>
      <c r="HJJ316" s="96"/>
      <c r="HJK316" s="96"/>
      <c r="HJL316" s="96"/>
      <c r="HJM316" s="96"/>
      <c r="HJN316" s="96"/>
      <c r="HJO316" s="96"/>
      <c r="HJP316" s="96"/>
      <c r="HJQ316" s="96"/>
      <c r="HJR316" s="96"/>
      <c r="HJS316" s="96"/>
      <c r="HJT316" s="96"/>
      <c r="HJU316" s="96"/>
      <c r="HJV316" s="96"/>
      <c r="HJW316" s="96"/>
      <c r="HJX316" s="96"/>
      <c r="HJY316" s="96"/>
      <c r="HJZ316" s="96"/>
      <c r="HKA316" s="96"/>
      <c r="HKB316" s="96"/>
      <c r="HKC316" s="96"/>
      <c r="HKD316" s="96"/>
      <c r="HKE316" s="96"/>
      <c r="HKF316" s="96"/>
      <c r="HKG316" s="96"/>
      <c r="HKH316" s="96"/>
      <c r="HKI316" s="96"/>
      <c r="HKJ316" s="96"/>
      <c r="HKK316" s="96"/>
      <c r="HKL316" s="96"/>
      <c r="HKM316" s="96"/>
      <c r="HKN316" s="96"/>
      <c r="HKO316" s="96"/>
      <c r="HKP316" s="96"/>
      <c r="HKQ316" s="96"/>
      <c r="HKR316" s="96"/>
      <c r="HKS316" s="96"/>
      <c r="HKT316" s="96"/>
      <c r="HKU316" s="96"/>
      <c r="HKV316" s="96"/>
      <c r="HKW316" s="96"/>
      <c r="HKX316" s="96"/>
      <c r="HKY316" s="96"/>
      <c r="HKZ316" s="96"/>
      <c r="HLA316" s="96"/>
      <c r="HLB316" s="96"/>
      <c r="HLC316" s="96"/>
      <c r="HLD316" s="96"/>
      <c r="HLE316" s="96"/>
      <c r="HLF316" s="96"/>
      <c r="HLG316" s="96"/>
      <c r="HLH316" s="96"/>
      <c r="HLI316" s="96"/>
      <c r="HLJ316" s="96"/>
      <c r="HLK316" s="96"/>
      <c r="HLL316" s="96"/>
      <c r="HLM316" s="96"/>
      <c r="HLN316" s="96"/>
      <c r="HLO316" s="96"/>
      <c r="HLP316" s="96"/>
      <c r="HLQ316" s="96"/>
      <c r="HLR316" s="96"/>
      <c r="HLS316" s="96"/>
      <c r="HLT316" s="96"/>
      <c r="HLU316" s="96"/>
      <c r="HLV316" s="96"/>
      <c r="HLW316" s="96"/>
      <c r="HLX316" s="96"/>
      <c r="HLY316" s="96"/>
      <c r="HLZ316" s="96"/>
      <c r="HMA316" s="96"/>
      <c r="HMB316" s="96"/>
      <c r="HMC316" s="96"/>
      <c r="HMD316" s="96"/>
      <c r="HME316" s="96"/>
      <c r="HMF316" s="96"/>
      <c r="HMG316" s="96"/>
      <c r="HMH316" s="96"/>
      <c r="HMI316" s="96"/>
      <c r="HMJ316" s="96"/>
      <c r="HMK316" s="96"/>
      <c r="HML316" s="96"/>
      <c r="HMM316" s="96"/>
      <c r="HMN316" s="96"/>
      <c r="HMO316" s="96"/>
      <c r="HMP316" s="96"/>
      <c r="HMQ316" s="96"/>
      <c r="HMR316" s="96"/>
      <c r="HMS316" s="96"/>
      <c r="HMT316" s="96"/>
      <c r="HMU316" s="96"/>
      <c r="HMV316" s="96"/>
      <c r="HMW316" s="96"/>
      <c r="HMX316" s="96"/>
      <c r="HMY316" s="96"/>
      <c r="HMZ316" s="96"/>
      <c r="HNA316" s="96"/>
      <c r="HNB316" s="96"/>
      <c r="HNC316" s="96"/>
      <c r="HND316" s="96"/>
      <c r="HNE316" s="96"/>
      <c r="HNF316" s="96"/>
      <c r="HNG316" s="96"/>
      <c r="HNH316" s="96"/>
      <c r="HNI316" s="96"/>
      <c r="HNJ316" s="96"/>
      <c r="HNK316" s="96"/>
      <c r="HNL316" s="96"/>
      <c r="HNM316" s="96"/>
      <c r="HNN316" s="96"/>
      <c r="HNO316" s="96"/>
      <c r="HNP316" s="96"/>
      <c r="HNQ316" s="96"/>
      <c r="HNR316" s="96"/>
      <c r="HNS316" s="96"/>
      <c r="HNT316" s="96"/>
      <c r="HNU316" s="96"/>
      <c r="HNV316" s="96"/>
      <c r="HNW316" s="96"/>
      <c r="HNX316" s="96"/>
      <c r="HNY316" s="96"/>
      <c r="HNZ316" s="96"/>
      <c r="HOA316" s="96"/>
      <c r="HOB316" s="96"/>
      <c r="HOC316" s="96"/>
      <c r="HOD316" s="96"/>
      <c r="HOE316" s="96"/>
      <c r="HOF316" s="96"/>
      <c r="HOG316" s="96"/>
      <c r="HOH316" s="96"/>
      <c r="HOI316" s="96"/>
      <c r="HOJ316" s="96"/>
      <c r="HOK316" s="96"/>
      <c r="HOL316" s="96"/>
      <c r="HOM316" s="96"/>
      <c r="HON316" s="96"/>
      <c r="HOO316" s="96"/>
      <c r="HOP316" s="96"/>
      <c r="HOQ316" s="96"/>
      <c r="HOR316" s="96"/>
      <c r="HOS316" s="96"/>
      <c r="HOT316" s="96"/>
      <c r="HOU316" s="96"/>
      <c r="HOV316" s="96"/>
      <c r="HOW316" s="96"/>
      <c r="HOX316" s="96"/>
      <c r="HOY316" s="96"/>
      <c r="HOZ316" s="96"/>
      <c r="HPA316" s="96"/>
      <c r="HPB316" s="96"/>
      <c r="HPC316" s="96"/>
      <c r="HPD316" s="96"/>
      <c r="HPE316" s="96"/>
      <c r="HPF316" s="96"/>
      <c r="HPG316" s="96"/>
      <c r="HPH316" s="96"/>
      <c r="HPI316" s="96"/>
      <c r="HPJ316" s="96"/>
      <c r="HPK316" s="96"/>
      <c r="HPL316" s="96"/>
      <c r="HPM316" s="96"/>
      <c r="HPN316" s="96"/>
      <c r="HPO316" s="96"/>
      <c r="HPP316" s="96"/>
      <c r="HPQ316" s="96"/>
      <c r="HPR316" s="96"/>
      <c r="HPS316" s="96"/>
      <c r="HPT316" s="96"/>
      <c r="HPU316" s="96"/>
      <c r="HPV316" s="96"/>
      <c r="HPW316" s="96"/>
      <c r="HPX316" s="96"/>
      <c r="HPY316" s="96"/>
      <c r="HPZ316" s="96"/>
      <c r="HQA316" s="96"/>
      <c r="HQB316" s="96"/>
      <c r="HQC316" s="96"/>
      <c r="HQD316" s="96"/>
      <c r="HQE316" s="96"/>
      <c r="HQF316" s="96"/>
      <c r="HQG316" s="96"/>
      <c r="HQH316" s="96"/>
      <c r="HQI316" s="96"/>
      <c r="HQJ316" s="96"/>
      <c r="HQK316" s="96"/>
      <c r="HQL316" s="96"/>
      <c r="HQM316" s="96"/>
      <c r="HQN316" s="96"/>
      <c r="HQO316" s="96"/>
      <c r="HQP316" s="96"/>
      <c r="HQQ316" s="96"/>
      <c r="HQR316" s="96"/>
      <c r="HQS316" s="96"/>
      <c r="HQT316" s="96"/>
      <c r="HQU316" s="96"/>
      <c r="HQV316" s="96"/>
      <c r="HQW316" s="96"/>
      <c r="HQX316" s="96"/>
      <c r="HQY316" s="96"/>
      <c r="HQZ316" s="96"/>
      <c r="HRA316" s="96"/>
      <c r="HRB316" s="96"/>
      <c r="HRC316" s="96"/>
      <c r="HRD316" s="96"/>
      <c r="HRE316" s="96"/>
      <c r="HRF316" s="96"/>
      <c r="HRG316" s="96"/>
      <c r="HRH316" s="96"/>
      <c r="HRI316" s="96"/>
      <c r="HRJ316" s="96"/>
      <c r="HRK316" s="96"/>
      <c r="HRL316" s="96"/>
      <c r="HRM316" s="96"/>
      <c r="HRN316" s="96"/>
      <c r="HRO316" s="96"/>
      <c r="HRP316" s="96"/>
      <c r="HRQ316" s="96"/>
      <c r="HRR316" s="96"/>
      <c r="HRS316" s="96"/>
      <c r="HRT316" s="96"/>
      <c r="HRU316" s="96"/>
      <c r="HRV316" s="96"/>
      <c r="HRW316" s="96"/>
      <c r="HRX316" s="96"/>
      <c r="HRY316" s="96"/>
      <c r="HRZ316" s="96"/>
      <c r="HSA316" s="96"/>
      <c r="HSB316" s="96"/>
      <c r="HSC316" s="96"/>
      <c r="HSD316" s="96"/>
      <c r="HSE316" s="96"/>
      <c r="HSF316" s="96"/>
      <c r="HSG316" s="96"/>
      <c r="HSH316" s="96"/>
      <c r="HSI316" s="96"/>
      <c r="HSJ316" s="96"/>
      <c r="HSK316" s="96"/>
      <c r="HSL316" s="96"/>
      <c r="HSM316" s="96"/>
      <c r="HSN316" s="96"/>
      <c r="HSO316" s="96"/>
      <c r="HSP316" s="96"/>
      <c r="HSQ316" s="96"/>
      <c r="HSR316" s="96"/>
      <c r="HSS316" s="96"/>
      <c r="HST316" s="96"/>
      <c r="HSU316" s="96"/>
      <c r="HSV316" s="96"/>
      <c r="HSW316" s="96"/>
      <c r="HSX316" s="96"/>
      <c r="HSY316" s="96"/>
      <c r="HSZ316" s="96"/>
      <c r="HTA316" s="96"/>
      <c r="HTB316" s="96"/>
      <c r="HTC316" s="96"/>
      <c r="HTD316" s="96"/>
      <c r="HTE316" s="96"/>
      <c r="HTF316" s="96"/>
      <c r="HTG316" s="96"/>
      <c r="HTH316" s="96"/>
      <c r="HTI316" s="96"/>
      <c r="HTJ316" s="96"/>
      <c r="HTK316" s="96"/>
      <c r="HTL316" s="96"/>
      <c r="HTM316" s="96"/>
      <c r="HTN316" s="96"/>
      <c r="HTO316" s="96"/>
      <c r="HTP316" s="96"/>
      <c r="HTQ316" s="96"/>
      <c r="HTR316" s="96"/>
      <c r="HTS316" s="96"/>
      <c r="HTT316" s="96"/>
      <c r="HTU316" s="96"/>
      <c r="HTV316" s="96"/>
      <c r="HTW316" s="96"/>
      <c r="HTX316" s="96"/>
      <c r="HTY316" s="96"/>
      <c r="HTZ316" s="96"/>
      <c r="HUA316" s="96"/>
      <c r="HUB316" s="96"/>
      <c r="HUC316" s="96"/>
      <c r="HUD316" s="96"/>
      <c r="HUE316" s="96"/>
      <c r="HUF316" s="96"/>
      <c r="HUG316" s="96"/>
      <c r="HUH316" s="96"/>
      <c r="HUI316" s="96"/>
      <c r="HUJ316" s="96"/>
      <c r="HUK316" s="96"/>
      <c r="HUL316" s="96"/>
      <c r="HUM316" s="96"/>
      <c r="HUN316" s="96"/>
      <c r="HUO316" s="96"/>
      <c r="HUP316" s="96"/>
      <c r="HUQ316" s="96"/>
      <c r="HUR316" s="96"/>
      <c r="HUS316" s="96"/>
      <c r="HUT316" s="96"/>
      <c r="HUU316" s="96"/>
      <c r="HUV316" s="96"/>
      <c r="HUW316" s="96"/>
      <c r="HUX316" s="96"/>
      <c r="HUY316" s="96"/>
      <c r="HUZ316" s="96"/>
      <c r="HVA316" s="96"/>
      <c r="HVB316" s="96"/>
      <c r="HVC316" s="96"/>
      <c r="HVD316" s="96"/>
      <c r="HVE316" s="96"/>
      <c r="HVF316" s="96"/>
      <c r="HVG316" s="96"/>
      <c r="HVH316" s="96"/>
      <c r="HVI316" s="96"/>
      <c r="HVJ316" s="96"/>
      <c r="HVK316" s="96"/>
      <c r="HVL316" s="96"/>
      <c r="HVM316" s="96"/>
      <c r="HVN316" s="96"/>
      <c r="HVO316" s="96"/>
      <c r="HVP316" s="96"/>
      <c r="HVQ316" s="96"/>
      <c r="HVR316" s="96"/>
      <c r="HVS316" s="96"/>
      <c r="HVT316" s="96"/>
      <c r="HVU316" s="96"/>
      <c r="HVV316" s="96"/>
      <c r="HVW316" s="96"/>
      <c r="HVX316" s="96"/>
      <c r="HVY316" s="96"/>
      <c r="HVZ316" s="96"/>
      <c r="HWA316" s="96"/>
      <c r="HWB316" s="96"/>
      <c r="HWC316" s="96"/>
      <c r="HWD316" s="96"/>
      <c r="HWE316" s="96"/>
      <c r="HWF316" s="96"/>
      <c r="HWG316" s="96"/>
      <c r="HWH316" s="96"/>
      <c r="HWI316" s="96"/>
      <c r="HWJ316" s="96"/>
      <c r="HWK316" s="96"/>
      <c r="HWL316" s="96"/>
      <c r="HWM316" s="96"/>
      <c r="HWN316" s="96"/>
      <c r="HWO316" s="96"/>
      <c r="HWP316" s="96"/>
      <c r="HWQ316" s="96"/>
      <c r="HWR316" s="96"/>
      <c r="HWS316" s="96"/>
      <c r="HWT316" s="96"/>
      <c r="HWU316" s="96"/>
      <c r="HWV316" s="96"/>
      <c r="HWW316" s="96"/>
      <c r="HWX316" s="96"/>
      <c r="HWY316" s="96"/>
      <c r="HWZ316" s="96"/>
      <c r="HXA316" s="96"/>
      <c r="HXB316" s="96"/>
      <c r="HXC316" s="96"/>
      <c r="HXD316" s="96"/>
      <c r="HXE316" s="96"/>
      <c r="HXF316" s="96"/>
      <c r="HXG316" s="96"/>
      <c r="HXH316" s="96"/>
      <c r="HXI316" s="96"/>
      <c r="HXJ316" s="96"/>
      <c r="HXK316" s="96"/>
      <c r="HXL316" s="96"/>
      <c r="HXM316" s="96"/>
      <c r="HXN316" s="96"/>
      <c r="HXO316" s="96"/>
      <c r="HXP316" s="96"/>
      <c r="HXQ316" s="96"/>
      <c r="HXR316" s="96"/>
      <c r="HXS316" s="96"/>
      <c r="HXT316" s="96"/>
      <c r="HXU316" s="96"/>
      <c r="HXV316" s="96"/>
      <c r="HXW316" s="96"/>
      <c r="HXX316" s="96"/>
      <c r="HXY316" s="96"/>
      <c r="HXZ316" s="96"/>
      <c r="HYA316" s="96"/>
      <c r="HYB316" s="96"/>
      <c r="HYC316" s="96"/>
      <c r="HYD316" s="96"/>
      <c r="HYE316" s="96"/>
      <c r="HYF316" s="96"/>
      <c r="HYG316" s="96"/>
      <c r="HYH316" s="96"/>
      <c r="HYI316" s="96"/>
      <c r="HYJ316" s="96"/>
      <c r="HYK316" s="96"/>
      <c r="HYL316" s="96"/>
      <c r="HYM316" s="96"/>
      <c r="HYN316" s="96"/>
      <c r="HYO316" s="96"/>
      <c r="HYP316" s="96"/>
      <c r="HYQ316" s="96"/>
      <c r="HYR316" s="96"/>
      <c r="HYS316" s="96"/>
      <c r="HYT316" s="96"/>
      <c r="HYU316" s="96"/>
      <c r="HYV316" s="96"/>
      <c r="HYW316" s="96"/>
      <c r="HYX316" s="96"/>
      <c r="HYY316" s="96"/>
      <c r="HYZ316" s="96"/>
      <c r="HZA316" s="96"/>
      <c r="HZB316" s="96"/>
      <c r="HZC316" s="96"/>
      <c r="HZD316" s="96"/>
      <c r="HZE316" s="96"/>
      <c r="HZF316" s="96"/>
      <c r="HZG316" s="96"/>
      <c r="HZH316" s="96"/>
      <c r="HZI316" s="96"/>
      <c r="HZJ316" s="96"/>
      <c r="HZK316" s="96"/>
      <c r="HZL316" s="96"/>
      <c r="HZM316" s="96"/>
      <c r="HZN316" s="96"/>
      <c r="HZO316" s="96"/>
      <c r="HZP316" s="96"/>
      <c r="HZQ316" s="96"/>
      <c r="HZR316" s="96"/>
      <c r="HZS316" s="96"/>
      <c r="HZT316" s="96"/>
      <c r="HZU316" s="96"/>
      <c r="HZV316" s="96"/>
      <c r="HZW316" s="96"/>
      <c r="HZX316" s="96"/>
      <c r="HZY316" s="96"/>
      <c r="HZZ316" s="96"/>
      <c r="IAA316" s="96"/>
      <c r="IAB316" s="96"/>
      <c r="IAC316" s="96"/>
      <c r="IAD316" s="96"/>
      <c r="IAE316" s="96"/>
      <c r="IAF316" s="96"/>
      <c r="IAG316" s="96"/>
      <c r="IAH316" s="96"/>
      <c r="IAI316" s="96"/>
      <c r="IAJ316" s="96"/>
      <c r="IAK316" s="96"/>
      <c r="IAL316" s="96"/>
      <c r="IAM316" s="96"/>
      <c r="IAN316" s="96"/>
      <c r="IAO316" s="96"/>
      <c r="IAP316" s="96"/>
      <c r="IAQ316" s="96"/>
      <c r="IAR316" s="96"/>
      <c r="IAS316" s="96"/>
      <c r="IAT316" s="96"/>
      <c r="IAU316" s="96"/>
      <c r="IAV316" s="96"/>
      <c r="IAW316" s="96"/>
      <c r="IAX316" s="96"/>
      <c r="IAY316" s="96"/>
      <c r="IAZ316" s="96"/>
      <c r="IBA316" s="96"/>
      <c r="IBB316" s="96"/>
      <c r="IBC316" s="96"/>
      <c r="IBD316" s="96"/>
      <c r="IBE316" s="96"/>
      <c r="IBF316" s="96"/>
      <c r="IBG316" s="96"/>
      <c r="IBH316" s="96"/>
      <c r="IBI316" s="96"/>
      <c r="IBJ316" s="96"/>
      <c r="IBK316" s="96"/>
      <c r="IBL316" s="96"/>
      <c r="IBM316" s="96"/>
      <c r="IBN316" s="96"/>
      <c r="IBO316" s="96"/>
      <c r="IBP316" s="96"/>
      <c r="IBQ316" s="96"/>
      <c r="IBR316" s="96"/>
      <c r="IBS316" s="96"/>
      <c r="IBT316" s="96"/>
      <c r="IBU316" s="96"/>
      <c r="IBV316" s="96"/>
      <c r="IBW316" s="96"/>
      <c r="IBX316" s="96"/>
      <c r="IBY316" s="96"/>
      <c r="IBZ316" s="96"/>
      <c r="ICA316" s="96"/>
      <c r="ICB316" s="96"/>
      <c r="ICC316" s="96"/>
      <c r="ICD316" s="96"/>
      <c r="ICE316" s="96"/>
      <c r="ICF316" s="96"/>
      <c r="ICG316" s="96"/>
      <c r="ICH316" s="96"/>
      <c r="ICI316" s="96"/>
      <c r="ICJ316" s="96"/>
      <c r="ICK316" s="96"/>
      <c r="ICL316" s="96"/>
      <c r="ICM316" s="96"/>
      <c r="ICN316" s="96"/>
      <c r="ICO316" s="96"/>
      <c r="ICP316" s="96"/>
      <c r="ICQ316" s="96"/>
      <c r="ICR316" s="96"/>
      <c r="ICS316" s="96"/>
      <c r="ICT316" s="96"/>
      <c r="ICU316" s="96"/>
      <c r="ICV316" s="96"/>
      <c r="ICW316" s="96"/>
      <c r="ICX316" s="96"/>
      <c r="ICY316" s="96"/>
      <c r="ICZ316" s="96"/>
      <c r="IDA316" s="96"/>
      <c r="IDB316" s="96"/>
      <c r="IDC316" s="96"/>
      <c r="IDD316" s="96"/>
      <c r="IDE316" s="96"/>
      <c r="IDF316" s="96"/>
      <c r="IDG316" s="96"/>
      <c r="IDH316" s="96"/>
      <c r="IDI316" s="96"/>
      <c r="IDJ316" s="96"/>
      <c r="IDK316" s="96"/>
      <c r="IDL316" s="96"/>
      <c r="IDM316" s="96"/>
      <c r="IDN316" s="96"/>
      <c r="IDO316" s="96"/>
      <c r="IDP316" s="96"/>
      <c r="IDQ316" s="96"/>
      <c r="IDR316" s="96"/>
      <c r="IDS316" s="96"/>
      <c r="IDT316" s="96"/>
      <c r="IDU316" s="96"/>
      <c r="IDV316" s="96"/>
      <c r="IDW316" s="96"/>
      <c r="IDX316" s="96"/>
      <c r="IDY316" s="96"/>
      <c r="IDZ316" s="96"/>
      <c r="IEA316" s="96"/>
      <c r="IEB316" s="96"/>
      <c r="IEC316" s="96"/>
      <c r="IED316" s="96"/>
      <c r="IEE316" s="96"/>
      <c r="IEF316" s="96"/>
      <c r="IEG316" s="96"/>
      <c r="IEH316" s="96"/>
      <c r="IEI316" s="96"/>
      <c r="IEJ316" s="96"/>
      <c r="IEK316" s="96"/>
      <c r="IEL316" s="96"/>
      <c r="IEM316" s="96"/>
      <c r="IEN316" s="96"/>
      <c r="IEO316" s="96"/>
      <c r="IEP316" s="96"/>
      <c r="IEQ316" s="96"/>
      <c r="IER316" s="96"/>
      <c r="IES316" s="96"/>
      <c r="IET316" s="96"/>
      <c r="IEU316" s="96"/>
      <c r="IEV316" s="96"/>
      <c r="IEW316" s="96"/>
      <c r="IEX316" s="96"/>
      <c r="IEY316" s="96"/>
      <c r="IEZ316" s="96"/>
      <c r="IFA316" s="96"/>
      <c r="IFB316" s="96"/>
      <c r="IFC316" s="96"/>
      <c r="IFD316" s="96"/>
      <c r="IFE316" s="96"/>
      <c r="IFF316" s="96"/>
      <c r="IFG316" s="96"/>
      <c r="IFH316" s="96"/>
      <c r="IFI316" s="96"/>
      <c r="IFJ316" s="96"/>
      <c r="IFK316" s="96"/>
      <c r="IFL316" s="96"/>
      <c r="IFM316" s="96"/>
      <c r="IFN316" s="96"/>
      <c r="IFO316" s="96"/>
      <c r="IFP316" s="96"/>
      <c r="IFQ316" s="96"/>
      <c r="IFR316" s="96"/>
      <c r="IFS316" s="96"/>
      <c r="IFT316" s="96"/>
      <c r="IFU316" s="96"/>
      <c r="IFV316" s="96"/>
      <c r="IFW316" s="96"/>
      <c r="IFX316" s="96"/>
      <c r="IFY316" s="96"/>
      <c r="IFZ316" s="96"/>
      <c r="IGA316" s="96"/>
      <c r="IGB316" s="96"/>
      <c r="IGC316" s="96"/>
      <c r="IGD316" s="96"/>
      <c r="IGE316" s="96"/>
      <c r="IGF316" s="96"/>
      <c r="IGG316" s="96"/>
      <c r="IGH316" s="96"/>
      <c r="IGI316" s="96"/>
      <c r="IGJ316" s="96"/>
      <c r="IGK316" s="96"/>
      <c r="IGL316" s="96"/>
      <c r="IGM316" s="96"/>
      <c r="IGN316" s="96"/>
      <c r="IGO316" s="96"/>
      <c r="IGP316" s="96"/>
      <c r="IGQ316" s="96"/>
      <c r="IGR316" s="96"/>
      <c r="IGS316" s="96"/>
      <c r="IGT316" s="96"/>
      <c r="IGU316" s="96"/>
      <c r="IGV316" s="96"/>
      <c r="IGW316" s="96"/>
      <c r="IGX316" s="96"/>
      <c r="IGY316" s="96"/>
      <c r="IGZ316" s="96"/>
      <c r="IHA316" s="96"/>
      <c r="IHB316" s="96"/>
      <c r="IHC316" s="96"/>
      <c r="IHD316" s="96"/>
      <c r="IHE316" s="96"/>
      <c r="IHF316" s="96"/>
      <c r="IHG316" s="96"/>
      <c r="IHH316" s="96"/>
      <c r="IHI316" s="96"/>
      <c r="IHJ316" s="96"/>
      <c r="IHK316" s="96"/>
      <c r="IHL316" s="96"/>
      <c r="IHM316" s="96"/>
      <c r="IHN316" s="96"/>
      <c r="IHO316" s="96"/>
      <c r="IHP316" s="96"/>
      <c r="IHQ316" s="96"/>
      <c r="IHR316" s="96"/>
      <c r="IHS316" s="96"/>
      <c r="IHT316" s="96"/>
      <c r="IHU316" s="96"/>
      <c r="IHV316" s="96"/>
      <c r="IHW316" s="96"/>
      <c r="IHX316" s="96"/>
      <c r="IHY316" s="96"/>
      <c r="IHZ316" s="96"/>
      <c r="IIA316" s="96"/>
      <c r="IIB316" s="96"/>
      <c r="IIC316" s="96"/>
      <c r="IID316" s="96"/>
      <c r="IIE316" s="96"/>
      <c r="IIF316" s="96"/>
      <c r="IIG316" s="96"/>
      <c r="IIH316" s="96"/>
      <c r="III316" s="96"/>
      <c r="IIJ316" s="96"/>
      <c r="IIK316" s="96"/>
      <c r="IIL316" s="96"/>
      <c r="IIM316" s="96"/>
      <c r="IIN316" s="96"/>
      <c r="IIO316" s="96"/>
      <c r="IIP316" s="96"/>
      <c r="IIQ316" s="96"/>
      <c r="IIR316" s="96"/>
      <c r="IIS316" s="96"/>
      <c r="IIT316" s="96"/>
      <c r="IIU316" s="96"/>
      <c r="IIV316" s="96"/>
      <c r="IIW316" s="96"/>
      <c r="IIX316" s="96"/>
      <c r="IIY316" s="96"/>
      <c r="IIZ316" s="96"/>
      <c r="IJA316" s="96"/>
      <c r="IJB316" s="96"/>
      <c r="IJC316" s="96"/>
      <c r="IJD316" s="96"/>
      <c r="IJE316" s="96"/>
      <c r="IJF316" s="96"/>
      <c r="IJG316" s="96"/>
      <c r="IJH316" s="96"/>
      <c r="IJI316" s="96"/>
      <c r="IJJ316" s="96"/>
      <c r="IJK316" s="96"/>
      <c r="IJL316" s="96"/>
      <c r="IJM316" s="96"/>
      <c r="IJN316" s="96"/>
      <c r="IJO316" s="96"/>
      <c r="IJP316" s="96"/>
      <c r="IJQ316" s="96"/>
      <c r="IJR316" s="96"/>
      <c r="IJS316" s="96"/>
      <c r="IJT316" s="96"/>
      <c r="IJU316" s="96"/>
      <c r="IJV316" s="96"/>
      <c r="IJW316" s="96"/>
      <c r="IJX316" s="96"/>
      <c r="IJY316" s="96"/>
      <c r="IJZ316" s="96"/>
      <c r="IKA316" s="96"/>
      <c r="IKB316" s="96"/>
      <c r="IKC316" s="96"/>
      <c r="IKD316" s="96"/>
      <c r="IKE316" s="96"/>
      <c r="IKF316" s="96"/>
      <c r="IKG316" s="96"/>
      <c r="IKH316" s="96"/>
      <c r="IKI316" s="96"/>
      <c r="IKJ316" s="96"/>
      <c r="IKK316" s="96"/>
      <c r="IKL316" s="96"/>
      <c r="IKM316" s="96"/>
      <c r="IKN316" s="96"/>
      <c r="IKO316" s="96"/>
      <c r="IKP316" s="96"/>
      <c r="IKQ316" s="96"/>
      <c r="IKR316" s="96"/>
      <c r="IKS316" s="96"/>
      <c r="IKT316" s="96"/>
      <c r="IKU316" s="96"/>
      <c r="IKV316" s="96"/>
      <c r="IKW316" s="96"/>
      <c r="IKX316" s="96"/>
      <c r="IKY316" s="96"/>
      <c r="IKZ316" s="96"/>
      <c r="ILA316" s="96"/>
      <c r="ILB316" s="96"/>
      <c r="ILC316" s="96"/>
      <c r="ILD316" s="96"/>
      <c r="ILE316" s="96"/>
      <c r="ILF316" s="96"/>
      <c r="ILG316" s="96"/>
      <c r="ILH316" s="96"/>
      <c r="ILI316" s="96"/>
      <c r="ILJ316" s="96"/>
      <c r="ILK316" s="96"/>
      <c r="ILL316" s="96"/>
      <c r="ILM316" s="96"/>
      <c r="ILN316" s="96"/>
      <c r="ILO316" s="96"/>
      <c r="ILP316" s="96"/>
      <c r="ILQ316" s="96"/>
      <c r="ILR316" s="96"/>
      <c r="ILS316" s="96"/>
      <c r="ILT316" s="96"/>
      <c r="ILU316" s="96"/>
      <c r="ILV316" s="96"/>
      <c r="ILW316" s="96"/>
      <c r="ILX316" s="96"/>
      <c r="ILY316" s="96"/>
      <c r="ILZ316" s="96"/>
      <c r="IMA316" s="96"/>
      <c r="IMB316" s="96"/>
      <c r="IMC316" s="96"/>
      <c r="IMD316" s="96"/>
      <c r="IME316" s="96"/>
      <c r="IMF316" s="96"/>
      <c r="IMG316" s="96"/>
      <c r="IMH316" s="96"/>
      <c r="IMI316" s="96"/>
      <c r="IMJ316" s="96"/>
      <c r="IMK316" s="96"/>
      <c r="IML316" s="96"/>
      <c r="IMM316" s="96"/>
      <c r="IMN316" s="96"/>
      <c r="IMO316" s="96"/>
      <c r="IMP316" s="96"/>
      <c r="IMQ316" s="96"/>
      <c r="IMR316" s="96"/>
      <c r="IMS316" s="96"/>
      <c r="IMT316" s="96"/>
      <c r="IMU316" s="96"/>
      <c r="IMV316" s="96"/>
      <c r="IMW316" s="96"/>
      <c r="IMX316" s="96"/>
      <c r="IMY316" s="96"/>
      <c r="IMZ316" s="96"/>
      <c r="INA316" s="96"/>
      <c r="INB316" s="96"/>
      <c r="INC316" s="96"/>
      <c r="IND316" s="96"/>
      <c r="INE316" s="96"/>
      <c r="INF316" s="96"/>
      <c r="ING316" s="96"/>
      <c r="INH316" s="96"/>
      <c r="INI316" s="96"/>
      <c r="INJ316" s="96"/>
      <c r="INK316" s="96"/>
      <c r="INL316" s="96"/>
      <c r="INM316" s="96"/>
      <c r="INN316" s="96"/>
      <c r="INO316" s="96"/>
      <c r="INP316" s="96"/>
      <c r="INQ316" s="96"/>
      <c r="INR316" s="96"/>
      <c r="INS316" s="96"/>
      <c r="INT316" s="96"/>
      <c r="INU316" s="96"/>
      <c r="INV316" s="96"/>
      <c r="INW316" s="96"/>
      <c r="INX316" s="96"/>
      <c r="INY316" s="96"/>
      <c r="INZ316" s="96"/>
      <c r="IOA316" s="96"/>
      <c r="IOB316" s="96"/>
      <c r="IOC316" s="96"/>
      <c r="IOD316" s="96"/>
      <c r="IOE316" s="96"/>
      <c r="IOF316" s="96"/>
      <c r="IOG316" s="96"/>
      <c r="IOH316" s="96"/>
      <c r="IOI316" s="96"/>
      <c r="IOJ316" s="96"/>
      <c r="IOK316" s="96"/>
      <c r="IOL316" s="96"/>
      <c r="IOM316" s="96"/>
      <c r="ION316" s="96"/>
      <c r="IOO316" s="96"/>
      <c r="IOP316" s="96"/>
      <c r="IOQ316" s="96"/>
      <c r="IOR316" s="96"/>
      <c r="IOS316" s="96"/>
      <c r="IOT316" s="96"/>
      <c r="IOU316" s="96"/>
      <c r="IOV316" s="96"/>
      <c r="IOW316" s="96"/>
      <c r="IOX316" s="96"/>
      <c r="IOY316" s="96"/>
      <c r="IOZ316" s="96"/>
      <c r="IPA316" s="96"/>
      <c r="IPB316" s="96"/>
      <c r="IPC316" s="96"/>
      <c r="IPD316" s="96"/>
      <c r="IPE316" s="96"/>
      <c r="IPF316" s="96"/>
      <c r="IPG316" s="96"/>
      <c r="IPH316" s="96"/>
      <c r="IPI316" s="96"/>
      <c r="IPJ316" s="96"/>
      <c r="IPK316" s="96"/>
      <c r="IPL316" s="96"/>
      <c r="IPM316" s="96"/>
      <c r="IPN316" s="96"/>
      <c r="IPO316" s="96"/>
      <c r="IPP316" s="96"/>
      <c r="IPQ316" s="96"/>
      <c r="IPR316" s="96"/>
      <c r="IPS316" s="96"/>
      <c r="IPT316" s="96"/>
      <c r="IPU316" s="96"/>
      <c r="IPV316" s="96"/>
      <c r="IPW316" s="96"/>
      <c r="IPX316" s="96"/>
      <c r="IPY316" s="96"/>
      <c r="IPZ316" s="96"/>
      <c r="IQA316" s="96"/>
      <c r="IQB316" s="96"/>
      <c r="IQC316" s="96"/>
      <c r="IQD316" s="96"/>
      <c r="IQE316" s="96"/>
      <c r="IQF316" s="96"/>
      <c r="IQG316" s="96"/>
      <c r="IQH316" s="96"/>
      <c r="IQI316" s="96"/>
      <c r="IQJ316" s="96"/>
      <c r="IQK316" s="96"/>
      <c r="IQL316" s="96"/>
      <c r="IQM316" s="96"/>
      <c r="IQN316" s="96"/>
      <c r="IQO316" s="96"/>
      <c r="IQP316" s="96"/>
      <c r="IQQ316" s="96"/>
      <c r="IQR316" s="96"/>
      <c r="IQS316" s="96"/>
      <c r="IQT316" s="96"/>
      <c r="IQU316" s="96"/>
      <c r="IQV316" s="96"/>
      <c r="IQW316" s="96"/>
      <c r="IQX316" s="96"/>
      <c r="IQY316" s="96"/>
      <c r="IQZ316" s="96"/>
      <c r="IRA316" s="96"/>
      <c r="IRB316" s="96"/>
      <c r="IRC316" s="96"/>
      <c r="IRD316" s="96"/>
      <c r="IRE316" s="96"/>
      <c r="IRF316" s="96"/>
      <c r="IRG316" s="96"/>
      <c r="IRH316" s="96"/>
      <c r="IRI316" s="96"/>
      <c r="IRJ316" s="96"/>
      <c r="IRK316" s="96"/>
      <c r="IRL316" s="96"/>
      <c r="IRM316" s="96"/>
      <c r="IRN316" s="96"/>
      <c r="IRO316" s="96"/>
      <c r="IRP316" s="96"/>
      <c r="IRQ316" s="96"/>
      <c r="IRR316" s="96"/>
      <c r="IRS316" s="96"/>
      <c r="IRT316" s="96"/>
      <c r="IRU316" s="96"/>
      <c r="IRV316" s="96"/>
      <c r="IRW316" s="96"/>
      <c r="IRX316" s="96"/>
      <c r="IRY316" s="96"/>
      <c r="IRZ316" s="96"/>
      <c r="ISA316" s="96"/>
      <c r="ISB316" s="96"/>
      <c r="ISC316" s="96"/>
      <c r="ISD316" s="96"/>
      <c r="ISE316" s="96"/>
      <c r="ISF316" s="96"/>
      <c r="ISG316" s="96"/>
      <c r="ISH316" s="96"/>
      <c r="ISI316" s="96"/>
      <c r="ISJ316" s="96"/>
      <c r="ISK316" s="96"/>
      <c r="ISL316" s="96"/>
      <c r="ISM316" s="96"/>
      <c r="ISN316" s="96"/>
      <c r="ISO316" s="96"/>
      <c r="ISP316" s="96"/>
      <c r="ISQ316" s="96"/>
      <c r="ISR316" s="96"/>
      <c r="ISS316" s="96"/>
      <c r="IST316" s="96"/>
      <c r="ISU316" s="96"/>
      <c r="ISV316" s="96"/>
      <c r="ISW316" s="96"/>
      <c r="ISX316" s="96"/>
      <c r="ISY316" s="96"/>
      <c r="ISZ316" s="96"/>
      <c r="ITA316" s="96"/>
      <c r="ITB316" s="96"/>
      <c r="ITC316" s="96"/>
      <c r="ITD316" s="96"/>
      <c r="ITE316" s="96"/>
      <c r="ITF316" s="96"/>
      <c r="ITG316" s="96"/>
      <c r="ITH316" s="96"/>
      <c r="ITI316" s="96"/>
      <c r="ITJ316" s="96"/>
      <c r="ITK316" s="96"/>
      <c r="ITL316" s="96"/>
      <c r="ITM316" s="96"/>
      <c r="ITN316" s="96"/>
      <c r="ITO316" s="96"/>
      <c r="ITP316" s="96"/>
      <c r="ITQ316" s="96"/>
      <c r="ITR316" s="96"/>
      <c r="ITS316" s="96"/>
      <c r="ITT316" s="96"/>
      <c r="ITU316" s="96"/>
      <c r="ITV316" s="96"/>
      <c r="ITW316" s="96"/>
      <c r="ITX316" s="96"/>
      <c r="ITY316" s="96"/>
      <c r="ITZ316" s="96"/>
      <c r="IUA316" s="96"/>
      <c r="IUB316" s="96"/>
      <c r="IUC316" s="96"/>
      <c r="IUD316" s="96"/>
      <c r="IUE316" s="96"/>
      <c r="IUF316" s="96"/>
      <c r="IUG316" s="96"/>
      <c r="IUH316" s="96"/>
      <c r="IUI316" s="96"/>
      <c r="IUJ316" s="96"/>
      <c r="IUK316" s="96"/>
      <c r="IUL316" s="96"/>
      <c r="IUM316" s="96"/>
      <c r="IUN316" s="96"/>
      <c r="IUO316" s="96"/>
      <c r="IUP316" s="96"/>
      <c r="IUQ316" s="96"/>
      <c r="IUR316" s="96"/>
      <c r="IUS316" s="96"/>
      <c r="IUT316" s="96"/>
      <c r="IUU316" s="96"/>
      <c r="IUV316" s="96"/>
      <c r="IUW316" s="96"/>
      <c r="IUX316" s="96"/>
      <c r="IUY316" s="96"/>
      <c r="IUZ316" s="96"/>
      <c r="IVA316" s="96"/>
      <c r="IVB316" s="96"/>
      <c r="IVC316" s="96"/>
      <c r="IVD316" s="96"/>
      <c r="IVE316" s="96"/>
      <c r="IVF316" s="96"/>
      <c r="IVG316" s="96"/>
      <c r="IVH316" s="96"/>
      <c r="IVI316" s="96"/>
      <c r="IVJ316" s="96"/>
      <c r="IVK316" s="96"/>
      <c r="IVL316" s="96"/>
      <c r="IVM316" s="96"/>
      <c r="IVN316" s="96"/>
      <c r="IVO316" s="96"/>
      <c r="IVP316" s="96"/>
      <c r="IVQ316" s="96"/>
      <c r="IVR316" s="96"/>
      <c r="IVS316" s="96"/>
      <c r="IVT316" s="96"/>
      <c r="IVU316" s="96"/>
      <c r="IVV316" s="96"/>
      <c r="IVW316" s="96"/>
      <c r="IVX316" s="96"/>
      <c r="IVY316" s="96"/>
      <c r="IVZ316" s="96"/>
      <c r="IWA316" s="96"/>
      <c r="IWB316" s="96"/>
      <c r="IWC316" s="96"/>
      <c r="IWD316" s="96"/>
      <c r="IWE316" s="96"/>
      <c r="IWF316" s="96"/>
      <c r="IWG316" s="96"/>
      <c r="IWH316" s="96"/>
      <c r="IWI316" s="96"/>
      <c r="IWJ316" s="96"/>
      <c r="IWK316" s="96"/>
      <c r="IWL316" s="96"/>
      <c r="IWM316" s="96"/>
      <c r="IWN316" s="96"/>
      <c r="IWO316" s="96"/>
      <c r="IWP316" s="96"/>
      <c r="IWQ316" s="96"/>
      <c r="IWR316" s="96"/>
      <c r="IWS316" s="96"/>
      <c r="IWT316" s="96"/>
      <c r="IWU316" s="96"/>
      <c r="IWV316" s="96"/>
      <c r="IWW316" s="96"/>
      <c r="IWX316" s="96"/>
      <c r="IWY316" s="96"/>
      <c r="IWZ316" s="96"/>
      <c r="IXA316" s="96"/>
      <c r="IXB316" s="96"/>
      <c r="IXC316" s="96"/>
      <c r="IXD316" s="96"/>
      <c r="IXE316" s="96"/>
      <c r="IXF316" s="96"/>
      <c r="IXG316" s="96"/>
      <c r="IXH316" s="96"/>
      <c r="IXI316" s="96"/>
      <c r="IXJ316" s="96"/>
      <c r="IXK316" s="96"/>
      <c r="IXL316" s="96"/>
      <c r="IXM316" s="96"/>
      <c r="IXN316" s="96"/>
      <c r="IXO316" s="96"/>
      <c r="IXP316" s="96"/>
      <c r="IXQ316" s="96"/>
      <c r="IXR316" s="96"/>
      <c r="IXS316" s="96"/>
      <c r="IXT316" s="96"/>
      <c r="IXU316" s="96"/>
      <c r="IXV316" s="96"/>
      <c r="IXW316" s="96"/>
      <c r="IXX316" s="96"/>
      <c r="IXY316" s="96"/>
      <c r="IXZ316" s="96"/>
      <c r="IYA316" s="96"/>
      <c r="IYB316" s="96"/>
      <c r="IYC316" s="96"/>
      <c r="IYD316" s="96"/>
      <c r="IYE316" s="96"/>
      <c r="IYF316" s="96"/>
      <c r="IYG316" s="96"/>
      <c r="IYH316" s="96"/>
      <c r="IYI316" s="96"/>
      <c r="IYJ316" s="96"/>
      <c r="IYK316" s="96"/>
      <c r="IYL316" s="96"/>
      <c r="IYM316" s="96"/>
      <c r="IYN316" s="96"/>
      <c r="IYO316" s="96"/>
      <c r="IYP316" s="96"/>
      <c r="IYQ316" s="96"/>
      <c r="IYR316" s="96"/>
      <c r="IYS316" s="96"/>
      <c r="IYT316" s="96"/>
      <c r="IYU316" s="96"/>
      <c r="IYV316" s="96"/>
      <c r="IYW316" s="96"/>
      <c r="IYX316" s="96"/>
      <c r="IYY316" s="96"/>
      <c r="IYZ316" s="96"/>
      <c r="IZA316" s="96"/>
      <c r="IZB316" s="96"/>
      <c r="IZC316" s="96"/>
      <c r="IZD316" s="96"/>
      <c r="IZE316" s="96"/>
      <c r="IZF316" s="96"/>
      <c r="IZG316" s="96"/>
      <c r="IZH316" s="96"/>
      <c r="IZI316" s="96"/>
      <c r="IZJ316" s="96"/>
      <c r="IZK316" s="96"/>
      <c r="IZL316" s="96"/>
      <c r="IZM316" s="96"/>
      <c r="IZN316" s="96"/>
      <c r="IZO316" s="96"/>
      <c r="IZP316" s="96"/>
      <c r="IZQ316" s="96"/>
      <c r="IZR316" s="96"/>
      <c r="IZS316" s="96"/>
      <c r="IZT316" s="96"/>
      <c r="IZU316" s="96"/>
      <c r="IZV316" s="96"/>
      <c r="IZW316" s="96"/>
      <c r="IZX316" s="96"/>
      <c r="IZY316" s="96"/>
      <c r="IZZ316" s="96"/>
      <c r="JAA316" s="96"/>
      <c r="JAB316" s="96"/>
      <c r="JAC316" s="96"/>
      <c r="JAD316" s="96"/>
      <c r="JAE316" s="96"/>
      <c r="JAF316" s="96"/>
      <c r="JAG316" s="96"/>
      <c r="JAH316" s="96"/>
      <c r="JAI316" s="96"/>
      <c r="JAJ316" s="96"/>
      <c r="JAK316" s="96"/>
      <c r="JAL316" s="96"/>
      <c r="JAM316" s="96"/>
      <c r="JAN316" s="96"/>
      <c r="JAO316" s="96"/>
      <c r="JAP316" s="96"/>
      <c r="JAQ316" s="96"/>
      <c r="JAR316" s="96"/>
      <c r="JAS316" s="96"/>
      <c r="JAT316" s="96"/>
      <c r="JAU316" s="96"/>
      <c r="JAV316" s="96"/>
      <c r="JAW316" s="96"/>
      <c r="JAX316" s="96"/>
      <c r="JAY316" s="96"/>
      <c r="JAZ316" s="96"/>
      <c r="JBA316" s="96"/>
      <c r="JBB316" s="96"/>
      <c r="JBC316" s="96"/>
      <c r="JBD316" s="96"/>
      <c r="JBE316" s="96"/>
      <c r="JBF316" s="96"/>
      <c r="JBG316" s="96"/>
      <c r="JBH316" s="96"/>
      <c r="JBI316" s="96"/>
      <c r="JBJ316" s="96"/>
      <c r="JBK316" s="96"/>
      <c r="JBL316" s="96"/>
      <c r="JBM316" s="96"/>
      <c r="JBN316" s="96"/>
      <c r="JBO316" s="96"/>
      <c r="JBP316" s="96"/>
      <c r="JBQ316" s="96"/>
      <c r="JBR316" s="96"/>
      <c r="JBS316" s="96"/>
      <c r="JBT316" s="96"/>
      <c r="JBU316" s="96"/>
      <c r="JBV316" s="96"/>
      <c r="JBW316" s="96"/>
      <c r="JBX316" s="96"/>
      <c r="JBY316" s="96"/>
      <c r="JBZ316" s="96"/>
      <c r="JCA316" s="96"/>
      <c r="JCB316" s="96"/>
      <c r="JCC316" s="96"/>
      <c r="JCD316" s="96"/>
      <c r="JCE316" s="96"/>
      <c r="JCF316" s="96"/>
      <c r="JCG316" s="96"/>
      <c r="JCH316" s="96"/>
      <c r="JCI316" s="96"/>
      <c r="JCJ316" s="96"/>
      <c r="JCK316" s="96"/>
      <c r="JCL316" s="96"/>
      <c r="JCM316" s="96"/>
      <c r="JCN316" s="96"/>
      <c r="JCO316" s="96"/>
      <c r="JCP316" s="96"/>
      <c r="JCQ316" s="96"/>
      <c r="JCR316" s="96"/>
      <c r="JCS316" s="96"/>
      <c r="JCT316" s="96"/>
      <c r="JCU316" s="96"/>
      <c r="JCV316" s="96"/>
      <c r="JCW316" s="96"/>
      <c r="JCX316" s="96"/>
      <c r="JCY316" s="96"/>
      <c r="JCZ316" s="96"/>
      <c r="JDA316" s="96"/>
      <c r="JDB316" s="96"/>
      <c r="JDC316" s="96"/>
      <c r="JDD316" s="96"/>
      <c r="JDE316" s="96"/>
      <c r="JDF316" s="96"/>
      <c r="JDG316" s="96"/>
      <c r="JDH316" s="96"/>
      <c r="JDI316" s="96"/>
      <c r="JDJ316" s="96"/>
      <c r="JDK316" s="96"/>
      <c r="JDL316" s="96"/>
      <c r="JDM316" s="96"/>
      <c r="JDN316" s="96"/>
      <c r="JDO316" s="96"/>
      <c r="JDP316" s="96"/>
      <c r="JDQ316" s="96"/>
      <c r="JDR316" s="96"/>
      <c r="JDS316" s="96"/>
      <c r="JDT316" s="96"/>
      <c r="JDU316" s="96"/>
      <c r="JDV316" s="96"/>
      <c r="JDW316" s="96"/>
      <c r="JDX316" s="96"/>
      <c r="JDY316" s="96"/>
      <c r="JDZ316" s="96"/>
      <c r="JEA316" s="96"/>
      <c r="JEB316" s="96"/>
      <c r="JEC316" s="96"/>
      <c r="JED316" s="96"/>
      <c r="JEE316" s="96"/>
      <c r="JEF316" s="96"/>
      <c r="JEG316" s="96"/>
      <c r="JEH316" s="96"/>
      <c r="JEI316" s="96"/>
      <c r="JEJ316" s="96"/>
      <c r="JEK316" s="96"/>
      <c r="JEL316" s="96"/>
      <c r="JEM316" s="96"/>
      <c r="JEN316" s="96"/>
      <c r="JEO316" s="96"/>
      <c r="JEP316" s="96"/>
      <c r="JEQ316" s="96"/>
      <c r="JER316" s="96"/>
      <c r="JES316" s="96"/>
      <c r="JET316" s="96"/>
      <c r="JEU316" s="96"/>
      <c r="JEV316" s="96"/>
      <c r="JEW316" s="96"/>
      <c r="JEX316" s="96"/>
      <c r="JEY316" s="96"/>
      <c r="JEZ316" s="96"/>
      <c r="JFA316" s="96"/>
      <c r="JFB316" s="96"/>
      <c r="JFC316" s="96"/>
      <c r="JFD316" s="96"/>
      <c r="JFE316" s="96"/>
      <c r="JFF316" s="96"/>
      <c r="JFG316" s="96"/>
      <c r="JFH316" s="96"/>
      <c r="JFI316" s="96"/>
      <c r="JFJ316" s="96"/>
      <c r="JFK316" s="96"/>
      <c r="JFL316" s="96"/>
      <c r="JFM316" s="96"/>
      <c r="JFN316" s="96"/>
      <c r="JFO316" s="96"/>
      <c r="JFP316" s="96"/>
      <c r="JFQ316" s="96"/>
      <c r="JFR316" s="96"/>
      <c r="JFS316" s="96"/>
      <c r="JFT316" s="96"/>
      <c r="JFU316" s="96"/>
      <c r="JFV316" s="96"/>
      <c r="JFW316" s="96"/>
      <c r="JFX316" s="96"/>
      <c r="JFY316" s="96"/>
      <c r="JFZ316" s="96"/>
      <c r="JGA316" s="96"/>
      <c r="JGB316" s="96"/>
      <c r="JGC316" s="96"/>
      <c r="JGD316" s="96"/>
      <c r="JGE316" s="96"/>
      <c r="JGF316" s="96"/>
      <c r="JGG316" s="96"/>
      <c r="JGH316" s="96"/>
      <c r="JGI316" s="96"/>
      <c r="JGJ316" s="96"/>
      <c r="JGK316" s="96"/>
      <c r="JGL316" s="96"/>
      <c r="JGM316" s="96"/>
      <c r="JGN316" s="96"/>
      <c r="JGO316" s="96"/>
      <c r="JGP316" s="96"/>
      <c r="JGQ316" s="96"/>
      <c r="JGR316" s="96"/>
      <c r="JGS316" s="96"/>
      <c r="JGT316" s="96"/>
      <c r="JGU316" s="96"/>
      <c r="JGV316" s="96"/>
      <c r="JGW316" s="96"/>
      <c r="JGX316" s="96"/>
      <c r="JGY316" s="96"/>
      <c r="JGZ316" s="96"/>
      <c r="JHA316" s="96"/>
      <c r="JHB316" s="96"/>
      <c r="JHC316" s="96"/>
      <c r="JHD316" s="96"/>
      <c r="JHE316" s="96"/>
      <c r="JHF316" s="96"/>
      <c r="JHG316" s="96"/>
      <c r="JHH316" s="96"/>
      <c r="JHI316" s="96"/>
      <c r="JHJ316" s="96"/>
      <c r="JHK316" s="96"/>
      <c r="JHL316" s="96"/>
      <c r="JHM316" s="96"/>
      <c r="JHN316" s="96"/>
      <c r="JHO316" s="96"/>
      <c r="JHP316" s="96"/>
      <c r="JHQ316" s="96"/>
      <c r="JHR316" s="96"/>
      <c r="JHS316" s="96"/>
      <c r="JHT316" s="96"/>
      <c r="JHU316" s="96"/>
      <c r="JHV316" s="96"/>
      <c r="JHW316" s="96"/>
      <c r="JHX316" s="96"/>
      <c r="JHY316" s="96"/>
      <c r="JHZ316" s="96"/>
      <c r="JIA316" s="96"/>
      <c r="JIB316" s="96"/>
      <c r="JIC316" s="96"/>
      <c r="JID316" s="96"/>
      <c r="JIE316" s="96"/>
      <c r="JIF316" s="96"/>
      <c r="JIG316" s="96"/>
      <c r="JIH316" s="96"/>
      <c r="JII316" s="96"/>
      <c r="JIJ316" s="96"/>
      <c r="JIK316" s="96"/>
      <c r="JIL316" s="96"/>
      <c r="JIM316" s="96"/>
      <c r="JIN316" s="96"/>
      <c r="JIO316" s="96"/>
      <c r="JIP316" s="96"/>
      <c r="JIQ316" s="96"/>
      <c r="JIR316" s="96"/>
      <c r="JIS316" s="96"/>
      <c r="JIT316" s="96"/>
      <c r="JIU316" s="96"/>
      <c r="JIV316" s="96"/>
      <c r="JIW316" s="96"/>
      <c r="JIX316" s="96"/>
      <c r="JIY316" s="96"/>
      <c r="JIZ316" s="96"/>
      <c r="JJA316" s="96"/>
      <c r="JJB316" s="96"/>
      <c r="JJC316" s="96"/>
      <c r="JJD316" s="96"/>
      <c r="JJE316" s="96"/>
      <c r="JJF316" s="96"/>
      <c r="JJG316" s="96"/>
      <c r="JJH316" s="96"/>
      <c r="JJI316" s="96"/>
      <c r="JJJ316" s="96"/>
      <c r="JJK316" s="96"/>
      <c r="JJL316" s="96"/>
      <c r="JJM316" s="96"/>
      <c r="JJN316" s="96"/>
      <c r="JJO316" s="96"/>
      <c r="JJP316" s="96"/>
      <c r="JJQ316" s="96"/>
      <c r="JJR316" s="96"/>
      <c r="JJS316" s="96"/>
      <c r="JJT316" s="96"/>
      <c r="JJU316" s="96"/>
      <c r="JJV316" s="96"/>
      <c r="JJW316" s="96"/>
      <c r="JJX316" s="96"/>
      <c r="JJY316" s="96"/>
      <c r="JJZ316" s="96"/>
      <c r="JKA316" s="96"/>
      <c r="JKB316" s="96"/>
      <c r="JKC316" s="96"/>
      <c r="JKD316" s="96"/>
      <c r="JKE316" s="96"/>
      <c r="JKF316" s="96"/>
      <c r="JKG316" s="96"/>
      <c r="JKH316" s="96"/>
      <c r="JKI316" s="96"/>
      <c r="JKJ316" s="96"/>
      <c r="JKK316" s="96"/>
      <c r="JKL316" s="96"/>
      <c r="JKM316" s="96"/>
      <c r="JKN316" s="96"/>
      <c r="JKO316" s="96"/>
      <c r="JKP316" s="96"/>
      <c r="JKQ316" s="96"/>
      <c r="JKR316" s="96"/>
      <c r="JKS316" s="96"/>
      <c r="JKT316" s="96"/>
      <c r="JKU316" s="96"/>
      <c r="JKV316" s="96"/>
      <c r="JKW316" s="96"/>
      <c r="JKX316" s="96"/>
      <c r="JKY316" s="96"/>
      <c r="JKZ316" s="96"/>
      <c r="JLA316" s="96"/>
      <c r="JLB316" s="96"/>
      <c r="JLC316" s="96"/>
      <c r="JLD316" s="96"/>
      <c r="JLE316" s="96"/>
      <c r="JLF316" s="96"/>
      <c r="JLG316" s="96"/>
      <c r="JLH316" s="96"/>
      <c r="JLI316" s="96"/>
      <c r="JLJ316" s="96"/>
      <c r="JLK316" s="96"/>
      <c r="JLL316" s="96"/>
      <c r="JLM316" s="96"/>
      <c r="JLN316" s="96"/>
      <c r="JLO316" s="96"/>
      <c r="JLP316" s="96"/>
      <c r="JLQ316" s="96"/>
      <c r="JLR316" s="96"/>
      <c r="JLS316" s="96"/>
      <c r="JLT316" s="96"/>
      <c r="JLU316" s="96"/>
      <c r="JLV316" s="96"/>
      <c r="JLW316" s="96"/>
      <c r="JLX316" s="96"/>
      <c r="JLY316" s="96"/>
      <c r="JLZ316" s="96"/>
      <c r="JMA316" s="96"/>
      <c r="JMB316" s="96"/>
      <c r="JMC316" s="96"/>
      <c r="JMD316" s="96"/>
      <c r="JME316" s="96"/>
      <c r="JMF316" s="96"/>
      <c r="JMG316" s="96"/>
      <c r="JMH316" s="96"/>
      <c r="JMI316" s="96"/>
      <c r="JMJ316" s="96"/>
      <c r="JMK316" s="96"/>
      <c r="JML316" s="96"/>
      <c r="JMM316" s="96"/>
      <c r="JMN316" s="96"/>
      <c r="JMO316" s="96"/>
      <c r="JMP316" s="96"/>
      <c r="JMQ316" s="96"/>
      <c r="JMR316" s="96"/>
      <c r="JMS316" s="96"/>
      <c r="JMT316" s="96"/>
      <c r="JMU316" s="96"/>
      <c r="JMV316" s="96"/>
      <c r="JMW316" s="96"/>
      <c r="JMX316" s="96"/>
      <c r="JMY316" s="96"/>
      <c r="JMZ316" s="96"/>
      <c r="JNA316" s="96"/>
      <c r="JNB316" s="96"/>
      <c r="JNC316" s="96"/>
      <c r="JND316" s="96"/>
      <c r="JNE316" s="96"/>
      <c r="JNF316" s="96"/>
      <c r="JNG316" s="96"/>
      <c r="JNH316" s="96"/>
      <c r="JNI316" s="96"/>
      <c r="JNJ316" s="96"/>
      <c r="JNK316" s="96"/>
      <c r="JNL316" s="96"/>
      <c r="JNM316" s="96"/>
      <c r="JNN316" s="96"/>
      <c r="JNO316" s="96"/>
      <c r="JNP316" s="96"/>
      <c r="JNQ316" s="96"/>
      <c r="JNR316" s="96"/>
      <c r="JNS316" s="96"/>
      <c r="JNT316" s="96"/>
      <c r="JNU316" s="96"/>
      <c r="JNV316" s="96"/>
      <c r="JNW316" s="96"/>
      <c r="JNX316" s="96"/>
      <c r="JNY316" s="96"/>
      <c r="JNZ316" s="96"/>
      <c r="JOA316" s="96"/>
      <c r="JOB316" s="96"/>
      <c r="JOC316" s="96"/>
      <c r="JOD316" s="96"/>
      <c r="JOE316" s="96"/>
      <c r="JOF316" s="96"/>
      <c r="JOG316" s="96"/>
      <c r="JOH316" s="96"/>
      <c r="JOI316" s="96"/>
      <c r="JOJ316" s="96"/>
      <c r="JOK316" s="96"/>
      <c r="JOL316" s="96"/>
      <c r="JOM316" s="96"/>
      <c r="JON316" s="96"/>
      <c r="JOO316" s="96"/>
      <c r="JOP316" s="96"/>
      <c r="JOQ316" s="96"/>
      <c r="JOR316" s="96"/>
      <c r="JOS316" s="96"/>
      <c r="JOT316" s="96"/>
      <c r="JOU316" s="96"/>
      <c r="JOV316" s="96"/>
      <c r="JOW316" s="96"/>
      <c r="JOX316" s="96"/>
      <c r="JOY316" s="96"/>
      <c r="JOZ316" s="96"/>
      <c r="JPA316" s="96"/>
      <c r="JPB316" s="96"/>
      <c r="JPC316" s="96"/>
      <c r="JPD316" s="96"/>
      <c r="JPE316" s="96"/>
      <c r="JPF316" s="96"/>
      <c r="JPG316" s="96"/>
      <c r="JPH316" s="96"/>
      <c r="JPI316" s="96"/>
      <c r="JPJ316" s="96"/>
      <c r="JPK316" s="96"/>
      <c r="JPL316" s="96"/>
      <c r="JPM316" s="96"/>
      <c r="JPN316" s="96"/>
      <c r="JPO316" s="96"/>
      <c r="JPP316" s="96"/>
      <c r="JPQ316" s="96"/>
      <c r="JPR316" s="96"/>
      <c r="JPS316" s="96"/>
      <c r="JPT316" s="96"/>
      <c r="JPU316" s="96"/>
      <c r="JPV316" s="96"/>
      <c r="JPW316" s="96"/>
      <c r="JPX316" s="96"/>
      <c r="JPY316" s="96"/>
      <c r="JPZ316" s="96"/>
      <c r="JQA316" s="96"/>
      <c r="JQB316" s="96"/>
      <c r="JQC316" s="96"/>
      <c r="JQD316" s="96"/>
      <c r="JQE316" s="96"/>
      <c r="JQF316" s="96"/>
      <c r="JQG316" s="96"/>
      <c r="JQH316" s="96"/>
      <c r="JQI316" s="96"/>
      <c r="JQJ316" s="96"/>
      <c r="JQK316" s="96"/>
      <c r="JQL316" s="96"/>
      <c r="JQM316" s="96"/>
      <c r="JQN316" s="96"/>
      <c r="JQO316" s="96"/>
      <c r="JQP316" s="96"/>
      <c r="JQQ316" s="96"/>
      <c r="JQR316" s="96"/>
      <c r="JQS316" s="96"/>
      <c r="JQT316" s="96"/>
      <c r="JQU316" s="96"/>
      <c r="JQV316" s="96"/>
      <c r="JQW316" s="96"/>
      <c r="JQX316" s="96"/>
      <c r="JQY316" s="96"/>
      <c r="JQZ316" s="96"/>
      <c r="JRA316" s="96"/>
      <c r="JRB316" s="96"/>
      <c r="JRC316" s="96"/>
      <c r="JRD316" s="96"/>
      <c r="JRE316" s="96"/>
      <c r="JRF316" s="96"/>
      <c r="JRG316" s="96"/>
      <c r="JRH316" s="96"/>
      <c r="JRI316" s="96"/>
      <c r="JRJ316" s="96"/>
      <c r="JRK316" s="96"/>
      <c r="JRL316" s="96"/>
      <c r="JRM316" s="96"/>
      <c r="JRN316" s="96"/>
      <c r="JRO316" s="96"/>
      <c r="JRP316" s="96"/>
      <c r="JRQ316" s="96"/>
      <c r="JRR316" s="96"/>
      <c r="JRS316" s="96"/>
      <c r="JRT316" s="96"/>
      <c r="JRU316" s="96"/>
      <c r="JRV316" s="96"/>
      <c r="JRW316" s="96"/>
      <c r="JRX316" s="96"/>
      <c r="JRY316" s="96"/>
      <c r="JRZ316" s="96"/>
      <c r="JSA316" s="96"/>
      <c r="JSB316" s="96"/>
      <c r="JSC316" s="96"/>
      <c r="JSD316" s="96"/>
      <c r="JSE316" s="96"/>
      <c r="JSF316" s="96"/>
      <c r="JSG316" s="96"/>
      <c r="JSH316" s="96"/>
      <c r="JSI316" s="96"/>
      <c r="JSJ316" s="96"/>
      <c r="JSK316" s="96"/>
      <c r="JSL316" s="96"/>
      <c r="JSM316" s="96"/>
      <c r="JSN316" s="96"/>
      <c r="JSO316" s="96"/>
      <c r="JSP316" s="96"/>
      <c r="JSQ316" s="96"/>
      <c r="JSR316" s="96"/>
      <c r="JSS316" s="96"/>
      <c r="JST316" s="96"/>
      <c r="JSU316" s="96"/>
      <c r="JSV316" s="96"/>
      <c r="JSW316" s="96"/>
      <c r="JSX316" s="96"/>
      <c r="JSY316" s="96"/>
      <c r="JSZ316" s="96"/>
      <c r="JTA316" s="96"/>
      <c r="JTB316" s="96"/>
      <c r="JTC316" s="96"/>
      <c r="JTD316" s="96"/>
      <c r="JTE316" s="96"/>
      <c r="JTF316" s="96"/>
      <c r="JTG316" s="96"/>
      <c r="JTH316" s="96"/>
      <c r="JTI316" s="96"/>
      <c r="JTJ316" s="96"/>
      <c r="JTK316" s="96"/>
      <c r="JTL316" s="96"/>
      <c r="JTM316" s="96"/>
      <c r="JTN316" s="96"/>
      <c r="JTO316" s="96"/>
      <c r="JTP316" s="96"/>
      <c r="JTQ316" s="96"/>
      <c r="JTR316" s="96"/>
      <c r="JTS316" s="96"/>
      <c r="JTT316" s="96"/>
      <c r="JTU316" s="96"/>
      <c r="JTV316" s="96"/>
      <c r="JTW316" s="96"/>
      <c r="JTX316" s="96"/>
      <c r="JTY316" s="96"/>
      <c r="JTZ316" s="96"/>
      <c r="JUA316" s="96"/>
      <c r="JUB316" s="96"/>
      <c r="JUC316" s="96"/>
      <c r="JUD316" s="96"/>
      <c r="JUE316" s="96"/>
      <c r="JUF316" s="96"/>
      <c r="JUG316" s="96"/>
      <c r="JUH316" s="96"/>
      <c r="JUI316" s="96"/>
      <c r="JUJ316" s="96"/>
      <c r="JUK316" s="96"/>
      <c r="JUL316" s="96"/>
      <c r="JUM316" s="96"/>
      <c r="JUN316" s="96"/>
      <c r="JUO316" s="96"/>
      <c r="JUP316" s="96"/>
      <c r="JUQ316" s="96"/>
      <c r="JUR316" s="96"/>
      <c r="JUS316" s="96"/>
      <c r="JUT316" s="96"/>
      <c r="JUU316" s="96"/>
      <c r="JUV316" s="96"/>
      <c r="JUW316" s="96"/>
      <c r="JUX316" s="96"/>
      <c r="JUY316" s="96"/>
      <c r="JUZ316" s="96"/>
      <c r="JVA316" s="96"/>
      <c r="JVB316" s="96"/>
      <c r="JVC316" s="96"/>
      <c r="JVD316" s="96"/>
      <c r="JVE316" s="96"/>
      <c r="JVF316" s="96"/>
      <c r="JVG316" s="96"/>
      <c r="JVH316" s="96"/>
      <c r="JVI316" s="96"/>
      <c r="JVJ316" s="96"/>
      <c r="JVK316" s="96"/>
      <c r="JVL316" s="96"/>
      <c r="JVM316" s="96"/>
      <c r="JVN316" s="96"/>
      <c r="JVO316" s="96"/>
      <c r="JVP316" s="96"/>
      <c r="JVQ316" s="96"/>
      <c r="JVR316" s="96"/>
      <c r="JVS316" s="96"/>
      <c r="JVT316" s="96"/>
      <c r="JVU316" s="96"/>
      <c r="JVV316" s="96"/>
      <c r="JVW316" s="96"/>
      <c r="JVX316" s="96"/>
      <c r="JVY316" s="96"/>
      <c r="JVZ316" s="96"/>
      <c r="JWA316" s="96"/>
      <c r="JWB316" s="96"/>
      <c r="JWC316" s="96"/>
      <c r="JWD316" s="96"/>
      <c r="JWE316" s="96"/>
      <c r="JWF316" s="96"/>
      <c r="JWG316" s="96"/>
      <c r="JWH316" s="96"/>
      <c r="JWI316" s="96"/>
      <c r="JWJ316" s="96"/>
      <c r="JWK316" s="96"/>
      <c r="JWL316" s="96"/>
      <c r="JWM316" s="96"/>
      <c r="JWN316" s="96"/>
      <c r="JWO316" s="96"/>
      <c r="JWP316" s="96"/>
      <c r="JWQ316" s="96"/>
      <c r="JWR316" s="96"/>
      <c r="JWS316" s="96"/>
      <c r="JWT316" s="96"/>
      <c r="JWU316" s="96"/>
      <c r="JWV316" s="96"/>
      <c r="JWW316" s="96"/>
      <c r="JWX316" s="96"/>
      <c r="JWY316" s="96"/>
      <c r="JWZ316" s="96"/>
      <c r="JXA316" s="96"/>
      <c r="JXB316" s="96"/>
      <c r="JXC316" s="96"/>
      <c r="JXD316" s="96"/>
      <c r="JXE316" s="96"/>
      <c r="JXF316" s="96"/>
      <c r="JXG316" s="96"/>
      <c r="JXH316" s="96"/>
      <c r="JXI316" s="96"/>
      <c r="JXJ316" s="96"/>
      <c r="JXK316" s="96"/>
      <c r="JXL316" s="96"/>
      <c r="JXM316" s="96"/>
      <c r="JXN316" s="96"/>
      <c r="JXO316" s="96"/>
      <c r="JXP316" s="96"/>
      <c r="JXQ316" s="96"/>
      <c r="JXR316" s="96"/>
      <c r="JXS316" s="96"/>
      <c r="JXT316" s="96"/>
      <c r="JXU316" s="96"/>
      <c r="JXV316" s="96"/>
      <c r="JXW316" s="96"/>
      <c r="JXX316" s="96"/>
      <c r="JXY316" s="96"/>
      <c r="JXZ316" s="96"/>
      <c r="JYA316" s="96"/>
      <c r="JYB316" s="96"/>
      <c r="JYC316" s="96"/>
      <c r="JYD316" s="96"/>
      <c r="JYE316" s="96"/>
      <c r="JYF316" s="96"/>
      <c r="JYG316" s="96"/>
      <c r="JYH316" s="96"/>
      <c r="JYI316" s="96"/>
      <c r="JYJ316" s="96"/>
      <c r="JYK316" s="96"/>
      <c r="JYL316" s="96"/>
      <c r="JYM316" s="96"/>
      <c r="JYN316" s="96"/>
      <c r="JYO316" s="96"/>
      <c r="JYP316" s="96"/>
      <c r="JYQ316" s="96"/>
      <c r="JYR316" s="96"/>
      <c r="JYS316" s="96"/>
      <c r="JYT316" s="96"/>
      <c r="JYU316" s="96"/>
      <c r="JYV316" s="96"/>
      <c r="JYW316" s="96"/>
      <c r="JYX316" s="96"/>
      <c r="JYY316" s="96"/>
      <c r="JYZ316" s="96"/>
      <c r="JZA316" s="96"/>
      <c r="JZB316" s="96"/>
      <c r="JZC316" s="96"/>
      <c r="JZD316" s="96"/>
      <c r="JZE316" s="96"/>
      <c r="JZF316" s="96"/>
      <c r="JZG316" s="96"/>
      <c r="JZH316" s="96"/>
      <c r="JZI316" s="96"/>
      <c r="JZJ316" s="96"/>
      <c r="JZK316" s="96"/>
      <c r="JZL316" s="96"/>
      <c r="JZM316" s="96"/>
      <c r="JZN316" s="96"/>
      <c r="JZO316" s="96"/>
      <c r="JZP316" s="96"/>
      <c r="JZQ316" s="96"/>
      <c r="JZR316" s="96"/>
      <c r="JZS316" s="96"/>
      <c r="JZT316" s="96"/>
      <c r="JZU316" s="96"/>
      <c r="JZV316" s="96"/>
      <c r="JZW316" s="96"/>
      <c r="JZX316" s="96"/>
      <c r="JZY316" s="96"/>
      <c r="JZZ316" s="96"/>
      <c r="KAA316" s="96"/>
      <c r="KAB316" s="96"/>
      <c r="KAC316" s="96"/>
      <c r="KAD316" s="96"/>
      <c r="KAE316" s="96"/>
      <c r="KAF316" s="96"/>
      <c r="KAG316" s="96"/>
      <c r="KAH316" s="96"/>
      <c r="KAI316" s="96"/>
      <c r="KAJ316" s="96"/>
      <c r="KAK316" s="96"/>
      <c r="KAL316" s="96"/>
      <c r="KAM316" s="96"/>
      <c r="KAN316" s="96"/>
      <c r="KAO316" s="96"/>
      <c r="KAP316" s="96"/>
      <c r="KAQ316" s="96"/>
      <c r="KAR316" s="96"/>
      <c r="KAS316" s="96"/>
      <c r="KAT316" s="96"/>
      <c r="KAU316" s="96"/>
      <c r="KAV316" s="96"/>
      <c r="KAW316" s="96"/>
      <c r="KAX316" s="96"/>
      <c r="KAY316" s="96"/>
      <c r="KAZ316" s="96"/>
      <c r="KBA316" s="96"/>
      <c r="KBB316" s="96"/>
      <c r="KBC316" s="96"/>
      <c r="KBD316" s="96"/>
      <c r="KBE316" s="96"/>
      <c r="KBF316" s="96"/>
      <c r="KBG316" s="96"/>
      <c r="KBH316" s="96"/>
      <c r="KBI316" s="96"/>
      <c r="KBJ316" s="96"/>
      <c r="KBK316" s="96"/>
      <c r="KBL316" s="96"/>
      <c r="KBM316" s="96"/>
      <c r="KBN316" s="96"/>
      <c r="KBO316" s="96"/>
      <c r="KBP316" s="96"/>
      <c r="KBQ316" s="96"/>
      <c r="KBR316" s="96"/>
      <c r="KBS316" s="96"/>
      <c r="KBT316" s="96"/>
      <c r="KBU316" s="96"/>
      <c r="KBV316" s="96"/>
      <c r="KBW316" s="96"/>
      <c r="KBX316" s="96"/>
      <c r="KBY316" s="96"/>
      <c r="KBZ316" s="96"/>
      <c r="KCA316" s="96"/>
      <c r="KCB316" s="96"/>
      <c r="KCC316" s="96"/>
      <c r="KCD316" s="96"/>
      <c r="KCE316" s="96"/>
      <c r="KCF316" s="96"/>
      <c r="KCG316" s="96"/>
      <c r="KCH316" s="96"/>
      <c r="KCI316" s="96"/>
      <c r="KCJ316" s="96"/>
      <c r="KCK316" s="96"/>
      <c r="KCL316" s="96"/>
      <c r="KCM316" s="96"/>
      <c r="KCN316" s="96"/>
      <c r="KCO316" s="96"/>
      <c r="KCP316" s="96"/>
      <c r="KCQ316" s="96"/>
      <c r="KCR316" s="96"/>
      <c r="KCS316" s="96"/>
      <c r="KCT316" s="96"/>
      <c r="KCU316" s="96"/>
      <c r="KCV316" s="96"/>
      <c r="KCW316" s="96"/>
      <c r="KCX316" s="96"/>
      <c r="KCY316" s="96"/>
      <c r="KCZ316" s="96"/>
      <c r="KDA316" s="96"/>
      <c r="KDB316" s="96"/>
      <c r="KDC316" s="96"/>
      <c r="KDD316" s="96"/>
      <c r="KDE316" s="96"/>
      <c r="KDF316" s="96"/>
      <c r="KDG316" s="96"/>
      <c r="KDH316" s="96"/>
      <c r="KDI316" s="96"/>
      <c r="KDJ316" s="96"/>
      <c r="KDK316" s="96"/>
      <c r="KDL316" s="96"/>
      <c r="KDM316" s="96"/>
      <c r="KDN316" s="96"/>
      <c r="KDO316" s="96"/>
      <c r="KDP316" s="96"/>
      <c r="KDQ316" s="96"/>
      <c r="KDR316" s="96"/>
      <c r="KDS316" s="96"/>
      <c r="KDT316" s="96"/>
      <c r="KDU316" s="96"/>
      <c r="KDV316" s="96"/>
      <c r="KDW316" s="96"/>
      <c r="KDX316" s="96"/>
      <c r="KDY316" s="96"/>
      <c r="KDZ316" s="96"/>
      <c r="KEA316" s="96"/>
      <c r="KEB316" s="96"/>
      <c r="KEC316" s="96"/>
      <c r="KED316" s="96"/>
      <c r="KEE316" s="96"/>
      <c r="KEF316" s="96"/>
      <c r="KEG316" s="96"/>
      <c r="KEH316" s="96"/>
      <c r="KEI316" s="96"/>
      <c r="KEJ316" s="96"/>
      <c r="KEK316" s="96"/>
      <c r="KEL316" s="96"/>
      <c r="KEM316" s="96"/>
      <c r="KEN316" s="96"/>
      <c r="KEO316" s="96"/>
      <c r="KEP316" s="96"/>
      <c r="KEQ316" s="96"/>
      <c r="KER316" s="96"/>
      <c r="KES316" s="96"/>
      <c r="KET316" s="96"/>
      <c r="KEU316" s="96"/>
      <c r="KEV316" s="96"/>
      <c r="KEW316" s="96"/>
      <c r="KEX316" s="96"/>
      <c r="KEY316" s="96"/>
      <c r="KEZ316" s="96"/>
      <c r="KFA316" s="96"/>
      <c r="KFB316" s="96"/>
      <c r="KFC316" s="96"/>
      <c r="KFD316" s="96"/>
      <c r="KFE316" s="96"/>
      <c r="KFF316" s="96"/>
      <c r="KFG316" s="96"/>
      <c r="KFH316" s="96"/>
      <c r="KFI316" s="96"/>
      <c r="KFJ316" s="96"/>
      <c r="KFK316" s="96"/>
      <c r="KFL316" s="96"/>
      <c r="KFM316" s="96"/>
      <c r="KFN316" s="96"/>
      <c r="KFO316" s="96"/>
      <c r="KFP316" s="96"/>
      <c r="KFQ316" s="96"/>
      <c r="KFR316" s="96"/>
      <c r="KFS316" s="96"/>
      <c r="KFT316" s="96"/>
      <c r="KFU316" s="96"/>
      <c r="KFV316" s="96"/>
      <c r="KFW316" s="96"/>
      <c r="KFX316" s="96"/>
      <c r="KFY316" s="96"/>
      <c r="KFZ316" s="96"/>
      <c r="KGA316" s="96"/>
      <c r="KGB316" s="96"/>
      <c r="KGC316" s="96"/>
      <c r="KGD316" s="96"/>
      <c r="KGE316" s="96"/>
      <c r="KGF316" s="96"/>
      <c r="KGG316" s="96"/>
      <c r="KGH316" s="96"/>
      <c r="KGI316" s="96"/>
      <c r="KGJ316" s="96"/>
      <c r="KGK316" s="96"/>
      <c r="KGL316" s="96"/>
      <c r="KGM316" s="96"/>
      <c r="KGN316" s="96"/>
      <c r="KGO316" s="96"/>
      <c r="KGP316" s="96"/>
      <c r="KGQ316" s="96"/>
      <c r="KGR316" s="96"/>
      <c r="KGS316" s="96"/>
      <c r="KGT316" s="96"/>
      <c r="KGU316" s="96"/>
      <c r="KGV316" s="96"/>
      <c r="KGW316" s="96"/>
      <c r="KGX316" s="96"/>
      <c r="KGY316" s="96"/>
      <c r="KGZ316" s="96"/>
      <c r="KHA316" s="96"/>
      <c r="KHB316" s="96"/>
      <c r="KHC316" s="96"/>
      <c r="KHD316" s="96"/>
      <c r="KHE316" s="96"/>
      <c r="KHF316" s="96"/>
      <c r="KHG316" s="96"/>
      <c r="KHH316" s="96"/>
      <c r="KHI316" s="96"/>
      <c r="KHJ316" s="96"/>
      <c r="KHK316" s="96"/>
      <c r="KHL316" s="96"/>
      <c r="KHM316" s="96"/>
      <c r="KHN316" s="96"/>
      <c r="KHO316" s="96"/>
      <c r="KHP316" s="96"/>
      <c r="KHQ316" s="96"/>
      <c r="KHR316" s="96"/>
      <c r="KHS316" s="96"/>
      <c r="KHT316" s="96"/>
      <c r="KHU316" s="96"/>
      <c r="KHV316" s="96"/>
      <c r="KHW316" s="96"/>
      <c r="KHX316" s="96"/>
      <c r="KHY316" s="96"/>
      <c r="KHZ316" s="96"/>
      <c r="KIA316" s="96"/>
      <c r="KIB316" s="96"/>
      <c r="KIC316" s="96"/>
      <c r="KID316" s="96"/>
      <c r="KIE316" s="96"/>
      <c r="KIF316" s="96"/>
      <c r="KIG316" s="96"/>
      <c r="KIH316" s="96"/>
      <c r="KII316" s="96"/>
      <c r="KIJ316" s="96"/>
      <c r="KIK316" s="96"/>
      <c r="KIL316" s="96"/>
      <c r="KIM316" s="96"/>
      <c r="KIN316" s="96"/>
      <c r="KIO316" s="96"/>
      <c r="KIP316" s="96"/>
      <c r="KIQ316" s="96"/>
      <c r="KIR316" s="96"/>
      <c r="KIS316" s="96"/>
      <c r="KIT316" s="96"/>
      <c r="KIU316" s="96"/>
      <c r="KIV316" s="96"/>
      <c r="KIW316" s="96"/>
      <c r="KIX316" s="96"/>
      <c r="KIY316" s="96"/>
      <c r="KIZ316" s="96"/>
      <c r="KJA316" s="96"/>
      <c r="KJB316" s="96"/>
      <c r="KJC316" s="96"/>
      <c r="KJD316" s="96"/>
      <c r="KJE316" s="96"/>
      <c r="KJF316" s="96"/>
      <c r="KJG316" s="96"/>
      <c r="KJH316" s="96"/>
      <c r="KJI316" s="96"/>
      <c r="KJJ316" s="96"/>
      <c r="KJK316" s="96"/>
      <c r="KJL316" s="96"/>
      <c r="KJM316" s="96"/>
      <c r="KJN316" s="96"/>
      <c r="KJO316" s="96"/>
      <c r="KJP316" s="96"/>
      <c r="KJQ316" s="96"/>
      <c r="KJR316" s="96"/>
      <c r="KJS316" s="96"/>
      <c r="KJT316" s="96"/>
      <c r="KJU316" s="96"/>
      <c r="KJV316" s="96"/>
      <c r="KJW316" s="96"/>
      <c r="KJX316" s="96"/>
      <c r="KJY316" s="96"/>
      <c r="KJZ316" s="96"/>
      <c r="KKA316" s="96"/>
      <c r="KKB316" s="96"/>
      <c r="KKC316" s="96"/>
      <c r="KKD316" s="96"/>
      <c r="KKE316" s="96"/>
      <c r="KKF316" s="96"/>
      <c r="KKG316" s="96"/>
      <c r="KKH316" s="96"/>
      <c r="KKI316" s="96"/>
      <c r="KKJ316" s="96"/>
      <c r="KKK316" s="96"/>
      <c r="KKL316" s="96"/>
      <c r="KKM316" s="96"/>
      <c r="KKN316" s="96"/>
      <c r="KKO316" s="96"/>
      <c r="KKP316" s="96"/>
      <c r="KKQ316" s="96"/>
      <c r="KKR316" s="96"/>
      <c r="KKS316" s="96"/>
      <c r="KKT316" s="96"/>
      <c r="KKU316" s="96"/>
      <c r="KKV316" s="96"/>
      <c r="KKW316" s="96"/>
      <c r="KKX316" s="96"/>
      <c r="KKY316" s="96"/>
      <c r="KKZ316" s="96"/>
      <c r="KLA316" s="96"/>
      <c r="KLB316" s="96"/>
      <c r="KLC316" s="96"/>
      <c r="KLD316" s="96"/>
      <c r="KLE316" s="96"/>
      <c r="KLF316" s="96"/>
      <c r="KLG316" s="96"/>
      <c r="KLH316" s="96"/>
      <c r="KLI316" s="96"/>
      <c r="KLJ316" s="96"/>
      <c r="KLK316" s="96"/>
      <c r="KLL316" s="96"/>
      <c r="KLM316" s="96"/>
      <c r="KLN316" s="96"/>
      <c r="KLO316" s="96"/>
      <c r="KLP316" s="96"/>
      <c r="KLQ316" s="96"/>
      <c r="KLR316" s="96"/>
      <c r="KLS316" s="96"/>
      <c r="KLT316" s="96"/>
      <c r="KLU316" s="96"/>
      <c r="KLV316" s="96"/>
      <c r="KLW316" s="96"/>
      <c r="KLX316" s="96"/>
      <c r="KLY316" s="96"/>
      <c r="KLZ316" s="96"/>
      <c r="KMA316" s="96"/>
      <c r="KMB316" s="96"/>
      <c r="KMC316" s="96"/>
      <c r="KMD316" s="96"/>
      <c r="KME316" s="96"/>
      <c r="KMF316" s="96"/>
      <c r="KMG316" s="96"/>
      <c r="KMH316" s="96"/>
      <c r="KMI316" s="96"/>
      <c r="KMJ316" s="96"/>
      <c r="KMK316" s="96"/>
      <c r="KML316" s="96"/>
      <c r="KMM316" s="96"/>
      <c r="KMN316" s="96"/>
      <c r="KMO316" s="96"/>
      <c r="KMP316" s="96"/>
      <c r="KMQ316" s="96"/>
      <c r="KMR316" s="96"/>
      <c r="KMS316" s="96"/>
      <c r="KMT316" s="96"/>
      <c r="KMU316" s="96"/>
      <c r="KMV316" s="96"/>
      <c r="KMW316" s="96"/>
      <c r="KMX316" s="96"/>
      <c r="KMY316" s="96"/>
      <c r="KMZ316" s="96"/>
      <c r="KNA316" s="96"/>
      <c r="KNB316" s="96"/>
      <c r="KNC316" s="96"/>
      <c r="KND316" s="96"/>
      <c r="KNE316" s="96"/>
      <c r="KNF316" s="96"/>
      <c r="KNG316" s="96"/>
      <c r="KNH316" s="96"/>
      <c r="KNI316" s="96"/>
      <c r="KNJ316" s="96"/>
      <c r="KNK316" s="96"/>
      <c r="KNL316" s="96"/>
      <c r="KNM316" s="96"/>
      <c r="KNN316" s="96"/>
      <c r="KNO316" s="96"/>
      <c r="KNP316" s="96"/>
      <c r="KNQ316" s="96"/>
      <c r="KNR316" s="96"/>
      <c r="KNS316" s="96"/>
      <c r="KNT316" s="96"/>
      <c r="KNU316" s="96"/>
      <c r="KNV316" s="96"/>
      <c r="KNW316" s="96"/>
      <c r="KNX316" s="96"/>
      <c r="KNY316" s="96"/>
      <c r="KNZ316" s="96"/>
      <c r="KOA316" s="96"/>
      <c r="KOB316" s="96"/>
      <c r="KOC316" s="96"/>
      <c r="KOD316" s="96"/>
      <c r="KOE316" s="96"/>
      <c r="KOF316" s="96"/>
      <c r="KOG316" s="96"/>
      <c r="KOH316" s="96"/>
      <c r="KOI316" s="96"/>
      <c r="KOJ316" s="96"/>
      <c r="KOK316" s="96"/>
      <c r="KOL316" s="96"/>
      <c r="KOM316" s="96"/>
      <c r="KON316" s="96"/>
      <c r="KOO316" s="96"/>
      <c r="KOP316" s="96"/>
      <c r="KOQ316" s="96"/>
      <c r="KOR316" s="96"/>
      <c r="KOS316" s="96"/>
      <c r="KOT316" s="96"/>
      <c r="KOU316" s="96"/>
      <c r="KOV316" s="96"/>
      <c r="KOW316" s="96"/>
      <c r="KOX316" s="96"/>
      <c r="KOY316" s="96"/>
      <c r="KOZ316" s="96"/>
      <c r="KPA316" s="96"/>
      <c r="KPB316" s="96"/>
      <c r="KPC316" s="96"/>
      <c r="KPD316" s="96"/>
      <c r="KPE316" s="96"/>
      <c r="KPF316" s="96"/>
      <c r="KPG316" s="96"/>
      <c r="KPH316" s="96"/>
      <c r="KPI316" s="96"/>
      <c r="KPJ316" s="96"/>
      <c r="KPK316" s="96"/>
      <c r="KPL316" s="96"/>
      <c r="KPM316" s="96"/>
      <c r="KPN316" s="96"/>
      <c r="KPO316" s="96"/>
      <c r="KPP316" s="96"/>
      <c r="KPQ316" s="96"/>
      <c r="KPR316" s="96"/>
      <c r="KPS316" s="96"/>
      <c r="KPT316" s="96"/>
      <c r="KPU316" s="96"/>
      <c r="KPV316" s="96"/>
      <c r="KPW316" s="96"/>
      <c r="KPX316" s="96"/>
      <c r="KPY316" s="96"/>
      <c r="KPZ316" s="96"/>
      <c r="KQA316" s="96"/>
      <c r="KQB316" s="96"/>
      <c r="KQC316" s="96"/>
      <c r="KQD316" s="96"/>
      <c r="KQE316" s="96"/>
      <c r="KQF316" s="96"/>
      <c r="KQG316" s="96"/>
      <c r="KQH316" s="96"/>
      <c r="KQI316" s="96"/>
      <c r="KQJ316" s="96"/>
      <c r="KQK316" s="96"/>
      <c r="KQL316" s="96"/>
      <c r="KQM316" s="96"/>
      <c r="KQN316" s="96"/>
      <c r="KQO316" s="96"/>
      <c r="KQP316" s="96"/>
      <c r="KQQ316" s="96"/>
      <c r="KQR316" s="96"/>
      <c r="KQS316" s="96"/>
      <c r="KQT316" s="96"/>
      <c r="KQU316" s="96"/>
      <c r="KQV316" s="96"/>
      <c r="KQW316" s="96"/>
      <c r="KQX316" s="96"/>
      <c r="KQY316" s="96"/>
      <c r="KQZ316" s="96"/>
      <c r="KRA316" s="96"/>
      <c r="KRB316" s="96"/>
      <c r="KRC316" s="96"/>
      <c r="KRD316" s="96"/>
      <c r="KRE316" s="96"/>
      <c r="KRF316" s="96"/>
      <c r="KRG316" s="96"/>
      <c r="KRH316" s="96"/>
      <c r="KRI316" s="96"/>
      <c r="KRJ316" s="96"/>
      <c r="KRK316" s="96"/>
      <c r="KRL316" s="96"/>
      <c r="KRM316" s="96"/>
      <c r="KRN316" s="96"/>
      <c r="KRO316" s="96"/>
      <c r="KRP316" s="96"/>
      <c r="KRQ316" s="96"/>
      <c r="KRR316" s="96"/>
      <c r="KRS316" s="96"/>
      <c r="KRT316" s="96"/>
      <c r="KRU316" s="96"/>
      <c r="KRV316" s="96"/>
      <c r="KRW316" s="96"/>
      <c r="KRX316" s="96"/>
      <c r="KRY316" s="96"/>
      <c r="KRZ316" s="96"/>
      <c r="KSA316" s="96"/>
      <c r="KSB316" s="96"/>
      <c r="KSC316" s="96"/>
      <c r="KSD316" s="96"/>
      <c r="KSE316" s="96"/>
      <c r="KSF316" s="96"/>
      <c r="KSG316" s="96"/>
      <c r="KSH316" s="96"/>
      <c r="KSI316" s="96"/>
      <c r="KSJ316" s="96"/>
      <c r="KSK316" s="96"/>
      <c r="KSL316" s="96"/>
      <c r="KSM316" s="96"/>
      <c r="KSN316" s="96"/>
      <c r="KSO316" s="96"/>
      <c r="KSP316" s="96"/>
      <c r="KSQ316" s="96"/>
      <c r="KSR316" s="96"/>
      <c r="KSS316" s="96"/>
      <c r="KST316" s="96"/>
      <c r="KSU316" s="96"/>
      <c r="KSV316" s="96"/>
      <c r="KSW316" s="96"/>
      <c r="KSX316" s="96"/>
      <c r="KSY316" s="96"/>
      <c r="KSZ316" s="96"/>
      <c r="KTA316" s="96"/>
      <c r="KTB316" s="96"/>
      <c r="KTC316" s="96"/>
      <c r="KTD316" s="96"/>
      <c r="KTE316" s="96"/>
      <c r="KTF316" s="96"/>
      <c r="KTG316" s="96"/>
      <c r="KTH316" s="96"/>
      <c r="KTI316" s="96"/>
      <c r="KTJ316" s="96"/>
      <c r="KTK316" s="96"/>
      <c r="KTL316" s="96"/>
      <c r="KTM316" s="96"/>
      <c r="KTN316" s="96"/>
      <c r="KTO316" s="96"/>
      <c r="KTP316" s="96"/>
      <c r="KTQ316" s="96"/>
      <c r="KTR316" s="96"/>
      <c r="KTS316" s="96"/>
      <c r="KTT316" s="96"/>
      <c r="KTU316" s="96"/>
      <c r="KTV316" s="96"/>
      <c r="KTW316" s="96"/>
      <c r="KTX316" s="96"/>
      <c r="KTY316" s="96"/>
      <c r="KTZ316" s="96"/>
      <c r="KUA316" s="96"/>
      <c r="KUB316" s="96"/>
      <c r="KUC316" s="96"/>
      <c r="KUD316" s="96"/>
      <c r="KUE316" s="96"/>
      <c r="KUF316" s="96"/>
      <c r="KUG316" s="96"/>
      <c r="KUH316" s="96"/>
      <c r="KUI316" s="96"/>
      <c r="KUJ316" s="96"/>
      <c r="KUK316" s="96"/>
      <c r="KUL316" s="96"/>
      <c r="KUM316" s="96"/>
      <c r="KUN316" s="96"/>
      <c r="KUO316" s="96"/>
      <c r="KUP316" s="96"/>
      <c r="KUQ316" s="96"/>
      <c r="KUR316" s="96"/>
      <c r="KUS316" s="96"/>
      <c r="KUT316" s="96"/>
      <c r="KUU316" s="96"/>
      <c r="KUV316" s="96"/>
      <c r="KUW316" s="96"/>
      <c r="KUX316" s="96"/>
      <c r="KUY316" s="96"/>
      <c r="KUZ316" s="96"/>
      <c r="KVA316" s="96"/>
      <c r="KVB316" s="96"/>
      <c r="KVC316" s="96"/>
      <c r="KVD316" s="96"/>
      <c r="KVE316" s="96"/>
      <c r="KVF316" s="96"/>
      <c r="KVG316" s="96"/>
      <c r="KVH316" s="96"/>
      <c r="KVI316" s="96"/>
      <c r="KVJ316" s="96"/>
      <c r="KVK316" s="96"/>
      <c r="KVL316" s="96"/>
      <c r="KVM316" s="96"/>
      <c r="KVN316" s="96"/>
      <c r="KVO316" s="96"/>
      <c r="KVP316" s="96"/>
      <c r="KVQ316" s="96"/>
      <c r="KVR316" s="96"/>
      <c r="KVS316" s="96"/>
      <c r="KVT316" s="96"/>
      <c r="KVU316" s="96"/>
      <c r="KVV316" s="96"/>
      <c r="KVW316" s="96"/>
      <c r="KVX316" s="96"/>
      <c r="KVY316" s="96"/>
      <c r="KVZ316" s="96"/>
      <c r="KWA316" s="96"/>
      <c r="KWB316" s="96"/>
      <c r="KWC316" s="96"/>
      <c r="KWD316" s="96"/>
      <c r="KWE316" s="96"/>
      <c r="KWF316" s="96"/>
      <c r="KWG316" s="96"/>
      <c r="KWH316" s="96"/>
      <c r="KWI316" s="96"/>
      <c r="KWJ316" s="96"/>
      <c r="KWK316" s="96"/>
      <c r="KWL316" s="96"/>
      <c r="KWM316" s="96"/>
      <c r="KWN316" s="96"/>
      <c r="KWO316" s="96"/>
      <c r="KWP316" s="96"/>
      <c r="KWQ316" s="96"/>
      <c r="KWR316" s="96"/>
      <c r="KWS316" s="96"/>
      <c r="KWT316" s="96"/>
      <c r="KWU316" s="96"/>
      <c r="KWV316" s="96"/>
      <c r="KWW316" s="96"/>
      <c r="KWX316" s="96"/>
      <c r="KWY316" s="96"/>
      <c r="KWZ316" s="96"/>
      <c r="KXA316" s="96"/>
      <c r="KXB316" s="96"/>
      <c r="KXC316" s="96"/>
      <c r="KXD316" s="96"/>
      <c r="KXE316" s="96"/>
      <c r="KXF316" s="96"/>
      <c r="KXG316" s="96"/>
      <c r="KXH316" s="96"/>
      <c r="KXI316" s="96"/>
      <c r="KXJ316" s="96"/>
      <c r="KXK316" s="96"/>
      <c r="KXL316" s="96"/>
      <c r="KXM316" s="96"/>
      <c r="KXN316" s="96"/>
      <c r="KXO316" s="96"/>
      <c r="KXP316" s="96"/>
      <c r="KXQ316" s="96"/>
      <c r="KXR316" s="96"/>
      <c r="KXS316" s="96"/>
      <c r="KXT316" s="96"/>
      <c r="KXU316" s="96"/>
      <c r="KXV316" s="96"/>
      <c r="KXW316" s="96"/>
      <c r="KXX316" s="96"/>
      <c r="KXY316" s="96"/>
      <c r="KXZ316" s="96"/>
      <c r="KYA316" s="96"/>
      <c r="KYB316" s="96"/>
      <c r="KYC316" s="96"/>
      <c r="KYD316" s="96"/>
      <c r="KYE316" s="96"/>
      <c r="KYF316" s="96"/>
      <c r="KYG316" s="96"/>
      <c r="KYH316" s="96"/>
      <c r="KYI316" s="96"/>
      <c r="KYJ316" s="96"/>
      <c r="KYK316" s="96"/>
      <c r="KYL316" s="96"/>
      <c r="KYM316" s="96"/>
      <c r="KYN316" s="96"/>
      <c r="KYO316" s="96"/>
      <c r="KYP316" s="96"/>
      <c r="KYQ316" s="96"/>
      <c r="KYR316" s="96"/>
      <c r="KYS316" s="96"/>
      <c r="KYT316" s="96"/>
      <c r="KYU316" s="96"/>
      <c r="KYV316" s="96"/>
      <c r="KYW316" s="96"/>
      <c r="KYX316" s="96"/>
      <c r="KYY316" s="96"/>
      <c r="KYZ316" s="96"/>
      <c r="KZA316" s="96"/>
      <c r="KZB316" s="96"/>
      <c r="KZC316" s="96"/>
      <c r="KZD316" s="96"/>
      <c r="KZE316" s="96"/>
      <c r="KZF316" s="96"/>
      <c r="KZG316" s="96"/>
      <c r="KZH316" s="96"/>
      <c r="KZI316" s="96"/>
      <c r="KZJ316" s="96"/>
      <c r="KZK316" s="96"/>
      <c r="KZL316" s="96"/>
      <c r="KZM316" s="96"/>
      <c r="KZN316" s="96"/>
      <c r="KZO316" s="96"/>
      <c r="KZP316" s="96"/>
      <c r="KZQ316" s="96"/>
      <c r="KZR316" s="96"/>
      <c r="KZS316" s="96"/>
      <c r="KZT316" s="96"/>
      <c r="KZU316" s="96"/>
      <c r="KZV316" s="96"/>
      <c r="KZW316" s="96"/>
      <c r="KZX316" s="96"/>
      <c r="KZY316" s="96"/>
      <c r="KZZ316" s="96"/>
      <c r="LAA316" s="96"/>
      <c r="LAB316" s="96"/>
      <c r="LAC316" s="96"/>
      <c r="LAD316" s="96"/>
      <c r="LAE316" s="96"/>
      <c r="LAF316" s="96"/>
      <c r="LAG316" s="96"/>
      <c r="LAH316" s="96"/>
      <c r="LAI316" s="96"/>
      <c r="LAJ316" s="96"/>
      <c r="LAK316" s="96"/>
      <c r="LAL316" s="96"/>
      <c r="LAM316" s="96"/>
      <c r="LAN316" s="96"/>
      <c r="LAO316" s="96"/>
      <c r="LAP316" s="96"/>
      <c r="LAQ316" s="96"/>
      <c r="LAR316" s="96"/>
      <c r="LAS316" s="96"/>
      <c r="LAT316" s="96"/>
      <c r="LAU316" s="96"/>
      <c r="LAV316" s="96"/>
      <c r="LAW316" s="96"/>
      <c r="LAX316" s="96"/>
      <c r="LAY316" s="96"/>
      <c r="LAZ316" s="96"/>
      <c r="LBA316" s="96"/>
      <c r="LBB316" s="96"/>
      <c r="LBC316" s="96"/>
      <c r="LBD316" s="96"/>
      <c r="LBE316" s="96"/>
      <c r="LBF316" s="96"/>
      <c r="LBG316" s="96"/>
      <c r="LBH316" s="96"/>
      <c r="LBI316" s="96"/>
      <c r="LBJ316" s="96"/>
      <c r="LBK316" s="96"/>
      <c r="LBL316" s="96"/>
      <c r="LBM316" s="96"/>
      <c r="LBN316" s="96"/>
      <c r="LBO316" s="96"/>
      <c r="LBP316" s="96"/>
      <c r="LBQ316" s="96"/>
      <c r="LBR316" s="96"/>
      <c r="LBS316" s="96"/>
      <c r="LBT316" s="96"/>
      <c r="LBU316" s="96"/>
      <c r="LBV316" s="96"/>
      <c r="LBW316" s="96"/>
      <c r="LBX316" s="96"/>
      <c r="LBY316" s="96"/>
      <c r="LBZ316" s="96"/>
      <c r="LCA316" s="96"/>
      <c r="LCB316" s="96"/>
      <c r="LCC316" s="96"/>
      <c r="LCD316" s="96"/>
      <c r="LCE316" s="96"/>
      <c r="LCF316" s="96"/>
      <c r="LCG316" s="96"/>
      <c r="LCH316" s="96"/>
      <c r="LCI316" s="96"/>
      <c r="LCJ316" s="96"/>
      <c r="LCK316" s="96"/>
      <c r="LCL316" s="96"/>
      <c r="LCM316" s="96"/>
      <c r="LCN316" s="96"/>
      <c r="LCO316" s="96"/>
      <c r="LCP316" s="96"/>
      <c r="LCQ316" s="96"/>
      <c r="LCR316" s="96"/>
      <c r="LCS316" s="96"/>
      <c r="LCT316" s="96"/>
      <c r="LCU316" s="96"/>
      <c r="LCV316" s="96"/>
      <c r="LCW316" s="96"/>
      <c r="LCX316" s="96"/>
      <c r="LCY316" s="96"/>
      <c r="LCZ316" s="96"/>
      <c r="LDA316" s="96"/>
      <c r="LDB316" s="96"/>
      <c r="LDC316" s="96"/>
      <c r="LDD316" s="96"/>
      <c r="LDE316" s="96"/>
      <c r="LDF316" s="96"/>
      <c r="LDG316" s="96"/>
      <c r="LDH316" s="96"/>
      <c r="LDI316" s="96"/>
      <c r="LDJ316" s="96"/>
      <c r="LDK316" s="96"/>
      <c r="LDL316" s="96"/>
      <c r="LDM316" s="96"/>
      <c r="LDN316" s="96"/>
      <c r="LDO316" s="96"/>
      <c r="LDP316" s="96"/>
      <c r="LDQ316" s="96"/>
      <c r="LDR316" s="96"/>
      <c r="LDS316" s="96"/>
      <c r="LDT316" s="96"/>
      <c r="LDU316" s="96"/>
      <c r="LDV316" s="96"/>
      <c r="LDW316" s="96"/>
      <c r="LDX316" s="96"/>
      <c r="LDY316" s="96"/>
      <c r="LDZ316" s="96"/>
      <c r="LEA316" s="96"/>
      <c r="LEB316" s="96"/>
      <c r="LEC316" s="96"/>
      <c r="LED316" s="96"/>
      <c r="LEE316" s="96"/>
      <c r="LEF316" s="96"/>
      <c r="LEG316" s="96"/>
      <c r="LEH316" s="96"/>
      <c r="LEI316" s="96"/>
      <c r="LEJ316" s="96"/>
      <c r="LEK316" s="96"/>
      <c r="LEL316" s="96"/>
      <c r="LEM316" s="96"/>
      <c r="LEN316" s="96"/>
      <c r="LEO316" s="96"/>
      <c r="LEP316" s="96"/>
      <c r="LEQ316" s="96"/>
      <c r="LER316" s="96"/>
      <c r="LES316" s="96"/>
      <c r="LET316" s="96"/>
      <c r="LEU316" s="96"/>
      <c r="LEV316" s="96"/>
      <c r="LEW316" s="96"/>
      <c r="LEX316" s="96"/>
      <c r="LEY316" s="96"/>
      <c r="LEZ316" s="96"/>
      <c r="LFA316" s="96"/>
      <c r="LFB316" s="96"/>
      <c r="LFC316" s="96"/>
      <c r="LFD316" s="96"/>
      <c r="LFE316" s="96"/>
      <c r="LFF316" s="96"/>
      <c r="LFG316" s="96"/>
      <c r="LFH316" s="96"/>
      <c r="LFI316" s="96"/>
      <c r="LFJ316" s="96"/>
      <c r="LFK316" s="96"/>
      <c r="LFL316" s="96"/>
      <c r="LFM316" s="96"/>
      <c r="LFN316" s="96"/>
      <c r="LFO316" s="96"/>
      <c r="LFP316" s="96"/>
      <c r="LFQ316" s="96"/>
      <c r="LFR316" s="96"/>
      <c r="LFS316" s="96"/>
      <c r="LFT316" s="96"/>
      <c r="LFU316" s="96"/>
      <c r="LFV316" s="96"/>
      <c r="LFW316" s="96"/>
      <c r="LFX316" s="96"/>
      <c r="LFY316" s="96"/>
      <c r="LFZ316" s="96"/>
      <c r="LGA316" s="96"/>
      <c r="LGB316" s="96"/>
      <c r="LGC316" s="96"/>
      <c r="LGD316" s="96"/>
      <c r="LGE316" s="96"/>
      <c r="LGF316" s="96"/>
      <c r="LGG316" s="96"/>
      <c r="LGH316" s="96"/>
      <c r="LGI316" s="96"/>
      <c r="LGJ316" s="96"/>
      <c r="LGK316" s="96"/>
      <c r="LGL316" s="96"/>
      <c r="LGM316" s="96"/>
      <c r="LGN316" s="96"/>
      <c r="LGO316" s="96"/>
      <c r="LGP316" s="96"/>
      <c r="LGQ316" s="96"/>
      <c r="LGR316" s="96"/>
      <c r="LGS316" s="96"/>
      <c r="LGT316" s="96"/>
      <c r="LGU316" s="96"/>
      <c r="LGV316" s="96"/>
      <c r="LGW316" s="96"/>
      <c r="LGX316" s="96"/>
      <c r="LGY316" s="96"/>
      <c r="LGZ316" s="96"/>
      <c r="LHA316" s="96"/>
      <c r="LHB316" s="96"/>
      <c r="LHC316" s="96"/>
      <c r="LHD316" s="96"/>
      <c r="LHE316" s="96"/>
      <c r="LHF316" s="96"/>
      <c r="LHG316" s="96"/>
      <c r="LHH316" s="96"/>
      <c r="LHI316" s="96"/>
      <c r="LHJ316" s="96"/>
      <c r="LHK316" s="96"/>
      <c r="LHL316" s="96"/>
      <c r="LHM316" s="96"/>
      <c r="LHN316" s="96"/>
      <c r="LHO316" s="96"/>
      <c r="LHP316" s="96"/>
      <c r="LHQ316" s="96"/>
      <c r="LHR316" s="96"/>
      <c r="LHS316" s="96"/>
      <c r="LHT316" s="96"/>
      <c r="LHU316" s="96"/>
      <c r="LHV316" s="96"/>
      <c r="LHW316" s="96"/>
      <c r="LHX316" s="96"/>
      <c r="LHY316" s="96"/>
      <c r="LHZ316" s="96"/>
      <c r="LIA316" s="96"/>
      <c r="LIB316" s="96"/>
      <c r="LIC316" s="96"/>
      <c r="LID316" s="96"/>
      <c r="LIE316" s="96"/>
      <c r="LIF316" s="96"/>
      <c r="LIG316" s="96"/>
      <c r="LIH316" s="96"/>
      <c r="LII316" s="96"/>
      <c r="LIJ316" s="96"/>
      <c r="LIK316" s="96"/>
      <c r="LIL316" s="96"/>
      <c r="LIM316" s="96"/>
      <c r="LIN316" s="96"/>
      <c r="LIO316" s="96"/>
      <c r="LIP316" s="96"/>
      <c r="LIQ316" s="96"/>
      <c r="LIR316" s="96"/>
      <c r="LIS316" s="96"/>
      <c r="LIT316" s="96"/>
      <c r="LIU316" s="96"/>
      <c r="LIV316" s="96"/>
      <c r="LIW316" s="96"/>
      <c r="LIX316" s="96"/>
      <c r="LIY316" s="96"/>
      <c r="LIZ316" s="96"/>
      <c r="LJA316" s="96"/>
      <c r="LJB316" s="96"/>
      <c r="LJC316" s="96"/>
      <c r="LJD316" s="96"/>
      <c r="LJE316" s="96"/>
      <c r="LJF316" s="96"/>
      <c r="LJG316" s="96"/>
      <c r="LJH316" s="96"/>
      <c r="LJI316" s="96"/>
      <c r="LJJ316" s="96"/>
      <c r="LJK316" s="96"/>
      <c r="LJL316" s="96"/>
      <c r="LJM316" s="96"/>
      <c r="LJN316" s="96"/>
      <c r="LJO316" s="96"/>
      <c r="LJP316" s="96"/>
      <c r="LJQ316" s="96"/>
      <c r="LJR316" s="96"/>
      <c r="LJS316" s="96"/>
      <c r="LJT316" s="96"/>
      <c r="LJU316" s="96"/>
      <c r="LJV316" s="96"/>
      <c r="LJW316" s="96"/>
      <c r="LJX316" s="96"/>
      <c r="LJY316" s="96"/>
      <c r="LJZ316" s="96"/>
      <c r="LKA316" s="96"/>
      <c r="LKB316" s="96"/>
      <c r="LKC316" s="96"/>
      <c r="LKD316" s="96"/>
      <c r="LKE316" s="96"/>
      <c r="LKF316" s="96"/>
      <c r="LKG316" s="96"/>
      <c r="LKH316" s="96"/>
      <c r="LKI316" s="96"/>
      <c r="LKJ316" s="96"/>
      <c r="LKK316" s="96"/>
      <c r="LKL316" s="96"/>
      <c r="LKM316" s="96"/>
      <c r="LKN316" s="96"/>
      <c r="LKO316" s="96"/>
      <c r="LKP316" s="96"/>
      <c r="LKQ316" s="96"/>
      <c r="LKR316" s="96"/>
      <c r="LKS316" s="96"/>
      <c r="LKT316" s="96"/>
      <c r="LKU316" s="96"/>
      <c r="LKV316" s="96"/>
      <c r="LKW316" s="96"/>
      <c r="LKX316" s="96"/>
      <c r="LKY316" s="96"/>
      <c r="LKZ316" s="96"/>
      <c r="LLA316" s="96"/>
      <c r="LLB316" s="96"/>
      <c r="LLC316" s="96"/>
      <c r="LLD316" s="96"/>
      <c r="LLE316" s="96"/>
      <c r="LLF316" s="96"/>
      <c r="LLG316" s="96"/>
      <c r="LLH316" s="96"/>
      <c r="LLI316" s="96"/>
      <c r="LLJ316" s="96"/>
      <c r="LLK316" s="96"/>
      <c r="LLL316" s="96"/>
      <c r="LLM316" s="96"/>
      <c r="LLN316" s="96"/>
      <c r="LLO316" s="96"/>
      <c r="LLP316" s="96"/>
      <c r="LLQ316" s="96"/>
      <c r="LLR316" s="96"/>
      <c r="LLS316" s="96"/>
      <c r="LLT316" s="96"/>
      <c r="LLU316" s="96"/>
      <c r="LLV316" s="96"/>
      <c r="LLW316" s="96"/>
      <c r="LLX316" s="96"/>
      <c r="LLY316" s="96"/>
      <c r="LLZ316" s="96"/>
      <c r="LMA316" s="96"/>
      <c r="LMB316" s="96"/>
      <c r="LMC316" s="96"/>
      <c r="LMD316" s="96"/>
      <c r="LME316" s="96"/>
      <c r="LMF316" s="96"/>
      <c r="LMG316" s="96"/>
      <c r="LMH316" s="96"/>
      <c r="LMI316" s="96"/>
      <c r="LMJ316" s="96"/>
      <c r="LMK316" s="96"/>
      <c r="LML316" s="96"/>
      <c r="LMM316" s="96"/>
      <c r="LMN316" s="96"/>
      <c r="LMO316" s="96"/>
      <c r="LMP316" s="96"/>
      <c r="LMQ316" s="96"/>
      <c r="LMR316" s="96"/>
      <c r="LMS316" s="96"/>
      <c r="LMT316" s="96"/>
      <c r="LMU316" s="96"/>
      <c r="LMV316" s="96"/>
      <c r="LMW316" s="96"/>
      <c r="LMX316" s="96"/>
      <c r="LMY316" s="96"/>
      <c r="LMZ316" s="96"/>
      <c r="LNA316" s="96"/>
      <c r="LNB316" s="96"/>
      <c r="LNC316" s="96"/>
      <c r="LND316" s="96"/>
      <c r="LNE316" s="96"/>
      <c r="LNF316" s="96"/>
      <c r="LNG316" s="96"/>
      <c r="LNH316" s="96"/>
      <c r="LNI316" s="96"/>
      <c r="LNJ316" s="96"/>
      <c r="LNK316" s="96"/>
      <c r="LNL316" s="96"/>
      <c r="LNM316" s="96"/>
      <c r="LNN316" s="96"/>
      <c r="LNO316" s="96"/>
      <c r="LNP316" s="96"/>
      <c r="LNQ316" s="96"/>
      <c r="LNR316" s="96"/>
      <c r="LNS316" s="96"/>
      <c r="LNT316" s="96"/>
      <c r="LNU316" s="96"/>
      <c r="LNV316" s="96"/>
      <c r="LNW316" s="96"/>
      <c r="LNX316" s="96"/>
      <c r="LNY316" s="96"/>
      <c r="LNZ316" s="96"/>
      <c r="LOA316" s="96"/>
      <c r="LOB316" s="96"/>
      <c r="LOC316" s="96"/>
      <c r="LOD316" s="96"/>
      <c r="LOE316" s="96"/>
      <c r="LOF316" s="96"/>
      <c r="LOG316" s="96"/>
      <c r="LOH316" s="96"/>
      <c r="LOI316" s="96"/>
      <c r="LOJ316" s="96"/>
      <c r="LOK316" s="96"/>
      <c r="LOL316" s="96"/>
      <c r="LOM316" s="96"/>
      <c r="LON316" s="96"/>
      <c r="LOO316" s="96"/>
      <c r="LOP316" s="96"/>
      <c r="LOQ316" s="96"/>
      <c r="LOR316" s="96"/>
      <c r="LOS316" s="96"/>
      <c r="LOT316" s="96"/>
      <c r="LOU316" s="96"/>
      <c r="LOV316" s="96"/>
      <c r="LOW316" s="96"/>
      <c r="LOX316" s="96"/>
      <c r="LOY316" s="96"/>
      <c r="LOZ316" s="96"/>
      <c r="LPA316" s="96"/>
      <c r="LPB316" s="96"/>
      <c r="LPC316" s="96"/>
      <c r="LPD316" s="96"/>
      <c r="LPE316" s="96"/>
      <c r="LPF316" s="96"/>
      <c r="LPG316" s="96"/>
      <c r="LPH316" s="96"/>
      <c r="LPI316" s="96"/>
      <c r="LPJ316" s="96"/>
      <c r="LPK316" s="96"/>
      <c r="LPL316" s="96"/>
      <c r="LPM316" s="96"/>
      <c r="LPN316" s="96"/>
      <c r="LPO316" s="96"/>
      <c r="LPP316" s="96"/>
      <c r="LPQ316" s="96"/>
      <c r="LPR316" s="96"/>
      <c r="LPS316" s="96"/>
      <c r="LPT316" s="96"/>
      <c r="LPU316" s="96"/>
      <c r="LPV316" s="96"/>
      <c r="LPW316" s="96"/>
      <c r="LPX316" s="96"/>
      <c r="LPY316" s="96"/>
      <c r="LPZ316" s="96"/>
      <c r="LQA316" s="96"/>
      <c r="LQB316" s="96"/>
      <c r="LQC316" s="96"/>
      <c r="LQD316" s="96"/>
      <c r="LQE316" s="96"/>
      <c r="LQF316" s="96"/>
      <c r="LQG316" s="96"/>
      <c r="LQH316" s="96"/>
      <c r="LQI316" s="96"/>
      <c r="LQJ316" s="96"/>
      <c r="LQK316" s="96"/>
      <c r="LQL316" s="96"/>
      <c r="LQM316" s="96"/>
      <c r="LQN316" s="96"/>
      <c r="LQO316" s="96"/>
      <c r="LQP316" s="96"/>
      <c r="LQQ316" s="96"/>
      <c r="LQR316" s="96"/>
      <c r="LQS316" s="96"/>
      <c r="LQT316" s="96"/>
      <c r="LQU316" s="96"/>
      <c r="LQV316" s="96"/>
      <c r="LQW316" s="96"/>
      <c r="LQX316" s="96"/>
      <c r="LQY316" s="96"/>
      <c r="LQZ316" s="96"/>
      <c r="LRA316" s="96"/>
      <c r="LRB316" s="96"/>
      <c r="LRC316" s="96"/>
      <c r="LRD316" s="96"/>
      <c r="LRE316" s="96"/>
      <c r="LRF316" s="96"/>
      <c r="LRG316" s="96"/>
      <c r="LRH316" s="96"/>
      <c r="LRI316" s="96"/>
      <c r="LRJ316" s="96"/>
      <c r="LRK316" s="96"/>
      <c r="LRL316" s="96"/>
      <c r="LRM316" s="96"/>
      <c r="LRN316" s="96"/>
      <c r="LRO316" s="96"/>
      <c r="LRP316" s="96"/>
      <c r="LRQ316" s="96"/>
      <c r="LRR316" s="96"/>
      <c r="LRS316" s="96"/>
      <c r="LRT316" s="96"/>
      <c r="LRU316" s="96"/>
      <c r="LRV316" s="96"/>
      <c r="LRW316" s="96"/>
      <c r="LRX316" s="96"/>
      <c r="LRY316" s="96"/>
      <c r="LRZ316" s="96"/>
      <c r="LSA316" s="96"/>
      <c r="LSB316" s="96"/>
      <c r="LSC316" s="96"/>
      <c r="LSD316" s="96"/>
      <c r="LSE316" s="96"/>
      <c r="LSF316" s="96"/>
      <c r="LSG316" s="96"/>
      <c r="LSH316" s="96"/>
      <c r="LSI316" s="96"/>
      <c r="LSJ316" s="96"/>
      <c r="LSK316" s="96"/>
      <c r="LSL316" s="96"/>
      <c r="LSM316" s="96"/>
      <c r="LSN316" s="96"/>
      <c r="LSO316" s="96"/>
      <c r="LSP316" s="96"/>
      <c r="LSQ316" s="96"/>
      <c r="LSR316" s="96"/>
      <c r="LSS316" s="96"/>
      <c r="LST316" s="96"/>
      <c r="LSU316" s="96"/>
      <c r="LSV316" s="96"/>
      <c r="LSW316" s="96"/>
      <c r="LSX316" s="96"/>
      <c r="LSY316" s="96"/>
      <c r="LSZ316" s="96"/>
      <c r="LTA316" s="96"/>
      <c r="LTB316" s="96"/>
      <c r="LTC316" s="96"/>
      <c r="LTD316" s="96"/>
      <c r="LTE316" s="96"/>
      <c r="LTF316" s="96"/>
      <c r="LTG316" s="96"/>
      <c r="LTH316" s="96"/>
      <c r="LTI316" s="96"/>
      <c r="LTJ316" s="96"/>
      <c r="LTK316" s="96"/>
      <c r="LTL316" s="96"/>
      <c r="LTM316" s="96"/>
      <c r="LTN316" s="96"/>
      <c r="LTO316" s="96"/>
      <c r="LTP316" s="96"/>
      <c r="LTQ316" s="96"/>
      <c r="LTR316" s="96"/>
      <c r="LTS316" s="96"/>
      <c r="LTT316" s="96"/>
      <c r="LTU316" s="96"/>
      <c r="LTV316" s="96"/>
      <c r="LTW316" s="96"/>
      <c r="LTX316" s="96"/>
      <c r="LTY316" s="96"/>
      <c r="LTZ316" s="96"/>
      <c r="LUA316" s="96"/>
      <c r="LUB316" s="96"/>
      <c r="LUC316" s="96"/>
      <c r="LUD316" s="96"/>
      <c r="LUE316" s="96"/>
      <c r="LUF316" s="96"/>
      <c r="LUG316" s="96"/>
      <c r="LUH316" s="96"/>
      <c r="LUI316" s="96"/>
      <c r="LUJ316" s="96"/>
      <c r="LUK316" s="96"/>
      <c r="LUL316" s="96"/>
      <c r="LUM316" s="96"/>
      <c r="LUN316" s="96"/>
      <c r="LUO316" s="96"/>
      <c r="LUP316" s="96"/>
      <c r="LUQ316" s="96"/>
      <c r="LUR316" s="96"/>
      <c r="LUS316" s="96"/>
      <c r="LUT316" s="96"/>
      <c r="LUU316" s="96"/>
      <c r="LUV316" s="96"/>
      <c r="LUW316" s="96"/>
      <c r="LUX316" s="96"/>
      <c r="LUY316" s="96"/>
      <c r="LUZ316" s="96"/>
      <c r="LVA316" s="96"/>
      <c r="LVB316" s="96"/>
      <c r="LVC316" s="96"/>
      <c r="LVD316" s="96"/>
      <c r="LVE316" s="96"/>
      <c r="LVF316" s="96"/>
      <c r="LVG316" s="96"/>
      <c r="LVH316" s="96"/>
      <c r="LVI316" s="96"/>
      <c r="LVJ316" s="96"/>
      <c r="LVK316" s="96"/>
      <c r="LVL316" s="96"/>
      <c r="LVM316" s="96"/>
      <c r="LVN316" s="96"/>
      <c r="LVO316" s="96"/>
      <c r="LVP316" s="96"/>
      <c r="LVQ316" s="96"/>
      <c r="LVR316" s="96"/>
      <c r="LVS316" s="96"/>
      <c r="LVT316" s="96"/>
      <c r="LVU316" s="96"/>
      <c r="LVV316" s="96"/>
      <c r="LVW316" s="96"/>
      <c r="LVX316" s="96"/>
      <c r="LVY316" s="96"/>
      <c r="LVZ316" s="96"/>
      <c r="LWA316" s="96"/>
      <c r="LWB316" s="96"/>
      <c r="LWC316" s="96"/>
      <c r="LWD316" s="96"/>
      <c r="LWE316" s="96"/>
      <c r="LWF316" s="96"/>
      <c r="LWG316" s="96"/>
      <c r="LWH316" s="96"/>
      <c r="LWI316" s="96"/>
      <c r="LWJ316" s="96"/>
      <c r="LWK316" s="96"/>
      <c r="LWL316" s="96"/>
      <c r="LWM316" s="96"/>
      <c r="LWN316" s="96"/>
      <c r="LWO316" s="96"/>
      <c r="LWP316" s="96"/>
      <c r="LWQ316" s="96"/>
      <c r="LWR316" s="96"/>
      <c r="LWS316" s="96"/>
      <c r="LWT316" s="96"/>
      <c r="LWU316" s="96"/>
      <c r="LWV316" s="96"/>
      <c r="LWW316" s="96"/>
      <c r="LWX316" s="96"/>
      <c r="LWY316" s="96"/>
      <c r="LWZ316" s="96"/>
      <c r="LXA316" s="96"/>
      <c r="LXB316" s="96"/>
      <c r="LXC316" s="96"/>
      <c r="LXD316" s="96"/>
      <c r="LXE316" s="96"/>
      <c r="LXF316" s="96"/>
      <c r="LXG316" s="96"/>
      <c r="LXH316" s="96"/>
      <c r="LXI316" s="96"/>
      <c r="LXJ316" s="96"/>
      <c r="LXK316" s="96"/>
      <c r="LXL316" s="96"/>
      <c r="LXM316" s="96"/>
      <c r="LXN316" s="96"/>
      <c r="LXO316" s="96"/>
      <c r="LXP316" s="96"/>
      <c r="LXQ316" s="96"/>
      <c r="LXR316" s="96"/>
      <c r="LXS316" s="96"/>
      <c r="LXT316" s="96"/>
      <c r="LXU316" s="96"/>
      <c r="LXV316" s="96"/>
      <c r="LXW316" s="96"/>
      <c r="LXX316" s="96"/>
      <c r="LXY316" s="96"/>
      <c r="LXZ316" s="96"/>
      <c r="LYA316" s="96"/>
      <c r="LYB316" s="96"/>
      <c r="LYC316" s="96"/>
      <c r="LYD316" s="96"/>
      <c r="LYE316" s="96"/>
      <c r="LYF316" s="96"/>
      <c r="LYG316" s="96"/>
      <c r="LYH316" s="96"/>
      <c r="LYI316" s="96"/>
      <c r="LYJ316" s="96"/>
      <c r="LYK316" s="96"/>
      <c r="LYL316" s="96"/>
      <c r="LYM316" s="96"/>
      <c r="LYN316" s="96"/>
      <c r="LYO316" s="96"/>
      <c r="LYP316" s="96"/>
      <c r="LYQ316" s="96"/>
      <c r="LYR316" s="96"/>
      <c r="LYS316" s="96"/>
      <c r="LYT316" s="96"/>
      <c r="LYU316" s="96"/>
      <c r="LYV316" s="96"/>
      <c r="LYW316" s="96"/>
      <c r="LYX316" s="96"/>
      <c r="LYY316" s="96"/>
      <c r="LYZ316" s="96"/>
      <c r="LZA316" s="96"/>
      <c r="LZB316" s="96"/>
      <c r="LZC316" s="96"/>
      <c r="LZD316" s="96"/>
      <c r="LZE316" s="96"/>
      <c r="LZF316" s="96"/>
      <c r="LZG316" s="96"/>
      <c r="LZH316" s="96"/>
      <c r="LZI316" s="96"/>
      <c r="LZJ316" s="96"/>
      <c r="LZK316" s="96"/>
      <c r="LZL316" s="96"/>
      <c r="LZM316" s="96"/>
      <c r="LZN316" s="96"/>
      <c r="LZO316" s="96"/>
      <c r="LZP316" s="96"/>
      <c r="LZQ316" s="96"/>
      <c r="LZR316" s="96"/>
      <c r="LZS316" s="96"/>
      <c r="LZT316" s="96"/>
      <c r="LZU316" s="96"/>
      <c r="LZV316" s="96"/>
      <c r="LZW316" s="96"/>
      <c r="LZX316" s="96"/>
      <c r="LZY316" s="96"/>
      <c r="LZZ316" s="96"/>
      <c r="MAA316" s="96"/>
      <c r="MAB316" s="96"/>
      <c r="MAC316" s="96"/>
      <c r="MAD316" s="96"/>
      <c r="MAE316" s="96"/>
      <c r="MAF316" s="96"/>
      <c r="MAG316" s="96"/>
      <c r="MAH316" s="96"/>
      <c r="MAI316" s="96"/>
      <c r="MAJ316" s="96"/>
      <c r="MAK316" s="96"/>
      <c r="MAL316" s="96"/>
      <c r="MAM316" s="96"/>
      <c r="MAN316" s="96"/>
      <c r="MAO316" s="96"/>
      <c r="MAP316" s="96"/>
      <c r="MAQ316" s="96"/>
      <c r="MAR316" s="96"/>
      <c r="MAS316" s="96"/>
      <c r="MAT316" s="96"/>
      <c r="MAU316" s="96"/>
      <c r="MAV316" s="96"/>
      <c r="MAW316" s="96"/>
      <c r="MAX316" s="96"/>
      <c r="MAY316" s="96"/>
      <c r="MAZ316" s="96"/>
      <c r="MBA316" s="96"/>
      <c r="MBB316" s="96"/>
      <c r="MBC316" s="96"/>
      <c r="MBD316" s="96"/>
      <c r="MBE316" s="96"/>
      <c r="MBF316" s="96"/>
      <c r="MBG316" s="96"/>
      <c r="MBH316" s="96"/>
      <c r="MBI316" s="96"/>
      <c r="MBJ316" s="96"/>
      <c r="MBK316" s="96"/>
      <c r="MBL316" s="96"/>
      <c r="MBM316" s="96"/>
      <c r="MBN316" s="96"/>
      <c r="MBO316" s="96"/>
      <c r="MBP316" s="96"/>
      <c r="MBQ316" s="96"/>
      <c r="MBR316" s="96"/>
      <c r="MBS316" s="96"/>
      <c r="MBT316" s="96"/>
      <c r="MBU316" s="96"/>
      <c r="MBV316" s="96"/>
      <c r="MBW316" s="96"/>
      <c r="MBX316" s="96"/>
      <c r="MBY316" s="96"/>
      <c r="MBZ316" s="96"/>
      <c r="MCA316" s="96"/>
      <c r="MCB316" s="96"/>
      <c r="MCC316" s="96"/>
      <c r="MCD316" s="96"/>
      <c r="MCE316" s="96"/>
      <c r="MCF316" s="96"/>
      <c r="MCG316" s="96"/>
      <c r="MCH316" s="96"/>
      <c r="MCI316" s="96"/>
      <c r="MCJ316" s="96"/>
      <c r="MCK316" s="96"/>
      <c r="MCL316" s="96"/>
      <c r="MCM316" s="96"/>
      <c r="MCN316" s="96"/>
      <c r="MCO316" s="96"/>
      <c r="MCP316" s="96"/>
      <c r="MCQ316" s="96"/>
      <c r="MCR316" s="96"/>
      <c r="MCS316" s="96"/>
      <c r="MCT316" s="96"/>
      <c r="MCU316" s="96"/>
      <c r="MCV316" s="96"/>
      <c r="MCW316" s="96"/>
      <c r="MCX316" s="96"/>
      <c r="MCY316" s="96"/>
      <c r="MCZ316" s="96"/>
      <c r="MDA316" s="96"/>
      <c r="MDB316" s="96"/>
      <c r="MDC316" s="96"/>
      <c r="MDD316" s="96"/>
      <c r="MDE316" s="96"/>
      <c r="MDF316" s="96"/>
      <c r="MDG316" s="96"/>
      <c r="MDH316" s="96"/>
      <c r="MDI316" s="96"/>
      <c r="MDJ316" s="96"/>
      <c r="MDK316" s="96"/>
      <c r="MDL316" s="96"/>
      <c r="MDM316" s="96"/>
      <c r="MDN316" s="96"/>
      <c r="MDO316" s="96"/>
      <c r="MDP316" s="96"/>
      <c r="MDQ316" s="96"/>
      <c r="MDR316" s="96"/>
      <c r="MDS316" s="96"/>
      <c r="MDT316" s="96"/>
      <c r="MDU316" s="96"/>
      <c r="MDV316" s="96"/>
      <c r="MDW316" s="96"/>
      <c r="MDX316" s="96"/>
      <c r="MDY316" s="96"/>
      <c r="MDZ316" s="96"/>
      <c r="MEA316" s="96"/>
      <c r="MEB316" s="96"/>
      <c r="MEC316" s="96"/>
      <c r="MED316" s="96"/>
      <c r="MEE316" s="96"/>
      <c r="MEF316" s="96"/>
      <c r="MEG316" s="96"/>
      <c r="MEH316" s="96"/>
      <c r="MEI316" s="96"/>
      <c r="MEJ316" s="96"/>
      <c r="MEK316" s="96"/>
      <c r="MEL316" s="96"/>
      <c r="MEM316" s="96"/>
      <c r="MEN316" s="96"/>
      <c r="MEO316" s="96"/>
      <c r="MEP316" s="96"/>
      <c r="MEQ316" s="96"/>
      <c r="MER316" s="96"/>
      <c r="MES316" s="96"/>
      <c r="MET316" s="96"/>
      <c r="MEU316" s="96"/>
      <c r="MEV316" s="96"/>
      <c r="MEW316" s="96"/>
      <c r="MEX316" s="96"/>
      <c r="MEY316" s="96"/>
      <c r="MEZ316" s="96"/>
      <c r="MFA316" s="96"/>
      <c r="MFB316" s="96"/>
      <c r="MFC316" s="96"/>
      <c r="MFD316" s="96"/>
      <c r="MFE316" s="96"/>
      <c r="MFF316" s="96"/>
      <c r="MFG316" s="96"/>
      <c r="MFH316" s="96"/>
      <c r="MFI316" s="96"/>
      <c r="MFJ316" s="96"/>
      <c r="MFK316" s="96"/>
      <c r="MFL316" s="96"/>
      <c r="MFM316" s="96"/>
      <c r="MFN316" s="96"/>
      <c r="MFO316" s="96"/>
      <c r="MFP316" s="96"/>
      <c r="MFQ316" s="96"/>
      <c r="MFR316" s="96"/>
      <c r="MFS316" s="96"/>
      <c r="MFT316" s="96"/>
      <c r="MFU316" s="96"/>
      <c r="MFV316" s="96"/>
      <c r="MFW316" s="96"/>
      <c r="MFX316" s="96"/>
      <c r="MFY316" s="96"/>
      <c r="MFZ316" s="96"/>
      <c r="MGA316" s="96"/>
      <c r="MGB316" s="96"/>
      <c r="MGC316" s="96"/>
      <c r="MGD316" s="96"/>
      <c r="MGE316" s="96"/>
      <c r="MGF316" s="96"/>
      <c r="MGG316" s="96"/>
      <c r="MGH316" s="96"/>
      <c r="MGI316" s="96"/>
      <c r="MGJ316" s="96"/>
      <c r="MGK316" s="96"/>
      <c r="MGL316" s="96"/>
      <c r="MGM316" s="96"/>
      <c r="MGN316" s="96"/>
      <c r="MGO316" s="96"/>
      <c r="MGP316" s="96"/>
      <c r="MGQ316" s="96"/>
      <c r="MGR316" s="96"/>
      <c r="MGS316" s="96"/>
      <c r="MGT316" s="96"/>
      <c r="MGU316" s="96"/>
      <c r="MGV316" s="96"/>
      <c r="MGW316" s="96"/>
      <c r="MGX316" s="96"/>
      <c r="MGY316" s="96"/>
      <c r="MGZ316" s="96"/>
      <c r="MHA316" s="96"/>
      <c r="MHB316" s="96"/>
      <c r="MHC316" s="96"/>
      <c r="MHD316" s="96"/>
      <c r="MHE316" s="96"/>
      <c r="MHF316" s="96"/>
      <c r="MHG316" s="96"/>
      <c r="MHH316" s="96"/>
      <c r="MHI316" s="96"/>
      <c r="MHJ316" s="96"/>
      <c r="MHK316" s="96"/>
      <c r="MHL316" s="96"/>
      <c r="MHM316" s="96"/>
      <c r="MHN316" s="96"/>
      <c r="MHO316" s="96"/>
      <c r="MHP316" s="96"/>
      <c r="MHQ316" s="96"/>
      <c r="MHR316" s="96"/>
      <c r="MHS316" s="96"/>
      <c r="MHT316" s="96"/>
      <c r="MHU316" s="96"/>
      <c r="MHV316" s="96"/>
      <c r="MHW316" s="96"/>
      <c r="MHX316" s="96"/>
      <c r="MHY316" s="96"/>
      <c r="MHZ316" s="96"/>
      <c r="MIA316" s="96"/>
      <c r="MIB316" s="96"/>
      <c r="MIC316" s="96"/>
      <c r="MID316" s="96"/>
      <c r="MIE316" s="96"/>
      <c r="MIF316" s="96"/>
      <c r="MIG316" s="96"/>
      <c r="MIH316" s="96"/>
      <c r="MII316" s="96"/>
      <c r="MIJ316" s="96"/>
      <c r="MIK316" s="96"/>
      <c r="MIL316" s="96"/>
      <c r="MIM316" s="96"/>
      <c r="MIN316" s="96"/>
      <c r="MIO316" s="96"/>
      <c r="MIP316" s="96"/>
      <c r="MIQ316" s="96"/>
      <c r="MIR316" s="96"/>
      <c r="MIS316" s="96"/>
      <c r="MIT316" s="96"/>
      <c r="MIU316" s="96"/>
      <c r="MIV316" s="96"/>
      <c r="MIW316" s="96"/>
      <c r="MIX316" s="96"/>
      <c r="MIY316" s="96"/>
      <c r="MIZ316" s="96"/>
      <c r="MJA316" s="96"/>
      <c r="MJB316" s="96"/>
      <c r="MJC316" s="96"/>
      <c r="MJD316" s="96"/>
      <c r="MJE316" s="96"/>
      <c r="MJF316" s="96"/>
      <c r="MJG316" s="96"/>
      <c r="MJH316" s="96"/>
      <c r="MJI316" s="96"/>
      <c r="MJJ316" s="96"/>
      <c r="MJK316" s="96"/>
      <c r="MJL316" s="96"/>
      <c r="MJM316" s="96"/>
      <c r="MJN316" s="96"/>
      <c r="MJO316" s="96"/>
      <c r="MJP316" s="96"/>
      <c r="MJQ316" s="96"/>
      <c r="MJR316" s="96"/>
      <c r="MJS316" s="96"/>
      <c r="MJT316" s="96"/>
      <c r="MJU316" s="96"/>
      <c r="MJV316" s="96"/>
      <c r="MJW316" s="96"/>
      <c r="MJX316" s="96"/>
      <c r="MJY316" s="96"/>
      <c r="MJZ316" s="96"/>
      <c r="MKA316" s="96"/>
      <c r="MKB316" s="96"/>
      <c r="MKC316" s="96"/>
      <c r="MKD316" s="96"/>
      <c r="MKE316" s="96"/>
      <c r="MKF316" s="96"/>
      <c r="MKG316" s="96"/>
      <c r="MKH316" s="96"/>
      <c r="MKI316" s="96"/>
      <c r="MKJ316" s="96"/>
      <c r="MKK316" s="96"/>
      <c r="MKL316" s="96"/>
      <c r="MKM316" s="96"/>
      <c r="MKN316" s="96"/>
      <c r="MKO316" s="96"/>
      <c r="MKP316" s="96"/>
      <c r="MKQ316" s="96"/>
      <c r="MKR316" s="96"/>
      <c r="MKS316" s="96"/>
      <c r="MKT316" s="96"/>
      <c r="MKU316" s="96"/>
      <c r="MKV316" s="96"/>
      <c r="MKW316" s="96"/>
      <c r="MKX316" s="96"/>
      <c r="MKY316" s="96"/>
      <c r="MKZ316" s="96"/>
      <c r="MLA316" s="96"/>
      <c r="MLB316" s="96"/>
      <c r="MLC316" s="96"/>
      <c r="MLD316" s="96"/>
      <c r="MLE316" s="96"/>
      <c r="MLF316" s="96"/>
      <c r="MLG316" s="96"/>
      <c r="MLH316" s="96"/>
      <c r="MLI316" s="96"/>
      <c r="MLJ316" s="96"/>
      <c r="MLK316" s="96"/>
      <c r="MLL316" s="96"/>
      <c r="MLM316" s="96"/>
      <c r="MLN316" s="96"/>
      <c r="MLO316" s="96"/>
      <c r="MLP316" s="96"/>
      <c r="MLQ316" s="96"/>
      <c r="MLR316" s="96"/>
      <c r="MLS316" s="96"/>
      <c r="MLT316" s="96"/>
      <c r="MLU316" s="96"/>
      <c r="MLV316" s="96"/>
      <c r="MLW316" s="96"/>
      <c r="MLX316" s="96"/>
      <c r="MLY316" s="96"/>
      <c r="MLZ316" s="96"/>
      <c r="MMA316" s="96"/>
      <c r="MMB316" s="96"/>
      <c r="MMC316" s="96"/>
      <c r="MMD316" s="96"/>
      <c r="MME316" s="96"/>
      <c r="MMF316" s="96"/>
      <c r="MMG316" s="96"/>
      <c r="MMH316" s="96"/>
      <c r="MMI316" s="96"/>
      <c r="MMJ316" s="96"/>
      <c r="MMK316" s="96"/>
      <c r="MML316" s="96"/>
      <c r="MMM316" s="96"/>
      <c r="MMN316" s="96"/>
      <c r="MMO316" s="96"/>
      <c r="MMP316" s="96"/>
      <c r="MMQ316" s="96"/>
      <c r="MMR316" s="96"/>
      <c r="MMS316" s="96"/>
      <c r="MMT316" s="96"/>
      <c r="MMU316" s="96"/>
      <c r="MMV316" s="96"/>
      <c r="MMW316" s="96"/>
      <c r="MMX316" s="96"/>
      <c r="MMY316" s="96"/>
      <c r="MMZ316" s="96"/>
      <c r="MNA316" s="96"/>
      <c r="MNB316" s="96"/>
      <c r="MNC316" s="96"/>
      <c r="MND316" s="96"/>
      <c r="MNE316" s="96"/>
      <c r="MNF316" s="96"/>
      <c r="MNG316" s="96"/>
      <c r="MNH316" s="96"/>
      <c r="MNI316" s="96"/>
      <c r="MNJ316" s="96"/>
      <c r="MNK316" s="96"/>
      <c r="MNL316" s="96"/>
      <c r="MNM316" s="96"/>
      <c r="MNN316" s="96"/>
      <c r="MNO316" s="96"/>
      <c r="MNP316" s="96"/>
      <c r="MNQ316" s="96"/>
      <c r="MNR316" s="96"/>
      <c r="MNS316" s="96"/>
      <c r="MNT316" s="96"/>
      <c r="MNU316" s="96"/>
      <c r="MNV316" s="96"/>
      <c r="MNW316" s="96"/>
      <c r="MNX316" s="96"/>
      <c r="MNY316" s="96"/>
      <c r="MNZ316" s="96"/>
      <c r="MOA316" s="96"/>
      <c r="MOB316" s="96"/>
      <c r="MOC316" s="96"/>
      <c r="MOD316" s="96"/>
      <c r="MOE316" s="96"/>
      <c r="MOF316" s="96"/>
      <c r="MOG316" s="96"/>
      <c r="MOH316" s="96"/>
      <c r="MOI316" s="96"/>
      <c r="MOJ316" s="96"/>
      <c r="MOK316" s="96"/>
      <c r="MOL316" s="96"/>
      <c r="MOM316" s="96"/>
      <c r="MON316" s="96"/>
      <c r="MOO316" s="96"/>
      <c r="MOP316" s="96"/>
      <c r="MOQ316" s="96"/>
      <c r="MOR316" s="96"/>
      <c r="MOS316" s="96"/>
      <c r="MOT316" s="96"/>
      <c r="MOU316" s="96"/>
      <c r="MOV316" s="96"/>
      <c r="MOW316" s="96"/>
      <c r="MOX316" s="96"/>
      <c r="MOY316" s="96"/>
      <c r="MOZ316" s="96"/>
      <c r="MPA316" s="96"/>
      <c r="MPB316" s="96"/>
      <c r="MPC316" s="96"/>
      <c r="MPD316" s="96"/>
      <c r="MPE316" s="96"/>
      <c r="MPF316" s="96"/>
      <c r="MPG316" s="96"/>
      <c r="MPH316" s="96"/>
      <c r="MPI316" s="96"/>
      <c r="MPJ316" s="96"/>
      <c r="MPK316" s="96"/>
      <c r="MPL316" s="96"/>
      <c r="MPM316" s="96"/>
      <c r="MPN316" s="96"/>
      <c r="MPO316" s="96"/>
      <c r="MPP316" s="96"/>
      <c r="MPQ316" s="96"/>
      <c r="MPR316" s="96"/>
      <c r="MPS316" s="96"/>
      <c r="MPT316" s="96"/>
      <c r="MPU316" s="96"/>
      <c r="MPV316" s="96"/>
      <c r="MPW316" s="96"/>
      <c r="MPX316" s="96"/>
      <c r="MPY316" s="96"/>
      <c r="MPZ316" s="96"/>
      <c r="MQA316" s="96"/>
      <c r="MQB316" s="96"/>
      <c r="MQC316" s="96"/>
      <c r="MQD316" s="96"/>
      <c r="MQE316" s="96"/>
      <c r="MQF316" s="96"/>
      <c r="MQG316" s="96"/>
      <c r="MQH316" s="96"/>
      <c r="MQI316" s="96"/>
      <c r="MQJ316" s="96"/>
      <c r="MQK316" s="96"/>
      <c r="MQL316" s="96"/>
      <c r="MQM316" s="96"/>
      <c r="MQN316" s="96"/>
      <c r="MQO316" s="96"/>
      <c r="MQP316" s="96"/>
      <c r="MQQ316" s="96"/>
      <c r="MQR316" s="96"/>
      <c r="MQS316" s="96"/>
      <c r="MQT316" s="96"/>
      <c r="MQU316" s="96"/>
      <c r="MQV316" s="96"/>
      <c r="MQW316" s="96"/>
      <c r="MQX316" s="96"/>
      <c r="MQY316" s="96"/>
      <c r="MQZ316" s="96"/>
      <c r="MRA316" s="96"/>
      <c r="MRB316" s="96"/>
      <c r="MRC316" s="96"/>
      <c r="MRD316" s="96"/>
      <c r="MRE316" s="96"/>
      <c r="MRF316" s="96"/>
      <c r="MRG316" s="96"/>
      <c r="MRH316" s="96"/>
      <c r="MRI316" s="96"/>
      <c r="MRJ316" s="96"/>
      <c r="MRK316" s="96"/>
      <c r="MRL316" s="96"/>
      <c r="MRM316" s="96"/>
      <c r="MRN316" s="96"/>
      <c r="MRO316" s="96"/>
      <c r="MRP316" s="96"/>
      <c r="MRQ316" s="96"/>
      <c r="MRR316" s="96"/>
      <c r="MRS316" s="96"/>
      <c r="MRT316" s="96"/>
      <c r="MRU316" s="96"/>
      <c r="MRV316" s="96"/>
      <c r="MRW316" s="96"/>
      <c r="MRX316" s="96"/>
      <c r="MRY316" s="96"/>
      <c r="MRZ316" s="96"/>
      <c r="MSA316" s="96"/>
      <c r="MSB316" s="96"/>
      <c r="MSC316" s="96"/>
      <c r="MSD316" s="96"/>
      <c r="MSE316" s="96"/>
      <c r="MSF316" s="96"/>
      <c r="MSG316" s="96"/>
      <c r="MSH316" s="96"/>
      <c r="MSI316" s="96"/>
      <c r="MSJ316" s="96"/>
      <c r="MSK316" s="96"/>
      <c r="MSL316" s="96"/>
      <c r="MSM316" s="96"/>
      <c r="MSN316" s="96"/>
      <c r="MSO316" s="96"/>
      <c r="MSP316" s="96"/>
      <c r="MSQ316" s="96"/>
      <c r="MSR316" s="96"/>
      <c r="MSS316" s="96"/>
      <c r="MST316" s="96"/>
      <c r="MSU316" s="96"/>
      <c r="MSV316" s="96"/>
      <c r="MSW316" s="96"/>
      <c r="MSX316" s="96"/>
      <c r="MSY316" s="96"/>
      <c r="MSZ316" s="96"/>
      <c r="MTA316" s="96"/>
      <c r="MTB316" s="96"/>
      <c r="MTC316" s="96"/>
      <c r="MTD316" s="96"/>
      <c r="MTE316" s="96"/>
      <c r="MTF316" s="96"/>
      <c r="MTG316" s="96"/>
      <c r="MTH316" s="96"/>
      <c r="MTI316" s="96"/>
      <c r="MTJ316" s="96"/>
      <c r="MTK316" s="96"/>
      <c r="MTL316" s="96"/>
      <c r="MTM316" s="96"/>
      <c r="MTN316" s="96"/>
      <c r="MTO316" s="96"/>
      <c r="MTP316" s="96"/>
      <c r="MTQ316" s="96"/>
      <c r="MTR316" s="96"/>
      <c r="MTS316" s="96"/>
      <c r="MTT316" s="96"/>
      <c r="MTU316" s="96"/>
      <c r="MTV316" s="96"/>
      <c r="MTW316" s="96"/>
      <c r="MTX316" s="96"/>
      <c r="MTY316" s="96"/>
      <c r="MTZ316" s="96"/>
      <c r="MUA316" s="96"/>
      <c r="MUB316" s="96"/>
      <c r="MUC316" s="96"/>
      <c r="MUD316" s="96"/>
      <c r="MUE316" s="96"/>
      <c r="MUF316" s="96"/>
      <c r="MUG316" s="96"/>
      <c r="MUH316" s="96"/>
      <c r="MUI316" s="96"/>
      <c r="MUJ316" s="96"/>
      <c r="MUK316" s="96"/>
      <c r="MUL316" s="96"/>
      <c r="MUM316" s="96"/>
      <c r="MUN316" s="96"/>
      <c r="MUO316" s="96"/>
      <c r="MUP316" s="96"/>
      <c r="MUQ316" s="96"/>
      <c r="MUR316" s="96"/>
      <c r="MUS316" s="96"/>
      <c r="MUT316" s="96"/>
      <c r="MUU316" s="96"/>
      <c r="MUV316" s="96"/>
      <c r="MUW316" s="96"/>
      <c r="MUX316" s="96"/>
      <c r="MUY316" s="96"/>
      <c r="MUZ316" s="96"/>
      <c r="MVA316" s="96"/>
      <c r="MVB316" s="96"/>
      <c r="MVC316" s="96"/>
      <c r="MVD316" s="96"/>
      <c r="MVE316" s="96"/>
      <c r="MVF316" s="96"/>
      <c r="MVG316" s="96"/>
      <c r="MVH316" s="96"/>
      <c r="MVI316" s="96"/>
      <c r="MVJ316" s="96"/>
      <c r="MVK316" s="96"/>
      <c r="MVL316" s="96"/>
      <c r="MVM316" s="96"/>
      <c r="MVN316" s="96"/>
      <c r="MVO316" s="96"/>
      <c r="MVP316" s="96"/>
      <c r="MVQ316" s="96"/>
      <c r="MVR316" s="96"/>
      <c r="MVS316" s="96"/>
      <c r="MVT316" s="96"/>
      <c r="MVU316" s="96"/>
      <c r="MVV316" s="96"/>
      <c r="MVW316" s="96"/>
      <c r="MVX316" s="96"/>
      <c r="MVY316" s="96"/>
      <c r="MVZ316" s="96"/>
      <c r="MWA316" s="96"/>
      <c r="MWB316" s="96"/>
      <c r="MWC316" s="96"/>
      <c r="MWD316" s="96"/>
      <c r="MWE316" s="96"/>
      <c r="MWF316" s="96"/>
      <c r="MWG316" s="96"/>
      <c r="MWH316" s="96"/>
      <c r="MWI316" s="96"/>
      <c r="MWJ316" s="96"/>
      <c r="MWK316" s="96"/>
      <c r="MWL316" s="96"/>
      <c r="MWM316" s="96"/>
      <c r="MWN316" s="96"/>
      <c r="MWO316" s="96"/>
      <c r="MWP316" s="96"/>
      <c r="MWQ316" s="96"/>
      <c r="MWR316" s="96"/>
      <c r="MWS316" s="96"/>
      <c r="MWT316" s="96"/>
      <c r="MWU316" s="96"/>
      <c r="MWV316" s="96"/>
      <c r="MWW316" s="96"/>
      <c r="MWX316" s="96"/>
      <c r="MWY316" s="96"/>
      <c r="MWZ316" s="96"/>
      <c r="MXA316" s="96"/>
      <c r="MXB316" s="96"/>
      <c r="MXC316" s="96"/>
      <c r="MXD316" s="96"/>
      <c r="MXE316" s="96"/>
      <c r="MXF316" s="96"/>
      <c r="MXG316" s="96"/>
      <c r="MXH316" s="96"/>
      <c r="MXI316" s="96"/>
      <c r="MXJ316" s="96"/>
      <c r="MXK316" s="96"/>
      <c r="MXL316" s="96"/>
      <c r="MXM316" s="96"/>
      <c r="MXN316" s="96"/>
      <c r="MXO316" s="96"/>
      <c r="MXP316" s="96"/>
      <c r="MXQ316" s="96"/>
      <c r="MXR316" s="96"/>
      <c r="MXS316" s="96"/>
      <c r="MXT316" s="96"/>
      <c r="MXU316" s="96"/>
      <c r="MXV316" s="96"/>
      <c r="MXW316" s="96"/>
      <c r="MXX316" s="96"/>
      <c r="MXY316" s="96"/>
      <c r="MXZ316" s="96"/>
      <c r="MYA316" s="96"/>
      <c r="MYB316" s="96"/>
      <c r="MYC316" s="96"/>
      <c r="MYD316" s="96"/>
      <c r="MYE316" s="96"/>
      <c r="MYF316" s="96"/>
      <c r="MYG316" s="96"/>
      <c r="MYH316" s="96"/>
      <c r="MYI316" s="96"/>
      <c r="MYJ316" s="96"/>
      <c r="MYK316" s="96"/>
      <c r="MYL316" s="96"/>
      <c r="MYM316" s="96"/>
      <c r="MYN316" s="96"/>
      <c r="MYO316" s="96"/>
      <c r="MYP316" s="96"/>
      <c r="MYQ316" s="96"/>
      <c r="MYR316" s="96"/>
      <c r="MYS316" s="96"/>
      <c r="MYT316" s="96"/>
      <c r="MYU316" s="96"/>
      <c r="MYV316" s="96"/>
      <c r="MYW316" s="96"/>
      <c r="MYX316" s="96"/>
      <c r="MYY316" s="96"/>
      <c r="MYZ316" s="96"/>
      <c r="MZA316" s="96"/>
      <c r="MZB316" s="96"/>
      <c r="MZC316" s="96"/>
      <c r="MZD316" s="96"/>
      <c r="MZE316" s="96"/>
      <c r="MZF316" s="96"/>
      <c r="MZG316" s="96"/>
      <c r="MZH316" s="96"/>
      <c r="MZI316" s="96"/>
      <c r="MZJ316" s="96"/>
      <c r="MZK316" s="96"/>
      <c r="MZL316" s="96"/>
      <c r="MZM316" s="96"/>
      <c r="MZN316" s="96"/>
      <c r="MZO316" s="96"/>
      <c r="MZP316" s="96"/>
      <c r="MZQ316" s="96"/>
      <c r="MZR316" s="96"/>
      <c r="MZS316" s="96"/>
      <c r="MZT316" s="96"/>
      <c r="MZU316" s="96"/>
      <c r="MZV316" s="96"/>
      <c r="MZW316" s="96"/>
      <c r="MZX316" s="96"/>
      <c r="MZY316" s="96"/>
      <c r="MZZ316" s="96"/>
      <c r="NAA316" s="96"/>
      <c r="NAB316" s="96"/>
      <c r="NAC316" s="96"/>
      <c r="NAD316" s="96"/>
      <c r="NAE316" s="96"/>
      <c r="NAF316" s="96"/>
      <c r="NAG316" s="96"/>
      <c r="NAH316" s="96"/>
      <c r="NAI316" s="96"/>
      <c r="NAJ316" s="96"/>
      <c r="NAK316" s="96"/>
      <c r="NAL316" s="96"/>
      <c r="NAM316" s="96"/>
      <c r="NAN316" s="96"/>
      <c r="NAO316" s="96"/>
      <c r="NAP316" s="96"/>
      <c r="NAQ316" s="96"/>
      <c r="NAR316" s="96"/>
      <c r="NAS316" s="96"/>
      <c r="NAT316" s="96"/>
      <c r="NAU316" s="96"/>
      <c r="NAV316" s="96"/>
      <c r="NAW316" s="96"/>
      <c r="NAX316" s="96"/>
      <c r="NAY316" s="96"/>
      <c r="NAZ316" s="96"/>
      <c r="NBA316" s="96"/>
      <c r="NBB316" s="96"/>
      <c r="NBC316" s="96"/>
      <c r="NBD316" s="96"/>
      <c r="NBE316" s="96"/>
      <c r="NBF316" s="96"/>
      <c r="NBG316" s="96"/>
      <c r="NBH316" s="96"/>
      <c r="NBI316" s="96"/>
      <c r="NBJ316" s="96"/>
      <c r="NBK316" s="96"/>
      <c r="NBL316" s="96"/>
      <c r="NBM316" s="96"/>
      <c r="NBN316" s="96"/>
      <c r="NBO316" s="96"/>
      <c r="NBP316" s="96"/>
      <c r="NBQ316" s="96"/>
      <c r="NBR316" s="96"/>
      <c r="NBS316" s="96"/>
      <c r="NBT316" s="96"/>
      <c r="NBU316" s="96"/>
      <c r="NBV316" s="96"/>
      <c r="NBW316" s="96"/>
      <c r="NBX316" s="96"/>
      <c r="NBY316" s="96"/>
      <c r="NBZ316" s="96"/>
      <c r="NCA316" s="96"/>
      <c r="NCB316" s="96"/>
      <c r="NCC316" s="96"/>
      <c r="NCD316" s="96"/>
      <c r="NCE316" s="96"/>
      <c r="NCF316" s="96"/>
      <c r="NCG316" s="96"/>
      <c r="NCH316" s="96"/>
      <c r="NCI316" s="96"/>
      <c r="NCJ316" s="96"/>
      <c r="NCK316" s="96"/>
      <c r="NCL316" s="96"/>
      <c r="NCM316" s="96"/>
      <c r="NCN316" s="96"/>
      <c r="NCO316" s="96"/>
      <c r="NCP316" s="96"/>
      <c r="NCQ316" s="96"/>
      <c r="NCR316" s="96"/>
      <c r="NCS316" s="96"/>
      <c r="NCT316" s="96"/>
      <c r="NCU316" s="96"/>
      <c r="NCV316" s="96"/>
      <c r="NCW316" s="96"/>
      <c r="NCX316" s="96"/>
      <c r="NCY316" s="96"/>
      <c r="NCZ316" s="96"/>
      <c r="NDA316" s="96"/>
      <c r="NDB316" s="96"/>
      <c r="NDC316" s="96"/>
      <c r="NDD316" s="96"/>
      <c r="NDE316" s="96"/>
      <c r="NDF316" s="96"/>
      <c r="NDG316" s="96"/>
      <c r="NDH316" s="96"/>
      <c r="NDI316" s="96"/>
      <c r="NDJ316" s="96"/>
      <c r="NDK316" s="96"/>
      <c r="NDL316" s="96"/>
      <c r="NDM316" s="96"/>
      <c r="NDN316" s="96"/>
      <c r="NDO316" s="96"/>
      <c r="NDP316" s="96"/>
      <c r="NDQ316" s="96"/>
      <c r="NDR316" s="96"/>
      <c r="NDS316" s="96"/>
      <c r="NDT316" s="96"/>
      <c r="NDU316" s="96"/>
      <c r="NDV316" s="96"/>
      <c r="NDW316" s="96"/>
      <c r="NDX316" s="96"/>
      <c r="NDY316" s="96"/>
      <c r="NDZ316" s="96"/>
      <c r="NEA316" s="96"/>
      <c r="NEB316" s="96"/>
      <c r="NEC316" s="96"/>
      <c r="NED316" s="96"/>
      <c r="NEE316" s="96"/>
      <c r="NEF316" s="96"/>
      <c r="NEG316" s="96"/>
      <c r="NEH316" s="96"/>
      <c r="NEI316" s="96"/>
      <c r="NEJ316" s="96"/>
      <c r="NEK316" s="96"/>
      <c r="NEL316" s="96"/>
      <c r="NEM316" s="96"/>
      <c r="NEN316" s="96"/>
      <c r="NEO316" s="96"/>
      <c r="NEP316" s="96"/>
      <c r="NEQ316" s="96"/>
      <c r="NER316" s="96"/>
      <c r="NES316" s="96"/>
      <c r="NET316" s="96"/>
      <c r="NEU316" s="96"/>
      <c r="NEV316" s="96"/>
      <c r="NEW316" s="96"/>
      <c r="NEX316" s="96"/>
      <c r="NEY316" s="96"/>
      <c r="NEZ316" s="96"/>
      <c r="NFA316" s="96"/>
      <c r="NFB316" s="96"/>
      <c r="NFC316" s="96"/>
      <c r="NFD316" s="96"/>
      <c r="NFE316" s="96"/>
      <c r="NFF316" s="96"/>
      <c r="NFG316" s="96"/>
      <c r="NFH316" s="96"/>
      <c r="NFI316" s="96"/>
      <c r="NFJ316" s="96"/>
      <c r="NFK316" s="96"/>
      <c r="NFL316" s="96"/>
      <c r="NFM316" s="96"/>
      <c r="NFN316" s="96"/>
      <c r="NFO316" s="96"/>
      <c r="NFP316" s="96"/>
      <c r="NFQ316" s="96"/>
      <c r="NFR316" s="96"/>
      <c r="NFS316" s="96"/>
      <c r="NFT316" s="96"/>
      <c r="NFU316" s="96"/>
      <c r="NFV316" s="96"/>
      <c r="NFW316" s="96"/>
      <c r="NFX316" s="96"/>
      <c r="NFY316" s="96"/>
      <c r="NFZ316" s="96"/>
      <c r="NGA316" s="96"/>
      <c r="NGB316" s="96"/>
      <c r="NGC316" s="96"/>
      <c r="NGD316" s="96"/>
      <c r="NGE316" s="96"/>
      <c r="NGF316" s="96"/>
      <c r="NGG316" s="96"/>
      <c r="NGH316" s="96"/>
      <c r="NGI316" s="96"/>
      <c r="NGJ316" s="96"/>
      <c r="NGK316" s="96"/>
      <c r="NGL316" s="96"/>
      <c r="NGM316" s="96"/>
      <c r="NGN316" s="96"/>
      <c r="NGO316" s="96"/>
      <c r="NGP316" s="96"/>
      <c r="NGQ316" s="96"/>
      <c r="NGR316" s="96"/>
      <c r="NGS316" s="96"/>
      <c r="NGT316" s="96"/>
      <c r="NGU316" s="96"/>
      <c r="NGV316" s="96"/>
      <c r="NGW316" s="96"/>
      <c r="NGX316" s="96"/>
      <c r="NGY316" s="96"/>
      <c r="NGZ316" s="96"/>
      <c r="NHA316" s="96"/>
      <c r="NHB316" s="96"/>
      <c r="NHC316" s="96"/>
      <c r="NHD316" s="96"/>
      <c r="NHE316" s="96"/>
      <c r="NHF316" s="96"/>
      <c r="NHG316" s="96"/>
      <c r="NHH316" s="96"/>
      <c r="NHI316" s="96"/>
      <c r="NHJ316" s="96"/>
      <c r="NHK316" s="96"/>
      <c r="NHL316" s="96"/>
      <c r="NHM316" s="96"/>
      <c r="NHN316" s="96"/>
      <c r="NHO316" s="96"/>
      <c r="NHP316" s="96"/>
      <c r="NHQ316" s="96"/>
      <c r="NHR316" s="96"/>
      <c r="NHS316" s="96"/>
      <c r="NHT316" s="96"/>
      <c r="NHU316" s="96"/>
      <c r="NHV316" s="96"/>
      <c r="NHW316" s="96"/>
      <c r="NHX316" s="96"/>
      <c r="NHY316" s="96"/>
      <c r="NHZ316" s="96"/>
      <c r="NIA316" s="96"/>
      <c r="NIB316" s="96"/>
      <c r="NIC316" s="96"/>
      <c r="NID316" s="96"/>
      <c r="NIE316" s="96"/>
      <c r="NIF316" s="96"/>
      <c r="NIG316" s="96"/>
      <c r="NIH316" s="96"/>
      <c r="NII316" s="96"/>
      <c r="NIJ316" s="96"/>
      <c r="NIK316" s="96"/>
      <c r="NIL316" s="96"/>
      <c r="NIM316" s="96"/>
      <c r="NIN316" s="96"/>
      <c r="NIO316" s="96"/>
      <c r="NIP316" s="96"/>
      <c r="NIQ316" s="96"/>
      <c r="NIR316" s="96"/>
      <c r="NIS316" s="96"/>
      <c r="NIT316" s="96"/>
      <c r="NIU316" s="96"/>
      <c r="NIV316" s="96"/>
      <c r="NIW316" s="96"/>
      <c r="NIX316" s="96"/>
      <c r="NIY316" s="96"/>
      <c r="NIZ316" s="96"/>
      <c r="NJA316" s="96"/>
      <c r="NJB316" s="96"/>
      <c r="NJC316" s="96"/>
      <c r="NJD316" s="96"/>
      <c r="NJE316" s="96"/>
      <c r="NJF316" s="96"/>
      <c r="NJG316" s="96"/>
      <c r="NJH316" s="96"/>
      <c r="NJI316" s="96"/>
      <c r="NJJ316" s="96"/>
      <c r="NJK316" s="96"/>
      <c r="NJL316" s="96"/>
      <c r="NJM316" s="96"/>
      <c r="NJN316" s="96"/>
      <c r="NJO316" s="96"/>
      <c r="NJP316" s="96"/>
      <c r="NJQ316" s="96"/>
      <c r="NJR316" s="96"/>
      <c r="NJS316" s="96"/>
      <c r="NJT316" s="96"/>
      <c r="NJU316" s="96"/>
      <c r="NJV316" s="96"/>
      <c r="NJW316" s="96"/>
      <c r="NJX316" s="96"/>
      <c r="NJY316" s="96"/>
      <c r="NJZ316" s="96"/>
      <c r="NKA316" s="96"/>
      <c r="NKB316" s="96"/>
      <c r="NKC316" s="96"/>
      <c r="NKD316" s="96"/>
      <c r="NKE316" s="96"/>
      <c r="NKF316" s="96"/>
      <c r="NKG316" s="96"/>
      <c r="NKH316" s="96"/>
      <c r="NKI316" s="96"/>
      <c r="NKJ316" s="96"/>
      <c r="NKK316" s="96"/>
      <c r="NKL316" s="96"/>
      <c r="NKM316" s="96"/>
      <c r="NKN316" s="96"/>
      <c r="NKO316" s="96"/>
      <c r="NKP316" s="96"/>
      <c r="NKQ316" s="96"/>
      <c r="NKR316" s="96"/>
      <c r="NKS316" s="96"/>
      <c r="NKT316" s="96"/>
      <c r="NKU316" s="96"/>
      <c r="NKV316" s="96"/>
      <c r="NKW316" s="96"/>
      <c r="NKX316" s="96"/>
      <c r="NKY316" s="96"/>
      <c r="NKZ316" s="96"/>
      <c r="NLA316" s="96"/>
      <c r="NLB316" s="96"/>
      <c r="NLC316" s="96"/>
      <c r="NLD316" s="96"/>
      <c r="NLE316" s="96"/>
      <c r="NLF316" s="96"/>
      <c r="NLG316" s="96"/>
      <c r="NLH316" s="96"/>
      <c r="NLI316" s="96"/>
      <c r="NLJ316" s="96"/>
      <c r="NLK316" s="96"/>
      <c r="NLL316" s="96"/>
      <c r="NLM316" s="96"/>
      <c r="NLN316" s="96"/>
      <c r="NLO316" s="96"/>
      <c r="NLP316" s="96"/>
      <c r="NLQ316" s="96"/>
      <c r="NLR316" s="96"/>
      <c r="NLS316" s="96"/>
      <c r="NLT316" s="96"/>
      <c r="NLU316" s="96"/>
      <c r="NLV316" s="96"/>
      <c r="NLW316" s="96"/>
      <c r="NLX316" s="96"/>
      <c r="NLY316" s="96"/>
      <c r="NLZ316" s="96"/>
      <c r="NMA316" s="96"/>
      <c r="NMB316" s="96"/>
      <c r="NMC316" s="96"/>
      <c r="NMD316" s="96"/>
      <c r="NME316" s="96"/>
      <c r="NMF316" s="96"/>
      <c r="NMG316" s="96"/>
      <c r="NMH316" s="96"/>
      <c r="NMI316" s="96"/>
      <c r="NMJ316" s="96"/>
      <c r="NMK316" s="96"/>
      <c r="NML316" s="96"/>
      <c r="NMM316" s="96"/>
      <c r="NMN316" s="96"/>
      <c r="NMO316" s="96"/>
      <c r="NMP316" s="96"/>
      <c r="NMQ316" s="96"/>
      <c r="NMR316" s="96"/>
      <c r="NMS316" s="96"/>
      <c r="NMT316" s="96"/>
      <c r="NMU316" s="96"/>
      <c r="NMV316" s="96"/>
      <c r="NMW316" s="96"/>
      <c r="NMX316" s="96"/>
      <c r="NMY316" s="96"/>
      <c r="NMZ316" s="96"/>
      <c r="NNA316" s="96"/>
      <c r="NNB316" s="96"/>
      <c r="NNC316" s="96"/>
      <c r="NND316" s="96"/>
      <c r="NNE316" s="96"/>
      <c r="NNF316" s="96"/>
      <c r="NNG316" s="96"/>
      <c r="NNH316" s="96"/>
      <c r="NNI316" s="96"/>
      <c r="NNJ316" s="96"/>
      <c r="NNK316" s="96"/>
      <c r="NNL316" s="96"/>
      <c r="NNM316" s="96"/>
      <c r="NNN316" s="96"/>
      <c r="NNO316" s="96"/>
      <c r="NNP316" s="96"/>
      <c r="NNQ316" s="96"/>
      <c r="NNR316" s="96"/>
      <c r="NNS316" s="96"/>
      <c r="NNT316" s="96"/>
      <c r="NNU316" s="96"/>
      <c r="NNV316" s="96"/>
      <c r="NNW316" s="96"/>
      <c r="NNX316" s="96"/>
      <c r="NNY316" s="96"/>
      <c r="NNZ316" s="96"/>
      <c r="NOA316" s="96"/>
      <c r="NOB316" s="96"/>
      <c r="NOC316" s="96"/>
      <c r="NOD316" s="96"/>
      <c r="NOE316" s="96"/>
      <c r="NOF316" s="96"/>
      <c r="NOG316" s="96"/>
      <c r="NOH316" s="96"/>
      <c r="NOI316" s="96"/>
      <c r="NOJ316" s="96"/>
      <c r="NOK316" s="96"/>
      <c r="NOL316" s="96"/>
      <c r="NOM316" s="96"/>
      <c r="NON316" s="96"/>
      <c r="NOO316" s="96"/>
      <c r="NOP316" s="96"/>
      <c r="NOQ316" s="96"/>
      <c r="NOR316" s="96"/>
      <c r="NOS316" s="96"/>
      <c r="NOT316" s="96"/>
      <c r="NOU316" s="96"/>
      <c r="NOV316" s="96"/>
      <c r="NOW316" s="96"/>
      <c r="NOX316" s="96"/>
      <c r="NOY316" s="96"/>
      <c r="NOZ316" s="96"/>
      <c r="NPA316" s="96"/>
      <c r="NPB316" s="96"/>
      <c r="NPC316" s="96"/>
      <c r="NPD316" s="96"/>
      <c r="NPE316" s="96"/>
      <c r="NPF316" s="96"/>
      <c r="NPG316" s="96"/>
      <c r="NPH316" s="96"/>
      <c r="NPI316" s="96"/>
      <c r="NPJ316" s="96"/>
      <c r="NPK316" s="96"/>
      <c r="NPL316" s="96"/>
      <c r="NPM316" s="96"/>
      <c r="NPN316" s="96"/>
      <c r="NPO316" s="96"/>
      <c r="NPP316" s="96"/>
      <c r="NPQ316" s="96"/>
      <c r="NPR316" s="96"/>
      <c r="NPS316" s="96"/>
      <c r="NPT316" s="96"/>
      <c r="NPU316" s="96"/>
      <c r="NPV316" s="96"/>
      <c r="NPW316" s="96"/>
      <c r="NPX316" s="96"/>
      <c r="NPY316" s="96"/>
      <c r="NPZ316" s="96"/>
      <c r="NQA316" s="96"/>
      <c r="NQB316" s="96"/>
      <c r="NQC316" s="96"/>
      <c r="NQD316" s="96"/>
      <c r="NQE316" s="96"/>
      <c r="NQF316" s="96"/>
      <c r="NQG316" s="96"/>
      <c r="NQH316" s="96"/>
      <c r="NQI316" s="96"/>
      <c r="NQJ316" s="96"/>
      <c r="NQK316" s="96"/>
      <c r="NQL316" s="96"/>
      <c r="NQM316" s="96"/>
      <c r="NQN316" s="96"/>
      <c r="NQO316" s="96"/>
      <c r="NQP316" s="96"/>
      <c r="NQQ316" s="96"/>
      <c r="NQR316" s="96"/>
      <c r="NQS316" s="96"/>
      <c r="NQT316" s="96"/>
      <c r="NQU316" s="96"/>
      <c r="NQV316" s="96"/>
      <c r="NQW316" s="96"/>
      <c r="NQX316" s="96"/>
      <c r="NQY316" s="96"/>
      <c r="NQZ316" s="96"/>
      <c r="NRA316" s="96"/>
      <c r="NRB316" s="96"/>
      <c r="NRC316" s="96"/>
      <c r="NRD316" s="96"/>
      <c r="NRE316" s="96"/>
      <c r="NRF316" s="96"/>
      <c r="NRG316" s="96"/>
      <c r="NRH316" s="96"/>
      <c r="NRI316" s="96"/>
      <c r="NRJ316" s="96"/>
      <c r="NRK316" s="96"/>
      <c r="NRL316" s="96"/>
      <c r="NRM316" s="96"/>
      <c r="NRN316" s="96"/>
      <c r="NRO316" s="96"/>
      <c r="NRP316" s="96"/>
      <c r="NRQ316" s="96"/>
      <c r="NRR316" s="96"/>
      <c r="NRS316" s="96"/>
      <c r="NRT316" s="96"/>
      <c r="NRU316" s="96"/>
      <c r="NRV316" s="96"/>
      <c r="NRW316" s="96"/>
      <c r="NRX316" s="96"/>
      <c r="NRY316" s="96"/>
      <c r="NRZ316" s="96"/>
      <c r="NSA316" s="96"/>
      <c r="NSB316" s="96"/>
      <c r="NSC316" s="96"/>
      <c r="NSD316" s="96"/>
      <c r="NSE316" s="96"/>
      <c r="NSF316" s="96"/>
      <c r="NSG316" s="96"/>
      <c r="NSH316" s="96"/>
      <c r="NSI316" s="96"/>
      <c r="NSJ316" s="96"/>
      <c r="NSK316" s="96"/>
      <c r="NSL316" s="96"/>
      <c r="NSM316" s="96"/>
      <c r="NSN316" s="96"/>
      <c r="NSO316" s="96"/>
      <c r="NSP316" s="96"/>
      <c r="NSQ316" s="96"/>
      <c r="NSR316" s="96"/>
      <c r="NSS316" s="96"/>
      <c r="NST316" s="96"/>
      <c r="NSU316" s="96"/>
      <c r="NSV316" s="96"/>
      <c r="NSW316" s="96"/>
      <c r="NSX316" s="96"/>
      <c r="NSY316" s="96"/>
      <c r="NSZ316" s="96"/>
      <c r="NTA316" s="96"/>
      <c r="NTB316" s="96"/>
      <c r="NTC316" s="96"/>
      <c r="NTD316" s="96"/>
      <c r="NTE316" s="96"/>
      <c r="NTF316" s="96"/>
      <c r="NTG316" s="96"/>
      <c r="NTH316" s="96"/>
      <c r="NTI316" s="96"/>
      <c r="NTJ316" s="96"/>
      <c r="NTK316" s="96"/>
      <c r="NTL316" s="96"/>
      <c r="NTM316" s="96"/>
      <c r="NTN316" s="96"/>
      <c r="NTO316" s="96"/>
      <c r="NTP316" s="96"/>
      <c r="NTQ316" s="96"/>
      <c r="NTR316" s="96"/>
      <c r="NTS316" s="96"/>
      <c r="NTT316" s="96"/>
      <c r="NTU316" s="96"/>
      <c r="NTV316" s="96"/>
      <c r="NTW316" s="96"/>
      <c r="NTX316" s="96"/>
      <c r="NTY316" s="96"/>
      <c r="NTZ316" s="96"/>
      <c r="NUA316" s="96"/>
      <c r="NUB316" s="96"/>
      <c r="NUC316" s="96"/>
      <c r="NUD316" s="96"/>
      <c r="NUE316" s="96"/>
      <c r="NUF316" s="96"/>
      <c r="NUG316" s="96"/>
      <c r="NUH316" s="96"/>
      <c r="NUI316" s="96"/>
      <c r="NUJ316" s="96"/>
      <c r="NUK316" s="96"/>
      <c r="NUL316" s="96"/>
      <c r="NUM316" s="96"/>
      <c r="NUN316" s="96"/>
      <c r="NUO316" s="96"/>
      <c r="NUP316" s="96"/>
      <c r="NUQ316" s="96"/>
      <c r="NUR316" s="96"/>
      <c r="NUS316" s="96"/>
      <c r="NUT316" s="96"/>
      <c r="NUU316" s="96"/>
      <c r="NUV316" s="96"/>
      <c r="NUW316" s="96"/>
      <c r="NUX316" s="96"/>
      <c r="NUY316" s="96"/>
      <c r="NUZ316" s="96"/>
      <c r="NVA316" s="96"/>
      <c r="NVB316" s="96"/>
      <c r="NVC316" s="96"/>
      <c r="NVD316" s="96"/>
      <c r="NVE316" s="96"/>
      <c r="NVF316" s="96"/>
      <c r="NVG316" s="96"/>
      <c r="NVH316" s="96"/>
      <c r="NVI316" s="96"/>
      <c r="NVJ316" s="96"/>
      <c r="NVK316" s="96"/>
      <c r="NVL316" s="96"/>
      <c r="NVM316" s="96"/>
      <c r="NVN316" s="96"/>
      <c r="NVO316" s="96"/>
      <c r="NVP316" s="96"/>
      <c r="NVQ316" s="96"/>
      <c r="NVR316" s="96"/>
      <c r="NVS316" s="96"/>
      <c r="NVT316" s="96"/>
      <c r="NVU316" s="96"/>
      <c r="NVV316" s="96"/>
      <c r="NVW316" s="96"/>
      <c r="NVX316" s="96"/>
      <c r="NVY316" s="96"/>
      <c r="NVZ316" s="96"/>
      <c r="NWA316" s="96"/>
      <c r="NWB316" s="96"/>
      <c r="NWC316" s="96"/>
      <c r="NWD316" s="96"/>
      <c r="NWE316" s="96"/>
      <c r="NWF316" s="96"/>
      <c r="NWG316" s="96"/>
      <c r="NWH316" s="96"/>
      <c r="NWI316" s="96"/>
      <c r="NWJ316" s="96"/>
      <c r="NWK316" s="96"/>
      <c r="NWL316" s="96"/>
      <c r="NWM316" s="96"/>
      <c r="NWN316" s="96"/>
      <c r="NWO316" s="96"/>
      <c r="NWP316" s="96"/>
      <c r="NWQ316" s="96"/>
      <c r="NWR316" s="96"/>
      <c r="NWS316" s="96"/>
      <c r="NWT316" s="96"/>
      <c r="NWU316" s="96"/>
      <c r="NWV316" s="96"/>
      <c r="NWW316" s="96"/>
      <c r="NWX316" s="96"/>
      <c r="NWY316" s="96"/>
      <c r="NWZ316" s="96"/>
      <c r="NXA316" s="96"/>
      <c r="NXB316" s="96"/>
      <c r="NXC316" s="96"/>
      <c r="NXD316" s="96"/>
      <c r="NXE316" s="96"/>
      <c r="NXF316" s="96"/>
      <c r="NXG316" s="96"/>
      <c r="NXH316" s="96"/>
      <c r="NXI316" s="96"/>
      <c r="NXJ316" s="96"/>
      <c r="NXK316" s="96"/>
      <c r="NXL316" s="96"/>
      <c r="NXM316" s="96"/>
      <c r="NXN316" s="96"/>
      <c r="NXO316" s="96"/>
      <c r="NXP316" s="96"/>
      <c r="NXQ316" s="96"/>
      <c r="NXR316" s="96"/>
      <c r="NXS316" s="96"/>
      <c r="NXT316" s="96"/>
      <c r="NXU316" s="96"/>
      <c r="NXV316" s="96"/>
      <c r="NXW316" s="96"/>
      <c r="NXX316" s="96"/>
      <c r="NXY316" s="96"/>
      <c r="NXZ316" s="96"/>
      <c r="NYA316" s="96"/>
      <c r="NYB316" s="96"/>
      <c r="NYC316" s="96"/>
      <c r="NYD316" s="96"/>
      <c r="NYE316" s="96"/>
      <c r="NYF316" s="96"/>
      <c r="NYG316" s="96"/>
      <c r="NYH316" s="96"/>
      <c r="NYI316" s="96"/>
      <c r="NYJ316" s="96"/>
      <c r="NYK316" s="96"/>
      <c r="NYL316" s="96"/>
      <c r="NYM316" s="96"/>
      <c r="NYN316" s="96"/>
      <c r="NYO316" s="96"/>
      <c r="NYP316" s="96"/>
      <c r="NYQ316" s="96"/>
      <c r="NYR316" s="96"/>
      <c r="NYS316" s="96"/>
      <c r="NYT316" s="96"/>
      <c r="NYU316" s="96"/>
      <c r="NYV316" s="96"/>
      <c r="NYW316" s="96"/>
      <c r="NYX316" s="96"/>
      <c r="NYY316" s="96"/>
      <c r="NYZ316" s="96"/>
      <c r="NZA316" s="96"/>
      <c r="NZB316" s="96"/>
      <c r="NZC316" s="96"/>
      <c r="NZD316" s="96"/>
      <c r="NZE316" s="96"/>
      <c r="NZF316" s="96"/>
      <c r="NZG316" s="96"/>
      <c r="NZH316" s="96"/>
      <c r="NZI316" s="96"/>
      <c r="NZJ316" s="96"/>
      <c r="NZK316" s="96"/>
      <c r="NZL316" s="96"/>
      <c r="NZM316" s="96"/>
      <c r="NZN316" s="96"/>
      <c r="NZO316" s="96"/>
      <c r="NZP316" s="96"/>
      <c r="NZQ316" s="96"/>
      <c r="NZR316" s="96"/>
      <c r="NZS316" s="96"/>
      <c r="NZT316" s="96"/>
      <c r="NZU316" s="96"/>
      <c r="NZV316" s="96"/>
      <c r="NZW316" s="96"/>
      <c r="NZX316" s="96"/>
      <c r="NZY316" s="96"/>
      <c r="NZZ316" s="96"/>
      <c r="OAA316" s="96"/>
      <c r="OAB316" s="96"/>
      <c r="OAC316" s="96"/>
      <c r="OAD316" s="96"/>
      <c r="OAE316" s="96"/>
      <c r="OAF316" s="96"/>
      <c r="OAG316" s="96"/>
      <c r="OAH316" s="96"/>
      <c r="OAI316" s="96"/>
      <c r="OAJ316" s="96"/>
      <c r="OAK316" s="96"/>
      <c r="OAL316" s="96"/>
      <c r="OAM316" s="96"/>
      <c r="OAN316" s="96"/>
      <c r="OAO316" s="96"/>
      <c r="OAP316" s="96"/>
      <c r="OAQ316" s="96"/>
      <c r="OAR316" s="96"/>
      <c r="OAS316" s="96"/>
      <c r="OAT316" s="96"/>
      <c r="OAU316" s="96"/>
      <c r="OAV316" s="96"/>
      <c r="OAW316" s="96"/>
      <c r="OAX316" s="96"/>
      <c r="OAY316" s="96"/>
      <c r="OAZ316" s="96"/>
      <c r="OBA316" s="96"/>
      <c r="OBB316" s="96"/>
      <c r="OBC316" s="96"/>
      <c r="OBD316" s="96"/>
      <c r="OBE316" s="96"/>
      <c r="OBF316" s="96"/>
      <c r="OBG316" s="96"/>
      <c r="OBH316" s="96"/>
      <c r="OBI316" s="96"/>
      <c r="OBJ316" s="96"/>
      <c r="OBK316" s="96"/>
      <c r="OBL316" s="96"/>
      <c r="OBM316" s="96"/>
      <c r="OBN316" s="96"/>
      <c r="OBO316" s="96"/>
      <c r="OBP316" s="96"/>
      <c r="OBQ316" s="96"/>
      <c r="OBR316" s="96"/>
      <c r="OBS316" s="96"/>
      <c r="OBT316" s="96"/>
      <c r="OBU316" s="96"/>
      <c r="OBV316" s="96"/>
      <c r="OBW316" s="96"/>
      <c r="OBX316" s="96"/>
      <c r="OBY316" s="96"/>
      <c r="OBZ316" s="96"/>
      <c r="OCA316" s="96"/>
      <c r="OCB316" s="96"/>
      <c r="OCC316" s="96"/>
      <c r="OCD316" s="96"/>
      <c r="OCE316" s="96"/>
      <c r="OCF316" s="96"/>
      <c r="OCG316" s="96"/>
      <c r="OCH316" s="96"/>
      <c r="OCI316" s="96"/>
      <c r="OCJ316" s="96"/>
      <c r="OCK316" s="96"/>
      <c r="OCL316" s="96"/>
      <c r="OCM316" s="96"/>
      <c r="OCN316" s="96"/>
      <c r="OCO316" s="96"/>
      <c r="OCP316" s="96"/>
      <c r="OCQ316" s="96"/>
      <c r="OCR316" s="96"/>
      <c r="OCS316" s="96"/>
      <c r="OCT316" s="96"/>
      <c r="OCU316" s="96"/>
      <c r="OCV316" s="96"/>
      <c r="OCW316" s="96"/>
      <c r="OCX316" s="96"/>
      <c r="OCY316" s="96"/>
      <c r="OCZ316" s="96"/>
      <c r="ODA316" s="96"/>
      <c r="ODB316" s="96"/>
      <c r="ODC316" s="96"/>
      <c r="ODD316" s="96"/>
      <c r="ODE316" s="96"/>
      <c r="ODF316" s="96"/>
      <c r="ODG316" s="96"/>
      <c r="ODH316" s="96"/>
      <c r="ODI316" s="96"/>
      <c r="ODJ316" s="96"/>
      <c r="ODK316" s="96"/>
      <c r="ODL316" s="96"/>
      <c r="ODM316" s="96"/>
      <c r="ODN316" s="96"/>
      <c r="ODO316" s="96"/>
      <c r="ODP316" s="96"/>
      <c r="ODQ316" s="96"/>
      <c r="ODR316" s="96"/>
      <c r="ODS316" s="96"/>
      <c r="ODT316" s="96"/>
      <c r="ODU316" s="96"/>
      <c r="ODV316" s="96"/>
      <c r="ODW316" s="96"/>
      <c r="ODX316" s="96"/>
      <c r="ODY316" s="96"/>
      <c r="ODZ316" s="96"/>
      <c r="OEA316" s="96"/>
      <c r="OEB316" s="96"/>
      <c r="OEC316" s="96"/>
      <c r="OED316" s="96"/>
      <c r="OEE316" s="96"/>
      <c r="OEF316" s="96"/>
      <c r="OEG316" s="96"/>
      <c r="OEH316" s="96"/>
      <c r="OEI316" s="96"/>
      <c r="OEJ316" s="96"/>
      <c r="OEK316" s="96"/>
      <c r="OEL316" s="96"/>
      <c r="OEM316" s="96"/>
      <c r="OEN316" s="96"/>
      <c r="OEO316" s="96"/>
      <c r="OEP316" s="96"/>
      <c r="OEQ316" s="96"/>
      <c r="OER316" s="96"/>
      <c r="OES316" s="96"/>
      <c r="OET316" s="96"/>
      <c r="OEU316" s="96"/>
      <c r="OEV316" s="96"/>
      <c r="OEW316" s="96"/>
      <c r="OEX316" s="96"/>
      <c r="OEY316" s="96"/>
      <c r="OEZ316" s="96"/>
      <c r="OFA316" s="96"/>
      <c r="OFB316" s="96"/>
      <c r="OFC316" s="96"/>
      <c r="OFD316" s="96"/>
      <c r="OFE316" s="96"/>
      <c r="OFF316" s="96"/>
      <c r="OFG316" s="96"/>
      <c r="OFH316" s="96"/>
      <c r="OFI316" s="96"/>
      <c r="OFJ316" s="96"/>
      <c r="OFK316" s="96"/>
      <c r="OFL316" s="96"/>
      <c r="OFM316" s="96"/>
      <c r="OFN316" s="96"/>
      <c r="OFO316" s="96"/>
      <c r="OFP316" s="96"/>
      <c r="OFQ316" s="96"/>
      <c r="OFR316" s="96"/>
      <c r="OFS316" s="96"/>
      <c r="OFT316" s="96"/>
      <c r="OFU316" s="96"/>
      <c r="OFV316" s="96"/>
      <c r="OFW316" s="96"/>
      <c r="OFX316" s="96"/>
      <c r="OFY316" s="96"/>
      <c r="OFZ316" s="96"/>
      <c r="OGA316" s="96"/>
      <c r="OGB316" s="96"/>
      <c r="OGC316" s="96"/>
      <c r="OGD316" s="96"/>
      <c r="OGE316" s="96"/>
      <c r="OGF316" s="96"/>
      <c r="OGG316" s="96"/>
      <c r="OGH316" s="96"/>
      <c r="OGI316" s="96"/>
      <c r="OGJ316" s="96"/>
      <c r="OGK316" s="96"/>
      <c r="OGL316" s="96"/>
      <c r="OGM316" s="96"/>
      <c r="OGN316" s="96"/>
      <c r="OGO316" s="96"/>
      <c r="OGP316" s="96"/>
      <c r="OGQ316" s="96"/>
      <c r="OGR316" s="96"/>
      <c r="OGS316" s="96"/>
      <c r="OGT316" s="96"/>
      <c r="OGU316" s="96"/>
      <c r="OGV316" s="96"/>
      <c r="OGW316" s="96"/>
      <c r="OGX316" s="96"/>
      <c r="OGY316" s="96"/>
      <c r="OGZ316" s="96"/>
      <c r="OHA316" s="96"/>
      <c r="OHB316" s="96"/>
      <c r="OHC316" s="96"/>
      <c r="OHD316" s="96"/>
      <c r="OHE316" s="96"/>
      <c r="OHF316" s="96"/>
      <c r="OHG316" s="96"/>
      <c r="OHH316" s="96"/>
      <c r="OHI316" s="96"/>
      <c r="OHJ316" s="96"/>
      <c r="OHK316" s="96"/>
      <c r="OHL316" s="96"/>
      <c r="OHM316" s="96"/>
      <c r="OHN316" s="96"/>
      <c r="OHO316" s="96"/>
      <c r="OHP316" s="96"/>
      <c r="OHQ316" s="96"/>
      <c r="OHR316" s="96"/>
      <c r="OHS316" s="96"/>
      <c r="OHT316" s="96"/>
      <c r="OHU316" s="96"/>
      <c r="OHV316" s="96"/>
      <c r="OHW316" s="96"/>
      <c r="OHX316" s="96"/>
      <c r="OHY316" s="96"/>
      <c r="OHZ316" s="96"/>
      <c r="OIA316" s="96"/>
      <c r="OIB316" s="96"/>
      <c r="OIC316" s="96"/>
      <c r="OID316" s="96"/>
      <c r="OIE316" s="96"/>
      <c r="OIF316" s="96"/>
      <c r="OIG316" s="96"/>
      <c r="OIH316" s="96"/>
      <c r="OII316" s="96"/>
      <c r="OIJ316" s="96"/>
      <c r="OIK316" s="96"/>
      <c r="OIL316" s="96"/>
      <c r="OIM316" s="96"/>
      <c r="OIN316" s="96"/>
      <c r="OIO316" s="96"/>
      <c r="OIP316" s="96"/>
      <c r="OIQ316" s="96"/>
      <c r="OIR316" s="96"/>
      <c r="OIS316" s="96"/>
      <c r="OIT316" s="96"/>
      <c r="OIU316" s="96"/>
      <c r="OIV316" s="96"/>
      <c r="OIW316" s="96"/>
      <c r="OIX316" s="96"/>
      <c r="OIY316" s="96"/>
      <c r="OIZ316" s="96"/>
      <c r="OJA316" s="96"/>
      <c r="OJB316" s="96"/>
      <c r="OJC316" s="96"/>
      <c r="OJD316" s="96"/>
      <c r="OJE316" s="96"/>
      <c r="OJF316" s="96"/>
      <c r="OJG316" s="96"/>
      <c r="OJH316" s="96"/>
      <c r="OJI316" s="96"/>
      <c r="OJJ316" s="96"/>
      <c r="OJK316" s="96"/>
      <c r="OJL316" s="96"/>
      <c r="OJM316" s="96"/>
      <c r="OJN316" s="96"/>
      <c r="OJO316" s="96"/>
      <c r="OJP316" s="96"/>
      <c r="OJQ316" s="96"/>
      <c r="OJR316" s="96"/>
      <c r="OJS316" s="96"/>
      <c r="OJT316" s="96"/>
      <c r="OJU316" s="96"/>
      <c r="OJV316" s="96"/>
      <c r="OJW316" s="96"/>
      <c r="OJX316" s="96"/>
      <c r="OJY316" s="96"/>
      <c r="OJZ316" s="96"/>
      <c r="OKA316" s="96"/>
      <c r="OKB316" s="96"/>
      <c r="OKC316" s="96"/>
      <c r="OKD316" s="96"/>
      <c r="OKE316" s="96"/>
      <c r="OKF316" s="96"/>
      <c r="OKG316" s="96"/>
      <c r="OKH316" s="96"/>
      <c r="OKI316" s="96"/>
      <c r="OKJ316" s="96"/>
      <c r="OKK316" s="96"/>
      <c r="OKL316" s="96"/>
      <c r="OKM316" s="96"/>
      <c r="OKN316" s="96"/>
      <c r="OKO316" s="96"/>
      <c r="OKP316" s="96"/>
      <c r="OKQ316" s="96"/>
      <c r="OKR316" s="96"/>
      <c r="OKS316" s="96"/>
      <c r="OKT316" s="96"/>
      <c r="OKU316" s="96"/>
      <c r="OKV316" s="96"/>
      <c r="OKW316" s="96"/>
      <c r="OKX316" s="96"/>
      <c r="OKY316" s="96"/>
      <c r="OKZ316" s="96"/>
      <c r="OLA316" s="96"/>
      <c r="OLB316" s="96"/>
      <c r="OLC316" s="96"/>
      <c r="OLD316" s="96"/>
      <c r="OLE316" s="96"/>
      <c r="OLF316" s="96"/>
      <c r="OLG316" s="96"/>
      <c r="OLH316" s="96"/>
      <c r="OLI316" s="96"/>
      <c r="OLJ316" s="96"/>
      <c r="OLK316" s="96"/>
      <c r="OLL316" s="96"/>
      <c r="OLM316" s="96"/>
      <c r="OLN316" s="96"/>
      <c r="OLO316" s="96"/>
      <c r="OLP316" s="96"/>
      <c r="OLQ316" s="96"/>
      <c r="OLR316" s="96"/>
      <c r="OLS316" s="96"/>
      <c r="OLT316" s="96"/>
      <c r="OLU316" s="96"/>
      <c r="OLV316" s="96"/>
      <c r="OLW316" s="96"/>
      <c r="OLX316" s="96"/>
      <c r="OLY316" s="96"/>
      <c r="OLZ316" s="96"/>
      <c r="OMA316" s="96"/>
      <c r="OMB316" s="96"/>
      <c r="OMC316" s="96"/>
      <c r="OMD316" s="96"/>
      <c r="OME316" s="96"/>
      <c r="OMF316" s="96"/>
      <c r="OMG316" s="96"/>
      <c r="OMH316" s="96"/>
      <c r="OMI316" s="96"/>
      <c r="OMJ316" s="96"/>
      <c r="OMK316" s="96"/>
      <c r="OML316" s="96"/>
      <c r="OMM316" s="96"/>
      <c r="OMN316" s="96"/>
      <c r="OMO316" s="96"/>
      <c r="OMP316" s="96"/>
      <c r="OMQ316" s="96"/>
      <c r="OMR316" s="96"/>
      <c r="OMS316" s="96"/>
      <c r="OMT316" s="96"/>
      <c r="OMU316" s="96"/>
      <c r="OMV316" s="96"/>
      <c r="OMW316" s="96"/>
      <c r="OMX316" s="96"/>
      <c r="OMY316" s="96"/>
      <c r="OMZ316" s="96"/>
      <c r="ONA316" s="96"/>
      <c r="ONB316" s="96"/>
      <c r="ONC316" s="96"/>
      <c r="OND316" s="96"/>
      <c r="ONE316" s="96"/>
      <c r="ONF316" s="96"/>
      <c r="ONG316" s="96"/>
      <c r="ONH316" s="96"/>
      <c r="ONI316" s="96"/>
      <c r="ONJ316" s="96"/>
      <c r="ONK316" s="96"/>
      <c r="ONL316" s="96"/>
      <c r="ONM316" s="96"/>
      <c r="ONN316" s="96"/>
      <c r="ONO316" s="96"/>
      <c r="ONP316" s="96"/>
      <c r="ONQ316" s="96"/>
      <c r="ONR316" s="96"/>
      <c r="ONS316" s="96"/>
      <c r="ONT316" s="96"/>
      <c r="ONU316" s="96"/>
      <c r="ONV316" s="96"/>
      <c r="ONW316" s="96"/>
      <c r="ONX316" s="96"/>
      <c r="ONY316" s="96"/>
      <c r="ONZ316" s="96"/>
      <c r="OOA316" s="96"/>
      <c r="OOB316" s="96"/>
      <c r="OOC316" s="96"/>
      <c r="OOD316" s="96"/>
      <c r="OOE316" s="96"/>
      <c r="OOF316" s="96"/>
      <c r="OOG316" s="96"/>
      <c r="OOH316" s="96"/>
      <c r="OOI316" s="96"/>
      <c r="OOJ316" s="96"/>
      <c r="OOK316" s="96"/>
      <c r="OOL316" s="96"/>
      <c r="OOM316" s="96"/>
      <c r="OON316" s="96"/>
      <c r="OOO316" s="96"/>
      <c r="OOP316" s="96"/>
      <c r="OOQ316" s="96"/>
      <c r="OOR316" s="96"/>
      <c r="OOS316" s="96"/>
      <c r="OOT316" s="96"/>
      <c r="OOU316" s="96"/>
      <c r="OOV316" s="96"/>
      <c r="OOW316" s="96"/>
      <c r="OOX316" s="96"/>
      <c r="OOY316" s="96"/>
      <c r="OOZ316" s="96"/>
      <c r="OPA316" s="96"/>
      <c r="OPB316" s="96"/>
      <c r="OPC316" s="96"/>
      <c r="OPD316" s="96"/>
      <c r="OPE316" s="96"/>
      <c r="OPF316" s="96"/>
      <c r="OPG316" s="96"/>
      <c r="OPH316" s="96"/>
      <c r="OPI316" s="96"/>
      <c r="OPJ316" s="96"/>
      <c r="OPK316" s="96"/>
      <c r="OPL316" s="96"/>
      <c r="OPM316" s="96"/>
      <c r="OPN316" s="96"/>
      <c r="OPO316" s="96"/>
      <c r="OPP316" s="96"/>
      <c r="OPQ316" s="96"/>
      <c r="OPR316" s="96"/>
      <c r="OPS316" s="96"/>
      <c r="OPT316" s="96"/>
      <c r="OPU316" s="96"/>
      <c r="OPV316" s="96"/>
      <c r="OPW316" s="96"/>
      <c r="OPX316" s="96"/>
      <c r="OPY316" s="96"/>
      <c r="OPZ316" s="96"/>
      <c r="OQA316" s="96"/>
      <c r="OQB316" s="96"/>
      <c r="OQC316" s="96"/>
      <c r="OQD316" s="96"/>
      <c r="OQE316" s="96"/>
      <c r="OQF316" s="96"/>
      <c r="OQG316" s="96"/>
      <c r="OQH316" s="96"/>
      <c r="OQI316" s="96"/>
      <c r="OQJ316" s="96"/>
      <c r="OQK316" s="96"/>
      <c r="OQL316" s="96"/>
      <c r="OQM316" s="96"/>
      <c r="OQN316" s="96"/>
      <c r="OQO316" s="96"/>
      <c r="OQP316" s="96"/>
      <c r="OQQ316" s="96"/>
      <c r="OQR316" s="96"/>
      <c r="OQS316" s="96"/>
      <c r="OQT316" s="96"/>
      <c r="OQU316" s="96"/>
      <c r="OQV316" s="96"/>
      <c r="OQW316" s="96"/>
      <c r="OQX316" s="96"/>
      <c r="OQY316" s="96"/>
      <c r="OQZ316" s="96"/>
      <c r="ORA316" s="96"/>
      <c r="ORB316" s="96"/>
      <c r="ORC316" s="96"/>
      <c r="ORD316" s="96"/>
      <c r="ORE316" s="96"/>
      <c r="ORF316" s="96"/>
      <c r="ORG316" s="96"/>
      <c r="ORH316" s="96"/>
      <c r="ORI316" s="96"/>
      <c r="ORJ316" s="96"/>
      <c r="ORK316" s="96"/>
      <c r="ORL316" s="96"/>
      <c r="ORM316" s="96"/>
      <c r="ORN316" s="96"/>
      <c r="ORO316" s="96"/>
      <c r="ORP316" s="96"/>
      <c r="ORQ316" s="96"/>
      <c r="ORR316" s="96"/>
      <c r="ORS316" s="96"/>
      <c r="ORT316" s="96"/>
      <c r="ORU316" s="96"/>
      <c r="ORV316" s="96"/>
      <c r="ORW316" s="96"/>
      <c r="ORX316" s="96"/>
      <c r="ORY316" s="96"/>
      <c r="ORZ316" s="96"/>
      <c r="OSA316" s="96"/>
      <c r="OSB316" s="96"/>
      <c r="OSC316" s="96"/>
      <c r="OSD316" s="96"/>
      <c r="OSE316" s="96"/>
      <c r="OSF316" s="96"/>
      <c r="OSG316" s="96"/>
      <c r="OSH316" s="96"/>
      <c r="OSI316" s="96"/>
      <c r="OSJ316" s="96"/>
      <c r="OSK316" s="96"/>
      <c r="OSL316" s="96"/>
      <c r="OSM316" s="96"/>
      <c r="OSN316" s="96"/>
      <c r="OSO316" s="96"/>
      <c r="OSP316" s="96"/>
      <c r="OSQ316" s="96"/>
      <c r="OSR316" s="96"/>
      <c r="OSS316" s="96"/>
      <c r="OST316" s="96"/>
      <c r="OSU316" s="96"/>
      <c r="OSV316" s="96"/>
      <c r="OSW316" s="96"/>
      <c r="OSX316" s="96"/>
      <c r="OSY316" s="96"/>
      <c r="OSZ316" s="96"/>
      <c r="OTA316" s="96"/>
      <c r="OTB316" s="96"/>
      <c r="OTC316" s="96"/>
      <c r="OTD316" s="96"/>
      <c r="OTE316" s="96"/>
      <c r="OTF316" s="96"/>
      <c r="OTG316" s="96"/>
      <c r="OTH316" s="96"/>
      <c r="OTI316" s="96"/>
      <c r="OTJ316" s="96"/>
      <c r="OTK316" s="96"/>
      <c r="OTL316" s="96"/>
      <c r="OTM316" s="96"/>
      <c r="OTN316" s="96"/>
      <c r="OTO316" s="96"/>
      <c r="OTP316" s="96"/>
      <c r="OTQ316" s="96"/>
      <c r="OTR316" s="96"/>
      <c r="OTS316" s="96"/>
      <c r="OTT316" s="96"/>
      <c r="OTU316" s="96"/>
      <c r="OTV316" s="96"/>
      <c r="OTW316" s="96"/>
      <c r="OTX316" s="96"/>
      <c r="OTY316" s="96"/>
      <c r="OTZ316" s="96"/>
      <c r="OUA316" s="96"/>
      <c r="OUB316" s="96"/>
      <c r="OUC316" s="96"/>
      <c r="OUD316" s="96"/>
      <c r="OUE316" s="96"/>
      <c r="OUF316" s="96"/>
      <c r="OUG316" s="96"/>
      <c r="OUH316" s="96"/>
      <c r="OUI316" s="96"/>
      <c r="OUJ316" s="96"/>
      <c r="OUK316" s="96"/>
      <c r="OUL316" s="96"/>
      <c r="OUM316" s="96"/>
      <c r="OUN316" s="96"/>
      <c r="OUO316" s="96"/>
      <c r="OUP316" s="96"/>
      <c r="OUQ316" s="96"/>
      <c r="OUR316" s="96"/>
      <c r="OUS316" s="96"/>
      <c r="OUT316" s="96"/>
      <c r="OUU316" s="96"/>
      <c r="OUV316" s="96"/>
      <c r="OUW316" s="96"/>
      <c r="OUX316" s="96"/>
      <c r="OUY316" s="96"/>
      <c r="OUZ316" s="96"/>
      <c r="OVA316" s="96"/>
      <c r="OVB316" s="96"/>
      <c r="OVC316" s="96"/>
      <c r="OVD316" s="96"/>
      <c r="OVE316" s="96"/>
      <c r="OVF316" s="96"/>
      <c r="OVG316" s="96"/>
      <c r="OVH316" s="96"/>
      <c r="OVI316" s="96"/>
      <c r="OVJ316" s="96"/>
      <c r="OVK316" s="96"/>
      <c r="OVL316" s="96"/>
      <c r="OVM316" s="96"/>
      <c r="OVN316" s="96"/>
      <c r="OVO316" s="96"/>
      <c r="OVP316" s="96"/>
      <c r="OVQ316" s="96"/>
      <c r="OVR316" s="96"/>
      <c r="OVS316" s="96"/>
      <c r="OVT316" s="96"/>
      <c r="OVU316" s="96"/>
      <c r="OVV316" s="96"/>
      <c r="OVW316" s="96"/>
      <c r="OVX316" s="96"/>
      <c r="OVY316" s="96"/>
      <c r="OVZ316" s="96"/>
      <c r="OWA316" s="96"/>
      <c r="OWB316" s="96"/>
      <c r="OWC316" s="96"/>
      <c r="OWD316" s="96"/>
      <c r="OWE316" s="96"/>
      <c r="OWF316" s="96"/>
      <c r="OWG316" s="96"/>
      <c r="OWH316" s="96"/>
      <c r="OWI316" s="96"/>
      <c r="OWJ316" s="96"/>
      <c r="OWK316" s="96"/>
      <c r="OWL316" s="96"/>
      <c r="OWM316" s="96"/>
      <c r="OWN316" s="96"/>
      <c r="OWO316" s="96"/>
      <c r="OWP316" s="96"/>
      <c r="OWQ316" s="96"/>
      <c r="OWR316" s="96"/>
      <c r="OWS316" s="96"/>
      <c r="OWT316" s="96"/>
      <c r="OWU316" s="96"/>
      <c r="OWV316" s="96"/>
      <c r="OWW316" s="96"/>
      <c r="OWX316" s="96"/>
      <c r="OWY316" s="96"/>
      <c r="OWZ316" s="96"/>
      <c r="OXA316" s="96"/>
      <c r="OXB316" s="96"/>
      <c r="OXC316" s="96"/>
      <c r="OXD316" s="96"/>
      <c r="OXE316" s="96"/>
      <c r="OXF316" s="96"/>
      <c r="OXG316" s="96"/>
      <c r="OXH316" s="96"/>
      <c r="OXI316" s="96"/>
      <c r="OXJ316" s="96"/>
      <c r="OXK316" s="96"/>
      <c r="OXL316" s="96"/>
      <c r="OXM316" s="96"/>
      <c r="OXN316" s="96"/>
      <c r="OXO316" s="96"/>
      <c r="OXP316" s="96"/>
      <c r="OXQ316" s="96"/>
      <c r="OXR316" s="96"/>
      <c r="OXS316" s="96"/>
      <c r="OXT316" s="96"/>
      <c r="OXU316" s="96"/>
      <c r="OXV316" s="96"/>
      <c r="OXW316" s="96"/>
      <c r="OXX316" s="96"/>
      <c r="OXY316" s="96"/>
      <c r="OXZ316" s="96"/>
      <c r="OYA316" s="96"/>
      <c r="OYB316" s="96"/>
      <c r="OYC316" s="96"/>
      <c r="OYD316" s="96"/>
      <c r="OYE316" s="96"/>
      <c r="OYF316" s="96"/>
      <c r="OYG316" s="96"/>
      <c r="OYH316" s="96"/>
      <c r="OYI316" s="96"/>
      <c r="OYJ316" s="96"/>
      <c r="OYK316" s="96"/>
      <c r="OYL316" s="96"/>
      <c r="OYM316" s="96"/>
      <c r="OYN316" s="96"/>
      <c r="OYO316" s="96"/>
      <c r="OYP316" s="96"/>
      <c r="OYQ316" s="96"/>
      <c r="OYR316" s="96"/>
      <c r="OYS316" s="96"/>
      <c r="OYT316" s="96"/>
      <c r="OYU316" s="96"/>
      <c r="OYV316" s="96"/>
      <c r="OYW316" s="96"/>
      <c r="OYX316" s="96"/>
      <c r="OYY316" s="96"/>
      <c r="OYZ316" s="96"/>
      <c r="OZA316" s="96"/>
      <c r="OZB316" s="96"/>
      <c r="OZC316" s="96"/>
      <c r="OZD316" s="96"/>
      <c r="OZE316" s="96"/>
      <c r="OZF316" s="96"/>
      <c r="OZG316" s="96"/>
      <c r="OZH316" s="96"/>
      <c r="OZI316" s="96"/>
      <c r="OZJ316" s="96"/>
      <c r="OZK316" s="96"/>
      <c r="OZL316" s="96"/>
      <c r="OZM316" s="96"/>
      <c r="OZN316" s="96"/>
      <c r="OZO316" s="96"/>
      <c r="OZP316" s="96"/>
      <c r="OZQ316" s="96"/>
      <c r="OZR316" s="96"/>
      <c r="OZS316" s="96"/>
      <c r="OZT316" s="96"/>
      <c r="OZU316" s="96"/>
      <c r="OZV316" s="96"/>
      <c r="OZW316" s="96"/>
      <c r="OZX316" s="96"/>
      <c r="OZY316" s="96"/>
      <c r="OZZ316" s="96"/>
      <c r="PAA316" s="96"/>
      <c r="PAB316" s="96"/>
      <c r="PAC316" s="96"/>
      <c r="PAD316" s="96"/>
      <c r="PAE316" s="96"/>
      <c r="PAF316" s="96"/>
      <c r="PAG316" s="96"/>
      <c r="PAH316" s="96"/>
      <c r="PAI316" s="96"/>
      <c r="PAJ316" s="96"/>
      <c r="PAK316" s="96"/>
      <c r="PAL316" s="96"/>
      <c r="PAM316" s="96"/>
      <c r="PAN316" s="96"/>
      <c r="PAO316" s="96"/>
      <c r="PAP316" s="96"/>
      <c r="PAQ316" s="96"/>
      <c r="PAR316" s="96"/>
      <c r="PAS316" s="96"/>
      <c r="PAT316" s="96"/>
      <c r="PAU316" s="96"/>
      <c r="PAV316" s="96"/>
      <c r="PAW316" s="96"/>
      <c r="PAX316" s="96"/>
      <c r="PAY316" s="96"/>
      <c r="PAZ316" s="96"/>
      <c r="PBA316" s="96"/>
      <c r="PBB316" s="96"/>
      <c r="PBC316" s="96"/>
      <c r="PBD316" s="96"/>
      <c r="PBE316" s="96"/>
      <c r="PBF316" s="96"/>
      <c r="PBG316" s="96"/>
      <c r="PBH316" s="96"/>
      <c r="PBI316" s="96"/>
      <c r="PBJ316" s="96"/>
      <c r="PBK316" s="96"/>
      <c r="PBL316" s="96"/>
      <c r="PBM316" s="96"/>
      <c r="PBN316" s="96"/>
      <c r="PBO316" s="96"/>
      <c r="PBP316" s="96"/>
      <c r="PBQ316" s="96"/>
      <c r="PBR316" s="96"/>
      <c r="PBS316" s="96"/>
      <c r="PBT316" s="96"/>
      <c r="PBU316" s="96"/>
      <c r="PBV316" s="96"/>
      <c r="PBW316" s="96"/>
      <c r="PBX316" s="96"/>
      <c r="PBY316" s="96"/>
      <c r="PBZ316" s="96"/>
      <c r="PCA316" s="96"/>
      <c r="PCB316" s="96"/>
      <c r="PCC316" s="96"/>
      <c r="PCD316" s="96"/>
      <c r="PCE316" s="96"/>
      <c r="PCF316" s="96"/>
      <c r="PCG316" s="96"/>
      <c r="PCH316" s="96"/>
      <c r="PCI316" s="96"/>
      <c r="PCJ316" s="96"/>
      <c r="PCK316" s="96"/>
      <c r="PCL316" s="96"/>
      <c r="PCM316" s="96"/>
      <c r="PCN316" s="96"/>
      <c r="PCO316" s="96"/>
      <c r="PCP316" s="96"/>
      <c r="PCQ316" s="96"/>
      <c r="PCR316" s="96"/>
      <c r="PCS316" s="96"/>
      <c r="PCT316" s="96"/>
      <c r="PCU316" s="96"/>
      <c r="PCV316" s="96"/>
      <c r="PCW316" s="96"/>
      <c r="PCX316" s="96"/>
      <c r="PCY316" s="96"/>
      <c r="PCZ316" s="96"/>
      <c r="PDA316" s="96"/>
      <c r="PDB316" s="96"/>
      <c r="PDC316" s="96"/>
      <c r="PDD316" s="96"/>
      <c r="PDE316" s="96"/>
      <c r="PDF316" s="96"/>
      <c r="PDG316" s="96"/>
      <c r="PDH316" s="96"/>
      <c r="PDI316" s="96"/>
      <c r="PDJ316" s="96"/>
      <c r="PDK316" s="96"/>
      <c r="PDL316" s="96"/>
      <c r="PDM316" s="96"/>
      <c r="PDN316" s="96"/>
      <c r="PDO316" s="96"/>
      <c r="PDP316" s="96"/>
      <c r="PDQ316" s="96"/>
      <c r="PDR316" s="96"/>
      <c r="PDS316" s="96"/>
      <c r="PDT316" s="96"/>
      <c r="PDU316" s="96"/>
      <c r="PDV316" s="96"/>
      <c r="PDW316" s="96"/>
      <c r="PDX316" s="96"/>
      <c r="PDY316" s="96"/>
      <c r="PDZ316" s="96"/>
      <c r="PEA316" s="96"/>
      <c r="PEB316" s="96"/>
      <c r="PEC316" s="96"/>
      <c r="PED316" s="96"/>
      <c r="PEE316" s="96"/>
      <c r="PEF316" s="96"/>
      <c r="PEG316" s="96"/>
      <c r="PEH316" s="96"/>
      <c r="PEI316" s="96"/>
      <c r="PEJ316" s="96"/>
      <c r="PEK316" s="96"/>
      <c r="PEL316" s="96"/>
      <c r="PEM316" s="96"/>
      <c r="PEN316" s="96"/>
      <c r="PEO316" s="96"/>
      <c r="PEP316" s="96"/>
      <c r="PEQ316" s="96"/>
      <c r="PER316" s="96"/>
      <c r="PES316" s="96"/>
      <c r="PET316" s="96"/>
      <c r="PEU316" s="96"/>
      <c r="PEV316" s="96"/>
      <c r="PEW316" s="96"/>
      <c r="PEX316" s="96"/>
      <c r="PEY316" s="96"/>
      <c r="PEZ316" s="96"/>
      <c r="PFA316" s="96"/>
      <c r="PFB316" s="96"/>
      <c r="PFC316" s="96"/>
      <c r="PFD316" s="96"/>
      <c r="PFE316" s="96"/>
      <c r="PFF316" s="96"/>
      <c r="PFG316" s="96"/>
      <c r="PFH316" s="96"/>
      <c r="PFI316" s="96"/>
      <c r="PFJ316" s="96"/>
      <c r="PFK316" s="96"/>
      <c r="PFL316" s="96"/>
      <c r="PFM316" s="96"/>
      <c r="PFN316" s="96"/>
      <c r="PFO316" s="96"/>
      <c r="PFP316" s="96"/>
      <c r="PFQ316" s="96"/>
      <c r="PFR316" s="96"/>
      <c r="PFS316" s="96"/>
      <c r="PFT316" s="96"/>
      <c r="PFU316" s="96"/>
      <c r="PFV316" s="96"/>
      <c r="PFW316" s="96"/>
      <c r="PFX316" s="96"/>
      <c r="PFY316" s="96"/>
      <c r="PFZ316" s="96"/>
      <c r="PGA316" s="96"/>
      <c r="PGB316" s="96"/>
      <c r="PGC316" s="96"/>
      <c r="PGD316" s="96"/>
      <c r="PGE316" s="96"/>
      <c r="PGF316" s="96"/>
      <c r="PGG316" s="96"/>
      <c r="PGH316" s="96"/>
      <c r="PGI316" s="96"/>
      <c r="PGJ316" s="96"/>
      <c r="PGK316" s="96"/>
      <c r="PGL316" s="96"/>
      <c r="PGM316" s="96"/>
      <c r="PGN316" s="96"/>
      <c r="PGO316" s="96"/>
      <c r="PGP316" s="96"/>
      <c r="PGQ316" s="96"/>
      <c r="PGR316" s="96"/>
      <c r="PGS316" s="96"/>
      <c r="PGT316" s="96"/>
      <c r="PGU316" s="96"/>
      <c r="PGV316" s="96"/>
      <c r="PGW316" s="96"/>
      <c r="PGX316" s="96"/>
      <c r="PGY316" s="96"/>
      <c r="PGZ316" s="96"/>
      <c r="PHA316" s="96"/>
      <c r="PHB316" s="96"/>
      <c r="PHC316" s="96"/>
      <c r="PHD316" s="96"/>
      <c r="PHE316" s="96"/>
      <c r="PHF316" s="96"/>
      <c r="PHG316" s="96"/>
      <c r="PHH316" s="96"/>
      <c r="PHI316" s="96"/>
      <c r="PHJ316" s="96"/>
      <c r="PHK316" s="96"/>
      <c r="PHL316" s="96"/>
      <c r="PHM316" s="96"/>
      <c r="PHN316" s="96"/>
      <c r="PHO316" s="96"/>
      <c r="PHP316" s="96"/>
      <c r="PHQ316" s="96"/>
      <c r="PHR316" s="96"/>
      <c r="PHS316" s="96"/>
      <c r="PHT316" s="96"/>
      <c r="PHU316" s="96"/>
      <c r="PHV316" s="96"/>
      <c r="PHW316" s="96"/>
      <c r="PHX316" s="96"/>
      <c r="PHY316" s="96"/>
      <c r="PHZ316" s="96"/>
      <c r="PIA316" s="96"/>
      <c r="PIB316" s="96"/>
      <c r="PIC316" s="96"/>
      <c r="PID316" s="96"/>
      <c r="PIE316" s="96"/>
      <c r="PIF316" s="96"/>
      <c r="PIG316" s="96"/>
      <c r="PIH316" s="96"/>
      <c r="PII316" s="96"/>
      <c r="PIJ316" s="96"/>
      <c r="PIK316" s="96"/>
      <c r="PIL316" s="96"/>
      <c r="PIM316" s="96"/>
      <c r="PIN316" s="96"/>
      <c r="PIO316" s="96"/>
      <c r="PIP316" s="96"/>
      <c r="PIQ316" s="96"/>
      <c r="PIR316" s="96"/>
      <c r="PIS316" s="96"/>
      <c r="PIT316" s="96"/>
      <c r="PIU316" s="96"/>
      <c r="PIV316" s="96"/>
      <c r="PIW316" s="96"/>
      <c r="PIX316" s="96"/>
      <c r="PIY316" s="96"/>
      <c r="PIZ316" s="96"/>
      <c r="PJA316" s="96"/>
      <c r="PJB316" s="96"/>
      <c r="PJC316" s="96"/>
      <c r="PJD316" s="96"/>
      <c r="PJE316" s="96"/>
      <c r="PJF316" s="96"/>
      <c r="PJG316" s="96"/>
      <c r="PJH316" s="96"/>
      <c r="PJI316" s="96"/>
      <c r="PJJ316" s="96"/>
      <c r="PJK316" s="96"/>
      <c r="PJL316" s="96"/>
      <c r="PJM316" s="96"/>
      <c r="PJN316" s="96"/>
      <c r="PJO316" s="96"/>
      <c r="PJP316" s="96"/>
      <c r="PJQ316" s="96"/>
      <c r="PJR316" s="96"/>
      <c r="PJS316" s="96"/>
      <c r="PJT316" s="96"/>
      <c r="PJU316" s="96"/>
      <c r="PJV316" s="96"/>
      <c r="PJW316" s="96"/>
      <c r="PJX316" s="96"/>
      <c r="PJY316" s="96"/>
      <c r="PJZ316" s="96"/>
      <c r="PKA316" s="96"/>
      <c r="PKB316" s="96"/>
      <c r="PKC316" s="96"/>
      <c r="PKD316" s="96"/>
      <c r="PKE316" s="96"/>
      <c r="PKF316" s="96"/>
      <c r="PKG316" s="96"/>
      <c r="PKH316" s="96"/>
      <c r="PKI316" s="96"/>
      <c r="PKJ316" s="96"/>
      <c r="PKK316" s="96"/>
      <c r="PKL316" s="96"/>
      <c r="PKM316" s="96"/>
      <c r="PKN316" s="96"/>
      <c r="PKO316" s="96"/>
      <c r="PKP316" s="96"/>
      <c r="PKQ316" s="96"/>
      <c r="PKR316" s="96"/>
      <c r="PKS316" s="96"/>
      <c r="PKT316" s="96"/>
      <c r="PKU316" s="96"/>
      <c r="PKV316" s="96"/>
      <c r="PKW316" s="96"/>
      <c r="PKX316" s="96"/>
      <c r="PKY316" s="96"/>
      <c r="PKZ316" s="96"/>
      <c r="PLA316" s="96"/>
      <c r="PLB316" s="96"/>
      <c r="PLC316" s="96"/>
      <c r="PLD316" s="96"/>
      <c r="PLE316" s="96"/>
      <c r="PLF316" s="96"/>
      <c r="PLG316" s="96"/>
      <c r="PLH316" s="96"/>
      <c r="PLI316" s="96"/>
      <c r="PLJ316" s="96"/>
      <c r="PLK316" s="96"/>
      <c r="PLL316" s="96"/>
      <c r="PLM316" s="96"/>
      <c r="PLN316" s="96"/>
      <c r="PLO316" s="96"/>
      <c r="PLP316" s="96"/>
      <c r="PLQ316" s="96"/>
      <c r="PLR316" s="96"/>
      <c r="PLS316" s="96"/>
      <c r="PLT316" s="96"/>
      <c r="PLU316" s="96"/>
      <c r="PLV316" s="96"/>
      <c r="PLW316" s="96"/>
      <c r="PLX316" s="96"/>
      <c r="PLY316" s="96"/>
      <c r="PLZ316" s="96"/>
      <c r="PMA316" s="96"/>
      <c r="PMB316" s="96"/>
      <c r="PMC316" s="96"/>
      <c r="PMD316" s="96"/>
      <c r="PME316" s="96"/>
      <c r="PMF316" s="96"/>
      <c r="PMG316" s="96"/>
      <c r="PMH316" s="96"/>
      <c r="PMI316" s="96"/>
      <c r="PMJ316" s="96"/>
      <c r="PMK316" s="96"/>
      <c r="PML316" s="96"/>
      <c r="PMM316" s="96"/>
      <c r="PMN316" s="96"/>
      <c r="PMO316" s="96"/>
      <c r="PMP316" s="96"/>
      <c r="PMQ316" s="96"/>
      <c r="PMR316" s="96"/>
      <c r="PMS316" s="96"/>
      <c r="PMT316" s="96"/>
      <c r="PMU316" s="96"/>
      <c r="PMV316" s="96"/>
      <c r="PMW316" s="96"/>
      <c r="PMX316" s="96"/>
      <c r="PMY316" s="96"/>
      <c r="PMZ316" s="96"/>
      <c r="PNA316" s="96"/>
      <c r="PNB316" s="96"/>
      <c r="PNC316" s="96"/>
      <c r="PND316" s="96"/>
      <c r="PNE316" s="96"/>
      <c r="PNF316" s="96"/>
      <c r="PNG316" s="96"/>
      <c r="PNH316" s="96"/>
      <c r="PNI316" s="96"/>
      <c r="PNJ316" s="96"/>
      <c r="PNK316" s="96"/>
      <c r="PNL316" s="96"/>
      <c r="PNM316" s="96"/>
      <c r="PNN316" s="96"/>
      <c r="PNO316" s="96"/>
      <c r="PNP316" s="96"/>
      <c r="PNQ316" s="96"/>
      <c r="PNR316" s="96"/>
      <c r="PNS316" s="96"/>
      <c r="PNT316" s="96"/>
      <c r="PNU316" s="96"/>
      <c r="PNV316" s="96"/>
      <c r="PNW316" s="96"/>
      <c r="PNX316" s="96"/>
      <c r="PNY316" s="96"/>
      <c r="PNZ316" s="96"/>
      <c r="POA316" s="96"/>
      <c r="POB316" s="96"/>
      <c r="POC316" s="96"/>
      <c r="POD316" s="96"/>
      <c r="POE316" s="96"/>
      <c r="POF316" s="96"/>
      <c r="POG316" s="96"/>
      <c r="POH316" s="96"/>
      <c r="POI316" s="96"/>
      <c r="POJ316" s="96"/>
      <c r="POK316" s="96"/>
      <c r="POL316" s="96"/>
      <c r="POM316" s="96"/>
      <c r="PON316" s="96"/>
      <c r="POO316" s="96"/>
      <c r="POP316" s="96"/>
      <c r="POQ316" s="96"/>
      <c r="POR316" s="96"/>
      <c r="POS316" s="96"/>
      <c r="POT316" s="96"/>
      <c r="POU316" s="96"/>
      <c r="POV316" s="96"/>
      <c r="POW316" s="96"/>
      <c r="POX316" s="96"/>
      <c r="POY316" s="96"/>
      <c r="POZ316" s="96"/>
      <c r="PPA316" s="96"/>
      <c r="PPB316" s="96"/>
      <c r="PPC316" s="96"/>
      <c r="PPD316" s="96"/>
      <c r="PPE316" s="96"/>
      <c r="PPF316" s="96"/>
      <c r="PPG316" s="96"/>
      <c r="PPH316" s="96"/>
      <c r="PPI316" s="96"/>
      <c r="PPJ316" s="96"/>
      <c r="PPK316" s="96"/>
      <c r="PPL316" s="96"/>
      <c r="PPM316" s="96"/>
      <c r="PPN316" s="96"/>
      <c r="PPO316" s="96"/>
      <c r="PPP316" s="96"/>
      <c r="PPQ316" s="96"/>
      <c r="PPR316" s="96"/>
      <c r="PPS316" s="96"/>
      <c r="PPT316" s="96"/>
      <c r="PPU316" s="96"/>
      <c r="PPV316" s="96"/>
      <c r="PPW316" s="96"/>
      <c r="PPX316" s="96"/>
      <c r="PPY316" s="96"/>
      <c r="PPZ316" s="96"/>
      <c r="PQA316" s="96"/>
      <c r="PQB316" s="96"/>
      <c r="PQC316" s="96"/>
      <c r="PQD316" s="96"/>
      <c r="PQE316" s="96"/>
      <c r="PQF316" s="96"/>
      <c r="PQG316" s="96"/>
      <c r="PQH316" s="96"/>
      <c r="PQI316" s="96"/>
      <c r="PQJ316" s="96"/>
      <c r="PQK316" s="96"/>
      <c r="PQL316" s="96"/>
      <c r="PQM316" s="96"/>
      <c r="PQN316" s="96"/>
      <c r="PQO316" s="96"/>
      <c r="PQP316" s="96"/>
      <c r="PQQ316" s="96"/>
      <c r="PQR316" s="96"/>
      <c r="PQS316" s="96"/>
      <c r="PQT316" s="96"/>
      <c r="PQU316" s="96"/>
      <c r="PQV316" s="96"/>
      <c r="PQW316" s="96"/>
      <c r="PQX316" s="96"/>
      <c r="PQY316" s="96"/>
      <c r="PQZ316" s="96"/>
      <c r="PRA316" s="96"/>
      <c r="PRB316" s="96"/>
      <c r="PRC316" s="96"/>
      <c r="PRD316" s="96"/>
      <c r="PRE316" s="96"/>
      <c r="PRF316" s="96"/>
      <c r="PRG316" s="96"/>
      <c r="PRH316" s="96"/>
      <c r="PRI316" s="96"/>
      <c r="PRJ316" s="96"/>
      <c r="PRK316" s="96"/>
      <c r="PRL316" s="96"/>
      <c r="PRM316" s="96"/>
      <c r="PRN316" s="96"/>
      <c r="PRO316" s="96"/>
      <c r="PRP316" s="96"/>
      <c r="PRQ316" s="96"/>
      <c r="PRR316" s="96"/>
      <c r="PRS316" s="96"/>
      <c r="PRT316" s="96"/>
      <c r="PRU316" s="96"/>
      <c r="PRV316" s="96"/>
      <c r="PRW316" s="96"/>
      <c r="PRX316" s="96"/>
      <c r="PRY316" s="96"/>
      <c r="PRZ316" s="96"/>
      <c r="PSA316" s="96"/>
      <c r="PSB316" s="96"/>
      <c r="PSC316" s="96"/>
      <c r="PSD316" s="96"/>
      <c r="PSE316" s="96"/>
      <c r="PSF316" s="96"/>
      <c r="PSG316" s="96"/>
      <c r="PSH316" s="96"/>
      <c r="PSI316" s="96"/>
      <c r="PSJ316" s="96"/>
      <c r="PSK316" s="96"/>
      <c r="PSL316" s="96"/>
      <c r="PSM316" s="96"/>
      <c r="PSN316" s="96"/>
      <c r="PSO316" s="96"/>
      <c r="PSP316" s="96"/>
      <c r="PSQ316" s="96"/>
      <c r="PSR316" s="96"/>
      <c r="PSS316" s="96"/>
      <c r="PST316" s="96"/>
      <c r="PSU316" s="96"/>
      <c r="PSV316" s="96"/>
      <c r="PSW316" s="96"/>
      <c r="PSX316" s="96"/>
      <c r="PSY316" s="96"/>
      <c r="PSZ316" s="96"/>
      <c r="PTA316" s="96"/>
      <c r="PTB316" s="96"/>
      <c r="PTC316" s="96"/>
      <c r="PTD316" s="96"/>
      <c r="PTE316" s="96"/>
      <c r="PTF316" s="96"/>
      <c r="PTG316" s="96"/>
      <c r="PTH316" s="96"/>
      <c r="PTI316" s="96"/>
      <c r="PTJ316" s="96"/>
      <c r="PTK316" s="96"/>
      <c r="PTL316" s="96"/>
      <c r="PTM316" s="96"/>
      <c r="PTN316" s="96"/>
      <c r="PTO316" s="96"/>
      <c r="PTP316" s="96"/>
      <c r="PTQ316" s="96"/>
      <c r="PTR316" s="96"/>
      <c r="PTS316" s="96"/>
      <c r="PTT316" s="96"/>
      <c r="PTU316" s="96"/>
      <c r="PTV316" s="96"/>
      <c r="PTW316" s="96"/>
      <c r="PTX316" s="96"/>
      <c r="PTY316" s="96"/>
      <c r="PTZ316" s="96"/>
      <c r="PUA316" s="96"/>
      <c r="PUB316" s="96"/>
      <c r="PUC316" s="96"/>
      <c r="PUD316" s="96"/>
      <c r="PUE316" s="96"/>
      <c r="PUF316" s="96"/>
      <c r="PUG316" s="96"/>
      <c r="PUH316" s="96"/>
      <c r="PUI316" s="96"/>
      <c r="PUJ316" s="96"/>
      <c r="PUK316" s="96"/>
      <c r="PUL316" s="96"/>
      <c r="PUM316" s="96"/>
      <c r="PUN316" s="96"/>
      <c r="PUO316" s="96"/>
      <c r="PUP316" s="96"/>
      <c r="PUQ316" s="96"/>
      <c r="PUR316" s="96"/>
      <c r="PUS316" s="96"/>
      <c r="PUT316" s="96"/>
      <c r="PUU316" s="96"/>
      <c r="PUV316" s="96"/>
      <c r="PUW316" s="96"/>
      <c r="PUX316" s="96"/>
      <c r="PUY316" s="96"/>
      <c r="PUZ316" s="96"/>
      <c r="PVA316" s="96"/>
      <c r="PVB316" s="96"/>
      <c r="PVC316" s="96"/>
      <c r="PVD316" s="96"/>
      <c r="PVE316" s="96"/>
      <c r="PVF316" s="96"/>
      <c r="PVG316" s="96"/>
      <c r="PVH316" s="96"/>
      <c r="PVI316" s="96"/>
      <c r="PVJ316" s="96"/>
      <c r="PVK316" s="96"/>
      <c r="PVL316" s="96"/>
      <c r="PVM316" s="96"/>
      <c r="PVN316" s="96"/>
      <c r="PVO316" s="96"/>
      <c r="PVP316" s="96"/>
      <c r="PVQ316" s="96"/>
      <c r="PVR316" s="96"/>
      <c r="PVS316" s="96"/>
      <c r="PVT316" s="96"/>
      <c r="PVU316" s="96"/>
      <c r="PVV316" s="96"/>
      <c r="PVW316" s="96"/>
      <c r="PVX316" s="96"/>
      <c r="PVY316" s="96"/>
      <c r="PVZ316" s="96"/>
      <c r="PWA316" s="96"/>
      <c r="PWB316" s="96"/>
      <c r="PWC316" s="96"/>
      <c r="PWD316" s="96"/>
      <c r="PWE316" s="96"/>
      <c r="PWF316" s="96"/>
      <c r="PWG316" s="96"/>
      <c r="PWH316" s="96"/>
      <c r="PWI316" s="96"/>
      <c r="PWJ316" s="96"/>
      <c r="PWK316" s="96"/>
      <c r="PWL316" s="96"/>
      <c r="PWM316" s="96"/>
      <c r="PWN316" s="96"/>
      <c r="PWO316" s="96"/>
      <c r="PWP316" s="96"/>
      <c r="PWQ316" s="96"/>
      <c r="PWR316" s="96"/>
      <c r="PWS316" s="96"/>
      <c r="PWT316" s="96"/>
      <c r="PWU316" s="96"/>
      <c r="PWV316" s="96"/>
      <c r="PWW316" s="96"/>
      <c r="PWX316" s="96"/>
      <c r="PWY316" s="96"/>
      <c r="PWZ316" s="96"/>
      <c r="PXA316" s="96"/>
      <c r="PXB316" s="96"/>
      <c r="PXC316" s="96"/>
      <c r="PXD316" s="96"/>
      <c r="PXE316" s="96"/>
      <c r="PXF316" s="96"/>
      <c r="PXG316" s="96"/>
      <c r="PXH316" s="96"/>
      <c r="PXI316" s="96"/>
      <c r="PXJ316" s="96"/>
      <c r="PXK316" s="96"/>
      <c r="PXL316" s="96"/>
      <c r="PXM316" s="96"/>
      <c r="PXN316" s="96"/>
      <c r="PXO316" s="96"/>
      <c r="PXP316" s="96"/>
      <c r="PXQ316" s="96"/>
      <c r="PXR316" s="96"/>
      <c r="PXS316" s="96"/>
      <c r="PXT316" s="96"/>
      <c r="PXU316" s="96"/>
      <c r="PXV316" s="96"/>
      <c r="PXW316" s="96"/>
      <c r="PXX316" s="96"/>
      <c r="PXY316" s="96"/>
      <c r="PXZ316" s="96"/>
      <c r="PYA316" s="96"/>
      <c r="PYB316" s="96"/>
      <c r="PYC316" s="96"/>
      <c r="PYD316" s="96"/>
      <c r="PYE316" s="96"/>
      <c r="PYF316" s="96"/>
      <c r="PYG316" s="96"/>
      <c r="PYH316" s="96"/>
      <c r="PYI316" s="96"/>
      <c r="PYJ316" s="96"/>
      <c r="PYK316" s="96"/>
      <c r="PYL316" s="96"/>
      <c r="PYM316" s="96"/>
      <c r="PYN316" s="96"/>
      <c r="PYO316" s="96"/>
      <c r="PYP316" s="96"/>
      <c r="PYQ316" s="96"/>
      <c r="PYR316" s="96"/>
      <c r="PYS316" s="96"/>
      <c r="PYT316" s="96"/>
      <c r="PYU316" s="96"/>
      <c r="PYV316" s="96"/>
      <c r="PYW316" s="96"/>
      <c r="PYX316" s="96"/>
      <c r="PYY316" s="96"/>
      <c r="PYZ316" s="96"/>
      <c r="PZA316" s="96"/>
      <c r="PZB316" s="96"/>
      <c r="PZC316" s="96"/>
      <c r="PZD316" s="96"/>
      <c r="PZE316" s="96"/>
      <c r="PZF316" s="96"/>
      <c r="PZG316" s="96"/>
      <c r="PZH316" s="96"/>
      <c r="PZI316" s="96"/>
      <c r="PZJ316" s="96"/>
      <c r="PZK316" s="96"/>
      <c r="PZL316" s="96"/>
      <c r="PZM316" s="96"/>
      <c r="PZN316" s="96"/>
      <c r="PZO316" s="96"/>
      <c r="PZP316" s="96"/>
      <c r="PZQ316" s="96"/>
      <c r="PZR316" s="96"/>
      <c r="PZS316" s="96"/>
      <c r="PZT316" s="96"/>
      <c r="PZU316" s="96"/>
      <c r="PZV316" s="96"/>
      <c r="PZW316" s="96"/>
      <c r="PZX316" s="96"/>
      <c r="PZY316" s="96"/>
      <c r="PZZ316" s="96"/>
      <c r="QAA316" s="96"/>
      <c r="QAB316" s="96"/>
      <c r="QAC316" s="96"/>
      <c r="QAD316" s="96"/>
      <c r="QAE316" s="96"/>
      <c r="QAF316" s="96"/>
      <c r="QAG316" s="96"/>
      <c r="QAH316" s="96"/>
      <c r="QAI316" s="96"/>
      <c r="QAJ316" s="96"/>
      <c r="QAK316" s="96"/>
      <c r="QAL316" s="96"/>
      <c r="QAM316" s="96"/>
      <c r="QAN316" s="96"/>
      <c r="QAO316" s="96"/>
      <c r="QAP316" s="96"/>
      <c r="QAQ316" s="96"/>
      <c r="QAR316" s="96"/>
      <c r="QAS316" s="96"/>
      <c r="QAT316" s="96"/>
      <c r="QAU316" s="96"/>
      <c r="QAV316" s="96"/>
      <c r="QAW316" s="96"/>
      <c r="QAX316" s="96"/>
      <c r="QAY316" s="96"/>
      <c r="QAZ316" s="96"/>
      <c r="QBA316" s="96"/>
      <c r="QBB316" s="96"/>
      <c r="QBC316" s="96"/>
      <c r="QBD316" s="96"/>
      <c r="QBE316" s="96"/>
      <c r="QBF316" s="96"/>
      <c r="QBG316" s="96"/>
      <c r="QBH316" s="96"/>
      <c r="QBI316" s="96"/>
      <c r="QBJ316" s="96"/>
      <c r="QBK316" s="96"/>
      <c r="QBL316" s="96"/>
      <c r="QBM316" s="96"/>
      <c r="QBN316" s="96"/>
      <c r="QBO316" s="96"/>
      <c r="QBP316" s="96"/>
      <c r="QBQ316" s="96"/>
      <c r="QBR316" s="96"/>
      <c r="QBS316" s="96"/>
      <c r="QBT316" s="96"/>
      <c r="QBU316" s="96"/>
      <c r="QBV316" s="96"/>
      <c r="QBW316" s="96"/>
      <c r="QBX316" s="96"/>
      <c r="QBY316" s="96"/>
      <c r="QBZ316" s="96"/>
      <c r="QCA316" s="96"/>
      <c r="QCB316" s="96"/>
      <c r="QCC316" s="96"/>
      <c r="QCD316" s="96"/>
      <c r="QCE316" s="96"/>
      <c r="QCF316" s="96"/>
      <c r="QCG316" s="96"/>
      <c r="QCH316" s="96"/>
      <c r="QCI316" s="96"/>
      <c r="QCJ316" s="96"/>
      <c r="QCK316" s="96"/>
      <c r="QCL316" s="96"/>
      <c r="QCM316" s="96"/>
      <c r="QCN316" s="96"/>
      <c r="QCO316" s="96"/>
      <c r="QCP316" s="96"/>
      <c r="QCQ316" s="96"/>
      <c r="QCR316" s="96"/>
      <c r="QCS316" s="96"/>
      <c r="QCT316" s="96"/>
      <c r="QCU316" s="96"/>
      <c r="QCV316" s="96"/>
      <c r="QCW316" s="96"/>
      <c r="QCX316" s="96"/>
      <c r="QCY316" s="96"/>
      <c r="QCZ316" s="96"/>
      <c r="QDA316" s="96"/>
      <c r="QDB316" s="96"/>
      <c r="QDC316" s="96"/>
      <c r="QDD316" s="96"/>
      <c r="QDE316" s="96"/>
      <c r="QDF316" s="96"/>
      <c r="QDG316" s="96"/>
      <c r="QDH316" s="96"/>
      <c r="QDI316" s="96"/>
      <c r="QDJ316" s="96"/>
      <c r="QDK316" s="96"/>
      <c r="QDL316" s="96"/>
      <c r="QDM316" s="96"/>
      <c r="QDN316" s="96"/>
      <c r="QDO316" s="96"/>
      <c r="QDP316" s="96"/>
      <c r="QDQ316" s="96"/>
      <c r="QDR316" s="96"/>
      <c r="QDS316" s="96"/>
      <c r="QDT316" s="96"/>
      <c r="QDU316" s="96"/>
      <c r="QDV316" s="96"/>
      <c r="QDW316" s="96"/>
      <c r="QDX316" s="96"/>
      <c r="QDY316" s="96"/>
      <c r="QDZ316" s="96"/>
      <c r="QEA316" s="96"/>
      <c r="QEB316" s="96"/>
      <c r="QEC316" s="96"/>
      <c r="QED316" s="96"/>
      <c r="QEE316" s="96"/>
      <c r="QEF316" s="96"/>
      <c r="QEG316" s="96"/>
      <c r="QEH316" s="96"/>
      <c r="QEI316" s="96"/>
      <c r="QEJ316" s="96"/>
      <c r="QEK316" s="96"/>
      <c r="QEL316" s="96"/>
      <c r="QEM316" s="96"/>
      <c r="QEN316" s="96"/>
      <c r="QEO316" s="96"/>
      <c r="QEP316" s="96"/>
      <c r="QEQ316" s="96"/>
      <c r="QER316" s="96"/>
      <c r="QES316" s="96"/>
      <c r="QET316" s="96"/>
      <c r="QEU316" s="96"/>
      <c r="QEV316" s="96"/>
      <c r="QEW316" s="96"/>
      <c r="QEX316" s="96"/>
      <c r="QEY316" s="96"/>
      <c r="QEZ316" s="96"/>
      <c r="QFA316" s="96"/>
      <c r="QFB316" s="96"/>
      <c r="QFC316" s="96"/>
      <c r="QFD316" s="96"/>
      <c r="QFE316" s="96"/>
      <c r="QFF316" s="96"/>
      <c r="QFG316" s="96"/>
      <c r="QFH316" s="96"/>
      <c r="QFI316" s="96"/>
      <c r="QFJ316" s="96"/>
      <c r="QFK316" s="96"/>
      <c r="QFL316" s="96"/>
      <c r="QFM316" s="96"/>
      <c r="QFN316" s="96"/>
      <c r="QFO316" s="96"/>
      <c r="QFP316" s="96"/>
      <c r="QFQ316" s="96"/>
      <c r="QFR316" s="96"/>
      <c r="QFS316" s="96"/>
      <c r="QFT316" s="96"/>
      <c r="QFU316" s="96"/>
      <c r="QFV316" s="96"/>
      <c r="QFW316" s="96"/>
      <c r="QFX316" s="96"/>
      <c r="QFY316" s="96"/>
      <c r="QFZ316" s="96"/>
      <c r="QGA316" s="96"/>
      <c r="QGB316" s="96"/>
      <c r="QGC316" s="96"/>
      <c r="QGD316" s="96"/>
      <c r="QGE316" s="96"/>
      <c r="QGF316" s="96"/>
      <c r="QGG316" s="96"/>
      <c r="QGH316" s="96"/>
      <c r="QGI316" s="96"/>
      <c r="QGJ316" s="96"/>
      <c r="QGK316" s="96"/>
      <c r="QGL316" s="96"/>
      <c r="QGM316" s="96"/>
      <c r="QGN316" s="96"/>
      <c r="QGO316" s="96"/>
      <c r="QGP316" s="96"/>
      <c r="QGQ316" s="96"/>
      <c r="QGR316" s="96"/>
      <c r="QGS316" s="96"/>
      <c r="QGT316" s="96"/>
      <c r="QGU316" s="96"/>
      <c r="QGV316" s="96"/>
      <c r="QGW316" s="96"/>
      <c r="QGX316" s="96"/>
      <c r="QGY316" s="96"/>
      <c r="QGZ316" s="96"/>
      <c r="QHA316" s="96"/>
      <c r="QHB316" s="96"/>
      <c r="QHC316" s="96"/>
      <c r="QHD316" s="96"/>
      <c r="QHE316" s="96"/>
      <c r="QHF316" s="96"/>
      <c r="QHG316" s="96"/>
      <c r="QHH316" s="96"/>
      <c r="QHI316" s="96"/>
      <c r="QHJ316" s="96"/>
      <c r="QHK316" s="96"/>
      <c r="QHL316" s="96"/>
      <c r="QHM316" s="96"/>
      <c r="QHN316" s="96"/>
      <c r="QHO316" s="96"/>
      <c r="QHP316" s="96"/>
      <c r="QHQ316" s="96"/>
      <c r="QHR316" s="96"/>
      <c r="QHS316" s="96"/>
      <c r="QHT316" s="96"/>
      <c r="QHU316" s="96"/>
      <c r="QHV316" s="96"/>
      <c r="QHW316" s="96"/>
      <c r="QHX316" s="96"/>
      <c r="QHY316" s="96"/>
      <c r="QHZ316" s="96"/>
      <c r="QIA316" s="96"/>
      <c r="QIB316" s="96"/>
      <c r="QIC316" s="96"/>
      <c r="QID316" s="96"/>
      <c r="QIE316" s="96"/>
      <c r="QIF316" s="96"/>
      <c r="QIG316" s="96"/>
      <c r="QIH316" s="96"/>
      <c r="QII316" s="96"/>
      <c r="QIJ316" s="96"/>
      <c r="QIK316" s="96"/>
      <c r="QIL316" s="96"/>
      <c r="QIM316" s="96"/>
      <c r="QIN316" s="96"/>
      <c r="QIO316" s="96"/>
      <c r="QIP316" s="96"/>
      <c r="QIQ316" s="96"/>
      <c r="QIR316" s="96"/>
      <c r="QIS316" s="96"/>
      <c r="QIT316" s="96"/>
      <c r="QIU316" s="96"/>
      <c r="QIV316" s="96"/>
      <c r="QIW316" s="96"/>
      <c r="QIX316" s="96"/>
      <c r="QIY316" s="96"/>
      <c r="QIZ316" s="96"/>
      <c r="QJA316" s="96"/>
      <c r="QJB316" s="96"/>
      <c r="QJC316" s="96"/>
      <c r="QJD316" s="96"/>
      <c r="QJE316" s="96"/>
      <c r="QJF316" s="96"/>
      <c r="QJG316" s="96"/>
      <c r="QJH316" s="96"/>
      <c r="QJI316" s="96"/>
      <c r="QJJ316" s="96"/>
      <c r="QJK316" s="96"/>
      <c r="QJL316" s="96"/>
      <c r="QJM316" s="96"/>
      <c r="QJN316" s="96"/>
      <c r="QJO316" s="96"/>
      <c r="QJP316" s="96"/>
      <c r="QJQ316" s="96"/>
      <c r="QJR316" s="96"/>
      <c r="QJS316" s="96"/>
      <c r="QJT316" s="96"/>
      <c r="QJU316" s="96"/>
      <c r="QJV316" s="96"/>
      <c r="QJW316" s="96"/>
      <c r="QJX316" s="96"/>
      <c r="QJY316" s="96"/>
      <c r="QJZ316" s="96"/>
      <c r="QKA316" s="96"/>
      <c r="QKB316" s="96"/>
      <c r="QKC316" s="96"/>
      <c r="QKD316" s="96"/>
      <c r="QKE316" s="96"/>
      <c r="QKF316" s="96"/>
      <c r="QKG316" s="96"/>
      <c r="QKH316" s="96"/>
      <c r="QKI316" s="96"/>
      <c r="QKJ316" s="96"/>
      <c r="QKK316" s="96"/>
      <c r="QKL316" s="96"/>
      <c r="QKM316" s="96"/>
      <c r="QKN316" s="96"/>
      <c r="QKO316" s="96"/>
      <c r="QKP316" s="96"/>
      <c r="QKQ316" s="96"/>
      <c r="QKR316" s="96"/>
      <c r="QKS316" s="96"/>
      <c r="QKT316" s="96"/>
      <c r="QKU316" s="96"/>
      <c r="QKV316" s="96"/>
      <c r="QKW316" s="96"/>
      <c r="QKX316" s="96"/>
      <c r="QKY316" s="96"/>
      <c r="QKZ316" s="96"/>
      <c r="QLA316" s="96"/>
      <c r="QLB316" s="96"/>
      <c r="QLC316" s="96"/>
      <c r="QLD316" s="96"/>
      <c r="QLE316" s="96"/>
      <c r="QLF316" s="96"/>
      <c r="QLG316" s="96"/>
      <c r="QLH316" s="96"/>
      <c r="QLI316" s="96"/>
      <c r="QLJ316" s="96"/>
      <c r="QLK316" s="96"/>
      <c r="QLL316" s="96"/>
      <c r="QLM316" s="96"/>
      <c r="QLN316" s="96"/>
      <c r="QLO316" s="96"/>
      <c r="QLP316" s="96"/>
      <c r="QLQ316" s="96"/>
      <c r="QLR316" s="96"/>
      <c r="QLS316" s="96"/>
      <c r="QLT316" s="96"/>
      <c r="QLU316" s="96"/>
      <c r="QLV316" s="96"/>
      <c r="QLW316" s="96"/>
      <c r="QLX316" s="96"/>
      <c r="QLY316" s="96"/>
      <c r="QLZ316" s="96"/>
      <c r="QMA316" s="96"/>
      <c r="QMB316" s="96"/>
      <c r="QMC316" s="96"/>
      <c r="QMD316" s="96"/>
      <c r="QME316" s="96"/>
      <c r="QMF316" s="96"/>
      <c r="QMG316" s="96"/>
      <c r="QMH316" s="96"/>
      <c r="QMI316" s="96"/>
      <c r="QMJ316" s="96"/>
      <c r="QMK316" s="96"/>
      <c r="QML316" s="96"/>
      <c r="QMM316" s="96"/>
      <c r="QMN316" s="96"/>
      <c r="QMO316" s="96"/>
      <c r="QMP316" s="96"/>
      <c r="QMQ316" s="96"/>
      <c r="QMR316" s="96"/>
      <c r="QMS316" s="96"/>
      <c r="QMT316" s="96"/>
      <c r="QMU316" s="96"/>
      <c r="QMV316" s="96"/>
      <c r="QMW316" s="96"/>
      <c r="QMX316" s="96"/>
      <c r="QMY316" s="96"/>
      <c r="QMZ316" s="96"/>
      <c r="QNA316" s="96"/>
      <c r="QNB316" s="96"/>
      <c r="QNC316" s="96"/>
      <c r="QND316" s="96"/>
      <c r="QNE316" s="96"/>
      <c r="QNF316" s="96"/>
      <c r="QNG316" s="96"/>
      <c r="QNH316" s="96"/>
      <c r="QNI316" s="96"/>
      <c r="QNJ316" s="96"/>
      <c r="QNK316" s="96"/>
      <c r="QNL316" s="96"/>
      <c r="QNM316" s="96"/>
      <c r="QNN316" s="96"/>
      <c r="QNO316" s="96"/>
      <c r="QNP316" s="96"/>
      <c r="QNQ316" s="96"/>
      <c r="QNR316" s="96"/>
      <c r="QNS316" s="96"/>
      <c r="QNT316" s="96"/>
      <c r="QNU316" s="96"/>
      <c r="QNV316" s="96"/>
      <c r="QNW316" s="96"/>
      <c r="QNX316" s="96"/>
      <c r="QNY316" s="96"/>
      <c r="QNZ316" s="96"/>
      <c r="QOA316" s="96"/>
      <c r="QOB316" s="96"/>
      <c r="QOC316" s="96"/>
      <c r="QOD316" s="96"/>
      <c r="QOE316" s="96"/>
      <c r="QOF316" s="96"/>
      <c r="QOG316" s="96"/>
      <c r="QOH316" s="96"/>
      <c r="QOI316" s="96"/>
      <c r="QOJ316" s="96"/>
      <c r="QOK316" s="96"/>
      <c r="QOL316" s="96"/>
      <c r="QOM316" s="96"/>
      <c r="QON316" s="96"/>
      <c r="QOO316" s="96"/>
      <c r="QOP316" s="96"/>
      <c r="QOQ316" s="96"/>
      <c r="QOR316" s="96"/>
      <c r="QOS316" s="96"/>
      <c r="QOT316" s="96"/>
      <c r="QOU316" s="96"/>
      <c r="QOV316" s="96"/>
      <c r="QOW316" s="96"/>
      <c r="QOX316" s="96"/>
      <c r="QOY316" s="96"/>
      <c r="QOZ316" s="96"/>
      <c r="QPA316" s="96"/>
      <c r="QPB316" s="96"/>
      <c r="QPC316" s="96"/>
      <c r="QPD316" s="96"/>
      <c r="QPE316" s="96"/>
      <c r="QPF316" s="96"/>
      <c r="QPG316" s="96"/>
      <c r="QPH316" s="96"/>
      <c r="QPI316" s="96"/>
      <c r="QPJ316" s="96"/>
      <c r="QPK316" s="96"/>
      <c r="QPL316" s="96"/>
      <c r="QPM316" s="96"/>
      <c r="QPN316" s="96"/>
      <c r="QPO316" s="96"/>
      <c r="QPP316" s="96"/>
      <c r="QPQ316" s="96"/>
      <c r="QPR316" s="96"/>
      <c r="QPS316" s="96"/>
      <c r="QPT316" s="96"/>
      <c r="QPU316" s="96"/>
      <c r="QPV316" s="96"/>
      <c r="QPW316" s="96"/>
      <c r="QPX316" s="96"/>
      <c r="QPY316" s="96"/>
      <c r="QPZ316" s="96"/>
      <c r="QQA316" s="96"/>
      <c r="QQB316" s="96"/>
      <c r="QQC316" s="96"/>
      <c r="QQD316" s="96"/>
      <c r="QQE316" s="96"/>
      <c r="QQF316" s="96"/>
      <c r="QQG316" s="96"/>
      <c r="QQH316" s="96"/>
      <c r="QQI316" s="96"/>
      <c r="QQJ316" s="96"/>
      <c r="QQK316" s="96"/>
      <c r="QQL316" s="96"/>
      <c r="QQM316" s="96"/>
      <c r="QQN316" s="96"/>
      <c r="QQO316" s="96"/>
      <c r="QQP316" s="96"/>
      <c r="QQQ316" s="96"/>
      <c r="QQR316" s="96"/>
      <c r="QQS316" s="96"/>
      <c r="QQT316" s="96"/>
      <c r="QQU316" s="96"/>
      <c r="QQV316" s="96"/>
      <c r="QQW316" s="96"/>
      <c r="QQX316" s="96"/>
      <c r="QQY316" s="96"/>
      <c r="QQZ316" s="96"/>
      <c r="QRA316" s="96"/>
      <c r="QRB316" s="96"/>
      <c r="QRC316" s="96"/>
      <c r="QRD316" s="96"/>
      <c r="QRE316" s="96"/>
      <c r="QRF316" s="96"/>
      <c r="QRG316" s="96"/>
      <c r="QRH316" s="96"/>
      <c r="QRI316" s="96"/>
      <c r="QRJ316" s="96"/>
      <c r="QRK316" s="96"/>
      <c r="QRL316" s="96"/>
      <c r="QRM316" s="96"/>
      <c r="QRN316" s="96"/>
      <c r="QRO316" s="96"/>
      <c r="QRP316" s="96"/>
      <c r="QRQ316" s="96"/>
      <c r="QRR316" s="96"/>
      <c r="QRS316" s="96"/>
      <c r="QRT316" s="96"/>
      <c r="QRU316" s="96"/>
      <c r="QRV316" s="96"/>
      <c r="QRW316" s="96"/>
      <c r="QRX316" s="96"/>
      <c r="QRY316" s="96"/>
      <c r="QRZ316" s="96"/>
      <c r="QSA316" s="96"/>
      <c r="QSB316" s="96"/>
      <c r="QSC316" s="96"/>
      <c r="QSD316" s="96"/>
      <c r="QSE316" s="96"/>
      <c r="QSF316" s="96"/>
      <c r="QSG316" s="96"/>
      <c r="QSH316" s="96"/>
      <c r="QSI316" s="96"/>
      <c r="QSJ316" s="96"/>
      <c r="QSK316" s="96"/>
      <c r="QSL316" s="96"/>
      <c r="QSM316" s="96"/>
      <c r="QSN316" s="96"/>
      <c r="QSO316" s="96"/>
      <c r="QSP316" s="96"/>
      <c r="QSQ316" s="96"/>
      <c r="QSR316" s="96"/>
      <c r="QSS316" s="96"/>
      <c r="QST316" s="96"/>
      <c r="QSU316" s="96"/>
      <c r="QSV316" s="96"/>
      <c r="QSW316" s="96"/>
      <c r="QSX316" s="96"/>
      <c r="QSY316" s="96"/>
      <c r="QSZ316" s="96"/>
      <c r="QTA316" s="96"/>
      <c r="QTB316" s="96"/>
      <c r="QTC316" s="96"/>
      <c r="QTD316" s="96"/>
      <c r="QTE316" s="96"/>
      <c r="QTF316" s="96"/>
      <c r="QTG316" s="96"/>
      <c r="QTH316" s="96"/>
      <c r="QTI316" s="96"/>
      <c r="QTJ316" s="96"/>
      <c r="QTK316" s="96"/>
      <c r="QTL316" s="96"/>
      <c r="QTM316" s="96"/>
      <c r="QTN316" s="96"/>
      <c r="QTO316" s="96"/>
      <c r="QTP316" s="96"/>
      <c r="QTQ316" s="96"/>
      <c r="QTR316" s="96"/>
      <c r="QTS316" s="96"/>
      <c r="QTT316" s="96"/>
      <c r="QTU316" s="96"/>
      <c r="QTV316" s="96"/>
      <c r="QTW316" s="96"/>
      <c r="QTX316" s="96"/>
      <c r="QTY316" s="96"/>
      <c r="QTZ316" s="96"/>
      <c r="QUA316" s="96"/>
      <c r="QUB316" s="96"/>
      <c r="QUC316" s="96"/>
      <c r="QUD316" s="96"/>
      <c r="QUE316" s="96"/>
      <c r="QUF316" s="96"/>
      <c r="QUG316" s="96"/>
      <c r="QUH316" s="96"/>
      <c r="QUI316" s="96"/>
      <c r="QUJ316" s="96"/>
      <c r="QUK316" s="96"/>
      <c r="QUL316" s="96"/>
      <c r="QUM316" s="96"/>
      <c r="QUN316" s="96"/>
      <c r="QUO316" s="96"/>
      <c r="QUP316" s="96"/>
      <c r="QUQ316" s="96"/>
      <c r="QUR316" s="96"/>
      <c r="QUS316" s="96"/>
      <c r="QUT316" s="96"/>
      <c r="QUU316" s="96"/>
      <c r="QUV316" s="96"/>
      <c r="QUW316" s="96"/>
      <c r="QUX316" s="96"/>
      <c r="QUY316" s="96"/>
      <c r="QUZ316" s="96"/>
      <c r="QVA316" s="96"/>
      <c r="QVB316" s="96"/>
      <c r="QVC316" s="96"/>
      <c r="QVD316" s="96"/>
      <c r="QVE316" s="96"/>
      <c r="QVF316" s="96"/>
      <c r="QVG316" s="96"/>
      <c r="QVH316" s="96"/>
      <c r="QVI316" s="96"/>
      <c r="QVJ316" s="96"/>
      <c r="QVK316" s="96"/>
      <c r="QVL316" s="96"/>
      <c r="QVM316" s="96"/>
      <c r="QVN316" s="96"/>
      <c r="QVO316" s="96"/>
      <c r="QVP316" s="96"/>
      <c r="QVQ316" s="96"/>
      <c r="QVR316" s="96"/>
      <c r="QVS316" s="96"/>
      <c r="QVT316" s="96"/>
      <c r="QVU316" s="96"/>
      <c r="QVV316" s="96"/>
      <c r="QVW316" s="96"/>
      <c r="QVX316" s="96"/>
      <c r="QVY316" s="96"/>
      <c r="QVZ316" s="96"/>
      <c r="QWA316" s="96"/>
      <c r="QWB316" s="96"/>
      <c r="QWC316" s="96"/>
      <c r="QWD316" s="96"/>
      <c r="QWE316" s="96"/>
      <c r="QWF316" s="96"/>
      <c r="QWG316" s="96"/>
      <c r="QWH316" s="96"/>
      <c r="QWI316" s="96"/>
      <c r="QWJ316" s="96"/>
      <c r="QWK316" s="96"/>
      <c r="QWL316" s="96"/>
      <c r="QWM316" s="96"/>
      <c r="QWN316" s="96"/>
      <c r="QWO316" s="96"/>
      <c r="QWP316" s="96"/>
      <c r="QWQ316" s="96"/>
      <c r="QWR316" s="96"/>
      <c r="QWS316" s="96"/>
      <c r="QWT316" s="96"/>
      <c r="QWU316" s="96"/>
      <c r="QWV316" s="96"/>
      <c r="QWW316" s="96"/>
      <c r="QWX316" s="96"/>
      <c r="QWY316" s="96"/>
      <c r="QWZ316" s="96"/>
      <c r="QXA316" s="96"/>
      <c r="QXB316" s="96"/>
      <c r="QXC316" s="96"/>
      <c r="QXD316" s="96"/>
      <c r="QXE316" s="96"/>
      <c r="QXF316" s="96"/>
      <c r="QXG316" s="96"/>
      <c r="QXH316" s="96"/>
      <c r="QXI316" s="96"/>
      <c r="QXJ316" s="96"/>
      <c r="QXK316" s="96"/>
      <c r="QXL316" s="96"/>
      <c r="QXM316" s="96"/>
      <c r="QXN316" s="96"/>
      <c r="QXO316" s="96"/>
      <c r="QXP316" s="96"/>
      <c r="QXQ316" s="96"/>
      <c r="QXR316" s="96"/>
      <c r="QXS316" s="96"/>
      <c r="QXT316" s="96"/>
      <c r="QXU316" s="96"/>
      <c r="QXV316" s="96"/>
      <c r="QXW316" s="96"/>
      <c r="QXX316" s="96"/>
      <c r="QXY316" s="96"/>
      <c r="QXZ316" s="96"/>
      <c r="QYA316" s="96"/>
      <c r="QYB316" s="96"/>
      <c r="QYC316" s="96"/>
      <c r="QYD316" s="96"/>
      <c r="QYE316" s="96"/>
      <c r="QYF316" s="96"/>
      <c r="QYG316" s="96"/>
      <c r="QYH316" s="96"/>
      <c r="QYI316" s="96"/>
      <c r="QYJ316" s="96"/>
      <c r="QYK316" s="96"/>
      <c r="QYL316" s="96"/>
      <c r="QYM316" s="96"/>
      <c r="QYN316" s="96"/>
      <c r="QYO316" s="96"/>
      <c r="QYP316" s="96"/>
      <c r="QYQ316" s="96"/>
      <c r="QYR316" s="96"/>
      <c r="QYS316" s="96"/>
      <c r="QYT316" s="96"/>
      <c r="QYU316" s="96"/>
      <c r="QYV316" s="96"/>
      <c r="QYW316" s="96"/>
      <c r="QYX316" s="96"/>
      <c r="QYY316" s="96"/>
      <c r="QYZ316" s="96"/>
      <c r="QZA316" s="96"/>
      <c r="QZB316" s="96"/>
      <c r="QZC316" s="96"/>
      <c r="QZD316" s="96"/>
      <c r="QZE316" s="96"/>
      <c r="QZF316" s="96"/>
      <c r="QZG316" s="96"/>
      <c r="QZH316" s="96"/>
      <c r="QZI316" s="96"/>
      <c r="QZJ316" s="96"/>
      <c r="QZK316" s="96"/>
      <c r="QZL316" s="96"/>
      <c r="QZM316" s="96"/>
      <c r="QZN316" s="96"/>
      <c r="QZO316" s="96"/>
      <c r="QZP316" s="96"/>
      <c r="QZQ316" s="96"/>
      <c r="QZR316" s="96"/>
      <c r="QZS316" s="96"/>
      <c r="QZT316" s="96"/>
      <c r="QZU316" s="96"/>
      <c r="QZV316" s="96"/>
      <c r="QZW316" s="96"/>
      <c r="QZX316" s="96"/>
      <c r="QZY316" s="96"/>
      <c r="QZZ316" s="96"/>
      <c r="RAA316" s="96"/>
      <c r="RAB316" s="96"/>
      <c r="RAC316" s="96"/>
      <c r="RAD316" s="96"/>
      <c r="RAE316" s="96"/>
      <c r="RAF316" s="96"/>
      <c r="RAG316" s="96"/>
      <c r="RAH316" s="96"/>
      <c r="RAI316" s="96"/>
      <c r="RAJ316" s="96"/>
      <c r="RAK316" s="96"/>
      <c r="RAL316" s="96"/>
      <c r="RAM316" s="96"/>
      <c r="RAN316" s="96"/>
      <c r="RAO316" s="96"/>
      <c r="RAP316" s="96"/>
      <c r="RAQ316" s="96"/>
      <c r="RAR316" s="96"/>
      <c r="RAS316" s="96"/>
      <c r="RAT316" s="96"/>
      <c r="RAU316" s="96"/>
      <c r="RAV316" s="96"/>
      <c r="RAW316" s="96"/>
      <c r="RAX316" s="96"/>
      <c r="RAY316" s="96"/>
      <c r="RAZ316" s="96"/>
      <c r="RBA316" s="96"/>
      <c r="RBB316" s="96"/>
      <c r="RBC316" s="96"/>
      <c r="RBD316" s="96"/>
      <c r="RBE316" s="96"/>
      <c r="RBF316" s="96"/>
      <c r="RBG316" s="96"/>
      <c r="RBH316" s="96"/>
      <c r="RBI316" s="96"/>
      <c r="RBJ316" s="96"/>
      <c r="RBK316" s="96"/>
      <c r="RBL316" s="96"/>
      <c r="RBM316" s="96"/>
      <c r="RBN316" s="96"/>
      <c r="RBO316" s="96"/>
      <c r="RBP316" s="96"/>
      <c r="RBQ316" s="96"/>
      <c r="RBR316" s="96"/>
      <c r="RBS316" s="96"/>
      <c r="RBT316" s="96"/>
      <c r="RBU316" s="96"/>
      <c r="RBV316" s="96"/>
      <c r="RBW316" s="96"/>
      <c r="RBX316" s="96"/>
      <c r="RBY316" s="96"/>
      <c r="RBZ316" s="96"/>
      <c r="RCA316" s="96"/>
      <c r="RCB316" s="96"/>
      <c r="RCC316" s="96"/>
      <c r="RCD316" s="96"/>
      <c r="RCE316" s="96"/>
      <c r="RCF316" s="96"/>
      <c r="RCG316" s="96"/>
      <c r="RCH316" s="96"/>
      <c r="RCI316" s="96"/>
      <c r="RCJ316" s="96"/>
      <c r="RCK316" s="96"/>
      <c r="RCL316" s="96"/>
      <c r="RCM316" s="96"/>
      <c r="RCN316" s="96"/>
      <c r="RCO316" s="96"/>
      <c r="RCP316" s="96"/>
      <c r="RCQ316" s="96"/>
      <c r="RCR316" s="96"/>
      <c r="RCS316" s="96"/>
      <c r="RCT316" s="96"/>
      <c r="RCU316" s="96"/>
      <c r="RCV316" s="96"/>
      <c r="RCW316" s="96"/>
      <c r="RCX316" s="96"/>
      <c r="RCY316" s="96"/>
      <c r="RCZ316" s="96"/>
      <c r="RDA316" s="96"/>
      <c r="RDB316" s="96"/>
      <c r="RDC316" s="96"/>
      <c r="RDD316" s="96"/>
      <c r="RDE316" s="96"/>
      <c r="RDF316" s="96"/>
      <c r="RDG316" s="96"/>
      <c r="RDH316" s="96"/>
      <c r="RDI316" s="96"/>
      <c r="RDJ316" s="96"/>
      <c r="RDK316" s="96"/>
      <c r="RDL316" s="96"/>
      <c r="RDM316" s="96"/>
      <c r="RDN316" s="96"/>
      <c r="RDO316" s="96"/>
      <c r="RDP316" s="96"/>
      <c r="RDQ316" s="96"/>
      <c r="RDR316" s="96"/>
      <c r="RDS316" s="96"/>
      <c r="RDT316" s="96"/>
      <c r="RDU316" s="96"/>
      <c r="RDV316" s="96"/>
      <c r="RDW316" s="96"/>
      <c r="RDX316" s="96"/>
      <c r="RDY316" s="96"/>
      <c r="RDZ316" s="96"/>
      <c r="REA316" s="96"/>
      <c r="REB316" s="96"/>
      <c r="REC316" s="96"/>
      <c r="RED316" s="96"/>
      <c r="REE316" s="96"/>
      <c r="REF316" s="96"/>
      <c r="REG316" s="96"/>
      <c r="REH316" s="96"/>
      <c r="REI316" s="96"/>
      <c r="REJ316" s="96"/>
      <c r="REK316" s="96"/>
      <c r="REL316" s="96"/>
      <c r="REM316" s="96"/>
      <c r="REN316" s="96"/>
      <c r="REO316" s="96"/>
      <c r="REP316" s="96"/>
      <c r="REQ316" s="96"/>
      <c r="RER316" s="96"/>
      <c r="RES316" s="96"/>
      <c r="RET316" s="96"/>
      <c r="REU316" s="96"/>
      <c r="REV316" s="96"/>
      <c r="REW316" s="96"/>
      <c r="REX316" s="96"/>
      <c r="REY316" s="96"/>
      <c r="REZ316" s="96"/>
      <c r="RFA316" s="96"/>
      <c r="RFB316" s="96"/>
      <c r="RFC316" s="96"/>
      <c r="RFD316" s="96"/>
      <c r="RFE316" s="96"/>
      <c r="RFF316" s="96"/>
      <c r="RFG316" s="96"/>
      <c r="RFH316" s="96"/>
      <c r="RFI316" s="96"/>
      <c r="RFJ316" s="96"/>
      <c r="RFK316" s="96"/>
      <c r="RFL316" s="96"/>
      <c r="RFM316" s="96"/>
      <c r="RFN316" s="96"/>
      <c r="RFO316" s="96"/>
      <c r="RFP316" s="96"/>
      <c r="RFQ316" s="96"/>
      <c r="RFR316" s="96"/>
      <c r="RFS316" s="96"/>
      <c r="RFT316" s="96"/>
      <c r="RFU316" s="96"/>
      <c r="RFV316" s="96"/>
      <c r="RFW316" s="96"/>
      <c r="RFX316" s="96"/>
      <c r="RFY316" s="96"/>
      <c r="RFZ316" s="96"/>
      <c r="RGA316" s="96"/>
      <c r="RGB316" s="96"/>
      <c r="RGC316" s="96"/>
      <c r="RGD316" s="96"/>
      <c r="RGE316" s="96"/>
      <c r="RGF316" s="96"/>
      <c r="RGG316" s="96"/>
      <c r="RGH316" s="96"/>
      <c r="RGI316" s="96"/>
      <c r="RGJ316" s="96"/>
      <c r="RGK316" s="96"/>
      <c r="RGL316" s="96"/>
      <c r="RGM316" s="96"/>
      <c r="RGN316" s="96"/>
      <c r="RGO316" s="96"/>
      <c r="RGP316" s="96"/>
      <c r="RGQ316" s="96"/>
      <c r="RGR316" s="96"/>
      <c r="RGS316" s="96"/>
      <c r="RGT316" s="96"/>
      <c r="RGU316" s="96"/>
      <c r="RGV316" s="96"/>
      <c r="RGW316" s="96"/>
      <c r="RGX316" s="96"/>
      <c r="RGY316" s="96"/>
      <c r="RGZ316" s="96"/>
      <c r="RHA316" s="96"/>
      <c r="RHB316" s="96"/>
      <c r="RHC316" s="96"/>
      <c r="RHD316" s="96"/>
      <c r="RHE316" s="96"/>
      <c r="RHF316" s="96"/>
      <c r="RHG316" s="96"/>
      <c r="RHH316" s="96"/>
      <c r="RHI316" s="96"/>
      <c r="RHJ316" s="96"/>
      <c r="RHK316" s="96"/>
      <c r="RHL316" s="96"/>
      <c r="RHM316" s="96"/>
      <c r="RHN316" s="96"/>
      <c r="RHO316" s="96"/>
      <c r="RHP316" s="96"/>
      <c r="RHQ316" s="96"/>
      <c r="RHR316" s="96"/>
      <c r="RHS316" s="96"/>
      <c r="RHT316" s="96"/>
      <c r="RHU316" s="96"/>
      <c r="RHV316" s="96"/>
      <c r="RHW316" s="96"/>
      <c r="RHX316" s="96"/>
      <c r="RHY316" s="96"/>
      <c r="RHZ316" s="96"/>
      <c r="RIA316" s="96"/>
      <c r="RIB316" s="96"/>
      <c r="RIC316" s="96"/>
      <c r="RID316" s="96"/>
      <c r="RIE316" s="96"/>
      <c r="RIF316" s="96"/>
      <c r="RIG316" s="96"/>
      <c r="RIH316" s="96"/>
      <c r="RII316" s="96"/>
      <c r="RIJ316" s="96"/>
      <c r="RIK316" s="96"/>
      <c r="RIL316" s="96"/>
      <c r="RIM316" s="96"/>
      <c r="RIN316" s="96"/>
      <c r="RIO316" s="96"/>
      <c r="RIP316" s="96"/>
      <c r="RIQ316" s="96"/>
      <c r="RIR316" s="96"/>
      <c r="RIS316" s="96"/>
      <c r="RIT316" s="96"/>
      <c r="RIU316" s="96"/>
      <c r="RIV316" s="96"/>
      <c r="RIW316" s="96"/>
      <c r="RIX316" s="96"/>
      <c r="RIY316" s="96"/>
      <c r="RIZ316" s="96"/>
      <c r="RJA316" s="96"/>
      <c r="RJB316" s="96"/>
      <c r="RJC316" s="96"/>
      <c r="RJD316" s="96"/>
      <c r="RJE316" s="96"/>
      <c r="RJF316" s="96"/>
      <c r="RJG316" s="96"/>
      <c r="RJH316" s="96"/>
      <c r="RJI316" s="96"/>
      <c r="RJJ316" s="96"/>
      <c r="RJK316" s="96"/>
      <c r="RJL316" s="96"/>
      <c r="RJM316" s="96"/>
      <c r="RJN316" s="96"/>
      <c r="RJO316" s="96"/>
      <c r="RJP316" s="96"/>
      <c r="RJQ316" s="96"/>
      <c r="RJR316" s="96"/>
      <c r="RJS316" s="96"/>
      <c r="RJT316" s="96"/>
      <c r="RJU316" s="96"/>
      <c r="RJV316" s="96"/>
      <c r="RJW316" s="96"/>
      <c r="RJX316" s="96"/>
      <c r="RJY316" s="96"/>
      <c r="RJZ316" s="96"/>
      <c r="RKA316" s="96"/>
      <c r="RKB316" s="96"/>
      <c r="RKC316" s="96"/>
      <c r="RKD316" s="96"/>
      <c r="RKE316" s="96"/>
      <c r="RKF316" s="96"/>
      <c r="RKG316" s="96"/>
      <c r="RKH316" s="96"/>
      <c r="RKI316" s="96"/>
      <c r="RKJ316" s="96"/>
      <c r="RKK316" s="96"/>
      <c r="RKL316" s="96"/>
      <c r="RKM316" s="96"/>
      <c r="RKN316" s="96"/>
      <c r="RKO316" s="96"/>
      <c r="RKP316" s="96"/>
      <c r="RKQ316" s="96"/>
      <c r="RKR316" s="96"/>
      <c r="RKS316" s="96"/>
      <c r="RKT316" s="96"/>
      <c r="RKU316" s="96"/>
      <c r="RKV316" s="96"/>
      <c r="RKW316" s="96"/>
      <c r="RKX316" s="96"/>
      <c r="RKY316" s="96"/>
      <c r="RKZ316" s="96"/>
      <c r="RLA316" s="96"/>
      <c r="RLB316" s="96"/>
      <c r="RLC316" s="96"/>
      <c r="RLD316" s="96"/>
      <c r="RLE316" s="96"/>
      <c r="RLF316" s="96"/>
      <c r="RLG316" s="96"/>
      <c r="RLH316" s="96"/>
      <c r="RLI316" s="96"/>
      <c r="RLJ316" s="96"/>
      <c r="RLK316" s="96"/>
      <c r="RLL316" s="96"/>
      <c r="RLM316" s="96"/>
      <c r="RLN316" s="96"/>
      <c r="RLO316" s="96"/>
      <c r="RLP316" s="96"/>
      <c r="RLQ316" s="96"/>
      <c r="RLR316" s="96"/>
      <c r="RLS316" s="96"/>
      <c r="RLT316" s="96"/>
      <c r="RLU316" s="96"/>
      <c r="RLV316" s="96"/>
      <c r="RLW316" s="96"/>
      <c r="RLX316" s="96"/>
      <c r="RLY316" s="96"/>
      <c r="RLZ316" s="96"/>
      <c r="RMA316" s="96"/>
      <c r="RMB316" s="96"/>
      <c r="RMC316" s="96"/>
      <c r="RMD316" s="96"/>
      <c r="RME316" s="96"/>
      <c r="RMF316" s="96"/>
      <c r="RMG316" s="96"/>
      <c r="RMH316" s="96"/>
      <c r="RMI316" s="96"/>
      <c r="RMJ316" s="96"/>
      <c r="RMK316" s="96"/>
      <c r="RML316" s="96"/>
      <c r="RMM316" s="96"/>
      <c r="RMN316" s="96"/>
      <c r="RMO316" s="96"/>
      <c r="RMP316" s="96"/>
      <c r="RMQ316" s="96"/>
      <c r="RMR316" s="96"/>
      <c r="RMS316" s="96"/>
      <c r="RMT316" s="96"/>
      <c r="RMU316" s="96"/>
      <c r="RMV316" s="96"/>
      <c r="RMW316" s="96"/>
      <c r="RMX316" s="96"/>
      <c r="RMY316" s="96"/>
      <c r="RMZ316" s="96"/>
      <c r="RNA316" s="96"/>
      <c r="RNB316" s="96"/>
      <c r="RNC316" s="96"/>
      <c r="RND316" s="96"/>
      <c r="RNE316" s="96"/>
      <c r="RNF316" s="96"/>
      <c r="RNG316" s="96"/>
      <c r="RNH316" s="96"/>
      <c r="RNI316" s="96"/>
      <c r="RNJ316" s="96"/>
      <c r="RNK316" s="96"/>
      <c r="RNL316" s="96"/>
      <c r="RNM316" s="96"/>
      <c r="RNN316" s="96"/>
      <c r="RNO316" s="96"/>
      <c r="RNP316" s="96"/>
      <c r="RNQ316" s="96"/>
      <c r="RNR316" s="96"/>
      <c r="RNS316" s="96"/>
      <c r="RNT316" s="96"/>
      <c r="RNU316" s="96"/>
      <c r="RNV316" s="96"/>
      <c r="RNW316" s="96"/>
      <c r="RNX316" s="96"/>
      <c r="RNY316" s="96"/>
      <c r="RNZ316" s="96"/>
      <c r="ROA316" s="96"/>
      <c r="ROB316" s="96"/>
      <c r="ROC316" s="96"/>
      <c r="ROD316" s="96"/>
      <c r="ROE316" s="96"/>
      <c r="ROF316" s="96"/>
      <c r="ROG316" s="96"/>
      <c r="ROH316" s="96"/>
      <c r="ROI316" s="96"/>
      <c r="ROJ316" s="96"/>
      <c r="ROK316" s="96"/>
      <c r="ROL316" s="96"/>
      <c r="ROM316" s="96"/>
      <c r="RON316" s="96"/>
      <c r="ROO316" s="96"/>
      <c r="ROP316" s="96"/>
      <c r="ROQ316" s="96"/>
      <c r="ROR316" s="96"/>
      <c r="ROS316" s="96"/>
      <c r="ROT316" s="96"/>
      <c r="ROU316" s="96"/>
      <c r="ROV316" s="96"/>
      <c r="ROW316" s="96"/>
      <c r="ROX316" s="96"/>
      <c r="ROY316" s="96"/>
      <c r="ROZ316" s="96"/>
      <c r="RPA316" s="96"/>
      <c r="RPB316" s="96"/>
      <c r="RPC316" s="96"/>
      <c r="RPD316" s="96"/>
      <c r="RPE316" s="96"/>
      <c r="RPF316" s="96"/>
      <c r="RPG316" s="96"/>
      <c r="RPH316" s="96"/>
      <c r="RPI316" s="96"/>
      <c r="RPJ316" s="96"/>
      <c r="RPK316" s="96"/>
      <c r="RPL316" s="96"/>
      <c r="RPM316" s="96"/>
      <c r="RPN316" s="96"/>
      <c r="RPO316" s="96"/>
      <c r="RPP316" s="96"/>
      <c r="RPQ316" s="96"/>
      <c r="RPR316" s="96"/>
      <c r="RPS316" s="96"/>
      <c r="RPT316" s="96"/>
      <c r="RPU316" s="96"/>
      <c r="RPV316" s="96"/>
      <c r="RPW316" s="96"/>
      <c r="RPX316" s="96"/>
      <c r="RPY316" s="96"/>
      <c r="RPZ316" s="96"/>
      <c r="RQA316" s="96"/>
      <c r="RQB316" s="96"/>
      <c r="RQC316" s="96"/>
      <c r="RQD316" s="96"/>
      <c r="RQE316" s="96"/>
      <c r="RQF316" s="96"/>
      <c r="RQG316" s="96"/>
      <c r="RQH316" s="96"/>
      <c r="RQI316" s="96"/>
      <c r="RQJ316" s="96"/>
      <c r="RQK316" s="96"/>
      <c r="RQL316" s="96"/>
      <c r="RQM316" s="96"/>
      <c r="RQN316" s="96"/>
      <c r="RQO316" s="96"/>
      <c r="RQP316" s="96"/>
      <c r="RQQ316" s="96"/>
      <c r="RQR316" s="96"/>
      <c r="RQS316" s="96"/>
      <c r="RQT316" s="96"/>
      <c r="RQU316" s="96"/>
      <c r="RQV316" s="96"/>
      <c r="RQW316" s="96"/>
      <c r="RQX316" s="96"/>
      <c r="RQY316" s="96"/>
      <c r="RQZ316" s="96"/>
      <c r="RRA316" s="96"/>
      <c r="RRB316" s="96"/>
      <c r="RRC316" s="96"/>
      <c r="RRD316" s="96"/>
      <c r="RRE316" s="96"/>
      <c r="RRF316" s="96"/>
      <c r="RRG316" s="96"/>
      <c r="RRH316" s="96"/>
      <c r="RRI316" s="96"/>
      <c r="RRJ316" s="96"/>
      <c r="RRK316" s="96"/>
      <c r="RRL316" s="96"/>
      <c r="RRM316" s="96"/>
      <c r="RRN316" s="96"/>
      <c r="RRO316" s="96"/>
      <c r="RRP316" s="96"/>
      <c r="RRQ316" s="96"/>
      <c r="RRR316" s="96"/>
      <c r="RRS316" s="96"/>
      <c r="RRT316" s="96"/>
      <c r="RRU316" s="96"/>
      <c r="RRV316" s="96"/>
      <c r="RRW316" s="96"/>
      <c r="RRX316" s="96"/>
      <c r="RRY316" s="96"/>
      <c r="RRZ316" s="96"/>
      <c r="RSA316" s="96"/>
      <c r="RSB316" s="96"/>
      <c r="RSC316" s="96"/>
      <c r="RSD316" s="96"/>
      <c r="RSE316" s="96"/>
      <c r="RSF316" s="96"/>
      <c r="RSG316" s="96"/>
      <c r="RSH316" s="96"/>
      <c r="RSI316" s="96"/>
      <c r="RSJ316" s="96"/>
      <c r="RSK316" s="96"/>
      <c r="RSL316" s="96"/>
      <c r="RSM316" s="96"/>
      <c r="RSN316" s="96"/>
      <c r="RSO316" s="96"/>
      <c r="RSP316" s="96"/>
      <c r="RSQ316" s="96"/>
      <c r="RSR316" s="96"/>
      <c r="RSS316" s="96"/>
      <c r="RST316" s="96"/>
      <c r="RSU316" s="96"/>
      <c r="RSV316" s="96"/>
      <c r="RSW316" s="96"/>
      <c r="RSX316" s="96"/>
      <c r="RSY316" s="96"/>
      <c r="RSZ316" s="96"/>
      <c r="RTA316" s="96"/>
      <c r="RTB316" s="96"/>
      <c r="RTC316" s="96"/>
      <c r="RTD316" s="96"/>
      <c r="RTE316" s="96"/>
      <c r="RTF316" s="96"/>
      <c r="RTG316" s="96"/>
      <c r="RTH316" s="96"/>
      <c r="RTI316" s="96"/>
      <c r="RTJ316" s="96"/>
      <c r="RTK316" s="96"/>
      <c r="RTL316" s="96"/>
      <c r="RTM316" s="96"/>
      <c r="RTN316" s="96"/>
      <c r="RTO316" s="96"/>
      <c r="RTP316" s="96"/>
      <c r="RTQ316" s="96"/>
      <c r="RTR316" s="96"/>
      <c r="RTS316" s="96"/>
      <c r="RTT316" s="96"/>
      <c r="RTU316" s="96"/>
      <c r="RTV316" s="96"/>
      <c r="RTW316" s="96"/>
      <c r="RTX316" s="96"/>
      <c r="RTY316" s="96"/>
      <c r="RTZ316" s="96"/>
      <c r="RUA316" s="96"/>
      <c r="RUB316" s="96"/>
      <c r="RUC316" s="96"/>
      <c r="RUD316" s="96"/>
      <c r="RUE316" s="96"/>
      <c r="RUF316" s="96"/>
      <c r="RUG316" s="96"/>
      <c r="RUH316" s="96"/>
      <c r="RUI316" s="96"/>
      <c r="RUJ316" s="96"/>
      <c r="RUK316" s="96"/>
      <c r="RUL316" s="96"/>
      <c r="RUM316" s="96"/>
      <c r="RUN316" s="96"/>
      <c r="RUO316" s="96"/>
      <c r="RUP316" s="96"/>
      <c r="RUQ316" s="96"/>
      <c r="RUR316" s="96"/>
      <c r="RUS316" s="96"/>
      <c r="RUT316" s="96"/>
      <c r="RUU316" s="96"/>
      <c r="RUV316" s="96"/>
      <c r="RUW316" s="96"/>
      <c r="RUX316" s="96"/>
      <c r="RUY316" s="96"/>
      <c r="RUZ316" s="96"/>
      <c r="RVA316" s="96"/>
      <c r="RVB316" s="96"/>
      <c r="RVC316" s="96"/>
      <c r="RVD316" s="96"/>
      <c r="RVE316" s="96"/>
      <c r="RVF316" s="96"/>
      <c r="RVG316" s="96"/>
      <c r="RVH316" s="96"/>
      <c r="RVI316" s="96"/>
      <c r="RVJ316" s="96"/>
      <c r="RVK316" s="96"/>
      <c r="RVL316" s="96"/>
      <c r="RVM316" s="96"/>
      <c r="RVN316" s="96"/>
      <c r="RVO316" s="96"/>
      <c r="RVP316" s="96"/>
      <c r="RVQ316" s="96"/>
      <c r="RVR316" s="96"/>
      <c r="RVS316" s="96"/>
      <c r="RVT316" s="96"/>
      <c r="RVU316" s="96"/>
      <c r="RVV316" s="96"/>
      <c r="RVW316" s="96"/>
      <c r="RVX316" s="96"/>
      <c r="RVY316" s="96"/>
      <c r="RVZ316" s="96"/>
      <c r="RWA316" s="96"/>
      <c r="RWB316" s="96"/>
      <c r="RWC316" s="96"/>
      <c r="RWD316" s="96"/>
      <c r="RWE316" s="96"/>
      <c r="RWF316" s="96"/>
      <c r="RWG316" s="96"/>
      <c r="RWH316" s="96"/>
      <c r="RWI316" s="96"/>
      <c r="RWJ316" s="96"/>
      <c r="RWK316" s="96"/>
      <c r="RWL316" s="96"/>
      <c r="RWM316" s="96"/>
      <c r="RWN316" s="96"/>
      <c r="RWO316" s="96"/>
      <c r="RWP316" s="96"/>
      <c r="RWQ316" s="96"/>
      <c r="RWR316" s="96"/>
      <c r="RWS316" s="96"/>
      <c r="RWT316" s="96"/>
      <c r="RWU316" s="96"/>
      <c r="RWV316" s="96"/>
      <c r="RWW316" s="96"/>
      <c r="RWX316" s="96"/>
      <c r="RWY316" s="96"/>
      <c r="RWZ316" s="96"/>
      <c r="RXA316" s="96"/>
      <c r="RXB316" s="96"/>
      <c r="RXC316" s="96"/>
      <c r="RXD316" s="96"/>
      <c r="RXE316" s="96"/>
      <c r="RXF316" s="96"/>
      <c r="RXG316" s="96"/>
      <c r="RXH316" s="96"/>
      <c r="RXI316" s="96"/>
      <c r="RXJ316" s="96"/>
      <c r="RXK316" s="96"/>
      <c r="RXL316" s="96"/>
      <c r="RXM316" s="96"/>
      <c r="RXN316" s="96"/>
      <c r="RXO316" s="96"/>
      <c r="RXP316" s="96"/>
      <c r="RXQ316" s="96"/>
      <c r="RXR316" s="96"/>
      <c r="RXS316" s="96"/>
      <c r="RXT316" s="96"/>
      <c r="RXU316" s="96"/>
      <c r="RXV316" s="96"/>
      <c r="RXW316" s="96"/>
      <c r="RXX316" s="96"/>
      <c r="RXY316" s="96"/>
      <c r="RXZ316" s="96"/>
      <c r="RYA316" s="96"/>
      <c r="RYB316" s="96"/>
      <c r="RYC316" s="96"/>
      <c r="RYD316" s="96"/>
      <c r="RYE316" s="96"/>
      <c r="RYF316" s="96"/>
      <c r="RYG316" s="96"/>
      <c r="RYH316" s="96"/>
      <c r="RYI316" s="96"/>
      <c r="RYJ316" s="96"/>
      <c r="RYK316" s="96"/>
      <c r="RYL316" s="96"/>
      <c r="RYM316" s="96"/>
      <c r="RYN316" s="96"/>
      <c r="RYO316" s="96"/>
      <c r="RYP316" s="96"/>
      <c r="RYQ316" s="96"/>
      <c r="RYR316" s="96"/>
      <c r="RYS316" s="96"/>
      <c r="RYT316" s="96"/>
      <c r="RYU316" s="96"/>
      <c r="RYV316" s="96"/>
      <c r="RYW316" s="96"/>
      <c r="RYX316" s="96"/>
      <c r="RYY316" s="96"/>
      <c r="RYZ316" s="96"/>
      <c r="RZA316" s="96"/>
      <c r="RZB316" s="96"/>
      <c r="RZC316" s="96"/>
      <c r="RZD316" s="96"/>
      <c r="RZE316" s="96"/>
      <c r="RZF316" s="96"/>
      <c r="RZG316" s="96"/>
      <c r="RZH316" s="96"/>
      <c r="RZI316" s="96"/>
      <c r="RZJ316" s="96"/>
      <c r="RZK316" s="96"/>
      <c r="RZL316" s="96"/>
      <c r="RZM316" s="96"/>
      <c r="RZN316" s="96"/>
      <c r="RZO316" s="96"/>
      <c r="RZP316" s="96"/>
      <c r="RZQ316" s="96"/>
      <c r="RZR316" s="96"/>
      <c r="RZS316" s="96"/>
      <c r="RZT316" s="96"/>
      <c r="RZU316" s="96"/>
      <c r="RZV316" s="96"/>
      <c r="RZW316" s="96"/>
      <c r="RZX316" s="96"/>
      <c r="RZY316" s="96"/>
      <c r="RZZ316" s="96"/>
      <c r="SAA316" s="96"/>
      <c r="SAB316" s="96"/>
      <c r="SAC316" s="96"/>
      <c r="SAD316" s="96"/>
      <c r="SAE316" s="96"/>
      <c r="SAF316" s="96"/>
      <c r="SAG316" s="96"/>
      <c r="SAH316" s="96"/>
      <c r="SAI316" s="96"/>
      <c r="SAJ316" s="96"/>
      <c r="SAK316" s="96"/>
      <c r="SAL316" s="96"/>
      <c r="SAM316" s="96"/>
      <c r="SAN316" s="96"/>
      <c r="SAO316" s="96"/>
      <c r="SAP316" s="96"/>
      <c r="SAQ316" s="96"/>
      <c r="SAR316" s="96"/>
      <c r="SAS316" s="96"/>
      <c r="SAT316" s="96"/>
      <c r="SAU316" s="96"/>
      <c r="SAV316" s="96"/>
      <c r="SAW316" s="96"/>
      <c r="SAX316" s="96"/>
      <c r="SAY316" s="96"/>
      <c r="SAZ316" s="96"/>
      <c r="SBA316" s="96"/>
      <c r="SBB316" s="96"/>
      <c r="SBC316" s="96"/>
      <c r="SBD316" s="96"/>
      <c r="SBE316" s="96"/>
      <c r="SBF316" s="96"/>
      <c r="SBG316" s="96"/>
      <c r="SBH316" s="96"/>
      <c r="SBI316" s="96"/>
      <c r="SBJ316" s="96"/>
      <c r="SBK316" s="96"/>
      <c r="SBL316" s="96"/>
      <c r="SBM316" s="96"/>
      <c r="SBN316" s="96"/>
      <c r="SBO316" s="96"/>
      <c r="SBP316" s="96"/>
      <c r="SBQ316" s="96"/>
      <c r="SBR316" s="96"/>
      <c r="SBS316" s="96"/>
      <c r="SBT316" s="96"/>
      <c r="SBU316" s="96"/>
      <c r="SBV316" s="96"/>
      <c r="SBW316" s="96"/>
      <c r="SBX316" s="96"/>
      <c r="SBY316" s="96"/>
      <c r="SBZ316" s="96"/>
      <c r="SCA316" s="96"/>
      <c r="SCB316" s="96"/>
      <c r="SCC316" s="96"/>
      <c r="SCD316" s="96"/>
      <c r="SCE316" s="96"/>
      <c r="SCF316" s="96"/>
      <c r="SCG316" s="96"/>
      <c r="SCH316" s="96"/>
      <c r="SCI316" s="96"/>
      <c r="SCJ316" s="96"/>
      <c r="SCK316" s="96"/>
      <c r="SCL316" s="96"/>
      <c r="SCM316" s="96"/>
      <c r="SCN316" s="96"/>
      <c r="SCO316" s="96"/>
      <c r="SCP316" s="96"/>
      <c r="SCQ316" s="96"/>
      <c r="SCR316" s="96"/>
      <c r="SCS316" s="96"/>
      <c r="SCT316" s="96"/>
      <c r="SCU316" s="96"/>
      <c r="SCV316" s="96"/>
      <c r="SCW316" s="96"/>
      <c r="SCX316" s="96"/>
      <c r="SCY316" s="96"/>
      <c r="SCZ316" s="96"/>
      <c r="SDA316" s="96"/>
      <c r="SDB316" s="96"/>
      <c r="SDC316" s="96"/>
      <c r="SDD316" s="96"/>
      <c r="SDE316" s="96"/>
      <c r="SDF316" s="96"/>
      <c r="SDG316" s="96"/>
      <c r="SDH316" s="96"/>
      <c r="SDI316" s="96"/>
      <c r="SDJ316" s="96"/>
      <c r="SDK316" s="96"/>
      <c r="SDL316" s="96"/>
      <c r="SDM316" s="96"/>
      <c r="SDN316" s="96"/>
      <c r="SDO316" s="96"/>
      <c r="SDP316" s="96"/>
      <c r="SDQ316" s="96"/>
      <c r="SDR316" s="96"/>
      <c r="SDS316" s="96"/>
      <c r="SDT316" s="96"/>
      <c r="SDU316" s="96"/>
      <c r="SDV316" s="96"/>
      <c r="SDW316" s="96"/>
      <c r="SDX316" s="96"/>
      <c r="SDY316" s="96"/>
      <c r="SDZ316" s="96"/>
      <c r="SEA316" s="96"/>
      <c r="SEB316" s="96"/>
      <c r="SEC316" s="96"/>
      <c r="SED316" s="96"/>
      <c r="SEE316" s="96"/>
      <c r="SEF316" s="96"/>
      <c r="SEG316" s="96"/>
      <c r="SEH316" s="96"/>
      <c r="SEI316" s="96"/>
      <c r="SEJ316" s="96"/>
      <c r="SEK316" s="96"/>
      <c r="SEL316" s="96"/>
      <c r="SEM316" s="96"/>
      <c r="SEN316" s="96"/>
      <c r="SEO316" s="96"/>
      <c r="SEP316" s="96"/>
      <c r="SEQ316" s="96"/>
      <c r="SER316" s="96"/>
      <c r="SES316" s="96"/>
      <c r="SET316" s="96"/>
      <c r="SEU316" s="96"/>
      <c r="SEV316" s="96"/>
      <c r="SEW316" s="96"/>
      <c r="SEX316" s="96"/>
      <c r="SEY316" s="96"/>
      <c r="SEZ316" s="96"/>
      <c r="SFA316" s="96"/>
      <c r="SFB316" s="96"/>
      <c r="SFC316" s="96"/>
      <c r="SFD316" s="96"/>
      <c r="SFE316" s="96"/>
      <c r="SFF316" s="96"/>
      <c r="SFG316" s="96"/>
      <c r="SFH316" s="96"/>
      <c r="SFI316" s="96"/>
      <c r="SFJ316" s="96"/>
      <c r="SFK316" s="96"/>
      <c r="SFL316" s="96"/>
      <c r="SFM316" s="96"/>
      <c r="SFN316" s="96"/>
      <c r="SFO316" s="96"/>
      <c r="SFP316" s="96"/>
      <c r="SFQ316" s="96"/>
      <c r="SFR316" s="96"/>
      <c r="SFS316" s="96"/>
      <c r="SFT316" s="96"/>
      <c r="SFU316" s="96"/>
      <c r="SFV316" s="96"/>
      <c r="SFW316" s="96"/>
      <c r="SFX316" s="96"/>
      <c r="SFY316" s="96"/>
      <c r="SFZ316" s="96"/>
      <c r="SGA316" s="96"/>
      <c r="SGB316" s="96"/>
      <c r="SGC316" s="96"/>
      <c r="SGD316" s="96"/>
      <c r="SGE316" s="96"/>
      <c r="SGF316" s="96"/>
      <c r="SGG316" s="96"/>
      <c r="SGH316" s="96"/>
      <c r="SGI316" s="96"/>
      <c r="SGJ316" s="96"/>
      <c r="SGK316" s="96"/>
      <c r="SGL316" s="96"/>
      <c r="SGM316" s="96"/>
      <c r="SGN316" s="96"/>
      <c r="SGO316" s="96"/>
      <c r="SGP316" s="96"/>
      <c r="SGQ316" s="96"/>
      <c r="SGR316" s="96"/>
      <c r="SGS316" s="96"/>
      <c r="SGT316" s="96"/>
      <c r="SGU316" s="96"/>
      <c r="SGV316" s="96"/>
      <c r="SGW316" s="96"/>
      <c r="SGX316" s="96"/>
      <c r="SGY316" s="96"/>
      <c r="SGZ316" s="96"/>
      <c r="SHA316" s="96"/>
      <c r="SHB316" s="96"/>
      <c r="SHC316" s="96"/>
      <c r="SHD316" s="96"/>
      <c r="SHE316" s="96"/>
      <c r="SHF316" s="96"/>
      <c r="SHG316" s="96"/>
      <c r="SHH316" s="96"/>
      <c r="SHI316" s="96"/>
      <c r="SHJ316" s="96"/>
      <c r="SHK316" s="96"/>
      <c r="SHL316" s="96"/>
      <c r="SHM316" s="96"/>
      <c r="SHN316" s="96"/>
      <c r="SHO316" s="96"/>
      <c r="SHP316" s="96"/>
      <c r="SHQ316" s="96"/>
      <c r="SHR316" s="96"/>
      <c r="SHS316" s="96"/>
      <c r="SHT316" s="96"/>
      <c r="SHU316" s="96"/>
      <c r="SHV316" s="96"/>
      <c r="SHW316" s="96"/>
      <c r="SHX316" s="96"/>
      <c r="SHY316" s="96"/>
      <c r="SHZ316" s="96"/>
      <c r="SIA316" s="96"/>
      <c r="SIB316" s="96"/>
      <c r="SIC316" s="96"/>
      <c r="SID316" s="96"/>
      <c r="SIE316" s="96"/>
      <c r="SIF316" s="96"/>
      <c r="SIG316" s="96"/>
      <c r="SIH316" s="96"/>
      <c r="SII316" s="96"/>
      <c r="SIJ316" s="96"/>
      <c r="SIK316" s="96"/>
      <c r="SIL316" s="96"/>
      <c r="SIM316" s="96"/>
      <c r="SIN316" s="96"/>
      <c r="SIO316" s="96"/>
      <c r="SIP316" s="96"/>
      <c r="SIQ316" s="96"/>
      <c r="SIR316" s="96"/>
      <c r="SIS316" s="96"/>
      <c r="SIT316" s="96"/>
      <c r="SIU316" s="96"/>
      <c r="SIV316" s="96"/>
      <c r="SIW316" s="96"/>
      <c r="SIX316" s="96"/>
      <c r="SIY316" s="96"/>
      <c r="SIZ316" s="96"/>
      <c r="SJA316" s="96"/>
      <c r="SJB316" s="96"/>
      <c r="SJC316" s="96"/>
      <c r="SJD316" s="96"/>
      <c r="SJE316" s="96"/>
      <c r="SJF316" s="96"/>
      <c r="SJG316" s="96"/>
      <c r="SJH316" s="96"/>
      <c r="SJI316" s="96"/>
      <c r="SJJ316" s="96"/>
      <c r="SJK316" s="96"/>
      <c r="SJL316" s="96"/>
      <c r="SJM316" s="96"/>
      <c r="SJN316" s="96"/>
      <c r="SJO316" s="96"/>
      <c r="SJP316" s="96"/>
      <c r="SJQ316" s="96"/>
      <c r="SJR316" s="96"/>
      <c r="SJS316" s="96"/>
      <c r="SJT316" s="96"/>
      <c r="SJU316" s="96"/>
      <c r="SJV316" s="96"/>
      <c r="SJW316" s="96"/>
      <c r="SJX316" s="96"/>
      <c r="SJY316" s="96"/>
      <c r="SJZ316" s="96"/>
      <c r="SKA316" s="96"/>
      <c r="SKB316" s="96"/>
      <c r="SKC316" s="96"/>
      <c r="SKD316" s="96"/>
      <c r="SKE316" s="96"/>
      <c r="SKF316" s="96"/>
      <c r="SKG316" s="96"/>
      <c r="SKH316" s="96"/>
      <c r="SKI316" s="96"/>
      <c r="SKJ316" s="96"/>
      <c r="SKK316" s="96"/>
      <c r="SKL316" s="96"/>
      <c r="SKM316" s="96"/>
      <c r="SKN316" s="96"/>
      <c r="SKO316" s="96"/>
      <c r="SKP316" s="96"/>
      <c r="SKQ316" s="96"/>
      <c r="SKR316" s="96"/>
      <c r="SKS316" s="96"/>
      <c r="SKT316" s="96"/>
      <c r="SKU316" s="96"/>
      <c r="SKV316" s="96"/>
      <c r="SKW316" s="96"/>
      <c r="SKX316" s="96"/>
      <c r="SKY316" s="96"/>
      <c r="SKZ316" s="96"/>
      <c r="SLA316" s="96"/>
      <c r="SLB316" s="96"/>
      <c r="SLC316" s="96"/>
      <c r="SLD316" s="96"/>
      <c r="SLE316" s="96"/>
      <c r="SLF316" s="96"/>
      <c r="SLG316" s="96"/>
      <c r="SLH316" s="96"/>
      <c r="SLI316" s="96"/>
      <c r="SLJ316" s="96"/>
      <c r="SLK316" s="96"/>
      <c r="SLL316" s="96"/>
      <c r="SLM316" s="96"/>
      <c r="SLN316" s="96"/>
      <c r="SLO316" s="96"/>
      <c r="SLP316" s="96"/>
      <c r="SLQ316" s="96"/>
      <c r="SLR316" s="96"/>
      <c r="SLS316" s="96"/>
      <c r="SLT316" s="96"/>
      <c r="SLU316" s="96"/>
      <c r="SLV316" s="96"/>
      <c r="SLW316" s="96"/>
      <c r="SLX316" s="96"/>
      <c r="SLY316" s="96"/>
      <c r="SLZ316" s="96"/>
      <c r="SMA316" s="96"/>
      <c r="SMB316" s="96"/>
      <c r="SMC316" s="96"/>
      <c r="SMD316" s="96"/>
      <c r="SME316" s="96"/>
      <c r="SMF316" s="96"/>
      <c r="SMG316" s="96"/>
      <c r="SMH316" s="96"/>
      <c r="SMI316" s="96"/>
      <c r="SMJ316" s="96"/>
      <c r="SMK316" s="96"/>
      <c r="SML316" s="96"/>
      <c r="SMM316" s="96"/>
      <c r="SMN316" s="96"/>
      <c r="SMO316" s="96"/>
      <c r="SMP316" s="96"/>
      <c r="SMQ316" s="96"/>
      <c r="SMR316" s="96"/>
      <c r="SMS316" s="96"/>
      <c r="SMT316" s="96"/>
      <c r="SMU316" s="96"/>
      <c r="SMV316" s="96"/>
      <c r="SMW316" s="96"/>
      <c r="SMX316" s="96"/>
      <c r="SMY316" s="96"/>
      <c r="SMZ316" s="96"/>
      <c r="SNA316" s="96"/>
      <c r="SNB316" s="96"/>
      <c r="SNC316" s="96"/>
      <c r="SND316" s="96"/>
      <c r="SNE316" s="96"/>
      <c r="SNF316" s="96"/>
      <c r="SNG316" s="96"/>
      <c r="SNH316" s="96"/>
      <c r="SNI316" s="96"/>
      <c r="SNJ316" s="96"/>
      <c r="SNK316" s="96"/>
      <c r="SNL316" s="96"/>
      <c r="SNM316" s="96"/>
      <c r="SNN316" s="96"/>
      <c r="SNO316" s="96"/>
      <c r="SNP316" s="96"/>
      <c r="SNQ316" s="96"/>
      <c r="SNR316" s="96"/>
      <c r="SNS316" s="96"/>
      <c r="SNT316" s="96"/>
      <c r="SNU316" s="96"/>
      <c r="SNV316" s="96"/>
      <c r="SNW316" s="96"/>
      <c r="SNX316" s="96"/>
      <c r="SNY316" s="96"/>
      <c r="SNZ316" s="96"/>
      <c r="SOA316" s="96"/>
      <c r="SOB316" s="96"/>
      <c r="SOC316" s="96"/>
      <c r="SOD316" s="96"/>
      <c r="SOE316" s="96"/>
      <c r="SOF316" s="96"/>
      <c r="SOG316" s="96"/>
      <c r="SOH316" s="96"/>
      <c r="SOI316" s="96"/>
      <c r="SOJ316" s="96"/>
      <c r="SOK316" s="96"/>
      <c r="SOL316" s="96"/>
      <c r="SOM316" s="96"/>
      <c r="SON316" s="96"/>
      <c r="SOO316" s="96"/>
      <c r="SOP316" s="96"/>
      <c r="SOQ316" s="96"/>
      <c r="SOR316" s="96"/>
      <c r="SOS316" s="96"/>
      <c r="SOT316" s="96"/>
      <c r="SOU316" s="96"/>
      <c r="SOV316" s="96"/>
      <c r="SOW316" s="96"/>
      <c r="SOX316" s="96"/>
      <c r="SOY316" s="96"/>
      <c r="SOZ316" s="96"/>
      <c r="SPA316" s="96"/>
      <c r="SPB316" s="96"/>
      <c r="SPC316" s="96"/>
      <c r="SPD316" s="96"/>
      <c r="SPE316" s="96"/>
      <c r="SPF316" s="96"/>
      <c r="SPG316" s="96"/>
      <c r="SPH316" s="96"/>
      <c r="SPI316" s="96"/>
      <c r="SPJ316" s="96"/>
      <c r="SPK316" s="96"/>
      <c r="SPL316" s="96"/>
      <c r="SPM316" s="96"/>
      <c r="SPN316" s="96"/>
      <c r="SPO316" s="96"/>
      <c r="SPP316" s="96"/>
      <c r="SPQ316" s="96"/>
      <c r="SPR316" s="96"/>
      <c r="SPS316" s="96"/>
      <c r="SPT316" s="96"/>
      <c r="SPU316" s="96"/>
      <c r="SPV316" s="96"/>
      <c r="SPW316" s="96"/>
      <c r="SPX316" s="96"/>
      <c r="SPY316" s="96"/>
      <c r="SPZ316" s="96"/>
      <c r="SQA316" s="96"/>
      <c r="SQB316" s="96"/>
      <c r="SQC316" s="96"/>
      <c r="SQD316" s="96"/>
      <c r="SQE316" s="96"/>
      <c r="SQF316" s="96"/>
      <c r="SQG316" s="96"/>
      <c r="SQH316" s="96"/>
      <c r="SQI316" s="96"/>
      <c r="SQJ316" s="96"/>
      <c r="SQK316" s="96"/>
      <c r="SQL316" s="96"/>
      <c r="SQM316" s="96"/>
      <c r="SQN316" s="96"/>
      <c r="SQO316" s="96"/>
      <c r="SQP316" s="96"/>
      <c r="SQQ316" s="96"/>
      <c r="SQR316" s="96"/>
      <c r="SQS316" s="96"/>
      <c r="SQT316" s="96"/>
      <c r="SQU316" s="96"/>
      <c r="SQV316" s="96"/>
      <c r="SQW316" s="96"/>
      <c r="SQX316" s="96"/>
      <c r="SQY316" s="96"/>
      <c r="SQZ316" s="96"/>
      <c r="SRA316" s="96"/>
      <c r="SRB316" s="96"/>
      <c r="SRC316" s="96"/>
      <c r="SRD316" s="96"/>
      <c r="SRE316" s="96"/>
      <c r="SRF316" s="96"/>
      <c r="SRG316" s="96"/>
      <c r="SRH316" s="96"/>
      <c r="SRI316" s="96"/>
      <c r="SRJ316" s="96"/>
      <c r="SRK316" s="96"/>
      <c r="SRL316" s="96"/>
      <c r="SRM316" s="96"/>
      <c r="SRN316" s="96"/>
      <c r="SRO316" s="96"/>
      <c r="SRP316" s="96"/>
      <c r="SRQ316" s="96"/>
      <c r="SRR316" s="96"/>
      <c r="SRS316" s="96"/>
      <c r="SRT316" s="96"/>
      <c r="SRU316" s="96"/>
      <c r="SRV316" s="96"/>
      <c r="SRW316" s="96"/>
      <c r="SRX316" s="96"/>
      <c r="SRY316" s="96"/>
      <c r="SRZ316" s="96"/>
      <c r="SSA316" s="96"/>
      <c r="SSB316" s="96"/>
      <c r="SSC316" s="96"/>
      <c r="SSD316" s="96"/>
      <c r="SSE316" s="96"/>
      <c r="SSF316" s="96"/>
      <c r="SSG316" s="96"/>
      <c r="SSH316" s="96"/>
      <c r="SSI316" s="96"/>
      <c r="SSJ316" s="96"/>
      <c r="SSK316" s="96"/>
      <c r="SSL316" s="96"/>
      <c r="SSM316" s="96"/>
      <c r="SSN316" s="96"/>
      <c r="SSO316" s="96"/>
      <c r="SSP316" s="96"/>
      <c r="SSQ316" s="96"/>
      <c r="SSR316" s="96"/>
      <c r="SSS316" s="96"/>
      <c r="SST316" s="96"/>
      <c r="SSU316" s="96"/>
      <c r="SSV316" s="96"/>
      <c r="SSW316" s="96"/>
      <c r="SSX316" s="96"/>
      <c r="SSY316" s="96"/>
      <c r="SSZ316" s="96"/>
      <c r="STA316" s="96"/>
      <c r="STB316" s="96"/>
      <c r="STC316" s="96"/>
      <c r="STD316" s="96"/>
      <c r="STE316" s="96"/>
      <c r="STF316" s="96"/>
      <c r="STG316" s="96"/>
      <c r="STH316" s="96"/>
      <c r="STI316" s="96"/>
      <c r="STJ316" s="96"/>
      <c r="STK316" s="96"/>
      <c r="STL316" s="96"/>
      <c r="STM316" s="96"/>
      <c r="STN316" s="96"/>
      <c r="STO316" s="96"/>
      <c r="STP316" s="96"/>
      <c r="STQ316" s="96"/>
      <c r="STR316" s="96"/>
      <c r="STS316" s="96"/>
      <c r="STT316" s="96"/>
      <c r="STU316" s="96"/>
      <c r="STV316" s="96"/>
      <c r="STW316" s="96"/>
      <c r="STX316" s="96"/>
      <c r="STY316" s="96"/>
      <c r="STZ316" s="96"/>
      <c r="SUA316" s="96"/>
      <c r="SUB316" s="96"/>
      <c r="SUC316" s="96"/>
      <c r="SUD316" s="96"/>
      <c r="SUE316" s="96"/>
      <c r="SUF316" s="96"/>
      <c r="SUG316" s="96"/>
      <c r="SUH316" s="96"/>
      <c r="SUI316" s="96"/>
      <c r="SUJ316" s="96"/>
      <c r="SUK316" s="96"/>
      <c r="SUL316" s="96"/>
      <c r="SUM316" s="96"/>
      <c r="SUN316" s="96"/>
      <c r="SUO316" s="96"/>
      <c r="SUP316" s="96"/>
      <c r="SUQ316" s="96"/>
      <c r="SUR316" s="96"/>
      <c r="SUS316" s="96"/>
      <c r="SUT316" s="96"/>
      <c r="SUU316" s="96"/>
      <c r="SUV316" s="96"/>
      <c r="SUW316" s="96"/>
      <c r="SUX316" s="96"/>
      <c r="SUY316" s="96"/>
      <c r="SUZ316" s="96"/>
      <c r="SVA316" s="96"/>
      <c r="SVB316" s="96"/>
      <c r="SVC316" s="96"/>
      <c r="SVD316" s="96"/>
      <c r="SVE316" s="96"/>
      <c r="SVF316" s="96"/>
      <c r="SVG316" s="96"/>
      <c r="SVH316" s="96"/>
      <c r="SVI316" s="96"/>
      <c r="SVJ316" s="96"/>
      <c r="SVK316" s="96"/>
      <c r="SVL316" s="96"/>
      <c r="SVM316" s="96"/>
      <c r="SVN316" s="96"/>
      <c r="SVO316" s="96"/>
      <c r="SVP316" s="96"/>
      <c r="SVQ316" s="96"/>
      <c r="SVR316" s="96"/>
      <c r="SVS316" s="96"/>
      <c r="SVT316" s="96"/>
      <c r="SVU316" s="96"/>
      <c r="SVV316" s="96"/>
      <c r="SVW316" s="96"/>
      <c r="SVX316" s="96"/>
      <c r="SVY316" s="96"/>
      <c r="SVZ316" s="96"/>
      <c r="SWA316" s="96"/>
      <c r="SWB316" s="96"/>
      <c r="SWC316" s="96"/>
      <c r="SWD316" s="96"/>
      <c r="SWE316" s="96"/>
      <c r="SWF316" s="96"/>
      <c r="SWG316" s="96"/>
      <c r="SWH316" s="96"/>
      <c r="SWI316" s="96"/>
      <c r="SWJ316" s="96"/>
      <c r="SWK316" s="96"/>
      <c r="SWL316" s="96"/>
      <c r="SWM316" s="96"/>
      <c r="SWN316" s="96"/>
      <c r="SWO316" s="96"/>
      <c r="SWP316" s="96"/>
      <c r="SWQ316" s="96"/>
      <c r="SWR316" s="96"/>
      <c r="SWS316" s="96"/>
      <c r="SWT316" s="96"/>
      <c r="SWU316" s="96"/>
      <c r="SWV316" s="96"/>
      <c r="SWW316" s="96"/>
      <c r="SWX316" s="96"/>
      <c r="SWY316" s="96"/>
      <c r="SWZ316" s="96"/>
      <c r="SXA316" s="96"/>
      <c r="SXB316" s="96"/>
      <c r="SXC316" s="96"/>
      <c r="SXD316" s="96"/>
      <c r="SXE316" s="96"/>
      <c r="SXF316" s="96"/>
      <c r="SXG316" s="96"/>
      <c r="SXH316" s="96"/>
      <c r="SXI316" s="96"/>
      <c r="SXJ316" s="96"/>
      <c r="SXK316" s="96"/>
      <c r="SXL316" s="96"/>
      <c r="SXM316" s="96"/>
      <c r="SXN316" s="96"/>
      <c r="SXO316" s="96"/>
      <c r="SXP316" s="96"/>
      <c r="SXQ316" s="96"/>
      <c r="SXR316" s="96"/>
      <c r="SXS316" s="96"/>
      <c r="SXT316" s="96"/>
      <c r="SXU316" s="96"/>
      <c r="SXV316" s="96"/>
      <c r="SXW316" s="96"/>
      <c r="SXX316" s="96"/>
      <c r="SXY316" s="96"/>
      <c r="SXZ316" s="96"/>
      <c r="SYA316" s="96"/>
      <c r="SYB316" s="96"/>
      <c r="SYC316" s="96"/>
      <c r="SYD316" s="96"/>
      <c r="SYE316" s="96"/>
      <c r="SYF316" s="96"/>
      <c r="SYG316" s="96"/>
      <c r="SYH316" s="96"/>
      <c r="SYI316" s="96"/>
      <c r="SYJ316" s="96"/>
      <c r="SYK316" s="96"/>
      <c r="SYL316" s="96"/>
      <c r="SYM316" s="96"/>
      <c r="SYN316" s="96"/>
      <c r="SYO316" s="96"/>
      <c r="SYP316" s="96"/>
      <c r="SYQ316" s="96"/>
      <c r="SYR316" s="96"/>
      <c r="SYS316" s="96"/>
      <c r="SYT316" s="96"/>
      <c r="SYU316" s="96"/>
      <c r="SYV316" s="96"/>
      <c r="SYW316" s="96"/>
      <c r="SYX316" s="96"/>
      <c r="SYY316" s="96"/>
      <c r="SYZ316" s="96"/>
      <c r="SZA316" s="96"/>
      <c r="SZB316" s="96"/>
      <c r="SZC316" s="96"/>
      <c r="SZD316" s="96"/>
      <c r="SZE316" s="96"/>
      <c r="SZF316" s="96"/>
      <c r="SZG316" s="96"/>
      <c r="SZH316" s="96"/>
      <c r="SZI316" s="96"/>
      <c r="SZJ316" s="96"/>
      <c r="SZK316" s="96"/>
      <c r="SZL316" s="96"/>
      <c r="SZM316" s="96"/>
      <c r="SZN316" s="96"/>
      <c r="SZO316" s="96"/>
      <c r="SZP316" s="96"/>
      <c r="SZQ316" s="96"/>
      <c r="SZR316" s="96"/>
      <c r="SZS316" s="96"/>
      <c r="SZT316" s="96"/>
      <c r="SZU316" s="96"/>
      <c r="SZV316" s="96"/>
      <c r="SZW316" s="96"/>
      <c r="SZX316" s="96"/>
      <c r="SZY316" s="96"/>
      <c r="SZZ316" s="96"/>
      <c r="TAA316" s="96"/>
      <c r="TAB316" s="96"/>
      <c r="TAC316" s="96"/>
      <c r="TAD316" s="96"/>
      <c r="TAE316" s="96"/>
      <c r="TAF316" s="96"/>
      <c r="TAG316" s="96"/>
      <c r="TAH316" s="96"/>
      <c r="TAI316" s="96"/>
      <c r="TAJ316" s="96"/>
      <c r="TAK316" s="96"/>
      <c r="TAL316" s="96"/>
      <c r="TAM316" s="96"/>
      <c r="TAN316" s="96"/>
      <c r="TAO316" s="96"/>
      <c r="TAP316" s="96"/>
      <c r="TAQ316" s="96"/>
      <c r="TAR316" s="96"/>
      <c r="TAS316" s="96"/>
      <c r="TAT316" s="96"/>
      <c r="TAU316" s="96"/>
      <c r="TAV316" s="96"/>
      <c r="TAW316" s="96"/>
      <c r="TAX316" s="96"/>
      <c r="TAY316" s="96"/>
      <c r="TAZ316" s="96"/>
      <c r="TBA316" s="96"/>
      <c r="TBB316" s="96"/>
      <c r="TBC316" s="96"/>
      <c r="TBD316" s="96"/>
      <c r="TBE316" s="96"/>
      <c r="TBF316" s="96"/>
      <c r="TBG316" s="96"/>
      <c r="TBH316" s="96"/>
      <c r="TBI316" s="96"/>
      <c r="TBJ316" s="96"/>
      <c r="TBK316" s="96"/>
      <c r="TBL316" s="96"/>
      <c r="TBM316" s="96"/>
      <c r="TBN316" s="96"/>
      <c r="TBO316" s="96"/>
      <c r="TBP316" s="96"/>
      <c r="TBQ316" s="96"/>
      <c r="TBR316" s="96"/>
      <c r="TBS316" s="96"/>
      <c r="TBT316" s="96"/>
      <c r="TBU316" s="96"/>
      <c r="TBV316" s="96"/>
      <c r="TBW316" s="96"/>
      <c r="TBX316" s="96"/>
      <c r="TBY316" s="96"/>
      <c r="TBZ316" s="96"/>
      <c r="TCA316" s="96"/>
      <c r="TCB316" s="96"/>
      <c r="TCC316" s="96"/>
      <c r="TCD316" s="96"/>
      <c r="TCE316" s="96"/>
      <c r="TCF316" s="96"/>
      <c r="TCG316" s="96"/>
      <c r="TCH316" s="96"/>
      <c r="TCI316" s="96"/>
      <c r="TCJ316" s="96"/>
      <c r="TCK316" s="96"/>
      <c r="TCL316" s="96"/>
      <c r="TCM316" s="96"/>
      <c r="TCN316" s="96"/>
      <c r="TCO316" s="96"/>
      <c r="TCP316" s="96"/>
      <c r="TCQ316" s="96"/>
      <c r="TCR316" s="96"/>
      <c r="TCS316" s="96"/>
      <c r="TCT316" s="96"/>
      <c r="TCU316" s="96"/>
      <c r="TCV316" s="96"/>
      <c r="TCW316" s="96"/>
      <c r="TCX316" s="96"/>
      <c r="TCY316" s="96"/>
      <c r="TCZ316" s="96"/>
      <c r="TDA316" s="96"/>
      <c r="TDB316" s="96"/>
      <c r="TDC316" s="96"/>
      <c r="TDD316" s="96"/>
      <c r="TDE316" s="96"/>
      <c r="TDF316" s="96"/>
      <c r="TDG316" s="96"/>
      <c r="TDH316" s="96"/>
      <c r="TDI316" s="96"/>
      <c r="TDJ316" s="96"/>
      <c r="TDK316" s="96"/>
      <c r="TDL316" s="96"/>
      <c r="TDM316" s="96"/>
      <c r="TDN316" s="96"/>
      <c r="TDO316" s="96"/>
      <c r="TDP316" s="96"/>
      <c r="TDQ316" s="96"/>
      <c r="TDR316" s="96"/>
      <c r="TDS316" s="96"/>
      <c r="TDT316" s="96"/>
      <c r="TDU316" s="96"/>
      <c r="TDV316" s="96"/>
      <c r="TDW316" s="96"/>
      <c r="TDX316" s="96"/>
      <c r="TDY316" s="96"/>
      <c r="TDZ316" s="96"/>
      <c r="TEA316" s="96"/>
      <c r="TEB316" s="96"/>
      <c r="TEC316" s="96"/>
      <c r="TED316" s="96"/>
      <c r="TEE316" s="96"/>
      <c r="TEF316" s="96"/>
      <c r="TEG316" s="96"/>
      <c r="TEH316" s="96"/>
      <c r="TEI316" s="96"/>
      <c r="TEJ316" s="96"/>
      <c r="TEK316" s="96"/>
      <c r="TEL316" s="96"/>
      <c r="TEM316" s="96"/>
      <c r="TEN316" s="96"/>
      <c r="TEO316" s="96"/>
      <c r="TEP316" s="96"/>
      <c r="TEQ316" s="96"/>
      <c r="TER316" s="96"/>
      <c r="TES316" s="96"/>
      <c r="TET316" s="96"/>
      <c r="TEU316" s="96"/>
      <c r="TEV316" s="96"/>
      <c r="TEW316" s="96"/>
      <c r="TEX316" s="96"/>
      <c r="TEY316" s="96"/>
      <c r="TEZ316" s="96"/>
      <c r="TFA316" s="96"/>
      <c r="TFB316" s="96"/>
      <c r="TFC316" s="96"/>
      <c r="TFD316" s="96"/>
      <c r="TFE316" s="96"/>
      <c r="TFF316" s="96"/>
      <c r="TFG316" s="96"/>
      <c r="TFH316" s="96"/>
      <c r="TFI316" s="96"/>
      <c r="TFJ316" s="96"/>
      <c r="TFK316" s="96"/>
      <c r="TFL316" s="96"/>
      <c r="TFM316" s="96"/>
      <c r="TFN316" s="96"/>
      <c r="TFO316" s="96"/>
      <c r="TFP316" s="96"/>
      <c r="TFQ316" s="96"/>
      <c r="TFR316" s="96"/>
      <c r="TFS316" s="96"/>
      <c r="TFT316" s="96"/>
      <c r="TFU316" s="96"/>
      <c r="TFV316" s="96"/>
      <c r="TFW316" s="96"/>
      <c r="TFX316" s="96"/>
      <c r="TFY316" s="96"/>
      <c r="TFZ316" s="96"/>
      <c r="TGA316" s="96"/>
      <c r="TGB316" s="96"/>
      <c r="TGC316" s="96"/>
      <c r="TGD316" s="96"/>
      <c r="TGE316" s="96"/>
      <c r="TGF316" s="96"/>
      <c r="TGG316" s="96"/>
      <c r="TGH316" s="96"/>
      <c r="TGI316" s="96"/>
      <c r="TGJ316" s="96"/>
      <c r="TGK316" s="96"/>
      <c r="TGL316" s="96"/>
      <c r="TGM316" s="96"/>
      <c r="TGN316" s="96"/>
      <c r="TGO316" s="96"/>
      <c r="TGP316" s="96"/>
      <c r="TGQ316" s="96"/>
      <c r="TGR316" s="96"/>
      <c r="TGS316" s="96"/>
      <c r="TGT316" s="96"/>
      <c r="TGU316" s="96"/>
      <c r="TGV316" s="96"/>
      <c r="TGW316" s="96"/>
      <c r="TGX316" s="96"/>
      <c r="TGY316" s="96"/>
      <c r="TGZ316" s="96"/>
      <c r="THA316" s="96"/>
      <c r="THB316" s="96"/>
      <c r="THC316" s="96"/>
      <c r="THD316" s="96"/>
      <c r="THE316" s="96"/>
      <c r="THF316" s="96"/>
      <c r="THG316" s="96"/>
      <c r="THH316" s="96"/>
      <c r="THI316" s="96"/>
      <c r="THJ316" s="96"/>
      <c r="THK316" s="96"/>
      <c r="THL316" s="96"/>
      <c r="THM316" s="96"/>
      <c r="THN316" s="96"/>
      <c r="THO316" s="96"/>
      <c r="THP316" s="96"/>
      <c r="THQ316" s="96"/>
      <c r="THR316" s="96"/>
      <c r="THS316" s="96"/>
      <c r="THT316" s="96"/>
      <c r="THU316" s="96"/>
      <c r="THV316" s="96"/>
      <c r="THW316" s="96"/>
      <c r="THX316" s="96"/>
      <c r="THY316" s="96"/>
      <c r="THZ316" s="96"/>
      <c r="TIA316" s="96"/>
      <c r="TIB316" s="96"/>
      <c r="TIC316" s="96"/>
      <c r="TID316" s="96"/>
      <c r="TIE316" s="96"/>
      <c r="TIF316" s="96"/>
      <c r="TIG316" s="96"/>
      <c r="TIH316" s="96"/>
      <c r="TII316" s="96"/>
      <c r="TIJ316" s="96"/>
      <c r="TIK316" s="96"/>
      <c r="TIL316" s="96"/>
      <c r="TIM316" s="96"/>
      <c r="TIN316" s="96"/>
      <c r="TIO316" s="96"/>
      <c r="TIP316" s="96"/>
      <c r="TIQ316" s="96"/>
      <c r="TIR316" s="96"/>
      <c r="TIS316" s="96"/>
      <c r="TIT316" s="96"/>
      <c r="TIU316" s="96"/>
      <c r="TIV316" s="96"/>
      <c r="TIW316" s="96"/>
      <c r="TIX316" s="96"/>
      <c r="TIY316" s="96"/>
      <c r="TIZ316" s="96"/>
      <c r="TJA316" s="96"/>
      <c r="TJB316" s="96"/>
      <c r="TJC316" s="96"/>
      <c r="TJD316" s="96"/>
      <c r="TJE316" s="96"/>
      <c r="TJF316" s="96"/>
      <c r="TJG316" s="96"/>
      <c r="TJH316" s="96"/>
      <c r="TJI316" s="96"/>
      <c r="TJJ316" s="96"/>
      <c r="TJK316" s="96"/>
      <c r="TJL316" s="96"/>
      <c r="TJM316" s="96"/>
      <c r="TJN316" s="96"/>
      <c r="TJO316" s="96"/>
      <c r="TJP316" s="96"/>
      <c r="TJQ316" s="96"/>
      <c r="TJR316" s="96"/>
      <c r="TJS316" s="96"/>
      <c r="TJT316" s="96"/>
      <c r="TJU316" s="96"/>
      <c r="TJV316" s="96"/>
      <c r="TJW316" s="96"/>
      <c r="TJX316" s="96"/>
      <c r="TJY316" s="96"/>
      <c r="TJZ316" s="96"/>
      <c r="TKA316" s="96"/>
      <c r="TKB316" s="96"/>
      <c r="TKC316" s="96"/>
      <c r="TKD316" s="96"/>
      <c r="TKE316" s="96"/>
      <c r="TKF316" s="96"/>
      <c r="TKG316" s="96"/>
      <c r="TKH316" s="96"/>
      <c r="TKI316" s="96"/>
      <c r="TKJ316" s="96"/>
      <c r="TKK316" s="96"/>
      <c r="TKL316" s="96"/>
      <c r="TKM316" s="96"/>
      <c r="TKN316" s="96"/>
      <c r="TKO316" s="96"/>
      <c r="TKP316" s="96"/>
      <c r="TKQ316" s="96"/>
      <c r="TKR316" s="96"/>
      <c r="TKS316" s="96"/>
      <c r="TKT316" s="96"/>
      <c r="TKU316" s="96"/>
      <c r="TKV316" s="96"/>
      <c r="TKW316" s="96"/>
      <c r="TKX316" s="96"/>
      <c r="TKY316" s="96"/>
      <c r="TKZ316" s="96"/>
      <c r="TLA316" s="96"/>
      <c r="TLB316" s="96"/>
      <c r="TLC316" s="96"/>
      <c r="TLD316" s="96"/>
      <c r="TLE316" s="96"/>
      <c r="TLF316" s="96"/>
      <c r="TLG316" s="96"/>
      <c r="TLH316" s="96"/>
      <c r="TLI316" s="96"/>
      <c r="TLJ316" s="96"/>
      <c r="TLK316" s="96"/>
      <c r="TLL316" s="96"/>
      <c r="TLM316" s="96"/>
      <c r="TLN316" s="96"/>
      <c r="TLO316" s="96"/>
      <c r="TLP316" s="96"/>
      <c r="TLQ316" s="96"/>
      <c r="TLR316" s="96"/>
      <c r="TLS316" s="96"/>
      <c r="TLT316" s="96"/>
      <c r="TLU316" s="96"/>
      <c r="TLV316" s="96"/>
      <c r="TLW316" s="96"/>
      <c r="TLX316" s="96"/>
      <c r="TLY316" s="96"/>
      <c r="TLZ316" s="96"/>
      <c r="TMA316" s="96"/>
      <c r="TMB316" s="96"/>
      <c r="TMC316" s="96"/>
      <c r="TMD316" s="96"/>
      <c r="TME316" s="96"/>
      <c r="TMF316" s="96"/>
      <c r="TMG316" s="96"/>
      <c r="TMH316" s="96"/>
      <c r="TMI316" s="96"/>
      <c r="TMJ316" s="96"/>
      <c r="TMK316" s="96"/>
      <c r="TML316" s="96"/>
      <c r="TMM316" s="96"/>
      <c r="TMN316" s="96"/>
      <c r="TMO316" s="96"/>
      <c r="TMP316" s="96"/>
      <c r="TMQ316" s="96"/>
      <c r="TMR316" s="96"/>
      <c r="TMS316" s="96"/>
      <c r="TMT316" s="96"/>
      <c r="TMU316" s="96"/>
      <c r="TMV316" s="96"/>
      <c r="TMW316" s="96"/>
      <c r="TMX316" s="96"/>
      <c r="TMY316" s="96"/>
      <c r="TMZ316" s="96"/>
      <c r="TNA316" s="96"/>
      <c r="TNB316" s="96"/>
      <c r="TNC316" s="96"/>
      <c r="TND316" s="96"/>
      <c r="TNE316" s="96"/>
      <c r="TNF316" s="96"/>
      <c r="TNG316" s="96"/>
      <c r="TNH316" s="96"/>
      <c r="TNI316" s="96"/>
      <c r="TNJ316" s="96"/>
      <c r="TNK316" s="96"/>
      <c r="TNL316" s="96"/>
      <c r="TNM316" s="96"/>
      <c r="TNN316" s="96"/>
      <c r="TNO316" s="96"/>
      <c r="TNP316" s="96"/>
      <c r="TNQ316" s="96"/>
      <c r="TNR316" s="96"/>
      <c r="TNS316" s="96"/>
      <c r="TNT316" s="96"/>
      <c r="TNU316" s="96"/>
      <c r="TNV316" s="96"/>
      <c r="TNW316" s="96"/>
      <c r="TNX316" s="96"/>
      <c r="TNY316" s="96"/>
      <c r="TNZ316" s="96"/>
      <c r="TOA316" s="96"/>
      <c r="TOB316" s="96"/>
      <c r="TOC316" s="96"/>
      <c r="TOD316" s="96"/>
      <c r="TOE316" s="96"/>
      <c r="TOF316" s="96"/>
      <c r="TOG316" s="96"/>
      <c r="TOH316" s="96"/>
      <c r="TOI316" s="96"/>
      <c r="TOJ316" s="96"/>
      <c r="TOK316" s="96"/>
      <c r="TOL316" s="96"/>
      <c r="TOM316" s="96"/>
      <c r="TON316" s="96"/>
      <c r="TOO316" s="96"/>
      <c r="TOP316" s="96"/>
      <c r="TOQ316" s="96"/>
      <c r="TOR316" s="96"/>
      <c r="TOS316" s="96"/>
      <c r="TOT316" s="96"/>
      <c r="TOU316" s="96"/>
      <c r="TOV316" s="96"/>
      <c r="TOW316" s="96"/>
      <c r="TOX316" s="96"/>
      <c r="TOY316" s="96"/>
      <c r="TOZ316" s="96"/>
      <c r="TPA316" s="96"/>
      <c r="TPB316" s="96"/>
      <c r="TPC316" s="96"/>
      <c r="TPD316" s="96"/>
      <c r="TPE316" s="96"/>
      <c r="TPF316" s="96"/>
      <c r="TPG316" s="96"/>
      <c r="TPH316" s="96"/>
      <c r="TPI316" s="96"/>
      <c r="TPJ316" s="96"/>
      <c r="TPK316" s="96"/>
      <c r="TPL316" s="96"/>
      <c r="TPM316" s="96"/>
      <c r="TPN316" s="96"/>
      <c r="TPO316" s="96"/>
      <c r="TPP316" s="96"/>
      <c r="TPQ316" s="96"/>
      <c r="TPR316" s="96"/>
      <c r="TPS316" s="96"/>
      <c r="TPT316" s="96"/>
      <c r="TPU316" s="96"/>
      <c r="TPV316" s="96"/>
      <c r="TPW316" s="96"/>
      <c r="TPX316" s="96"/>
      <c r="TPY316" s="96"/>
      <c r="TPZ316" s="96"/>
      <c r="TQA316" s="96"/>
      <c r="TQB316" s="96"/>
      <c r="TQC316" s="96"/>
      <c r="TQD316" s="96"/>
      <c r="TQE316" s="96"/>
      <c r="TQF316" s="96"/>
      <c r="TQG316" s="96"/>
      <c r="TQH316" s="96"/>
      <c r="TQI316" s="96"/>
      <c r="TQJ316" s="96"/>
      <c r="TQK316" s="96"/>
      <c r="TQL316" s="96"/>
      <c r="TQM316" s="96"/>
      <c r="TQN316" s="96"/>
      <c r="TQO316" s="96"/>
      <c r="TQP316" s="96"/>
      <c r="TQQ316" s="96"/>
      <c r="TQR316" s="96"/>
      <c r="TQS316" s="96"/>
      <c r="TQT316" s="96"/>
      <c r="TQU316" s="96"/>
      <c r="TQV316" s="96"/>
      <c r="TQW316" s="96"/>
      <c r="TQX316" s="96"/>
      <c r="TQY316" s="96"/>
      <c r="TQZ316" s="96"/>
      <c r="TRA316" s="96"/>
      <c r="TRB316" s="96"/>
      <c r="TRC316" s="96"/>
      <c r="TRD316" s="96"/>
      <c r="TRE316" s="96"/>
      <c r="TRF316" s="96"/>
      <c r="TRG316" s="96"/>
      <c r="TRH316" s="96"/>
      <c r="TRI316" s="96"/>
      <c r="TRJ316" s="96"/>
      <c r="TRK316" s="96"/>
      <c r="TRL316" s="96"/>
      <c r="TRM316" s="96"/>
      <c r="TRN316" s="96"/>
      <c r="TRO316" s="96"/>
      <c r="TRP316" s="96"/>
      <c r="TRQ316" s="96"/>
      <c r="TRR316" s="96"/>
      <c r="TRS316" s="96"/>
      <c r="TRT316" s="96"/>
      <c r="TRU316" s="96"/>
      <c r="TRV316" s="96"/>
      <c r="TRW316" s="96"/>
      <c r="TRX316" s="96"/>
      <c r="TRY316" s="96"/>
      <c r="TRZ316" s="96"/>
      <c r="TSA316" s="96"/>
      <c r="TSB316" s="96"/>
      <c r="TSC316" s="96"/>
      <c r="TSD316" s="96"/>
      <c r="TSE316" s="96"/>
      <c r="TSF316" s="96"/>
      <c r="TSG316" s="96"/>
      <c r="TSH316" s="96"/>
      <c r="TSI316" s="96"/>
      <c r="TSJ316" s="96"/>
      <c r="TSK316" s="96"/>
      <c r="TSL316" s="96"/>
      <c r="TSM316" s="96"/>
      <c r="TSN316" s="96"/>
      <c r="TSO316" s="96"/>
      <c r="TSP316" s="96"/>
      <c r="TSQ316" s="96"/>
      <c r="TSR316" s="96"/>
      <c r="TSS316" s="96"/>
      <c r="TST316" s="96"/>
      <c r="TSU316" s="96"/>
      <c r="TSV316" s="96"/>
      <c r="TSW316" s="96"/>
      <c r="TSX316" s="96"/>
      <c r="TSY316" s="96"/>
      <c r="TSZ316" s="96"/>
      <c r="TTA316" s="96"/>
      <c r="TTB316" s="96"/>
      <c r="TTC316" s="96"/>
      <c r="TTD316" s="96"/>
      <c r="TTE316" s="96"/>
      <c r="TTF316" s="96"/>
      <c r="TTG316" s="96"/>
      <c r="TTH316" s="96"/>
      <c r="TTI316" s="96"/>
      <c r="TTJ316" s="96"/>
      <c r="TTK316" s="96"/>
      <c r="TTL316" s="96"/>
      <c r="TTM316" s="96"/>
      <c r="TTN316" s="96"/>
      <c r="TTO316" s="96"/>
      <c r="TTP316" s="96"/>
      <c r="TTQ316" s="96"/>
      <c r="TTR316" s="96"/>
      <c r="TTS316" s="96"/>
      <c r="TTT316" s="96"/>
      <c r="TTU316" s="96"/>
      <c r="TTV316" s="96"/>
      <c r="TTW316" s="96"/>
      <c r="TTX316" s="96"/>
      <c r="TTY316" s="96"/>
      <c r="TTZ316" s="96"/>
      <c r="TUA316" s="96"/>
      <c r="TUB316" s="96"/>
      <c r="TUC316" s="96"/>
      <c r="TUD316" s="96"/>
      <c r="TUE316" s="96"/>
      <c r="TUF316" s="96"/>
      <c r="TUG316" s="96"/>
      <c r="TUH316" s="96"/>
      <c r="TUI316" s="96"/>
      <c r="TUJ316" s="96"/>
      <c r="TUK316" s="96"/>
      <c r="TUL316" s="96"/>
      <c r="TUM316" s="96"/>
      <c r="TUN316" s="96"/>
      <c r="TUO316" s="96"/>
      <c r="TUP316" s="96"/>
      <c r="TUQ316" s="96"/>
      <c r="TUR316" s="96"/>
      <c r="TUS316" s="96"/>
      <c r="TUT316" s="96"/>
      <c r="TUU316" s="96"/>
      <c r="TUV316" s="96"/>
      <c r="TUW316" s="96"/>
      <c r="TUX316" s="96"/>
      <c r="TUY316" s="96"/>
      <c r="TUZ316" s="96"/>
      <c r="TVA316" s="96"/>
      <c r="TVB316" s="96"/>
      <c r="TVC316" s="96"/>
      <c r="TVD316" s="96"/>
      <c r="TVE316" s="96"/>
      <c r="TVF316" s="96"/>
      <c r="TVG316" s="96"/>
      <c r="TVH316" s="96"/>
      <c r="TVI316" s="96"/>
      <c r="TVJ316" s="96"/>
      <c r="TVK316" s="96"/>
      <c r="TVL316" s="96"/>
      <c r="TVM316" s="96"/>
      <c r="TVN316" s="96"/>
      <c r="TVO316" s="96"/>
      <c r="TVP316" s="96"/>
      <c r="TVQ316" s="96"/>
      <c r="TVR316" s="96"/>
      <c r="TVS316" s="96"/>
      <c r="TVT316" s="96"/>
      <c r="TVU316" s="96"/>
      <c r="TVV316" s="96"/>
      <c r="TVW316" s="96"/>
      <c r="TVX316" s="96"/>
      <c r="TVY316" s="96"/>
      <c r="TVZ316" s="96"/>
      <c r="TWA316" s="96"/>
      <c r="TWB316" s="96"/>
      <c r="TWC316" s="96"/>
      <c r="TWD316" s="96"/>
      <c r="TWE316" s="96"/>
      <c r="TWF316" s="96"/>
      <c r="TWG316" s="96"/>
      <c r="TWH316" s="96"/>
      <c r="TWI316" s="96"/>
      <c r="TWJ316" s="96"/>
      <c r="TWK316" s="96"/>
      <c r="TWL316" s="96"/>
      <c r="TWM316" s="96"/>
      <c r="TWN316" s="96"/>
      <c r="TWO316" s="96"/>
      <c r="TWP316" s="96"/>
      <c r="TWQ316" s="96"/>
      <c r="TWR316" s="96"/>
      <c r="TWS316" s="96"/>
      <c r="TWT316" s="96"/>
      <c r="TWU316" s="96"/>
      <c r="TWV316" s="96"/>
      <c r="TWW316" s="96"/>
      <c r="TWX316" s="96"/>
      <c r="TWY316" s="96"/>
      <c r="TWZ316" s="96"/>
      <c r="TXA316" s="96"/>
      <c r="TXB316" s="96"/>
      <c r="TXC316" s="96"/>
      <c r="TXD316" s="96"/>
      <c r="TXE316" s="96"/>
      <c r="TXF316" s="96"/>
      <c r="TXG316" s="96"/>
      <c r="TXH316" s="96"/>
      <c r="TXI316" s="96"/>
      <c r="TXJ316" s="96"/>
      <c r="TXK316" s="96"/>
      <c r="TXL316" s="96"/>
      <c r="TXM316" s="96"/>
      <c r="TXN316" s="96"/>
      <c r="TXO316" s="96"/>
      <c r="TXP316" s="96"/>
      <c r="TXQ316" s="96"/>
      <c r="TXR316" s="96"/>
      <c r="TXS316" s="96"/>
      <c r="TXT316" s="96"/>
      <c r="TXU316" s="96"/>
      <c r="TXV316" s="96"/>
      <c r="TXW316" s="96"/>
      <c r="TXX316" s="96"/>
      <c r="TXY316" s="96"/>
      <c r="TXZ316" s="96"/>
      <c r="TYA316" s="96"/>
      <c r="TYB316" s="96"/>
      <c r="TYC316" s="96"/>
      <c r="TYD316" s="96"/>
      <c r="TYE316" s="96"/>
      <c r="TYF316" s="96"/>
      <c r="TYG316" s="96"/>
      <c r="TYH316" s="96"/>
      <c r="TYI316" s="96"/>
      <c r="TYJ316" s="96"/>
      <c r="TYK316" s="96"/>
      <c r="TYL316" s="96"/>
      <c r="TYM316" s="96"/>
      <c r="TYN316" s="96"/>
      <c r="TYO316" s="96"/>
      <c r="TYP316" s="96"/>
      <c r="TYQ316" s="96"/>
      <c r="TYR316" s="96"/>
      <c r="TYS316" s="96"/>
      <c r="TYT316" s="96"/>
      <c r="TYU316" s="96"/>
      <c r="TYV316" s="96"/>
      <c r="TYW316" s="96"/>
      <c r="TYX316" s="96"/>
      <c r="TYY316" s="96"/>
      <c r="TYZ316" s="96"/>
      <c r="TZA316" s="96"/>
      <c r="TZB316" s="96"/>
      <c r="TZC316" s="96"/>
      <c r="TZD316" s="96"/>
      <c r="TZE316" s="96"/>
      <c r="TZF316" s="96"/>
      <c r="TZG316" s="96"/>
      <c r="TZH316" s="96"/>
      <c r="TZI316" s="96"/>
      <c r="TZJ316" s="96"/>
      <c r="TZK316" s="96"/>
      <c r="TZL316" s="96"/>
      <c r="TZM316" s="96"/>
      <c r="TZN316" s="96"/>
      <c r="TZO316" s="96"/>
      <c r="TZP316" s="96"/>
      <c r="TZQ316" s="96"/>
      <c r="TZR316" s="96"/>
      <c r="TZS316" s="96"/>
      <c r="TZT316" s="96"/>
      <c r="TZU316" s="96"/>
      <c r="TZV316" s="96"/>
      <c r="TZW316" s="96"/>
      <c r="TZX316" s="96"/>
      <c r="TZY316" s="96"/>
      <c r="TZZ316" s="96"/>
      <c r="UAA316" s="96"/>
      <c r="UAB316" s="96"/>
      <c r="UAC316" s="96"/>
      <c r="UAD316" s="96"/>
      <c r="UAE316" s="96"/>
      <c r="UAF316" s="96"/>
      <c r="UAG316" s="96"/>
      <c r="UAH316" s="96"/>
      <c r="UAI316" s="96"/>
      <c r="UAJ316" s="96"/>
      <c r="UAK316" s="96"/>
      <c r="UAL316" s="96"/>
      <c r="UAM316" s="96"/>
      <c r="UAN316" s="96"/>
      <c r="UAO316" s="96"/>
      <c r="UAP316" s="96"/>
      <c r="UAQ316" s="96"/>
      <c r="UAR316" s="96"/>
      <c r="UAS316" s="96"/>
      <c r="UAT316" s="96"/>
      <c r="UAU316" s="96"/>
      <c r="UAV316" s="96"/>
      <c r="UAW316" s="96"/>
      <c r="UAX316" s="96"/>
      <c r="UAY316" s="96"/>
      <c r="UAZ316" s="96"/>
      <c r="UBA316" s="96"/>
      <c r="UBB316" s="96"/>
      <c r="UBC316" s="96"/>
      <c r="UBD316" s="96"/>
      <c r="UBE316" s="96"/>
      <c r="UBF316" s="96"/>
      <c r="UBG316" s="96"/>
      <c r="UBH316" s="96"/>
      <c r="UBI316" s="96"/>
      <c r="UBJ316" s="96"/>
      <c r="UBK316" s="96"/>
      <c r="UBL316" s="96"/>
      <c r="UBM316" s="96"/>
      <c r="UBN316" s="96"/>
      <c r="UBO316" s="96"/>
      <c r="UBP316" s="96"/>
      <c r="UBQ316" s="96"/>
      <c r="UBR316" s="96"/>
      <c r="UBS316" s="96"/>
      <c r="UBT316" s="96"/>
      <c r="UBU316" s="96"/>
      <c r="UBV316" s="96"/>
      <c r="UBW316" s="96"/>
      <c r="UBX316" s="96"/>
      <c r="UBY316" s="96"/>
      <c r="UBZ316" s="96"/>
      <c r="UCA316" s="96"/>
      <c r="UCB316" s="96"/>
      <c r="UCC316" s="96"/>
      <c r="UCD316" s="96"/>
      <c r="UCE316" s="96"/>
      <c r="UCF316" s="96"/>
      <c r="UCG316" s="96"/>
      <c r="UCH316" s="96"/>
      <c r="UCI316" s="96"/>
      <c r="UCJ316" s="96"/>
      <c r="UCK316" s="96"/>
      <c r="UCL316" s="96"/>
      <c r="UCM316" s="96"/>
      <c r="UCN316" s="96"/>
      <c r="UCO316" s="96"/>
      <c r="UCP316" s="96"/>
      <c r="UCQ316" s="96"/>
      <c r="UCR316" s="96"/>
      <c r="UCS316" s="96"/>
      <c r="UCT316" s="96"/>
      <c r="UCU316" s="96"/>
      <c r="UCV316" s="96"/>
      <c r="UCW316" s="96"/>
      <c r="UCX316" s="96"/>
      <c r="UCY316" s="96"/>
      <c r="UCZ316" s="96"/>
      <c r="UDA316" s="96"/>
      <c r="UDB316" s="96"/>
      <c r="UDC316" s="96"/>
      <c r="UDD316" s="96"/>
      <c r="UDE316" s="96"/>
      <c r="UDF316" s="96"/>
      <c r="UDG316" s="96"/>
      <c r="UDH316" s="96"/>
      <c r="UDI316" s="96"/>
      <c r="UDJ316" s="96"/>
      <c r="UDK316" s="96"/>
      <c r="UDL316" s="96"/>
      <c r="UDM316" s="96"/>
      <c r="UDN316" s="96"/>
      <c r="UDO316" s="96"/>
      <c r="UDP316" s="96"/>
      <c r="UDQ316" s="96"/>
      <c r="UDR316" s="96"/>
      <c r="UDS316" s="96"/>
      <c r="UDT316" s="96"/>
      <c r="UDU316" s="96"/>
      <c r="UDV316" s="96"/>
      <c r="UDW316" s="96"/>
      <c r="UDX316" s="96"/>
      <c r="UDY316" s="96"/>
      <c r="UDZ316" s="96"/>
      <c r="UEA316" s="96"/>
      <c r="UEB316" s="96"/>
      <c r="UEC316" s="96"/>
      <c r="UED316" s="96"/>
      <c r="UEE316" s="96"/>
      <c r="UEF316" s="96"/>
      <c r="UEG316" s="96"/>
      <c r="UEH316" s="96"/>
      <c r="UEI316" s="96"/>
      <c r="UEJ316" s="96"/>
      <c r="UEK316" s="96"/>
      <c r="UEL316" s="96"/>
      <c r="UEM316" s="96"/>
      <c r="UEN316" s="96"/>
      <c r="UEO316" s="96"/>
      <c r="UEP316" s="96"/>
      <c r="UEQ316" s="96"/>
      <c r="UER316" s="96"/>
      <c r="UES316" s="96"/>
      <c r="UET316" s="96"/>
      <c r="UEU316" s="96"/>
      <c r="UEV316" s="96"/>
      <c r="UEW316" s="96"/>
      <c r="UEX316" s="96"/>
      <c r="UEY316" s="96"/>
      <c r="UEZ316" s="96"/>
      <c r="UFA316" s="96"/>
      <c r="UFB316" s="96"/>
      <c r="UFC316" s="96"/>
      <c r="UFD316" s="96"/>
      <c r="UFE316" s="96"/>
      <c r="UFF316" s="96"/>
      <c r="UFG316" s="96"/>
      <c r="UFH316" s="96"/>
      <c r="UFI316" s="96"/>
      <c r="UFJ316" s="96"/>
      <c r="UFK316" s="96"/>
      <c r="UFL316" s="96"/>
      <c r="UFM316" s="96"/>
      <c r="UFN316" s="96"/>
      <c r="UFO316" s="96"/>
      <c r="UFP316" s="96"/>
      <c r="UFQ316" s="96"/>
      <c r="UFR316" s="96"/>
      <c r="UFS316" s="96"/>
      <c r="UFT316" s="96"/>
      <c r="UFU316" s="96"/>
      <c r="UFV316" s="96"/>
      <c r="UFW316" s="96"/>
      <c r="UFX316" s="96"/>
      <c r="UFY316" s="96"/>
      <c r="UFZ316" s="96"/>
      <c r="UGA316" s="96"/>
      <c r="UGB316" s="96"/>
      <c r="UGC316" s="96"/>
      <c r="UGD316" s="96"/>
      <c r="UGE316" s="96"/>
      <c r="UGF316" s="96"/>
      <c r="UGG316" s="96"/>
      <c r="UGH316" s="96"/>
      <c r="UGI316" s="96"/>
      <c r="UGJ316" s="96"/>
      <c r="UGK316" s="96"/>
      <c r="UGL316" s="96"/>
      <c r="UGM316" s="96"/>
      <c r="UGN316" s="96"/>
      <c r="UGO316" s="96"/>
      <c r="UGP316" s="96"/>
      <c r="UGQ316" s="96"/>
      <c r="UGR316" s="96"/>
      <c r="UGS316" s="96"/>
      <c r="UGT316" s="96"/>
      <c r="UGU316" s="96"/>
      <c r="UGV316" s="96"/>
      <c r="UGW316" s="96"/>
      <c r="UGX316" s="96"/>
      <c r="UGY316" s="96"/>
      <c r="UGZ316" s="96"/>
      <c r="UHA316" s="96"/>
      <c r="UHB316" s="96"/>
      <c r="UHC316" s="96"/>
      <c r="UHD316" s="96"/>
      <c r="UHE316" s="96"/>
      <c r="UHF316" s="96"/>
      <c r="UHG316" s="96"/>
      <c r="UHH316" s="96"/>
      <c r="UHI316" s="96"/>
      <c r="UHJ316" s="96"/>
      <c r="UHK316" s="96"/>
      <c r="UHL316" s="96"/>
      <c r="UHM316" s="96"/>
      <c r="UHN316" s="96"/>
      <c r="UHO316" s="96"/>
      <c r="UHP316" s="96"/>
      <c r="UHQ316" s="96"/>
      <c r="UHR316" s="96"/>
      <c r="UHS316" s="96"/>
      <c r="UHT316" s="96"/>
      <c r="UHU316" s="96"/>
      <c r="UHV316" s="96"/>
      <c r="UHW316" s="96"/>
      <c r="UHX316" s="96"/>
      <c r="UHY316" s="96"/>
      <c r="UHZ316" s="96"/>
      <c r="UIA316" s="96"/>
      <c r="UIB316" s="96"/>
      <c r="UIC316" s="96"/>
      <c r="UID316" s="96"/>
      <c r="UIE316" s="96"/>
      <c r="UIF316" s="96"/>
      <c r="UIG316" s="96"/>
      <c r="UIH316" s="96"/>
      <c r="UII316" s="96"/>
      <c r="UIJ316" s="96"/>
      <c r="UIK316" s="96"/>
      <c r="UIL316" s="96"/>
      <c r="UIM316" s="96"/>
      <c r="UIN316" s="96"/>
      <c r="UIO316" s="96"/>
      <c r="UIP316" s="96"/>
      <c r="UIQ316" s="96"/>
      <c r="UIR316" s="96"/>
      <c r="UIS316" s="96"/>
      <c r="UIT316" s="96"/>
      <c r="UIU316" s="96"/>
      <c r="UIV316" s="96"/>
      <c r="UIW316" s="96"/>
      <c r="UIX316" s="96"/>
      <c r="UIY316" s="96"/>
      <c r="UIZ316" s="96"/>
      <c r="UJA316" s="96"/>
      <c r="UJB316" s="96"/>
      <c r="UJC316" s="96"/>
      <c r="UJD316" s="96"/>
      <c r="UJE316" s="96"/>
      <c r="UJF316" s="96"/>
      <c r="UJG316" s="96"/>
      <c r="UJH316" s="96"/>
      <c r="UJI316" s="96"/>
      <c r="UJJ316" s="96"/>
      <c r="UJK316" s="96"/>
      <c r="UJL316" s="96"/>
      <c r="UJM316" s="96"/>
      <c r="UJN316" s="96"/>
      <c r="UJO316" s="96"/>
      <c r="UJP316" s="96"/>
      <c r="UJQ316" s="96"/>
      <c r="UJR316" s="96"/>
      <c r="UJS316" s="96"/>
      <c r="UJT316" s="96"/>
      <c r="UJU316" s="96"/>
      <c r="UJV316" s="96"/>
      <c r="UJW316" s="96"/>
      <c r="UJX316" s="96"/>
      <c r="UJY316" s="96"/>
      <c r="UJZ316" s="96"/>
      <c r="UKA316" s="96"/>
      <c r="UKB316" s="96"/>
      <c r="UKC316" s="96"/>
      <c r="UKD316" s="96"/>
      <c r="UKE316" s="96"/>
      <c r="UKF316" s="96"/>
      <c r="UKG316" s="96"/>
      <c r="UKH316" s="96"/>
      <c r="UKI316" s="96"/>
      <c r="UKJ316" s="96"/>
      <c r="UKK316" s="96"/>
      <c r="UKL316" s="96"/>
      <c r="UKM316" s="96"/>
      <c r="UKN316" s="96"/>
      <c r="UKO316" s="96"/>
      <c r="UKP316" s="96"/>
      <c r="UKQ316" s="96"/>
      <c r="UKR316" s="96"/>
      <c r="UKS316" s="96"/>
      <c r="UKT316" s="96"/>
      <c r="UKU316" s="96"/>
      <c r="UKV316" s="96"/>
      <c r="UKW316" s="96"/>
      <c r="UKX316" s="96"/>
      <c r="UKY316" s="96"/>
      <c r="UKZ316" s="96"/>
      <c r="ULA316" s="96"/>
      <c r="ULB316" s="96"/>
      <c r="ULC316" s="96"/>
      <c r="ULD316" s="96"/>
      <c r="ULE316" s="96"/>
      <c r="ULF316" s="96"/>
      <c r="ULG316" s="96"/>
      <c r="ULH316" s="96"/>
      <c r="ULI316" s="96"/>
      <c r="ULJ316" s="96"/>
      <c r="ULK316" s="96"/>
      <c r="ULL316" s="96"/>
      <c r="ULM316" s="96"/>
      <c r="ULN316" s="96"/>
      <c r="ULO316" s="96"/>
      <c r="ULP316" s="96"/>
      <c r="ULQ316" s="96"/>
      <c r="ULR316" s="96"/>
      <c r="ULS316" s="96"/>
      <c r="ULT316" s="96"/>
      <c r="ULU316" s="96"/>
      <c r="ULV316" s="96"/>
      <c r="ULW316" s="96"/>
      <c r="ULX316" s="96"/>
      <c r="ULY316" s="96"/>
      <c r="ULZ316" s="96"/>
      <c r="UMA316" s="96"/>
      <c r="UMB316" s="96"/>
      <c r="UMC316" s="96"/>
      <c r="UMD316" s="96"/>
      <c r="UME316" s="96"/>
      <c r="UMF316" s="96"/>
      <c r="UMG316" s="96"/>
      <c r="UMH316" s="96"/>
      <c r="UMI316" s="96"/>
      <c r="UMJ316" s="96"/>
      <c r="UMK316" s="96"/>
      <c r="UML316" s="96"/>
      <c r="UMM316" s="96"/>
      <c r="UMN316" s="96"/>
      <c r="UMO316" s="96"/>
      <c r="UMP316" s="96"/>
      <c r="UMQ316" s="96"/>
      <c r="UMR316" s="96"/>
      <c r="UMS316" s="96"/>
      <c r="UMT316" s="96"/>
      <c r="UMU316" s="96"/>
      <c r="UMV316" s="96"/>
      <c r="UMW316" s="96"/>
      <c r="UMX316" s="96"/>
      <c r="UMY316" s="96"/>
      <c r="UMZ316" s="96"/>
      <c r="UNA316" s="96"/>
      <c r="UNB316" s="96"/>
      <c r="UNC316" s="96"/>
      <c r="UND316" s="96"/>
      <c r="UNE316" s="96"/>
      <c r="UNF316" s="96"/>
      <c r="UNG316" s="96"/>
      <c r="UNH316" s="96"/>
      <c r="UNI316" s="96"/>
      <c r="UNJ316" s="96"/>
      <c r="UNK316" s="96"/>
      <c r="UNL316" s="96"/>
      <c r="UNM316" s="96"/>
      <c r="UNN316" s="96"/>
      <c r="UNO316" s="96"/>
      <c r="UNP316" s="96"/>
      <c r="UNQ316" s="96"/>
      <c r="UNR316" s="96"/>
      <c r="UNS316" s="96"/>
      <c r="UNT316" s="96"/>
      <c r="UNU316" s="96"/>
      <c r="UNV316" s="96"/>
      <c r="UNW316" s="96"/>
      <c r="UNX316" s="96"/>
      <c r="UNY316" s="96"/>
      <c r="UNZ316" s="96"/>
      <c r="UOA316" s="96"/>
      <c r="UOB316" s="96"/>
      <c r="UOC316" s="96"/>
      <c r="UOD316" s="96"/>
      <c r="UOE316" s="96"/>
      <c r="UOF316" s="96"/>
      <c r="UOG316" s="96"/>
      <c r="UOH316" s="96"/>
      <c r="UOI316" s="96"/>
      <c r="UOJ316" s="96"/>
      <c r="UOK316" s="96"/>
      <c r="UOL316" s="96"/>
      <c r="UOM316" s="96"/>
      <c r="UON316" s="96"/>
      <c r="UOO316" s="96"/>
      <c r="UOP316" s="96"/>
      <c r="UOQ316" s="96"/>
      <c r="UOR316" s="96"/>
      <c r="UOS316" s="96"/>
      <c r="UOT316" s="96"/>
      <c r="UOU316" s="96"/>
      <c r="UOV316" s="96"/>
      <c r="UOW316" s="96"/>
      <c r="UOX316" s="96"/>
      <c r="UOY316" s="96"/>
      <c r="UOZ316" s="96"/>
      <c r="UPA316" s="96"/>
      <c r="UPB316" s="96"/>
      <c r="UPC316" s="96"/>
      <c r="UPD316" s="96"/>
      <c r="UPE316" s="96"/>
      <c r="UPF316" s="96"/>
      <c r="UPG316" s="96"/>
      <c r="UPH316" s="96"/>
      <c r="UPI316" s="96"/>
      <c r="UPJ316" s="96"/>
      <c r="UPK316" s="96"/>
      <c r="UPL316" s="96"/>
      <c r="UPM316" s="96"/>
      <c r="UPN316" s="96"/>
      <c r="UPO316" s="96"/>
      <c r="UPP316" s="96"/>
      <c r="UPQ316" s="96"/>
      <c r="UPR316" s="96"/>
      <c r="UPS316" s="96"/>
      <c r="UPT316" s="96"/>
      <c r="UPU316" s="96"/>
      <c r="UPV316" s="96"/>
      <c r="UPW316" s="96"/>
      <c r="UPX316" s="96"/>
      <c r="UPY316" s="96"/>
      <c r="UPZ316" s="96"/>
      <c r="UQA316" s="96"/>
      <c r="UQB316" s="96"/>
      <c r="UQC316" s="96"/>
      <c r="UQD316" s="96"/>
      <c r="UQE316" s="96"/>
      <c r="UQF316" s="96"/>
      <c r="UQG316" s="96"/>
      <c r="UQH316" s="96"/>
      <c r="UQI316" s="96"/>
      <c r="UQJ316" s="96"/>
      <c r="UQK316" s="96"/>
      <c r="UQL316" s="96"/>
      <c r="UQM316" s="96"/>
      <c r="UQN316" s="96"/>
      <c r="UQO316" s="96"/>
      <c r="UQP316" s="96"/>
      <c r="UQQ316" s="96"/>
      <c r="UQR316" s="96"/>
      <c r="UQS316" s="96"/>
      <c r="UQT316" s="96"/>
      <c r="UQU316" s="96"/>
      <c r="UQV316" s="96"/>
      <c r="UQW316" s="96"/>
      <c r="UQX316" s="96"/>
      <c r="UQY316" s="96"/>
      <c r="UQZ316" s="96"/>
      <c r="URA316" s="96"/>
      <c r="URB316" s="96"/>
      <c r="URC316" s="96"/>
      <c r="URD316" s="96"/>
      <c r="URE316" s="96"/>
      <c r="URF316" s="96"/>
      <c r="URG316" s="96"/>
      <c r="URH316" s="96"/>
      <c r="URI316" s="96"/>
      <c r="URJ316" s="96"/>
      <c r="URK316" s="96"/>
      <c r="URL316" s="96"/>
      <c r="URM316" s="96"/>
      <c r="URN316" s="96"/>
      <c r="URO316" s="96"/>
      <c r="URP316" s="96"/>
      <c r="URQ316" s="96"/>
      <c r="URR316" s="96"/>
      <c r="URS316" s="96"/>
      <c r="URT316" s="96"/>
      <c r="URU316" s="96"/>
      <c r="URV316" s="96"/>
      <c r="URW316" s="96"/>
      <c r="URX316" s="96"/>
      <c r="URY316" s="96"/>
      <c r="URZ316" s="96"/>
      <c r="USA316" s="96"/>
      <c r="USB316" s="96"/>
      <c r="USC316" s="96"/>
      <c r="USD316" s="96"/>
      <c r="USE316" s="96"/>
      <c r="USF316" s="96"/>
      <c r="USG316" s="96"/>
      <c r="USH316" s="96"/>
      <c r="USI316" s="96"/>
      <c r="USJ316" s="96"/>
      <c r="USK316" s="96"/>
      <c r="USL316" s="96"/>
      <c r="USM316" s="96"/>
      <c r="USN316" s="96"/>
      <c r="USO316" s="96"/>
      <c r="USP316" s="96"/>
      <c r="USQ316" s="96"/>
      <c r="USR316" s="96"/>
      <c r="USS316" s="96"/>
      <c r="UST316" s="96"/>
      <c r="USU316" s="96"/>
      <c r="USV316" s="96"/>
      <c r="USW316" s="96"/>
      <c r="USX316" s="96"/>
      <c r="USY316" s="96"/>
      <c r="USZ316" s="96"/>
      <c r="UTA316" s="96"/>
      <c r="UTB316" s="96"/>
      <c r="UTC316" s="96"/>
      <c r="UTD316" s="96"/>
      <c r="UTE316" s="96"/>
      <c r="UTF316" s="96"/>
      <c r="UTG316" s="96"/>
      <c r="UTH316" s="96"/>
      <c r="UTI316" s="96"/>
      <c r="UTJ316" s="96"/>
      <c r="UTK316" s="96"/>
      <c r="UTL316" s="96"/>
      <c r="UTM316" s="96"/>
      <c r="UTN316" s="96"/>
      <c r="UTO316" s="96"/>
      <c r="UTP316" s="96"/>
      <c r="UTQ316" s="96"/>
      <c r="UTR316" s="96"/>
      <c r="UTS316" s="96"/>
      <c r="UTT316" s="96"/>
      <c r="UTU316" s="96"/>
      <c r="UTV316" s="96"/>
      <c r="UTW316" s="96"/>
      <c r="UTX316" s="96"/>
      <c r="UTY316" s="96"/>
      <c r="UTZ316" s="96"/>
      <c r="UUA316" s="96"/>
      <c r="UUB316" s="96"/>
      <c r="UUC316" s="96"/>
      <c r="UUD316" s="96"/>
      <c r="UUE316" s="96"/>
      <c r="UUF316" s="96"/>
      <c r="UUG316" s="96"/>
      <c r="UUH316" s="96"/>
      <c r="UUI316" s="96"/>
      <c r="UUJ316" s="96"/>
      <c r="UUK316" s="96"/>
      <c r="UUL316" s="96"/>
      <c r="UUM316" s="96"/>
      <c r="UUN316" s="96"/>
      <c r="UUO316" s="96"/>
      <c r="UUP316" s="96"/>
      <c r="UUQ316" s="96"/>
      <c r="UUR316" s="96"/>
      <c r="UUS316" s="96"/>
      <c r="UUT316" s="96"/>
      <c r="UUU316" s="96"/>
      <c r="UUV316" s="96"/>
      <c r="UUW316" s="96"/>
      <c r="UUX316" s="96"/>
      <c r="UUY316" s="96"/>
      <c r="UUZ316" s="96"/>
      <c r="UVA316" s="96"/>
      <c r="UVB316" s="96"/>
      <c r="UVC316" s="96"/>
      <c r="UVD316" s="96"/>
      <c r="UVE316" s="96"/>
      <c r="UVF316" s="96"/>
      <c r="UVG316" s="96"/>
      <c r="UVH316" s="96"/>
      <c r="UVI316" s="96"/>
      <c r="UVJ316" s="96"/>
      <c r="UVK316" s="96"/>
      <c r="UVL316" s="96"/>
      <c r="UVM316" s="96"/>
      <c r="UVN316" s="96"/>
      <c r="UVO316" s="96"/>
      <c r="UVP316" s="96"/>
      <c r="UVQ316" s="96"/>
      <c r="UVR316" s="96"/>
      <c r="UVS316" s="96"/>
      <c r="UVT316" s="96"/>
      <c r="UVU316" s="96"/>
      <c r="UVV316" s="96"/>
      <c r="UVW316" s="96"/>
      <c r="UVX316" s="96"/>
      <c r="UVY316" s="96"/>
      <c r="UVZ316" s="96"/>
      <c r="UWA316" s="96"/>
      <c r="UWB316" s="96"/>
      <c r="UWC316" s="96"/>
      <c r="UWD316" s="96"/>
      <c r="UWE316" s="96"/>
      <c r="UWF316" s="96"/>
      <c r="UWG316" s="96"/>
      <c r="UWH316" s="96"/>
      <c r="UWI316" s="96"/>
      <c r="UWJ316" s="96"/>
      <c r="UWK316" s="96"/>
      <c r="UWL316" s="96"/>
      <c r="UWM316" s="96"/>
      <c r="UWN316" s="96"/>
      <c r="UWO316" s="96"/>
      <c r="UWP316" s="96"/>
      <c r="UWQ316" s="96"/>
      <c r="UWR316" s="96"/>
      <c r="UWS316" s="96"/>
      <c r="UWT316" s="96"/>
      <c r="UWU316" s="96"/>
      <c r="UWV316" s="96"/>
      <c r="UWW316" s="96"/>
      <c r="UWX316" s="96"/>
      <c r="UWY316" s="96"/>
      <c r="UWZ316" s="96"/>
      <c r="UXA316" s="96"/>
      <c r="UXB316" s="96"/>
      <c r="UXC316" s="96"/>
      <c r="UXD316" s="96"/>
      <c r="UXE316" s="96"/>
      <c r="UXF316" s="96"/>
      <c r="UXG316" s="96"/>
      <c r="UXH316" s="96"/>
      <c r="UXI316" s="96"/>
      <c r="UXJ316" s="96"/>
      <c r="UXK316" s="96"/>
      <c r="UXL316" s="96"/>
      <c r="UXM316" s="96"/>
      <c r="UXN316" s="96"/>
      <c r="UXO316" s="96"/>
      <c r="UXP316" s="96"/>
      <c r="UXQ316" s="96"/>
      <c r="UXR316" s="96"/>
      <c r="UXS316" s="96"/>
      <c r="UXT316" s="96"/>
      <c r="UXU316" s="96"/>
      <c r="UXV316" s="96"/>
      <c r="UXW316" s="96"/>
      <c r="UXX316" s="96"/>
      <c r="UXY316" s="96"/>
      <c r="UXZ316" s="96"/>
      <c r="UYA316" s="96"/>
      <c r="UYB316" s="96"/>
      <c r="UYC316" s="96"/>
      <c r="UYD316" s="96"/>
      <c r="UYE316" s="96"/>
      <c r="UYF316" s="96"/>
      <c r="UYG316" s="96"/>
      <c r="UYH316" s="96"/>
      <c r="UYI316" s="96"/>
      <c r="UYJ316" s="96"/>
      <c r="UYK316" s="96"/>
      <c r="UYL316" s="96"/>
      <c r="UYM316" s="96"/>
      <c r="UYN316" s="96"/>
      <c r="UYO316" s="96"/>
      <c r="UYP316" s="96"/>
      <c r="UYQ316" s="96"/>
      <c r="UYR316" s="96"/>
      <c r="UYS316" s="96"/>
      <c r="UYT316" s="96"/>
      <c r="UYU316" s="96"/>
      <c r="UYV316" s="96"/>
      <c r="UYW316" s="96"/>
      <c r="UYX316" s="96"/>
      <c r="UYY316" s="96"/>
      <c r="UYZ316" s="96"/>
      <c r="UZA316" s="96"/>
      <c r="UZB316" s="96"/>
      <c r="UZC316" s="96"/>
      <c r="UZD316" s="96"/>
      <c r="UZE316" s="96"/>
      <c r="UZF316" s="96"/>
      <c r="UZG316" s="96"/>
      <c r="UZH316" s="96"/>
      <c r="UZI316" s="96"/>
      <c r="UZJ316" s="96"/>
      <c r="UZK316" s="96"/>
      <c r="UZL316" s="96"/>
      <c r="UZM316" s="96"/>
      <c r="UZN316" s="96"/>
      <c r="UZO316" s="96"/>
      <c r="UZP316" s="96"/>
      <c r="UZQ316" s="96"/>
      <c r="UZR316" s="96"/>
      <c r="UZS316" s="96"/>
      <c r="UZT316" s="96"/>
      <c r="UZU316" s="96"/>
      <c r="UZV316" s="96"/>
      <c r="UZW316" s="96"/>
      <c r="UZX316" s="96"/>
      <c r="UZY316" s="96"/>
      <c r="UZZ316" s="96"/>
      <c r="VAA316" s="96"/>
      <c r="VAB316" s="96"/>
      <c r="VAC316" s="96"/>
      <c r="VAD316" s="96"/>
      <c r="VAE316" s="96"/>
      <c r="VAF316" s="96"/>
      <c r="VAG316" s="96"/>
      <c r="VAH316" s="96"/>
      <c r="VAI316" s="96"/>
      <c r="VAJ316" s="96"/>
      <c r="VAK316" s="96"/>
      <c r="VAL316" s="96"/>
      <c r="VAM316" s="96"/>
      <c r="VAN316" s="96"/>
      <c r="VAO316" s="96"/>
      <c r="VAP316" s="96"/>
      <c r="VAQ316" s="96"/>
      <c r="VAR316" s="96"/>
      <c r="VAS316" s="96"/>
      <c r="VAT316" s="96"/>
      <c r="VAU316" s="96"/>
      <c r="VAV316" s="96"/>
      <c r="VAW316" s="96"/>
      <c r="VAX316" s="96"/>
      <c r="VAY316" s="96"/>
      <c r="VAZ316" s="96"/>
      <c r="VBA316" s="96"/>
      <c r="VBB316" s="96"/>
      <c r="VBC316" s="96"/>
      <c r="VBD316" s="96"/>
      <c r="VBE316" s="96"/>
      <c r="VBF316" s="96"/>
      <c r="VBG316" s="96"/>
      <c r="VBH316" s="96"/>
      <c r="VBI316" s="96"/>
      <c r="VBJ316" s="96"/>
      <c r="VBK316" s="96"/>
      <c r="VBL316" s="96"/>
      <c r="VBM316" s="96"/>
      <c r="VBN316" s="96"/>
      <c r="VBO316" s="96"/>
      <c r="VBP316" s="96"/>
      <c r="VBQ316" s="96"/>
      <c r="VBR316" s="96"/>
      <c r="VBS316" s="96"/>
      <c r="VBT316" s="96"/>
      <c r="VBU316" s="96"/>
      <c r="VBV316" s="96"/>
      <c r="VBW316" s="96"/>
      <c r="VBX316" s="96"/>
      <c r="VBY316" s="96"/>
      <c r="VBZ316" s="96"/>
      <c r="VCA316" s="96"/>
      <c r="VCB316" s="96"/>
      <c r="VCC316" s="96"/>
      <c r="VCD316" s="96"/>
      <c r="VCE316" s="96"/>
      <c r="VCF316" s="96"/>
      <c r="VCG316" s="96"/>
      <c r="VCH316" s="96"/>
      <c r="VCI316" s="96"/>
      <c r="VCJ316" s="96"/>
      <c r="VCK316" s="96"/>
      <c r="VCL316" s="96"/>
      <c r="VCM316" s="96"/>
      <c r="VCN316" s="96"/>
      <c r="VCO316" s="96"/>
      <c r="VCP316" s="96"/>
      <c r="VCQ316" s="96"/>
      <c r="VCR316" s="96"/>
      <c r="VCS316" s="96"/>
      <c r="VCT316" s="96"/>
      <c r="VCU316" s="96"/>
      <c r="VCV316" s="96"/>
      <c r="VCW316" s="96"/>
      <c r="VCX316" s="96"/>
      <c r="VCY316" s="96"/>
      <c r="VCZ316" s="96"/>
      <c r="VDA316" s="96"/>
      <c r="VDB316" s="96"/>
      <c r="VDC316" s="96"/>
      <c r="VDD316" s="96"/>
      <c r="VDE316" s="96"/>
      <c r="VDF316" s="96"/>
      <c r="VDG316" s="96"/>
      <c r="VDH316" s="96"/>
      <c r="VDI316" s="96"/>
      <c r="VDJ316" s="96"/>
      <c r="VDK316" s="96"/>
      <c r="VDL316" s="96"/>
      <c r="VDM316" s="96"/>
      <c r="VDN316" s="96"/>
      <c r="VDO316" s="96"/>
      <c r="VDP316" s="96"/>
      <c r="VDQ316" s="96"/>
      <c r="VDR316" s="96"/>
      <c r="VDS316" s="96"/>
      <c r="VDT316" s="96"/>
      <c r="VDU316" s="96"/>
      <c r="VDV316" s="96"/>
      <c r="VDW316" s="96"/>
      <c r="VDX316" s="96"/>
      <c r="VDY316" s="96"/>
      <c r="VDZ316" s="96"/>
      <c r="VEA316" s="96"/>
      <c r="VEB316" s="96"/>
      <c r="VEC316" s="96"/>
      <c r="VED316" s="96"/>
      <c r="VEE316" s="96"/>
      <c r="VEF316" s="96"/>
      <c r="VEG316" s="96"/>
      <c r="VEH316" s="96"/>
      <c r="VEI316" s="96"/>
      <c r="VEJ316" s="96"/>
      <c r="VEK316" s="96"/>
      <c r="VEL316" s="96"/>
      <c r="VEM316" s="96"/>
      <c r="VEN316" s="96"/>
      <c r="VEO316" s="96"/>
      <c r="VEP316" s="96"/>
      <c r="VEQ316" s="96"/>
      <c r="VER316" s="96"/>
      <c r="VES316" s="96"/>
      <c r="VET316" s="96"/>
      <c r="VEU316" s="96"/>
      <c r="VEV316" s="96"/>
      <c r="VEW316" s="96"/>
      <c r="VEX316" s="96"/>
      <c r="VEY316" s="96"/>
      <c r="VEZ316" s="96"/>
      <c r="VFA316" s="96"/>
      <c r="VFB316" s="96"/>
      <c r="VFC316" s="96"/>
      <c r="VFD316" s="96"/>
      <c r="VFE316" s="96"/>
      <c r="VFF316" s="96"/>
      <c r="VFG316" s="96"/>
      <c r="VFH316" s="96"/>
      <c r="VFI316" s="96"/>
      <c r="VFJ316" s="96"/>
      <c r="VFK316" s="96"/>
      <c r="VFL316" s="96"/>
      <c r="VFM316" s="96"/>
      <c r="VFN316" s="96"/>
      <c r="VFO316" s="96"/>
      <c r="VFP316" s="96"/>
      <c r="VFQ316" s="96"/>
      <c r="VFR316" s="96"/>
      <c r="VFS316" s="96"/>
      <c r="VFT316" s="96"/>
      <c r="VFU316" s="96"/>
      <c r="VFV316" s="96"/>
      <c r="VFW316" s="96"/>
      <c r="VFX316" s="96"/>
      <c r="VFY316" s="96"/>
      <c r="VFZ316" s="96"/>
      <c r="VGA316" s="96"/>
      <c r="VGB316" s="96"/>
      <c r="VGC316" s="96"/>
      <c r="VGD316" s="96"/>
      <c r="VGE316" s="96"/>
      <c r="VGF316" s="96"/>
      <c r="VGG316" s="96"/>
      <c r="VGH316" s="96"/>
      <c r="VGI316" s="96"/>
      <c r="VGJ316" s="96"/>
      <c r="VGK316" s="96"/>
      <c r="VGL316" s="96"/>
      <c r="VGM316" s="96"/>
      <c r="VGN316" s="96"/>
      <c r="VGO316" s="96"/>
      <c r="VGP316" s="96"/>
      <c r="VGQ316" s="96"/>
      <c r="VGR316" s="96"/>
      <c r="VGS316" s="96"/>
      <c r="VGT316" s="96"/>
      <c r="VGU316" s="96"/>
      <c r="VGV316" s="96"/>
      <c r="VGW316" s="96"/>
      <c r="VGX316" s="96"/>
      <c r="VGY316" s="96"/>
      <c r="VGZ316" s="96"/>
      <c r="VHA316" s="96"/>
      <c r="VHB316" s="96"/>
      <c r="VHC316" s="96"/>
      <c r="VHD316" s="96"/>
      <c r="VHE316" s="96"/>
      <c r="VHF316" s="96"/>
      <c r="VHG316" s="96"/>
      <c r="VHH316" s="96"/>
      <c r="VHI316" s="96"/>
      <c r="VHJ316" s="96"/>
      <c r="VHK316" s="96"/>
      <c r="VHL316" s="96"/>
      <c r="VHM316" s="96"/>
      <c r="VHN316" s="96"/>
      <c r="VHO316" s="96"/>
      <c r="VHP316" s="96"/>
      <c r="VHQ316" s="96"/>
      <c r="VHR316" s="96"/>
      <c r="VHS316" s="96"/>
      <c r="VHT316" s="96"/>
      <c r="VHU316" s="96"/>
      <c r="VHV316" s="96"/>
      <c r="VHW316" s="96"/>
      <c r="VHX316" s="96"/>
      <c r="VHY316" s="96"/>
      <c r="VHZ316" s="96"/>
      <c r="VIA316" s="96"/>
      <c r="VIB316" s="96"/>
      <c r="VIC316" s="96"/>
      <c r="VID316" s="96"/>
      <c r="VIE316" s="96"/>
      <c r="VIF316" s="96"/>
      <c r="VIG316" s="96"/>
      <c r="VIH316" s="96"/>
      <c r="VII316" s="96"/>
      <c r="VIJ316" s="96"/>
      <c r="VIK316" s="96"/>
      <c r="VIL316" s="96"/>
      <c r="VIM316" s="96"/>
      <c r="VIN316" s="96"/>
      <c r="VIO316" s="96"/>
      <c r="VIP316" s="96"/>
      <c r="VIQ316" s="96"/>
      <c r="VIR316" s="96"/>
      <c r="VIS316" s="96"/>
      <c r="VIT316" s="96"/>
      <c r="VIU316" s="96"/>
      <c r="VIV316" s="96"/>
      <c r="VIW316" s="96"/>
      <c r="VIX316" s="96"/>
      <c r="VIY316" s="96"/>
      <c r="VIZ316" s="96"/>
      <c r="VJA316" s="96"/>
      <c r="VJB316" s="96"/>
      <c r="VJC316" s="96"/>
      <c r="VJD316" s="96"/>
      <c r="VJE316" s="96"/>
      <c r="VJF316" s="96"/>
      <c r="VJG316" s="96"/>
      <c r="VJH316" s="96"/>
      <c r="VJI316" s="96"/>
      <c r="VJJ316" s="96"/>
      <c r="VJK316" s="96"/>
      <c r="VJL316" s="96"/>
      <c r="VJM316" s="96"/>
      <c r="VJN316" s="96"/>
      <c r="VJO316" s="96"/>
      <c r="VJP316" s="96"/>
      <c r="VJQ316" s="96"/>
      <c r="VJR316" s="96"/>
      <c r="VJS316" s="96"/>
      <c r="VJT316" s="96"/>
      <c r="VJU316" s="96"/>
      <c r="VJV316" s="96"/>
      <c r="VJW316" s="96"/>
      <c r="VJX316" s="96"/>
      <c r="VJY316" s="96"/>
      <c r="VJZ316" s="96"/>
      <c r="VKA316" s="96"/>
      <c r="VKB316" s="96"/>
      <c r="VKC316" s="96"/>
      <c r="VKD316" s="96"/>
      <c r="VKE316" s="96"/>
      <c r="VKF316" s="96"/>
      <c r="VKG316" s="96"/>
      <c r="VKH316" s="96"/>
      <c r="VKI316" s="96"/>
      <c r="VKJ316" s="96"/>
      <c r="VKK316" s="96"/>
      <c r="VKL316" s="96"/>
      <c r="VKM316" s="96"/>
      <c r="VKN316" s="96"/>
      <c r="VKO316" s="96"/>
      <c r="VKP316" s="96"/>
      <c r="VKQ316" s="96"/>
      <c r="VKR316" s="96"/>
      <c r="VKS316" s="96"/>
      <c r="VKT316" s="96"/>
      <c r="VKU316" s="96"/>
      <c r="VKV316" s="96"/>
      <c r="VKW316" s="96"/>
      <c r="VKX316" s="96"/>
      <c r="VKY316" s="96"/>
      <c r="VKZ316" s="96"/>
      <c r="VLA316" s="96"/>
      <c r="VLB316" s="96"/>
      <c r="VLC316" s="96"/>
      <c r="VLD316" s="96"/>
      <c r="VLE316" s="96"/>
      <c r="VLF316" s="96"/>
      <c r="VLG316" s="96"/>
      <c r="VLH316" s="96"/>
      <c r="VLI316" s="96"/>
      <c r="VLJ316" s="96"/>
      <c r="VLK316" s="96"/>
      <c r="VLL316" s="96"/>
      <c r="VLM316" s="96"/>
      <c r="VLN316" s="96"/>
      <c r="VLO316" s="96"/>
      <c r="VLP316" s="96"/>
      <c r="VLQ316" s="96"/>
      <c r="VLR316" s="96"/>
      <c r="VLS316" s="96"/>
      <c r="VLT316" s="96"/>
      <c r="VLU316" s="96"/>
      <c r="VLV316" s="96"/>
      <c r="VLW316" s="96"/>
      <c r="VLX316" s="96"/>
      <c r="VLY316" s="96"/>
      <c r="VLZ316" s="96"/>
      <c r="VMA316" s="96"/>
      <c r="VMB316" s="96"/>
      <c r="VMC316" s="96"/>
      <c r="VMD316" s="96"/>
      <c r="VME316" s="96"/>
      <c r="VMF316" s="96"/>
      <c r="VMG316" s="96"/>
      <c r="VMH316" s="96"/>
      <c r="VMI316" s="96"/>
      <c r="VMJ316" s="96"/>
      <c r="VMK316" s="96"/>
      <c r="VML316" s="96"/>
      <c r="VMM316" s="96"/>
      <c r="VMN316" s="96"/>
      <c r="VMO316" s="96"/>
      <c r="VMP316" s="96"/>
      <c r="VMQ316" s="96"/>
      <c r="VMR316" s="96"/>
      <c r="VMS316" s="96"/>
      <c r="VMT316" s="96"/>
      <c r="VMU316" s="96"/>
      <c r="VMV316" s="96"/>
      <c r="VMW316" s="96"/>
      <c r="VMX316" s="96"/>
      <c r="VMY316" s="96"/>
      <c r="VMZ316" s="96"/>
      <c r="VNA316" s="96"/>
      <c r="VNB316" s="96"/>
      <c r="VNC316" s="96"/>
      <c r="VND316" s="96"/>
      <c r="VNE316" s="96"/>
      <c r="VNF316" s="96"/>
      <c r="VNG316" s="96"/>
      <c r="VNH316" s="96"/>
      <c r="VNI316" s="96"/>
      <c r="VNJ316" s="96"/>
      <c r="VNK316" s="96"/>
      <c r="VNL316" s="96"/>
      <c r="VNM316" s="96"/>
      <c r="VNN316" s="96"/>
      <c r="VNO316" s="96"/>
      <c r="VNP316" s="96"/>
      <c r="VNQ316" s="96"/>
      <c r="VNR316" s="96"/>
      <c r="VNS316" s="96"/>
      <c r="VNT316" s="96"/>
      <c r="VNU316" s="96"/>
      <c r="VNV316" s="96"/>
      <c r="VNW316" s="96"/>
      <c r="VNX316" s="96"/>
      <c r="VNY316" s="96"/>
      <c r="VNZ316" s="96"/>
      <c r="VOA316" s="96"/>
      <c r="VOB316" s="96"/>
      <c r="VOC316" s="96"/>
      <c r="VOD316" s="96"/>
      <c r="VOE316" s="96"/>
      <c r="VOF316" s="96"/>
      <c r="VOG316" s="96"/>
      <c r="VOH316" s="96"/>
      <c r="VOI316" s="96"/>
      <c r="VOJ316" s="96"/>
      <c r="VOK316" s="96"/>
      <c r="VOL316" s="96"/>
      <c r="VOM316" s="96"/>
      <c r="VON316" s="96"/>
      <c r="VOO316" s="96"/>
      <c r="VOP316" s="96"/>
      <c r="VOQ316" s="96"/>
      <c r="VOR316" s="96"/>
      <c r="VOS316" s="96"/>
      <c r="VOT316" s="96"/>
      <c r="VOU316" s="96"/>
      <c r="VOV316" s="96"/>
      <c r="VOW316" s="96"/>
      <c r="VOX316" s="96"/>
      <c r="VOY316" s="96"/>
      <c r="VOZ316" s="96"/>
      <c r="VPA316" s="96"/>
      <c r="VPB316" s="96"/>
      <c r="VPC316" s="96"/>
      <c r="VPD316" s="96"/>
      <c r="VPE316" s="96"/>
      <c r="VPF316" s="96"/>
      <c r="VPG316" s="96"/>
      <c r="VPH316" s="96"/>
      <c r="VPI316" s="96"/>
      <c r="VPJ316" s="96"/>
      <c r="VPK316" s="96"/>
      <c r="VPL316" s="96"/>
      <c r="VPM316" s="96"/>
      <c r="VPN316" s="96"/>
      <c r="VPO316" s="96"/>
      <c r="VPP316" s="96"/>
      <c r="VPQ316" s="96"/>
      <c r="VPR316" s="96"/>
      <c r="VPS316" s="96"/>
      <c r="VPT316" s="96"/>
      <c r="VPU316" s="96"/>
      <c r="VPV316" s="96"/>
      <c r="VPW316" s="96"/>
      <c r="VPX316" s="96"/>
      <c r="VPY316" s="96"/>
      <c r="VPZ316" s="96"/>
      <c r="VQA316" s="96"/>
      <c r="VQB316" s="96"/>
      <c r="VQC316" s="96"/>
      <c r="VQD316" s="96"/>
      <c r="VQE316" s="96"/>
      <c r="VQF316" s="96"/>
      <c r="VQG316" s="96"/>
      <c r="VQH316" s="96"/>
      <c r="VQI316" s="96"/>
      <c r="VQJ316" s="96"/>
      <c r="VQK316" s="96"/>
      <c r="VQL316" s="96"/>
      <c r="VQM316" s="96"/>
      <c r="VQN316" s="96"/>
      <c r="VQO316" s="96"/>
      <c r="VQP316" s="96"/>
      <c r="VQQ316" s="96"/>
      <c r="VQR316" s="96"/>
      <c r="VQS316" s="96"/>
      <c r="VQT316" s="96"/>
      <c r="VQU316" s="96"/>
      <c r="VQV316" s="96"/>
      <c r="VQW316" s="96"/>
      <c r="VQX316" s="96"/>
      <c r="VQY316" s="96"/>
      <c r="VQZ316" s="96"/>
      <c r="VRA316" s="96"/>
      <c r="VRB316" s="96"/>
      <c r="VRC316" s="96"/>
      <c r="VRD316" s="96"/>
      <c r="VRE316" s="96"/>
      <c r="VRF316" s="96"/>
      <c r="VRG316" s="96"/>
      <c r="VRH316" s="96"/>
      <c r="VRI316" s="96"/>
      <c r="VRJ316" s="96"/>
      <c r="VRK316" s="96"/>
      <c r="VRL316" s="96"/>
      <c r="VRM316" s="96"/>
      <c r="VRN316" s="96"/>
      <c r="VRO316" s="96"/>
      <c r="VRP316" s="96"/>
      <c r="VRQ316" s="96"/>
      <c r="VRR316" s="96"/>
      <c r="VRS316" s="96"/>
      <c r="VRT316" s="96"/>
      <c r="VRU316" s="96"/>
      <c r="VRV316" s="96"/>
      <c r="VRW316" s="96"/>
      <c r="VRX316" s="96"/>
      <c r="VRY316" s="96"/>
      <c r="VRZ316" s="96"/>
      <c r="VSA316" s="96"/>
      <c r="VSB316" s="96"/>
      <c r="VSC316" s="96"/>
      <c r="VSD316" s="96"/>
      <c r="VSE316" s="96"/>
      <c r="VSF316" s="96"/>
      <c r="VSG316" s="96"/>
      <c r="VSH316" s="96"/>
      <c r="VSI316" s="96"/>
      <c r="VSJ316" s="96"/>
      <c r="VSK316" s="96"/>
      <c r="VSL316" s="96"/>
      <c r="VSM316" s="96"/>
      <c r="VSN316" s="96"/>
      <c r="VSO316" s="96"/>
      <c r="VSP316" s="96"/>
      <c r="VSQ316" s="96"/>
      <c r="VSR316" s="96"/>
      <c r="VSS316" s="96"/>
      <c r="VST316" s="96"/>
      <c r="VSU316" s="96"/>
      <c r="VSV316" s="96"/>
      <c r="VSW316" s="96"/>
      <c r="VSX316" s="96"/>
      <c r="VSY316" s="96"/>
      <c r="VSZ316" s="96"/>
      <c r="VTA316" s="96"/>
      <c r="VTB316" s="96"/>
      <c r="VTC316" s="96"/>
      <c r="VTD316" s="96"/>
      <c r="VTE316" s="96"/>
      <c r="VTF316" s="96"/>
      <c r="VTG316" s="96"/>
      <c r="VTH316" s="96"/>
      <c r="VTI316" s="96"/>
      <c r="VTJ316" s="96"/>
      <c r="VTK316" s="96"/>
      <c r="VTL316" s="96"/>
      <c r="VTM316" s="96"/>
      <c r="VTN316" s="96"/>
      <c r="VTO316" s="96"/>
      <c r="VTP316" s="96"/>
      <c r="VTQ316" s="96"/>
      <c r="VTR316" s="96"/>
      <c r="VTS316" s="96"/>
      <c r="VTT316" s="96"/>
      <c r="VTU316" s="96"/>
      <c r="VTV316" s="96"/>
      <c r="VTW316" s="96"/>
      <c r="VTX316" s="96"/>
      <c r="VTY316" s="96"/>
      <c r="VTZ316" s="96"/>
      <c r="VUA316" s="96"/>
      <c r="VUB316" s="96"/>
      <c r="VUC316" s="96"/>
      <c r="VUD316" s="96"/>
      <c r="VUE316" s="96"/>
      <c r="VUF316" s="96"/>
      <c r="VUG316" s="96"/>
      <c r="VUH316" s="96"/>
      <c r="VUI316" s="96"/>
      <c r="VUJ316" s="96"/>
      <c r="VUK316" s="96"/>
      <c r="VUL316" s="96"/>
      <c r="VUM316" s="96"/>
      <c r="VUN316" s="96"/>
      <c r="VUO316" s="96"/>
      <c r="VUP316" s="96"/>
      <c r="VUQ316" s="96"/>
      <c r="VUR316" s="96"/>
      <c r="VUS316" s="96"/>
      <c r="VUT316" s="96"/>
      <c r="VUU316" s="96"/>
      <c r="VUV316" s="96"/>
      <c r="VUW316" s="96"/>
      <c r="VUX316" s="96"/>
      <c r="VUY316" s="96"/>
      <c r="VUZ316" s="96"/>
      <c r="VVA316" s="96"/>
      <c r="VVB316" s="96"/>
      <c r="VVC316" s="96"/>
      <c r="VVD316" s="96"/>
      <c r="VVE316" s="96"/>
      <c r="VVF316" s="96"/>
      <c r="VVG316" s="96"/>
      <c r="VVH316" s="96"/>
      <c r="VVI316" s="96"/>
      <c r="VVJ316" s="96"/>
      <c r="VVK316" s="96"/>
      <c r="VVL316" s="96"/>
      <c r="VVM316" s="96"/>
      <c r="VVN316" s="96"/>
      <c r="VVO316" s="96"/>
      <c r="VVP316" s="96"/>
      <c r="VVQ316" s="96"/>
      <c r="VVR316" s="96"/>
      <c r="VVS316" s="96"/>
      <c r="VVT316" s="96"/>
      <c r="VVU316" s="96"/>
      <c r="VVV316" s="96"/>
      <c r="VVW316" s="96"/>
      <c r="VVX316" s="96"/>
      <c r="VVY316" s="96"/>
      <c r="VVZ316" s="96"/>
      <c r="VWA316" s="96"/>
      <c r="VWB316" s="96"/>
      <c r="VWC316" s="96"/>
      <c r="VWD316" s="96"/>
      <c r="VWE316" s="96"/>
      <c r="VWF316" s="96"/>
      <c r="VWG316" s="96"/>
      <c r="VWH316" s="96"/>
      <c r="VWI316" s="96"/>
      <c r="VWJ316" s="96"/>
      <c r="VWK316" s="96"/>
      <c r="VWL316" s="96"/>
      <c r="VWM316" s="96"/>
      <c r="VWN316" s="96"/>
      <c r="VWO316" s="96"/>
      <c r="VWP316" s="96"/>
      <c r="VWQ316" s="96"/>
      <c r="VWR316" s="96"/>
      <c r="VWS316" s="96"/>
      <c r="VWT316" s="96"/>
      <c r="VWU316" s="96"/>
      <c r="VWV316" s="96"/>
      <c r="VWW316" s="96"/>
      <c r="VWX316" s="96"/>
      <c r="VWY316" s="96"/>
      <c r="VWZ316" s="96"/>
      <c r="VXA316" s="96"/>
      <c r="VXB316" s="96"/>
      <c r="VXC316" s="96"/>
      <c r="VXD316" s="96"/>
      <c r="VXE316" s="96"/>
      <c r="VXF316" s="96"/>
      <c r="VXG316" s="96"/>
      <c r="VXH316" s="96"/>
      <c r="VXI316" s="96"/>
      <c r="VXJ316" s="96"/>
      <c r="VXK316" s="96"/>
      <c r="VXL316" s="96"/>
      <c r="VXM316" s="96"/>
      <c r="VXN316" s="96"/>
      <c r="VXO316" s="96"/>
      <c r="VXP316" s="96"/>
      <c r="VXQ316" s="96"/>
      <c r="VXR316" s="96"/>
      <c r="VXS316" s="96"/>
      <c r="VXT316" s="96"/>
      <c r="VXU316" s="96"/>
      <c r="VXV316" s="96"/>
      <c r="VXW316" s="96"/>
      <c r="VXX316" s="96"/>
      <c r="VXY316" s="96"/>
      <c r="VXZ316" s="96"/>
      <c r="VYA316" s="96"/>
      <c r="VYB316" s="96"/>
      <c r="VYC316" s="96"/>
      <c r="VYD316" s="96"/>
      <c r="VYE316" s="96"/>
      <c r="VYF316" s="96"/>
      <c r="VYG316" s="96"/>
      <c r="VYH316" s="96"/>
      <c r="VYI316" s="96"/>
      <c r="VYJ316" s="96"/>
      <c r="VYK316" s="96"/>
      <c r="VYL316" s="96"/>
      <c r="VYM316" s="96"/>
      <c r="VYN316" s="96"/>
      <c r="VYO316" s="96"/>
      <c r="VYP316" s="96"/>
      <c r="VYQ316" s="96"/>
      <c r="VYR316" s="96"/>
      <c r="VYS316" s="96"/>
      <c r="VYT316" s="96"/>
      <c r="VYU316" s="96"/>
      <c r="VYV316" s="96"/>
      <c r="VYW316" s="96"/>
      <c r="VYX316" s="96"/>
      <c r="VYY316" s="96"/>
      <c r="VYZ316" s="96"/>
      <c r="VZA316" s="96"/>
      <c r="VZB316" s="96"/>
      <c r="VZC316" s="96"/>
      <c r="VZD316" s="96"/>
      <c r="VZE316" s="96"/>
      <c r="VZF316" s="96"/>
      <c r="VZG316" s="96"/>
      <c r="VZH316" s="96"/>
      <c r="VZI316" s="96"/>
      <c r="VZJ316" s="96"/>
      <c r="VZK316" s="96"/>
      <c r="VZL316" s="96"/>
      <c r="VZM316" s="96"/>
      <c r="VZN316" s="96"/>
      <c r="VZO316" s="96"/>
      <c r="VZP316" s="96"/>
      <c r="VZQ316" s="96"/>
      <c r="VZR316" s="96"/>
      <c r="VZS316" s="96"/>
      <c r="VZT316" s="96"/>
      <c r="VZU316" s="96"/>
      <c r="VZV316" s="96"/>
      <c r="VZW316" s="96"/>
      <c r="VZX316" s="96"/>
      <c r="VZY316" s="96"/>
      <c r="VZZ316" s="96"/>
      <c r="WAA316" s="96"/>
      <c r="WAB316" s="96"/>
      <c r="WAC316" s="96"/>
      <c r="WAD316" s="96"/>
      <c r="WAE316" s="96"/>
      <c r="WAF316" s="96"/>
      <c r="WAG316" s="96"/>
      <c r="WAH316" s="96"/>
      <c r="WAI316" s="96"/>
      <c r="WAJ316" s="96"/>
      <c r="WAK316" s="96"/>
      <c r="WAL316" s="96"/>
      <c r="WAM316" s="96"/>
      <c r="WAN316" s="96"/>
      <c r="WAO316" s="96"/>
      <c r="WAP316" s="96"/>
      <c r="WAQ316" s="96"/>
      <c r="WAR316" s="96"/>
      <c r="WAS316" s="96"/>
      <c r="WAT316" s="96"/>
      <c r="WAU316" s="96"/>
      <c r="WAV316" s="96"/>
      <c r="WAW316" s="96"/>
      <c r="WAX316" s="96"/>
      <c r="WAY316" s="96"/>
      <c r="WAZ316" s="96"/>
      <c r="WBA316" s="96"/>
      <c r="WBB316" s="96"/>
      <c r="WBC316" s="96"/>
      <c r="WBD316" s="96"/>
      <c r="WBE316" s="96"/>
      <c r="WBF316" s="96"/>
      <c r="WBG316" s="96"/>
      <c r="WBH316" s="96"/>
      <c r="WBI316" s="96"/>
      <c r="WBJ316" s="96"/>
      <c r="WBK316" s="96"/>
      <c r="WBL316" s="96"/>
      <c r="WBM316" s="96"/>
      <c r="WBN316" s="96"/>
      <c r="WBO316" s="96"/>
      <c r="WBP316" s="96"/>
      <c r="WBQ316" s="96"/>
      <c r="WBR316" s="96"/>
      <c r="WBS316" s="96"/>
      <c r="WBT316" s="96"/>
      <c r="WBU316" s="96"/>
      <c r="WBV316" s="96"/>
      <c r="WBW316" s="96"/>
      <c r="WBX316" s="96"/>
      <c r="WBY316" s="96"/>
      <c r="WBZ316" s="96"/>
      <c r="WCA316" s="96"/>
      <c r="WCB316" s="96"/>
      <c r="WCC316" s="96"/>
      <c r="WCD316" s="96"/>
      <c r="WCE316" s="96"/>
      <c r="WCF316" s="96"/>
      <c r="WCG316" s="96"/>
      <c r="WCH316" s="96"/>
      <c r="WCI316" s="96"/>
      <c r="WCJ316" s="96"/>
      <c r="WCK316" s="96"/>
      <c r="WCL316" s="96"/>
      <c r="WCM316" s="96"/>
      <c r="WCN316" s="96"/>
      <c r="WCO316" s="96"/>
      <c r="WCP316" s="96"/>
      <c r="WCQ316" s="96"/>
      <c r="WCR316" s="96"/>
      <c r="WCS316" s="96"/>
      <c r="WCT316" s="96"/>
      <c r="WCU316" s="96"/>
      <c r="WCV316" s="96"/>
      <c r="WCW316" s="96"/>
      <c r="WCX316" s="96"/>
      <c r="WCY316" s="96"/>
      <c r="WCZ316" s="96"/>
      <c r="WDA316" s="96"/>
      <c r="WDB316" s="96"/>
      <c r="WDC316" s="96"/>
      <c r="WDD316" s="96"/>
      <c r="WDE316" s="96"/>
      <c r="WDF316" s="96"/>
      <c r="WDG316" s="96"/>
      <c r="WDH316" s="96"/>
      <c r="WDI316" s="96"/>
      <c r="WDJ316" s="96"/>
      <c r="WDK316" s="96"/>
      <c r="WDL316" s="96"/>
      <c r="WDM316" s="96"/>
      <c r="WDN316" s="96"/>
      <c r="WDO316" s="96"/>
      <c r="WDP316" s="96"/>
      <c r="WDQ316" s="96"/>
      <c r="WDR316" s="96"/>
      <c r="WDS316" s="96"/>
      <c r="WDT316" s="96"/>
      <c r="WDU316" s="96"/>
      <c r="WDV316" s="96"/>
      <c r="WDW316" s="96"/>
      <c r="WDX316" s="96"/>
      <c r="WDY316" s="96"/>
      <c r="WDZ316" s="96"/>
      <c r="WEA316" s="96"/>
      <c r="WEB316" s="96"/>
      <c r="WEC316" s="96"/>
      <c r="WED316" s="96"/>
      <c r="WEE316" s="96"/>
      <c r="WEF316" s="96"/>
      <c r="WEG316" s="96"/>
      <c r="WEH316" s="96"/>
      <c r="WEI316" s="96"/>
      <c r="WEJ316" s="96"/>
      <c r="WEK316" s="96"/>
      <c r="WEL316" s="96"/>
      <c r="WEM316" s="96"/>
      <c r="WEN316" s="96"/>
      <c r="WEO316" s="96"/>
      <c r="WEP316" s="96"/>
      <c r="WEQ316" s="96"/>
      <c r="WER316" s="96"/>
      <c r="WES316" s="96"/>
      <c r="WET316" s="96"/>
      <c r="WEU316" s="96"/>
      <c r="WEV316" s="96"/>
      <c r="WEW316" s="96"/>
      <c r="WEX316" s="96"/>
      <c r="WEY316" s="96"/>
      <c r="WEZ316" s="96"/>
      <c r="WFA316" s="96"/>
      <c r="WFB316" s="96"/>
      <c r="WFC316" s="96"/>
      <c r="WFD316" s="96"/>
      <c r="WFE316" s="96"/>
      <c r="WFF316" s="96"/>
      <c r="WFG316" s="96"/>
      <c r="WFH316" s="96"/>
      <c r="WFI316" s="96"/>
      <c r="WFJ316" s="96"/>
      <c r="WFK316" s="96"/>
      <c r="WFL316" s="96"/>
      <c r="WFM316" s="96"/>
      <c r="WFN316" s="96"/>
      <c r="WFO316" s="96"/>
      <c r="WFP316" s="96"/>
      <c r="WFQ316" s="96"/>
      <c r="WFR316" s="96"/>
      <c r="WFS316" s="96"/>
      <c r="WFT316" s="96"/>
      <c r="WFU316" s="96"/>
      <c r="WFV316" s="96"/>
      <c r="WFW316" s="96"/>
      <c r="WFX316" s="96"/>
      <c r="WFY316" s="96"/>
      <c r="WFZ316" s="96"/>
      <c r="WGA316" s="96"/>
      <c r="WGB316" s="96"/>
      <c r="WGC316" s="96"/>
      <c r="WGD316" s="96"/>
      <c r="WGE316" s="96"/>
      <c r="WGF316" s="96"/>
      <c r="WGG316" s="96"/>
      <c r="WGH316" s="96"/>
      <c r="WGI316" s="96"/>
      <c r="WGJ316" s="96"/>
      <c r="WGK316" s="96"/>
      <c r="WGL316" s="96"/>
      <c r="WGM316" s="96"/>
      <c r="WGN316" s="96"/>
      <c r="WGO316" s="96"/>
      <c r="WGP316" s="96"/>
      <c r="WGQ316" s="96"/>
      <c r="WGR316" s="96"/>
      <c r="WGS316" s="96"/>
      <c r="WGT316" s="96"/>
      <c r="WGU316" s="96"/>
      <c r="WGV316" s="96"/>
      <c r="WGW316" s="96"/>
      <c r="WGX316" s="96"/>
      <c r="WGY316" s="96"/>
      <c r="WGZ316" s="96"/>
      <c r="WHA316" s="96"/>
      <c r="WHB316" s="96"/>
      <c r="WHC316" s="96"/>
      <c r="WHD316" s="96"/>
      <c r="WHE316" s="96"/>
      <c r="WHF316" s="96"/>
      <c r="WHG316" s="96"/>
      <c r="WHH316" s="96"/>
      <c r="WHI316" s="96"/>
      <c r="WHJ316" s="96"/>
      <c r="WHK316" s="96"/>
      <c r="WHL316" s="96"/>
      <c r="WHM316" s="96"/>
      <c r="WHN316" s="96"/>
      <c r="WHO316" s="96"/>
      <c r="WHP316" s="96"/>
      <c r="WHQ316" s="96"/>
      <c r="WHR316" s="96"/>
      <c r="WHS316" s="96"/>
      <c r="WHT316" s="96"/>
      <c r="WHU316" s="96"/>
      <c r="WHV316" s="96"/>
      <c r="WHW316" s="96"/>
      <c r="WHX316" s="96"/>
      <c r="WHY316" s="96"/>
      <c r="WHZ316" s="96"/>
      <c r="WIA316" s="96"/>
      <c r="WIB316" s="96"/>
      <c r="WIC316" s="96"/>
      <c r="WID316" s="96"/>
      <c r="WIE316" s="96"/>
      <c r="WIF316" s="96"/>
      <c r="WIG316" s="96"/>
      <c r="WIH316" s="96"/>
      <c r="WII316" s="96"/>
      <c r="WIJ316" s="96"/>
      <c r="WIK316" s="96"/>
      <c r="WIL316" s="96"/>
      <c r="WIM316" s="96"/>
      <c r="WIN316" s="96"/>
      <c r="WIO316" s="96"/>
      <c r="WIP316" s="96"/>
      <c r="WIQ316" s="96"/>
      <c r="WIR316" s="96"/>
      <c r="WIS316" s="96"/>
      <c r="WIT316" s="96"/>
      <c r="WIU316" s="96"/>
      <c r="WIV316" s="96"/>
      <c r="WIW316" s="96"/>
      <c r="WIX316" s="96"/>
      <c r="WIY316" s="96"/>
      <c r="WIZ316" s="96"/>
      <c r="WJA316" s="96"/>
      <c r="WJB316" s="96"/>
      <c r="WJC316" s="96"/>
      <c r="WJD316" s="96"/>
      <c r="WJE316" s="96"/>
      <c r="WJF316" s="96"/>
      <c r="WJG316" s="96"/>
      <c r="WJH316" s="96"/>
      <c r="WJI316" s="96"/>
      <c r="WJJ316" s="96"/>
      <c r="WJK316" s="96"/>
      <c r="WJL316" s="96"/>
      <c r="WJM316" s="96"/>
      <c r="WJN316" s="96"/>
      <c r="WJO316" s="96"/>
      <c r="WJP316" s="96"/>
      <c r="WJQ316" s="96"/>
      <c r="WJR316" s="96"/>
      <c r="WJS316" s="96"/>
      <c r="WJT316" s="96"/>
      <c r="WJU316" s="96"/>
      <c r="WJV316" s="96"/>
      <c r="WJW316" s="96"/>
      <c r="WJX316" s="96"/>
      <c r="WJY316" s="96"/>
      <c r="WJZ316" s="96"/>
      <c r="WKA316" s="96"/>
      <c r="WKB316" s="96"/>
      <c r="WKC316" s="96"/>
      <c r="WKD316" s="96"/>
      <c r="WKE316" s="96"/>
      <c r="WKF316" s="96"/>
      <c r="WKG316" s="96"/>
      <c r="WKH316" s="96"/>
      <c r="WKI316" s="96"/>
      <c r="WKJ316" s="96"/>
      <c r="WKK316" s="96"/>
      <c r="WKL316" s="96"/>
      <c r="WKM316" s="96"/>
      <c r="WKN316" s="96"/>
      <c r="WKO316" s="96"/>
      <c r="WKP316" s="96"/>
      <c r="WKQ316" s="96"/>
      <c r="WKR316" s="96"/>
      <c r="WKS316" s="96"/>
      <c r="WKT316" s="96"/>
      <c r="WKU316" s="96"/>
      <c r="WKV316" s="96"/>
      <c r="WKW316" s="96"/>
      <c r="WKX316" s="96"/>
      <c r="WKY316" s="96"/>
      <c r="WKZ316" s="96"/>
      <c r="WLA316" s="96"/>
      <c r="WLB316" s="96"/>
      <c r="WLC316" s="96"/>
      <c r="WLD316" s="96"/>
      <c r="WLE316" s="96"/>
      <c r="WLF316" s="96"/>
      <c r="WLG316" s="96"/>
      <c r="WLH316" s="96"/>
      <c r="WLI316" s="96"/>
      <c r="WLJ316" s="96"/>
      <c r="WLK316" s="96"/>
      <c r="WLL316" s="96"/>
      <c r="WLM316" s="96"/>
      <c r="WLN316" s="96"/>
      <c r="WLO316" s="96"/>
      <c r="WLP316" s="96"/>
      <c r="WLQ316" s="96"/>
      <c r="WLR316" s="96"/>
      <c r="WLS316" s="96"/>
      <c r="WLT316" s="96"/>
      <c r="WLU316" s="96"/>
      <c r="WLV316" s="96"/>
      <c r="WLW316" s="96"/>
      <c r="WLX316" s="96"/>
      <c r="WLY316" s="96"/>
      <c r="WLZ316" s="96"/>
      <c r="WMA316" s="96"/>
      <c r="WMB316" s="96"/>
      <c r="WMC316" s="96"/>
      <c r="WMD316" s="96"/>
      <c r="WME316" s="96"/>
      <c r="WMF316" s="96"/>
      <c r="WMG316" s="96"/>
      <c r="WMH316" s="96"/>
      <c r="WMI316" s="96"/>
      <c r="WMJ316" s="96"/>
      <c r="WMK316" s="96"/>
      <c r="WML316" s="96"/>
      <c r="WMM316" s="96"/>
      <c r="WMN316" s="96"/>
      <c r="WMO316" s="96"/>
      <c r="WMP316" s="96"/>
      <c r="WMQ316" s="96"/>
      <c r="WMR316" s="96"/>
      <c r="WMS316" s="96"/>
      <c r="WMT316" s="96"/>
      <c r="WMU316" s="96"/>
      <c r="WMV316" s="96"/>
      <c r="WMW316" s="96"/>
      <c r="WMX316" s="96"/>
      <c r="WMY316" s="96"/>
      <c r="WMZ316" s="96"/>
      <c r="WNA316" s="96"/>
      <c r="WNB316" s="96"/>
      <c r="WNC316" s="96"/>
      <c r="WND316" s="96"/>
      <c r="WNE316" s="96"/>
      <c r="WNF316" s="96"/>
      <c r="WNG316" s="96"/>
      <c r="WNH316" s="96"/>
      <c r="WNI316" s="96"/>
      <c r="WNJ316" s="96"/>
      <c r="WNK316" s="96"/>
      <c r="WNL316" s="96"/>
      <c r="WNM316" s="96"/>
      <c r="WNN316" s="96"/>
      <c r="WNO316" s="96"/>
      <c r="WNP316" s="96"/>
      <c r="WNQ316" s="96"/>
      <c r="WNR316" s="96"/>
      <c r="WNS316" s="96"/>
      <c r="WNT316" s="96"/>
      <c r="WNU316" s="96"/>
      <c r="WNV316" s="96"/>
      <c r="WNW316" s="96"/>
      <c r="WNX316" s="96"/>
      <c r="WNY316" s="96"/>
      <c r="WNZ316" s="96"/>
      <c r="WOA316" s="96"/>
      <c r="WOB316" s="96"/>
      <c r="WOC316" s="96"/>
      <c r="WOD316" s="96"/>
      <c r="WOE316" s="96"/>
      <c r="WOF316" s="96"/>
      <c r="WOG316" s="96"/>
      <c r="WOH316" s="96"/>
      <c r="WOI316" s="96"/>
      <c r="WOJ316" s="96"/>
      <c r="WOK316" s="96"/>
      <c r="WOL316" s="96"/>
      <c r="WOM316" s="96"/>
      <c r="WON316" s="96"/>
      <c r="WOO316" s="96"/>
      <c r="WOP316" s="96"/>
      <c r="WOQ316" s="96"/>
      <c r="WOR316" s="96"/>
      <c r="WOS316" s="96"/>
      <c r="WOT316" s="96"/>
      <c r="WOU316" s="96"/>
      <c r="WOV316" s="96"/>
      <c r="WOW316" s="96"/>
      <c r="WOX316" s="96"/>
      <c r="WOY316" s="96"/>
      <c r="WOZ316" s="96"/>
      <c r="WPA316" s="96"/>
      <c r="WPB316" s="96"/>
      <c r="WPC316" s="96"/>
      <c r="WPD316" s="96"/>
      <c r="WPE316" s="96"/>
      <c r="WPF316" s="96"/>
      <c r="WPG316" s="96"/>
      <c r="WPH316" s="96"/>
      <c r="WPI316" s="96"/>
      <c r="WPJ316" s="96"/>
      <c r="WPK316" s="96"/>
      <c r="WPL316" s="96"/>
      <c r="WPM316" s="96"/>
      <c r="WPN316" s="96"/>
      <c r="WPO316" s="96"/>
      <c r="WPP316" s="96"/>
      <c r="WPQ316" s="96"/>
      <c r="WPR316" s="96"/>
      <c r="WPS316" s="96"/>
      <c r="WPT316" s="96"/>
      <c r="WPU316" s="96"/>
      <c r="WPV316" s="96"/>
      <c r="WPW316" s="96"/>
      <c r="WPX316" s="96"/>
      <c r="WPY316" s="96"/>
      <c r="WPZ316" s="96"/>
      <c r="WQA316" s="96"/>
      <c r="WQB316" s="96"/>
      <c r="WQC316" s="96"/>
      <c r="WQD316" s="96"/>
      <c r="WQE316" s="96"/>
      <c r="WQF316" s="96"/>
      <c r="WQG316" s="96"/>
      <c r="WQH316" s="96"/>
      <c r="WQI316" s="96"/>
      <c r="WQJ316" s="96"/>
      <c r="WQK316" s="96"/>
      <c r="WQL316" s="96"/>
      <c r="WQM316" s="96"/>
      <c r="WQN316" s="96"/>
      <c r="WQO316" s="96"/>
      <c r="WQP316" s="96"/>
      <c r="WQQ316" s="96"/>
      <c r="WQR316" s="96"/>
      <c r="WQS316" s="96"/>
      <c r="WQT316" s="96"/>
      <c r="WQU316" s="96"/>
      <c r="WQV316" s="96"/>
      <c r="WQW316" s="96"/>
      <c r="WQX316" s="96"/>
      <c r="WQY316" s="96"/>
      <c r="WQZ316" s="96"/>
      <c r="WRA316" s="96"/>
      <c r="WRB316" s="96"/>
      <c r="WRC316" s="96"/>
      <c r="WRD316" s="96"/>
      <c r="WRE316" s="96"/>
      <c r="WRF316" s="96"/>
      <c r="WRG316" s="96"/>
      <c r="WRH316" s="96"/>
      <c r="WRI316" s="96"/>
      <c r="WRJ316" s="96"/>
      <c r="WRK316" s="96"/>
      <c r="WRL316" s="96"/>
      <c r="WRM316" s="96"/>
      <c r="WRN316" s="96"/>
      <c r="WRO316" s="96"/>
      <c r="WRP316" s="96"/>
      <c r="WRQ316" s="96"/>
      <c r="WRR316" s="96"/>
      <c r="WRS316" s="96"/>
      <c r="WRT316" s="96"/>
      <c r="WRU316" s="96"/>
      <c r="WRV316" s="96"/>
      <c r="WRW316" s="96"/>
      <c r="WRX316" s="96"/>
      <c r="WRY316" s="96"/>
      <c r="WRZ316" s="96"/>
      <c r="WSA316" s="96"/>
      <c r="WSB316" s="96"/>
      <c r="WSC316" s="96"/>
      <c r="WSD316" s="96"/>
      <c r="WSE316" s="96"/>
      <c r="WSF316" s="96"/>
      <c r="WSG316" s="96"/>
      <c r="WSH316" s="96"/>
      <c r="WSI316" s="96"/>
      <c r="WSJ316" s="96"/>
      <c r="WSK316" s="96"/>
      <c r="WSL316" s="96"/>
      <c r="WSM316" s="96"/>
      <c r="WSN316" s="96"/>
      <c r="WSO316" s="96"/>
      <c r="WSP316" s="96"/>
      <c r="WSQ316" s="96"/>
      <c r="WSR316" s="96"/>
      <c r="WSS316" s="96"/>
      <c r="WST316" s="96"/>
      <c r="WSU316" s="96"/>
      <c r="WSV316" s="96"/>
      <c r="WSW316" s="96"/>
      <c r="WSX316" s="96"/>
      <c r="WSY316" s="96"/>
      <c r="WSZ316" s="96"/>
      <c r="WTA316" s="96"/>
      <c r="WTB316" s="96"/>
      <c r="WTC316" s="96"/>
      <c r="WTD316" s="96"/>
      <c r="WTE316" s="96"/>
      <c r="WTF316" s="96"/>
      <c r="WTG316" s="96"/>
      <c r="WTH316" s="96"/>
      <c r="WTI316" s="96"/>
      <c r="WTJ316" s="96"/>
      <c r="WTK316" s="96"/>
      <c r="WTL316" s="96"/>
      <c r="WTM316" s="96"/>
      <c r="WTN316" s="96"/>
      <c r="WTO316" s="96"/>
      <c r="WTP316" s="96"/>
      <c r="WTQ316" s="96"/>
      <c r="WTR316" s="96"/>
      <c r="WTS316" s="96"/>
      <c r="WTT316" s="96"/>
      <c r="WTU316" s="96"/>
      <c r="WTV316" s="96"/>
      <c r="WTW316" s="96"/>
      <c r="WTX316" s="96"/>
      <c r="WTY316" s="96"/>
      <c r="WTZ316" s="96"/>
      <c r="WUA316" s="96"/>
      <c r="WUB316" s="96"/>
      <c r="WUC316" s="96"/>
      <c r="WUD316" s="96"/>
      <c r="WUE316" s="96"/>
      <c r="WUF316" s="96"/>
      <c r="WUG316" s="96"/>
      <c r="WUH316" s="96"/>
      <c r="WUI316" s="96"/>
      <c r="WUJ316" s="96"/>
      <c r="WUK316" s="96"/>
      <c r="WUL316" s="96"/>
      <c r="WUM316" s="96"/>
      <c r="WUN316" s="96"/>
      <c r="WUO316" s="96"/>
      <c r="WUP316" s="96"/>
      <c r="WUQ316" s="96"/>
      <c r="WUR316" s="96"/>
      <c r="WUS316" s="96"/>
      <c r="WUT316" s="96"/>
      <c r="WUU316" s="96"/>
      <c r="WUV316" s="96"/>
      <c r="WUW316" s="96"/>
      <c r="WUX316" s="96"/>
      <c r="WUY316" s="96"/>
      <c r="WUZ316" s="96"/>
      <c r="WVA316" s="96"/>
      <c r="WVB316" s="96"/>
      <c r="WVC316" s="96"/>
      <c r="WVD316" s="96"/>
      <c r="WVE316" s="96"/>
      <c r="WVF316" s="96"/>
      <c r="WVG316" s="96"/>
      <c r="WVH316" s="96"/>
      <c r="WVI316" s="96"/>
    </row>
    <row r="317" spans="1:16129" x14ac:dyDescent="0.2">
      <c r="A317" s="321">
        <v>815</v>
      </c>
      <c r="B317" s="321" t="s">
        <v>575</v>
      </c>
      <c r="C317" s="80">
        <f>SUM(SUMIFS('1. Rpt 18s (non-CSU)'!Q$9:Q$555,'1. Rpt 18s (non-CSU)'!$J$9:$J$555,A273,'1. Rpt 18s (non-CSU)'!$I$9:$I$555,100),SUMIFS('1. Rpt 18s (non-CSU)'!Q$9:Q$555,'1. Rpt 18s (non-CSU)'!$J$9:$J$555,A273,'1. Rpt 18s (non-CSU)'!$I$9:$I$555,200),SUMIFS('1. Rpt 18s (non-CSU)'!Q$9:Q$555,'1. Rpt 18s (non-CSU)'!$J$9:$J$555,A273,'1. Rpt 18s (non-CSU)'!$I$9:$I$555,300))</f>
        <v>199130</v>
      </c>
      <c r="D317" s="80">
        <f>SUM(SUMIFS('1. Rpt 18s (non-CSU)'!X$9:X$555,'1. Rpt 18s (non-CSU)'!$J$9:$J$555,A273,'1. Rpt 18s (non-CSU)'!$I$9:$I$555,100),SUMIFS('1. Rpt 18s (non-CSU)'!X$9:X$555,'1. Rpt 18s (non-CSU)'!$J$9:$J$555,A273,'1. Rpt 18s (non-CSU)'!$I$9:$I$555,200),SUMIFS('1. Rpt 18s (non-CSU)'!X$9:X$555,'1. Rpt 18s (non-CSU)'!$J$9:$J$555,A273,'1. Rpt 18s (non-CSU)'!$I$9:$I$555,300))</f>
        <v>0</v>
      </c>
      <c r="E317" s="80">
        <f>SUM(SUMIFS('1. Rpt 18s (non-CSU)'!AC$9:AC$555,'1. Rpt 18s (non-CSU)'!$J$9:$J$555,A273,'1. Rpt 18s (non-CSU)'!$I$9:$I$555,100),SUMIFS('1. Rpt 18s (non-CSU)'!AC$9:AC$555,'1. Rpt 18s (non-CSU)'!$J$9:$J$555,A273,'1. Rpt 18s (non-CSU)'!$I$9:$I$555,200),SUMIFS('1. Rpt 18s (non-CSU)'!AC$9:AC$555,'1. Rpt 18s (non-CSU)'!$J$9:$J$555,A273,'1. Rpt 18s (non-CSU)'!$I$9:$I$555,300))</f>
        <v>0</v>
      </c>
      <c r="F317" s="232">
        <f t="shared" si="26"/>
        <v>199130</v>
      </c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6"/>
      <c r="DK317" s="96"/>
      <c r="DL317" s="96"/>
      <c r="DM317" s="96"/>
      <c r="DN317" s="96"/>
      <c r="DO317" s="96"/>
      <c r="DP317" s="96"/>
      <c r="DQ317" s="96"/>
      <c r="DR317" s="96"/>
      <c r="DS317" s="96"/>
      <c r="DT317" s="96"/>
      <c r="DU317" s="96"/>
      <c r="DV317" s="96"/>
      <c r="DW317" s="96"/>
      <c r="DX317" s="96"/>
      <c r="DY317" s="96"/>
      <c r="DZ317" s="96"/>
      <c r="EA317" s="96"/>
      <c r="EB317" s="96"/>
      <c r="EC317" s="96"/>
      <c r="ED317" s="96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6"/>
      <c r="FB317" s="96"/>
      <c r="FC317" s="96"/>
      <c r="FD317" s="96"/>
      <c r="FE317" s="96"/>
      <c r="FF317" s="96"/>
      <c r="FG317" s="96"/>
      <c r="FH317" s="96"/>
      <c r="FI317" s="96"/>
      <c r="FJ317" s="96"/>
      <c r="FK317" s="96"/>
      <c r="FL317" s="96"/>
      <c r="FM317" s="96"/>
      <c r="FN317" s="96"/>
      <c r="FO317" s="96"/>
      <c r="FP317" s="96"/>
      <c r="FQ317" s="96"/>
      <c r="FR317" s="96"/>
      <c r="FS317" s="96"/>
      <c r="FT317" s="96"/>
      <c r="FU317" s="96"/>
      <c r="FV317" s="96"/>
      <c r="FW317" s="96"/>
      <c r="FX317" s="96"/>
      <c r="FY317" s="96"/>
      <c r="FZ317" s="96"/>
      <c r="GA317" s="96"/>
      <c r="GB317" s="96"/>
      <c r="GC317" s="96"/>
      <c r="GD317" s="96"/>
      <c r="GE317" s="96"/>
      <c r="GF317" s="96"/>
      <c r="GG317" s="96"/>
      <c r="GH317" s="96"/>
      <c r="GI317" s="96"/>
      <c r="GJ317" s="96"/>
      <c r="GK317" s="96"/>
      <c r="GL317" s="96"/>
      <c r="GM317" s="96"/>
      <c r="GN317" s="96"/>
      <c r="GO317" s="96"/>
      <c r="GP317" s="96"/>
      <c r="GQ317" s="96"/>
      <c r="GR317" s="96"/>
      <c r="GS317" s="96"/>
      <c r="GT317" s="96"/>
      <c r="GU317" s="96"/>
      <c r="GV317" s="96"/>
      <c r="GW317" s="96"/>
      <c r="GX317" s="96"/>
      <c r="GY317" s="96"/>
      <c r="GZ317" s="96"/>
      <c r="HA317" s="96"/>
      <c r="HB317" s="96"/>
      <c r="HC317" s="96"/>
      <c r="HD317" s="96"/>
      <c r="HE317" s="96"/>
      <c r="HF317" s="96"/>
      <c r="HG317" s="96"/>
      <c r="HH317" s="96"/>
      <c r="HI317" s="96"/>
      <c r="HJ317" s="96"/>
      <c r="HK317" s="96"/>
      <c r="HL317" s="96"/>
      <c r="HM317" s="96"/>
      <c r="HN317" s="96"/>
      <c r="HO317" s="96"/>
      <c r="HP317" s="96"/>
      <c r="HQ317" s="96"/>
      <c r="HR317" s="96"/>
      <c r="HS317" s="96"/>
      <c r="HT317" s="96"/>
      <c r="HU317" s="96"/>
      <c r="HV317" s="96"/>
      <c r="HW317" s="96"/>
      <c r="HX317" s="96"/>
      <c r="HY317" s="96"/>
      <c r="HZ317" s="96"/>
      <c r="IA317" s="96"/>
      <c r="IB317" s="96"/>
      <c r="IC317" s="96"/>
      <c r="ID317" s="96"/>
      <c r="IE317" s="96"/>
      <c r="IF317" s="96"/>
      <c r="IG317" s="96"/>
      <c r="IH317" s="96"/>
      <c r="II317" s="96"/>
      <c r="IJ317" s="96"/>
      <c r="IK317" s="96"/>
      <c r="IL317" s="96"/>
      <c r="IM317" s="96"/>
      <c r="IN317" s="96"/>
      <c r="IO317" s="96"/>
      <c r="IP317" s="96"/>
      <c r="IQ317" s="96"/>
      <c r="IR317" s="96"/>
      <c r="IS317" s="96"/>
      <c r="IT317" s="96"/>
      <c r="IU317" s="96"/>
      <c r="IV317" s="96"/>
      <c r="IW317" s="96"/>
      <c r="IX317" s="96"/>
      <c r="IY317" s="96"/>
      <c r="IZ317" s="96"/>
      <c r="JA317" s="96"/>
      <c r="JB317" s="96"/>
      <c r="JC317" s="96"/>
      <c r="JD317" s="96"/>
      <c r="JE317" s="96"/>
      <c r="JF317" s="96"/>
      <c r="JG317" s="96"/>
      <c r="JH317" s="96"/>
      <c r="JI317" s="96"/>
      <c r="JJ317" s="96"/>
      <c r="JK317" s="96"/>
      <c r="JL317" s="96"/>
      <c r="JM317" s="96"/>
      <c r="JN317" s="96"/>
      <c r="JO317" s="96"/>
      <c r="JP317" s="96"/>
      <c r="JQ317" s="96"/>
      <c r="JR317" s="96"/>
      <c r="JS317" s="96"/>
      <c r="JT317" s="96"/>
      <c r="JU317" s="96"/>
      <c r="JV317" s="96"/>
      <c r="JW317" s="96"/>
      <c r="JX317" s="96"/>
      <c r="JY317" s="96"/>
      <c r="JZ317" s="96"/>
      <c r="KA317" s="96"/>
      <c r="KB317" s="96"/>
      <c r="KC317" s="96"/>
      <c r="KD317" s="96"/>
      <c r="KE317" s="96"/>
      <c r="KF317" s="96"/>
      <c r="KG317" s="96"/>
      <c r="KH317" s="96"/>
      <c r="KI317" s="96"/>
      <c r="KJ317" s="96"/>
      <c r="KK317" s="96"/>
      <c r="KL317" s="96"/>
      <c r="KM317" s="96"/>
      <c r="KN317" s="96"/>
      <c r="KO317" s="96"/>
      <c r="KP317" s="96"/>
      <c r="KQ317" s="96"/>
      <c r="KR317" s="96"/>
      <c r="KS317" s="96"/>
      <c r="KT317" s="96"/>
      <c r="KU317" s="96"/>
      <c r="KV317" s="96"/>
      <c r="KW317" s="96"/>
      <c r="KX317" s="96"/>
      <c r="KY317" s="96"/>
      <c r="KZ317" s="96"/>
      <c r="LA317" s="96"/>
      <c r="LB317" s="96"/>
      <c r="LC317" s="96"/>
      <c r="LD317" s="96"/>
      <c r="LE317" s="96"/>
      <c r="LF317" s="96"/>
      <c r="LG317" s="96"/>
      <c r="LH317" s="96"/>
      <c r="LI317" s="96"/>
      <c r="LJ317" s="96"/>
      <c r="LK317" s="96"/>
      <c r="LL317" s="96"/>
      <c r="LM317" s="96"/>
      <c r="LN317" s="96"/>
      <c r="LO317" s="96"/>
      <c r="LP317" s="96"/>
      <c r="LQ317" s="96"/>
      <c r="LR317" s="96"/>
      <c r="LS317" s="96"/>
      <c r="LT317" s="96"/>
      <c r="LU317" s="96"/>
      <c r="LV317" s="96"/>
      <c r="LW317" s="96"/>
      <c r="LX317" s="96"/>
      <c r="LY317" s="96"/>
      <c r="LZ317" s="96"/>
      <c r="MA317" s="96"/>
      <c r="MB317" s="96"/>
      <c r="MC317" s="96"/>
      <c r="MD317" s="96"/>
      <c r="ME317" s="96"/>
      <c r="MF317" s="96"/>
      <c r="MG317" s="96"/>
      <c r="MH317" s="96"/>
      <c r="MI317" s="96"/>
      <c r="MJ317" s="96"/>
      <c r="MK317" s="96"/>
      <c r="ML317" s="96"/>
      <c r="MM317" s="96"/>
      <c r="MN317" s="96"/>
      <c r="MO317" s="96"/>
      <c r="MP317" s="96"/>
      <c r="MQ317" s="96"/>
      <c r="MR317" s="96"/>
      <c r="MS317" s="96"/>
      <c r="MT317" s="96"/>
      <c r="MU317" s="96"/>
      <c r="MV317" s="96"/>
      <c r="MW317" s="96"/>
      <c r="MX317" s="96"/>
      <c r="MY317" s="96"/>
      <c r="MZ317" s="96"/>
      <c r="NA317" s="96"/>
      <c r="NB317" s="96"/>
      <c r="NC317" s="96"/>
      <c r="ND317" s="96"/>
      <c r="NE317" s="96"/>
      <c r="NF317" s="96"/>
      <c r="NG317" s="96"/>
      <c r="NH317" s="96"/>
      <c r="NI317" s="96"/>
      <c r="NJ317" s="96"/>
      <c r="NK317" s="96"/>
      <c r="NL317" s="96"/>
      <c r="NM317" s="96"/>
      <c r="NN317" s="96"/>
      <c r="NO317" s="96"/>
      <c r="NP317" s="96"/>
      <c r="NQ317" s="96"/>
      <c r="NR317" s="96"/>
      <c r="NS317" s="96"/>
      <c r="NT317" s="96"/>
      <c r="NU317" s="96"/>
      <c r="NV317" s="96"/>
      <c r="NW317" s="96"/>
      <c r="NX317" s="96"/>
      <c r="NY317" s="96"/>
      <c r="NZ317" s="96"/>
      <c r="OA317" s="96"/>
      <c r="OB317" s="96"/>
      <c r="OC317" s="96"/>
      <c r="OD317" s="96"/>
      <c r="OE317" s="96"/>
      <c r="OF317" s="96"/>
      <c r="OG317" s="96"/>
      <c r="OH317" s="96"/>
      <c r="OI317" s="96"/>
      <c r="OJ317" s="96"/>
      <c r="OK317" s="96"/>
      <c r="OL317" s="96"/>
      <c r="OM317" s="96"/>
      <c r="ON317" s="96"/>
      <c r="OO317" s="96"/>
      <c r="OP317" s="96"/>
      <c r="OQ317" s="96"/>
      <c r="OR317" s="96"/>
      <c r="OS317" s="96"/>
      <c r="OT317" s="96"/>
      <c r="OU317" s="96"/>
      <c r="OV317" s="96"/>
      <c r="OW317" s="96"/>
      <c r="OX317" s="96"/>
      <c r="OY317" s="96"/>
      <c r="OZ317" s="96"/>
      <c r="PA317" s="96"/>
      <c r="PB317" s="96"/>
      <c r="PC317" s="96"/>
      <c r="PD317" s="96"/>
      <c r="PE317" s="96"/>
      <c r="PF317" s="96"/>
      <c r="PG317" s="96"/>
      <c r="PH317" s="96"/>
      <c r="PI317" s="96"/>
      <c r="PJ317" s="96"/>
      <c r="PK317" s="96"/>
      <c r="PL317" s="96"/>
      <c r="PM317" s="96"/>
      <c r="PN317" s="96"/>
      <c r="PO317" s="96"/>
      <c r="PP317" s="96"/>
      <c r="PQ317" s="96"/>
      <c r="PR317" s="96"/>
      <c r="PS317" s="96"/>
      <c r="PT317" s="96"/>
      <c r="PU317" s="96"/>
      <c r="PV317" s="96"/>
      <c r="PW317" s="96"/>
      <c r="PX317" s="96"/>
      <c r="PY317" s="96"/>
      <c r="PZ317" s="96"/>
      <c r="QA317" s="96"/>
      <c r="QB317" s="96"/>
      <c r="QC317" s="96"/>
      <c r="QD317" s="96"/>
      <c r="QE317" s="96"/>
      <c r="QF317" s="96"/>
      <c r="QG317" s="96"/>
      <c r="QH317" s="96"/>
      <c r="QI317" s="96"/>
      <c r="QJ317" s="96"/>
      <c r="QK317" s="96"/>
      <c r="QL317" s="96"/>
      <c r="QM317" s="96"/>
      <c r="QN317" s="96"/>
      <c r="QO317" s="96"/>
      <c r="QP317" s="96"/>
      <c r="QQ317" s="96"/>
      <c r="QR317" s="96"/>
      <c r="QS317" s="96"/>
      <c r="QT317" s="96"/>
      <c r="QU317" s="96"/>
      <c r="QV317" s="96"/>
      <c r="QW317" s="96"/>
      <c r="QX317" s="96"/>
      <c r="QY317" s="96"/>
      <c r="QZ317" s="96"/>
      <c r="RA317" s="96"/>
      <c r="RB317" s="96"/>
      <c r="RC317" s="96"/>
      <c r="RD317" s="96"/>
      <c r="RE317" s="96"/>
      <c r="RF317" s="96"/>
      <c r="RG317" s="96"/>
      <c r="RH317" s="96"/>
      <c r="RI317" s="96"/>
      <c r="RJ317" s="96"/>
      <c r="RK317" s="96"/>
      <c r="RL317" s="96"/>
      <c r="RM317" s="96"/>
      <c r="RN317" s="96"/>
      <c r="RO317" s="96"/>
      <c r="RP317" s="96"/>
      <c r="RQ317" s="96"/>
      <c r="RR317" s="96"/>
      <c r="RS317" s="96"/>
      <c r="RT317" s="96"/>
      <c r="RU317" s="96"/>
      <c r="RV317" s="96"/>
      <c r="RW317" s="96"/>
      <c r="RX317" s="96"/>
      <c r="RY317" s="96"/>
      <c r="RZ317" s="96"/>
      <c r="SA317" s="96"/>
      <c r="SB317" s="96"/>
      <c r="SC317" s="96"/>
      <c r="SD317" s="96"/>
      <c r="SE317" s="96"/>
      <c r="SF317" s="96"/>
      <c r="SG317" s="96"/>
      <c r="SH317" s="96"/>
      <c r="SI317" s="96"/>
      <c r="SJ317" s="96"/>
      <c r="SK317" s="96"/>
      <c r="SL317" s="96"/>
      <c r="SM317" s="96"/>
      <c r="SN317" s="96"/>
      <c r="SO317" s="96"/>
      <c r="SP317" s="96"/>
      <c r="SQ317" s="96"/>
      <c r="SR317" s="96"/>
      <c r="SS317" s="96"/>
      <c r="ST317" s="96"/>
      <c r="SU317" s="96"/>
      <c r="SV317" s="96"/>
      <c r="SW317" s="96"/>
      <c r="SX317" s="96"/>
      <c r="SY317" s="96"/>
      <c r="SZ317" s="96"/>
      <c r="TA317" s="96"/>
      <c r="TB317" s="96"/>
      <c r="TC317" s="96"/>
      <c r="TD317" s="96"/>
      <c r="TE317" s="96"/>
      <c r="TF317" s="96"/>
      <c r="TG317" s="96"/>
      <c r="TH317" s="96"/>
      <c r="TI317" s="96"/>
      <c r="TJ317" s="96"/>
      <c r="TK317" s="96"/>
      <c r="TL317" s="96"/>
      <c r="TM317" s="96"/>
      <c r="TN317" s="96"/>
      <c r="TO317" s="96"/>
      <c r="TP317" s="96"/>
      <c r="TQ317" s="96"/>
      <c r="TR317" s="96"/>
      <c r="TS317" s="96"/>
      <c r="TT317" s="96"/>
      <c r="TU317" s="96"/>
      <c r="TV317" s="96"/>
      <c r="TW317" s="96"/>
      <c r="TX317" s="96"/>
      <c r="TY317" s="96"/>
      <c r="TZ317" s="96"/>
      <c r="UA317" s="96"/>
      <c r="UB317" s="96"/>
      <c r="UC317" s="96"/>
      <c r="UD317" s="96"/>
      <c r="UE317" s="96"/>
      <c r="UF317" s="96"/>
      <c r="UG317" s="96"/>
      <c r="UH317" s="96"/>
      <c r="UI317" s="96"/>
      <c r="UJ317" s="96"/>
      <c r="UK317" s="96"/>
      <c r="UL317" s="96"/>
      <c r="UM317" s="96"/>
      <c r="UN317" s="96"/>
      <c r="UO317" s="96"/>
      <c r="UP317" s="96"/>
      <c r="UQ317" s="96"/>
      <c r="UR317" s="96"/>
      <c r="US317" s="96"/>
      <c r="UT317" s="96"/>
      <c r="UU317" s="96"/>
      <c r="UV317" s="96"/>
      <c r="UW317" s="96"/>
      <c r="UX317" s="96"/>
      <c r="UY317" s="96"/>
      <c r="UZ317" s="96"/>
      <c r="VA317" s="96"/>
      <c r="VB317" s="96"/>
      <c r="VC317" s="96"/>
      <c r="VD317" s="96"/>
      <c r="VE317" s="96"/>
      <c r="VF317" s="96"/>
      <c r="VG317" s="96"/>
      <c r="VH317" s="96"/>
      <c r="VI317" s="96"/>
      <c r="VJ317" s="96"/>
      <c r="VK317" s="96"/>
      <c r="VL317" s="96"/>
      <c r="VM317" s="96"/>
      <c r="VN317" s="96"/>
      <c r="VO317" s="96"/>
      <c r="VP317" s="96"/>
      <c r="VQ317" s="96"/>
      <c r="VR317" s="96"/>
      <c r="VS317" s="96"/>
      <c r="VT317" s="96"/>
      <c r="VU317" s="96"/>
      <c r="VV317" s="96"/>
      <c r="VW317" s="96"/>
      <c r="VX317" s="96"/>
      <c r="VY317" s="96"/>
      <c r="VZ317" s="96"/>
      <c r="WA317" s="96"/>
      <c r="WB317" s="96"/>
      <c r="WC317" s="96"/>
      <c r="WD317" s="96"/>
      <c r="WE317" s="96"/>
      <c r="WF317" s="96"/>
      <c r="WG317" s="96"/>
      <c r="WH317" s="96"/>
      <c r="WI317" s="96"/>
      <c r="WJ317" s="96"/>
      <c r="WK317" s="96"/>
      <c r="WL317" s="96"/>
      <c r="WM317" s="96"/>
      <c r="WN317" s="96"/>
      <c r="WO317" s="96"/>
      <c r="WP317" s="96"/>
      <c r="WQ317" s="96"/>
      <c r="WR317" s="96"/>
      <c r="WS317" s="96"/>
      <c r="WT317" s="96"/>
      <c r="WU317" s="96"/>
      <c r="WV317" s="96"/>
      <c r="WW317" s="96"/>
      <c r="WX317" s="96"/>
      <c r="WY317" s="96"/>
      <c r="WZ317" s="96"/>
      <c r="XA317" s="96"/>
      <c r="XB317" s="96"/>
      <c r="XC317" s="96"/>
      <c r="XD317" s="96"/>
      <c r="XE317" s="96"/>
      <c r="XF317" s="96"/>
      <c r="XG317" s="96"/>
      <c r="XH317" s="96"/>
      <c r="XI317" s="96"/>
      <c r="XJ317" s="96"/>
      <c r="XK317" s="96"/>
      <c r="XL317" s="96"/>
      <c r="XM317" s="96"/>
      <c r="XN317" s="96"/>
      <c r="XO317" s="96"/>
      <c r="XP317" s="96"/>
      <c r="XQ317" s="96"/>
      <c r="XR317" s="96"/>
      <c r="XS317" s="96"/>
      <c r="XT317" s="96"/>
      <c r="XU317" s="96"/>
      <c r="XV317" s="96"/>
      <c r="XW317" s="96"/>
      <c r="XX317" s="96"/>
      <c r="XY317" s="96"/>
      <c r="XZ317" s="96"/>
      <c r="YA317" s="96"/>
      <c r="YB317" s="96"/>
      <c r="YC317" s="96"/>
      <c r="YD317" s="96"/>
      <c r="YE317" s="96"/>
      <c r="YF317" s="96"/>
      <c r="YG317" s="96"/>
      <c r="YH317" s="96"/>
      <c r="YI317" s="96"/>
      <c r="YJ317" s="96"/>
      <c r="YK317" s="96"/>
      <c r="YL317" s="96"/>
      <c r="YM317" s="96"/>
      <c r="YN317" s="96"/>
      <c r="YO317" s="96"/>
      <c r="YP317" s="96"/>
      <c r="YQ317" s="96"/>
      <c r="YR317" s="96"/>
      <c r="YS317" s="96"/>
      <c r="YT317" s="96"/>
      <c r="YU317" s="96"/>
      <c r="YV317" s="96"/>
      <c r="YW317" s="96"/>
      <c r="YX317" s="96"/>
      <c r="YY317" s="96"/>
      <c r="YZ317" s="96"/>
      <c r="ZA317" s="96"/>
      <c r="ZB317" s="96"/>
      <c r="ZC317" s="96"/>
      <c r="ZD317" s="96"/>
      <c r="ZE317" s="96"/>
      <c r="ZF317" s="96"/>
      <c r="ZG317" s="96"/>
      <c r="ZH317" s="96"/>
      <c r="ZI317" s="96"/>
      <c r="ZJ317" s="96"/>
      <c r="ZK317" s="96"/>
      <c r="ZL317" s="96"/>
      <c r="ZM317" s="96"/>
      <c r="ZN317" s="96"/>
      <c r="ZO317" s="96"/>
      <c r="ZP317" s="96"/>
      <c r="ZQ317" s="96"/>
      <c r="ZR317" s="96"/>
      <c r="ZS317" s="96"/>
      <c r="ZT317" s="96"/>
      <c r="ZU317" s="96"/>
      <c r="ZV317" s="96"/>
      <c r="ZW317" s="96"/>
      <c r="ZX317" s="96"/>
      <c r="ZY317" s="96"/>
      <c r="ZZ317" s="96"/>
      <c r="AAA317" s="96"/>
      <c r="AAB317" s="96"/>
      <c r="AAC317" s="96"/>
      <c r="AAD317" s="96"/>
      <c r="AAE317" s="96"/>
      <c r="AAF317" s="96"/>
      <c r="AAG317" s="96"/>
      <c r="AAH317" s="96"/>
      <c r="AAI317" s="96"/>
      <c r="AAJ317" s="96"/>
      <c r="AAK317" s="96"/>
      <c r="AAL317" s="96"/>
      <c r="AAM317" s="96"/>
      <c r="AAN317" s="96"/>
      <c r="AAO317" s="96"/>
      <c r="AAP317" s="96"/>
      <c r="AAQ317" s="96"/>
      <c r="AAR317" s="96"/>
      <c r="AAS317" s="96"/>
      <c r="AAT317" s="96"/>
      <c r="AAU317" s="96"/>
      <c r="AAV317" s="96"/>
      <c r="AAW317" s="96"/>
      <c r="AAX317" s="96"/>
      <c r="AAY317" s="96"/>
      <c r="AAZ317" s="96"/>
      <c r="ABA317" s="96"/>
      <c r="ABB317" s="96"/>
      <c r="ABC317" s="96"/>
      <c r="ABD317" s="96"/>
      <c r="ABE317" s="96"/>
      <c r="ABF317" s="96"/>
      <c r="ABG317" s="96"/>
      <c r="ABH317" s="96"/>
      <c r="ABI317" s="96"/>
      <c r="ABJ317" s="96"/>
      <c r="ABK317" s="96"/>
      <c r="ABL317" s="96"/>
      <c r="ABM317" s="96"/>
      <c r="ABN317" s="96"/>
      <c r="ABO317" s="96"/>
      <c r="ABP317" s="96"/>
      <c r="ABQ317" s="96"/>
      <c r="ABR317" s="96"/>
      <c r="ABS317" s="96"/>
      <c r="ABT317" s="96"/>
      <c r="ABU317" s="96"/>
      <c r="ABV317" s="96"/>
      <c r="ABW317" s="96"/>
      <c r="ABX317" s="96"/>
      <c r="ABY317" s="96"/>
      <c r="ABZ317" s="96"/>
      <c r="ACA317" s="96"/>
      <c r="ACB317" s="96"/>
      <c r="ACC317" s="96"/>
      <c r="ACD317" s="96"/>
      <c r="ACE317" s="96"/>
      <c r="ACF317" s="96"/>
      <c r="ACG317" s="96"/>
      <c r="ACH317" s="96"/>
      <c r="ACI317" s="96"/>
      <c r="ACJ317" s="96"/>
      <c r="ACK317" s="96"/>
      <c r="ACL317" s="96"/>
      <c r="ACM317" s="96"/>
      <c r="ACN317" s="96"/>
      <c r="ACO317" s="96"/>
      <c r="ACP317" s="96"/>
      <c r="ACQ317" s="96"/>
      <c r="ACR317" s="96"/>
      <c r="ACS317" s="96"/>
      <c r="ACT317" s="96"/>
      <c r="ACU317" s="96"/>
      <c r="ACV317" s="96"/>
      <c r="ACW317" s="96"/>
      <c r="ACX317" s="96"/>
      <c r="ACY317" s="96"/>
      <c r="ACZ317" s="96"/>
      <c r="ADA317" s="96"/>
      <c r="ADB317" s="96"/>
      <c r="ADC317" s="96"/>
      <c r="ADD317" s="96"/>
      <c r="ADE317" s="96"/>
      <c r="ADF317" s="96"/>
      <c r="ADG317" s="96"/>
      <c r="ADH317" s="96"/>
      <c r="ADI317" s="96"/>
      <c r="ADJ317" s="96"/>
      <c r="ADK317" s="96"/>
      <c r="ADL317" s="96"/>
      <c r="ADM317" s="96"/>
      <c r="ADN317" s="96"/>
      <c r="ADO317" s="96"/>
      <c r="ADP317" s="96"/>
      <c r="ADQ317" s="96"/>
      <c r="ADR317" s="96"/>
      <c r="ADS317" s="96"/>
      <c r="ADT317" s="96"/>
      <c r="ADU317" s="96"/>
      <c r="ADV317" s="96"/>
      <c r="ADW317" s="96"/>
      <c r="ADX317" s="96"/>
      <c r="ADY317" s="96"/>
      <c r="ADZ317" s="96"/>
      <c r="AEA317" s="96"/>
      <c r="AEB317" s="96"/>
      <c r="AEC317" s="96"/>
      <c r="AED317" s="96"/>
      <c r="AEE317" s="96"/>
      <c r="AEF317" s="96"/>
      <c r="AEG317" s="96"/>
      <c r="AEH317" s="96"/>
      <c r="AEI317" s="96"/>
      <c r="AEJ317" s="96"/>
      <c r="AEK317" s="96"/>
      <c r="AEL317" s="96"/>
      <c r="AEM317" s="96"/>
      <c r="AEN317" s="96"/>
      <c r="AEO317" s="96"/>
      <c r="AEP317" s="96"/>
      <c r="AEQ317" s="96"/>
      <c r="AER317" s="96"/>
      <c r="AES317" s="96"/>
      <c r="AET317" s="96"/>
      <c r="AEU317" s="96"/>
      <c r="AEV317" s="96"/>
      <c r="AEW317" s="96"/>
      <c r="AEX317" s="96"/>
      <c r="AEY317" s="96"/>
      <c r="AEZ317" s="96"/>
      <c r="AFA317" s="96"/>
      <c r="AFB317" s="96"/>
      <c r="AFC317" s="96"/>
      <c r="AFD317" s="96"/>
      <c r="AFE317" s="96"/>
      <c r="AFF317" s="96"/>
      <c r="AFG317" s="96"/>
      <c r="AFH317" s="96"/>
      <c r="AFI317" s="96"/>
      <c r="AFJ317" s="96"/>
      <c r="AFK317" s="96"/>
      <c r="AFL317" s="96"/>
      <c r="AFM317" s="96"/>
      <c r="AFN317" s="96"/>
      <c r="AFO317" s="96"/>
      <c r="AFP317" s="96"/>
      <c r="AFQ317" s="96"/>
      <c r="AFR317" s="96"/>
      <c r="AFS317" s="96"/>
      <c r="AFT317" s="96"/>
      <c r="AFU317" s="96"/>
      <c r="AFV317" s="96"/>
      <c r="AFW317" s="96"/>
      <c r="AFX317" s="96"/>
      <c r="AFY317" s="96"/>
      <c r="AFZ317" s="96"/>
      <c r="AGA317" s="96"/>
      <c r="AGB317" s="96"/>
      <c r="AGC317" s="96"/>
      <c r="AGD317" s="96"/>
      <c r="AGE317" s="96"/>
      <c r="AGF317" s="96"/>
      <c r="AGG317" s="96"/>
      <c r="AGH317" s="96"/>
      <c r="AGI317" s="96"/>
      <c r="AGJ317" s="96"/>
      <c r="AGK317" s="96"/>
      <c r="AGL317" s="96"/>
      <c r="AGM317" s="96"/>
      <c r="AGN317" s="96"/>
      <c r="AGO317" s="96"/>
      <c r="AGP317" s="96"/>
      <c r="AGQ317" s="96"/>
      <c r="AGR317" s="96"/>
      <c r="AGS317" s="96"/>
      <c r="AGT317" s="96"/>
      <c r="AGU317" s="96"/>
      <c r="AGV317" s="96"/>
      <c r="AGW317" s="96"/>
      <c r="AGX317" s="96"/>
      <c r="AGY317" s="96"/>
      <c r="AGZ317" s="96"/>
      <c r="AHA317" s="96"/>
      <c r="AHB317" s="96"/>
      <c r="AHC317" s="96"/>
      <c r="AHD317" s="96"/>
      <c r="AHE317" s="96"/>
      <c r="AHF317" s="96"/>
      <c r="AHG317" s="96"/>
      <c r="AHH317" s="96"/>
      <c r="AHI317" s="96"/>
      <c r="AHJ317" s="96"/>
      <c r="AHK317" s="96"/>
      <c r="AHL317" s="96"/>
      <c r="AHM317" s="96"/>
      <c r="AHN317" s="96"/>
      <c r="AHO317" s="96"/>
      <c r="AHP317" s="96"/>
      <c r="AHQ317" s="96"/>
      <c r="AHR317" s="96"/>
      <c r="AHS317" s="96"/>
      <c r="AHT317" s="96"/>
      <c r="AHU317" s="96"/>
      <c r="AHV317" s="96"/>
      <c r="AHW317" s="96"/>
      <c r="AHX317" s="96"/>
      <c r="AHY317" s="96"/>
      <c r="AHZ317" s="96"/>
      <c r="AIA317" s="96"/>
      <c r="AIB317" s="96"/>
      <c r="AIC317" s="96"/>
      <c r="AID317" s="96"/>
      <c r="AIE317" s="96"/>
      <c r="AIF317" s="96"/>
      <c r="AIG317" s="96"/>
      <c r="AIH317" s="96"/>
      <c r="AII317" s="96"/>
      <c r="AIJ317" s="96"/>
      <c r="AIK317" s="96"/>
      <c r="AIL317" s="96"/>
      <c r="AIM317" s="96"/>
      <c r="AIN317" s="96"/>
      <c r="AIO317" s="96"/>
      <c r="AIP317" s="96"/>
      <c r="AIQ317" s="96"/>
      <c r="AIR317" s="96"/>
      <c r="AIS317" s="96"/>
      <c r="AIT317" s="96"/>
      <c r="AIU317" s="96"/>
      <c r="AIV317" s="96"/>
      <c r="AIW317" s="96"/>
      <c r="AIX317" s="96"/>
      <c r="AIY317" s="96"/>
      <c r="AIZ317" s="96"/>
      <c r="AJA317" s="96"/>
      <c r="AJB317" s="96"/>
      <c r="AJC317" s="96"/>
      <c r="AJD317" s="96"/>
      <c r="AJE317" s="96"/>
      <c r="AJF317" s="96"/>
      <c r="AJG317" s="96"/>
      <c r="AJH317" s="96"/>
      <c r="AJI317" s="96"/>
      <c r="AJJ317" s="96"/>
      <c r="AJK317" s="96"/>
      <c r="AJL317" s="96"/>
      <c r="AJM317" s="96"/>
      <c r="AJN317" s="96"/>
      <c r="AJO317" s="96"/>
      <c r="AJP317" s="96"/>
      <c r="AJQ317" s="96"/>
      <c r="AJR317" s="96"/>
      <c r="AJS317" s="96"/>
      <c r="AJT317" s="96"/>
      <c r="AJU317" s="96"/>
      <c r="AJV317" s="96"/>
      <c r="AJW317" s="96"/>
      <c r="AJX317" s="96"/>
      <c r="AJY317" s="96"/>
      <c r="AJZ317" s="96"/>
      <c r="AKA317" s="96"/>
      <c r="AKB317" s="96"/>
      <c r="AKC317" s="96"/>
      <c r="AKD317" s="96"/>
      <c r="AKE317" s="96"/>
      <c r="AKF317" s="96"/>
      <c r="AKG317" s="96"/>
      <c r="AKH317" s="96"/>
      <c r="AKI317" s="96"/>
      <c r="AKJ317" s="96"/>
      <c r="AKK317" s="96"/>
      <c r="AKL317" s="96"/>
      <c r="AKM317" s="96"/>
      <c r="AKN317" s="96"/>
      <c r="AKO317" s="96"/>
      <c r="AKP317" s="96"/>
      <c r="AKQ317" s="96"/>
      <c r="AKR317" s="96"/>
      <c r="AKS317" s="96"/>
      <c r="AKT317" s="96"/>
      <c r="AKU317" s="96"/>
      <c r="AKV317" s="96"/>
      <c r="AKW317" s="96"/>
      <c r="AKX317" s="96"/>
      <c r="AKY317" s="96"/>
      <c r="AKZ317" s="96"/>
      <c r="ALA317" s="96"/>
      <c r="ALB317" s="96"/>
      <c r="ALC317" s="96"/>
      <c r="ALD317" s="96"/>
      <c r="ALE317" s="96"/>
      <c r="ALF317" s="96"/>
      <c r="ALG317" s="96"/>
      <c r="ALH317" s="96"/>
      <c r="ALI317" s="96"/>
      <c r="ALJ317" s="96"/>
      <c r="ALK317" s="96"/>
      <c r="ALL317" s="96"/>
      <c r="ALM317" s="96"/>
      <c r="ALN317" s="96"/>
      <c r="ALO317" s="96"/>
      <c r="ALP317" s="96"/>
      <c r="ALQ317" s="96"/>
      <c r="ALR317" s="96"/>
      <c r="ALS317" s="96"/>
      <c r="ALT317" s="96"/>
      <c r="ALU317" s="96"/>
      <c r="ALV317" s="96"/>
      <c r="ALW317" s="96"/>
      <c r="ALX317" s="96"/>
      <c r="ALY317" s="96"/>
      <c r="ALZ317" s="96"/>
      <c r="AMA317" s="96"/>
      <c r="AMB317" s="96"/>
      <c r="AMC317" s="96"/>
      <c r="AMD317" s="96"/>
      <c r="AME317" s="96"/>
      <c r="AMF317" s="96"/>
      <c r="AMG317" s="96"/>
      <c r="AMH317" s="96"/>
      <c r="AMI317" s="96"/>
      <c r="AMJ317" s="96"/>
      <c r="AMK317" s="96"/>
      <c r="AML317" s="96"/>
      <c r="AMM317" s="96"/>
      <c r="AMN317" s="96"/>
      <c r="AMO317" s="96"/>
      <c r="AMP317" s="96"/>
      <c r="AMQ317" s="96"/>
      <c r="AMR317" s="96"/>
      <c r="AMS317" s="96"/>
      <c r="AMT317" s="96"/>
      <c r="AMU317" s="96"/>
      <c r="AMV317" s="96"/>
      <c r="AMW317" s="96"/>
      <c r="AMX317" s="96"/>
      <c r="AMY317" s="96"/>
      <c r="AMZ317" s="96"/>
      <c r="ANA317" s="96"/>
      <c r="ANB317" s="96"/>
      <c r="ANC317" s="96"/>
      <c r="AND317" s="96"/>
      <c r="ANE317" s="96"/>
      <c r="ANF317" s="96"/>
      <c r="ANG317" s="96"/>
      <c r="ANH317" s="96"/>
      <c r="ANI317" s="96"/>
      <c r="ANJ317" s="96"/>
      <c r="ANK317" s="96"/>
      <c r="ANL317" s="96"/>
      <c r="ANM317" s="96"/>
      <c r="ANN317" s="96"/>
      <c r="ANO317" s="96"/>
      <c r="ANP317" s="96"/>
      <c r="ANQ317" s="96"/>
      <c r="ANR317" s="96"/>
      <c r="ANS317" s="96"/>
      <c r="ANT317" s="96"/>
      <c r="ANU317" s="96"/>
      <c r="ANV317" s="96"/>
      <c r="ANW317" s="96"/>
      <c r="ANX317" s="96"/>
      <c r="ANY317" s="96"/>
      <c r="ANZ317" s="96"/>
      <c r="AOA317" s="96"/>
      <c r="AOB317" s="96"/>
      <c r="AOC317" s="96"/>
      <c r="AOD317" s="96"/>
      <c r="AOE317" s="96"/>
      <c r="AOF317" s="96"/>
      <c r="AOG317" s="96"/>
      <c r="AOH317" s="96"/>
      <c r="AOI317" s="96"/>
      <c r="AOJ317" s="96"/>
      <c r="AOK317" s="96"/>
      <c r="AOL317" s="96"/>
      <c r="AOM317" s="96"/>
      <c r="AON317" s="96"/>
      <c r="AOO317" s="96"/>
      <c r="AOP317" s="96"/>
      <c r="AOQ317" s="96"/>
      <c r="AOR317" s="96"/>
      <c r="AOS317" s="96"/>
      <c r="AOT317" s="96"/>
      <c r="AOU317" s="96"/>
      <c r="AOV317" s="96"/>
      <c r="AOW317" s="96"/>
      <c r="AOX317" s="96"/>
      <c r="AOY317" s="96"/>
      <c r="AOZ317" s="96"/>
      <c r="APA317" s="96"/>
      <c r="APB317" s="96"/>
      <c r="APC317" s="96"/>
      <c r="APD317" s="96"/>
      <c r="APE317" s="96"/>
      <c r="APF317" s="96"/>
      <c r="APG317" s="96"/>
      <c r="APH317" s="96"/>
      <c r="API317" s="96"/>
      <c r="APJ317" s="96"/>
      <c r="APK317" s="96"/>
      <c r="APL317" s="96"/>
      <c r="APM317" s="96"/>
      <c r="APN317" s="96"/>
      <c r="APO317" s="96"/>
      <c r="APP317" s="96"/>
      <c r="APQ317" s="96"/>
      <c r="APR317" s="96"/>
      <c r="APS317" s="96"/>
      <c r="APT317" s="96"/>
      <c r="APU317" s="96"/>
      <c r="APV317" s="96"/>
      <c r="APW317" s="96"/>
      <c r="APX317" s="96"/>
      <c r="APY317" s="96"/>
      <c r="APZ317" s="96"/>
      <c r="AQA317" s="96"/>
      <c r="AQB317" s="96"/>
      <c r="AQC317" s="96"/>
      <c r="AQD317" s="96"/>
      <c r="AQE317" s="96"/>
      <c r="AQF317" s="96"/>
      <c r="AQG317" s="96"/>
      <c r="AQH317" s="96"/>
      <c r="AQI317" s="96"/>
      <c r="AQJ317" s="96"/>
      <c r="AQK317" s="96"/>
      <c r="AQL317" s="96"/>
      <c r="AQM317" s="96"/>
      <c r="AQN317" s="96"/>
      <c r="AQO317" s="96"/>
      <c r="AQP317" s="96"/>
      <c r="AQQ317" s="96"/>
      <c r="AQR317" s="96"/>
      <c r="AQS317" s="96"/>
      <c r="AQT317" s="96"/>
      <c r="AQU317" s="96"/>
      <c r="AQV317" s="96"/>
      <c r="AQW317" s="96"/>
      <c r="AQX317" s="96"/>
      <c r="AQY317" s="96"/>
      <c r="AQZ317" s="96"/>
      <c r="ARA317" s="96"/>
      <c r="ARB317" s="96"/>
      <c r="ARC317" s="96"/>
      <c r="ARD317" s="96"/>
      <c r="ARE317" s="96"/>
      <c r="ARF317" s="96"/>
      <c r="ARG317" s="96"/>
      <c r="ARH317" s="96"/>
      <c r="ARI317" s="96"/>
      <c r="ARJ317" s="96"/>
      <c r="ARK317" s="96"/>
      <c r="ARL317" s="96"/>
      <c r="ARM317" s="96"/>
      <c r="ARN317" s="96"/>
      <c r="ARO317" s="96"/>
      <c r="ARP317" s="96"/>
      <c r="ARQ317" s="96"/>
      <c r="ARR317" s="96"/>
      <c r="ARS317" s="96"/>
      <c r="ART317" s="96"/>
      <c r="ARU317" s="96"/>
      <c r="ARV317" s="96"/>
      <c r="ARW317" s="96"/>
      <c r="ARX317" s="96"/>
      <c r="ARY317" s="96"/>
      <c r="ARZ317" s="96"/>
      <c r="ASA317" s="96"/>
      <c r="ASB317" s="96"/>
      <c r="ASC317" s="96"/>
      <c r="ASD317" s="96"/>
      <c r="ASE317" s="96"/>
      <c r="ASF317" s="96"/>
      <c r="ASG317" s="96"/>
      <c r="ASH317" s="96"/>
      <c r="ASI317" s="96"/>
      <c r="ASJ317" s="96"/>
      <c r="ASK317" s="96"/>
      <c r="ASL317" s="96"/>
      <c r="ASM317" s="96"/>
      <c r="ASN317" s="96"/>
      <c r="ASO317" s="96"/>
      <c r="ASP317" s="96"/>
      <c r="ASQ317" s="96"/>
      <c r="ASR317" s="96"/>
      <c r="ASS317" s="96"/>
      <c r="AST317" s="96"/>
      <c r="ASU317" s="96"/>
      <c r="ASV317" s="96"/>
      <c r="ASW317" s="96"/>
      <c r="ASX317" s="96"/>
      <c r="ASY317" s="96"/>
      <c r="ASZ317" s="96"/>
      <c r="ATA317" s="96"/>
      <c r="ATB317" s="96"/>
      <c r="ATC317" s="96"/>
      <c r="ATD317" s="96"/>
      <c r="ATE317" s="96"/>
      <c r="ATF317" s="96"/>
      <c r="ATG317" s="96"/>
      <c r="ATH317" s="96"/>
      <c r="ATI317" s="96"/>
      <c r="ATJ317" s="96"/>
      <c r="ATK317" s="96"/>
      <c r="ATL317" s="96"/>
      <c r="ATM317" s="96"/>
      <c r="ATN317" s="96"/>
      <c r="ATO317" s="96"/>
      <c r="ATP317" s="96"/>
      <c r="ATQ317" s="96"/>
      <c r="ATR317" s="96"/>
      <c r="ATS317" s="96"/>
      <c r="ATT317" s="96"/>
      <c r="ATU317" s="96"/>
      <c r="ATV317" s="96"/>
      <c r="ATW317" s="96"/>
      <c r="ATX317" s="96"/>
      <c r="ATY317" s="96"/>
      <c r="ATZ317" s="96"/>
      <c r="AUA317" s="96"/>
      <c r="AUB317" s="96"/>
      <c r="AUC317" s="96"/>
      <c r="AUD317" s="96"/>
      <c r="AUE317" s="96"/>
      <c r="AUF317" s="96"/>
      <c r="AUG317" s="96"/>
      <c r="AUH317" s="96"/>
      <c r="AUI317" s="96"/>
      <c r="AUJ317" s="96"/>
      <c r="AUK317" s="96"/>
      <c r="AUL317" s="96"/>
      <c r="AUM317" s="96"/>
      <c r="AUN317" s="96"/>
      <c r="AUO317" s="96"/>
      <c r="AUP317" s="96"/>
      <c r="AUQ317" s="96"/>
      <c r="AUR317" s="96"/>
      <c r="AUS317" s="96"/>
      <c r="AUT317" s="96"/>
      <c r="AUU317" s="96"/>
      <c r="AUV317" s="96"/>
      <c r="AUW317" s="96"/>
      <c r="AUX317" s="96"/>
      <c r="AUY317" s="96"/>
      <c r="AUZ317" s="96"/>
      <c r="AVA317" s="96"/>
      <c r="AVB317" s="96"/>
      <c r="AVC317" s="96"/>
      <c r="AVD317" s="96"/>
      <c r="AVE317" s="96"/>
      <c r="AVF317" s="96"/>
      <c r="AVG317" s="96"/>
      <c r="AVH317" s="96"/>
      <c r="AVI317" s="96"/>
      <c r="AVJ317" s="96"/>
      <c r="AVK317" s="96"/>
      <c r="AVL317" s="96"/>
      <c r="AVM317" s="96"/>
      <c r="AVN317" s="96"/>
      <c r="AVO317" s="96"/>
      <c r="AVP317" s="96"/>
      <c r="AVQ317" s="96"/>
      <c r="AVR317" s="96"/>
      <c r="AVS317" s="96"/>
      <c r="AVT317" s="96"/>
      <c r="AVU317" s="96"/>
      <c r="AVV317" s="96"/>
      <c r="AVW317" s="96"/>
      <c r="AVX317" s="96"/>
      <c r="AVY317" s="96"/>
      <c r="AVZ317" s="96"/>
      <c r="AWA317" s="96"/>
      <c r="AWB317" s="96"/>
      <c r="AWC317" s="96"/>
      <c r="AWD317" s="96"/>
      <c r="AWE317" s="96"/>
      <c r="AWF317" s="96"/>
      <c r="AWG317" s="96"/>
      <c r="AWH317" s="96"/>
      <c r="AWI317" s="96"/>
      <c r="AWJ317" s="96"/>
      <c r="AWK317" s="96"/>
      <c r="AWL317" s="96"/>
      <c r="AWM317" s="96"/>
      <c r="AWN317" s="96"/>
      <c r="AWO317" s="96"/>
      <c r="AWP317" s="96"/>
      <c r="AWQ317" s="96"/>
      <c r="AWR317" s="96"/>
      <c r="AWS317" s="96"/>
      <c r="AWT317" s="96"/>
      <c r="AWU317" s="96"/>
      <c r="AWV317" s="96"/>
      <c r="AWW317" s="96"/>
      <c r="AWX317" s="96"/>
      <c r="AWY317" s="96"/>
      <c r="AWZ317" s="96"/>
      <c r="AXA317" s="96"/>
      <c r="AXB317" s="96"/>
      <c r="AXC317" s="96"/>
      <c r="AXD317" s="96"/>
      <c r="AXE317" s="96"/>
      <c r="AXF317" s="96"/>
      <c r="AXG317" s="96"/>
      <c r="AXH317" s="96"/>
      <c r="AXI317" s="96"/>
      <c r="AXJ317" s="96"/>
      <c r="AXK317" s="96"/>
      <c r="AXL317" s="96"/>
      <c r="AXM317" s="96"/>
      <c r="AXN317" s="96"/>
      <c r="AXO317" s="96"/>
      <c r="AXP317" s="96"/>
      <c r="AXQ317" s="96"/>
      <c r="AXR317" s="96"/>
      <c r="AXS317" s="96"/>
      <c r="AXT317" s="96"/>
      <c r="AXU317" s="96"/>
      <c r="AXV317" s="96"/>
      <c r="AXW317" s="96"/>
      <c r="AXX317" s="96"/>
      <c r="AXY317" s="96"/>
      <c r="AXZ317" s="96"/>
      <c r="AYA317" s="96"/>
      <c r="AYB317" s="96"/>
      <c r="AYC317" s="96"/>
      <c r="AYD317" s="96"/>
      <c r="AYE317" s="96"/>
      <c r="AYF317" s="96"/>
      <c r="AYG317" s="96"/>
      <c r="AYH317" s="96"/>
      <c r="AYI317" s="96"/>
      <c r="AYJ317" s="96"/>
      <c r="AYK317" s="96"/>
      <c r="AYL317" s="96"/>
      <c r="AYM317" s="96"/>
      <c r="AYN317" s="96"/>
      <c r="AYO317" s="96"/>
      <c r="AYP317" s="96"/>
      <c r="AYQ317" s="96"/>
      <c r="AYR317" s="96"/>
      <c r="AYS317" s="96"/>
      <c r="AYT317" s="96"/>
      <c r="AYU317" s="96"/>
      <c r="AYV317" s="96"/>
      <c r="AYW317" s="96"/>
      <c r="AYX317" s="96"/>
      <c r="AYY317" s="96"/>
      <c r="AYZ317" s="96"/>
      <c r="AZA317" s="96"/>
      <c r="AZB317" s="96"/>
      <c r="AZC317" s="96"/>
      <c r="AZD317" s="96"/>
      <c r="AZE317" s="96"/>
      <c r="AZF317" s="96"/>
      <c r="AZG317" s="96"/>
      <c r="AZH317" s="96"/>
      <c r="AZI317" s="96"/>
      <c r="AZJ317" s="96"/>
      <c r="AZK317" s="96"/>
      <c r="AZL317" s="96"/>
      <c r="AZM317" s="96"/>
      <c r="AZN317" s="96"/>
      <c r="AZO317" s="96"/>
      <c r="AZP317" s="96"/>
      <c r="AZQ317" s="96"/>
      <c r="AZR317" s="96"/>
      <c r="AZS317" s="96"/>
      <c r="AZT317" s="96"/>
      <c r="AZU317" s="96"/>
      <c r="AZV317" s="96"/>
      <c r="AZW317" s="96"/>
      <c r="AZX317" s="96"/>
      <c r="AZY317" s="96"/>
      <c r="AZZ317" s="96"/>
      <c r="BAA317" s="96"/>
      <c r="BAB317" s="96"/>
      <c r="BAC317" s="96"/>
      <c r="BAD317" s="96"/>
      <c r="BAE317" s="96"/>
      <c r="BAF317" s="96"/>
      <c r="BAG317" s="96"/>
      <c r="BAH317" s="96"/>
      <c r="BAI317" s="96"/>
      <c r="BAJ317" s="96"/>
      <c r="BAK317" s="96"/>
      <c r="BAL317" s="96"/>
      <c r="BAM317" s="96"/>
      <c r="BAN317" s="96"/>
      <c r="BAO317" s="96"/>
      <c r="BAP317" s="96"/>
      <c r="BAQ317" s="96"/>
      <c r="BAR317" s="96"/>
      <c r="BAS317" s="96"/>
      <c r="BAT317" s="96"/>
      <c r="BAU317" s="96"/>
      <c r="BAV317" s="96"/>
      <c r="BAW317" s="96"/>
      <c r="BAX317" s="96"/>
      <c r="BAY317" s="96"/>
      <c r="BAZ317" s="96"/>
      <c r="BBA317" s="96"/>
      <c r="BBB317" s="96"/>
      <c r="BBC317" s="96"/>
      <c r="BBD317" s="96"/>
      <c r="BBE317" s="96"/>
      <c r="BBF317" s="96"/>
      <c r="BBG317" s="96"/>
      <c r="BBH317" s="96"/>
      <c r="BBI317" s="96"/>
      <c r="BBJ317" s="96"/>
      <c r="BBK317" s="96"/>
      <c r="BBL317" s="96"/>
      <c r="BBM317" s="96"/>
      <c r="BBN317" s="96"/>
      <c r="BBO317" s="96"/>
      <c r="BBP317" s="96"/>
      <c r="BBQ317" s="96"/>
      <c r="BBR317" s="96"/>
      <c r="BBS317" s="96"/>
      <c r="BBT317" s="96"/>
      <c r="BBU317" s="96"/>
      <c r="BBV317" s="96"/>
      <c r="BBW317" s="96"/>
      <c r="BBX317" s="96"/>
      <c r="BBY317" s="96"/>
      <c r="BBZ317" s="96"/>
      <c r="BCA317" s="96"/>
      <c r="BCB317" s="96"/>
      <c r="BCC317" s="96"/>
      <c r="BCD317" s="96"/>
      <c r="BCE317" s="96"/>
      <c r="BCF317" s="96"/>
      <c r="BCG317" s="96"/>
      <c r="BCH317" s="96"/>
      <c r="BCI317" s="96"/>
      <c r="BCJ317" s="96"/>
      <c r="BCK317" s="96"/>
      <c r="BCL317" s="96"/>
      <c r="BCM317" s="96"/>
      <c r="BCN317" s="96"/>
      <c r="BCO317" s="96"/>
      <c r="BCP317" s="96"/>
      <c r="BCQ317" s="96"/>
      <c r="BCR317" s="96"/>
      <c r="BCS317" s="96"/>
      <c r="BCT317" s="96"/>
      <c r="BCU317" s="96"/>
      <c r="BCV317" s="96"/>
      <c r="BCW317" s="96"/>
      <c r="BCX317" s="96"/>
      <c r="BCY317" s="96"/>
      <c r="BCZ317" s="96"/>
      <c r="BDA317" s="96"/>
      <c r="BDB317" s="96"/>
      <c r="BDC317" s="96"/>
      <c r="BDD317" s="96"/>
      <c r="BDE317" s="96"/>
      <c r="BDF317" s="96"/>
      <c r="BDG317" s="96"/>
      <c r="BDH317" s="96"/>
      <c r="BDI317" s="96"/>
      <c r="BDJ317" s="96"/>
      <c r="BDK317" s="96"/>
      <c r="BDL317" s="96"/>
      <c r="BDM317" s="96"/>
      <c r="BDN317" s="96"/>
      <c r="BDO317" s="96"/>
      <c r="BDP317" s="96"/>
      <c r="BDQ317" s="96"/>
      <c r="BDR317" s="96"/>
      <c r="BDS317" s="96"/>
      <c r="BDT317" s="96"/>
      <c r="BDU317" s="96"/>
      <c r="BDV317" s="96"/>
      <c r="BDW317" s="96"/>
      <c r="BDX317" s="96"/>
      <c r="BDY317" s="96"/>
      <c r="BDZ317" s="96"/>
      <c r="BEA317" s="96"/>
      <c r="BEB317" s="96"/>
      <c r="BEC317" s="96"/>
      <c r="BED317" s="96"/>
      <c r="BEE317" s="96"/>
      <c r="BEF317" s="96"/>
      <c r="BEG317" s="96"/>
      <c r="BEH317" s="96"/>
      <c r="BEI317" s="96"/>
      <c r="BEJ317" s="96"/>
      <c r="BEK317" s="96"/>
      <c r="BEL317" s="96"/>
      <c r="BEM317" s="96"/>
      <c r="BEN317" s="96"/>
      <c r="BEO317" s="96"/>
      <c r="BEP317" s="96"/>
      <c r="BEQ317" s="96"/>
      <c r="BER317" s="96"/>
      <c r="BES317" s="96"/>
      <c r="BET317" s="96"/>
      <c r="BEU317" s="96"/>
      <c r="BEV317" s="96"/>
      <c r="BEW317" s="96"/>
      <c r="BEX317" s="96"/>
      <c r="BEY317" s="96"/>
      <c r="BEZ317" s="96"/>
      <c r="BFA317" s="96"/>
      <c r="BFB317" s="96"/>
      <c r="BFC317" s="96"/>
      <c r="BFD317" s="96"/>
      <c r="BFE317" s="96"/>
      <c r="BFF317" s="96"/>
      <c r="BFG317" s="96"/>
      <c r="BFH317" s="96"/>
      <c r="BFI317" s="96"/>
      <c r="BFJ317" s="96"/>
      <c r="BFK317" s="96"/>
      <c r="BFL317" s="96"/>
      <c r="BFM317" s="96"/>
      <c r="BFN317" s="96"/>
      <c r="BFO317" s="96"/>
      <c r="BFP317" s="96"/>
      <c r="BFQ317" s="96"/>
      <c r="BFR317" s="96"/>
      <c r="BFS317" s="96"/>
      <c r="BFT317" s="96"/>
      <c r="BFU317" s="96"/>
      <c r="BFV317" s="96"/>
      <c r="BFW317" s="96"/>
      <c r="BFX317" s="96"/>
      <c r="BFY317" s="96"/>
      <c r="BFZ317" s="96"/>
      <c r="BGA317" s="96"/>
      <c r="BGB317" s="96"/>
      <c r="BGC317" s="96"/>
      <c r="BGD317" s="96"/>
      <c r="BGE317" s="96"/>
      <c r="BGF317" s="96"/>
      <c r="BGG317" s="96"/>
      <c r="BGH317" s="96"/>
      <c r="BGI317" s="96"/>
      <c r="BGJ317" s="96"/>
      <c r="BGK317" s="96"/>
      <c r="BGL317" s="96"/>
      <c r="BGM317" s="96"/>
      <c r="BGN317" s="96"/>
      <c r="BGO317" s="96"/>
      <c r="BGP317" s="96"/>
      <c r="BGQ317" s="96"/>
      <c r="BGR317" s="96"/>
      <c r="BGS317" s="96"/>
      <c r="BGT317" s="96"/>
      <c r="BGU317" s="96"/>
      <c r="BGV317" s="96"/>
      <c r="BGW317" s="96"/>
      <c r="BGX317" s="96"/>
      <c r="BGY317" s="96"/>
      <c r="BGZ317" s="96"/>
      <c r="BHA317" s="96"/>
      <c r="BHB317" s="96"/>
      <c r="BHC317" s="96"/>
      <c r="BHD317" s="96"/>
      <c r="BHE317" s="96"/>
      <c r="BHF317" s="96"/>
      <c r="BHG317" s="96"/>
      <c r="BHH317" s="96"/>
      <c r="BHI317" s="96"/>
      <c r="BHJ317" s="96"/>
      <c r="BHK317" s="96"/>
      <c r="BHL317" s="96"/>
      <c r="BHM317" s="96"/>
      <c r="BHN317" s="96"/>
      <c r="BHO317" s="96"/>
      <c r="BHP317" s="96"/>
      <c r="BHQ317" s="96"/>
      <c r="BHR317" s="96"/>
      <c r="BHS317" s="96"/>
      <c r="BHT317" s="96"/>
      <c r="BHU317" s="96"/>
      <c r="BHV317" s="96"/>
      <c r="BHW317" s="96"/>
      <c r="BHX317" s="96"/>
      <c r="BHY317" s="96"/>
      <c r="BHZ317" s="96"/>
      <c r="BIA317" s="96"/>
      <c r="BIB317" s="96"/>
      <c r="BIC317" s="96"/>
      <c r="BID317" s="96"/>
      <c r="BIE317" s="96"/>
      <c r="BIF317" s="96"/>
      <c r="BIG317" s="96"/>
      <c r="BIH317" s="96"/>
      <c r="BII317" s="96"/>
      <c r="BIJ317" s="96"/>
      <c r="BIK317" s="96"/>
      <c r="BIL317" s="96"/>
      <c r="BIM317" s="96"/>
      <c r="BIN317" s="96"/>
      <c r="BIO317" s="96"/>
      <c r="BIP317" s="96"/>
      <c r="BIQ317" s="96"/>
      <c r="BIR317" s="96"/>
      <c r="BIS317" s="96"/>
      <c r="BIT317" s="96"/>
      <c r="BIU317" s="96"/>
      <c r="BIV317" s="96"/>
      <c r="BIW317" s="96"/>
      <c r="BIX317" s="96"/>
      <c r="BIY317" s="96"/>
      <c r="BIZ317" s="96"/>
      <c r="BJA317" s="96"/>
      <c r="BJB317" s="96"/>
      <c r="BJC317" s="96"/>
      <c r="BJD317" s="96"/>
      <c r="BJE317" s="96"/>
      <c r="BJF317" s="96"/>
      <c r="BJG317" s="96"/>
      <c r="BJH317" s="96"/>
      <c r="BJI317" s="96"/>
      <c r="BJJ317" s="96"/>
      <c r="BJK317" s="96"/>
      <c r="BJL317" s="96"/>
      <c r="BJM317" s="96"/>
      <c r="BJN317" s="96"/>
      <c r="BJO317" s="96"/>
      <c r="BJP317" s="96"/>
      <c r="BJQ317" s="96"/>
      <c r="BJR317" s="96"/>
      <c r="BJS317" s="96"/>
      <c r="BJT317" s="96"/>
      <c r="BJU317" s="96"/>
      <c r="BJV317" s="96"/>
      <c r="BJW317" s="96"/>
      <c r="BJX317" s="96"/>
      <c r="BJY317" s="96"/>
      <c r="BJZ317" s="96"/>
      <c r="BKA317" s="96"/>
      <c r="BKB317" s="96"/>
      <c r="BKC317" s="96"/>
      <c r="BKD317" s="96"/>
      <c r="BKE317" s="96"/>
      <c r="BKF317" s="96"/>
      <c r="BKG317" s="96"/>
      <c r="BKH317" s="96"/>
      <c r="BKI317" s="96"/>
      <c r="BKJ317" s="96"/>
      <c r="BKK317" s="96"/>
      <c r="BKL317" s="96"/>
      <c r="BKM317" s="96"/>
      <c r="BKN317" s="96"/>
      <c r="BKO317" s="96"/>
      <c r="BKP317" s="96"/>
      <c r="BKQ317" s="96"/>
      <c r="BKR317" s="96"/>
      <c r="BKS317" s="96"/>
      <c r="BKT317" s="96"/>
      <c r="BKU317" s="96"/>
      <c r="BKV317" s="96"/>
      <c r="BKW317" s="96"/>
      <c r="BKX317" s="96"/>
      <c r="BKY317" s="96"/>
      <c r="BKZ317" s="96"/>
      <c r="BLA317" s="96"/>
      <c r="BLB317" s="96"/>
      <c r="BLC317" s="96"/>
      <c r="BLD317" s="96"/>
      <c r="BLE317" s="96"/>
      <c r="BLF317" s="96"/>
      <c r="BLG317" s="96"/>
      <c r="BLH317" s="96"/>
      <c r="BLI317" s="96"/>
      <c r="BLJ317" s="96"/>
      <c r="BLK317" s="96"/>
      <c r="BLL317" s="96"/>
      <c r="BLM317" s="96"/>
      <c r="BLN317" s="96"/>
      <c r="BLO317" s="96"/>
      <c r="BLP317" s="96"/>
      <c r="BLQ317" s="96"/>
      <c r="BLR317" s="96"/>
      <c r="BLS317" s="96"/>
      <c r="BLT317" s="96"/>
      <c r="BLU317" s="96"/>
      <c r="BLV317" s="96"/>
      <c r="BLW317" s="96"/>
      <c r="BLX317" s="96"/>
      <c r="BLY317" s="96"/>
      <c r="BLZ317" s="96"/>
      <c r="BMA317" s="96"/>
      <c r="BMB317" s="96"/>
      <c r="BMC317" s="96"/>
      <c r="BMD317" s="96"/>
      <c r="BME317" s="96"/>
      <c r="BMF317" s="96"/>
      <c r="BMG317" s="96"/>
      <c r="BMH317" s="96"/>
      <c r="BMI317" s="96"/>
      <c r="BMJ317" s="96"/>
      <c r="BMK317" s="96"/>
      <c r="BML317" s="96"/>
      <c r="BMM317" s="96"/>
      <c r="BMN317" s="96"/>
      <c r="BMO317" s="96"/>
      <c r="BMP317" s="96"/>
      <c r="BMQ317" s="96"/>
      <c r="BMR317" s="96"/>
      <c r="BMS317" s="96"/>
      <c r="BMT317" s="96"/>
      <c r="BMU317" s="96"/>
      <c r="BMV317" s="96"/>
      <c r="BMW317" s="96"/>
      <c r="BMX317" s="96"/>
      <c r="BMY317" s="96"/>
      <c r="BMZ317" s="96"/>
      <c r="BNA317" s="96"/>
      <c r="BNB317" s="96"/>
      <c r="BNC317" s="96"/>
      <c r="BND317" s="96"/>
      <c r="BNE317" s="96"/>
      <c r="BNF317" s="96"/>
      <c r="BNG317" s="96"/>
      <c r="BNH317" s="96"/>
      <c r="BNI317" s="96"/>
      <c r="BNJ317" s="96"/>
      <c r="BNK317" s="96"/>
      <c r="BNL317" s="96"/>
      <c r="BNM317" s="96"/>
      <c r="BNN317" s="96"/>
      <c r="BNO317" s="96"/>
      <c r="BNP317" s="96"/>
      <c r="BNQ317" s="96"/>
      <c r="BNR317" s="96"/>
      <c r="BNS317" s="96"/>
      <c r="BNT317" s="96"/>
      <c r="BNU317" s="96"/>
      <c r="BNV317" s="96"/>
      <c r="BNW317" s="96"/>
      <c r="BNX317" s="96"/>
      <c r="BNY317" s="96"/>
      <c r="BNZ317" s="96"/>
      <c r="BOA317" s="96"/>
      <c r="BOB317" s="96"/>
      <c r="BOC317" s="96"/>
      <c r="BOD317" s="96"/>
      <c r="BOE317" s="96"/>
      <c r="BOF317" s="96"/>
      <c r="BOG317" s="96"/>
      <c r="BOH317" s="96"/>
      <c r="BOI317" s="96"/>
      <c r="BOJ317" s="96"/>
      <c r="BOK317" s="96"/>
      <c r="BOL317" s="96"/>
      <c r="BOM317" s="96"/>
      <c r="BON317" s="96"/>
      <c r="BOO317" s="96"/>
      <c r="BOP317" s="96"/>
      <c r="BOQ317" s="96"/>
      <c r="BOR317" s="96"/>
      <c r="BOS317" s="96"/>
      <c r="BOT317" s="96"/>
      <c r="BOU317" s="96"/>
      <c r="BOV317" s="96"/>
      <c r="BOW317" s="96"/>
      <c r="BOX317" s="96"/>
      <c r="BOY317" s="96"/>
      <c r="BOZ317" s="96"/>
      <c r="BPA317" s="96"/>
      <c r="BPB317" s="96"/>
      <c r="BPC317" s="96"/>
      <c r="BPD317" s="96"/>
      <c r="BPE317" s="96"/>
      <c r="BPF317" s="96"/>
      <c r="BPG317" s="96"/>
      <c r="BPH317" s="96"/>
      <c r="BPI317" s="96"/>
      <c r="BPJ317" s="96"/>
      <c r="BPK317" s="96"/>
      <c r="BPL317" s="96"/>
      <c r="BPM317" s="96"/>
      <c r="BPN317" s="96"/>
      <c r="BPO317" s="96"/>
      <c r="BPP317" s="96"/>
      <c r="BPQ317" s="96"/>
      <c r="BPR317" s="96"/>
      <c r="BPS317" s="96"/>
      <c r="BPT317" s="96"/>
      <c r="BPU317" s="96"/>
      <c r="BPV317" s="96"/>
      <c r="BPW317" s="96"/>
      <c r="BPX317" s="96"/>
      <c r="BPY317" s="96"/>
      <c r="BPZ317" s="96"/>
      <c r="BQA317" s="96"/>
      <c r="BQB317" s="96"/>
      <c r="BQC317" s="96"/>
      <c r="BQD317" s="96"/>
      <c r="BQE317" s="96"/>
      <c r="BQF317" s="96"/>
      <c r="BQG317" s="96"/>
      <c r="BQH317" s="96"/>
      <c r="BQI317" s="96"/>
      <c r="BQJ317" s="96"/>
      <c r="BQK317" s="96"/>
      <c r="BQL317" s="96"/>
      <c r="BQM317" s="96"/>
      <c r="BQN317" s="96"/>
      <c r="BQO317" s="96"/>
      <c r="BQP317" s="96"/>
      <c r="BQQ317" s="96"/>
      <c r="BQR317" s="96"/>
      <c r="BQS317" s="96"/>
      <c r="BQT317" s="96"/>
      <c r="BQU317" s="96"/>
      <c r="BQV317" s="96"/>
      <c r="BQW317" s="96"/>
      <c r="BQX317" s="96"/>
      <c r="BQY317" s="96"/>
      <c r="BQZ317" s="96"/>
      <c r="BRA317" s="96"/>
      <c r="BRB317" s="96"/>
      <c r="BRC317" s="96"/>
      <c r="BRD317" s="96"/>
      <c r="BRE317" s="96"/>
      <c r="BRF317" s="96"/>
      <c r="BRG317" s="96"/>
      <c r="BRH317" s="96"/>
      <c r="BRI317" s="96"/>
      <c r="BRJ317" s="96"/>
      <c r="BRK317" s="96"/>
      <c r="BRL317" s="96"/>
      <c r="BRM317" s="96"/>
      <c r="BRN317" s="96"/>
      <c r="BRO317" s="96"/>
      <c r="BRP317" s="96"/>
      <c r="BRQ317" s="96"/>
      <c r="BRR317" s="96"/>
      <c r="BRS317" s="96"/>
      <c r="BRT317" s="96"/>
      <c r="BRU317" s="96"/>
      <c r="BRV317" s="96"/>
      <c r="BRW317" s="96"/>
      <c r="BRX317" s="96"/>
      <c r="BRY317" s="96"/>
      <c r="BRZ317" s="96"/>
      <c r="BSA317" s="96"/>
      <c r="BSB317" s="96"/>
      <c r="BSC317" s="96"/>
      <c r="BSD317" s="96"/>
      <c r="BSE317" s="96"/>
      <c r="BSF317" s="96"/>
      <c r="BSG317" s="96"/>
      <c r="BSH317" s="96"/>
      <c r="BSI317" s="96"/>
      <c r="BSJ317" s="96"/>
      <c r="BSK317" s="96"/>
      <c r="BSL317" s="96"/>
      <c r="BSM317" s="96"/>
      <c r="BSN317" s="96"/>
      <c r="BSO317" s="96"/>
      <c r="BSP317" s="96"/>
      <c r="BSQ317" s="96"/>
      <c r="BSR317" s="96"/>
      <c r="BSS317" s="96"/>
      <c r="BST317" s="96"/>
      <c r="BSU317" s="96"/>
      <c r="BSV317" s="96"/>
      <c r="BSW317" s="96"/>
      <c r="BSX317" s="96"/>
      <c r="BSY317" s="96"/>
      <c r="BSZ317" s="96"/>
      <c r="BTA317" s="96"/>
      <c r="BTB317" s="96"/>
      <c r="BTC317" s="96"/>
      <c r="BTD317" s="96"/>
      <c r="BTE317" s="96"/>
      <c r="BTF317" s="96"/>
      <c r="BTG317" s="96"/>
      <c r="BTH317" s="96"/>
      <c r="BTI317" s="96"/>
      <c r="BTJ317" s="96"/>
      <c r="BTK317" s="96"/>
      <c r="BTL317" s="96"/>
      <c r="BTM317" s="96"/>
      <c r="BTN317" s="96"/>
      <c r="BTO317" s="96"/>
      <c r="BTP317" s="96"/>
      <c r="BTQ317" s="96"/>
      <c r="BTR317" s="96"/>
      <c r="BTS317" s="96"/>
      <c r="BTT317" s="96"/>
      <c r="BTU317" s="96"/>
      <c r="BTV317" s="96"/>
      <c r="BTW317" s="96"/>
      <c r="BTX317" s="96"/>
      <c r="BTY317" s="96"/>
      <c r="BTZ317" s="96"/>
      <c r="BUA317" s="96"/>
      <c r="BUB317" s="96"/>
      <c r="BUC317" s="96"/>
      <c r="BUD317" s="96"/>
      <c r="BUE317" s="96"/>
      <c r="BUF317" s="96"/>
      <c r="BUG317" s="96"/>
      <c r="BUH317" s="96"/>
      <c r="BUI317" s="96"/>
      <c r="BUJ317" s="96"/>
      <c r="BUK317" s="96"/>
      <c r="BUL317" s="96"/>
      <c r="BUM317" s="96"/>
      <c r="BUN317" s="96"/>
      <c r="BUO317" s="96"/>
      <c r="BUP317" s="96"/>
      <c r="BUQ317" s="96"/>
      <c r="BUR317" s="96"/>
      <c r="BUS317" s="96"/>
      <c r="BUT317" s="96"/>
      <c r="BUU317" s="96"/>
      <c r="BUV317" s="96"/>
      <c r="BUW317" s="96"/>
      <c r="BUX317" s="96"/>
      <c r="BUY317" s="96"/>
      <c r="BUZ317" s="96"/>
      <c r="BVA317" s="96"/>
      <c r="BVB317" s="96"/>
      <c r="BVC317" s="96"/>
      <c r="BVD317" s="96"/>
      <c r="BVE317" s="96"/>
      <c r="BVF317" s="96"/>
      <c r="BVG317" s="96"/>
      <c r="BVH317" s="96"/>
      <c r="BVI317" s="96"/>
      <c r="BVJ317" s="96"/>
      <c r="BVK317" s="96"/>
      <c r="BVL317" s="96"/>
      <c r="BVM317" s="96"/>
      <c r="BVN317" s="96"/>
      <c r="BVO317" s="96"/>
      <c r="BVP317" s="96"/>
      <c r="BVQ317" s="96"/>
      <c r="BVR317" s="96"/>
      <c r="BVS317" s="96"/>
      <c r="BVT317" s="96"/>
      <c r="BVU317" s="96"/>
      <c r="BVV317" s="96"/>
      <c r="BVW317" s="96"/>
      <c r="BVX317" s="96"/>
      <c r="BVY317" s="96"/>
      <c r="BVZ317" s="96"/>
      <c r="BWA317" s="96"/>
      <c r="BWB317" s="96"/>
      <c r="BWC317" s="96"/>
      <c r="BWD317" s="96"/>
      <c r="BWE317" s="96"/>
      <c r="BWF317" s="96"/>
      <c r="BWG317" s="96"/>
      <c r="BWH317" s="96"/>
      <c r="BWI317" s="96"/>
      <c r="BWJ317" s="96"/>
      <c r="BWK317" s="96"/>
      <c r="BWL317" s="96"/>
      <c r="BWM317" s="96"/>
      <c r="BWN317" s="96"/>
      <c r="BWO317" s="96"/>
      <c r="BWP317" s="96"/>
      <c r="BWQ317" s="96"/>
      <c r="BWR317" s="96"/>
      <c r="BWS317" s="96"/>
      <c r="BWT317" s="96"/>
      <c r="BWU317" s="96"/>
      <c r="BWV317" s="96"/>
      <c r="BWW317" s="96"/>
      <c r="BWX317" s="96"/>
      <c r="BWY317" s="96"/>
      <c r="BWZ317" s="96"/>
      <c r="BXA317" s="96"/>
      <c r="BXB317" s="96"/>
      <c r="BXC317" s="96"/>
      <c r="BXD317" s="96"/>
      <c r="BXE317" s="96"/>
      <c r="BXF317" s="96"/>
      <c r="BXG317" s="96"/>
      <c r="BXH317" s="96"/>
      <c r="BXI317" s="96"/>
      <c r="BXJ317" s="96"/>
      <c r="BXK317" s="96"/>
      <c r="BXL317" s="96"/>
      <c r="BXM317" s="96"/>
      <c r="BXN317" s="96"/>
      <c r="BXO317" s="96"/>
      <c r="BXP317" s="96"/>
      <c r="BXQ317" s="96"/>
      <c r="BXR317" s="96"/>
      <c r="BXS317" s="96"/>
      <c r="BXT317" s="96"/>
      <c r="BXU317" s="96"/>
      <c r="BXV317" s="96"/>
      <c r="BXW317" s="96"/>
      <c r="BXX317" s="96"/>
      <c r="BXY317" s="96"/>
      <c r="BXZ317" s="96"/>
      <c r="BYA317" s="96"/>
      <c r="BYB317" s="96"/>
      <c r="BYC317" s="96"/>
      <c r="BYD317" s="96"/>
      <c r="BYE317" s="96"/>
      <c r="BYF317" s="96"/>
      <c r="BYG317" s="96"/>
      <c r="BYH317" s="96"/>
      <c r="BYI317" s="96"/>
      <c r="BYJ317" s="96"/>
      <c r="BYK317" s="96"/>
      <c r="BYL317" s="96"/>
      <c r="BYM317" s="96"/>
      <c r="BYN317" s="96"/>
      <c r="BYO317" s="96"/>
      <c r="BYP317" s="96"/>
      <c r="BYQ317" s="96"/>
      <c r="BYR317" s="96"/>
      <c r="BYS317" s="96"/>
      <c r="BYT317" s="96"/>
      <c r="BYU317" s="96"/>
      <c r="BYV317" s="96"/>
      <c r="BYW317" s="96"/>
      <c r="BYX317" s="96"/>
      <c r="BYY317" s="96"/>
      <c r="BYZ317" s="96"/>
      <c r="BZA317" s="96"/>
      <c r="BZB317" s="96"/>
      <c r="BZC317" s="96"/>
      <c r="BZD317" s="96"/>
      <c r="BZE317" s="96"/>
      <c r="BZF317" s="96"/>
      <c r="BZG317" s="96"/>
      <c r="BZH317" s="96"/>
      <c r="BZI317" s="96"/>
      <c r="BZJ317" s="96"/>
      <c r="BZK317" s="96"/>
      <c r="BZL317" s="96"/>
      <c r="BZM317" s="96"/>
      <c r="BZN317" s="96"/>
      <c r="BZO317" s="96"/>
      <c r="BZP317" s="96"/>
      <c r="BZQ317" s="96"/>
      <c r="BZR317" s="96"/>
      <c r="BZS317" s="96"/>
      <c r="BZT317" s="96"/>
      <c r="BZU317" s="96"/>
      <c r="BZV317" s="96"/>
      <c r="BZW317" s="96"/>
      <c r="BZX317" s="96"/>
      <c r="BZY317" s="96"/>
      <c r="BZZ317" s="96"/>
      <c r="CAA317" s="96"/>
      <c r="CAB317" s="96"/>
      <c r="CAC317" s="96"/>
      <c r="CAD317" s="96"/>
      <c r="CAE317" s="96"/>
      <c r="CAF317" s="96"/>
      <c r="CAG317" s="96"/>
      <c r="CAH317" s="96"/>
      <c r="CAI317" s="96"/>
      <c r="CAJ317" s="96"/>
      <c r="CAK317" s="96"/>
      <c r="CAL317" s="96"/>
      <c r="CAM317" s="96"/>
      <c r="CAN317" s="96"/>
      <c r="CAO317" s="96"/>
      <c r="CAP317" s="96"/>
      <c r="CAQ317" s="96"/>
      <c r="CAR317" s="96"/>
      <c r="CAS317" s="96"/>
      <c r="CAT317" s="96"/>
      <c r="CAU317" s="96"/>
      <c r="CAV317" s="96"/>
      <c r="CAW317" s="96"/>
      <c r="CAX317" s="96"/>
      <c r="CAY317" s="96"/>
      <c r="CAZ317" s="96"/>
      <c r="CBA317" s="96"/>
      <c r="CBB317" s="96"/>
      <c r="CBC317" s="96"/>
      <c r="CBD317" s="96"/>
      <c r="CBE317" s="96"/>
      <c r="CBF317" s="96"/>
      <c r="CBG317" s="96"/>
      <c r="CBH317" s="96"/>
      <c r="CBI317" s="96"/>
      <c r="CBJ317" s="96"/>
      <c r="CBK317" s="96"/>
      <c r="CBL317" s="96"/>
      <c r="CBM317" s="96"/>
      <c r="CBN317" s="96"/>
      <c r="CBO317" s="96"/>
      <c r="CBP317" s="96"/>
      <c r="CBQ317" s="96"/>
      <c r="CBR317" s="96"/>
      <c r="CBS317" s="96"/>
      <c r="CBT317" s="96"/>
      <c r="CBU317" s="96"/>
      <c r="CBV317" s="96"/>
      <c r="CBW317" s="96"/>
      <c r="CBX317" s="96"/>
      <c r="CBY317" s="96"/>
      <c r="CBZ317" s="96"/>
      <c r="CCA317" s="96"/>
      <c r="CCB317" s="96"/>
      <c r="CCC317" s="96"/>
      <c r="CCD317" s="96"/>
      <c r="CCE317" s="96"/>
      <c r="CCF317" s="96"/>
      <c r="CCG317" s="96"/>
      <c r="CCH317" s="96"/>
      <c r="CCI317" s="96"/>
      <c r="CCJ317" s="96"/>
      <c r="CCK317" s="96"/>
      <c r="CCL317" s="96"/>
      <c r="CCM317" s="96"/>
      <c r="CCN317" s="96"/>
      <c r="CCO317" s="96"/>
      <c r="CCP317" s="96"/>
      <c r="CCQ317" s="96"/>
      <c r="CCR317" s="96"/>
      <c r="CCS317" s="96"/>
      <c r="CCT317" s="96"/>
      <c r="CCU317" s="96"/>
      <c r="CCV317" s="96"/>
      <c r="CCW317" s="96"/>
      <c r="CCX317" s="96"/>
      <c r="CCY317" s="96"/>
      <c r="CCZ317" s="96"/>
      <c r="CDA317" s="96"/>
      <c r="CDB317" s="96"/>
      <c r="CDC317" s="96"/>
      <c r="CDD317" s="96"/>
      <c r="CDE317" s="96"/>
      <c r="CDF317" s="96"/>
      <c r="CDG317" s="96"/>
      <c r="CDH317" s="96"/>
      <c r="CDI317" s="96"/>
      <c r="CDJ317" s="96"/>
      <c r="CDK317" s="96"/>
      <c r="CDL317" s="96"/>
      <c r="CDM317" s="96"/>
      <c r="CDN317" s="96"/>
      <c r="CDO317" s="96"/>
      <c r="CDP317" s="96"/>
      <c r="CDQ317" s="96"/>
      <c r="CDR317" s="96"/>
      <c r="CDS317" s="96"/>
      <c r="CDT317" s="96"/>
      <c r="CDU317" s="96"/>
      <c r="CDV317" s="96"/>
      <c r="CDW317" s="96"/>
      <c r="CDX317" s="96"/>
      <c r="CDY317" s="96"/>
      <c r="CDZ317" s="96"/>
      <c r="CEA317" s="96"/>
      <c r="CEB317" s="96"/>
      <c r="CEC317" s="96"/>
      <c r="CED317" s="96"/>
      <c r="CEE317" s="96"/>
      <c r="CEF317" s="96"/>
      <c r="CEG317" s="96"/>
      <c r="CEH317" s="96"/>
      <c r="CEI317" s="96"/>
      <c r="CEJ317" s="96"/>
      <c r="CEK317" s="96"/>
      <c r="CEL317" s="96"/>
      <c r="CEM317" s="96"/>
      <c r="CEN317" s="96"/>
      <c r="CEO317" s="96"/>
      <c r="CEP317" s="96"/>
      <c r="CEQ317" s="96"/>
      <c r="CER317" s="96"/>
      <c r="CES317" s="96"/>
      <c r="CET317" s="96"/>
      <c r="CEU317" s="96"/>
      <c r="CEV317" s="96"/>
      <c r="CEW317" s="96"/>
      <c r="CEX317" s="96"/>
      <c r="CEY317" s="96"/>
      <c r="CEZ317" s="96"/>
      <c r="CFA317" s="96"/>
      <c r="CFB317" s="96"/>
      <c r="CFC317" s="96"/>
      <c r="CFD317" s="96"/>
      <c r="CFE317" s="96"/>
      <c r="CFF317" s="96"/>
      <c r="CFG317" s="96"/>
      <c r="CFH317" s="96"/>
      <c r="CFI317" s="96"/>
      <c r="CFJ317" s="96"/>
      <c r="CFK317" s="96"/>
      <c r="CFL317" s="96"/>
      <c r="CFM317" s="96"/>
      <c r="CFN317" s="96"/>
      <c r="CFO317" s="96"/>
      <c r="CFP317" s="96"/>
      <c r="CFQ317" s="96"/>
      <c r="CFR317" s="96"/>
      <c r="CFS317" s="96"/>
      <c r="CFT317" s="96"/>
      <c r="CFU317" s="96"/>
      <c r="CFV317" s="96"/>
      <c r="CFW317" s="96"/>
      <c r="CFX317" s="96"/>
      <c r="CFY317" s="96"/>
      <c r="CFZ317" s="96"/>
      <c r="CGA317" s="96"/>
      <c r="CGB317" s="96"/>
      <c r="CGC317" s="96"/>
      <c r="CGD317" s="96"/>
      <c r="CGE317" s="96"/>
      <c r="CGF317" s="96"/>
      <c r="CGG317" s="96"/>
      <c r="CGH317" s="96"/>
      <c r="CGI317" s="96"/>
      <c r="CGJ317" s="96"/>
      <c r="CGK317" s="96"/>
      <c r="CGL317" s="96"/>
      <c r="CGM317" s="96"/>
      <c r="CGN317" s="96"/>
      <c r="CGO317" s="96"/>
      <c r="CGP317" s="96"/>
      <c r="CGQ317" s="96"/>
      <c r="CGR317" s="96"/>
      <c r="CGS317" s="96"/>
      <c r="CGT317" s="96"/>
      <c r="CGU317" s="96"/>
      <c r="CGV317" s="96"/>
      <c r="CGW317" s="96"/>
      <c r="CGX317" s="96"/>
      <c r="CGY317" s="96"/>
      <c r="CGZ317" s="96"/>
      <c r="CHA317" s="96"/>
      <c r="CHB317" s="96"/>
      <c r="CHC317" s="96"/>
      <c r="CHD317" s="96"/>
      <c r="CHE317" s="96"/>
      <c r="CHF317" s="96"/>
      <c r="CHG317" s="96"/>
      <c r="CHH317" s="96"/>
      <c r="CHI317" s="96"/>
      <c r="CHJ317" s="96"/>
      <c r="CHK317" s="96"/>
      <c r="CHL317" s="96"/>
      <c r="CHM317" s="96"/>
      <c r="CHN317" s="96"/>
      <c r="CHO317" s="96"/>
      <c r="CHP317" s="96"/>
      <c r="CHQ317" s="96"/>
      <c r="CHR317" s="96"/>
      <c r="CHS317" s="96"/>
      <c r="CHT317" s="96"/>
      <c r="CHU317" s="96"/>
      <c r="CHV317" s="96"/>
      <c r="CHW317" s="96"/>
      <c r="CHX317" s="96"/>
      <c r="CHY317" s="96"/>
      <c r="CHZ317" s="96"/>
      <c r="CIA317" s="96"/>
      <c r="CIB317" s="96"/>
      <c r="CIC317" s="96"/>
      <c r="CID317" s="96"/>
      <c r="CIE317" s="96"/>
      <c r="CIF317" s="96"/>
      <c r="CIG317" s="96"/>
      <c r="CIH317" s="96"/>
      <c r="CII317" s="96"/>
      <c r="CIJ317" s="96"/>
      <c r="CIK317" s="96"/>
      <c r="CIL317" s="96"/>
      <c r="CIM317" s="96"/>
      <c r="CIN317" s="96"/>
      <c r="CIO317" s="96"/>
      <c r="CIP317" s="96"/>
      <c r="CIQ317" s="96"/>
      <c r="CIR317" s="96"/>
      <c r="CIS317" s="96"/>
      <c r="CIT317" s="96"/>
      <c r="CIU317" s="96"/>
      <c r="CIV317" s="96"/>
      <c r="CIW317" s="96"/>
      <c r="CIX317" s="96"/>
      <c r="CIY317" s="96"/>
      <c r="CIZ317" s="96"/>
      <c r="CJA317" s="96"/>
      <c r="CJB317" s="96"/>
      <c r="CJC317" s="96"/>
      <c r="CJD317" s="96"/>
      <c r="CJE317" s="96"/>
      <c r="CJF317" s="96"/>
      <c r="CJG317" s="96"/>
      <c r="CJH317" s="96"/>
      <c r="CJI317" s="96"/>
      <c r="CJJ317" s="96"/>
      <c r="CJK317" s="96"/>
      <c r="CJL317" s="96"/>
      <c r="CJM317" s="96"/>
      <c r="CJN317" s="96"/>
      <c r="CJO317" s="96"/>
      <c r="CJP317" s="96"/>
      <c r="CJQ317" s="96"/>
      <c r="CJR317" s="96"/>
      <c r="CJS317" s="96"/>
      <c r="CJT317" s="96"/>
      <c r="CJU317" s="96"/>
      <c r="CJV317" s="96"/>
      <c r="CJW317" s="96"/>
      <c r="CJX317" s="96"/>
      <c r="CJY317" s="96"/>
      <c r="CJZ317" s="96"/>
      <c r="CKA317" s="96"/>
      <c r="CKB317" s="96"/>
      <c r="CKC317" s="96"/>
      <c r="CKD317" s="96"/>
      <c r="CKE317" s="96"/>
      <c r="CKF317" s="96"/>
      <c r="CKG317" s="96"/>
      <c r="CKH317" s="96"/>
      <c r="CKI317" s="96"/>
      <c r="CKJ317" s="96"/>
      <c r="CKK317" s="96"/>
      <c r="CKL317" s="96"/>
      <c r="CKM317" s="96"/>
      <c r="CKN317" s="96"/>
      <c r="CKO317" s="96"/>
      <c r="CKP317" s="96"/>
      <c r="CKQ317" s="96"/>
      <c r="CKR317" s="96"/>
      <c r="CKS317" s="96"/>
      <c r="CKT317" s="96"/>
      <c r="CKU317" s="96"/>
      <c r="CKV317" s="96"/>
      <c r="CKW317" s="96"/>
      <c r="CKX317" s="96"/>
      <c r="CKY317" s="96"/>
      <c r="CKZ317" s="96"/>
      <c r="CLA317" s="96"/>
      <c r="CLB317" s="96"/>
      <c r="CLC317" s="96"/>
      <c r="CLD317" s="96"/>
      <c r="CLE317" s="96"/>
      <c r="CLF317" s="96"/>
      <c r="CLG317" s="96"/>
      <c r="CLH317" s="96"/>
      <c r="CLI317" s="96"/>
      <c r="CLJ317" s="96"/>
      <c r="CLK317" s="96"/>
      <c r="CLL317" s="96"/>
      <c r="CLM317" s="96"/>
      <c r="CLN317" s="96"/>
      <c r="CLO317" s="96"/>
      <c r="CLP317" s="96"/>
      <c r="CLQ317" s="96"/>
      <c r="CLR317" s="96"/>
      <c r="CLS317" s="96"/>
      <c r="CLT317" s="96"/>
      <c r="CLU317" s="96"/>
      <c r="CLV317" s="96"/>
      <c r="CLW317" s="96"/>
      <c r="CLX317" s="96"/>
      <c r="CLY317" s="96"/>
      <c r="CLZ317" s="96"/>
      <c r="CMA317" s="96"/>
      <c r="CMB317" s="96"/>
      <c r="CMC317" s="96"/>
      <c r="CMD317" s="96"/>
      <c r="CME317" s="96"/>
      <c r="CMF317" s="96"/>
      <c r="CMG317" s="96"/>
      <c r="CMH317" s="96"/>
      <c r="CMI317" s="96"/>
      <c r="CMJ317" s="96"/>
      <c r="CMK317" s="96"/>
      <c r="CML317" s="96"/>
      <c r="CMM317" s="96"/>
      <c r="CMN317" s="96"/>
      <c r="CMO317" s="96"/>
      <c r="CMP317" s="96"/>
      <c r="CMQ317" s="96"/>
      <c r="CMR317" s="96"/>
      <c r="CMS317" s="96"/>
      <c r="CMT317" s="96"/>
      <c r="CMU317" s="96"/>
      <c r="CMV317" s="96"/>
      <c r="CMW317" s="96"/>
      <c r="CMX317" s="96"/>
      <c r="CMY317" s="96"/>
      <c r="CMZ317" s="96"/>
      <c r="CNA317" s="96"/>
      <c r="CNB317" s="96"/>
      <c r="CNC317" s="96"/>
      <c r="CND317" s="96"/>
      <c r="CNE317" s="96"/>
      <c r="CNF317" s="96"/>
      <c r="CNG317" s="96"/>
      <c r="CNH317" s="96"/>
      <c r="CNI317" s="96"/>
      <c r="CNJ317" s="96"/>
      <c r="CNK317" s="96"/>
      <c r="CNL317" s="96"/>
      <c r="CNM317" s="96"/>
      <c r="CNN317" s="96"/>
      <c r="CNO317" s="96"/>
      <c r="CNP317" s="96"/>
      <c r="CNQ317" s="96"/>
      <c r="CNR317" s="96"/>
      <c r="CNS317" s="96"/>
      <c r="CNT317" s="96"/>
      <c r="CNU317" s="96"/>
      <c r="CNV317" s="96"/>
      <c r="CNW317" s="96"/>
      <c r="CNX317" s="96"/>
      <c r="CNY317" s="96"/>
      <c r="CNZ317" s="96"/>
      <c r="COA317" s="96"/>
      <c r="COB317" s="96"/>
      <c r="COC317" s="96"/>
      <c r="COD317" s="96"/>
      <c r="COE317" s="96"/>
      <c r="COF317" s="96"/>
      <c r="COG317" s="96"/>
      <c r="COH317" s="96"/>
      <c r="COI317" s="96"/>
      <c r="COJ317" s="96"/>
      <c r="COK317" s="96"/>
      <c r="COL317" s="96"/>
      <c r="COM317" s="96"/>
      <c r="CON317" s="96"/>
      <c r="COO317" s="96"/>
      <c r="COP317" s="96"/>
      <c r="COQ317" s="96"/>
      <c r="COR317" s="96"/>
      <c r="COS317" s="96"/>
      <c r="COT317" s="96"/>
      <c r="COU317" s="96"/>
      <c r="COV317" s="96"/>
      <c r="COW317" s="96"/>
      <c r="COX317" s="96"/>
      <c r="COY317" s="96"/>
      <c r="COZ317" s="96"/>
      <c r="CPA317" s="96"/>
      <c r="CPB317" s="96"/>
      <c r="CPC317" s="96"/>
      <c r="CPD317" s="96"/>
      <c r="CPE317" s="96"/>
      <c r="CPF317" s="96"/>
      <c r="CPG317" s="96"/>
      <c r="CPH317" s="96"/>
      <c r="CPI317" s="96"/>
      <c r="CPJ317" s="96"/>
      <c r="CPK317" s="96"/>
      <c r="CPL317" s="96"/>
      <c r="CPM317" s="96"/>
      <c r="CPN317" s="96"/>
      <c r="CPO317" s="96"/>
      <c r="CPP317" s="96"/>
      <c r="CPQ317" s="96"/>
      <c r="CPR317" s="96"/>
      <c r="CPS317" s="96"/>
      <c r="CPT317" s="96"/>
      <c r="CPU317" s="96"/>
      <c r="CPV317" s="96"/>
      <c r="CPW317" s="96"/>
      <c r="CPX317" s="96"/>
      <c r="CPY317" s="96"/>
      <c r="CPZ317" s="96"/>
      <c r="CQA317" s="96"/>
      <c r="CQB317" s="96"/>
      <c r="CQC317" s="96"/>
      <c r="CQD317" s="96"/>
      <c r="CQE317" s="96"/>
      <c r="CQF317" s="96"/>
      <c r="CQG317" s="96"/>
      <c r="CQH317" s="96"/>
      <c r="CQI317" s="96"/>
      <c r="CQJ317" s="96"/>
      <c r="CQK317" s="96"/>
      <c r="CQL317" s="96"/>
      <c r="CQM317" s="96"/>
      <c r="CQN317" s="96"/>
      <c r="CQO317" s="96"/>
      <c r="CQP317" s="96"/>
      <c r="CQQ317" s="96"/>
      <c r="CQR317" s="96"/>
      <c r="CQS317" s="96"/>
      <c r="CQT317" s="96"/>
      <c r="CQU317" s="96"/>
      <c r="CQV317" s="96"/>
      <c r="CQW317" s="96"/>
      <c r="CQX317" s="96"/>
      <c r="CQY317" s="96"/>
      <c r="CQZ317" s="96"/>
      <c r="CRA317" s="96"/>
      <c r="CRB317" s="96"/>
      <c r="CRC317" s="96"/>
      <c r="CRD317" s="96"/>
      <c r="CRE317" s="96"/>
      <c r="CRF317" s="96"/>
      <c r="CRG317" s="96"/>
      <c r="CRH317" s="96"/>
      <c r="CRI317" s="96"/>
      <c r="CRJ317" s="96"/>
      <c r="CRK317" s="96"/>
      <c r="CRL317" s="96"/>
      <c r="CRM317" s="96"/>
      <c r="CRN317" s="96"/>
      <c r="CRO317" s="96"/>
      <c r="CRP317" s="96"/>
      <c r="CRQ317" s="96"/>
      <c r="CRR317" s="96"/>
      <c r="CRS317" s="96"/>
      <c r="CRT317" s="96"/>
      <c r="CRU317" s="96"/>
      <c r="CRV317" s="96"/>
      <c r="CRW317" s="96"/>
      <c r="CRX317" s="96"/>
      <c r="CRY317" s="96"/>
      <c r="CRZ317" s="96"/>
      <c r="CSA317" s="96"/>
      <c r="CSB317" s="96"/>
      <c r="CSC317" s="96"/>
      <c r="CSD317" s="96"/>
      <c r="CSE317" s="96"/>
      <c r="CSF317" s="96"/>
      <c r="CSG317" s="96"/>
      <c r="CSH317" s="96"/>
      <c r="CSI317" s="96"/>
      <c r="CSJ317" s="96"/>
      <c r="CSK317" s="96"/>
      <c r="CSL317" s="96"/>
      <c r="CSM317" s="96"/>
      <c r="CSN317" s="96"/>
      <c r="CSO317" s="96"/>
      <c r="CSP317" s="96"/>
      <c r="CSQ317" s="96"/>
      <c r="CSR317" s="96"/>
      <c r="CSS317" s="96"/>
      <c r="CST317" s="96"/>
      <c r="CSU317" s="96"/>
      <c r="CSV317" s="96"/>
      <c r="CSW317" s="96"/>
      <c r="CSX317" s="96"/>
      <c r="CSY317" s="96"/>
      <c r="CSZ317" s="96"/>
      <c r="CTA317" s="96"/>
      <c r="CTB317" s="96"/>
      <c r="CTC317" s="96"/>
      <c r="CTD317" s="96"/>
      <c r="CTE317" s="96"/>
      <c r="CTF317" s="96"/>
      <c r="CTG317" s="96"/>
      <c r="CTH317" s="96"/>
      <c r="CTI317" s="96"/>
      <c r="CTJ317" s="96"/>
      <c r="CTK317" s="96"/>
      <c r="CTL317" s="96"/>
      <c r="CTM317" s="96"/>
      <c r="CTN317" s="96"/>
      <c r="CTO317" s="96"/>
      <c r="CTP317" s="96"/>
      <c r="CTQ317" s="96"/>
      <c r="CTR317" s="96"/>
      <c r="CTS317" s="96"/>
      <c r="CTT317" s="96"/>
      <c r="CTU317" s="96"/>
      <c r="CTV317" s="96"/>
      <c r="CTW317" s="96"/>
      <c r="CTX317" s="96"/>
      <c r="CTY317" s="96"/>
      <c r="CTZ317" s="96"/>
      <c r="CUA317" s="96"/>
      <c r="CUB317" s="96"/>
      <c r="CUC317" s="96"/>
      <c r="CUD317" s="96"/>
      <c r="CUE317" s="96"/>
      <c r="CUF317" s="96"/>
      <c r="CUG317" s="96"/>
      <c r="CUH317" s="96"/>
      <c r="CUI317" s="96"/>
      <c r="CUJ317" s="96"/>
      <c r="CUK317" s="96"/>
      <c r="CUL317" s="96"/>
      <c r="CUM317" s="96"/>
      <c r="CUN317" s="96"/>
      <c r="CUO317" s="96"/>
      <c r="CUP317" s="96"/>
      <c r="CUQ317" s="96"/>
      <c r="CUR317" s="96"/>
      <c r="CUS317" s="96"/>
      <c r="CUT317" s="96"/>
      <c r="CUU317" s="96"/>
      <c r="CUV317" s="96"/>
      <c r="CUW317" s="96"/>
      <c r="CUX317" s="96"/>
      <c r="CUY317" s="96"/>
      <c r="CUZ317" s="96"/>
      <c r="CVA317" s="96"/>
      <c r="CVB317" s="96"/>
      <c r="CVC317" s="96"/>
      <c r="CVD317" s="96"/>
      <c r="CVE317" s="96"/>
      <c r="CVF317" s="96"/>
      <c r="CVG317" s="96"/>
      <c r="CVH317" s="96"/>
      <c r="CVI317" s="96"/>
      <c r="CVJ317" s="96"/>
      <c r="CVK317" s="96"/>
      <c r="CVL317" s="96"/>
      <c r="CVM317" s="96"/>
      <c r="CVN317" s="96"/>
      <c r="CVO317" s="96"/>
      <c r="CVP317" s="96"/>
      <c r="CVQ317" s="96"/>
      <c r="CVR317" s="96"/>
      <c r="CVS317" s="96"/>
      <c r="CVT317" s="96"/>
      <c r="CVU317" s="96"/>
      <c r="CVV317" s="96"/>
      <c r="CVW317" s="96"/>
      <c r="CVX317" s="96"/>
      <c r="CVY317" s="96"/>
      <c r="CVZ317" s="96"/>
      <c r="CWA317" s="96"/>
      <c r="CWB317" s="96"/>
      <c r="CWC317" s="96"/>
      <c r="CWD317" s="96"/>
      <c r="CWE317" s="96"/>
      <c r="CWF317" s="96"/>
      <c r="CWG317" s="96"/>
      <c r="CWH317" s="96"/>
      <c r="CWI317" s="96"/>
      <c r="CWJ317" s="96"/>
      <c r="CWK317" s="96"/>
      <c r="CWL317" s="96"/>
      <c r="CWM317" s="96"/>
      <c r="CWN317" s="96"/>
      <c r="CWO317" s="96"/>
      <c r="CWP317" s="96"/>
      <c r="CWQ317" s="96"/>
      <c r="CWR317" s="96"/>
      <c r="CWS317" s="96"/>
      <c r="CWT317" s="96"/>
      <c r="CWU317" s="96"/>
      <c r="CWV317" s="96"/>
      <c r="CWW317" s="96"/>
      <c r="CWX317" s="96"/>
      <c r="CWY317" s="96"/>
      <c r="CWZ317" s="96"/>
      <c r="CXA317" s="96"/>
      <c r="CXB317" s="96"/>
      <c r="CXC317" s="96"/>
      <c r="CXD317" s="96"/>
      <c r="CXE317" s="96"/>
      <c r="CXF317" s="96"/>
      <c r="CXG317" s="96"/>
      <c r="CXH317" s="96"/>
      <c r="CXI317" s="96"/>
      <c r="CXJ317" s="96"/>
      <c r="CXK317" s="96"/>
      <c r="CXL317" s="96"/>
      <c r="CXM317" s="96"/>
      <c r="CXN317" s="96"/>
      <c r="CXO317" s="96"/>
      <c r="CXP317" s="96"/>
      <c r="CXQ317" s="96"/>
      <c r="CXR317" s="96"/>
      <c r="CXS317" s="96"/>
      <c r="CXT317" s="96"/>
      <c r="CXU317" s="96"/>
      <c r="CXV317" s="96"/>
      <c r="CXW317" s="96"/>
      <c r="CXX317" s="96"/>
      <c r="CXY317" s="96"/>
      <c r="CXZ317" s="96"/>
      <c r="CYA317" s="96"/>
      <c r="CYB317" s="96"/>
      <c r="CYC317" s="96"/>
      <c r="CYD317" s="96"/>
      <c r="CYE317" s="96"/>
      <c r="CYF317" s="96"/>
      <c r="CYG317" s="96"/>
      <c r="CYH317" s="96"/>
      <c r="CYI317" s="96"/>
      <c r="CYJ317" s="96"/>
      <c r="CYK317" s="96"/>
      <c r="CYL317" s="96"/>
      <c r="CYM317" s="96"/>
      <c r="CYN317" s="96"/>
      <c r="CYO317" s="96"/>
      <c r="CYP317" s="96"/>
      <c r="CYQ317" s="96"/>
      <c r="CYR317" s="96"/>
      <c r="CYS317" s="96"/>
      <c r="CYT317" s="96"/>
      <c r="CYU317" s="96"/>
      <c r="CYV317" s="96"/>
      <c r="CYW317" s="96"/>
      <c r="CYX317" s="96"/>
      <c r="CYY317" s="96"/>
      <c r="CYZ317" s="96"/>
      <c r="CZA317" s="96"/>
      <c r="CZB317" s="96"/>
      <c r="CZC317" s="96"/>
      <c r="CZD317" s="96"/>
      <c r="CZE317" s="96"/>
      <c r="CZF317" s="96"/>
      <c r="CZG317" s="96"/>
      <c r="CZH317" s="96"/>
      <c r="CZI317" s="96"/>
      <c r="CZJ317" s="96"/>
      <c r="CZK317" s="96"/>
      <c r="CZL317" s="96"/>
      <c r="CZM317" s="96"/>
      <c r="CZN317" s="96"/>
      <c r="CZO317" s="96"/>
      <c r="CZP317" s="96"/>
      <c r="CZQ317" s="96"/>
      <c r="CZR317" s="96"/>
      <c r="CZS317" s="96"/>
      <c r="CZT317" s="96"/>
      <c r="CZU317" s="96"/>
      <c r="CZV317" s="96"/>
      <c r="CZW317" s="96"/>
      <c r="CZX317" s="96"/>
      <c r="CZY317" s="96"/>
      <c r="CZZ317" s="96"/>
      <c r="DAA317" s="96"/>
      <c r="DAB317" s="96"/>
      <c r="DAC317" s="96"/>
      <c r="DAD317" s="96"/>
      <c r="DAE317" s="96"/>
      <c r="DAF317" s="96"/>
      <c r="DAG317" s="96"/>
      <c r="DAH317" s="96"/>
      <c r="DAI317" s="96"/>
      <c r="DAJ317" s="96"/>
      <c r="DAK317" s="96"/>
      <c r="DAL317" s="96"/>
      <c r="DAM317" s="96"/>
      <c r="DAN317" s="96"/>
      <c r="DAO317" s="96"/>
      <c r="DAP317" s="96"/>
      <c r="DAQ317" s="96"/>
      <c r="DAR317" s="96"/>
      <c r="DAS317" s="96"/>
      <c r="DAT317" s="96"/>
      <c r="DAU317" s="96"/>
      <c r="DAV317" s="96"/>
      <c r="DAW317" s="96"/>
      <c r="DAX317" s="96"/>
      <c r="DAY317" s="96"/>
      <c r="DAZ317" s="96"/>
      <c r="DBA317" s="96"/>
      <c r="DBB317" s="96"/>
      <c r="DBC317" s="96"/>
      <c r="DBD317" s="96"/>
      <c r="DBE317" s="96"/>
      <c r="DBF317" s="96"/>
      <c r="DBG317" s="96"/>
      <c r="DBH317" s="96"/>
      <c r="DBI317" s="96"/>
      <c r="DBJ317" s="96"/>
      <c r="DBK317" s="96"/>
      <c r="DBL317" s="96"/>
      <c r="DBM317" s="96"/>
      <c r="DBN317" s="96"/>
      <c r="DBO317" s="96"/>
      <c r="DBP317" s="96"/>
      <c r="DBQ317" s="96"/>
      <c r="DBR317" s="96"/>
      <c r="DBS317" s="96"/>
      <c r="DBT317" s="96"/>
      <c r="DBU317" s="96"/>
      <c r="DBV317" s="96"/>
      <c r="DBW317" s="96"/>
      <c r="DBX317" s="96"/>
      <c r="DBY317" s="96"/>
      <c r="DBZ317" s="96"/>
      <c r="DCA317" s="96"/>
      <c r="DCB317" s="96"/>
      <c r="DCC317" s="96"/>
      <c r="DCD317" s="96"/>
      <c r="DCE317" s="96"/>
      <c r="DCF317" s="96"/>
      <c r="DCG317" s="96"/>
      <c r="DCH317" s="96"/>
      <c r="DCI317" s="96"/>
      <c r="DCJ317" s="96"/>
      <c r="DCK317" s="96"/>
      <c r="DCL317" s="96"/>
      <c r="DCM317" s="96"/>
      <c r="DCN317" s="96"/>
      <c r="DCO317" s="96"/>
      <c r="DCP317" s="96"/>
      <c r="DCQ317" s="96"/>
      <c r="DCR317" s="96"/>
      <c r="DCS317" s="96"/>
      <c r="DCT317" s="96"/>
      <c r="DCU317" s="96"/>
      <c r="DCV317" s="96"/>
      <c r="DCW317" s="96"/>
      <c r="DCX317" s="96"/>
      <c r="DCY317" s="96"/>
      <c r="DCZ317" s="96"/>
      <c r="DDA317" s="96"/>
      <c r="DDB317" s="96"/>
      <c r="DDC317" s="96"/>
      <c r="DDD317" s="96"/>
      <c r="DDE317" s="96"/>
      <c r="DDF317" s="96"/>
      <c r="DDG317" s="96"/>
      <c r="DDH317" s="96"/>
      <c r="DDI317" s="96"/>
      <c r="DDJ317" s="96"/>
      <c r="DDK317" s="96"/>
      <c r="DDL317" s="96"/>
      <c r="DDM317" s="96"/>
      <c r="DDN317" s="96"/>
      <c r="DDO317" s="96"/>
      <c r="DDP317" s="96"/>
      <c r="DDQ317" s="96"/>
      <c r="DDR317" s="96"/>
      <c r="DDS317" s="96"/>
      <c r="DDT317" s="96"/>
      <c r="DDU317" s="96"/>
      <c r="DDV317" s="96"/>
      <c r="DDW317" s="96"/>
      <c r="DDX317" s="96"/>
      <c r="DDY317" s="96"/>
      <c r="DDZ317" s="96"/>
      <c r="DEA317" s="96"/>
      <c r="DEB317" s="96"/>
      <c r="DEC317" s="96"/>
      <c r="DED317" s="96"/>
      <c r="DEE317" s="96"/>
      <c r="DEF317" s="96"/>
      <c r="DEG317" s="96"/>
      <c r="DEH317" s="96"/>
      <c r="DEI317" s="96"/>
      <c r="DEJ317" s="96"/>
      <c r="DEK317" s="96"/>
      <c r="DEL317" s="96"/>
      <c r="DEM317" s="96"/>
      <c r="DEN317" s="96"/>
      <c r="DEO317" s="96"/>
      <c r="DEP317" s="96"/>
      <c r="DEQ317" s="96"/>
      <c r="DER317" s="96"/>
      <c r="DES317" s="96"/>
      <c r="DET317" s="96"/>
      <c r="DEU317" s="96"/>
      <c r="DEV317" s="96"/>
      <c r="DEW317" s="96"/>
      <c r="DEX317" s="96"/>
      <c r="DEY317" s="96"/>
      <c r="DEZ317" s="96"/>
      <c r="DFA317" s="96"/>
      <c r="DFB317" s="96"/>
      <c r="DFC317" s="96"/>
      <c r="DFD317" s="96"/>
      <c r="DFE317" s="96"/>
      <c r="DFF317" s="96"/>
      <c r="DFG317" s="96"/>
      <c r="DFH317" s="96"/>
      <c r="DFI317" s="96"/>
      <c r="DFJ317" s="96"/>
      <c r="DFK317" s="96"/>
      <c r="DFL317" s="96"/>
      <c r="DFM317" s="96"/>
      <c r="DFN317" s="96"/>
      <c r="DFO317" s="96"/>
      <c r="DFP317" s="96"/>
      <c r="DFQ317" s="96"/>
      <c r="DFR317" s="96"/>
      <c r="DFS317" s="96"/>
      <c r="DFT317" s="96"/>
      <c r="DFU317" s="96"/>
      <c r="DFV317" s="96"/>
      <c r="DFW317" s="96"/>
      <c r="DFX317" s="96"/>
      <c r="DFY317" s="96"/>
      <c r="DFZ317" s="96"/>
      <c r="DGA317" s="96"/>
      <c r="DGB317" s="96"/>
      <c r="DGC317" s="96"/>
      <c r="DGD317" s="96"/>
      <c r="DGE317" s="96"/>
      <c r="DGF317" s="96"/>
      <c r="DGG317" s="96"/>
      <c r="DGH317" s="96"/>
      <c r="DGI317" s="96"/>
      <c r="DGJ317" s="96"/>
      <c r="DGK317" s="96"/>
      <c r="DGL317" s="96"/>
      <c r="DGM317" s="96"/>
      <c r="DGN317" s="96"/>
      <c r="DGO317" s="96"/>
      <c r="DGP317" s="96"/>
      <c r="DGQ317" s="96"/>
      <c r="DGR317" s="96"/>
      <c r="DGS317" s="96"/>
      <c r="DGT317" s="96"/>
      <c r="DGU317" s="96"/>
      <c r="DGV317" s="96"/>
      <c r="DGW317" s="96"/>
      <c r="DGX317" s="96"/>
      <c r="DGY317" s="96"/>
      <c r="DGZ317" s="96"/>
      <c r="DHA317" s="96"/>
      <c r="DHB317" s="96"/>
      <c r="DHC317" s="96"/>
      <c r="DHD317" s="96"/>
      <c r="DHE317" s="96"/>
      <c r="DHF317" s="96"/>
      <c r="DHG317" s="96"/>
      <c r="DHH317" s="96"/>
      <c r="DHI317" s="96"/>
      <c r="DHJ317" s="96"/>
      <c r="DHK317" s="96"/>
      <c r="DHL317" s="96"/>
      <c r="DHM317" s="96"/>
      <c r="DHN317" s="96"/>
      <c r="DHO317" s="96"/>
      <c r="DHP317" s="96"/>
      <c r="DHQ317" s="96"/>
      <c r="DHR317" s="96"/>
      <c r="DHS317" s="96"/>
      <c r="DHT317" s="96"/>
      <c r="DHU317" s="96"/>
      <c r="DHV317" s="96"/>
      <c r="DHW317" s="96"/>
      <c r="DHX317" s="96"/>
      <c r="DHY317" s="96"/>
      <c r="DHZ317" s="96"/>
      <c r="DIA317" s="96"/>
      <c r="DIB317" s="96"/>
      <c r="DIC317" s="96"/>
      <c r="DID317" s="96"/>
      <c r="DIE317" s="96"/>
      <c r="DIF317" s="96"/>
      <c r="DIG317" s="96"/>
      <c r="DIH317" s="96"/>
      <c r="DII317" s="96"/>
      <c r="DIJ317" s="96"/>
      <c r="DIK317" s="96"/>
      <c r="DIL317" s="96"/>
      <c r="DIM317" s="96"/>
      <c r="DIN317" s="96"/>
      <c r="DIO317" s="96"/>
      <c r="DIP317" s="96"/>
      <c r="DIQ317" s="96"/>
      <c r="DIR317" s="96"/>
      <c r="DIS317" s="96"/>
      <c r="DIT317" s="96"/>
      <c r="DIU317" s="96"/>
      <c r="DIV317" s="96"/>
      <c r="DIW317" s="96"/>
      <c r="DIX317" s="96"/>
      <c r="DIY317" s="96"/>
      <c r="DIZ317" s="96"/>
      <c r="DJA317" s="96"/>
      <c r="DJB317" s="96"/>
      <c r="DJC317" s="96"/>
      <c r="DJD317" s="96"/>
      <c r="DJE317" s="96"/>
      <c r="DJF317" s="96"/>
      <c r="DJG317" s="96"/>
      <c r="DJH317" s="96"/>
      <c r="DJI317" s="96"/>
      <c r="DJJ317" s="96"/>
      <c r="DJK317" s="96"/>
      <c r="DJL317" s="96"/>
      <c r="DJM317" s="96"/>
      <c r="DJN317" s="96"/>
      <c r="DJO317" s="96"/>
      <c r="DJP317" s="96"/>
      <c r="DJQ317" s="96"/>
      <c r="DJR317" s="96"/>
      <c r="DJS317" s="96"/>
      <c r="DJT317" s="96"/>
      <c r="DJU317" s="96"/>
      <c r="DJV317" s="96"/>
      <c r="DJW317" s="96"/>
      <c r="DJX317" s="96"/>
      <c r="DJY317" s="96"/>
      <c r="DJZ317" s="96"/>
      <c r="DKA317" s="96"/>
      <c r="DKB317" s="96"/>
      <c r="DKC317" s="96"/>
      <c r="DKD317" s="96"/>
      <c r="DKE317" s="96"/>
      <c r="DKF317" s="96"/>
      <c r="DKG317" s="96"/>
      <c r="DKH317" s="96"/>
      <c r="DKI317" s="96"/>
      <c r="DKJ317" s="96"/>
      <c r="DKK317" s="96"/>
      <c r="DKL317" s="96"/>
      <c r="DKM317" s="96"/>
      <c r="DKN317" s="96"/>
      <c r="DKO317" s="96"/>
      <c r="DKP317" s="96"/>
      <c r="DKQ317" s="96"/>
      <c r="DKR317" s="96"/>
      <c r="DKS317" s="96"/>
      <c r="DKT317" s="96"/>
      <c r="DKU317" s="96"/>
      <c r="DKV317" s="96"/>
      <c r="DKW317" s="96"/>
      <c r="DKX317" s="96"/>
      <c r="DKY317" s="96"/>
      <c r="DKZ317" s="96"/>
      <c r="DLA317" s="96"/>
      <c r="DLB317" s="96"/>
      <c r="DLC317" s="96"/>
      <c r="DLD317" s="96"/>
      <c r="DLE317" s="96"/>
      <c r="DLF317" s="96"/>
      <c r="DLG317" s="96"/>
      <c r="DLH317" s="96"/>
      <c r="DLI317" s="96"/>
      <c r="DLJ317" s="96"/>
      <c r="DLK317" s="96"/>
      <c r="DLL317" s="96"/>
      <c r="DLM317" s="96"/>
      <c r="DLN317" s="96"/>
      <c r="DLO317" s="96"/>
      <c r="DLP317" s="96"/>
      <c r="DLQ317" s="96"/>
      <c r="DLR317" s="96"/>
      <c r="DLS317" s="96"/>
      <c r="DLT317" s="96"/>
      <c r="DLU317" s="96"/>
      <c r="DLV317" s="96"/>
      <c r="DLW317" s="96"/>
      <c r="DLX317" s="96"/>
      <c r="DLY317" s="96"/>
      <c r="DLZ317" s="96"/>
      <c r="DMA317" s="96"/>
      <c r="DMB317" s="96"/>
      <c r="DMC317" s="96"/>
      <c r="DMD317" s="96"/>
      <c r="DME317" s="96"/>
      <c r="DMF317" s="96"/>
      <c r="DMG317" s="96"/>
      <c r="DMH317" s="96"/>
      <c r="DMI317" s="96"/>
      <c r="DMJ317" s="96"/>
      <c r="DMK317" s="96"/>
      <c r="DML317" s="96"/>
      <c r="DMM317" s="96"/>
      <c r="DMN317" s="96"/>
      <c r="DMO317" s="96"/>
      <c r="DMP317" s="96"/>
      <c r="DMQ317" s="96"/>
      <c r="DMR317" s="96"/>
      <c r="DMS317" s="96"/>
      <c r="DMT317" s="96"/>
      <c r="DMU317" s="96"/>
      <c r="DMV317" s="96"/>
      <c r="DMW317" s="96"/>
      <c r="DMX317" s="96"/>
      <c r="DMY317" s="96"/>
      <c r="DMZ317" s="96"/>
      <c r="DNA317" s="96"/>
      <c r="DNB317" s="96"/>
      <c r="DNC317" s="96"/>
      <c r="DND317" s="96"/>
      <c r="DNE317" s="96"/>
      <c r="DNF317" s="96"/>
      <c r="DNG317" s="96"/>
      <c r="DNH317" s="96"/>
      <c r="DNI317" s="96"/>
      <c r="DNJ317" s="96"/>
      <c r="DNK317" s="96"/>
      <c r="DNL317" s="96"/>
      <c r="DNM317" s="96"/>
      <c r="DNN317" s="96"/>
      <c r="DNO317" s="96"/>
      <c r="DNP317" s="96"/>
      <c r="DNQ317" s="96"/>
      <c r="DNR317" s="96"/>
      <c r="DNS317" s="96"/>
      <c r="DNT317" s="96"/>
      <c r="DNU317" s="96"/>
      <c r="DNV317" s="96"/>
      <c r="DNW317" s="96"/>
      <c r="DNX317" s="96"/>
      <c r="DNY317" s="96"/>
      <c r="DNZ317" s="96"/>
      <c r="DOA317" s="96"/>
      <c r="DOB317" s="96"/>
      <c r="DOC317" s="96"/>
      <c r="DOD317" s="96"/>
      <c r="DOE317" s="96"/>
      <c r="DOF317" s="96"/>
      <c r="DOG317" s="96"/>
      <c r="DOH317" s="96"/>
      <c r="DOI317" s="96"/>
      <c r="DOJ317" s="96"/>
      <c r="DOK317" s="96"/>
      <c r="DOL317" s="96"/>
      <c r="DOM317" s="96"/>
      <c r="DON317" s="96"/>
      <c r="DOO317" s="96"/>
      <c r="DOP317" s="96"/>
      <c r="DOQ317" s="96"/>
      <c r="DOR317" s="96"/>
      <c r="DOS317" s="96"/>
      <c r="DOT317" s="96"/>
      <c r="DOU317" s="96"/>
      <c r="DOV317" s="96"/>
      <c r="DOW317" s="96"/>
      <c r="DOX317" s="96"/>
      <c r="DOY317" s="96"/>
      <c r="DOZ317" s="96"/>
      <c r="DPA317" s="96"/>
      <c r="DPB317" s="96"/>
      <c r="DPC317" s="96"/>
      <c r="DPD317" s="96"/>
      <c r="DPE317" s="96"/>
      <c r="DPF317" s="96"/>
      <c r="DPG317" s="96"/>
      <c r="DPH317" s="96"/>
      <c r="DPI317" s="96"/>
      <c r="DPJ317" s="96"/>
      <c r="DPK317" s="96"/>
      <c r="DPL317" s="96"/>
      <c r="DPM317" s="96"/>
      <c r="DPN317" s="96"/>
      <c r="DPO317" s="96"/>
      <c r="DPP317" s="96"/>
      <c r="DPQ317" s="96"/>
      <c r="DPR317" s="96"/>
      <c r="DPS317" s="96"/>
      <c r="DPT317" s="96"/>
      <c r="DPU317" s="96"/>
      <c r="DPV317" s="96"/>
      <c r="DPW317" s="96"/>
      <c r="DPX317" s="96"/>
      <c r="DPY317" s="96"/>
      <c r="DPZ317" s="96"/>
      <c r="DQA317" s="96"/>
      <c r="DQB317" s="96"/>
      <c r="DQC317" s="96"/>
      <c r="DQD317" s="96"/>
      <c r="DQE317" s="96"/>
      <c r="DQF317" s="96"/>
      <c r="DQG317" s="96"/>
      <c r="DQH317" s="96"/>
      <c r="DQI317" s="96"/>
      <c r="DQJ317" s="96"/>
      <c r="DQK317" s="96"/>
      <c r="DQL317" s="96"/>
      <c r="DQM317" s="96"/>
      <c r="DQN317" s="96"/>
      <c r="DQO317" s="96"/>
      <c r="DQP317" s="96"/>
      <c r="DQQ317" s="96"/>
      <c r="DQR317" s="96"/>
      <c r="DQS317" s="96"/>
      <c r="DQT317" s="96"/>
      <c r="DQU317" s="96"/>
      <c r="DQV317" s="96"/>
      <c r="DQW317" s="96"/>
      <c r="DQX317" s="96"/>
      <c r="DQY317" s="96"/>
      <c r="DQZ317" s="96"/>
      <c r="DRA317" s="96"/>
      <c r="DRB317" s="96"/>
      <c r="DRC317" s="96"/>
      <c r="DRD317" s="96"/>
      <c r="DRE317" s="96"/>
      <c r="DRF317" s="96"/>
      <c r="DRG317" s="96"/>
      <c r="DRH317" s="96"/>
      <c r="DRI317" s="96"/>
      <c r="DRJ317" s="96"/>
      <c r="DRK317" s="96"/>
      <c r="DRL317" s="96"/>
      <c r="DRM317" s="96"/>
      <c r="DRN317" s="96"/>
      <c r="DRO317" s="96"/>
      <c r="DRP317" s="96"/>
      <c r="DRQ317" s="96"/>
      <c r="DRR317" s="96"/>
      <c r="DRS317" s="96"/>
      <c r="DRT317" s="96"/>
      <c r="DRU317" s="96"/>
      <c r="DRV317" s="96"/>
      <c r="DRW317" s="96"/>
      <c r="DRX317" s="96"/>
      <c r="DRY317" s="96"/>
      <c r="DRZ317" s="96"/>
      <c r="DSA317" s="96"/>
      <c r="DSB317" s="96"/>
      <c r="DSC317" s="96"/>
      <c r="DSD317" s="96"/>
      <c r="DSE317" s="96"/>
      <c r="DSF317" s="96"/>
      <c r="DSG317" s="96"/>
      <c r="DSH317" s="96"/>
      <c r="DSI317" s="96"/>
      <c r="DSJ317" s="96"/>
      <c r="DSK317" s="96"/>
      <c r="DSL317" s="96"/>
      <c r="DSM317" s="96"/>
      <c r="DSN317" s="96"/>
      <c r="DSO317" s="96"/>
      <c r="DSP317" s="96"/>
      <c r="DSQ317" s="96"/>
      <c r="DSR317" s="96"/>
      <c r="DSS317" s="96"/>
      <c r="DST317" s="96"/>
      <c r="DSU317" s="96"/>
      <c r="DSV317" s="96"/>
      <c r="DSW317" s="96"/>
      <c r="DSX317" s="96"/>
      <c r="DSY317" s="96"/>
      <c r="DSZ317" s="96"/>
      <c r="DTA317" s="96"/>
      <c r="DTB317" s="96"/>
      <c r="DTC317" s="96"/>
      <c r="DTD317" s="96"/>
      <c r="DTE317" s="96"/>
      <c r="DTF317" s="96"/>
      <c r="DTG317" s="96"/>
      <c r="DTH317" s="96"/>
      <c r="DTI317" s="96"/>
      <c r="DTJ317" s="96"/>
      <c r="DTK317" s="96"/>
      <c r="DTL317" s="96"/>
      <c r="DTM317" s="96"/>
      <c r="DTN317" s="96"/>
      <c r="DTO317" s="96"/>
      <c r="DTP317" s="96"/>
      <c r="DTQ317" s="96"/>
      <c r="DTR317" s="96"/>
      <c r="DTS317" s="96"/>
      <c r="DTT317" s="96"/>
      <c r="DTU317" s="96"/>
      <c r="DTV317" s="96"/>
      <c r="DTW317" s="96"/>
      <c r="DTX317" s="96"/>
      <c r="DTY317" s="96"/>
      <c r="DTZ317" s="96"/>
      <c r="DUA317" s="96"/>
      <c r="DUB317" s="96"/>
      <c r="DUC317" s="96"/>
      <c r="DUD317" s="96"/>
      <c r="DUE317" s="96"/>
      <c r="DUF317" s="96"/>
      <c r="DUG317" s="96"/>
      <c r="DUH317" s="96"/>
      <c r="DUI317" s="96"/>
      <c r="DUJ317" s="96"/>
      <c r="DUK317" s="96"/>
      <c r="DUL317" s="96"/>
      <c r="DUM317" s="96"/>
      <c r="DUN317" s="96"/>
      <c r="DUO317" s="96"/>
      <c r="DUP317" s="96"/>
      <c r="DUQ317" s="96"/>
      <c r="DUR317" s="96"/>
      <c r="DUS317" s="96"/>
      <c r="DUT317" s="96"/>
      <c r="DUU317" s="96"/>
      <c r="DUV317" s="96"/>
      <c r="DUW317" s="96"/>
      <c r="DUX317" s="96"/>
      <c r="DUY317" s="96"/>
      <c r="DUZ317" s="96"/>
      <c r="DVA317" s="96"/>
      <c r="DVB317" s="96"/>
      <c r="DVC317" s="96"/>
      <c r="DVD317" s="96"/>
      <c r="DVE317" s="96"/>
      <c r="DVF317" s="96"/>
      <c r="DVG317" s="96"/>
      <c r="DVH317" s="96"/>
      <c r="DVI317" s="96"/>
      <c r="DVJ317" s="96"/>
      <c r="DVK317" s="96"/>
      <c r="DVL317" s="96"/>
      <c r="DVM317" s="96"/>
      <c r="DVN317" s="96"/>
      <c r="DVO317" s="96"/>
      <c r="DVP317" s="96"/>
      <c r="DVQ317" s="96"/>
      <c r="DVR317" s="96"/>
      <c r="DVS317" s="96"/>
      <c r="DVT317" s="96"/>
      <c r="DVU317" s="96"/>
      <c r="DVV317" s="96"/>
      <c r="DVW317" s="96"/>
      <c r="DVX317" s="96"/>
      <c r="DVY317" s="96"/>
      <c r="DVZ317" s="96"/>
      <c r="DWA317" s="96"/>
      <c r="DWB317" s="96"/>
      <c r="DWC317" s="96"/>
      <c r="DWD317" s="96"/>
      <c r="DWE317" s="96"/>
      <c r="DWF317" s="96"/>
      <c r="DWG317" s="96"/>
      <c r="DWH317" s="96"/>
      <c r="DWI317" s="96"/>
      <c r="DWJ317" s="96"/>
      <c r="DWK317" s="96"/>
      <c r="DWL317" s="96"/>
      <c r="DWM317" s="96"/>
      <c r="DWN317" s="96"/>
      <c r="DWO317" s="96"/>
      <c r="DWP317" s="96"/>
      <c r="DWQ317" s="96"/>
      <c r="DWR317" s="96"/>
      <c r="DWS317" s="96"/>
      <c r="DWT317" s="96"/>
      <c r="DWU317" s="96"/>
      <c r="DWV317" s="96"/>
      <c r="DWW317" s="96"/>
      <c r="DWX317" s="96"/>
      <c r="DWY317" s="96"/>
      <c r="DWZ317" s="96"/>
      <c r="DXA317" s="96"/>
      <c r="DXB317" s="96"/>
      <c r="DXC317" s="96"/>
      <c r="DXD317" s="96"/>
      <c r="DXE317" s="96"/>
      <c r="DXF317" s="96"/>
      <c r="DXG317" s="96"/>
      <c r="DXH317" s="96"/>
      <c r="DXI317" s="96"/>
      <c r="DXJ317" s="96"/>
      <c r="DXK317" s="96"/>
      <c r="DXL317" s="96"/>
      <c r="DXM317" s="96"/>
      <c r="DXN317" s="96"/>
      <c r="DXO317" s="96"/>
      <c r="DXP317" s="96"/>
      <c r="DXQ317" s="96"/>
      <c r="DXR317" s="96"/>
      <c r="DXS317" s="96"/>
      <c r="DXT317" s="96"/>
      <c r="DXU317" s="96"/>
      <c r="DXV317" s="96"/>
      <c r="DXW317" s="96"/>
      <c r="DXX317" s="96"/>
      <c r="DXY317" s="96"/>
      <c r="DXZ317" s="96"/>
      <c r="DYA317" s="96"/>
      <c r="DYB317" s="96"/>
      <c r="DYC317" s="96"/>
      <c r="DYD317" s="96"/>
      <c r="DYE317" s="96"/>
      <c r="DYF317" s="96"/>
      <c r="DYG317" s="96"/>
      <c r="DYH317" s="96"/>
      <c r="DYI317" s="96"/>
      <c r="DYJ317" s="96"/>
      <c r="DYK317" s="96"/>
      <c r="DYL317" s="96"/>
      <c r="DYM317" s="96"/>
      <c r="DYN317" s="96"/>
      <c r="DYO317" s="96"/>
      <c r="DYP317" s="96"/>
      <c r="DYQ317" s="96"/>
      <c r="DYR317" s="96"/>
      <c r="DYS317" s="96"/>
      <c r="DYT317" s="96"/>
      <c r="DYU317" s="96"/>
      <c r="DYV317" s="96"/>
      <c r="DYW317" s="96"/>
      <c r="DYX317" s="96"/>
      <c r="DYY317" s="96"/>
      <c r="DYZ317" s="96"/>
      <c r="DZA317" s="96"/>
      <c r="DZB317" s="96"/>
      <c r="DZC317" s="96"/>
      <c r="DZD317" s="96"/>
      <c r="DZE317" s="96"/>
      <c r="DZF317" s="96"/>
      <c r="DZG317" s="96"/>
      <c r="DZH317" s="96"/>
      <c r="DZI317" s="96"/>
      <c r="DZJ317" s="96"/>
      <c r="DZK317" s="96"/>
      <c r="DZL317" s="96"/>
      <c r="DZM317" s="96"/>
      <c r="DZN317" s="96"/>
      <c r="DZO317" s="96"/>
      <c r="DZP317" s="96"/>
      <c r="DZQ317" s="96"/>
      <c r="DZR317" s="96"/>
      <c r="DZS317" s="96"/>
      <c r="DZT317" s="96"/>
      <c r="DZU317" s="96"/>
      <c r="DZV317" s="96"/>
      <c r="DZW317" s="96"/>
      <c r="DZX317" s="96"/>
      <c r="DZY317" s="96"/>
      <c r="DZZ317" s="96"/>
      <c r="EAA317" s="96"/>
      <c r="EAB317" s="96"/>
      <c r="EAC317" s="96"/>
      <c r="EAD317" s="96"/>
      <c r="EAE317" s="96"/>
      <c r="EAF317" s="96"/>
      <c r="EAG317" s="96"/>
      <c r="EAH317" s="96"/>
      <c r="EAI317" s="96"/>
      <c r="EAJ317" s="96"/>
      <c r="EAK317" s="96"/>
      <c r="EAL317" s="96"/>
      <c r="EAM317" s="96"/>
      <c r="EAN317" s="96"/>
      <c r="EAO317" s="96"/>
      <c r="EAP317" s="96"/>
      <c r="EAQ317" s="96"/>
      <c r="EAR317" s="96"/>
      <c r="EAS317" s="96"/>
      <c r="EAT317" s="96"/>
      <c r="EAU317" s="96"/>
      <c r="EAV317" s="96"/>
      <c r="EAW317" s="96"/>
      <c r="EAX317" s="96"/>
      <c r="EAY317" s="96"/>
      <c r="EAZ317" s="96"/>
      <c r="EBA317" s="96"/>
      <c r="EBB317" s="96"/>
      <c r="EBC317" s="96"/>
      <c r="EBD317" s="96"/>
      <c r="EBE317" s="96"/>
      <c r="EBF317" s="96"/>
      <c r="EBG317" s="96"/>
      <c r="EBH317" s="96"/>
      <c r="EBI317" s="96"/>
      <c r="EBJ317" s="96"/>
      <c r="EBK317" s="96"/>
      <c r="EBL317" s="96"/>
      <c r="EBM317" s="96"/>
      <c r="EBN317" s="96"/>
      <c r="EBO317" s="96"/>
      <c r="EBP317" s="96"/>
      <c r="EBQ317" s="96"/>
      <c r="EBR317" s="96"/>
      <c r="EBS317" s="96"/>
      <c r="EBT317" s="96"/>
      <c r="EBU317" s="96"/>
      <c r="EBV317" s="96"/>
      <c r="EBW317" s="96"/>
      <c r="EBX317" s="96"/>
      <c r="EBY317" s="96"/>
      <c r="EBZ317" s="96"/>
      <c r="ECA317" s="96"/>
      <c r="ECB317" s="96"/>
      <c r="ECC317" s="96"/>
      <c r="ECD317" s="96"/>
      <c r="ECE317" s="96"/>
      <c r="ECF317" s="96"/>
      <c r="ECG317" s="96"/>
      <c r="ECH317" s="96"/>
      <c r="ECI317" s="96"/>
      <c r="ECJ317" s="96"/>
      <c r="ECK317" s="96"/>
      <c r="ECL317" s="96"/>
      <c r="ECM317" s="96"/>
      <c r="ECN317" s="96"/>
      <c r="ECO317" s="96"/>
      <c r="ECP317" s="96"/>
      <c r="ECQ317" s="96"/>
      <c r="ECR317" s="96"/>
      <c r="ECS317" s="96"/>
      <c r="ECT317" s="96"/>
      <c r="ECU317" s="96"/>
      <c r="ECV317" s="96"/>
      <c r="ECW317" s="96"/>
      <c r="ECX317" s="96"/>
      <c r="ECY317" s="96"/>
      <c r="ECZ317" s="96"/>
      <c r="EDA317" s="96"/>
      <c r="EDB317" s="96"/>
      <c r="EDC317" s="96"/>
      <c r="EDD317" s="96"/>
      <c r="EDE317" s="96"/>
      <c r="EDF317" s="96"/>
      <c r="EDG317" s="96"/>
      <c r="EDH317" s="96"/>
      <c r="EDI317" s="96"/>
      <c r="EDJ317" s="96"/>
      <c r="EDK317" s="96"/>
      <c r="EDL317" s="96"/>
      <c r="EDM317" s="96"/>
      <c r="EDN317" s="96"/>
      <c r="EDO317" s="96"/>
      <c r="EDP317" s="96"/>
      <c r="EDQ317" s="96"/>
      <c r="EDR317" s="96"/>
      <c r="EDS317" s="96"/>
      <c r="EDT317" s="96"/>
      <c r="EDU317" s="96"/>
      <c r="EDV317" s="96"/>
      <c r="EDW317" s="96"/>
      <c r="EDX317" s="96"/>
      <c r="EDY317" s="96"/>
      <c r="EDZ317" s="96"/>
      <c r="EEA317" s="96"/>
      <c r="EEB317" s="96"/>
      <c r="EEC317" s="96"/>
      <c r="EED317" s="96"/>
      <c r="EEE317" s="96"/>
      <c r="EEF317" s="96"/>
      <c r="EEG317" s="96"/>
      <c r="EEH317" s="96"/>
      <c r="EEI317" s="96"/>
      <c r="EEJ317" s="96"/>
      <c r="EEK317" s="96"/>
      <c r="EEL317" s="96"/>
      <c r="EEM317" s="96"/>
      <c r="EEN317" s="96"/>
      <c r="EEO317" s="96"/>
      <c r="EEP317" s="96"/>
      <c r="EEQ317" s="96"/>
      <c r="EER317" s="96"/>
      <c r="EES317" s="96"/>
      <c r="EET317" s="96"/>
      <c r="EEU317" s="96"/>
      <c r="EEV317" s="96"/>
      <c r="EEW317" s="96"/>
      <c r="EEX317" s="96"/>
      <c r="EEY317" s="96"/>
      <c r="EEZ317" s="96"/>
      <c r="EFA317" s="96"/>
      <c r="EFB317" s="96"/>
      <c r="EFC317" s="96"/>
      <c r="EFD317" s="96"/>
      <c r="EFE317" s="96"/>
      <c r="EFF317" s="96"/>
      <c r="EFG317" s="96"/>
      <c r="EFH317" s="96"/>
      <c r="EFI317" s="96"/>
      <c r="EFJ317" s="96"/>
      <c r="EFK317" s="96"/>
      <c r="EFL317" s="96"/>
      <c r="EFM317" s="96"/>
      <c r="EFN317" s="96"/>
      <c r="EFO317" s="96"/>
      <c r="EFP317" s="96"/>
      <c r="EFQ317" s="96"/>
      <c r="EFR317" s="96"/>
      <c r="EFS317" s="96"/>
      <c r="EFT317" s="96"/>
      <c r="EFU317" s="96"/>
      <c r="EFV317" s="96"/>
      <c r="EFW317" s="96"/>
      <c r="EFX317" s="96"/>
      <c r="EFY317" s="96"/>
      <c r="EFZ317" s="96"/>
      <c r="EGA317" s="96"/>
      <c r="EGB317" s="96"/>
      <c r="EGC317" s="96"/>
      <c r="EGD317" s="96"/>
      <c r="EGE317" s="96"/>
      <c r="EGF317" s="96"/>
      <c r="EGG317" s="96"/>
      <c r="EGH317" s="96"/>
      <c r="EGI317" s="96"/>
      <c r="EGJ317" s="96"/>
      <c r="EGK317" s="96"/>
      <c r="EGL317" s="96"/>
      <c r="EGM317" s="96"/>
      <c r="EGN317" s="96"/>
      <c r="EGO317" s="96"/>
      <c r="EGP317" s="96"/>
      <c r="EGQ317" s="96"/>
      <c r="EGR317" s="96"/>
      <c r="EGS317" s="96"/>
      <c r="EGT317" s="96"/>
      <c r="EGU317" s="96"/>
      <c r="EGV317" s="96"/>
      <c r="EGW317" s="96"/>
      <c r="EGX317" s="96"/>
      <c r="EGY317" s="96"/>
      <c r="EGZ317" s="96"/>
      <c r="EHA317" s="96"/>
      <c r="EHB317" s="96"/>
      <c r="EHC317" s="96"/>
      <c r="EHD317" s="96"/>
      <c r="EHE317" s="96"/>
      <c r="EHF317" s="96"/>
      <c r="EHG317" s="96"/>
      <c r="EHH317" s="96"/>
      <c r="EHI317" s="96"/>
      <c r="EHJ317" s="96"/>
      <c r="EHK317" s="96"/>
      <c r="EHL317" s="96"/>
      <c r="EHM317" s="96"/>
      <c r="EHN317" s="96"/>
      <c r="EHO317" s="96"/>
      <c r="EHP317" s="96"/>
      <c r="EHQ317" s="96"/>
      <c r="EHR317" s="96"/>
      <c r="EHS317" s="96"/>
      <c r="EHT317" s="96"/>
      <c r="EHU317" s="96"/>
      <c r="EHV317" s="96"/>
      <c r="EHW317" s="96"/>
      <c r="EHX317" s="96"/>
      <c r="EHY317" s="96"/>
      <c r="EHZ317" s="96"/>
      <c r="EIA317" s="96"/>
      <c r="EIB317" s="96"/>
      <c r="EIC317" s="96"/>
      <c r="EID317" s="96"/>
      <c r="EIE317" s="96"/>
      <c r="EIF317" s="96"/>
      <c r="EIG317" s="96"/>
      <c r="EIH317" s="96"/>
      <c r="EII317" s="96"/>
      <c r="EIJ317" s="96"/>
      <c r="EIK317" s="96"/>
      <c r="EIL317" s="96"/>
      <c r="EIM317" s="96"/>
      <c r="EIN317" s="96"/>
      <c r="EIO317" s="96"/>
      <c r="EIP317" s="96"/>
      <c r="EIQ317" s="96"/>
      <c r="EIR317" s="96"/>
      <c r="EIS317" s="96"/>
      <c r="EIT317" s="96"/>
      <c r="EIU317" s="96"/>
      <c r="EIV317" s="96"/>
      <c r="EIW317" s="96"/>
      <c r="EIX317" s="96"/>
      <c r="EIY317" s="96"/>
      <c r="EIZ317" s="96"/>
      <c r="EJA317" s="96"/>
      <c r="EJB317" s="96"/>
      <c r="EJC317" s="96"/>
      <c r="EJD317" s="96"/>
      <c r="EJE317" s="96"/>
      <c r="EJF317" s="96"/>
      <c r="EJG317" s="96"/>
      <c r="EJH317" s="96"/>
      <c r="EJI317" s="96"/>
      <c r="EJJ317" s="96"/>
      <c r="EJK317" s="96"/>
      <c r="EJL317" s="96"/>
      <c r="EJM317" s="96"/>
      <c r="EJN317" s="96"/>
      <c r="EJO317" s="96"/>
      <c r="EJP317" s="96"/>
      <c r="EJQ317" s="96"/>
      <c r="EJR317" s="96"/>
      <c r="EJS317" s="96"/>
      <c r="EJT317" s="96"/>
      <c r="EJU317" s="96"/>
      <c r="EJV317" s="96"/>
      <c r="EJW317" s="96"/>
      <c r="EJX317" s="96"/>
      <c r="EJY317" s="96"/>
      <c r="EJZ317" s="96"/>
      <c r="EKA317" s="96"/>
      <c r="EKB317" s="96"/>
      <c r="EKC317" s="96"/>
      <c r="EKD317" s="96"/>
      <c r="EKE317" s="96"/>
      <c r="EKF317" s="96"/>
      <c r="EKG317" s="96"/>
      <c r="EKH317" s="96"/>
      <c r="EKI317" s="96"/>
      <c r="EKJ317" s="96"/>
      <c r="EKK317" s="96"/>
      <c r="EKL317" s="96"/>
      <c r="EKM317" s="96"/>
      <c r="EKN317" s="96"/>
      <c r="EKO317" s="96"/>
      <c r="EKP317" s="96"/>
      <c r="EKQ317" s="96"/>
      <c r="EKR317" s="96"/>
      <c r="EKS317" s="96"/>
      <c r="EKT317" s="96"/>
      <c r="EKU317" s="96"/>
      <c r="EKV317" s="96"/>
      <c r="EKW317" s="96"/>
      <c r="EKX317" s="96"/>
      <c r="EKY317" s="96"/>
      <c r="EKZ317" s="96"/>
      <c r="ELA317" s="96"/>
      <c r="ELB317" s="96"/>
      <c r="ELC317" s="96"/>
      <c r="ELD317" s="96"/>
      <c r="ELE317" s="96"/>
      <c r="ELF317" s="96"/>
      <c r="ELG317" s="96"/>
      <c r="ELH317" s="96"/>
      <c r="ELI317" s="96"/>
      <c r="ELJ317" s="96"/>
      <c r="ELK317" s="96"/>
      <c r="ELL317" s="96"/>
      <c r="ELM317" s="96"/>
      <c r="ELN317" s="96"/>
      <c r="ELO317" s="96"/>
      <c r="ELP317" s="96"/>
      <c r="ELQ317" s="96"/>
      <c r="ELR317" s="96"/>
      <c r="ELS317" s="96"/>
      <c r="ELT317" s="96"/>
      <c r="ELU317" s="96"/>
      <c r="ELV317" s="96"/>
      <c r="ELW317" s="96"/>
      <c r="ELX317" s="96"/>
      <c r="ELY317" s="96"/>
      <c r="ELZ317" s="96"/>
      <c r="EMA317" s="96"/>
      <c r="EMB317" s="96"/>
      <c r="EMC317" s="96"/>
      <c r="EMD317" s="96"/>
      <c r="EME317" s="96"/>
      <c r="EMF317" s="96"/>
      <c r="EMG317" s="96"/>
      <c r="EMH317" s="96"/>
      <c r="EMI317" s="96"/>
      <c r="EMJ317" s="96"/>
      <c r="EMK317" s="96"/>
      <c r="EML317" s="96"/>
      <c r="EMM317" s="96"/>
      <c r="EMN317" s="96"/>
      <c r="EMO317" s="96"/>
      <c r="EMP317" s="96"/>
      <c r="EMQ317" s="96"/>
      <c r="EMR317" s="96"/>
      <c r="EMS317" s="96"/>
      <c r="EMT317" s="96"/>
      <c r="EMU317" s="96"/>
      <c r="EMV317" s="96"/>
      <c r="EMW317" s="96"/>
      <c r="EMX317" s="96"/>
      <c r="EMY317" s="96"/>
      <c r="EMZ317" s="96"/>
      <c r="ENA317" s="96"/>
      <c r="ENB317" s="96"/>
      <c r="ENC317" s="96"/>
      <c r="END317" s="96"/>
      <c r="ENE317" s="96"/>
      <c r="ENF317" s="96"/>
      <c r="ENG317" s="96"/>
      <c r="ENH317" s="96"/>
      <c r="ENI317" s="96"/>
      <c r="ENJ317" s="96"/>
      <c r="ENK317" s="96"/>
      <c r="ENL317" s="96"/>
      <c r="ENM317" s="96"/>
      <c r="ENN317" s="96"/>
      <c r="ENO317" s="96"/>
      <c r="ENP317" s="96"/>
      <c r="ENQ317" s="96"/>
      <c r="ENR317" s="96"/>
      <c r="ENS317" s="96"/>
      <c r="ENT317" s="96"/>
      <c r="ENU317" s="96"/>
      <c r="ENV317" s="96"/>
      <c r="ENW317" s="96"/>
      <c r="ENX317" s="96"/>
      <c r="ENY317" s="96"/>
      <c r="ENZ317" s="96"/>
      <c r="EOA317" s="96"/>
      <c r="EOB317" s="96"/>
      <c r="EOC317" s="96"/>
      <c r="EOD317" s="96"/>
      <c r="EOE317" s="96"/>
      <c r="EOF317" s="96"/>
      <c r="EOG317" s="96"/>
      <c r="EOH317" s="96"/>
      <c r="EOI317" s="96"/>
      <c r="EOJ317" s="96"/>
      <c r="EOK317" s="96"/>
      <c r="EOL317" s="96"/>
      <c r="EOM317" s="96"/>
      <c r="EON317" s="96"/>
      <c r="EOO317" s="96"/>
      <c r="EOP317" s="96"/>
      <c r="EOQ317" s="96"/>
      <c r="EOR317" s="96"/>
      <c r="EOS317" s="96"/>
      <c r="EOT317" s="96"/>
      <c r="EOU317" s="96"/>
      <c r="EOV317" s="96"/>
      <c r="EOW317" s="96"/>
      <c r="EOX317" s="96"/>
      <c r="EOY317" s="96"/>
      <c r="EOZ317" s="96"/>
      <c r="EPA317" s="96"/>
      <c r="EPB317" s="96"/>
      <c r="EPC317" s="96"/>
      <c r="EPD317" s="96"/>
      <c r="EPE317" s="96"/>
      <c r="EPF317" s="96"/>
      <c r="EPG317" s="96"/>
      <c r="EPH317" s="96"/>
      <c r="EPI317" s="96"/>
      <c r="EPJ317" s="96"/>
      <c r="EPK317" s="96"/>
      <c r="EPL317" s="96"/>
      <c r="EPM317" s="96"/>
      <c r="EPN317" s="96"/>
      <c r="EPO317" s="96"/>
      <c r="EPP317" s="96"/>
      <c r="EPQ317" s="96"/>
      <c r="EPR317" s="96"/>
      <c r="EPS317" s="96"/>
      <c r="EPT317" s="96"/>
      <c r="EPU317" s="96"/>
      <c r="EPV317" s="96"/>
      <c r="EPW317" s="96"/>
      <c r="EPX317" s="96"/>
      <c r="EPY317" s="96"/>
      <c r="EPZ317" s="96"/>
      <c r="EQA317" s="96"/>
      <c r="EQB317" s="96"/>
      <c r="EQC317" s="96"/>
      <c r="EQD317" s="96"/>
      <c r="EQE317" s="96"/>
      <c r="EQF317" s="96"/>
      <c r="EQG317" s="96"/>
      <c r="EQH317" s="96"/>
      <c r="EQI317" s="96"/>
      <c r="EQJ317" s="96"/>
      <c r="EQK317" s="96"/>
      <c r="EQL317" s="96"/>
      <c r="EQM317" s="96"/>
      <c r="EQN317" s="96"/>
      <c r="EQO317" s="96"/>
      <c r="EQP317" s="96"/>
      <c r="EQQ317" s="96"/>
      <c r="EQR317" s="96"/>
      <c r="EQS317" s="96"/>
      <c r="EQT317" s="96"/>
      <c r="EQU317" s="96"/>
      <c r="EQV317" s="96"/>
      <c r="EQW317" s="96"/>
      <c r="EQX317" s="96"/>
      <c r="EQY317" s="96"/>
      <c r="EQZ317" s="96"/>
      <c r="ERA317" s="96"/>
      <c r="ERB317" s="96"/>
      <c r="ERC317" s="96"/>
      <c r="ERD317" s="96"/>
      <c r="ERE317" s="96"/>
      <c r="ERF317" s="96"/>
      <c r="ERG317" s="96"/>
      <c r="ERH317" s="96"/>
      <c r="ERI317" s="96"/>
      <c r="ERJ317" s="96"/>
      <c r="ERK317" s="96"/>
      <c r="ERL317" s="96"/>
      <c r="ERM317" s="96"/>
      <c r="ERN317" s="96"/>
      <c r="ERO317" s="96"/>
      <c r="ERP317" s="96"/>
      <c r="ERQ317" s="96"/>
      <c r="ERR317" s="96"/>
      <c r="ERS317" s="96"/>
      <c r="ERT317" s="96"/>
      <c r="ERU317" s="96"/>
      <c r="ERV317" s="96"/>
      <c r="ERW317" s="96"/>
      <c r="ERX317" s="96"/>
      <c r="ERY317" s="96"/>
      <c r="ERZ317" s="96"/>
      <c r="ESA317" s="96"/>
      <c r="ESB317" s="96"/>
      <c r="ESC317" s="96"/>
      <c r="ESD317" s="96"/>
      <c r="ESE317" s="96"/>
      <c r="ESF317" s="96"/>
      <c r="ESG317" s="96"/>
      <c r="ESH317" s="96"/>
      <c r="ESI317" s="96"/>
      <c r="ESJ317" s="96"/>
      <c r="ESK317" s="96"/>
      <c r="ESL317" s="96"/>
      <c r="ESM317" s="96"/>
      <c r="ESN317" s="96"/>
      <c r="ESO317" s="96"/>
      <c r="ESP317" s="96"/>
      <c r="ESQ317" s="96"/>
      <c r="ESR317" s="96"/>
      <c r="ESS317" s="96"/>
      <c r="EST317" s="96"/>
      <c r="ESU317" s="96"/>
      <c r="ESV317" s="96"/>
      <c r="ESW317" s="96"/>
      <c r="ESX317" s="96"/>
      <c r="ESY317" s="96"/>
      <c r="ESZ317" s="96"/>
      <c r="ETA317" s="96"/>
      <c r="ETB317" s="96"/>
      <c r="ETC317" s="96"/>
      <c r="ETD317" s="96"/>
      <c r="ETE317" s="96"/>
      <c r="ETF317" s="96"/>
      <c r="ETG317" s="96"/>
      <c r="ETH317" s="96"/>
      <c r="ETI317" s="96"/>
      <c r="ETJ317" s="96"/>
      <c r="ETK317" s="96"/>
      <c r="ETL317" s="96"/>
      <c r="ETM317" s="96"/>
      <c r="ETN317" s="96"/>
      <c r="ETO317" s="96"/>
      <c r="ETP317" s="96"/>
      <c r="ETQ317" s="96"/>
      <c r="ETR317" s="96"/>
      <c r="ETS317" s="96"/>
      <c r="ETT317" s="96"/>
      <c r="ETU317" s="96"/>
      <c r="ETV317" s="96"/>
      <c r="ETW317" s="96"/>
      <c r="ETX317" s="96"/>
      <c r="ETY317" s="96"/>
      <c r="ETZ317" s="96"/>
      <c r="EUA317" s="96"/>
      <c r="EUB317" s="96"/>
      <c r="EUC317" s="96"/>
      <c r="EUD317" s="96"/>
      <c r="EUE317" s="96"/>
      <c r="EUF317" s="96"/>
      <c r="EUG317" s="96"/>
      <c r="EUH317" s="96"/>
      <c r="EUI317" s="96"/>
      <c r="EUJ317" s="96"/>
      <c r="EUK317" s="96"/>
      <c r="EUL317" s="96"/>
      <c r="EUM317" s="96"/>
      <c r="EUN317" s="96"/>
      <c r="EUO317" s="96"/>
      <c r="EUP317" s="96"/>
      <c r="EUQ317" s="96"/>
      <c r="EUR317" s="96"/>
      <c r="EUS317" s="96"/>
      <c r="EUT317" s="96"/>
      <c r="EUU317" s="96"/>
      <c r="EUV317" s="96"/>
      <c r="EUW317" s="96"/>
      <c r="EUX317" s="96"/>
      <c r="EUY317" s="96"/>
      <c r="EUZ317" s="96"/>
      <c r="EVA317" s="96"/>
      <c r="EVB317" s="96"/>
      <c r="EVC317" s="96"/>
      <c r="EVD317" s="96"/>
      <c r="EVE317" s="96"/>
      <c r="EVF317" s="96"/>
      <c r="EVG317" s="96"/>
      <c r="EVH317" s="96"/>
      <c r="EVI317" s="96"/>
      <c r="EVJ317" s="96"/>
      <c r="EVK317" s="96"/>
      <c r="EVL317" s="96"/>
      <c r="EVM317" s="96"/>
      <c r="EVN317" s="96"/>
      <c r="EVO317" s="96"/>
      <c r="EVP317" s="96"/>
      <c r="EVQ317" s="96"/>
      <c r="EVR317" s="96"/>
      <c r="EVS317" s="96"/>
      <c r="EVT317" s="96"/>
      <c r="EVU317" s="96"/>
      <c r="EVV317" s="96"/>
      <c r="EVW317" s="96"/>
      <c r="EVX317" s="96"/>
      <c r="EVY317" s="96"/>
      <c r="EVZ317" s="96"/>
      <c r="EWA317" s="96"/>
      <c r="EWB317" s="96"/>
      <c r="EWC317" s="96"/>
      <c r="EWD317" s="96"/>
      <c r="EWE317" s="96"/>
      <c r="EWF317" s="96"/>
      <c r="EWG317" s="96"/>
      <c r="EWH317" s="96"/>
      <c r="EWI317" s="96"/>
      <c r="EWJ317" s="96"/>
      <c r="EWK317" s="96"/>
      <c r="EWL317" s="96"/>
      <c r="EWM317" s="96"/>
      <c r="EWN317" s="96"/>
      <c r="EWO317" s="96"/>
      <c r="EWP317" s="96"/>
      <c r="EWQ317" s="96"/>
      <c r="EWR317" s="96"/>
      <c r="EWS317" s="96"/>
      <c r="EWT317" s="96"/>
      <c r="EWU317" s="96"/>
      <c r="EWV317" s="96"/>
      <c r="EWW317" s="96"/>
      <c r="EWX317" s="96"/>
      <c r="EWY317" s="96"/>
      <c r="EWZ317" s="96"/>
      <c r="EXA317" s="96"/>
      <c r="EXB317" s="96"/>
      <c r="EXC317" s="96"/>
      <c r="EXD317" s="96"/>
      <c r="EXE317" s="96"/>
      <c r="EXF317" s="96"/>
      <c r="EXG317" s="96"/>
      <c r="EXH317" s="96"/>
      <c r="EXI317" s="96"/>
      <c r="EXJ317" s="96"/>
      <c r="EXK317" s="96"/>
      <c r="EXL317" s="96"/>
      <c r="EXM317" s="96"/>
      <c r="EXN317" s="96"/>
      <c r="EXO317" s="96"/>
      <c r="EXP317" s="96"/>
      <c r="EXQ317" s="96"/>
      <c r="EXR317" s="96"/>
      <c r="EXS317" s="96"/>
      <c r="EXT317" s="96"/>
      <c r="EXU317" s="96"/>
      <c r="EXV317" s="96"/>
      <c r="EXW317" s="96"/>
      <c r="EXX317" s="96"/>
      <c r="EXY317" s="96"/>
      <c r="EXZ317" s="96"/>
      <c r="EYA317" s="96"/>
      <c r="EYB317" s="96"/>
      <c r="EYC317" s="96"/>
      <c r="EYD317" s="96"/>
      <c r="EYE317" s="96"/>
      <c r="EYF317" s="96"/>
      <c r="EYG317" s="96"/>
      <c r="EYH317" s="96"/>
      <c r="EYI317" s="96"/>
      <c r="EYJ317" s="96"/>
      <c r="EYK317" s="96"/>
      <c r="EYL317" s="96"/>
      <c r="EYM317" s="96"/>
      <c r="EYN317" s="96"/>
      <c r="EYO317" s="96"/>
      <c r="EYP317" s="96"/>
      <c r="EYQ317" s="96"/>
      <c r="EYR317" s="96"/>
      <c r="EYS317" s="96"/>
      <c r="EYT317" s="96"/>
      <c r="EYU317" s="96"/>
      <c r="EYV317" s="96"/>
      <c r="EYW317" s="96"/>
      <c r="EYX317" s="96"/>
      <c r="EYY317" s="96"/>
      <c r="EYZ317" s="96"/>
      <c r="EZA317" s="96"/>
      <c r="EZB317" s="96"/>
      <c r="EZC317" s="96"/>
      <c r="EZD317" s="96"/>
      <c r="EZE317" s="96"/>
      <c r="EZF317" s="96"/>
      <c r="EZG317" s="96"/>
      <c r="EZH317" s="96"/>
      <c r="EZI317" s="96"/>
      <c r="EZJ317" s="96"/>
      <c r="EZK317" s="96"/>
      <c r="EZL317" s="96"/>
      <c r="EZM317" s="96"/>
      <c r="EZN317" s="96"/>
      <c r="EZO317" s="96"/>
      <c r="EZP317" s="96"/>
      <c r="EZQ317" s="96"/>
      <c r="EZR317" s="96"/>
      <c r="EZS317" s="96"/>
      <c r="EZT317" s="96"/>
      <c r="EZU317" s="96"/>
      <c r="EZV317" s="96"/>
      <c r="EZW317" s="96"/>
      <c r="EZX317" s="96"/>
      <c r="EZY317" s="96"/>
      <c r="EZZ317" s="96"/>
      <c r="FAA317" s="96"/>
      <c r="FAB317" s="96"/>
      <c r="FAC317" s="96"/>
      <c r="FAD317" s="96"/>
      <c r="FAE317" s="96"/>
      <c r="FAF317" s="96"/>
      <c r="FAG317" s="96"/>
      <c r="FAH317" s="96"/>
      <c r="FAI317" s="96"/>
      <c r="FAJ317" s="96"/>
      <c r="FAK317" s="96"/>
      <c r="FAL317" s="96"/>
      <c r="FAM317" s="96"/>
      <c r="FAN317" s="96"/>
      <c r="FAO317" s="96"/>
      <c r="FAP317" s="96"/>
      <c r="FAQ317" s="96"/>
      <c r="FAR317" s="96"/>
      <c r="FAS317" s="96"/>
      <c r="FAT317" s="96"/>
      <c r="FAU317" s="96"/>
      <c r="FAV317" s="96"/>
      <c r="FAW317" s="96"/>
      <c r="FAX317" s="96"/>
      <c r="FAY317" s="96"/>
      <c r="FAZ317" s="96"/>
      <c r="FBA317" s="96"/>
      <c r="FBB317" s="96"/>
      <c r="FBC317" s="96"/>
      <c r="FBD317" s="96"/>
      <c r="FBE317" s="96"/>
      <c r="FBF317" s="96"/>
      <c r="FBG317" s="96"/>
      <c r="FBH317" s="96"/>
      <c r="FBI317" s="96"/>
      <c r="FBJ317" s="96"/>
      <c r="FBK317" s="96"/>
      <c r="FBL317" s="96"/>
      <c r="FBM317" s="96"/>
      <c r="FBN317" s="96"/>
      <c r="FBO317" s="96"/>
      <c r="FBP317" s="96"/>
      <c r="FBQ317" s="96"/>
      <c r="FBR317" s="96"/>
      <c r="FBS317" s="96"/>
      <c r="FBT317" s="96"/>
      <c r="FBU317" s="96"/>
      <c r="FBV317" s="96"/>
      <c r="FBW317" s="96"/>
      <c r="FBX317" s="96"/>
      <c r="FBY317" s="96"/>
      <c r="FBZ317" s="96"/>
      <c r="FCA317" s="96"/>
      <c r="FCB317" s="96"/>
      <c r="FCC317" s="96"/>
      <c r="FCD317" s="96"/>
      <c r="FCE317" s="96"/>
      <c r="FCF317" s="96"/>
      <c r="FCG317" s="96"/>
      <c r="FCH317" s="96"/>
      <c r="FCI317" s="96"/>
      <c r="FCJ317" s="96"/>
      <c r="FCK317" s="96"/>
      <c r="FCL317" s="96"/>
      <c r="FCM317" s="96"/>
      <c r="FCN317" s="96"/>
      <c r="FCO317" s="96"/>
      <c r="FCP317" s="96"/>
      <c r="FCQ317" s="96"/>
      <c r="FCR317" s="96"/>
      <c r="FCS317" s="96"/>
      <c r="FCT317" s="96"/>
      <c r="FCU317" s="96"/>
      <c r="FCV317" s="96"/>
      <c r="FCW317" s="96"/>
      <c r="FCX317" s="96"/>
      <c r="FCY317" s="96"/>
      <c r="FCZ317" s="96"/>
      <c r="FDA317" s="96"/>
      <c r="FDB317" s="96"/>
      <c r="FDC317" s="96"/>
      <c r="FDD317" s="96"/>
      <c r="FDE317" s="96"/>
      <c r="FDF317" s="96"/>
      <c r="FDG317" s="96"/>
      <c r="FDH317" s="96"/>
      <c r="FDI317" s="96"/>
      <c r="FDJ317" s="96"/>
      <c r="FDK317" s="96"/>
      <c r="FDL317" s="96"/>
      <c r="FDM317" s="96"/>
      <c r="FDN317" s="96"/>
      <c r="FDO317" s="96"/>
      <c r="FDP317" s="96"/>
      <c r="FDQ317" s="96"/>
      <c r="FDR317" s="96"/>
      <c r="FDS317" s="96"/>
      <c r="FDT317" s="96"/>
      <c r="FDU317" s="96"/>
      <c r="FDV317" s="96"/>
      <c r="FDW317" s="96"/>
      <c r="FDX317" s="96"/>
      <c r="FDY317" s="96"/>
      <c r="FDZ317" s="96"/>
      <c r="FEA317" s="96"/>
      <c r="FEB317" s="96"/>
      <c r="FEC317" s="96"/>
      <c r="FED317" s="96"/>
      <c r="FEE317" s="96"/>
      <c r="FEF317" s="96"/>
      <c r="FEG317" s="96"/>
      <c r="FEH317" s="96"/>
      <c r="FEI317" s="96"/>
      <c r="FEJ317" s="96"/>
      <c r="FEK317" s="96"/>
      <c r="FEL317" s="96"/>
      <c r="FEM317" s="96"/>
      <c r="FEN317" s="96"/>
      <c r="FEO317" s="96"/>
      <c r="FEP317" s="96"/>
      <c r="FEQ317" s="96"/>
      <c r="FER317" s="96"/>
      <c r="FES317" s="96"/>
      <c r="FET317" s="96"/>
      <c r="FEU317" s="96"/>
      <c r="FEV317" s="96"/>
      <c r="FEW317" s="96"/>
      <c r="FEX317" s="96"/>
      <c r="FEY317" s="96"/>
      <c r="FEZ317" s="96"/>
      <c r="FFA317" s="96"/>
      <c r="FFB317" s="96"/>
      <c r="FFC317" s="96"/>
      <c r="FFD317" s="96"/>
      <c r="FFE317" s="96"/>
      <c r="FFF317" s="96"/>
      <c r="FFG317" s="96"/>
      <c r="FFH317" s="96"/>
      <c r="FFI317" s="96"/>
      <c r="FFJ317" s="96"/>
      <c r="FFK317" s="96"/>
      <c r="FFL317" s="96"/>
      <c r="FFM317" s="96"/>
      <c r="FFN317" s="96"/>
      <c r="FFO317" s="96"/>
      <c r="FFP317" s="96"/>
      <c r="FFQ317" s="96"/>
      <c r="FFR317" s="96"/>
      <c r="FFS317" s="96"/>
      <c r="FFT317" s="96"/>
      <c r="FFU317" s="96"/>
      <c r="FFV317" s="96"/>
      <c r="FFW317" s="96"/>
      <c r="FFX317" s="96"/>
      <c r="FFY317" s="96"/>
      <c r="FFZ317" s="96"/>
      <c r="FGA317" s="96"/>
      <c r="FGB317" s="96"/>
      <c r="FGC317" s="96"/>
      <c r="FGD317" s="96"/>
      <c r="FGE317" s="96"/>
      <c r="FGF317" s="96"/>
      <c r="FGG317" s="96"/>
      <c r="FGH317" s="96"/>
      <c r="FGI317" s="96"/>
      <c r="FGJ317" s="96"/>
      <c r="FGK317" s="96"/>
      <c r="FGL317" s="96"/>
      <c r="FGM317" s="96"/>
      <c r="FGN317" s="96"/>
      <c r="FGO317" s="96"/>
      <c r="FGP317" s="96"/>
      <c r="FGQ317" s="96"/>
      <c r="FGR317" s="96"/>
      <c r="FGS317" s="96"/>
      <c r="FGT317" s="96"/>
      <c r="FGU317" s="96"/>
      <c r="FGV317" s="96"/>
      <c r="FGW317" s="96"/>
      <c r="FGX317" s="96"/>
      <c r="FGY317" s="96"/>
      <c r="FGZ317" s="96"/>
      <c r="FHA317" s="96"/>
      <c r="FHB317" s="96"/>
      <c r="FHC317" s="96"/>
      <c r="FHD317" s="96"/>
      <c r="FHE317" s="96"/>
      <c r="FHF317" s="96"/>
      <c r="FHG317" s="96"/>
      <c r="FHH317" s="96"/>
      <c r="FHI317" s="96"/>
      <c r="FHJ317" s="96"/>
      <c r="FHK317" s="96"/>
      <c r="FHL317" s="96"/>
      <c r="FHM317" s="96"/>
      <c r="FHN317" s="96"/>
      <c r="FHO317" s="96"/>
      <c r="FHP317" s="96"/>
      <c r="FHQ317" s="96"/>
      <c r="FHR317" s="96"/>
      <c r="FHS317" s="96"/>
      <c r="FHT317" s="96"/>
      <c r="FHU317" s="96"/>
      <c r="FHV317" s="96"/>
      <c r="FHW317" s="96"/>
      <c r="FHX317" s="96"/>
      <c r="FHY317" s="96"/>
      <c r="FHZ317" s="96"/>
      <c r="FIA317" s="96"/>
      <c r="FIB317" s="96"/>
      <c r="FIC317" s="96"/>
      <c r="FID317" s="96"/>
      <c r="FIE317" s="96"/>
      <c r="FIF317" s="96"/>
      <c r="FIG317" s="96"/>
      <c r="FIH317" s="96"/>
      <c r="FII317" s="96"/>
      <c r="FIJ317" s="96"/>
      <c r="FIK317" s="96"/>
      <c r="FIL317" s="96"/>
      <c r="FIM317" s="96"/>
      <c r="FIN317" s="96"/>
      <c r="FIO317" s="96"/>
      <c r="FIP317" s="96"/>
      <c r="FIQ317" s="96"/>
      <c r="FIR317" s="96"/>
      <c r="FIS317" s="96"/>
      <c r="FIT317" s="96"/>
      <c r="FIU317" s="96"/>
      <c r="FIV317" s="96"/>
      <c r="FIW317" s="96"/>
      <c r="FIX317" s="96"/>
      <c r="FIY317" s="96"/>
      <c r="FIZ317" s="96"/>
      <c r="FJA317" s="96"/>
      <c r="FJB317" s="96"/>
      <c r="FJC317" s="96"/>
      <c r="FJD317" s="96"/>
      <c r="FJE317" s="96"/>
      <c r="FJF317" s="96"/>
      <c r="FJG317" s="96"/>
      <c r="FJH317" s="96"/>
      <c r="FJI317" s="96"/>
      <c r="FJJ317" s="96"/>
      <c r="FJK317" s="96"/>
      <c r="FJL317" s="96"/>
      <c r="FJM317" s="96"/>
      <c r="FJN317" s="96"/>
      <c r="FJO317" s="96"/>
      <c r="FJP317" s="96"/>
      <c r="FJQ317" s="96"/>
      <c r="FJR317" s="96"/>
      <c r="FJS317" s="96"/>
      <c r="FJT317" s="96"/>
      <c r="FJU317" s="96"/>
      <c r="FJV317" s="96"/>
      <c r="FJW317" s="96"/>
      <c r="FJX317" s="96"/>
      <c r="FJY317" s="96"/>
      <c r="FJZ317" s="96"/>
      <c r="FKA317" s="96"/>
      <c r="FKB317" s="96"/>
      <c r="FKC317" s="96"/>
      <c r="FKD317" s="96"/>
      <c r="FKE317" s="96"/>
      <c r="FKF317" s="96"/>
      <c r="FKG317" s="96"/>
      <c r="FKH317" s="96"/>
      <c r="FKI317" s="96"/>
      <c r="FKJ317" s="96"/>
      <c r="FKK317" s="96"/>
      <c r="FKL317" s="96"/>
      <c r="FKM317" s="96"/>
      <c r="FKN317" s="96"/>
      <c r="FKO317" s="96"/>
      <c r="FKP317" s="96"/>
      <c r="FKQ317" s="96"/>
      <c r="FKR317" s="96"/>
      <c r="FKS317" s="96"/>
      <c r="FKT317" s="96"/>
      <c r="FKU317" s="96"/>
      <c r="FKV317" s="96"/>
      <c r="FKW317" s="96"/>
      <c r="FKX317" s="96"/>
      <c r="FKY317" s="96"/>
      <c r="FKZ317" s="96"/>
      <c r="FLA317" s="96"/>
      <c r="FLB317" s="96"/>
      <c r="FLC317" s="96"/>
      <c r="FLD317" s="96"/>
      <c r="FLE317" s="96"/>
      <c r="FLF317" s="96"/>
      <c r="FLG317" s="96"/>
      <c r="FLH317" s="96"/>
      <c r="FLI317" s="96"/>
      <c r="FLJ317" s="96"/>
      <c r="FLK317" s="96"/>
      <c r="FLL317" s="96"/>
      <c r="FLM317" s="96"/>
      <c r="FLN317" s="96"/>
      <c r="FLO317" s="96"/>
      <c r="FLP317" s="96"/>
      <c r="FLQ317" s="96"/>
      <c r="FLR317" s="96"/>
      <c r="FLS317" s="96"/>
      <c r="FLT317" s="96"/>
      <c r="FLU317" s="96"/>
      <c r="FLV317" s="96"/>
      <c r="FLW317" s="96"/>
      <c r="FLX317" s="96"/>
      <c r="FLY317" s="96"/>
      <c r="FLZ317" s="96"/>
      <c r="FMA317" s="96"/>
      <c r="FMB317" s="96"/>
      <c r="FMC317" s="96"/>
      <c r="FMD317" s="96"/>
      <c r="FME317" s="96"/>
      <c r="FMF317" s="96"/>
      <c r="FMG317" s="96"/>
      <c r="FMH317" s="96"/>
      <c r="FMI317" s="96"/>
      <c r="FMJ317" s="96"/>
      <c r="FMK317" s="96"/>
      <c r="FML317" s="96"/>
      <c r="FMM317" s="96"/>
      <c r="FMN317" s="96"/>
      <c r="FMO317" s="96"/>
      <c r="FMP317" s="96"/>
      <c r="FMQ317" s="96"/>
      <c r="FMR317" s="96"/>
      <c r="FMS317" s="96"/>
      <c r="FMT317" s="96"/>
      <c r="FMU317" s="96"/>
      <c r="FMV317" s="96"/>
      <c r="FMW317" s="96"/>
      <c r="FMX317" s="96"/>
      <c r="FMY317" s="96"/>
      <c r="FMZ317" s="96"/>
      <c r="FNA317" s="96"/>
      <c r="FNB317" s="96"/>
      <c r="FNC317" s="96"/>
      <c r="FND317" s="96"/>
      <c r="FNE317" s="96"/>
      <c r="FNF317" s="96"/>
      <c r="FNG317" s="96"/>
      <c r="FNH317" s="96"/>
      <c r="FNI317" s="96"/>
      <c r="FNJ317" s="96"/>
      <c r="FNK317" s="96"/>
      <c r="FNL317" s="96"/>
      <c r="FNM317" s="96"/>
      <c r="FNN317" s="96"/>
      <c r="FNO317" s="96"/>
      <c r="FNP317" s="96"/>
      <c r="FNQ317" s="96"/>
      <c r="FNR317" s="96"/>
      <c r="FNS317" s="96"/>
      <c r="FNT317" s="96"/>
      <c r="FNU317" s="96"/>
      <c r="FNV317" s="96"/>
      <c r="FNW317" s="96"/>
      <c r="FNX317" s="96"/>
      <c r="FNY317" s="96"/>
      <c r="FNZ317" s="96"/>
      <c r="FOA317" s="96"/>
      <c r="FOB317" s="96"/>
      <c r="FOC317" s="96"/>
      <c r="FOD317" s="96"/>
      <c r="FOE317" s="96"/>
      <c r="FOF317" s="96"/>
      <c r="FOG317" s="96"/>
      <c r="FOH317" s="96"/>
      <c r="FOI317" s="96"/>
      <c r="FOJ317" s="96"/>
      <c r="FOK317" s="96"/>
      <c r="FOL317" s="96"/>
      <c r="FOM317" s="96"/>
      <c r="FON317" s="96"/>
      <c r="FOO317" s="96"/>
      <c r="FOP317" s="96"/>
      <c r="FOQ317" s="96"/>
      <c r="FOR317" s="96"/>
      <c r="FOS317" s="96"/>
      <c r="FOT317" s="96"/>
      <c r="FOU317" s="96"/>
      <c r="FOV317" s="96"/>
      <c r="FOW317" s="96"/>
      <c r="FOX317" s="96"/>
      <c r="FOY317" s="96"/>
      <c r="FOZ317" s="96"/>
      <c r="FPA317" s="96"/>
      <c r="FPB317" s="96"/>
      <c r="FPC317" s="96"/>
      <c r="FPD317" s="96"/>
      <c r="FPE317" s="96"/>
      <c r="FPF317" s="96"/>
      <c r="FPG317" s="96"/>
      <c r="FPH317" s="96"/>
      <c r="FPI317" s="96"/>
      <c r="FPJ317" s="96"/>
      <c r="FPK317" s="96"/>
      <c r="FPL317" s="96"/>
      <c r="FPM317" s="96"/>
      <c r="FPN317" s="96"/>
      <c r="FPO317" s="96"/>
      <c r="FPP317" s="96"/>
      <c r="FPQ317" s="96"/>
      <c r="FPR317" s="96"/>
      <c r="FPS317" s="96"/>
      <c r="FPT317" s="96"/>
      <c r="FPU317" s="96"/>
      <c r="FPV317" s="96"/>
      <c r="FPW317" s="96"/>
      <c r="FPX317" s="96"/>
      <c r="FPY317" s="96"/>
      <c r="FPZ317" s="96"/>
      <c r="FQA317" s="96"/>
      <c r="FQB317" s="96"/>
      <c r="FQC317" s="96"/>
      <c r="FQD317" s="96"/>
      <c r="FQE317" s="96"/>
      <c r="FQF317" s="96"/>
      <c r="FQG317" s="96"/>
      <c r="FQH317" s="96"/>
      <c r="FQI317" s="96"/>
      <c r="FQJ317" s="96"/>
      <c r="FQK317" s="96"/>
      <c r="FQL317" s="96"/>
      <c r="FQM317" s="96"/>
      <c r="FQN317" s="96"/>
      <c r="FQO317" s="96"/>
      <c r="FQP317" s="96"/>
      <c r="FQQ317" s="96"/>
      <c r="FQR317" s="96"/>
      <c r="FQS317" s="96"/>
      <c r="FQT317" s="96"/>
      <c r="FQU317" s="96"/>
      <c r="FQV317" s="96"/>
      <c r="FQW317" s="96"/>
      <c r="FQX317" s="96"/>
      <c r="FQY317" s="96"/>
      <c r="FQZ317" s="96"/>
      <c r="FRA317" s="96"/>
      <c r="FRB317" s="96"/>
      <c r="FRC317" s="96"/>
      <c r="FRD317" s="96"/>
      <c r="FRE317" s="96"/>
      <c r="FRF317" s="96"/>
      <c r="FRG317" s="96"/>
      <c r="FRH317" s="96"/>
      <c r="FRI317" s="96"/>
      <c r="FRJ317" s="96"/>
      <c r="FRK317" s="96"/>
      <c r="FRL317" s="96"/>
      <c r="FRM317" s="96"/>
      <c r="FRN317" s="96"/>
      <c r="FRO317" s="96"/>
      <c r="FRP317" s="96"/>
      <c r="FRQ317" s="96"/>
      <c r="FRR317" s="96"/>
      <c r="FRS317" s="96"/>
      <c r="FRT317" s="96"/>
      <c r="FRU317" s="96"/>
      <c r="FRV317" s="96"/>
      <c r="FRW317" s="96"/>
      <c r="FRX317" s="96"/>
      <c r="FRY317" s="96"/>
      <c r="FRZ317" s="96"/>
      <c r="FSA317" s="96"/>
      <c r="FSB317" s="96"/>
      <c r="FSC317" s="96"/>
      <c r="FSD317" s="96"/>
      <c r="FSE317" s="96"/>
      <c r="FSF317" s="96"/>
      <c r="FSG317" s="96"/>
      <c r="FSH317" s="96"/>
      <c r="FSI317" s="96"/>
      <c r="FSJ317" s="96"/>
      <c r="FSK317" s="96"/>
      <c r="FSL317" s="96"/>
      <c r="FSM317" s="96"/>
      <c r="FSN317" s="96"/>
      <c r="FSO317" s="96"/>
      <c r="FSP317" s="96"/>
      <c r="FSQ317" s="96"/>
      <c r="FSR317" s="96"/>
      <c r="FSS317" s="96"/>
      <c r="FST317" s="96"/>
      <c r="FSU317" s="96"/>
      <c r="FSV317" s="96"/>
      <c r="FSW317" s="96"/>
      <c r="FSX317" s="96"/>
      <c r="FSY317" s="96"/>
      <c r="FSZ317" s="96"/>
      <c r="FTA317" s="96"/>
      <c r="FTB317" s="96"/>
      <c r="FTC317" s="96"/>
      <c r="FTD317" s="96"/>
      <c r="FTE317" s="96"/>
      <c r="FTF317" s="96"/>
      <c r="FTG317" s="96"/>
      <c r="FTH317" s="96"/>
      <c r="FTI317" s="96"/>
      <c r="FTJ317" s="96"/>
      <c r="FTK317" s="96"/>
      <c r="FTL317" s="96"/>
      <c r="FTM317" s="96"/>
      <c r="FTN317" s="96"/>
      <c r="FTO317" s="96"/>
      <c r="FTP317" s="96"/>
      <c r="FTQ317" s="96"/>
      <c r="FTR317" s="96"/>
      <c r="FTS317" s="96"/>
      <c r="FTT317" s="96"/>
      <c r="FTU317" s="96"/>
      <c r="FTV317" s="96"/>
      <c r="FTW317" s="96"/>
      <c r="FTX317" s="96"/>
      <c r="FTY317" s="96"/>
      <c r="FTZ317" s="96"/>
      <c r="FUA317" s="96"/>
      <c r="FUB317" s="96"/>
      <c r="FUC317" s="96"/>
      <c r="FUD317" s="96"/>
      <c r="FUE317" s="96"/>
      <c r="FUF317" s="96"/>
      <c r="FUG317" s="96"/>
      <c r="FUH317" s="96"/>
      <c r="FUI317" s="96"/>
      <c r="FUJ317" s="96"/>
      <c r="FUK317" s="96"/>
      <c r="FUL317" s="96"/>
      <c r="FUM317" s="96"/>
      <c r="FUN317" s="96"/>
      <c r="FUO317" s="96"/>
      <c r="FUP317" s="96"/>
      <c r="FUQ317" s="96"/>
      <c r="FUR317" s="96"/>
      <c r="FUS317" s="96"/>
      <c r="FUT317" s="96"/>
      <c r="FUU317" s="96"/>
      <c r="FUV317" s="96"/>
      <c r="FUW317" s="96"/>
      <c r="FUX317" s="96"/>
      <c r="FUY317" s="96"/>
      <c r="FUZ317" s="96"/>
      <c r="FVA317" s="96"/>
      <c r="FVB317" s="96"/>
      <c r="FVC317" s="96"/>
      <c r="FVD317" s="96"/>
      <c r="FVE317" s="96"/>
      <c r="FVF317" s="96"/>
      <c r="FVG317" s="96"/>
      <c r="FVH317" s="96"/>
      <c r="FVI317" s="96"/>
      <c r="FVJ317" s="96"/>
      <c r="FVK317" s="96"/>
      <c r="FVL317" s="96"/>
      <c r="FVM317" s="96"/>
      <c r="FVN317" s="96"/>
      <c r="FVO317" s="96"/>
      <c r="FVP317" s="96"/>
      <c r="FVQ317" s="96"/>
      <c r="FVR317" s="96"/>
      <c r="FVS317" s="96"/>
      <c r="FVT317" s="96"/>
      <c r="FVU317" s="96"/>
      <c r="FVV317" s="96"/>
      <c r="FVW317" s="96"/>
      <c r="FVX317" s="96"/>
      <c r="FVY317" s="96"/>
      <c r="FVZ317" s="96"/>
      <c r="FWA317" s="96"/>
      <c r="FWB317" s="96"/>
      <c r="FWC317" s="96"/>
      <c r="FWD317" s="96"/>
      <c r="FWE317" s="96"/>
      <c r="FWF317" s="96"/>
      <c r="FWG317" s="96"/>
      <c r="FWH317" s="96"/>
      <c r="FWI317" s="96"/>
      <c r="FWJ317" s="96"/>
      <c r="FWK317" s="96"/>
      <c r="FWL317" s="96"/>
      <c r="FWM317" s="96"/>
      <c r="FWN317" s="96"/>
      <c r="FWO317" s="96"/>
      <c r="FWP317" s="96"/>
      <c r="FWQ317" s="96"/>
      <c r="FWR317" s="96"/>
      <c r="FWS317" s="96"/>
      <c r="FWT317" s="96"/>
      <c r="FWU317" s="96"/>
      <c r="FWV317" s="96"/>
      <c r="FWW317" s="96"/>
      <c r="FWX317" s="96"/>
      <c r="FWY317" s="96"/>
      <c r="FWZ317" s="96"/>
      <c r="FXA317" s="96"/>
      <c r="FXB317" s="96"/>
      <c r="FXC317" s="96"/>
      <c r="FXD317" s="96"/>
      <c r="FXE317" s="96"/>
      <c r="FXF317" s="96"/>
      <c r="FXG317" s="96"/>
      <c r="FXH317" s="96"/>
      <c r="FXI317" s="96"/>
      <c r="FXJ317" s="96"/>
      <c r="FXK317" s="96"/>
      <c r="FXL317" s="96"/>
      <c r="FXM317" s="96"/>
      <c r="FXN317" s="96"/>
      <c r="FXO317" s="96"/>
      <c r="FXP317" s="96"/>
      <c r="FXQ317" s="96"/>
      <c r="FXR317" s="96"/>
      <c r="FXS317" s="96"/>
      <c r="FXT317" s="96"/>
      <c r="FXU317" s="96"/>
      <c r="FXV317" s="96"/>
      <c r="FXW317" s="96"/>
      <c r="FXX317" s="96"/>
      <c r="FXY317" s="96"/>
      <c r="FXZ317" s="96"/>
      <c r="FYA317" s="96"/>
      <c r="FYB317" s="96"/>
      <c r="FYC317" s="96"/>
      <c r="FYD317" s="96"/>
      <c r="FYE317" s="96"/>
      <c r="FYF317" s="96"/>
      <c r="FYG317" s="96"/>
      <c r="FYH317" s="96"/>
      <c r="FYI317" s="96"/>
      <c r="FYJ317" s="96"/>
      <c r="FYK317" s="96"/>
      <c r="FYL317" s="96"/>
      <c r="FYM317" s="96"/>
      <c r="FYN317" s="96"/>
      <c r="FYO317" s="96"/>
      <c r="FYP317" s="96"/>
      <c r="FYQ317" s="96"/>
      <c r="FYR317" s="96"/>
      <c r="FYS317" s="96"/>
      <c r="FYT317" s="96"/>
      <c r="FYU317" s="96"/>
      <c r="FYV317" s="96"/>
      <c r="FYW317" s="96"/>
      <c r="FYX317" s="96"/>
      <c r="FYY317" s="96"/>
      <c r="FYZ317" s="96"/>
      <c r="FZA317" s="96"/>
      <c r="FZB317" s="96"/>
      <c r="FZC317" s="96"/>
      <c r="FZD317" s="96"/>
      <c r="FZE317" s="96"/>
      <c r="FZF317" s="96"/>
      <c r="FZG317" s="96"/>
      <c r="FZH317" s="96"/>
      <c r="FZI317" s="96"/>
      <c r="FZJ317" s="96"/>
      <c r="FZK317" s="96"/>
      <c r="FZL317" s="96"/>
      <c r="FZM317" s="96"/>
      <c r="FZN317" s="96"/>
      <c r="FZO317" s="96"/>
      <c r="FZP317" s="96"/>
      <c r="FZQ317" s="96"/>
      <c r="FZR317" s="96"/>
      <c r="FZS317" s="96"/>
      <c r="FZT317" s="96"/>
      <c r="FZU317" s="96"/>
      <c r="FZV317" s="96"/>
      <c r="FZW317" s="96"/>
      <c r="FZX317" s="96"/>
      <c r="FZY317" s="96"/>
      <c r="FZZ317" s="96"/>
      <c r="GAA317" s="96"/>
      <c r="GAB317" s="96"/>
      <c r="GAC317" s="96"/>
      <c r="GAD317" s="96"/>
      <c r="GAE317" s="96"/>
      <c r="GAF317" s="96"/>
      <c r="GAG317" s="96"/>
      <c r="GAH317" s="96"/>
      <c r="GAI317" s="96"/>
      <c r="GAJ317" s="96"/>
      <c r="GAK317" s="96"/>
      <c r="GAL317" s="96"/>
      <c r="GAM317" s="96"/>
      <c r="GAN317" s="96"/>
      <c r="GAO317" s="96"/>
      <c r="GAP317" s="96"/>
      <c r="GAQ317" s="96"/>
      <c r="GAR317" s="96"/>
      <c r="GAS317" s="96"/>
      <c r="GAT317" s="96"/>
      <c r="GAU317" s="96"/>
      <c r="GAV317" s="96"/>
      <c r="GAW317" s="96"/>
      <c r="GAX317" s="96"/>
      <c r="GAY317" s="96"/>
      <c r="GAZ317" s="96"/>
      <c r="GBA317" s="96"/>
      <c r="GBB317" s="96"/>
      <c r="GBC317" s="96"/>
      <c r="GBD317" s="96"/>
      <c r="GBE317" s="96"/>
      <c r="GBF317" s="96"/>
      <c r="GBG317" s="96"/>
      <c r="GBH317" s="96"/>
      <c r="GBI317" s="96"/>
      <c r="GBJ317" s="96"/>
      <c r="GBK317" s="96"/>
      <c r="GBL317" s="96"/>
      <c r="GBM317" s="96"/>
      <c r="GBN317" s="96"/>
      <c r="GBO317" s="96"/>
      <c r="GBP317" s="96"/>
      <c r="GBQ317" s="96"/>
      <c r="GBR317" s="96"/>
      <c r="GBS317" s="96"/>
      <c r="GBT317" s="96"/>
      <c r="GBU317" s="96"/>
      <c r="GBV317" s="96"/>
      <c r="GBW317" s="96"/>
      <c r="GBX317" s="96"/>
      <c r="GBY317" s="96"/>
      <c r="GBZ317" s="96"/>
      <c r="GCA317" s="96"/>
      <c r="GCB317" s="96"/>
      <c r="GCC317" s="96"/>
      <c r="GCD317" s="96"/>
      <c r="GCE317" s="96"/>
      <c r="GCF317" s="96"/>
      <c r="GCG317" s="96"/>
      <c r="GCH317" s="96"/>
      <c r="GCI317" s="96"/>
      <c r="GCJ317" s="96"/>
      <c r="GCK317" s="96"/>
      <c r="GCL317" s="96"/>
      <c r="GCM317" s="96"/>
      <c r="GCN317" s="96"/>
      <c r="GCO317" s="96"/>
      <c r="GCP317" s="96"/>
      <c r="GCQ317" s="96"/>
      <c r="GCR317" s="96"/>
      <c r="GCS317" s="96"/>
      <c r="GCT317" s="96"/>
      <c r="GCU317" s="96"/>
      <c r="GCV317" s="96"/>
      <c r="GCW317" s="96"/>
      <c r="GCX317" s="96"/>
      <c r="GCY317" s="96"/>
      <c r="GCZ317" s="96"/>
      <c r="GDA317" s="96"/>
      <c r="GDB317" s="96"/>
      <c r="GDC317" s="96"/>
      <c r="GDD317" s="96"/>
      <c r="GDE317" s="96"/>
      <c r="GDF317" s="96"/>
      <c r="GDG317" s="96"/>
      <c r="GDH317" s="96"/>
      <c r="GDI317" s="96"/>
      <c r="GDJ317" s="96"/>
      <c r="GDK317" s="96"/>
      <c r="GDL317" s="96"/>
      <c r="GDM317" s="96"/>
      <c r="GDN317" s="96"/>
      <c r="GDO317" s="96"/>
      <c r="GDP317" s="96"/>
      <c r="GDQ317" s="96"/>
      <c r="GDR317" s="96"/>
      <c r="GDS317" s="96"/>
      <c r="GDT317" s="96"/>
      <c r="GDU317" s="96"/>
      <c r="GDV317" s="96"/>
      <c r="GDW317" s="96"/>
      <c r="GDX317" s="96"/>
      <c r="GDY317" s="96"/>
      <c r="GDZ317" s="96"/>
      <c r="GEA317" s="96"/>
      <c r="GEB317" s="96"/>
      <c r="GEC317" s="96"/>
      <c r="GED317" s="96"/>
      <c r="GEE317" s="96"/>
      <c r="GEF317" s="96"/>
      <c r="GEG317" s="96"/>
      <c r="GEH317" s="96"/>
      <c r="GEI317" s="96"/>
      <c r="GEJ317" s="96"/>
      <c r="GEK317" s="96"/>
      <c r="GEL317" s="96"/>
      <c r="GEM317" s="96"/>
      <c r="GEN317" s="96"/>
      <c r="GEO317" s="96"/>
      <c r="GEP317" s="96"/>
      <c r="GEQ317" s="96"/>
      <c r="GER317" s="96"/>
      <c r="GES317" s="96"/>
      <c r="GET317" s="96"/>
      <c r="GEU317" s="96"/>
      <c r="GEV317" s="96"/>
      <c r="GEW317" s="96"/>
      <c r="GEX317" s="96"/>
      <c r="GEY317" s="96"/>
      <c r="GEZ317" s="96"/>
      <c r="GFA317" s="96"/>
      <c r="GFB317" s="96"/>
      <c r="GFC317" s="96"/>
      <c r="GFD317" s="96"/>
      <c r="GFE317" s="96"/>
      <c r="GFF317" s="96"/>
      <c r="GFG317" s="96"/>
      <c r="GFH317" s="96"/>
      <c r="GFI317" s="96"/>
      <c r="GFJ317" s="96"/>
      <c r="GFK317" s="96"/>
      <c r="GFL317" s="96"/>
      <c r="GFM317" s="96"/>
      <c r="GFN317" s="96"/>
      <c r="GFO317" s="96"/>
      <c r="GFP317" s="96"/>
      <c r="GFQ317" s="96"/>
      <c r="GFR317" s="96"/>
      <c r="GFS317" s="96"/>
      <c r="GFT317" s="96"/>
      <c r="GFU317" s="96"/>
      <c r="GFV317" s="96"/>
      <c r="GFW317" s="96"/>
      <c r="GFX317" s="96"/>
      <c r="GFY317" s="96"/>
      <c r="GFZ317" s="96"/>
      <c r="GGA317" s="96"/>
      <c r="GGB317" s="96"/>
      <c r="GGC317" s="96"/>
      <c r="GGD317" s="96"/>
      <c r="GGE317" s="96"/>
      <c r="GGF317" s="96"/>
      <c r="GGG317" s="96"/>
      <c r="GGH317" s="96"/>
      <c r="GGI317" s="96"/>
      <c r="GGJ317" s="96"/>
      <c r="GGK317" s="96"/>
      <c r="GGL317" s="96"/>
      <c r="GGM317" s="96"/>
      <c r="GGN317" s="96"/>
      <c r="GGO317" s="96"/>
      <c r="GGP317" s="96"/>
      <c r="GGQ317" s="96"/>
      <c r="GGR317" s="96"/>
      <c r="GGS317" s="96"/>
      <c r="GGT317" s="96"/>
      <c r="GGU317" s="96"/>
      <c r="GGV317" s="96"/>
      <c r="GGW317" s="96"/>
      <c r="GGX317" s="96"/>
      <c r="GGY317" s="96"/>
      <c r="GGZ317" s="96"/>
      <c r="GHA317" s="96"/>
      <c r="GHB317" s="96"/>
      <c r="GHC317" s="96"/>
      <c r="GHD317" s="96"/>
      <c r="GHE317" s="96"/>
      <c r="GHF317" s="96"/>
      <c r="GHG317" s="96"/>
      <c r="GHH317" s="96"/>
      <c r="GHI317" s="96"/>
      <c r="GHJ317" s="96"/>
      <c r="GHK317" s="96"/>
      <c r="GHL317" s="96"/>
      <c r="GHM317" s="96"/>
      <c r="GHN317" s="96"/>
      <c r="GHO317" s="96"/>
      <c r="GHP317" s="96"/>
      <c r="GHQ317" s="96"/>
      <c r="GHR317" s="96"/>
      <c r="GHS317" s="96"/>
      <c r="GHT317" s="96"/>
      <c r="GHU317" s="96"/>
      <c r="GHV317" s="96"/>
      <c r="GHW317" s="96"/>
      <c r="GHX317" s="96"/>
      <c r="GHY317" s="96"/>
      <c r="GHZ317" s="96"/>
      <c r="GIA317" s="96"/>
      <c r="GIB317" s="96"/>
      <c r="GIC317" s="96"/>
      <c r="GID317" s="96"/>
      <c r="GIE317" s="96"/>
      <c r="GIF317" s="96"/>
      <c r="GIG317" s="96"/>
      <c r="GIH317" s="96"/>
      <c r="GII317" s="96"/>
      <c r="GIJ317" s="96"/>
      <c r="GIK317" s="96"/>
      <c r="GIL317" s="96"/>
      <c r="GIM317" s="96"/>
      <c r="GIN317" s="96"/>
      <c r="GIO317" s="96"/>
      <c r="GIP317" s="96"/>
      <c r="GIQ317" s="96"/>
      <c r="GIR317" s="96"/>
      <c r="GIS317" s="96"/>
      <c r="GIT317" s="96"/>
      <c r="GIU317" s="96"/>
      <c r="GIV317" s="96"/>
      <c r="GIW317" s="96"/>
      <c r="GIX317" s="96"/>
      <c r="GIY317" s="96"/>
      <c r="GIZ317" s="96"/>
      <c r="GJA317" s="96"/>
      <c r="GJB317" s="96"/>
      <c r="GJC317" s="96"/>
      <c r="GJD317" s="96"/>
      <c r="GJE317" s="96"/>
      <c r="GJF317" s="96"/>
      <c r="GJG317" s="96"/>
      <c r="GJH317" s="96"/>
      <c r="GJI317" s="96"/>
      <c r="GJJ317" s="96"/>
      <c r="GJK317" s="96"/>
      <c r="GJL317" s="96"/>
      <c r="GJM317" s="96"/>
      <c r="GJN317" s="96"/>
      <c r="GJO317" s="96"/>
      <c r="GJP317" s="96"/>
      <c r="GJQ317" s="96"/>
      <c r="GJR317" s="96"/>
      <c r="GJS317" s="96"/>
      <c r="GJT317" s="96"/>
      <c r="GJU317" s="96"/>
      <c r="GJV317" s="96"/>
      <c r="GJW317" s="96"/>
      <c r="GJX317" s="96"/>
      <c r="GJY317" s="96"/>
      <c r="GJZ317" s="96"/>
      <c r="GKA317" s="96"/>
      <c r="GKB317" s="96"/>
      <c r="GKC317" s="96"/>
      <c r="GKD317" s="96"/>
      <c r="GKE317" s="96"/>
      <c r="GKF317" s="96"/>
      <c r="GKG317" s="96"/>
      <c r="GKH317" s="96"/>
      <c r="GKI317" s="96"/>
      <c r="GKJ317" s="96"/>
      <c r="GKK317" s="96"/>
      <c r="GKL317" s="96"/>
      <c r="GKM317" s="96"/>
      <c r="GKN317" s="96"/>
      <c r="GKO317" s="96"/>
      <c r="GKP317" s="96"/>
      <c r="GKQ317" s="96"/>
      <c r="GKR317" s="96"/>
      <c r="GKS317" s="96"/>
      <c r="GKT317" s="96"/>
      <c r="GKU317" s="96"/>
      <c r="GKV317" s="96"/>
      <c r="GKW317" s="96"/>
      <c r="GKX317" s="96"/>
      <c r="GKY317" s="96"/>
      <c r="GKZ317" s="96"/>
      <c r="GLA317" s="96"/>
      <c r="GLB317" s="96"/>
      <c r="GLC317" s="96"/>
      <c r="GLD317" s="96"/>
      <c r="GLE317" s="96"/>
      <c r="GLF317" s="96"/>
      <c r="GLG317" s="96"/>
      <c r="GLH317" s="96"/>
      <c r="GLI317" s="96"/>
      <c r="GLJ317" s="96"/>
      <c r="GLK317" s="96"/>
      <c r="GLL317" s="96"/>
      <c r="GLM317" s="96"/>
      <c r="GLN317" s="96"/>
      <c r="GLO317" s="96"/>
      <c r="GLP317" s="96"/>
      <c r="GLQ317" s="96"/>
      <c r="GLR317" s="96"/>
      <c r="GLS317" s="96"/>
      <c r="GLT317" s="96"/>
      <c r="GLU317" s="96"/>
      <c r="GLV317" s="96"/>
      <c r="GLW317" s="96"/>
      <c r="GLX317" s="96"/>
      <c r="GLY317" s="96"/>
      <c r="GLZ317" s="96"/>
      <c r="GMA317" s="96"/>
      <c r="GMB317" s="96"/>
      <c r="GMC317" s="96"/>
      <c r="GMD317" s="96"/>
      <c r="GME317" s="96"/>
      <c r="GMF317" s="96"/>
      <c r="GMG317" s="96"/>
      <c r="GMH317" s="96"/>
      <c r="GMI317" s="96"/>
      <c r="GMJ317" s="96"/>
      <c r="GMK317" s="96"/>
      <c r="GML317" s="96"/>
      <c r="GMM317" s="96"/>
      <c r="GMN317" s="96"/>
      <c r="GMO317" s="96"/>
      <c r="GMP317" s="96"/>
      <c r="GMQ317" s="96"/>
      <c r="GMR317" s="96"/>
      <c r="GMS317" s="96"/>
      <c r="GMT317" s="96"/>
      <c r="GMU317" s="96"/>
      <c r="GMV317" s="96"/>
      <c r="GMW317" s="96"/>
      <c r="GMX317" s="96"/>
      <c r="GMY317" s="96"/>
      <c r="GMZ317" s="96"/>
      <c r="GNA317" s="96"/>
      <c r="GNB317" s="96"/>
      <c r="GNC317" s="96"/>
      <c r="GND317" s="96"/>
      <c r="GNE317" s="96"/>
      <c r="GNF317" s="96"/>
      <c r="GNG317" s="96"/>
      <c r="GNH317" s="96"/>
      <c r="GNI317" s="96"/>
      <c r="GNJ317" s="96"/>
      <c r="GNK317" s="96"/>
      <c r="GNL317" s="96"/>
      <c r="GNM317" s="96"/>
      <c r="GNN317" s="96"/>
      <c r="GNO317" s="96"/>
      <c r="GNP317" s="96"/>
      <c r="GNQ317" s="96"/>
      <c r="GNR317" s="96"/>
      <c r="GNS317" s="96"/>
      <c r="GNT317" s="96"/>
      <c r="GNU317" s="96"/>
      <c r="GNV317" s="96"/>
      <c r="GNW317" s="96"/>
      <c r="GNX317" s="96"/>
      <c r="GNY317" s="96"/>
      <c r="GNZ317" s="96"/>
      <c r="GOA317" s="96"/>
      <c r="GOB317" s="96"/>
      <c r="GOC317" s="96"/>
      <c r="GOD317" s="96"/>
      <c r="GOE317" s="96"/>
      <c r="GOF317" s="96"/>
      <c r="GOG317" s="96"/>
      <c r="GOH317" s="96"/>
      <c r="GOI317" s="96"/>
      <c r="GOJ317" s="96"/>
      <c r="GOK317" s="96"/>
      <c r="GOL317" s="96"/>
      <c r="GOM317" s="96"/>
      <c r="GON317" s="96"/>
      <c r="GOO317" s="96"/>
      <c r="GOP317" s="96"/>
      <c r="GOQ317" s="96"/>
      <c r="GOR317" s="96"/>
      <c r="GOS317" s="96"/>
      <c r="GOT317" s="96"/>
      <c r="GOU317" s="96"/>
      <c r="GOV317" s="96"/>
      <c r="GOW317" s="96"/>
      <c r="GOX317" s="96"/>
      <c r="GOY317" s="96"/>
      <c r="GOZ317" s="96"/>
      <c r="GPA317" s="96"/>
      <c r="GPB317" s="96"/>
      <c r="GPC317" s="96"/>
      <c r="GPD317" s="96"/>
      <c r="GPE317" s="96"/>
      <c r="GPF317" s="96"/>
      <c r="GPG317" s="96"/>
      <c r="GPH317" s="96"/>
      <c r="GPI317" s="96"/>
      <c r="GPJ317" s="96"/>
      <c r="GPK317" s="96"/>
      <c r="GPL317" s="96"/>
      <c r="GPM317" s="96"/>
      <c r="GPN317" s="96"/>
      <c r="GPO317" s="96"/>
      <c r="GPP317" s="96"/>
      <c r="GPQ317" s="96"/>
      <c r="GPR317" s="96"/>
      <c r="GPS317" s="96"/>
      <c r="GPT317" s="96"/>
      <c r="GPU317" s="96"/>
      <c r="GPV317" s="96"/>
      <c r="GPW317" s="96"/>
      <c r="GPX317" s="96"/>
      <c r="GPY317" s="96"/>
      <c r="GPZ317" s="96"/>
      <c r="GQA317" s="96"/>
      <c r="GQB317" s="96"/>
      <c r="GQC317" s="96"/>
      <c r="GQD317" s="96"/>
      <c r="GQE317" s="96"/>
      <c r="GQF317" s="96"/>
      <c r="GQG317" s="96"/>
      <c r="GQH317" s="96"/>
      <c r="GQI317" s="96"/>
      <c r="GQJ317" s="96"/>
      <c r="GQK317" s="96"/>
      <c r="GQL317" s="96"/>
      <c r="GQM317" s="96"/>
      <c r="GQN317" s="96"/>
      <c r="GQO317" s="96"/>
      <c r="GQP317" s="96"/>
      <c r="GQQ317" s="96"/>
      <c r="GQR317" s="96"/>
      <c r="GQS317" s="96"/>
      <c r="GQT317" s="96"/>
      <c r="GQU317" s="96"/>
      <c r="GQV317" s="96"/>
      <c r="GQW317" s="96"/>
      <c r="GQX317" s="96"/>
      <c r="GQY317" s="96"/>
      <c r="GQZ317" s="96"/>
      <c r="GRA317" s="96"/>
      <c r="GRB317" s="96"/>
      <c r="GRC317" s="96"/>
      <c r="GRD317" s="96"/>
      <c r="GRE317" s="96"/>
      <c r="GRF317" s="96"/>
      <c r="GRG317" s="96"/>
      <c r="GRH317" s="96"/>
      <c r="GRI317" s="96"/>
      <c r="GRJ317" s="96"/>
      <c r="GRK317" s="96"/>
      <c r="GRL317" s="96"/>
      <c r="GRM317" s="96"/>
      <c r="GRN317" s="96"/>
      <c r="GRO317" s="96"/>
      <c r="GRP317" s="96"/>
      <c r="GRQ317" s="96"/>
      <c r="GRR317" s="96"/>
      <c r="GRS317" s="96"/>
      <c r="GRT317" s="96"/>
      <c r="GRU317" s="96"/>
      <c r="GRV317" s="96"/>
      <c r="GRW317" s="96"/>
      <c r="GRX317" s="96"/>
      <c r="GRY317" s="96"/>
      <c r="GRZ317" s="96"/>
      <c r="GSA317" s="96"/>
      <c r="GSB317" s="96"/>
      <c r="GSC317" s="96"/>
      <c r="GSD317" s="96"/>
      <c r="GSE317" s="96"/>
      <c r="GSF317" s="96"/>
      <c r="GSG317" s="96"/>
      <c r="GSH317" s="96"/>
      <c r="GSI317" s="96"/>
      <c r="GSJ317" s="96"/>
      <c r="GSK317" s="96"/>
      <c r="GSL317" s="96"/>
      <c r="GSM317" s="96"/>
      <c r="GSN317" s="96"/>
      <c r="GSO317" s="96"/>
      <c r="GSP317" s="96"/>
      <c r="GSQ317" s="96"/>
      <c r="GSR317" s="96"/>
      <c r="GSS317" s="96"/>
      <c r="GST317" s="96"/>
      <c r="GSU317" s="96"/>
      <c r="GSV317" s="96"/>
      <c r="GSW317" s="96"/>
      <c r="GSX317" s="96"/>
      <c r="GSY317" s="96"/>
      <c r="GSZ317" s="96"/>
      <c r="GTA317" s="96"/>
      <c r="GTB317" s="96"/>
      <c r="GTC317" s="96"/>
      <c r="GTD317" s="96"/>
      <c r="GTE317" s="96"/>
      <c r="GTF317" s="96"/>
      <c r="GTG317" s="96"/>
      <c r="GTH317" s="96"/>
      <c r="GTI317" s="96"/>
      <c r="GTJ317" s="96"/>
      <c r="GTK317" s="96"/>
      <c r="GTL317" s="96"/>
      <c r="GTM317" s="96"/>
      <c r="GTN317" s="96"/>
      <c r="GTO317" s="96"/>
      <c r="GTP317" s="96"/>
      <c r="GTQ317" s="96"/>
      <c r="GTR317" s="96"/>
      <c r="GTS317" s="96"/>
      <c r="GTT317" s="96"/>
      <c r="GTU317" s="96"/>
      <c r="GTV317" s="96"/>
      <c r="GTW317" s="96"/>
      <c r="GTX317" s="96"/>
      <c r="GTY317" s="96"/>
      <c r="GTZ317" s="96"/>
      <c r="GUA317" s="96"/>
      <c r="GUB317" s="96"/>
      <c r="GUC317" s="96"/>
      <c r="GUD317" s="96"/>
      <c r="GUE317" s="96"/>
      <c r="GUF317" s="96"/>
      <c r="GUG317" s="96"/>
      <c r="GUH317" s="96"/>
      <c r="GUI317" s="96"/>
      <c r="GUJ317" s="96"/>
      <c r="GUK317" s="96"/>
      <c r="GUL317" s="96"/>
      <c r="GUM317" s="96"/>
      <c r="GUN317" s="96"/>
      <c r="GUO317" s="96"/>
      <c r="GUP317" s="96"/>
      <c r="GUQ317" s="96"/>
      <c r="GUR317" s="96"/>
      <c r="GUS317" s="96"/>
      <c r="GUT317" s="96"/>
      <c r="GUU317" s="96"/>
      <c r="GUV317" s="96"/>
      <c r="GUW317" s="96"/>
      <c r="GUX317" s="96"/>
      <c r="GUY317" s="96"/>
      <c r="GUZ317" s="96"/>
      <c r="GVA317" s="96"/>
      <c r="GVB317" s="96"/>
      <c r="GVC317" s="96"/>
      <c r="GVD317" s="96"/>
      <c r="GVE317" s="96"/>
      <c r="GVF317" s="96"/>
      <c r="GVG317" s="96"/>
      <c r="GVH317" s="96"/>
      <c r="GVI317" s="96"/>
      <c r="GVJ317" s="96"/>
      <c r="GVK317" s="96"/>
      <c r="GVL317" s="96"/>
      <c r="GVM317" s="96"/>
      <c r="GVN317" s="96"/>
      <c r="GVO317" s="96"/>
      <c r="GVP317" s="96"/>
      <c r="GVQ317" s="96"/>
      <c r="GVR317" s="96"/>
      <c r="GVS317" s="96"/>
      <c r="GVT317" s="96"/>
      <c r="GVU317" s="96"/>
      <c r="GVV317" s="96"/>
      <c r="GVW317" s="96"/>
      <c r="GVX317" s="96"/>
      <c r="GVY317" s="96"/>
      <c r="GVZ317" s="96"/>
      <c r="GWA317" s="96"/>
      <c r="GWB317" s="96"/>
      <c r="GWC317" s="96"/>
      <c r="GWD317" s="96"/>
      <c r="GWE317" s="96"/>
      <c r="GWF317" s="96"/>
      <c r="GWG317" s="96"/>
      <c r="GWH317" s="96"/>
      <c r="GWI317" s="96"/>
      <c r="GWJ317" s="96"/>
      <c r="GWK317" s="96"/>
      <c r="GWL317" s="96"/>
      <c r="GWM317" s="96"/>
      <c r="GWN317" s="96"/>
      <c r="GWO317" s="96"/>
      <c r="GWP317" s="96"/>
      <c r="GWQ317" s="96"/>
      <c r="GWR317" s="96"/>
      <c r="GWS317" s="96"/>
      <c r="GWT317" s="96"/>
      <c r="GWU317" s="96"/>
      <c r="GWV317" s="96"/>
      <c r="GWW317" s="96"/>
      <c r="GWX317" s="96"/>
      <c r="GWY317" s="96"/>
      <c r="GWZ317" s="96"/>
      <c r="GXA317" s="96"/>
      <c r="GXB317" s="96"/>
      <c r="GXC317" s="96"/>
      <c r="GXD317" s="96"/>
      <c r="GXE317" s="96"/>
      <c r="GXF317" s="96"/>
      <c r="GXG317" s="96"/>
      <c r="GXH317" s="96"/>
      <c r="GXI317" s="96"/>
      <c r="GXJ317" s="96"/>
      <c r="GXK317" s="96"/>
      <c r="GXL317" s="96"/>
      <c r="GXM317" s="96"/>
      <c r="GXN317" s="96"/>
      <c r="GXO317" s="96"/>
      <c r="GXP317" s="96"/>
      <c r="GXQ317" s="96"/>
      <c r="GXR317" s="96"/>
      <c r="GXS317" s="96"/>
      <c r="GXT317" s="96"/>
      <c r="GXU317" s="96"/>
      <c r="GXV317" s="96"/>
      <c r="GXW317" s="96"/>
      <c r="GXX317" s="96"/>
      <c r="GXY317" s="96"/>
      <c r="GXZ317" s="96"/>
      <c r="GYA317" s="96"/>
      <c r="GYB317" s="96"/>
      <c r="GYC317" s="96"/>
      <c r="GYD317" s="96"/>
      <c r="GYE317" s="96"/>
      <c r="GYF317" s="96"/>
      <c r="GYG317" s="96"/>
      <c r="GYH317" s="96"/>
      <c r="GYI317" s="96"/>
      <c r="GYJ317" s="96"/>
      <c r="GYK317" s="96"/>
      <c r="GYL317" s="96"/>
      <c r="GYM317" s="96"/>
      <c r="GYN317" s="96"/>
      <c r="GYO317" s="96"/>
      <c r="GYP317" s="96"/>
      <c r="GYQ317" s="96"/>
      <c r="GYR317" s="96"/>
      <c r="GYS317" s="96"/>
      <c r="GYT317" s="96"/>
      <c r="GYU317" s="96"/>
      <c r="GYV317" s="96"/>
      <c r="GYW317" s="96"/>
      <c r="GYX317" s="96"/>
      <c r="GYY317" s="96"/>
      <c r="GYZ317" s="96"/>
      <c r="GZA317" s="96"/>
      <c r="GZB317" s="96"/>
      <c r="GZC317" s="96"/>
      <c r="GZD317" s="96"/>
      <c r="GZE317" s="96"/>
      <c r="GZF317" s="96"/>
      <c r="GZG317" s="96"/>
      <c r="GZH317" s="96"/>
      <c r="GZI317" s="96"/>
      <c r="GZJ317" s="96"/>
      <c r="GZK317" s="96"/>
      <c r="GZL317" s="96"/>
      <c r="GZM317" s="96"/>
      <c r="GZN317" s="96"/>
      <c r="GZO317" s="96"/>
      <c r="GZP317" s="96"/>
      <c r="GZQ317" s="96"/>
      <c r="GZR317" s="96"/>
      <c r="GZS317" s="96"/>
      <c r="GZT317" s="96"/>
      <c r="GZU317" s="96"/>
      <c r="GZV317" s="96"/>
      <c r="GZW317" s="96"/>
      <c r="GZX317" s="96"/>
      <c r="GZY317" s="96"/>
      <c r="GZZ317" s="96"/>
      <c r="HAA317" s="96"/>
      <c r="HAB317" s="96"/>
      <c r="HAC317" s="96"/>
      <c r="HAD317" s="96"/>
      <c r="HAE317" s="96"/>
      <c r="HAF317" s="96"/>
      <c r="HAG317" s="96"/>
      <c r="HAH317" s="96"/>
      <c r="HAI317" s="96"/>
      <c r="HAJ317" s="96"/>
      <c r="HAK317" s="96"/>
      <c r="HAL317" s="96"/>
      <c r="HAM317" s="96"/>
      <c r="HAN317" s="96"/>
      <c r="HAO317" s="96"/>
      <c r="HAP317" s="96"/>
      <c r="HAQ317" s="96"/>
      <c r="HAR317" s="96"/>
      <c r="HAS317" s="96"/>
      <c r="HAT317" s="96"/>
      <c r="HAU317" s="96"/>
      <c r="HAV317" s="96"/>
      <c r="HAW317" s="96"/>
      <c r="HAX317" s="96"/>
      <c r="HAY317" s="96"/>
      <c r="HAZ317" s="96"/>
      <c r="HBA317" s="96"/>
      <c r="HBB317" s="96"/>
      <c r="HBC317" s="96"/>
      <c r="HBD317" s="96"/>
      <c r="HBE317" s="96"/>
      <c r="HBF317" s="96"/>
      <c r="HBG317" s="96"/>
      <c r="HBH317" s="96"/>
      <c r="HBI317" s="96"/>
      <c r="HBJ317" s="96"/>
      <c r="HBK317" s="96"/>
      <c r="HBL317" s="96"/>
      <c r="HBM317" s="96"/>
      <c r="HBN317" s="96"/>
      <c r="HBO317" s="96"/>
      <c r="HBP317" s="96"/>
      <c r="HBQ317" s="96"/>
      <c r="HBR317" s="96"/>
      <c r="HBS317" s="96"/>
      <c r="HBT317" s="96"/>
      <c r="HBU317" s="96"/>
      <c r="HBV317" s="96"/>
      <c r="HBW317" s="96"/>
      <c r="HBX317" s="96"/>
      <c r="HBY317" s="96"/>
      <c r="HBZ317" s="96"/>
      <c r="HCA317" s="96"/>
      <c r="HCB317" s="96"/>
      <c r="HCC317" s="96"/>
      <c r="HCD317" s="96"/>
      <c r="HCE317" s="96"/>
      <c r="HCF317" s="96"/>
      <c r="HCG317" s="96"/>
      <c r="HCH317" s="96"/>
      <c r="HCI317" s="96"/>
      <c r="HCJ317" s="96"/>
      <c r="HCK317" s="96"/>
      <c r="HCL317" s="96"/>
      <c r="HCM317" s="96"/>
      <c r="HCN317" s="96"/>
      <c r="HCO317" s="96"/>
      <c r="HCP317" s="96"/>
      <c r="HCQ317" s="96"/>
      <c r="HCR317" s="96"/>
      <c r="HCS317" s="96"/>
      <c r="HCT317" s="96"/>
      <c r="HCU317" s="96"/>
      <c r="HCV317" s="96"/>
      <c r="HCW317" s="96"/>
      <c r="HCX317" s="96"/>
      <c r="HCY317" s="96"/>
      <c r="HCZ317" s="96"/>
      <c r="HDA317" s="96"/>
      <c r="HDB317" s="96"/>
      <c r="HDC317" s="96"/>
      <c r="HDD317" s="96"/>
      <c r="HDE317" s="96"/>
      <c r="HDF317" s="96"/>
      <c r="HDG317" s="96"/>
      <c r="HDH317" s="96"/>
      <c r="HDI317" s="96"/>
      <c r="HDJ317" s="96"/>
      <c r="HDK317" s="96"/>
      <c r="HDL317" s="96"/>
      <c r="HDM317" s="96"/>
      <c r="HDN317" s="96"/>
      <c r="HDO317" s="96"/>
      <c r="HDP317" s="96"/>
      <c r="HDQ317" s="96"/>
      <c r="HDR317" s="96"/>
      <c r="HDS317" s="96"/>
      <c r="HDT317" s="96"/>
      <c r="HDU317" s="96"/>
      <c r="HDV317" s="96"/>
      <c r="HDW317" s="96"/>
      <c r="HDX317" s="96"/>
      <c r="HDY317" s="96"/>
      <c r="HDZ317" s="96"/>
      <c r="HEA317" s="96"/>
      <c r="HEB317" s="96"/>
      <c r="HEC317" s="96"/>
      <c r="HED317" s="96"/>
      <c r="HEE317" s="96"/>
      <c r="HEF317" s="96"/>
      <c r="HEG317" s="96"/>
      <c r="HEH317" s="96"/>
      <c r="HEI317" s="96"/>
      <c r="HEJ317" s="96"/>
      <c r="HEK317" s="96"/>
      <c r="HEL317" s="96"/>
      <c r="HEM317" s="96"/>
      <c r="HEN317" s="96"/>
      <c r="HEO317" s="96"/>
      <c r="HEP317" s="96"/>
      <c r="HEQ317" s="96"/>
      <c r="HER317" s="96"/>
      <c r="HES317" s="96"/>
      <c r="HET317" s="96"/>
      <c r="HEU317" s="96"/>
      <c r="HEV317" s="96"/>
      <c r="HEW317" s="96"/>
      <c r="HEX317" s="96"/>
      <c r="HEY317" s="96"/>
      <c r="HEZ317" s="96"/>
      <c r="HFA317" s="96"/>
      <c r="HFB317" s="96"/>
      <c r="HFC317" s="96"/>
      <c r="HFD317" s="96"/>
      <c r="HFE317" s="96"/>
      <c r="HFF317" s="96"/>
      <c r="HFG317" s="96"/>
      <c r="HFH317" s="96"/>
      <c r="HFI317" s="96"/>
      <c r="HFJ317" s="96"/>
      <c r="HFK317" s="96"/>
      <c r="HFL317" s="96"/>
      <c r="HFM317" s="96"/>
      <c r="HFN317" s="96"/>
      <c r="HFO317" s="96"/>
      <c r="HFP317" s="96"/>
      <c r="HFQ317" s="96"/>
      <c r="HFR317" s="96"/>
      <c r="HFS317" s="96"/>
      <c r="HFT317" s="96"/>
      <c r="HFU317" s="96"/>
      <c r="HFV317" s="96"/>
      <c r="HFW317" s="96"/>
      <c r="HFX317" s="96"/>
      <c r="HFY317" s="96"/>
      <c r="HFZ317" s="96"/>
      <c r="HGA317" s="96"/>
      <c r="HGB317" s="96"/>
      <c r="HGC317" s="96"/>
      <c r="HGD317" s="96"/>
      <c r="HGE317" s="96"/>
      <c r="HGF317" s="96"/>
      <c r="HGG317" s="96"/>
      <c r="HGH317" s="96"/>
      <c r="HGI317" s="96"/>
      <c r="HGJ317" s="96"/>
      <c r="HGK317" s="96"/>
      <c r="HGL317" s="96"/>
      <c r="HGM317" s="96"/>
      <c r="HGN317" s="96"/>
      <c r="HGO317" s="96"/>
      <c r="HGP317" s="96"/>
      <c r="HGQ317" s="96"/>
      <c r="HGR317" s="96"/>
      <c r="HGS317" s="96"/>
      <c r="HGT317" s="96"/>
      <c r="HGU317" s="96"/>
      <c r="HGV317" s="96"/>
      <c r="HGW317" s="96"/>
      <c r="HGX317" s="96"/>
      <c r="HGY317" s="96"/>
      <c r="HGZ317" s="96"/>
      <c r="HHA317" s="96"/>
      <c r="HHB317" s="96"/>
      <c r="HHC317" s="96"/>
      <c r="HHD317" s="96"/>
      <c r="HHE317" s="96"/>
      <c r="HHF317" s="96"/>
      <c r="HHG317" s="96"/>
      <c r="HHH317" s="96"/>
      <c r="HHI317" s="96"/>
      <c r="HHJ317" s="96"/>
      <c r="HHK317" s="96"/>
      <c r="HHL317" s="96"/>
      <c r="HHM317" s="96"/>
      <c r="HHN317" s="96"/>
      <c r="HHO317" s="96"/>
      <c r="HHP317" s="96"/>
      <c r="HHQ317" s="96"/>
      <c r="HHR317" s="96"/>
      <c r="HHS317" s="96"/>
      <c r="HHT317" s="96"/>
      <c r="HHU317" s="96"/>
      <c r="HHV317" s="96"/>
      <c r="HHW317" s="96"/>
      <c r="HHX317" s="96"/>
      <c r="HHY317" s="96"/>
      <c r="HHZ317" s="96"/>
      <c r="HIA317" s="96"/>
      <c r="HIB317" s="96"/>
      <c r="HIC317" s="96"/>
      <c r="HID317" s="96"/>
      <c r="HIE317" s="96"/>
      <c r="HIF317" s="96"/>
      <c r="HIG317" s="96"/>
      <c r="HIH317" s="96"/>
      <c r="HII317" s="96"/>
      <c r="HIJ317" s="96"/>
      <c r="HIK317" s="96"/>
      <c r="HIL317" s="96"/>
      <c r="HIM317" s="96"/>
      <c r="HIN317" s="96"/>
      <c r="HIO317" s="96"/>
      <c r="HIP317" s="96"/>
      <c r="HIQ317" s="96"/>
      <c r="HIR317" s="96"/>
      <c r="HIS317" s="96"/>
      <c r="HIT317" s="96"/>
      <c r="HIU317" s="96"/>
      <c r="HIV317" s="96"/>
      <c r="HIW317" s="96"/>
      <c r="HIX317" s="96"/>
      <c r="HIY317" s="96"/>
      <c r="HIZ317" s="96"/>
      <c r="HJA317" s="96"/>
      <c r="HJB317" s="96"/>
      <c r="HJC317" s="96"/>
      <c r="HJD317" s="96"/>
      <c r="HJE317" s="96"/>
      <c r="HJF317" s="96"/>
      <c r="HJG317" s="96"/>
      <c r="HJH317" s="96"/>
      <c r="HJI317" s="96"/>
      <c r="HJJ317" s="96"/>
      <c r="HJK317" s="96"/>
      <c r="HJL317" s="96"/>
      <c r="HJM317" s="96"/>
      <c r="HJN317" s="96"/>
      <c r="HJO317" s="96"/>
      <c r="HJP317" s="96"/>
      <c r="HJQ317" s="96"/>
      <c r="HJR317" s="96"/>
      <c r="HJS317" s="96"/>
      <c r="HJT317" s="96"/>
      <c r="HJU317" s="96"/>
      <c r="HJV317" s="96"/>
      <c r="HJW317" s="96"/>
      <c r="HJX317" s="96"/>
      <c r="HJY317" s="96"/>
      <c r="HJZ317" s="96"/>
      <c r="HKA317" s="96"/>
      <c r="HKB317" s="96"/>
      <c r="HKC317" s="96"/>
      <c r="HKD317" s="96"/>
      <c r="HKE317" s="96"/>
      <c r="HKF317" s="96"/>
      <c r="HKG317" s="96"/>
      <c r="HKH317" s="96"/>
      <c r="HKI317" s="96"/>
      <c r="HKJ317" s="96"/>
      <c r="HKK317" s="96"/>
      <c r="HKL317" s="96"/>
      <c r="HKM317" s="96"/>
      <c r="HKN317" s="96"/>
      <c r="HKO317" s="96"/>
      <c r="HKP317" s="96"/>
      <c r="HKQ317" s="96"/>
      <c r="HKR317" s="96"/>
      <c r="HKS317" s="96"/>
      <c r="HKT317" s="96"/>
      <c r="HKU317" s="96"/>
      <c r="HKV317" s="96"/>
      <c r="HKW317" s="96"/>
      <c r="HKX317" s="96"/>
      <c r="HKY317" s="96"/>
      <c r="HKZ317" s="96"/>
      <c r="HLA317" s="96"/>
      <c r="HLB317" s="96"/>
      <c r="HLC317" s="96"/>
      <c r="HLD317" s="96"/>
      <c r="HLE317" s="96"/>
      <c r="HLF317" s="96"/>
      <c r="HLG317" s="96"/>
      <c r="HLH317" s="96"/>
      <c r="HLI317" s="96"/>
      <c r="HLJ317" s="96"/>
      <c r="HLK317" s="96"/>
      <c r="HLL317" s="96"/>
      <c r="HLM317" s="96"/>
      <c r="HLN317" s="96"/>
      <c r="HLO317" s="96"/>
      <c r="HLP317" s="96"/>
      <c r="HLQ317" s="96"/>
      <c r="HLR317" s="96"/>
      <c r="HLS317" s="96"/>
      <c r="HLT317" s="96"/>
      <c r="HLU317" s="96"/>
      <c r="HLV317" s="96"/>
      <c r="HLW317" s="96"/>
      <c r="HLX317" s="96"/>
      <c r="HLY317" s="96"/>
      <c r="HLZ317" s="96"/>
      <c r="HMA317" s="96"/>
      <c r="HMB317" s="96"/>
      <c r="HMC317" s="96"/>
      <c r="HMD317" s="96"/>
      <c r="HME317" s="96"/>
      <c r="HMF317" s="96"/>
      <c r="HMG317" s="96"/>
      <c r="HMH317" s="96"/>
      <c r="HMI317" s="96"/>
      <c r="HMJ317" s="96"/>
      <c r="HMK317" s="96"/>
      <c r="HML317" s="96"/>
      <c r="HMM317" s="96"/>
      <c r="HMN317" s="96"/>
      <c r="HMO317" s="96"/>
      <c r="HMP317" s="96"/>
      <c r="HMQ317" s="96"/>
      <c r="HMR317" s="96"/>
      <c r="HMS317" s="96"/>
      <c r="HMT317" s="96"/>
      <c r="HMU317" s="96"/>
      <c r="HMV317" s="96"/>
      <c r="HMW317" s="96"/>
      <c r="HMX317" s="96"/>
      <c r="HMY317" s="96"/>
      <c r="HMZ317" s="96"/>
      <c r="HNA317" s="96"/>
      <c r="HNB317" s="96"/>
      <c r="HNC317" s="96"/>
      <c r="HND317" s="96"/>
      <c r="HNE317" s="96"/>
      <c r="HNF317" s="96"/>
      <c r="HNG317" s="96"/>
      <c r="HNH317" s="96"/>
      <c r="HNI317" s="96"/>
      <c r="HNJ317" s="96"/>
      <c r="HNK317" s="96"/>
      <c r="HNL317" s="96"/>
      <c r="HNM317" s="96"/>
      <c r="HNN317" s="96"/>
      <c r="HNO317" s="96"/>
      <c r="HNP317" s="96"/>
      <c r="HNQ317" s="96"/>
      <c r="HNR317" s="96"/>
      <c r="HNS317" s="96"/>
      <c r="HNT317" s="96"/>
      <c r="HNU317" s="96"/>
      <c r="HNV317" s="96"/>
      <c r="HNW317" s="96"/>
      <c r="HNX317" s="96"/>
      <c r="HNY317" s="96"/>
      <c r="HNZ317" s="96"/>
      <c r="HOA317" s="96"/>
      <c r="HOB317" s="96"/>
      <c r="HOC317" s="96"/>
      <c r="HOD317" s="96"/>
      <c r="HOE317" s="96"/>
      <c r="HOF317" s="96"/>
      <c r="HOG317" s="96"/>
      <c r="HOH317" s="96"/>
      <c r="HOI317" s="96"/>
      <c r="HOJ317" s="96"/>
      <c r="HOK317" s="96"/>
      <c r="HOL317" s="96"/>
      <c r="HOM317" s="96"/>
      <c r="HON317" s="96"/>
      <c r="HOO317" s="96"/>
      <c r="HOP317" s="96"/>
      <c r="HOQ317" s="96"/>
      <c r="HOR317" s="96"/>
      <c r="HOS317" s="96"/>
      <c r="HOT317" s="96"/>
      <c r="HOU317" s="96"/>
      <c r="HOV317" s="96"/>
      <c r="HOW317" s="96"/>
      <c r="HOX317" s="96"/>
      <c r="HOY317" s="96"/>
      <c r="HOZ317" s="96"/>
      <c r="HPA317" s="96"/>
      <c r="HPB317" s="96"/>
      <c r="HPC317" s="96"/>
      <c r="HPD317" s="96"/>
      <c r="HPE317" s="96"/>
      <c r="HPF317" s="96"/>
      <c r="HPG317" s="96"/>
      <c r="HPH317" s="96"/>
      <c r="HPI317" s="96"/>
      <c r="HPJ317" s="96"/>
      <c r="HPK317" s="96"/>
      <c r="HPL317" s="96"/>
      <c r="HPM317" s="96"/>
      <c r="HPN317" s="96"/>
      <c r="HPO317" s="96"/>
      <c r="HPP317" s="96"/>
      <c r="HPQ317" s="96"/>
      <c r="HPR317" s="96"/>
      <c r="HPS317" s="96"/>
      <c r="HPT317" s="96"/>
      <c r="HPU317" s="96"/>
      <c r="HPV317" s="96"/>
      <c r="HPW317" s="96"/>
      <c r="HPX317" s="96"/>
      <c r="HPY317" s="96"/>
      <c r="HPZ317" s="96"/>
      <c r="HQA317" s="96"/>
      <c r="HQB317" s="96"/>
      <c r="HQC317" s="96"/>
      <c r="HQD317" s="96"/>
      <c r="HQE317" s="96"/>
      <c r="HQF317" s="96"/>
      <c r="HQG317" s="96"/>
      <c r="HQH317" s="96"/>
      <c r="HQI317" s="96"/>
      <c r="HQJ317" s="96"/>
      <c r="HQK317" s="96"/>
      <c r="HQL317" s="96"/>
      <c r="HQM317" s="96"/>
      <c r="HQN317" s="96"/>
      <c r="HQO317" s="96"/>
      <c r="HQP317" s="96"/>
      <c r="HQQ317" s="96"/>
      <c r="HQR317" s="96"/>
      <c r="HQS317" s="96"/>
      <c r="HQT317" s="96"/>
      <c r="HQU317" s="96"/>
      <c r="HQV317" s="96"/>
      <c r="HQW317" s="96"/>
      <c r="HQX317" s="96"/>
      <c r="HQY317" s="96"/>
      <c r="HQZ317" s="96"/>
      <c r="HRA317" s="96"/>
      <c r="HRB317" s="96"/>
      <c r="HRC317" s="96"/>
      <c r="HRD317" s="96"/>
      <c r="HRE317" s="96"/>
      <c r="HRF317" s="96"/>
      <c r="HRG317" s="96"/>
      <c r="HRH317" s="96"/>
      <c r="HRI317" s="96"/>
      <c r="HRJ317" s="96"/>
      <c r="HRK317" s="96"/>
      <c r="HRL317" s="96"/>
      <c r="HRM317" s="96"/>
      <c r="HRN317" s="96"/>
      <c r="HRO317" s="96"/>
      <c r="HRP317" s="96"/>
      <c r="HRQ317" s="96"/>
      <c r="HRR317" s="96"/>
      <c r="HRS317" s="96"/>
      <c r="HRT317" s="96"/>
      <c r="HRU317" s="96"/>
      <c r="HRV317" s="96"/>
      <c r="HRW317" s="96"/>
      <c r="HRX317" s="96"/>
      <c r="HRY317" s="96"/>
      <c r="HRZ317" s="96"/>
      <c r="HSA317" s="96"/>
      <c r="HSB317" s="96"/>
      <c r="HSC317" s="96"/>
      <c r="HSD317" s="96"/>
      <c r="HSE317" s="96"/>
      <c r="HSF317" s="96"/>
      <c r="HSG317" s="96"/>
      <c r="HSH317" s="96"/>
      <c r="HSI317" s="96"/>
      <c r="HSJ317" s="96"/>
      <c r="HSK317" s="96"/>
      <c r="HSL317" s="96"/>
      <c r="HSM317" s="96"/>
      <c r="HSN317" s="96"/>
      <c r="HSO317" s="96"/>
      <c r="HSP317" s="96"/>
      <c r="HSQ317" s="96"/>
      <c r="HSR317" s="96"/>
      <c r="HSS317" s="96"/>
      <c r="HST317" s="96"/>
      <c r="HSU317" s="96"/>
      <c r="HSV317" s="96"/>
      <c r="HSW317" s="96"/>
      <c r="HSX317" s="96"/>
      <c r="HSY317" s="96"/>
      <c r="HSZ317" s="96"/>
      <c r="HTA317" s="96"/>
      <c r="HTB317" s="96"/>
      <c r="HTC317" s="96"/>
      <c r="HTD317" s="96"/>
      <c r="HTE317" s="96"/>
      <c r="HTF317" s="96"/>
      <c r="HTG317" s="96"/>
      <c r="HTH317" s="96"/>
      <c r="HTI317" s="96"/>
      <c r="HTJ317" s="96"/>
      <c r="HTK317" s="96"/>
      <c r="HTL317" s="96"/>
      <c r="HTM317" s="96"/>
      <c r="HTN317" s="96"/>
      <c r="HTO317" s="96"/>
      <c r="HTP317" s="96"/>
      <c r="HTQ317" s="96"/>
      <c r="HTR317" s="96"/>
      <c r="HTS317" s="96"/>
      <c r="HTT317" s="96"/>
      <c r="HTU317" s="96"/>
      <c r="HTV317" s="96"/>
      <c r="HTW317" s="96"/>
      <c r="HTX317" s="96"/>
      <c r="HTY317" s="96"/>
      <c r="HTZ317" s="96"/>
      <c r="HUA317" s="96"/>
      <c r="HUB317" s="96"/>
      <c r="HUC317" s="96"/>
      <c r="HUD317" s="96"/>
      <c r="HUE317" s="96"/>
      <c r="HUF317" s="96"/>
      <c r="HUG317" s="96"/>
      <c r="HUH317" s="96"/>
      <c r="HUI317" s="96"/>
      <c r="HUJ317" s="96"/>
      <c r="HUK317" s="96"/>
      <c r="HUL317" s="96"/>
      <c r="HUM317" s="96"/>
      <c r="HUN317" s="96"/>
      <c r="HUO317" s="96"/>
      <c r="HUP317" s="96"/>
      <c r="HUQ317" s="96"/>
      <c r="HUR317" s="96"/>
      <c r="HUS317" s="96"/>
      <c r="HUT317" s="96"/>
      <c r="HUU317" s="96"/>
      <c r="HUV317" s="96"/>
      <c r="HUW317" s="96"/>
      <c r="HUX317" s="96"/>
      <c r="HUY317" s="96"/>
      <c r="HUZ317" s="96"/>
      <c r="HVA317" s="96"/>
      <c r="HVB317" s="96"/>
      <c r="HVC317" s="96"/>
      <c r="HVD317" s="96"/>
      <c r="HVE317" s="96"/>
      <c r="HVF317" s="96"/>
      <c r="HVG317" s="96"/>
      <c r="HVH317" s="96"/>
      <c r="HVI317" s="96"/>
      <c r="HVJ317" s="96"/>
      <c r="HVK317" s="96"/>
      <c r="HVL317" s="96"/>
      <c r="HVM317" s="96"/>
      <c r="HVN317" s="96"/>
      <c r="HVO317" s="96"/>
      <c r="HVP317" s="96"/>
      <c r="HVQ317" s="96"/>
      <c r="HVR317" s="96"/>
      <c r="HVS317" s="96"/>
      <c r="HVT317" s="96"/>
      <c r="HVU317" s="96"/>
      <c r="HVV317" s="96"/>
      <c r="HVW317" s="96"/>
      <c r="HVX317" s="96"/>
      <c r="HVY317" s="96"/>
      <c r="HVZ317" s="96"/>
      <c r="HWA317" s="96"/>
      <c r="HWB317" s="96"/>
      <c r="HWC317" s="96"/>
      <c r="HWD317" s="96"/>
      <c r="HWE317" s="96"/>
      <c r="HWF317" s="96"/>
      <c r="HWG317" s="96"/>
      <c r="HWH317" s="96"/>
      <c r="HWI317" s="96"/>
      <c r="HWJ317" s="96"/>
      <c r="HWK317" s="96"/>
      <c r="HWL317" s="96"/>
      <c r="HWM317" s="96"/>
      <c r="HWN317" s="96"/>
      <c r="HWO317" s="96"/>
      <c r="HWP317" s="96"/>
      <c r="HWQ317" s="96"/>
      <c r="HWR317" s="96"/>
      <c r="HWS317" s="96"/>
      <c r="HWT317" s="96"/>
      <c r="HWU317" s="96"/>
      <c r="HWV317" s="96"/>
      <c r="HWW317" s="96"/>
      <c r="HWX317" s="96"/>
      <c r="HWY317" s="96"/>
      <c r="HWZ317" s="96"/>
      <c r="HXA317" s="96"/>
      <c r="HXB317" s="96"/>
      <c r="HXC317" s="96"/>
      <c r="HXD317" s="96"/>
      <c r="HXE317" s="96"/>
      <c r="HXF317" s="96"/>
      <c r="HXG317" s="96"/>
      <c r="HXH317" s="96"/>
      <c r="HXI317" s="96"/>
      <c r="HXJ317" s="96"/>
      <c r="HXK317" s="96"/>
      <c r="HXL317" s="96"/>
      <c r="HXM317" s="96"/>
      <c r="HXN317" s="96"/>
      <c r="HXO317" s="96"/>
      <c r="HXP317" s="96"/>
      <c r="HXQ317" s="96"/>
      <c r="HXR317" s="96"/>
      <c r="HXS317" s="96"/>
      <c r="HXT317" s="96"/>
      <c r="HXU317" s="96"/>
      <c r="HXV317" s="96"/>
      <c r="HXW317" s="96"/>
      <c r="HXX317" s="96"/>
      <c r="HXY317" s="96"/>
      <c r="HXZ317" s="96"/>
      <c r="HYA317" s="96"/>
      <c r="HYB317" s="96"/>
      <c r="HYC317" s="96"/>
      <c r="HYD317" s="96"/>
      <c r="HYE317" s="96"/>
      <c r="HYF317" s="96"/>
      <c r="HYG317" s="96"/>
      <c r="HYH317" s="96"/>
      <c r="HYI317" s="96"/>
      <c r="HYJ317" s="96"/>
      <c r="HYK317" s="96"/>
      <c r="HYL317" s="96"/>
      <c r="HYM317" s="96"/>
      <c r="HYN317" s="96"/>
      <c r="HYO317" s="96"/>
      <c r="HYP317" s="96"/>
      <c r="HYQ317" s="96"/>
      <c r="HYR317" s="96"/>
      <c r="HYS317" s="96"/>
      <c r="HYT317" s="96"/>
      <c r="HYU317" s="96"/>
      <c r="HYV317" s="96"/>
      <c r="HYW317" s="96"/>
      <c r="HYX317" s="96"/>
      <c r="HYY317" s="96"/>
      <c r="HYZ317" s="96"/>
      <c r="HZA317" s="96"/>
      <c r="HZB317" s="96"/>
      <c r="HZC317" s="96"/>
      <c r="HZD317" s="96"/>
      <c r="HZE317" s="96"/>
      <c r="HZF317" s="96"/>
      <c r="HZG317" s="96"/>
      <c r="HZH317" s="96"/>
      <c r="HZI317" s="96"/>
      <c r="HZJ317" s="96"/>
      <c r="HZK317" s="96"/>
      <c r="HZL317" s="96"/>
      <c r="HZM317" s="96"/>
      <c r="HZN317" s="96"/>
      <c r="HZO317" s="96"/>
      <c r="HZP317" s="96"/>
      <c r="HZQ317" s="96"/>
      <c r="HZR317" s="96"/>
      <c r="HZS317" s="96"/>
      <c r="HZT317" s="96"/>
      <c r="HZU317" s="96"/>
      <c r="HZV317" s="96"/>
      <c r="HZW317" s="96"/>
      <c r="HZX317" s="96"/>
      <c r="HZY317" s="96"/>
      <c r="HZZ317" s="96"/>
      <c r="IAA317" s="96"/>
      <c r="IAB317" s="96"/>
      <c r="IAC317" s="96"/>
      <c r="IAD317" s="96"/>
      <c r="IAE317" s="96"/>
      <c r="IAF317" s="96"/>
      <c r="IAG317" s="96"/>
      <c r="IAH317" s="96"/>
      <c r="IAI317" s="96"/>
      <c r="IAJ317" s="96"/>
      <c r="IAK317" s="96"/>
      <c r="IAL317" s="96"/>
      <c r="IAM317" s="96"/>
      <c r="IAN317" s="96"/>
      <c r="IAO317" s="96"/>
      <c r="IAP317" s="96"/>
      <c r="IAQ317" s="96"/>
      <c r="IAR317" s="96"/>
      <c r="IAS317" s="96"/>
      <c r="IAT317" s="96"/>
      <c r="IAU317" s="96"/>
      <c r="IAV317" s="96"/>
      <c r="IAW317" s="96"/>
      <c r="IAX317" s="96"/>
      <c r="IAY317" s="96"/>
      <c r="IAZ317" s="96"/>
      <c r="IBA317" s="96"/>
      <c r="IBB317" s="96"/>
      <c r="IBC317" s="96"/>
      <c r="IBD317" s="96"/>
      <c r="IBE317" s="96"/>
      <c r="IBF317" s="96"/>
      <c r="IBG317" s="96"/>
      <c r="IBH317" s="96"/>
      <c r="IBI317" s="96"/>
      <c r="IBJ317" s="96"/>
      <c r="IBK317" s="96"/>
      <c r="IBL317" s="96"/>
      <c r="IBM317" s="96"/>
      <c r="IBN317" s="96"/>
      <c r="IBO317" s="96"/>
      <c r="IBP317" s="96"/>
      <c r="IBQ317" s="96"/>
      <c r="IBR317" s="96"/>
      <c r="IBS317" s="96"/>
      <c r="IBT317" s="96"/>
      <c r="IBU317" s="96"/>
      <c r="IBV317" s="96"/>
      <c r="IBW317" s="96"/>
      <c r="IBX317" s="96"/>
      <c r="IBY317" s="96"/>
      <c r="IBZ317" s="96"/>
      <c r="ICA317" s="96"/>
      <c r="ICB317" s="96"/>
      <c r="ICC317" s="96"/>
      <c r="ICD317" s="96"/>
      <c r="ICE317" s="96"/>
      <c r="ICF317" s="96"/>
      <c r="ICG317" s="96"/>
      <c r="ICH317" s="96"/>
      <c r="ICI317" s="96"/>
      <c r="ICJ317" s="96"/>
      <c r="ICK317" s="96"/>
      <c r="ICL317" s="96"/>
      <c r="ICM317" s="96"/>
      <c r="ICN317" s="96"/>
      <c r="ICO317" s="96"/>
      <c r="ICP317" s="96"/>
      <c r="ICQ317" s="96"/>
      <c r="ICR317" s="96"/>
      <c r="ICS317" s="96"/>
      <c r="ICT317" s="96"/>
      <c r="ICU317" s="96"/>
      <c r="ICV317" s="96"/>
      <c r="ICW317" s="96"/>
      <c r="ICX317" s="96"/>
      <c r="ICY317" s="96"/>
      <c r="ICZ317" s="96"/>
      <c r="IDA317" s="96"/>
      <c r="IDB317" s="96"/>
      <c r="IDC317" s="96"/>
      <c r="IDD317" s="96"/>
      <c r="IDE317" s="96"/>
      <c r="IDF317" s="96"/>
      <c r="IDG317" s="96"/>
      <c r="IDH317" s="96"/>
      <c r="IDI317" s="96"/>
      <c r="IDJ317" s="96"/>
      <c r="IDK317" s="96"/>
      <c r="IDL317" s="96"/>
      <c r="IDM317" s="96"/>
      <c r="IDN317" s="96"/>
      <c r="IDO317" s="96"/>
      <c r="IDP317" s="96"/>
      <c r="IDQ317" s="96"/>
      <c r="IDR317" s="96"/>
      <c r="IDS317" s="96"/>
      <c r="IDT317" s="96"/>
      <c r="IDU317" s="96"/>
      <c r="IDV317" s="96"/>
      <c r="IDW317" s="96"/>
      <c r="IDX317" s="96"/>
      <c r="IDY317" s="96"/>
      <c r="IDZ317" s="96"/>
      <c r="IEA317" s="96"/>
      <c r="IEB317" s="96"/>
      <c r="IEC317" s="96"/>
      <c r="IED317" s="96"/>
      <c r="IEE317" s="96"/>
      <c r="IEF317" s="96"/>
      <c r="IEG317" s="96"/>
      <c r="IEH317" s="96"/>
      <c r="IEI317" s="96"/>
      <c r="IEJ317" s="96"/>
      <c r="IEK317" s="96"/>
      <c r="IEL317" s="96"/>
      <c r="IEM317" s="96"/>
      <c r="IEN317" s="96"/>
      <c r="IEO317" s="96"/>
      <c r="IEP317" s="96"/>
      <c r="IEQ317" s="96"/>
      <c r="IER317" s="96"/>
      <c r="IES317" s="96"/>
      <c r="IET317" s="96"/>
      <c r="IEU317" s="96"/>
      <c r="IEV317" s="96"/>
      <c r="IEW317" s="96"/>
      <c r="IEX317" s="96"/>
      <c r="IEY317" s="96"/>
      <c r="IEZ317" s="96"/>
      <c r="IFA317" s="96"/>
      <c r="IFB317" s="96"/>
      <c r="IFC317" s="96"/>
      <c r="IFD317" s="96"/>
      <c r="IFE317" s="96"/>
      <c r="IFF317" s="96"/>
      <c r="IFG317" s="96"/>
      <c r="IFH317" s="96"/>
      <c r="IFI317" s="96"/>
      <c r="IFJ317" s="96"/>
      <c r="IFK317" s="96"/>
      <c r="IFL317" s="96"/>
      <c r="IFM317" s="96"/>
      <c r="IFN317" s="96"/>
      <c r="IFO317" s="96"/>
      <c r="IFP317" s="96"/>
      <c r="IFQ317" s="96"/>
      <c r="IFR317" s="96"/>
      <c r="IFS317" s="96"/>
      <c r="IFT317" s="96"/>
      <c r="IFU317" s="96"/>
      <c r="IFV317" s="96"/>
      <c r="IFW317" s="96"/>
      <c r="IFX317" s="96"/>
      <c r="IFY317" s="96"/>
      <c r="IFZ317" s="96"/>
      <c r="IGA317" s="96"/>
      <c r="IGB317" s="96"/>
      <c r="IGC317" s="96"/>
      <c r="IGD317" s="96"/>
      <c r="IGE317" s="96"/>
      <c r="IGF317" s="96"/>
      <c r="IGG317" s="96"/>
      <c r="IGH317" s="96"/>
      <c r="IGI317" s="96"/>
      <c r="IGJ317" s="96"/>
      <c r="IGK317" s="96"/>
      <c r="IGL317" s="96"/>
      <c r="IGM317" s="96"/>
      <c r="IGN317" s="96"/>
      <c r="IGO317" s="96"/>
      <c r="IGP317" s="96"/>
      <c r="IGQ317" s="96"/>
      <c r="IGR317" s="96"/>
      <c r="IGS317" s="96"/>
      <c r="IGT317" s="96"/>
      <c r="IGU317" s="96"/>
      <c r="IGV317" s="96"/>
      <c r="IGW317" s="96"/>
      <c r="IGX317" s="96"/>
      <c r="IGY317" s="96"/>
      <c r="IGZ317" s="96"/>
      <c r="IHA317" s="96"/>
      <c r="IHB317" s="96"/>
      <c r="IHC317" s="96"/>
      <c r="IHD317" s="96"/>
      <c r="IHE317" s="96"/>
      <c r="IHF317" s="96"/>
      <c r="IHG317" s="96"/>
      <c r="IHH317" s="96"/>
      <c r="IHI317" s="96"/>
      <c r="IHJ317" s="96"/>
      <c r="IHK317" s="96"/>
      <c r="IHL317" s="96"/>
      <c r="IHM317" s="96"/>
      <c r="IHN317" s="96"/>
      <c r="IHO317" s="96"/>
      <c r="IHP317" s="96"/>
      <c r="IHQ317" s="96"/>
      <c r="IHR317" s="96"/>
      <c r="IHS317" s="96"/>
      <c r="IHT317" s="96"/>
      <c r="IHU317" s="96"/>
      <c r="IHV317" s="96"/>
      <c r="IHW317" s="96"/>
      <c r="IHX317" s="96"/>
      <c r="IHY317" s="96"/>
      <c r="IHZ317" s="96"/>
      <c r="IIA317" s="96"/>
      <c r="IIB317" s="96"/>
      <c r="IIC317" s="96"/>
      <c r="IID317" s="96"/>
      <c r="IIE317" s="96"/>
      <c r="IIF317" s="96"/>
      <c r="IIG317" s="96"/>
      <c r="IIH317" s="96"/>
      <c r="III317" s="96"/>
      <c r="IIJ317" s="96"/>
      <c r="IIK317" s="96"/>
      <c r="IIL317" s="96"/>
      <c r="IIM317" s="96"/>
      <c r="IIN317" s="96"/>
      <c r="IIO317" s="96"/>
      <c r="IIP317" s="96"/>
      <c r="IIQ317" s="96"/>
      <c r="IIR317" s="96"/>
      <c r="IIS317" s="96"/>
      <c r="IIT317" s="96"/>
      <c r="IIU317" s="96"/>
      <c r="IIV317" s="96"/>
      <c r="IIW317" s="96"/>
      <c r="IIX317" s="96"/>
      <c r="IIY317" s="96"/>
      <c r="IIZ317" s="96"/>
      <c r="IJA317" s="96"/>
      <c r="IJB317" s="96"/>
      <c r="IJC317" s="96"/>
      <c r="IJD317" s="96"/>
      <c r="IJE317" s="96"/>
      <c r="IJF317" s="96"/>
      <c r="IJG317" s="96"/>
      <c r="IJH317" s="96"/>
      <c r="IJI317" s="96"/>
      <c r="IJJ317" s="96"/>
      <c r="IJK317" s="96"/>
      <c r="IJL317" s="96"/>
      <c r="IJM317" s="96"/>
      <c r="IJN317" s="96"/>
      <c r="IJO317" s="96"/>
      <c r="IJP317" s="96"/>
      <c r="IJQ317" s="96"/>
      <c r="IJR317" s="96"/>
      <c r="IJS317" s="96"/>
      <c r="IJT317" s="96"/>
      <c r="IJU317" s="96"/>
      <c r="IJV317" s="96"/>
      <c r="IJW317" s="96"/>
      <c r="IJX317" s="96"/>
      <c r="IJY317" s="96"/>
      <c r="IJZ317" s="96"/>
      <c r="IKA317" s="96"/>
      <c r="IKB317" s="96"/>
      <c r="IKC317" s="96"/>
      <c r="IKD317" s="96"/>
      <c r="IKE317" s="96"/>
      <c r="IKF317" s="96"/>
      <c r="IKG317" s="96"/>
      <c r="IKH317" s="96"/>
      <c r="IKI317" s="96"/>
      <c r="IKJ317" s="96"/>
      <c r="IKK317" s="96"/>
      <c r="IKL317" s="96"/>
      <c r="IKM317" s="96"/>
      <c r="IKN317" s="96"/>
      <c r="IKO317" s="96"/>
      <c r="IKP317" s="96"/>
      <c r="IKQ317" s="96"/>
      <c r="IKR317" s="96"/>
      <c r="IKS317" s="96"/>
      <c r="IKT317" s="96"/>
      <c r="IKU317" s="96"/>
      <c r="IKV317" s="96"/>
      <c r="IKW317" s="96"/>
      <c r="IKX317" s="96"/>
      <c r="IKY317" s="96"/>
      <c r="IKZ317" s="96"/>
      <c r="ILA317" s="96"/>
      <c r="ILB317" s="96"/>
      <c r="ILC317" s="96"/>
      <c r="ILD317" s="96"/>
      <c r="ILE317" s="96"/>
      <c r="ILF317" s="96"/>
      <c r="ILG317" s="96"/>
      <c r="ILH317" s="96"/>
      <c r="ILI317" s="96"/>
      <c r="ILJ317" s="96"/>
      <c r="ILK317" s="96"/>
      <c r="ILL317" s="96"/>
      <c r="ILM317" s="96"/>
      <c r="ILN317" s="96"/>
      <c r="ILO317" s="96"/>
      <c r="ILP317" s="96"/>
      <c r="ILQ317" s="96"/>
      <c r="ILR317" s="96"/>
      <c r="ILS317" s="96"/>
      <c r="ILT317" s="96"/>
      <c r="ILU317" s="96"/>
      <c r="ILV317" s="96"/>
      <c r="ILW317" s="96"/>
      <c r="ILX317" s="96"/>
      <c r="ILY317" s="96"/>
      <c r="ILZ317" s="96"/>
      <c r="IMA317" s="96"/>
      <c r="IMB317" s="96"/>
      <c r="IMC317" s="96"/>
      <c r="IMD317" s="96"/>
      <c r="IME317" s="96"/>
      <c r="IMF317" s="96"/>
      <c r="IMG317" s="96"/>
      <c r="IMH317" s="96"/>
      <c r="IMI317" s="96"/>
      <c r="IMJ317" s="96"/>
      <c r="IMK317" s="96"/>
      <c r="IML317" s="96"/>
      <c r="IMM317" s="96"/>
      <c r="IMN317" s="96"/>
      <c r="IMO317" s="96"/>
      <c r="IMP317" s="96"/>
      <c r="IMQ317" s="96"/>
      <c r="IMR317" s="96"/>
      <c r="IMS317" s="96"/>
      <c r="IMT317" s="96"/>
      <c r="IMU317" s="96"/>
      <c r="IMV317" s="96"/>
      <c r="IMW317" s="96"/>
      <c r="IMX317" s="96"/>
      <c r="IMY317" s="96"/>
      <c r="IMZ317" s="96"/>
      <c r="INA317" s="96"/>
      <c r="INB317" s="96"/>
      <c r="INC317" s="96"/>
      <c r="IND317" s="96"/>
      <c r="INE317" s="96"/>
      <c r="INF317" s="96"/>
      <c r="ING317" s="96"/>
      <c r="INH317" s="96"/>
      <c r="INI317" s="96"/>
      <c r="INJ317" s="96"/>
      <c r="INK317" s="96"/>
      <c r="INL317" s="96"/>
      <c r="INM317" s="96"/>
      <c r="INN317" s="96"/>
      <c r="INO317" s="96"/>
      <c r="INP317" s="96"/>
      <c r="INQ317" s="96"/>
      <c r="INR317" s="96"/>
      <c r="INS317" s="96"/>
      <c r="INT317" s="96"/>
      <c r="INU317" s="96"/>
      <c r="INV317" s="96"/>
      <c r="INW317" s="96"/>
      <c r="INX317" s="96"/>
      <c r="INY317" s="96"/>
      <c r="INZ317" s="96"/>
      <c r="IOA317" s="96"/>
      <c r="IOB317" s="96"/>
      <c r="IOC317" s="96"/>
      <c r="IOD317" s="96"/>
      <c r="IOE317" s="96"/>
      <c r="IOF317" s="96"/>
      <c r="IOG317" s="96"/>
      <c r="IOH317" s="96"/>
      <c r="IOI317" s="96"/>
      <c r="IOJ317" s="96"/>
      <c r="IOK317" s="96"/>
      <c r="IOL317" s="96"/>
      <c r="IOM317" s="96"/>
      <c r="ION317" s="96"/>
      <c r="IOO317" s="96"/>
      <c r="IOP317" s="96"/>
      <c r="IOQ317" s="96"/>
      <c r="IOR317" s="96"/>
      <c r="IOS317" s="96"/>
      <c r="IOT317" s="96"/>
      <c r="IOU317" s="96"/>
      <c r="IOV317" s="96"/>
      <c r="IOW317" s="96"/>
      <c r="IOX317" s="96"/>
      <c r="IOY317" s="96"/>
      <c r="IOZ317" s="96"/>
      <c r="IPA317" s="96"/>
      <c r="IPB317" s="96"/>
      <c r="IPC317" s="96"/>
      <c r="IPD317" s="96"/>
      <c r="IPE317" s="96"/>
      <c r="IPF317" s="96"/>
      <c r="IPG317" s="96"/>
      <c r="IPH317" s="96"/>
      <c r="IPI317" s="96"/>
      <c r="IPJ317" s="96"/>
      <c r="IPK317" s="96"/>
      <c r="IPL317" s="96"/>
      <c r="IPM317" s="96"/>
      <c r="IPN317" s="96"/>
      <c r="IPO317" s="96"/>
      <c r="IPP317" s="96"/>
      <c r="IPQ317" s="96"/>
      <c r="IPR317" s="96"/>
      <c r="IPS317" s="96"/>
      <c r="IPT317" s="96"/>
      <c r="IPU317" s="96"/>
      <c r="IPV317" s="96"/>
      <c r="IPW317" s="96"/>
      <c r="IPX317" s="96"/>
      <c r="IPY317" s="96"/>
      <c r="IPZ317" s="96"/>
      <c r="IQA317" s="96"/>
      <c r="IQB317" s="96"/>
      <c r="IQC317" s="96"/>
      <c r="IQD317" s="96"/>
      <c r="IQE317" s="96"/>
      <c r="IQF317" s="96"/>
      <c r="IQG317" s="96"/>
      <c r="IQH317" s="96"/>
      <c r="IQI317" s="96"/>
      <c r="IQJ317" s="96"/>
      <c r="IQK317" s="96"/>
      <c r="IQL317" s="96"/>
      <c r="IQM317" s="96"/>
      <c r="IQN317" s="96"/>
      <c r="IQO317" s="96"/>
      <c r="IQP317" s="96"/>
      <c r="IQQ317" s="96"/>
      <c r="IQR317" s="96"/>
      <c r="IQS317" s="96"/>
      <c r="IQT317" s="96"/>
      <c r="IQU317" s="96"/>
      <c r="IQV317" s="96"/>
      <c r="IQW317" s="96"/>
      <c r="IQX317" s="96"/>
      <c r="IQY317" s="96"/>
      <c r="IQZ317" s="96"/>
      <c r="IRA317" s="96"/>
      <c r="IRB317" s="96"/>
      <c r="IRC317" s="96"/>
      <c r="IRD317" s="96"/>
      <c r="IRE317" s="96"/>
      <c r="IRF317" s="96"/>
      <c r="IRG317" s="96"/>
      <c r="IRH317" s="96"/>
      <c r="IRI317" s="96"/>
      <c r="IRJ317" s="96"/>
      <c r="IRK317" s="96"/>
      <c r="IRL317" s="96"/>
      <c r="IRM317" s="96"/>
      <c r="IRN317" s="96"/>
      <c r="IRO317" s="96"/>
      <c r="IRP317" s="96"/>
      <c r="IRQ317" s="96"/>
      <c r="IRR317" s="96"/>
      <c r="IRS317" s="96"/>
      <c r="IRT317" s="96"/>
      <c r="IRU317" s="96"/>
      <c r="IRV317" s="96"/>
      <c r="IRW317" s="96"/>
      <c r="IRX317" s="96"/>
      <c r="IRY317" s="96"/>
      <c r="IRZ317" s="96"/>
      <c r="ISA317" s="96"/>
      <c r="ISB317" s="96"/>
      <c r="ISC317" s="96"/>
      <c r="ISD317" s="96"/>
      <c r="ISE317" s="96"/>
      <c r="ISF317" s="96"/>
      <c r="ISG317" s="96"/>
      <c r="ISH317" s="96"/>
      <c r="ISI317" s="96"/>
      <c r="ISJ317" s="96"/>
      <c r="ISK317" s="96"/>
      <c r="ISL317" s="96"/>
      <c r="ISM317" s="96"/>
      <c r="ISN317" s="96"/>
      <c r="ISO317" s="96"/>
      <c r="ISP317" s="96"/>
      <c r="ISQ317" s="96"/>
      <c r="ISR317" s="96"/>
      <c r="ISS317" s="96"/>
      <c r="IST317" s="96"/>
      <c r="ISU317" s="96"/>
      <c r="ISV317" s="96"/>
      <c r="ISW317" s="96"/>
      <c r="ISX317" s="96"/>
      <c r="ISY317" s="96"/>
      <c r="ISZ317" s="96"/>
      <c r="ITA317" s="96"/>
      <c r="ITB317" s="96"/>
      <c r="ITC317" s="96"/>
      <c r="ITD317" s="96"/>
      <c r="ITE317" s="96"/>
      <c r="ITF317" s="96"/>
      <c r="ITG317" s="96"/>
      <c r="ITH317" s="96"/>
      <c r="ITI317" s="96"/>
      <c r="ITJ317" s="96"/>
      <c r="ITK317" s="96"/>
      <c r="ITL317" s="96"/>
      <c r="ITM317" s="96"/>
      <c r="ITN317" s="96"/>
      <c r="ITO317" s="96"/>
      <c r="ITP317" s="96"/>
      <c r="ITQ317" s="96"/>
      <c r="ITR317" s="96"/>
      <c r="ITS317" s="96"/>
      <c r="ITT317" s="96"/>
      <c r="ITU317" s="96"/>
      <c r="ITV317" s="96"/>
      <c r="ITW317" s="96"/>
      <c r="ITX317" s="96"/>
      <c r="ITY317" s="96"/>
      <c r="ITZ317" s="96"/>
      <c r="IUA317" s="96"/>
      <c r="IUB317" s="96"/>
      <c r="IUC317" s="96"/>
      <c r="IUD317" s="96"/>
      <c r="IUE317" s="96"/>
      <c r="IUF317" s="96"/>
      <c r="IUG317" s="96"/>
      <c r="IUH317" s="96"/>
      <c r="IUI317" s="96"/>
      <c r="IUJ317" s="96"/>
      <c r="IUK317" s="96"/>
      <c r="IUL317" s="96"/>
      <c r="IUM317" s="96"/>
      <c r="IUN317" s="96"/>
      <c r="IUO317" s="96"/>
      <c r="IUP317" s="96"/>
      <c r="IUQ317" s="96"/>
      <c r="IUR317" s="96"/>
      <c r="IUS317" s="96"/>
      <c r="IUT317" s="96"/>
      <c r="IUU317" s="96"/>
      <c r="IUV317" s="96"/>
      <c r="IUW317" s="96"/>
      <c r="IUX317" s="96"/>
      <c r="IUY317" s="96"/>
      <c r="IUZ317" s="96"/>
      <c r="IVA317" s="96"/>
      <c r="IVB317" s="96"/>
      <c r="IVC317" s="96"/>
      <c r="IVD317" s="96"/>
      <c r="IVE317" s="96"/>
      <c r="IVF317" s="96"/>
      <c r="IVG317" s="96"/>
      <c r="IVH317" s="96"/>
      <c r="IVI317" s="96"/>
      <c r="IVJ317" s="96"/>
      <c r="IVK317" s="96"/>
      <c r="IVL317" s="96"/>
      <c r="IVM317" s="96"/>
      <c r="IVN317" s="96"/>
      <c r="IVO317" s="96"/>
      <c r="IVP317" s="96"/>
      <c r="IVQ317" s="96"/>
      <c r="IVR317" s="96"/>
      <c r="IVS317" s="96"/>
      <c r="IVT317" s="96"/>
      <c r="IVU317" s="96"/>
      <c r="IVV317" s="96"/>
      <c r="IVW317" s="96"/>
      <c r="IVX317" s="96"/>
      <c r="IVY317" s="96"/>
      <c r="IVZ317" s="96"/>
      <c r="IWA317" s="96"/>
      <c r="IWB317" s="96"/>
      <c r="IWC317" s="96"/>
      <c r="IWD317" s="96"/>
      <c r="IWE317" s="96"/>
      <c r="IWF317" s="96"/>
      <c r="IWG317" s="96"/>
      <c r="IWH317" s="96"/>
      <c r="IWI317" s="96"/>
      <c r="IWJ317" s="96"/>
      <c r="IWK317" s="96"/>
      <c r="IWL317" s="96"/>
      <c r="IWM317" s="96"/>
      <c r="IWN317" s="96"/>
      <c r="IWO317" s="96"/>
      <c r="IWP317" s="96"/>
      <c r="IWQ317" s="96"/>
      <c r="IWR317" s="96"/>
      <c r="IWS317" s="96"/>
      <c r="IWT317" s="96"/>
      <c r="IWU317" s="96"/>
      <c r="IWV317" s="96"/>
      <c r="IWW317" s="96"/>
      <c r="IWX317" s="96"/>
      <c r="IWY317" s="96"/>
      <c r="IWZ317" s="96"/>
      <c r="IXA317" s="96"/>
      <c r="IXB317" s="96"/>
      <c r="IXC317" s="96"/>
      <c r="IXD317" s="96"/>
      <c r="IXE317" s="96"/>
      <c r="IXF317" s="96"/>
      <c r="IXG317" s="96"/>
      <c r="IXH317" s="96"/>
      <c r="IXI317" s="96"/>
      <c r="IXJ317" s="96"/>
      <c r="IXK317" s="96"/>
      <c r="IXL317" s="96"/>
      <c r="IXM317" s="96"/>
      <c r="IXN317" s="96"/>
      <c r="IXO317" s="96"/>
      <c r="IXP317" s="96"/>
      <c r="IXQ317" s="96"/>
      <c r="IXR317" s="96"/>
      <c r="IXS317" s="96"/>
      <c r="IXT317" s="96"/>
      <c r="IXU317" s="96"/>
      <c r="IXV317" s="96"/>
      <c r="IXW317" s="96"/>
      <c r="IXX317" s="96"/>
      <c r="IXY317" s="96"/>
      <c r="IXZ317" s="96"/>
      <c r="IYA317" s="96"/>
      <c r="IYB317" s="96"/>
      <c r="IYC317" s="96"/>
      <c r="IYD317" s="96"/>
      <c r="IYE317" s="96"/>
      <c r="IYF317" s="96"/>
      <c r="IYG317" s="96"/>
      <c r="IYH317" s="96"/>
      <c r="IYI317" s="96"/>
      <c r="IYJ317" s="96"/>
      <c r="IYK317" s="96"/>
      <c r="IYL317" s="96"/>
      <c r="IYM317" s="96"/>
      <c r="IYN317" s="96"/>
      <c r="IYO317" s="96"/>
      <c r="IYP317" s="96"/>
      <c r="IYQ317" s="96"/>
      <c r="IYR317" s="96"/>
      <c r="IYS317" s="96"/>
      <c r="IYT317" s="96"/>
      <c r="IYU317" s="96"/>
      <c r="IYV317" s="96"/>
      <c r="IYW317" s="96"/>
      <c r="IYX317" s="96"/>
      <c r="IYY317" s="96"/>
      <c r="IYZ317" s="96"/>
      <c r="IZA317" s="96"/>
      <c r="IZB317" s="96"/>
      <c r="IZC317" s="96"/>
      <c r="IZD317" s="96"/>
      <c r="IZE317" s="96"/>
      <c r="IZF317" s="96"/>
      <c r="IZG317" s="96"/>
      <c r="IZH317" s="96"/>
      <c r="IZI317" s="96"/>
      <c r="IZJ317" s="96"/>
      <c r="IZK317" s="96"/>
      <c r="IZL317" s="96"/>
      <c r="IZM317" s="96"/>
      <c r="IZN317" s="96"/>
      <c r="IZO317" s="96"/>
      <c r="IZP317" s="96"/>
      <c r="IZQ317" s="96"/>
      <c r="IZR317" s="96"/>
      <c r="IZS317" s="96"/>
      <c r="IZT317" s="96"/>
      <c r="IZU317" s="96"/>
      <c r="IZV317" s="96"/>
      <c r="IZW317" s="96"/>
      <c r="IZX317" s="96"/>
      <c r="IZY317" s="96"/>
      <c r="IZZ317" s="96"/>
      <c r="JAA317" s="96"/>
      <c r="JAB317" s="96"/>
      <c r="JAC317" s="96"/>
      <c r="JAD317" s="96"/>
      <c r="JAE317" s="96"/>
      <c r="JAF317" s="96"/>
      <c r="JAG317" s="96"/>
      <c r="JAH317" s="96"/>
      <c r="JAI317" s="96"/>
      <c r="JAJ317" s="96"/>
      <c r="JAK317" s="96"/>
      <c r="JAL317" s="96"/>
      <c r="JAM317" s="96"/>
      <c r="JAN317" s="96"/>
      <c r="JAO317" s="96"/>
      <c r="JAP317" s="96"/>
      <c r="JAQ317" s="96"/>
      <c r="JAR317" s="96"/>
      <c r="JAS317" s="96"/>
      <c r="JAT317" s="96"/>
      <c r="JAU317" s="96"/>
      <c r="JAV317" s="96"/>
      <c r="JAW317" s="96"/>
      <c r="JAX317" s="96"/>
      <c r="JAY317" s="96"/>
      <c r="JAZ317" s="96"/>
      <c r="JBA317" s="96"/>
      <c r="JBB317" s="96"/>
      <c r="JBC317" s="96"/>
      <c r="JBD317" s="96"/>
      <c r="JBE317" s="96"/>
      <c r="JBF317" s="96"/>
      <c r="JBG317" s="96"/>
      <c r="JBH317" s="96"/>
      <c r="JBI317" s="96"/>
      <c r="JBJ317" s="96"/>
      <c r="JBK317" s="96"/>
      <c r="JBL317" s="96"/>
      <c r="JBM317" s="96"/>
      <c r="JBN317" s="96"/>
      <c r="JBO317" s="96"/>
      <c r="JBP317" s="96"/>
      <c r="JBQ317" s="96"/>
      <c r="JBR317" s="96"/>
      <c r="JBS317" s="96"/>
      <c r="JBT317" s="96"/>
      <c r="JBU317" s="96"/>
      <c r="JBV317" s="96"/>
      <c r="JBW317" s="96"/>
      <c r="JBX317" s="96"/>
      <c r="JBY317" s="96"/>
      <c r="JBZ317" s="96"/>
      <c r="JCA317" s="96"/>
      <c r="JCB317" s="96"/>
      <c r="JCC317" s="96"/>
      <c r="JCD317" s="96"/>
      <c r="JCE317" s="96"/>
      <c r="JCF317" s="96"/>
      <c r="JCG317" s="96"/>
      <c r="JCH317" s="96"/>
      <c r="JCI317" s="96"/>
      <c r="JCJ317" s="96"/>
      <c r="JCK317" s="96"/>
      <c r="JCL317" s="96"/>
      <c r="JCM317" s="96"/>
      <c r="JCN317" s="96"/>
      <c r="JCO317" s="96"/>
      <c r="JCP317" s="96"/>
      <c r="JCQ317" s="96"/>
      <c r="JCR317" s="96"/>
      <c r="JCS317" s="96"/>
      <c r="JCT317" s="96"/>
      <c r="JCU317" s="96"/>
      <c r="JCV317" s="96"/>
      <c r="JCW317" s="96"/>
      <c r="JCX317" s="96"/>
      <c r="JCY317" s="96"/>
      <c r="JCZ317" s="96"/>
      <c r="JDA317" s="96"/>
      <c r="JDB317" s="96"/>
      <c r="JDC317" s="96"/>
      <c r="JDD317" s="96"/>
      <c r="JDE317" s="96"/>
      <c r="JDF317" s="96"/>
      <c r="JDG317" s="96"/>
      <c r="JDH317" s="96"/>
      <c r="JDI317" s="96"/>
      <c r="JDJ317" s="96"/>
      <c r="JDK317" s="96"/>
      <c r="JDL317" s="96"/>
      <c r="JDM317" s="96"/>
      <c r="JDN317" s="96"/>
      <c r="JDO317" s="96"/>
      <c r="JDP317" s="96"/>
      <c r="JDQ317" s="96"/>
      <c r="JDR317" s="96"/>
      <c r="JDS317" s="96"/>
      <c r="JDT317" s="96"/>
      <c r="JDU317" s="96"/>
      <c r="JDV317" s="96"/>
      <c r="JDW317" s="96"/>
      <c r="JDX317" s="96"/>
      <c r="JDY317" s="96"/>
      <c r="JDZ317" s="96"/>
      <c r="JEA317" s="96"/>
      <c r="JEB317" s="96"/>
      <c r="JEC317" s="96"/>
      <c r="JED317" s="96"/>
      <c r="JEE317" s="96"/>
      <c r="JEF317" s="96"/>
      <c r="JEG317" s="96"/>
      <c r="JEH317" s="96"/>
      <c r="JEI317" s="96"/>
      <c r="JEJ317" s="96"/>
      <c r="JEK317" s="96"/>
      <c r="JEL317" s="96"/>
      <c r="JEM317" s="96"/>
      <c r="JEN317" s="96"/>
      <c r="JEO317" s="96"/>
      <c r="JEP317" s="96"/>
      <c r="JEQ317" s="96"/>
      <c r="JER317" s="96"/>
      <c r="JES317" s="96"/>
      <c r="JET317" s="96"/>
      <c r="JEU317" s="96"/>
      <c r="JEV317" s="96"/>
      <c r="JEW317" s="96"/>
      <c r="JEX317" s="96"/>
      <c r="JEY317" s="96"/>
      <c r="JEZ317" s="96"/>
      <c r="JFA317" s="96"/>
      <c r="JFB317" s="96"/>
      <c r="JFC317" s="96"/>
      <c r="JFD317" s="96"/>
      <c r="JFE317" s="96"/>
      <c r="JFF317" s="96"/>
      <c r="JFG317" s="96"/>
      <c r="JFH317" s="96"/>
      <c r="JFI317" s="96"/>
      <c r="JFJ317" s="96"/>
      <c r="JFK317" s="96"/>
      <c r="JFL317" s="96"/>
      <c r="JFM317" s="96"/>
      <c r="JFN317" s="96"/>
      <c r="JFO317" s="96"/>
      <c r="JFP317" s="96"/>
      <c r="JFQ317" s="96"/>
      <c r="JFR317" s="96"/>
      <c r="JFS317" s="96"/>
      <c r="JFT317" s="96"/>
      <c r="JFU317" s="96"/>
      <c r="JFV317" s="96"/>
      <c r="JFW317" s="96"/>
      <c r="JFX317" s="96"/>
      <c r="JFY317" s="96"/>
      <c r="JFZ317" s="96"/>
      <c r="JGA317" s="96"/>
      <c r="JGB317" s="96"/>
      <c r="JGC317" s="96"/>
      <c r="JGD317" s="96"/>
      <c r="JGE317" s="96"/>
      <c r="JGF317" s="96"/>
      <c r="JGG317" s="96"/>
      <c r="JGH317" s="96"/>
      <c r="JGI317" s="96"/>
      <c r="JGJ317" s="96"/>
      <c r="JGK317" s="96"/>
      <c r="JGL317" s="96"/>
      <c r="JGM317" s="96"/>
      <c r="JGN317" s="96"/>
      <c r="JGO317" s="96"/>
      <c r="JGP317" s="96"/>
      <c r="JGQ317" s="96"/>
      <c r="JGR317" s="96"/>
      <c r="JGS317" s="96"/>
      <c r="JGT317" s="96"/>
      <c r="JGU317" s="96"/>
      <c r="JGV317" s="96"/>
      <c r="JGW317" s="96"/>
      <c r="JGX317" s="96"/>
      <c r="JGY317" s="96"/>
      <c r="JGZ317" s="96"/>
      <c r="JHA317" s="96"/>
      <c r="JHB317" s="96"/>
      <c r="JHC317" s="96"/>
      <c r="JHD317" s="96"/>
      <c r="JHE317" s="96"/>
      <c r="JHF317" s="96"/>
      <c r="JHG317" s="96"/>
      <c r="JHH317" s="96"/>
      <c r="JHI317" s="96"/>
      <c r="JHJ317" s="96"/>
      <c r="JHK317" s="96"/>
      <c r="JHL317" s="96"/>
      <c r="JHM317" s="96"/>
      <c r="JHN317" s="96"/>
      <c r="JHO317" s="96"/>
      <c r="JHP317" s="96"/>
      <c r="JHQ317" s="96"/>
      <c r="JHR317" s="96"/>
      <c r="JHS317" s="96"/>
      <c r="JHT317" s="96"/>
      <c r="JHU317" s="96"/>
      <c r="JHV317" s="96"/>
      <c r="JHW317" s="96"/>
      <c r="JHX317" s="96"/>
      <c r="JHY317" s="96"/>
      <c r="JHZ317" s="96"/>
      <c r="JIA317" s="96"/>
      <c r="JIB317" s="96"/>
      <c r="JIC317" s="96"/>
      <c r="JID317" s="96"/>
      <c r="JIE317" s="96"/>
      <c r="JIF317" s="96"/>
      <c r="JIG317" s="96"/>
      <c r="JIH317" s="96"/>
      <c r="JII317" s="96"/>
      <c r="JIJ317" s="96"/>
      <c r="JIK317" s="96"/>
      <c r="JIL317" s="96"/>
      <c r="JIM317" s="96"/>
      <c r="JIN317" s="96"/>
      <c r="JIO317" s="96"/>
      <c r="JIP317" s="96"/>
      <c r="JIQ317" s="96"/>
      <c r="JIR317" s="96"/>
      <c r="JIS317" s="96"/>
      <c r="JIT317" s="96"/>
      <c r="JIU317" s="96"/>
      <c r="JIV317" s="96"/>
      <c r="JIW317" s="96"/>
      <c r="JIX317" s="96"/>
      <c r="JIY317" s="96"/>
      <c r="JIZ317" s="96"/>
      <c r="JJA317" s="96"/>
      <c r="JJB317" s="96"/>
      <c r="JJC317" s="96"/>
      <c r="JJD317" s="96"/>
      <c r="JJE317" s="96"/>
      <c r="JJF317" s="96"/>
      <c r="JJG317" s="96"/>
      <c r="JJH317" s="96"/>
      <c r="JJI317" s="96"/>
      <c r="JJJ317" s="96"/>
      <c r="JJK317" s="96"/>
      <c r="JJL317" s="96"/>
      <c r="JJM317" s="96"/>
      <c r="JJN317" s="96"/>
      <c r="JJO317" s="96"/>
      <c r="JJP317" s="96"/>
      <c r="JJQ317" s="96"/>
      <c r="JJR317" s="96"/>
      <c r="JJS317" s="96"/>
      <c r="JJT317" s="96"/>
      <c r="JJU317" s="96"/>
      <c r="JJV317" s="96"/>
      <c r="JJW317" s="96"/>
      <c r="JJX317" s="96"/>
      <c r="JJY317" s="96"/>
      <c r="JJZ317" s="96"/>
      <c r="JKA317" s="96"/>
      <c r="JKB317" s="96"/>
      <c r="JKC317" s="96"/>
      <c r="JKD317" s="96"/>
      <c r="JKE317" s="96"/>
      <c r="JKF317" s="96"/>
      <c r="JKG317" s="96"/>
      <c r="JKH317" s="96"/>
      <c r="JKI317" s="96"/>
      <c r="JKJ317" s="96"/>
      <c r="JKK317" s="96"/>
      <c r="JKL317" s="96"/>
      <c r="JKM317" s="96"/>
      <c r="JKN317" s="96"/>
      <c r="JKO317" s="96"/>
      <c r="JKP317" s="96"/>
      <c r="JKQ317" s="96"/>
      <c r="JKR317" s="96"/>
      <c r="JKS317" s="96"/>
      <c r="JKT317" s="96"/>
      <c r="JKU317" s="96"/>
      <c r="JKV317" s="96"/>
      <c r="JKW317" s="96"/>
      <c r="JKX317" s="96"/>
      <c r="JKY317" s="96"/>
      <c r="JKZ317" s="96"/>
      <c r="JLA317" s="96"/>
      <c r="JLB317" s="96"/>
      <c r="JLC317" s="96"/>
      <c r="JLD317" s="96"/>
      <c r="JLE317" s="96"/>
      <c r="JLF317" s="96"/>
      <c r="JLG317" s="96"/>
      <c r="JLH317" s="96"/>
      <c r="JLI317" s="96"/>
      <c r="JLJ317" s="96"/>
      <c r="JLK317" s="96"/>
      <c r="JLL317" s="96"/>
      <c r="JLM317" s="96"/>
      <c r="JLN317" s="96"/>
      <c r="JLO317" s="96"/>
      <c r="JLP317" s="96"/>
      <c r="JLQ317" s="96"/>
      <c r="JLR317" s="96"/>
      <c r="JLS317" s="96"/>
      <c r="JLT317" s="96"/>
      <c r="JLU317" s="96"/>
      <c r="JLV317" s="96"/>
      <c r="JLW317" s="96"/>
      <c r="JLX317" s="96"/>
      <c r="JLY317" s="96"/>
      <c r="JLZ317" s="96"/>
      <c r="JMA317" s="96"/>
      <c r="JMB317" s="96"/>
      <c r="JMC317" s="96"/>
      <c r="JMD317" s="96"/>
      <c r="JME317" s="96"/>
      <c r="JMF317" s="96"/>
      <c r="JMG317" s="96"/>
      <c r="JMH317" s="96"/>
      <c r="JMI317" s="96"/>
      <c r="JMJ317" s="96"/>
      <c r="JMK317" s="96"/>
      <c r="JML317" s="96"/>
      <c r="JMM317" s="96"/>
      <c r="JMN317" s="96"/>
      <c r="JMO317" s="96"/>
      <c r="JMP317" s="96"/>
      <c r="JMQ317" s="96"/>
      <c r="JMR317" s="96"/>
      <c r="JMS317" s="96"/>
      <c r="JMT317" s="96"/>
      <c r="JMU317" s="96"/>
      <c r="JMV317" s="96"/>
      <c r="JMW317" s="96"/>
      <c r="JMX317" s="96"/>
      <c r="JMY317" s="96"/>
      <c r="JMZ317" s="96"/>
      <c r="JNA317" s="96"/>
      <c r="JNB317" s="96"/>
      <c r="JNC317" s="96"/>
      <c r="JND317" s="96"/>
      <c r="JNE317" s="96"/>
      <c r="JNF317" s="96"/>
      <c r="JNG317" s="96"/>
      <c r="JNH317" s="96"/>
      <c r="JNI317" s="96"/>
      <c r="JNJ317" s="96"/>
      <c r="JNK317" s="96"/>
      <c r="JNL317" s="96"/>
      <c r="JNM317" s="96"/>
      <c r="JNN317" s="96"/>
      <c r="JNO317" s="96"/>
      <c r="JNP317" s="96"/>
      <c r="JNQ317" s="96"/>
      <c r="JNR317" s="96"/>
      <c r="JNS317" s="96"/>
      <c r="JNT317" s="96"/>
      <c r="JNU317" s="96"/>
      <c r="JNV317" s="96"/>
      <c r="JNW317" s="96"/>
      <c r="JNX317" s="96"/>
      <c r="JNY317" s="96"/>
      <c r="JNZ317" s="96"/>
      <c r="JOA317" s="96"/>
      <c r="JOB317" s="96"/>
      <c r="JOC317" s="96"/>
      <c r="JOD317" s="96"/>
      <c r="JOE317" s="96"/>
      <c r="JOF317" s="96"/>
      <c r="JOG317" s="96"/>
      <c r="JOH317" s="96"/>
      <c r="JOI317" s="96"/>
      <c r="JOJ317" s="96"/>
      <c r="JOK317" s="96"/>
      <c r="JOL317" s="96"/>
      <c r="JOM317" s="96"/>
      <c r="JON317" s="96"/>
      <c r="JOO317" s="96"/>
      <c r="JOP317" s="96"/>
      <c r="JOQ317" s="96"/>
      <c r="JOR317" s="96"/>
      <c r="JOS317" s="96"/>
      <c r="JOT317" s="96"/>
      <c r="JOU317" s="96"/>
      <c r="JOV317" s="96"/>
      <c r="JOW317" s="96"/>
      <c r="JOX317" s="96"/>
      <c r="JOY317" s="96"/>
      <c r="JOZ317" s="96"/>
      <c r="JPA317" s="96"/>
      <c r="JPB317" s="96"/>
      <c r="JPC317" s="96"/>
      <c r="JPD317" s="96"/>
      <c r="JPE317" s="96"/>
      <c r="JPF317" s="96"/>
      <c r="JPG317" s="96"/>
      <c r="JPH317" s="96"/>
      <c r="JPI317" s="96"/>
      <c r="JPJ317" s="96"/>
      <c r="JPK317" s="96"/>
      <c r="JPL317" s="96"/>
      <c r="JPM317" s="96"/>
      <c r="JPN317" s="96"/>
      <c r="JPO317" s="96"/>
      <c r="JPP317" s="96"/>
      <c r="JPQ317" s="96"/>
      <c r="JPR317" s="96"/>
      <c r="JPS317" s="96"/>
      <c r="JPT317" s="96"/>
      <c r="JPU317" s="96"/>
      <c r="JPV317" s="96"/>
      <c r="JPW317" s="96"/>
      <c r="JPX317" s="96"/>
      <c r="JPY317" s="96"/>
      <c r="JPZ317" s="96"/>
      <c r="JQA317" s="96"/>
      <c r="JQB317" s="96"/>
      <c r="JQC317" s="96"/>
      <c r="JQD317" s="96"/>
      <c r="JQE317" s="96"/>
      <c r="JQF317" s="96"/>
      <c r="JQG317" s="96"/>
      <c r="JQH317" s="96"/>
      <c r="JQI317" s="96"/>
      <c r="JQJ317" s="96"/>
      <c r="JQK317" s="96"/>
      <c r="JQL317" s="96"/>
      <c r="JQM317" s="96"/>
      <c r="JQN317" s="96"/>
      <c r="JQO317" s="96"/>
      <c r="JQP317" s="96"/>
      <c r="JQQ317" s="96"/>
      <c r="JQR317" s="96"/>
      <c r="JQS317" s="96"/>
      <c r="JQT317" s="96"/>
      <c r="JQU317" s="96"/>
      <c r="JQV317" s="96"/>
      <c r="JQW317" s="96"/>
      <c r="JQX317" s="96"/>
      <c r="JQY317" s="96"/>
      <c r="JQZ317" s="96"/>
      <c r="JRA317" s="96"/>
      <c r="JRB317" s="96"/>
      <c r="JRC317" s="96"/>
      <c r="JRD317" s="96"/>
      <c r="JRE317" s="96"/>
      <c r="JRF317" s="96"/>
      <c r="JRG317" s="96"/>
      <c r="JRH317" s="96"/>
      <c r="JRI317" s="96"/>
      <c r="JRJ317" s="96"/>
      <c r="JRK317" s="96"/>
      <c r="JRL317" s="96"/>
      <c r="JRM317" s="96"/>
      <c r="JRN317" s="96"/>
      <c r="JRO317" s="96"/>
      <c r="JRP317" s="96"/>
      <c r="JRQ317" s="96"/>
      <c r="JRR317" s="96"/>
      <c r="JRS317" s="96"/>
      <c r="JRT317" s="96"/>
      <c r="JRU317" s="96"/>
      <c r="JRV317" s="96"/>
      <c r="JRW317" s="96"/>
      <c r="JRX317" s="96"/>
      <c r="JRY317" s="96"/>
      <c r="JRZ317" s="96"/>
      <c r="JSA317" s="96"/>
      <c r="JSB317" s="96"/>
      <c r="JSC317" s="96"/>
      <c r="JSD317" s="96"/>
      <c r="JSE317" s="96"/>
      <c r="JSF317" s="96"/>
      <c r="JSG317" s="96"/>
      <c r="JSH317" s="96"/>
      <c r="JSI317" s="96"/>
      <c r="JSJ317" s="96"/>
      <c r="JSK317" s="96"/>
      <c r="JSL317" s="96"/>
      <c r="JSM317" s="96"/>
      <c r="JSN317" s="96"/>
      <c r="JSO317" s="96"/>
      <c r="JSP317" s="96"/>
      <c r="JSQ317" s="96"/>
      <c r="JSR317" s="96"/>
      <c r="JSS317" s="96"/>
      <c r="JST317" s="96"/>
      <c r="JSU317" s="96"/>
      <c r="JSV317" s="96"/>
      <c r="JSW317" s="96"/>
      <c r="JSX317" s="96"/>
      <c r="JSY317" s="96"/>
      <c r="JSZ317" s="96"/>
      <c r="JTA317" s="96"/>
      <c r="JTB317" s="96"/>
      <c r="JTC317" s="96"/>
      <c r="JTD317" s="96"/>
      <c r="JTE317" s="96"/>
      <c r="JTF317" s="96"/>
      <c r="JTG317" s="96"/>
      <c r="JTH317" s="96"/>
      <c r="JTI317" s="96"/>
      <c r="JTJ317" s="96"/>
      <c r="JTK317" s="96"/>
      <c r="JTL317" s="96"/>
      <c r="JTM317" s="96"/>
      <c r="JTN317" s="96"/>
      <c r="JTO317" s="96"/>
      <c r="JTP317" s="96"/>
      <c r="JTQ317" s="96"/>
      <c r="JTR317" s="96"/>
      <c r="JTS317" s="96"/>
      <c r="JTT317" s="96"/>
      <c r="JTU317" s="96"/>
      <c r="JTV317" s="96"/>
      <c r="JTW317" s="96"/>
      <c r="JTX317" s="96"/>
      <c r="JTY317" s="96"/>
      <c r="JTZ317" s="96"/>
      <c r="JUA317" s="96"/>
      <c r="JUB317" s="96"/>
      <c r="JUC317" s="96"/>
      <c r="JUD317" s="96"/>
      <c r="JUE317" s="96"/>
      <c r="JUF317" s="96"/>
      <c r="JUG317" s="96"/>
      <c r="JUH317" s="96"/>
      <c r="JUI317" s="96"/>
      <c r="JUJ317" s="96"/>
      <c r="JUK317" s="96"/>
      <c r="JUL317" s="96"/>
      <c r="JUM317" s="96"/>
      <c r="JUN317" s="96"/>
      <c r="JUO317" s="96"/>
      <c r="JUP317" s="96"/>
      <c r="JUQ317" s="96"/>
      <c r="JUR317" s="96"/>
      <c r="JUS317" s="96"/>
      <c r="JUT317" s="96"/>
      <c r="JUU317" s="96"/>
      <c r="JUV317" s="96"/>
      <c r="JUW317" s="96"/>
      <c r="JUX317" s="96"/>
      <c r="JUY317" s="96"/>
      <c r="JUZ317" s="96"/>
      <c r="JVA317" s="96"/>
      <c r="JVB317" s="96"/>
      <c r="JVC317" s="96"/>
      <c r="JVD317" s="96"/>
      <c r="JVE317" s="96"/>
      <c r="JVF317" s="96"/>
      <c r="JVG317" s="96"/>
      <c r="JVH317" s="96"/>
      <c r="JVI317" s="96"/>
      <c r="JVJ317" s="96"/>
      <c r="JVK317" s="96"/>
      <c r="JVL317" s="96"/>
      <c r="JVM317" s="96"/>
      <c r="JVN317" s="96"/>
      <c r="JVO317" s="96"/>
      <c r="JVP317" s="96"/>
      <c r="JVQ317" s="96"/>
      <c r="JVR317" s="96"/>
      <c r="JVS317" s="96"/>
      <c r="JVT317" s="96"/>
      <c r="JVU317" s="96"/>
      <c r="JVV317" s="96"/>
      <c r="JVW317" s="96"/>
      <c r="JVX317" s="96"/>
      <c r="JVY317" s="96"/>
      <c r="JVZ317" s="96"/>
      <c r="JWA317" s="96"/>
      <c r="JWB317" s="96"/>
      <c r="JWC317" s="96"/>
      <c r="JWD317" s="96"/>
      <c r="JWE317" s="96"/>
      <c r="JWF317" s="96"/>
      <c r="JWG317" s="96"/>
      <c r="JWH317" s="96"/>
      <c r="JWI317" s="96"/>
      <c r="JWJ317" s="96"/>
      <c r="JWK317" s="96"/>
      <c r="JWL317" s="96"/>
      <c r="JWM317" s="96"/>
      <c r="JWN317" s="96"/>
      <c r="JWO317" s="96"/>
      <c r="JWP317" s="96"/>
      <c r="JWQ317" s="96"/>
      <c r="JWR317" s="96"/>
      <c r="JWS317" s="96"/>
      <c r="JWT317" s="96"/>
      <c r="JWU317" s="96"/>
      <c r="JWV317" s="96"/>
      <c r="JWW317" s="96"/>
      <c r="JWX317" s="96"/>
      <c r="JWY317" s="96"/>
      <c r="JWZ317" s="96"/>
      <c r="JXA317" s="96"/>
      <c r="JXB317" s="96"/>
      <c r="JXC317" s="96"/>
      <c r="JXD317" s="96"/>
      <c r="JXE317" s="96"/>
      <c r="JXF317" s="96"/>
      <c r="JXG317" s="96"/>
      <c r="JXH317" s="96"/>
      <c r="JXI317" s="96"/>
      <c r="JXJ317" s="96"/>
      <c r="JXK317" s="96"/>
      <c r="JXL317" s="96"/>
      <c r="JXM317" s="96"/>
      <c r="JXN317" s="96"/>
      <c r="JXO317" s="96"/>
      <c r="JXP317" s="96"/>
      <c r="JXQ317" s="96"/>
      <c r="JXR317" s="96"/>
      <c r="JXS317" s="96"/>
      <c r="JXT317" s="96"/>
      <c r="JXU317" s="96"/>
      <c r="JXV317" s="96"/>
      <c r="JXW317" s="96"/>
      <c r="JXX317" s="96"/>
      <c r="JXY317" s="96"/>
      <c r="JXZ317" s="96"/>
      <c r="JYA317" s="96"/>
      <c r="JYB317" s="96"/>
      <c r="JYC317" s="96"/>
      <c r="JYD317" s="96"/>
      <c r="JYE317" s="96"/>
      <c r="JYF317" s="96"/>
      <c r="JYG317" s="96"/>
      <c r="JYH317" s="96"/>
      <c r="JYI317" s="96"/>
      <c r="JYJ317" s="96"/>
      <c r="JYK317" s="96"/>
      <c r="JYL317" s="96"/>
      <c r="JYM317" s="96"/>
      <c r="JYN317" s="96"/>
      <c r="JYO317" s="96"/>
      <c r="JYP317" s="96"/>
      <c r="JYQ317" s="96"/>
      <c r="JYR317" s="96"/>
      <c r="JYS317" s="96"/>
      <c r="JYT317" s="96"/>
      <c r="JYU317" s="96"/>
      <c r="JYV317" s="96"/>
      <c r="JYW317" s="96"/>
      <c r="JYX317" s="96"/>
      <c r="JYY317" s="96"/>
      <c r="JYZ317" s="96"/>
      <c r="JZA317" s="96"/>
      <c r="JZB317" s="96"/>
      <c r="JZC317" s="96"/>
      <c r="JZD317" s="96"/>
      <c r="JZE317" s="96"/>
      <c r="JZF317" s="96"/>
      <c r="JZG317" s="96"/>
      <c r="JZH317" s="96"/>
      <c r="JZI317" s="96"/>
      <c r="JZJ317" s="96"/>
      <c r="JZK317" s="96"/>
      <c r="JZL317" s="96"/>
      <c r="JZM317" s="96"/>
      <c r="JZN317" s="96"/>
      <c r="JZO317" s="96"/>
      <c r="JZP317" s="96"/>
      <c r="JZQ317" s="96"/>
      <c r="JZR317" s="96"/>
      <c r="JZS317" s="96"/>
      <c r="JZT317" s="96"/>
      <c r="JZU317" s="96"/>
      <c r="JZV317" s="96"/>
      <c r="JZW317" s="96"/>
      <c r="JZX317" s="96"/>
      <c r="JZY317" s="96"/>
      <c r="JZZ317" s="96"/>
      <c r="KAA317" s="96"/>
      <c r="KAB317" s="96"/>
      <c r="KAC317" s="96"/>
      <c r="KAD317" s="96"/>
      <c r="KAE317" s="96"/>
      <c r="KAF317" s="96"/>
      <c r="KAG317" s="96"/>
      <c r="KAH317" s="96"/>
      <c r="KAI317" s="96"/>
      <c r="KAJ317" s="96"/>
      <c r="KAK317" s="96"/>
      <c r="KAL317" s="96"/>
      <c r="KAM317" s="96"/>
      <c r="KAN317" s="96"/>
      <c r="KAO317" s="96"/>
      <c r="KAP317" s="96"/>
      <c r="KAQ317" s="96"/>
      <c r="KAR317" s="96"/>
      <c r="KAS317" s="96"/>
      <c r="KAT317" s="96"/>
      <c r="KAU317" s="96"/>
      <c r="KAV317" s="96"/>
      <c r="KAW317" s="96"/>
      <c r="KAX317" s="96"/>
      <c r="KAY317" s="96"/>
      <c r="KAZ317" s="96"/>
      <c r="KBA317" s="96"/>
      <c r="KBB317" s="96"/>
      <c r="KBC317" s="96"/>
      <c r="KBD317" s="96"/>
      <c r="KBE317" s="96"/>
      <c r="KBF317" s="96"/>
      <c r="KBG317" s="96"/>
      <c r="KBH317" s="96"/>
      <c r="KBI317" s="96"/>
      <c r="KBJ317" s="96"/>
      <c r="KBK317" s="96"/>
      <c r="KBL317" s="96"/>
      <c r="KBM317" s="96"/>
      <c r="KBN317" s="96"/>
      <c r="KBO317" s="96"/>
      <c r="KBP317" s="96"/>
      <c r="KBQ317" s="96"/>
      <c r="KBR317" s="96"/>
      <c r="KBS317" s="96"/>
      <c r="KBT317" s="96"/>
      <c r="KBU317" s="96"/>
      <c r="KBV317" s="96"/>
      <c r="KBW317" s="96"/>
      <c r="KBX317" s="96"/>
      <c r="KBY317" s="96"/>
      <c r="KBZ317" s="96"/>
      <c r="KCA317" s="96"/>
      <c r="KCB317" s="96"/>
      <c r="KCC317" s="96"/>
      <c r="KCD317" s="96"/>
      <c r="KCE317" s="96"/>
      <c r="KCF317" s="96"/>
      <c r="KCG317" s="96"/>
      <c r="KCH317" s="96"/>
      <c r="KCI317" s="96"/>
      <c r="KCJ317" s="96"/>
      <c r="KCK317" s="96"/>
      <c r="KCL317" s="96"/>
      <c r="KCM317" s="96"/>
      <c r="KCN317" s="96"/>
      <c r="KCO317" s="96"/>
      <c r="KCP317" s="96"/>
      <c r="KCQ317" s="96"/>
      <c r="KCR317" s="96"/>
      <c r="KCS317" s="96"/>
      <c r="KCT317" s="96"/>
      <c r="KCU317" s="96"/>
      <c r="KCV317" s="96"/>
      <c r="KCW317" s="96"/>
      <c r="KCX317" s="96"/>
      <c r="KCY317" s="96"/>
      <c r="KCZ317" s="96"/>
      <c r="KDA317" s="96"/>
      <c r="KDB317" s="96"/>
      <c r="KDC317" s="96"/>
      <c r="KDD317" s="96"/>
      <c r="KDE317" s="96"/>
      <c r="KDF317" s="96"/>
      <c r="KDG317" s="96"/>
      <c r="KDH317" s="96"/>
      <c r="KDI317" s="96"/>
      <c r="KDJ317" s="96"/>
      <c r="KDK317" s="96"/>
      <c r="KDL317" s="96"/>
      <c r="KDM317" s="96"/>
      <c r="KDN317" s="96"/>
      <c r="KDO317" s="96"/>
      <c r="KDP317" s="96"/>
      <c r="KDQ317" s="96"/>
      <c r="KDR317" s="96"/>
      <c r="KDS317" s="96"/>
      <c r="KDT317" s="96"/>
      <c r="KDU317" s="96"/>
      <c r="KDV317" s="96"/>
      <c r="KDW317" s="96"/>
      <c r="KDX317" s="96"/>
      <c r="KDY317" s="96"/>
      <c r="KDZ317" s="96"/>
      <c r="KEA317" s="96"/>
      <c r="KEB317" s="96"/>
      <c r="KEC317" s="96"/>
      <c r="KED317" s="96"/>
      <c r="KEE317" s="96"/>
      <c r="KEF317" s="96"/>
      <c r="KEG317" s="96"/>
      <c r="KEH317" s="96"/>
      <c r="KEI317" s="96"/>
      <c r="KEJ317" s="96"/>
      <c r="KEK317" s="96"/>
      <c r="KEL317" s="96"/>
      <c r="KEM317" s="96"/>
      <c r="KEN317" s="96"/>
      <c r="KEO317" s="96"/>
      <c r="KEP317" s="96"/>
      <c r="KEQ317" s="96"/>
      <c r="KER317" s="96"/>
      <c r="KES317" s="96"/>
      <c r="KET317" s="96"/>
      <c r="KEU317" s="96"/>
      <c r="KEV317" s="96"/>
      <c r="KEW317" s="96"/>
      <c r="KEX317" s="96"/>
      <c r="KEY317" s="96"/>
      <c r="KEZ317" s="96"/>
      <c r="KFA317" s="96"/>
      <c r="KFB317" s="96"/>
      <c r="KFC317" s="96"/>
      <c r="KFD317" s="96"/>
      <c r="KFE317" s="96"/>
      <c r="KFF317" s="96"/>
      <c r="KFG317" s="96"/>
      <c r="KFH317" s="96"/>
      <c r="KFI317" s="96"/>
      <c r="KFJ317" s="96"/>
      <c r="KFK317" s="96"/>
      <c r="KFL317" s="96"/>
      <c r="KFM317" s="96"/>
      <c r="KFN317" s="96"/>
      <c r="KFO317" s="96"/>
      <c r="KFP317" s="96"/>
      <c r="KFQ317" s="96"/>
      <c r="KFR317" s="96"/>
      <c r="KFS317" s="96"/>
      <c r="KFT317" s="96"/>
      <c r="KFU317" s="96"/>
      <c r="KFV317" s="96"/>
      <c r="KFW317" s="96"/>
      <c r="KFX317" s="96"/>
      <c r="KFY317" s="96"/>
      <c r="KFZ317" s="96"/>
      <c r="KGA317" s="96"/>
      <c r="KGB317" s="96"/>
      <c r="KGC317" s="96"/>
      <c r="KGD317" s="96"/>
      <c r="KGE317" s="96"/>
      <c r="KGF317" s="96"/>
      <c r="KGG317" s="96"/>
      <c r="KGH317" s="96"/>
      <c r="KGI317" s="96"/>
      <c r="KGJ317" s="96"/>
      <c r="KGK317" s="96"/>
      <c r="KGL317" s="96"/>
      <c r="KGM317" s="96"/>
      <c r="KGN317" s="96"/>
      <c r="KGO317" s="96"/>
      <c r="KGP317" s="96"/>
      <c r="KGQ317" s="96"/>
      <c r="KGR317" s="96"/>
      <c r="KGS317" s="96"/>
      <c r="KGT317" s="96"/>
      <c r="KGU317" s="96"/>
      <c r="KGV317" s="96"/>
      <c r="KGW317" s="96"/>
      <c r="KGX317" s="96"/>
      <c r="KGY317" s="96"/>
      <c r="KGZ317" s="96"/>
      <c r="KHA317" s="96"/>
      <c r="KHB317" s="96"/>
      <c r="KHC317" s="96"/>
      <c r="KHD317" s="96"/>
      <c r="KHE317" s="96"/>
      <c r="KHF317" s="96"/>
      <c r="KHG317" s="96"/>
      <c r="KHH317" s="96"/>
      <c r="KHI317" s="96"/>
      <c r="KHJ317" s="96"/>
      <c r="KHK317" s="96"/>
      <c r="KHL317" s="96"/>
      <c r="KHM317" s="96"/>
      <c r="KHN317" s="96"/>
      <c r="KHO317" s="96"/>
      <c r="KHP317" s="96"/>
      <c r="KHQ317" s="96"/>
      <c r="KHR317" s="96"/>
      <c r="KHS317" s="96"/>
      <c r="KHT317" s="96"/>
      <c r="KHU317" s="96"/>
      <c r="KHV317" s="96"/>
      <c r="KHW317" s="96"/>
      <c r="KHX317" s="96"/>
      <c r="KHY317" s="96"/>
      <c r="KHZ317" s="96"/>
      <c r="KIA317" s="96"/>
      <c r="KIB317" s="96"/>
      <c r="KIC317" s="96"/>
      <c r="KID317" s="96"/>
      <c r="KIE317" s="96"/>
      <c r="KIF317" s="96"/>
      <c r="KIG317" s="96"/>
      <c r="KIH317" s="96"/>
      <c r="KII317" s="96"/>
      <c r="KIJ317" s="96"/>
      <c r="KIK317" s="96"/>
      <c r="KIL317" s="96"/>
      <c r="KIM317" s="96"/>
      <c r="KIN317" s="96"/>
      <c r="KIO317" s="96"/>
      <c r="KIP317" s="96"/>
      <c r="KIQ317" s="96"/>
      <c r="KIR317" s="96"/>
      <c r="KIS317" s="96"/>
      <c r="KIT317" s="96"/>
      <c r="KIU317" s="96"/>
      <c r="KIV317" s="96"/>
      <c r="KIW317" s="96"/>
      <c r="KIX317" s="96"/>
      <c r="KIY317" s="96"/>
      <c r="KIZ317" s="96"/>
      <c r="KJA317" s="96"/>
      <c r="KJB317" s="96"/>
      <c r="KJC317" s="96"/>
      <c r="KJD317" s="96"/>
      <c r="KJE317" s="96"/>
      <c r="KJF317" s="96"/>
      <c r="KJG317" s="96"/>
      <c r="KJH317" s="96"/>
      <c r="KJI317" s="96"/>
      <c r="KJJ317" s="96"/>
      <c r="KJK317" s="96"/>
      <c r="KJL317" s="96"/>
      <c r="KJM317" s="96"/>
      <c r="KJN317" s="96"/>
      <c r="KJO317" s="96"/>
      <c r="KJP317" s="96"/>
      <c r="KJQ317" s="96"/>
      <c r="KJR317" s="96"/>
      <c r="KJS317" s="96"/>
      <c r="KJT317" s="96"/>
      <c r="KJU317" s="96"/>
      <c r="KJV317" s="96"/>
      <c r="KJW317" s="96"/>
      <c r="KJX317" s="96"/>
      <c r="KJY317" s="96"/>
      <c r="KJZ317" s="96"/>
      <c r="KKA317" s="96"/>
      <c r="KKB317" s="96"/>
      <c r="KKC317" s="96"/>
      <c r="KKD317" s="96"/>
      <c r="KKE317" s="96"/>
      <c r="KKF317" s="96"/>
      <c r="KKG317" s="96"/>
      <c r="KKH317" s="96"/>
      <c r="KKI317" s="96"/>
      <c r="KKJ317" s="96"/>
      <c r="KKK317" s="96"/>
      <c r="KKL317" s="96"/>
      <c r="KKM317" s="96"/>
      <c r="KKN317" s="96"/>
      <c r="KKO317" s="96"/>
      <c r="KKP317" s="96"/>
      <c r="KKQ317" s="96"/>
      <c r="KKR317" s="96"/>
      <c r="KKS317" s="96"/>
      <c r="KKT317" s="96"/>
      <c r="KKU317" s="96"/>
      <c r="KKV317" s="96"/>
      <c r="KKW317" s="96"/>
      <c r="KKX317" s="96"/>
      <c r="KKY317" s="96"/>
      <c r="KKZ317" s="96"/>
      <c r="KLA317" s="96"/>
      <c r="KLB317" s="96"/>
      <c r="KLC317" s="96"/>
      <c r="KLD317" s="96"/>
      <c r="KLE317" s="96"/>
      <c r="KLF317" s="96"/>
      <c r="KLG317" s="96"/>
      <c r="KLH317" s="96"/>
      <c r="KLI317" s="96"/>
      <c r="KLJ317" s="96"/>
      <c r="KLK317" s="96"/>
      <c r="KLL317" s="96"/>
      <c r="KLM317" s="96"/>
      <c r="KLN317" s="96"/>
      <c r="KLO317" s="96"/>
      <c r="KLP317" s="96"/>
      <c r="KLQ317" s="96"/>
      <c r="KLR317" s="96"/>
      <c r="KLS317" s="96"/>
      <c r="KLT317" s="96"/>
      <c r="KLU317" s="96"/>
      <c r="KLV317" s="96"/>
      <c r="KLW317" s="96"/>
      <c r="KLX317" s="96"/>
      <c r="KLY317" s="96"/>
      <c r="KLZ317" s="96"/>
      <c r="KMA317" s="96"/>
      <c r="KMB317" s="96"/>
      <c r="KMC317" s="96"/>
      <c r="KMD317" s="96"/>
      <c r="KME317" s="96"/>
      <c r="KMF317" s="96"/>
      <c r="KMG317" s="96"/>
      <c r="KMH317" s="96"/>
      <c r="KMI317" s="96"/>
      <c r="KMJ317" s="96"/>
      <c r="KMK317" s="96"/>
      <c r="KML317" s="96"/>
      <c r="KMM317" s="96"/>
      <c r="KMN317" s="96"/>
      <c r="KMO317" s="96"/>
      <c r="KMP317" s="96"/>
      <c r="KMQ317" s="96"/>
      <c r="KMR317" s="96"/>
      <c r="KMS317" s="96"/>
      <c r="KMT317" s="96"/>
      <c r="KMU317" s="96"/>
      <c r="KMV317" s="96"/>
      <c r="KMW317" s="96"/>
      <c r="KMX317" s="96"/>
      <c r="KMY317" s="96"/>
      <c r="KMZ317" s="96"/>
      <c r="KNA317" s="96"/>
      <c r="KNB317" s="96"/>
      <c r="KNC317" s="96"/>
      <c r="KND317" s="96"/>
      <c r="KNE317" s="96"/>
      <c r="KNF317" s="96"/>
      <c r="KNG317" s="96"/>
      <c r="KNH317" s="96"/>
      <c r="KNI317" s="96"/>
      <c r="KNJ317" s="96"/>
      <c r="KNK317" s="96"/>
      <c r="KNL317" s="96"/>
      <c r="KNM317" s="96"/>
      <c r="KNN317" s="96"/>
      <c r="KNO317" s="96"/>
      <c r="KNP317" s="96"/>
      <c r="KNQ317" s="96"/>
      <c r="KNR317" s="96"/>
      <c r="KNS317" s="96"/>
      <c r="KNT317" s="96"/>
      <c r="KNU317" s="96"/>
      <c r="KNV317" s="96"/>
      <c r="KNW317" s="96"/>
      <c r="KNX317" s="96"/>
      <c r="KNY317" s="96"/>
      <c r="KNZ317" s="96"/>
      <c r="KOA317" s="96"/>
      <c r="KOB317" s="96"/>
      <c r="KOC317" s="96"/>
      <c r="KOD317" s="96"/>
      <c r="KOE317" s="96"/>
      <c r="KOF317" s="96"/>
      <c r="KOG317" s="96"/>
      <c r="KOH317" s="96"/>
      <c r="KOI317" s="96"/>
      <c r="KOJ317" s="96"/>
      <c r="KOK317" s="96"/>
      <c r="KOL317" s="96"/>
      <c r="KOM317" s="96"/>
      <c r="KON317" s="96"/>
      <c r="KOO317" s="96"/>
      <c r="KOP317" s="96"/>
      <c r="KOQ317" s="96"/>
      <c r="KOR317" s="96"/>
      <c r="KOS317" s="96"/>
      <c r="KOT317" s="96"/>
      <c r="KOU317" s="96"/>
      <c r="KOV317" s="96"/>
      <c r="KOW317" s="96"/>
      <c r="KOX317" s="96"/>
      <c r="KOY317" s="96"/>
      <c r="KOZ317" s="96"/>
      <c r="KPA317" s="96"/>
      <c r="KPB317" s="96"/>
      <c r="KPC317" s="96"/>
      <c r="KPD317" s="96"/>
      <c r="KPE317" s="96"/>
      <c r="KPF317" s="96"/>
      <c r="KPG317" s="96"/>
      <c r="KPH317" s="96"/>
      <c r="KPI317" s="96"/>
      <c r="KPJ317" s="96"/>
      <c r="KPK317" s="96"/>
      <c r="KPL317" s="96"/>
      <c r="KPM317" s="96"/>
      <c r="KPN317" s="96"/>
      <c r="KPO317" s="96"/>
      <c r="KPP317" s="96"/>
      <c r="KPQ317" s="96"/>
      <c r="KPR317" s="96"/>
      <c r="KPS317" s="96"/>
      <c r="KPT317" s="96"/>
      <c r="KPU317" s="96"/>
      <c r="KPV317" s="96"/>
      <c r="KPW317" s="96"/>
      <c r="KPX317" s="96"/>
      <c r="KPY317" s="96"/>
      <c r="KPZ317" s="96"/>
      <c r="KQA317" s="96"/>
      <c r="KQB317" s="96"/>
      <c r="KQC317" s="96"/>
      <c r="KQD317" s="96"/>
      <c r="KQE317" s="96"/>
      <c r="KQF317" s="96"/>
      <c r="KQG317" s="96"/>
      <c r="KQH317" s="96"/>
      <c r="KQI317" s="96"/>
      <c r="KQJ317" s="96"/>
      <c r="KQK317" s="96"/>
      <c r="KQL317" s="96"/>
      <c r="KQM317" s="96"/>
      <c r="KQN317" s="96"/>
      <c r="KQO317" s="96"/>
      <c r="KQP317" s="96"/>
      <c r="KQQ317" s="96"/>
      <c r="KQR317" s="96"/>
      <c r="KQS317" s="96"/>
      <c r="KQT317" s="96"/>
      <c r="KQU317" s="96"/>
      <c r="KQV317" s="96"/>
      <c r="KQW317" s="96"/>
      <c r="KQX317" s="96"/>
      <c r="KQY317" s="96"/>
      <c r="KQZ317" s="96"/>
      <c r="KRA317" s="96"/>
      <c r="KRB317" s="96"/>
      <c r="KRC317" s="96"/>
      <c r="KRD317" s="96"/>
      <c r="KRE317" s="96"/>
      <c r="KRF317" s="96"/>
      <c r="KRG317" s="96"/>
      <c r="KRH317" s="96"/>
      <c r="KRI317" s="96"/>
      <c r="KRJ317" s="96"/>
      <c r="KRK317" s="96"/>
      <c r="KRL317" s="96"/>
      <c r="KRM317" s="96"/>
      <c r="KRN317" s="96"/>
      <c r="KRO317" s="96"/>
      <c r="KRP317" s="96"/>
      <c r="KRQ317" s="96"/>
      <c r="KRR317" s="96"/>
      <c r="KRS317" s="96"/>
      <c r="KRT317" s="96"/>
      <c r="KRU317" s="96"/>
      <c r="KRV317" s="96"/>
      <c r="KRW317" s="96"/>
      <c r="KRX317" s="96"/>
      <c r="KRY317" s="96"/>
      <c r="KRZ317" s="96"/>
      <c r="KSA317" s="96"/>
      <c r="KSB317" s="96"/>
      <c r="KSC317" s="96"/>
      <c r="KSD317" s="96"/>
      <c r="KSE317" s="96"/>
      <c r="KSF317" s="96"/>
      <c r="KSG317" s="96"/>
      <c r="KSH317" s="96"/>
      <c r="KSI317" s="96"/>
      <c r="KSJ317" s="96"/>
      <c r="KSK317" s="96"/>
      <c r="KSL317" s="96"/>
      <c r="KSM317" s="96"/>
      <c r="KSN317" s="96"/>
      <c r="KSO317" s="96"/>
      <c r="KSP317" s="96"/>
      <c r="KSQ317" s="96"/>
      <c r="KSR317" s="96"/>
      <c r="KSS317" s="96"/>
      <c r="KST317" s="96"/>
      <c r="KSU317" s="96"/>
      <c r="KSV317" s="96"/>
      <c r="KSW317" s="96"/>
      <c r="KSX317" s="96"/>
      <c r="KSY317" s="96"/>
      <c r="KSZ317" s="96"/>
      <c r="KTA317" s="96"/>
      <c r="KTB317" s="96"/>
      <c r="KTC317" s="96"/>
      <c r="KTD317" s="96"/>
      <c r="KTE317" s="96"/>
      <c r="KTF317" s="96"/>
      <c r="KTG317" s="96"/>
      <c r="KTH317" s="96"/>
      <c r="KTI317" s="96"/>
      <c r="KTJ317" s="96"/>
      <c r="KTK317" s="96"/>
      <c r="KTL317" s="96"/>
      <c r="KTM317" s="96"/>
      <c r="KTN317" s="96"/>
      <c r="KTO317" s="96"/>
      <c r="KTP317" s="96"/>
      <c r="KTQ317" s="96"/>
      <c r="KTR317" s="96"/>
      <c r="KTS317" s="96"/>
      <c r="KTT317" s="96"/>
      <c r="KTU317" s="96"/>
      <c r="KTV317" s="96"/>
      <c r="KTW317" s="96"/>
      <c r="KTX317" s="96"/>
      <c r="KTY317" s="96"/>
      <c r="KTZ317" s="96"/>
      <c r="KUA317" s="96"/>
      <c r="KUB317" s="96"/>
      <c r="KUC317" s="96"/>
      <c r="KUD317" s="96"/>
      <c r="KUE317" s="96"/>
      <c r="KUF317" s="96"/>
      <c r="KUG317" s="96"/>
      <c r="KUH317" s="96"/>
      <c r="KUI317" s="96"/>
      <c r="KUJ317" s="96"/>
      <c r="KUK317" s="96"/>
      <c r="KUL317" s="96"/>
      <c r="KUM317" s="96"/>
      <c r="KUN317" s="96"/>
      <c r="KUO317" s="96"/>
      <c r="KUP317" s="96"/>
      <c r="KUQ317" s="96"/>
      <c r="KUR317" s="96"/>
      <c r="KUS317" s="96"/>
      <c r="KUT317" s="96"/>
      <c r="KUU317" s="96"/>
      <c r="KUV317" s="96"/>
      <c r="KUW317" s="96"/>
      <c r="KUX317" s="96"/>
      <c r="KUY317" s="96"/>
      <c r="KUZ317" s="96"/>
      <c r="KVA317" s="96"/>
      <c r="KVB317" s="96"/>
      <c r="KVC317" s="96"/>
      <c r="KVD317" s="96"/>
      <c r="KVE317" s="96"/>
      <c r="KVF317" s="96"/>
      <c r="KVG317" s="96"/>
      <c r="KVH317" s="96"/>
      <c r="KVI317" s="96"/>
      <c r="KVJ317" s="96"/>
      <c r="KVK317" s="96"/>
      <c r="KVL317" s="96"/>
      <c r="KVM317" s="96"/>
      <c r="KVN317" s="96"/>
      <c r="KVO317" s="96"/>
      <c r="KVP317" s="96"/>
      <c r="KVQ317" s="96"/>
      <c r="KVR317" s="96"/>
      <c r="KVS317" s="96"/>
      <c r="KVT317" s="96"/>
      <c r="KVU317" s="96"/>
      <c r="KVV317" s="96"/>
      <c r="KVW317" s="96"/>
      <c r="KVX317" s="96"/>
      <c r="KVY317" s="96"/>
      <c r="KVZ317" s="96"/>
      <c r="KWA317" s="96"/>
      <c r="KWB317" s="96"/>
      <c r="KWC317" s="96"/>
      <c r="KWD317" s="96"/>
      <c r="KWE317" s="96"/>
      <c r="KWF317" s="96"/>
      <c r="KWG317" s="96"/>
      <c r="KWH317" s="96"/>
      <c r="KWI317" s="96"/>
      <c r="KWJ317" s="96"/>
      <c r="KWK317" s="96"/>
      <c r="KWL317" s="96"/>
      <c r="KWM317" s="96"/>
      <c r="KWN317" s="96"/>
      <c r="KWO317" s="96"/>
      <c r="KWP317" s="96"/>
      <c r="KWQ317" s="96"/>
      <c r="KWR317" s="96"/>
      <c r="KWS317" s="96"/>
      <c r="KWT317" s="96"/>
      <c r="KWU317" s="96"/>
      <c r="KWV317" s="96"/>
      <c r="KWW317" s="96"/>
      <c r="KWX317" s="96"/>
      <c r="KWY317" s="96"/>
      <c r="KWZ317" s="96"/>
      <c r="KXA317" s="96"/>
      <c r="KXB317" s="96"/>
      <c r="KXC317" s="96"/>
      <c r="KXD317" s="96"/>
      <c r="KXE317" s="96"/>
      <c r="KXF317" s="96"/>
      <c r="KXG317" s="96"/>
      <c r="KXH317" s="96"/>
      <c r="KXI317" s="96"/>
      <c r="KXJ317" s="96"/>
      <c r="KXK317" s="96"/>
      <c r="KXL317" s="96"/>
      <c r="KXM317" s="96"/>
      <c r="KXN317" s="96"/>
      <c r="KXO317" s="96"/>
      <c r="KXP317" s="96"/>
      <c r="KXQ317" s="96"/>
      <c r="KXR317" s="96"/>
      <c r="KXS317" s="96"/>
      <c r="KXT317" s="96"/>
      <c r="KXU317" s="96"/>
      <c r="KXV317" s="96"/>
      <c r="KXW317" s="96"/>
      <c r="KXX317" s="96"/>
      <c r="KXY317" s="96"/>
      <c r="KXZ317" s="96"/>
      <c r="KYA317" s="96"/>
      <c r="KYB317" s="96"/>
      <c r="KYC317" s="96"/>
      <c r="KYD317" s="96"/>
      <c r="KYE317" s="96"/>
      <c r="KYF317" s="96"/>
      <c r="KYG317" s="96"/>
      <c r="KYH317" s="96"/>
      <c r="KYI317" s="96"/>
      <c r="KYJ317" s="96"/>
      <c r="KYK317" s="96"/>
      <c r="KYL317" s="96"/>
      <c r="KYM317" s="96"/>
      <c r="KYN317" s="96"/>
      <c r="KYO317" s="96"/>
      <c r="KYP317" s="96"/>
      <c r="KYQ317" s="96"/>
      <c r="KYR317" s="96"/>
      <c r="KYS317" s="96"/>
      <c r="KYT317" s="96"/>
      <c r="KYU317" s="96"/>
      <c r="KYV317" s="96"/>
      <c r="KYW317" s="96"/>
      <c r="KYX317" s="96"/>
      <c r="KYY317" s="96"/>
      <c r="KYZ317" s="96"/>
      <c r="KZA317" s="96"/>
      <c r="KZB317" s="96"/>
      <c r="KZC317" s="96"/>
      <c r="KZD317" s="96"/>
      <c r="KZE317" s="96"/>
      <c r="KZF317" s="96"/>
      <c r="KZG317" s="96"/>
      <c r="KZH317" s="96"/>
      <c r="KZI317" s="96"/>
      <c r="KZJ317" s="96"/>
      <c r="KZK317" s="96"/>
      <c r="KZL317" s="96"/>
      <c r="KZM317" s="96"/>
      <c r="KZN317" s="96"/>
      <c r="KZO317" s="96"/>
      <c r="KZP317" s="96"/>
      <c r="KZQ317" s="96"/>
      <c r="KZR317" s="96"/>
      <c r="KZS317" s="96"/>
      <c r="KZT317" s="96"/>
      <c r="KZU317" s="96"/>
      <c r="KZV317" s="96"/>
      <c r="KZW317" s="96"/>
      <c r="KZX317" s="96"/>
      <c r="KZY317" s="96"/>
      <c r="KZZ317" s="96"/>
      <c r="LAA317" s="96"/>
      <c r="LAB317" s="96"/>
      <c r="LAC317" s="96"/>
      <c r="LAD317" s="96"/>
      <c r="LAE317" s="96"/>
      <c r="LAF317" s="96"/>
      <c r="LAG317" s="96"/>
      <c r="LAH317" s="96"/>
      <c r="LAI317" s="96"/>
      <c r="LAJ317" s="96"/>
      <c r="LAK317" s="96"/>
      <c r="LAL317" s="96"/>
      <c r="LAM317" s="96"/>
      <c r="LAN317" s="96"/>
      <c r="LAO317" s="96"/>
      <c r="LAP317" s="96"/>
      <c r="LAQ317" s="96"/>
      <c r="LAR317" s="96"/>
      <c r="LAS317" s="96"/>
      <c r="LAT317" s="96"/>
      <c r="LAU317" s="96"/>
      <c r="LAV317" s="96"/>
      <c r="LAW317" s="96"/>
      <c r="LAX317" s="96"/>
      <c r="LAY317" s="96"/>
      <c r="LAZ317" s="96"/>
      <c r="LBA317" s="96"/>
      <c r="LBB317" s="96"/>
      <c r="LBC317" s="96"/>
      <c r="LBD317" s="96"/>
      <c r="LBE317" s="96"/>
      <c r="LBF317" s="96"/>
      <c r="LBG317" s="96"/>
      <c r="LBH317" s="96"/>
      <c r="LBI317" s="96"/>
      <c r="LBJ317" s="96"/>
      <c r="LBK317" s="96"/>
      <c r="LBL317" s="96"/>
      <c r="LBM317" s="96"/>
      <c r="LBN317" s="96"/>
      <c r="LBO317" s="96"/>
      <c r="LBP317" s="96"/>
      <c r="LBQ317" s="96"/>
      <c r="LBR317" s="96"/>
      <c r="LBS317" s="96"/>
      <c r="LBT317" s="96"/>
      <c r="LBU317" s="96"/>
      <c r="LBV317" s="96"/>
      <c r="LBW317" s="96"/>
      <c r="LBX317" s="96"/>
      <c r="LBY317" s="96"/>
      <c r="LBZ317" s="96"/>
      <c r="LCA317" s="96"/>
      <c r="LCB317" s="96"/>
      <c r="LCC317" s="96"/>
      <c r="LCD317" s="96"/>
      <c r="LCE317" s="96"/>
      <c r="LCF317" s="96"/>
      <c r="LCG317" s="96"/>
      <c r="LCH317" s="96"/>
      <c r="LCI317" s="96"/>
      <c r="LCJ317" s="96"/>
      <c r="LCK317" s="96"/>
      <c r="LCL317" s="96"/>
      <c r="LCM317" s="96"/>
      <c r="LCN317" s="96"/>
      <c r="LCO317" s="96"/>
      <c r="LCP317" s="96"/>
      <c r="LCQ317" s="96"/>
      <c r="LCR317" s="96"/>
      <c r="LCS317" s="96"/>
      <c r="LCT317" s="96"/>
      <c r="LCU317" s="96"/>
      <c r="LCV317" s="96"/>
      <c r="LCW317" s="96"/>
      <c r="LCX317" s="96"/>
      <c r="LCY317" s="96"/>
      <c r="LCZ317" s="96"/>
      <c r="LDA317" s="96"/>
      <c r="LDB317" s="96"/>
      <c r="LDC317" s="96"/>
      <c r="LDD317" s="96"/>
      <c r="LDE317" s="96"/>
      <c r="LDF317" s="96"/>
      <c r="LDG317" s="96"/>
      <c r="LDH317" s="96"/>
      <c r="LDI317" s="96"/>
      <c r="LDJ317" s="96"/>
      <c r="LDK317" s="96"/>
      <c r="LDL317" s="96"/>
      <c r="LDM317" s="96"/>
      <c r="LDN317" s="96"/>
      <c r="LDO317" s="96"/>
      <c r="LDP317" s="96"/>
      <c r="LDQ317" s="96"/>
      <c r="LDR317" s="96"/>
      <c r="LDS317" s="96"/>
      <c r="LDT317" s="96"/>
      <c r="LDU317" s="96"/>
      <c r="LDV317" s="96"/>
      <c r="LDW317" s="96"/>
      <c r="LDX317" s="96"/>
      <c r="LDY317" s="96"/>
      <c r="LDZ317" s="96"/>
      <c r="LEA317" s="96"/>
      <c r="LEB317" s="96"/>
      <c r="LEC317" s="96"/>
      <c r="LED317" s="96"/>
      <c r="LEE317" s="96"/>
      <c r="LEF317" s="96"/>
      <c r="LEG317" s="96"/>
      <c r="LEH317" s="96"/>
      <c r="LEI317" s="96"/>
      <c r="LEJ317" s="96"/>
      <c r="LEK317" s="96"/>
      <c r="LEL317" s="96"/>
      <c r="LEM317" s="96"/>
      <c r="LEN317" s="96"/>
      <c r="LEO317" s="96"/>
      <c r="LEP317" s="96"/>
      <c r="LEQ317" s="96"/>
      <c r="LER317" s="96"/>
      <c r="LES317" s="96"/>
      <c r="LET317" s="96"/>
      <c r="LEU317" s="96"/>
      <c r="LEV317" s="96"/>
      <c r="LEW317" s="96"/>
      <c r="LEX317" s="96"/>
      <c r="LEY317" s="96"/>
      <c r="LEZ317" s="96"/>
      <c r="LFA317" s="96"/>
      <c r="LFB317" s="96"/>
      <c r="LFC317" s="96"/>
      <c r="LFD317" s="96"/>
      <c r="LFE317" s="96"/>
      <c r="LFF317" s="96"/>
      <c r="LFG317" s="96"/>
      <c r="LFH317" s="96"/>
      <c r="LFI317" s="96"/>
      <c r="LFJ317" s="96"/>
      <c r="LFK317" s="96"/>
      <c r="LFL317" s="96"/>
      <c r="LFM317" s="96"/>
      <c r="LFN317" s="96"/>
      <c r="LFO317" s="96"/>
      <c r="LFP317" s="96"/>
      <c r="LFQ317" s="96"/>
      <c r="LFR317" s="96"/>
      <c r="LFS317" s="96"/>
      <c r="LFT317" s="96"/>
      <c r="LFU317" s="96"/>
      <c r="LFV317" s="96"/>
      <c r="LFW317" s="96"/>
      <c r="LFX317" s="96"/>
      <c r="LFY317" s="96"/>
      <c r="LFZ317" s="96"/>
      <c r="LGA317" s="96"/>
      <c r="LGB317" s="96"/>
      <c r="LGC317" s="96"/>
      <c r="LGD317" s="96"/>
      <c r="LGE317" s="96"/>
      <c r="LGF317" s="96"/>
      <c r="LGG317" s="96"/>
      <c r="LGH317" s="96"/>
      <c r="LGI317" s="96"/>
      <c r="LGJ317" s="96"/>
      <c r="LGK317" s="96"/>
      <c r="LGL317" s="96"/>
      <c r="LGM317" s="96"/>
      <c r="LGN317" s="96"/>
      <c r="LGO317" s="96"/>
      <c r="LGP317" s="96"/>
      <c r="LGQ317" s="96"/>
      <c r="LGR317" s="96"/>
      <c r="LGS317" s="96"/>
      <c r="LGT317" s="96"/>
      <c r="LGU317" s="96"/>
      <c r="LGV317" s="96"/>
      <c r="LGW317" s="96"/>
      <c r="LGX317" s="96"/>
      <c r="LGY317" s="96"/>
      <c r="LGZ317" s="96"/>
      <c r="LHA317" s="96"/>
      <c r="LHB317" s="96"/>
      <c r="LHC317" s="96"/>
      <c r="LHD317" s="96"/>
      <c r="LHE317" s="96"/>
      <c r="LHF317" s="96"/>
      <c r="LHG317" s="96"/>
      <c r="LHH317" s="96"/>
      <c r="LHI317" s="96"/>
      <c r="LHJ317" s="96"/>
      <c r="LHK317" s="96"/>
      <c r="LHL317" s="96"/>
      <c r="LHM317" s="96"/>
      <c r="LHN317" s="96"/>
      <c r="LHO317" s="96"/>
      <c r="LHP317" s="96"/>
      <c r="LHQ317" s="96"/>
      <c r="LHR317" s="96"/>
      <c r="LHS317" s="96"/>
      <c r="LHT317" s="96"/>
      <c r="LHU317" s="96"/>
      <c r="LHV317" s="96"/>
      <c r="LHW317" s="96"/>
      <c r="LHX317" s="96"/>
      <c r="LHY317" s="96"/>
      <c r="LHZ317" s="96"/>
      <c r="LIA317" s="96"/>
      <c r="LIB317" s="96"/>
      <c r="LIC317" s="96"/>
      <c r="LID317" s="96"/>
      <c r="LIE317" s="96"/>
      <c r="LIF317" s="96"/>
      <c r="LIG317" s="96"/>
      <c r="LIH317" s="96"/>
      <c r="LII317" s="96"/>
      <c r="LIJ317" s="96"/>
      <c r="LIK317" s="96"/>
      <c r="LIL317" s="96"/>
      <c r="LIM317" s="96"/>
      <c r="LIN317" s="96"/>
      <c r="LIO317" s="96"/>
      <c r="LIP317" s="96"/>
      <c r="LIQ317" s="96"/>
      <c r="LIR317" s="96"/>
      <c r="LIS317" s="96"/>
      <c r="LIT317" s="96"/>
      <c r="LIU317" s="96"/>
      <c r="LIV317" s="96"/>
      <c r="LIW317" s="96"/>
      <c r="LIX317" s="96"/>
      <c r="LIY317" s="96"/>
      <c r="LIZ317" s="96"/>
      <c r="LJA317" s="96"/>
      <c r="LJB317" s="96"/>
      <c r="LJC317" s="96"/>
      <c r="LJD317" s="96"/>
      <c r="LJE317" s="96"/>
      <c r="LJF317" s="96"/>
      <c r="LJG317" s="96"/>
      <c r="LJH317" s="96"/>
      <c r="LJI317" s="96"/>
      <c r="LJJ317" s="96"/>
      <c r="LJK317" s="96"/>
      <c r="LJL317" s="96"/>
      <c r="LJM317" s="96"/>
      <c r="LJN317" s="96"/>
      <c r="LJO317" s="96"/>
      <c r="LJP317" s="96"/>
      <c r="LJQ317" s="96"/>
      <c r="LJR317" s="96"/>
      <c r="LJS317" s="96"/>
      <c r="LJT317" s="96"/>
      <c r="LJU317" s="96"/>
      <c r="LJV317" s="96"/>
      <c r="LJW317" s="96"/>
      <c r="LJX317" s="96"/>
      <c r="LJY317" s="96"/>
      <c r="LJZ317" s="96"/>
      <c r="LKA317" s="96"/>
      <c r="LKB317" s="96"/>
      <c r="LKC317" s="96"/>
      <c r="LKD317" s="96"/>
      <c r="LKE317" s="96"/>
      <c r="LKF317" s="96"/>
      <c r="LKG317" s="96"/>
      <c r="LKH317" s="96"/>
      <c r="LKI317" s="96"/>
      <c r="LKJ317" s="96"/>
      <c r="LKK317" s="96"/>
      <c r="LKL317" s="96"/>
      <c r="LKM317" s="96"/>
      <c r="LKN317" s="96"/>
      <c r="LKO317" s="96"/>
      <c r="LKP317" s="96"/>
      <c r="LKQ317" s="96"/>
      <c r="LKR317" s="96"/>
      <c r="LKS317" s="96"/>
      <c r="LKT317" s="96"/>
      <c r="LKU317" s="96"/>
      <c r="LKV317" s="96"/>
      <c r="LKW317" s="96"/>
      <c r="LKX317" s="96"/>
      <c r="LKY317" s="96"/>
      <c r="LKZ317" s="96"/>
      <c r="LLA317" s="96"/>
      <c r="LLB317" s="96"/>
      <c r="LLC317" s="96"/>
      <c r="LLD317" s="96"/>
      <c r="LLE317" s="96"/>
      <c r="LLF317" s="96"/>
      <c r="LLG317" s="96"/>
      <c r="LLH317" s="96"/>
      <c r="LLI317" s="96"/>
      <c r="LLJ317" s="96"/>
      <c r="LLK317" s="96"/>
      <c r="LLL317" s="96"/>
      <c r="LLM317" s="96"/>
      <c r="LLN317" s="96"/>
      <c r="LLO317" s="96"/>
      <c r="LLP317" s="96"/>
      <c r="LLQ317" s="96"/>
      <c r="LLR317" s="96"/>
      <c r="LLS317" s="96"/>
      <c r="LLT317" s="96"/>
      <c r="LLU317" s="96"/>
      <c r="LLV317" s="96"/>
      <c r="LLW317" s="96"/>
      <c r="LLX317" s="96"/>
      <c r="LLY317" s="96"/>
      <c r="LLZ317" s="96"/>
      <c r="LMA317" s="96"/>
      <c r="LMB317" s="96"/>
      <c r="LMC317" s="96"/>
      <c r="LMD317" s="96"/>
      <c r="LME317" s="96"/>
      <c r="LMF317" s="96"/>
      <c r="LMG317" s="96"/>
      <c r="LMH317" s="96"/>
      <c r="LMI317" s="96"/>
      <c r="LMJ317" s="96"/>
      <c r="LMK317" s="96"/>
      <c r="LML317" s="96"/>
      <c r="LMM317" s="96"/>
      <c r="LMN317" s="96"/>
      <c r="LMO317" s="96"/>
      <c r="LMP317" s="96"/>
      <c r="LMQ317" s="96"/>
      <c r="LMR317" s="96"/>
      <c r="LMS317" s="96"/>
      <c r="LMT317" s="96"/>
      <c r="LMU317" s="96"/>
      <c r="LMV317" s="96"/>
      <c r="LMW317" s="96"/>
      <c r="LMX317" s="96"/>
      <c r="LMY317" s="96"/>
      <c r="LMZ317" s="96"/>
      <c r="LNA317" s="96"/>
      <c r="LNB317" s="96"/>
      <c r="LNC317" s="96"/>
      <c r="LND317" s="96"/>
      <c r="LNE317" s="96"/>
      <c r="LNF317" s="96"/>
      <c r="LNG317" s="96"/>
      <c r="LNH317" s="96"/>
      <c r="LNI317" s="96"/>
      <c r="LNJ317" s="96"/>
      <c r="LNK317" s="96"/>
      <c r="LNL317" s="96"/>
      <c r="LNM317" s="96"/>
      <c r="LNN317" s="96"/>
      <c r="LNO317" s="96"/>
      <c r="LNP317" s="96"/>
      <c r="LNQ317" s="96"/>
      <c r="LNR317" s="96"/>
      <c r="LNS317" s="96"/>
      <c r="LNT317" s="96"/>
      <c r="LNU317" s="96"/>
      <c r="LNV317" s="96"/>
      <c r="LNW317" s="96"/>
      <c r="LNX317" s="96"/>
      <c r="LNY317" s="96"/>
      <c r="LNZ317" s="96"/>
      <c r="LOA317" s="96"/>
      <c r="LOB317" s="96"/>
      <c r="LOC317" s="96"/>
      <c r="LOD317" s="96"/>
      <c r="LOE317" s="96"/>
      <c r="LOF317" s="96"/>
      <c r="LOG317" s="96"/>
      <c r="LOH317" s="96"/>
      <c r="LOI317" s="96"/>
      <c r="LOJ317" s="96"/>
      <c r="LOK317" s="96"/>
      <c r="LOL317" s="96"/>
      <c r="LOM317" s="96"/>
      <c r="LON317" s="96"/>
      <c r="LOO317" s="96"/>
      <c r="LOP317" s="96"/>
      <c r="LOQ317" s="96"/>
      <c r="LOR317" s="96"/>
      <c r="LOS317" s="96"/>
      <c r="LOT317" s="96"/>
      <c r="LOU317" s="96"/>
      <c r="LOV317" s="96"/>
      <c r="LOW317" s="96"/>
      <c r="LOX317" s="96"/>
      <c r="LOY317" s="96"/>
      <c r="LOZ317" s="96"/>
      <c r="LPA317" s="96"/>
      <c r="LPB317" s="96"/>
      <c r="LPC317" s="96"/>
      <c r="LPD317" s="96"/>
      <c r="LPE317" s="96"/>
      <c r="LPF317" s="96"/>
      <c r="LPG317" s="96"/>
      <c r="LPH317" s="96"/>
      <c r="LPI317" s="96"/>
      <c r="LPJ317" s="96"/>
      <c r="LPK317" s="96"/>
      <c r="LPL317" s="96"/>
      <c r="LPM317" s="96"/>
      <c r="LPN317" s="96"/>
      <c r="LPO317" s="96"/>
      <c r="LPP317" s="96"/>
      <c r="LPQ317" s="96"/>
      <c r="LPR317" s="96"/>
      <c r="LPS317" s="96"/>
      <c r="LPT317" s="96"/>
      <c r="LPU317" s="96"/>
      <c r="LPV317" s="96"/>
      <c r="LPW317" s="96"/>
      <c r="LPX317" s="96"/>
      <c r="LPY317" s="96"/>
      <c r="LPZ317" s="96"/>
      <c r="LQA317" s="96"/>
      <c r="LQB317" s="96"/>
      <c r="LQC317" s="96"/>
      <c r="LQD317" s="96"/>
      <c r="LQE317" s="96"/>
      <c r="LQF317" s="96"/>
      <c r="LQG317" s="96"/>
      <c r="LQH317" s="96"/>
      <c r="LQI317" s="96"/>
      <c r="LQJ317" s="96"/>
      <c r="LQK317" s="96"/>
      <c r="LQL317" s="96"/>
      <c r="LQM317" s="96"/>
      <c r="LQN317" s="96"/>
      <c r="LQO317" s="96"/>
      <c r="LQP317" s="96"/>
      <c r="LQQ317" s="96"/>
      <c r="LQR317" s="96"/>
      <c r="LQS317" s="96"/>
      <c r="LQT317" s="96"/>
      <c r="LQU317" s="96"/>
      <c r="LQV317" s="96"/>
      <c r="LQW317" s="96"/>
      <c r="LQX317" s="96"/>
      <c r="LQY317" s="96"/>
      <c r="LQZ317" s="96"/>
      <c r="LRA317" s="96"/>
      <c r="LRB317" s="96"/>
      <c r="LRC317" s="96"/>
      <c r="LRD317" s="96"/>
      <c r="LRE317" s="96"/>
      <c r="LRF317" s="96"/>
      <c r="LRG317" s="96"/>
      <c r="LRH317" s="96"/>
      <c r="LRI317" s="96"/>
      <c r="LRJ317" s="96"/>
      <c r="LRK317" s="96"/>
      <c r="LRL317" s="96"/>
      <c r="LRM317" s="96"/>
      <c r="LRN317" s="96"/>
      <c r="LRO317" s="96"/>
      <c r="LRP317" s="96"/>
      <c r="LRQ317" s="96"/>
      <c r="LRR317" s="96"/>
      <c r="LRS317" s="96"/>
      <c r="LRT317" s="96"/>
      <c r="LRU317" s="96"/>
      <c r="LRV317" s="96"/>
      <c r="LRW317" s="96"/>
      <c r="LRX317" s="96"/>
      <c r="LRY317" s="96"/>
      <c r="LRZ317" s="96"/>
      <c r="LSA317" s="96"/>
      <c r="LSB317" s="96"/>
      <c r="LSC317" s="96"/>
      <c r="LSD317" s="96"/>
      <c r="LSE317" s="96"/>
      <c r="LSF317" s="96"/>
      <c r="LSG317" s="96"/>
      <c r="LSH317" s="96"/>
      <c r="LSI317" s="96"/>
      <c r="LSJ317" s="96"/>
      <c r="LSK317" s="96"/>
      <c r="LSL317" s="96"/>
      <c r="LSM317" s="96"/>
      <c r="LSN317" s="96"/>
      <c r="LSO317" s="96"/>
      <c r="LSP317" s="96"/>
      <c r="LSQ317" s="96"/>
      <c r="LSR317" s="96"/>
      <c r="LSS317" s="96"/>
      <c r="LST317" s="96"/>
      <c r="LSU317" s="96"/>
      <c r="LSV317" s="96"/>
      <c r="LSW317" s="96"/>
      <c r="LSX317" s="96"/>
      <c r="LSY317" s="96"/>
      <c r="LSZ317" s="96"/>
      <c r="LTA317" s="96"/>
      <c r="LTB317" s="96"/>
      <c r="LTC317" s="96"/>
      <c r="LTD317" s="96"/>
      <c r="LTE317" s="96"/>
      <c r="LTF317" s="96"/>
      <c r="LTG317" s="96"/>
      <c r="LTH317" s="96"/>
      <c r="LTI317" s="96"/>
      <c r="LTJ317" s="96"/>
      <c r="LTK317" s="96"/>
      <c r="LTL317" s="96"/>
      <c r="LTM317" s="96"/>
      <c r="LTN317" s="96"/>
      <c r="LTO317" s="96"/>
      <c r="LTP317" s="96"/>
      <c r="LTQ317" s="96"/>
      <c r="LTR317" s="96"/>
      <c r="LTS317" s="96"/>
      <c r="LTT317" s="96"/>
      <c r="LTU317" s="96"/>
      <c r="LTV317" s="96"/>
      <c r="LTW317" s="96"/>
      <c r="LTX317" s="96"/>
      <c r="LTY317" s="96"/>
      <c r="LTZ317" s="96"/>
      <c r="LUA317" s="96"/>
      <c r="LUB317" s="96"/>
      <c r="LUC317" s="96"/>
      <c r="LUD317" s="96"/>
      <c r="LUE317" s="96"/>
      <c r="LUF317" s="96"/>
      <c r="LUG317" s="96"/>
      <c r="LUH317" s="96"/>
      <c r="LUI317" s="96"/>
      <c r="LUJ317" s="96"/>
      <c r="LUK317" s="96"/>
      <c r="LUL317" s="96"/>
      <c r="LUM317" s="96"/>
      <c r="LUN317" s="96"/>
      <c r="LUO317" s="96"/>
      <c r="LUP317" s="96"/>
      <c r="LUQ317" s="96"/>
      <c r="LUR317" s="96"/>
      <c r="LUS317" s="96"/>
      <c r="LUT317" s="96"/>
      <c r="LUU317" s="96"/>
      <c r="LUV317" s="96"/>
      <c r="LUW317" s="96"/>
      <c r="LUX317" s="96"/>
      <c r="LUY317" s="96"/>
      <c r="LUZ317" s="96"/>
      <c r="LVA317" s="96"/>
      <c r="LVB317" s="96"/>
      <c r="LVC317" s="96"/>
      <c r="LVD317" s="96"/>
      <c r="LVE317" s="96"/>
      <c r="LVF317" s="96"/>
      <c r="LVG317" s="96"/>
      <c r="LVH317" s="96"/>
      <c r="LVI317" s="96"/>
      <c r="LVJ317" s="96"/>
      <c r="LVK317" s="96"/>
      <c r="LVL317" s="96"/>
      <c r="LVM317" s="96"/>
      <c r="LVN317" s="96"/>
      <c r="LVO317" s="96"/>
      <c r="LVP317" s="96"/>
      <c r="LVQ317" s="96"/>
      <c r="LVR317" s="96"/>
      <c r="LVS317" s="96"/>
      <c r="LVT317" s="96"/>
      <c r="LVU317" s="96"/>
      <c r="LVV317" s="96"/>
      <c r="LVW317" s="96"/>
      <c r="LVX317" s="96"/>
      <c r="LVY317" s="96"/>
      <c r="LVZ317" s="96"/>
      <c r="LWA317" s="96"/>
      <c r="LWB317" s="96"/>
      <c r="LWC317" s="96"/>
      <c r="LWD317" s="96"/>
      <c r="LWE317" s="96"/>
      <c r="LWF317" s="96"/>
      <c r="LWG317" s="96"/>
      <c r="LWH317" s="96"/>
      <c r="LWI317" s="96"/>
      <c r="LWJ317" s="96"/>
      <c r="LWK317" s="96"/>
      <c r="LWL317" s="96"/>
      <c r="LWM317" s="96"/>
      <c r="LWN317" s="96"/>
      <c r="LWO317" s="96"/>
      <c r="LWP317" s="96"/>
      <c r="LWQ317" s="96"/>
      <c r="LWR317" s="96"/>
      <c r="LWS317" s="96"/>
      <c r="LWT317" s="96"/>
      <c r="LWU317" s="96"/>
      <c r="LWV317" s="96"/>
      <c r="LWW317" s="96"/>
      <c r="LWX317" s="96"/>
      <c r="LWY317" s="96"/>
      <c r="LWZ317" s="96"/>
      <c r="LXA317" s="96"/>
      <c r="LXB317" s="96"/>
      <c r="LXC317" s="96"/>
      <c r="LXD317" s="96"/>
      <c r="LXE317" s="96"/>
      <c r="LXF317" s="96"/>
      <c r="LXG317" s="96"/>
      <c r="LXH317" s="96"/>
      <c r="LXI317" s="96"/>
      <c r="LXJ317" s="96"/>
      <c r="LXK317" s="96"/>
      <c r="LXL317" s="96"/>
      <c r="LXM317" s="96"/>
      <c r="LXN317" s="96"/>
      <c r="LXO317" s="96"/>
      <c r="LXP317" s="96"/>
      <c r="LXQ317" s="96"/>
      <c r="LXR317" s="96"/>
      <c r="LXS317" s="96"/>
      <c r="LXT317" s="96"/>
      <c r="LXU317" s="96"/>
      <c r="LXV317" s="96"/>
      <c r="LXW317" s="96"/>
      <c r="LXX317" s="96"/>
      <c r="LXY317" s="96"/>
      <c r="LXZ317" s="96"/>
      <c r="LYA317" s="96"/>
      <c r="LYB317" s="96"/>
      <c r="LYC317" s="96"/>
      <c r="LYD317" s="96"/>
      <c r="LYE317" s="96"/>
      <c r="LYF317" s="96"/>
      <c r="LYG317" s="96"/>
      <c r="LYH317" s="96"/>
      <c r="LYI317" s="96"/>
      <c r="LYJ317" s="96"/>
      <c r="LYK317" s="96"/>
      <c r="LYL317" s="96"/>
      <c r="LYM317" s="96"/>
      <c r="LYN317" s="96"/>
      <c r="LYO317" s="96"/>
      <c r="LYP317" s="96"/>
      <c r="LYQ317" s="96"/>
      <c r="LYR317" s="96"/>
      <c r="LYS317" s="96"/>
      <c r="LYT317" s="96"/>
      <c r="LYU317" s="96"/>
      <c r="LYV317" s="96"/>
      <c r="LYW317" s="96"/>
      <c r="LYX317" s="96"/>
      <c r="LYY317" s="96"/>
      <c r="LYZ317" s="96"/>
      <c r="LZA317" s="96"/>
      <c r="LZB317" s="96"/>
      <c r="LZC317" s="96"/>
      <c r="LZD317" s="96"/>
      <c r="LZE317" s="96"/>
      <c r="LZF317" s="96"/>
      <c r="LZG317" s="96"/>
      <c r="LZH317" s="96"/>
      <c r="LZI317" s="96"/>
      <c r="LZJ317" s="96"/>
      <c r="LZK317" s="96"/>
      <c r="LZL317" s="96"/>
      <c r="LZM317" s="96"/>
      <c r="LZN317" s="96"/>
      <c r="LZO317" s="96"/>
      <c r="LZP317" s="96"/>
      <c r="LZQ317" s="96"/>
      <c r="LZR317" s="96"/>
      <c r="LZS317" s="96"/>
      <c r="LZT317" s="96"/>
      <c r="LZU317" s="96"/>
      <c r="LZV317" s="96"/>
      <c r="LZW317" s="96"/>
      <c r="LZX317" s="96"/>
      <c r="LZY317" s="96"/>
      <c r="LZZ317" s="96"/>
      <c r="MAA317" s="96"/>
      <c r="MAB317" s="96"/>
      <c r="MAC317" s="96"/>
      <c r="MAD317" s="96"/>
      <c r="MAE317" s="96"/>
      <c r="MAF317" s="96"/>
      <c r="MAG317" s="96"/>
      <c r="MAH317" s="96"/>
      <c r="MAI317" s="96"/>
      <c r="MAJ317" s="96"/>
      <c r="MAK317" s="96"/>
      <c r="MAL317" s="96"/>
      <c r="MAM317" s="96"/>
      <c r="MAN317" s="96"/>
      <c r="MAO317" s="96"/>
      <c r="MAP317" s="96"/>
      <c r="MAQ317" s="96"/>
      <c r="MAR317" s="96"/>
      <c r="MAS317" s="96"/>
      <c r="MAT317" s="96"/>
      <c r="MAU317" s="96"/>
      <c r="MAV317" s="96"/>
      <c r="MAW317" s="96"/>
      <c r="MAX317" s="96"/>
      <c r="MAY317" s="96"/>
      <c r="MAZ317" s="96"/>
      <c r="MBA317" s="96"/>
      <c r="MBB317" s="96"/>
      <c r="MBC317" s="96"/>
      <c r="MBD317" s="96"/>
      <c r="MBE317" s="96"/>
      <c r="MBF317" s="96"/>
      <c r="MBG317" s="96"/>
      <c r="MBH317" s="96"/>
      <c r="MBI317" s="96"/>
      <c r="MBJ317" s="96"/>
      <c r="MBK317" s="96"/>
      <c r="MBL317" s="96"/>
      <c r="MBM317" s="96"/>
      <c r="MBN317" s="96"/>
      <c r="MBO317" s="96"/>
      <c r="MBP317" s="96"/>
      <c r="MBQ317" s="96"/>
      <c r="MBR317" s="96"/>
      <c r="MBS317" s="96"/>
      <c r="MBT317" s="96"/>
      <c r="MBU317" s="96"/>
      <c r="MBV317" s="96"/>
      <c r="MBW317" s="96"/>
      <c r="MBX317" s="96"/>
      <c r="MBY317" s="96"/>
      <c r="MBZ317" s="96"/>
      <c r="MCA317" s="96"/>
      <c r="MCB317" s="96"/>
      <c r="MCC317" s="96"/>
      <c r="MCD317" s="96"/>
      <c r="MCE317" s="96"/>
      <c r="MCF317" s="96"/>
      <c r="MCG317" s="96"/>
      <c r="MCH317" s="96"/>
      <c r="MCI317" s="96"/>
      <c r="MCJ317" s="96"/>
      <c r="MCK317" s="96"/>
      <c r="MCL317" s="96"/>
      <c r="MCM317" s="96"/>
      <c r="MCN317" s="96"/>
      <c r="MCO317" s="96"/>
      <c r="MCP317" s="96"/>
      <c r="MCQ317" s="96"/>
      <c r="MCR317" s="96"/>
      <c r="MCS317" s="96"/>
      <c r="MCT317" s="96"/>
      <c r="MCU317" s="96"/>
      <c r="MCV317" s="96"/>
      <c r="MCW317" s="96"/>
      <c r="MCX317" s="96"/>
      <c r="MCY317" s="96"/>
      <c r="MCZ317" s="96"/>
      <c r="MDA317" s="96"/>
      <c r="MDB317" s="96"/>
      <c r="MDC317" s="96"/>
      <c r="MDD317" s="96"/>
      <c r="MDE317" s="96"/>
      <c r="MDF317" s="96"/>
      <c r="MDG317" s="96"/>
      <c r="MDH317" s="96"/>
      <c r="MDI317" s="96"/>
      <c r="MDJ317" s="96"/>
      <c r="MDK317" s="96"/>
      <c r="MDL317" s="96"/>
      <c r="MDM317" s="96"/>
      <c r="MDN317" s="96"/>
      <c r="MDO317" s="96"/>
      <c r="MDP317" s="96"/>
      <c r="MDQ317" s="96"/>
      <c r="MDR317" s="96"/>
      <c r="MDS317" s="96"/>
      <c r="MDT317" s="96"/>
      <c r="MDU317" s="96"/>
      <c r="MDV317" s="96"/>
      <c r="MDW317" s="96"/>
      <c r="MDX317" s="96"/>
      <c r="MDY317" s="96"/>
      <c r="MDZ317" s="96"/>
      <c r="MEA317" s="96"/>
      <c r="MEB317" s="96"/>
      <c r="MEC317" s="96"/>
      <c r="MED317" s="96"/>
      <c r="MEE317" s="96"/>
      <c r="MEF317" s="96"/>
      <c r="MEG317" s="96"/>
      <c r="MEH317" s="96"/>
      <c r="MEI317" s="96"/>
      <c r="MEJ317" s="96"/>
      <c r="MEK317" s="96"/>
      <c r="MEL317" s="96"/>
      <c r="MEM317" s="96"/>
      <c r="MEN317" s="96"/>
      <c r="MEO317" s="96"/>
      <c r="MEP317" s="96"/>
      <c r="MEQ317" s="96"/>
      <c r="MER317" s="96"/>
      <c r="MES317" s="96"/>
      <c r="MET317" s="96"/>
      <c r="MEU317" s="96"/>
      <c r="MEV317" s="96"/>
      <c r="MEW317" s="96"/>
      <c r="MEX317" s="96"/>
      <c r="MEY317" s="96"/>
      <c r="MEZ317" s="96"/>
      <c r="MFA317" s="96"/>
      <c r="MFB317" s="96"/>
      <c r="MFC317" s="96"/>
      <c r="MFD317" s="96"/>
      <c r="MFE317" s="96"/>
      <c r="MFF317" s="96"/>
      <c r="MFG317" s="96"/>
      <c r="MFH317" s="96"/>
      <c r="MFI317" s="96"/>
      <c r="MFJ317" s="96"/>
      <c r="MFK317" s="96"/>
      <c r="MFL317" s="96"/>
      <c r="MFM317" s="96"/>
      <c r="MFN317" s="96"/>
      <c r="MFO317" s="96"/>
      <c r="MFP317" s="96"/>
      <c r="MFQ317" s="96"/>
      <c r="MFR317" s="96"/>
      <c r="MFS317" s="96"/>
      <c r="MFT317" s="96"/>
      <c r="MFU317" s="96"/>
      <c r="MFV317" s="96"/>
      <c r="MFW317" s="96"/>
      <c r="MFX317" s="96"/>
      <c r="MFY317" s="96"/>
      <c r="MFZ317" s="96"/>
      <c r="MGA317" s="96"/>
      <c r="MGB317" s="96"/>
      <c r="MGC317" s="96"/>
      <c r="MGD317" s="96"/>
      <c r="MGE317" s="96"/>
      <c r="MGF317" s="96"/>
      <c r="MGG317" s="96"/>
      <c r="MGH317" s="96"/>
      <c r="MGI317" s="96"/>
      <c r="MGJ317" s="96"/>
      <c r="MGK317" s="96"/>
      <c r="MGL317" s="96"/>
      <c r="MGM317" s="96"/>
      <c r="MGN317" s="96"/>
      <c r="MGO317" s="96"/>
      <c r="MGP317" s="96"/>
      <c r="MGQ317" s="96"/>
      <c r="MGR317" s="96"/>
      <c r="MGS317" s="96"/>
      <c r="MGT317" s="96"/>
      <c r="MGU317" s="96"/>
      <c r="MGV317" s="96"/>
      <c r="MGW317" s="96"/>
      <c r="MGX317" s="96"/>
      <c r="MGY317" s="96"/>
      <c r="MGZ317" s="96"/>
      <c r="MHA317" s="96"/>
      <c r="MHB317" s="96"/>
      <c r="MHC317" s="96"/>
      <c r="MHD317" s="96"/>
      <c r="MHE317" s="96"/>
      <c r="MHF317" s="96"/>
      <c r="MHG317" s="96"/>
      <c r="MHH317" s="96"/>
      <c r="MHI317" s="96"/>
      <c r="MHJ317" s="96"/>
      <c r="MHK317" s="96"/>
      <c r="MHL317" s="96"/>
      <c r="MHM317" s="96"/>
      <c r="MHN317" s="96"/>
      <c r="MHO317" s="96"/>
      <c r="MHP317" s="96"/>
      <c r="MHQ317" s="96"/>
      <c r="MHR317" s="96"/>
      <c r="MHS317" s="96"/>
      <c r="MHT317" s="96"/>
      <c r="MHU317" s="96"/>
      <c r="MHV317" s="96"/>
      <c r="MHW317" s="96"/>
      <c r="MHX317" s="96"/>
      <c r="MHY317" s="96"/>
      <c r="MHZ317" s="96"/>
      <c r="MIA317" s="96"/>
      <c r="MIB317" s="96"/>
      <c r="MIC317" s="96"/>
      <c r="MID317" s="96"/>
      <c r="MIE317" s="96"/>
      <c r="MIF317" s="96"/>
      <c r="MIG317" s="96"/>
      <c r="MIH317" s="96"/>
      <c r="MII317" s="96"/>
      <c r="MIJ317" s="96"/>
      <c r="MIK317" s="96"/>
      <c r="MIL317" s="96"/>
      <c r="MIM317" s="96"/>
      <c r="MIN317" s="96"/>
      <c r="MIO317" s="96"/>
      <c r="MIP317" s="96"/>
      <c r="MIQ317" s="96"/>
      <c r="MIR317" s="96"/>
      <c r="MIS317" s="96"/>
      <c r="MIT317" s="96"/>
      <c r="MIU317" s="96"/>
      <c r="MIV317" s="96"/>
      <c r="MIW317" s="96"/>
      <c r="MIX317" s="96"/>
      <c r="MIY317" s="96"/>
      <c r="MIZ317" s="96"/>
      <c r="MJA317" s="96"/>
      <c r="MJB317" s="96"/>
      <c r="MJC317" s="96"/>
      <c r="MJD317" s="96"/>
      <c r="MJE317" s="96"/>
      <c r="MJF317" s="96"/>
      <c r="MJG317" s="96"/>
      <c r="MJH317" s="96"/>
      <c r="MJI317" s="96"/>
      <c r="MJJ317" s="96"/>
      <c r="MJK317" s="96"/>
      <c r="MJL317" s="96"/>
      <c r="MJM317" s="96"/>
      <c r="MJN317" s="96"/>
      <c r="MJO317" s="96"/>
      <c r="MJP317" s="96"/>
      <c r="MJQ317" s="96"/>
      <c r="MJR317" s="96"/>
      <c r="MJS317" s="96"/>
      <c r="MJT317" s="96"/>
      <c r="MJU317" s="96"/>
      <c r="MJV317" s="96"/>
      <c r="MJW317" s="96"/>
      <c r="MJX317" s="96"/>
      <c r="MJY317" s="96"/>
      <c r="MJZ317" s="96"/>
      <c r="MKA317" s="96"/>
      <c r="MKB317" s="96"/>
      <c r="MKC317" s="96"/>
      <c r="MKD317" s="96"/>
      <c r="MKE317" s="96"/>
      <c r="MKF317" s="96"/>
      <c r="MKG317" s="96"/>
      <c r="MKH317" s="96"/>
      <c r="MKI317" s="96"/>
      <c r="MKJ317" s="96"/>
      <c r="MKK317" s="96"/>
      <c r="MKL317" s="96"/>
      <c r="MKM317" s="96"/>
      <c r="MKN317" s="96"/>
      <c r="MKO317" s="96"/>
      <c r="MKP317" s="96"/>
      <c r="MKQ317" s="96"/>
      <c r="MKR317" s="96"/>
      <c r="MKS317" s="96"/>
      <c r="MKT317" s="96"/>
      <c r="MKU317" s="96"/>
      <c r="MKV317" s="96"/>
      <c r="MKW317" s="96"/>
      <c r="MKX317" s="96"/>
      <c r="MKY317" s="96"/>
      <c r="MKZ317" s="96"/>
      <c r="MLA317" s="96"/>
      <c r="MLB317" s="96"/>
      <c r="MLC317" s="96"/>
      <c r="MLD317" s="96"/>
      <c r="MLE317" s="96"/>
      <c r="MLF317" s="96"/>
      <c r="MLG317" s="96"/>
      <c r="MLH317" s="96"/>
      <c r="MLI317" s="96"/>
      <c r="MLJ317" s="96"/>
      <c r="MLK317" s="96"/>
      <c r="MLL317" s="96"/>
      <c r="MLM317" s="96"/>
      <c r="MLN317" s="96"/>
      <c r="MLO317" s="96"/>
      <c r="MLP317" s="96"/>
      <c r="MLQ317" s="96"/>
      <c r="MLR317" s="96"/>
      <c r="MLS317" s="96"/>
      <c r="MLT317" s="96"/>
      <c r="MLU317" s="96"/>
      <c r="MLV317" s="96"/>
      <c r="MLW317" s="96"/>
      <c r="MLX317" s="96"/>
      <c r="MLY317" s="96"/>
      <c r="MLZ317" s="96"/>
      <c r="MMA317" s="96"/>
      <c r="MMB317" s="96"/>
      <c r="MMC317" s="96"/>
      <c r="MMD317" s="96"/>
      <c r="MME317" s="96"/>
      <c r="MMF317" s="96"/>
      <c r="MMG317" s="96"/>
      <c r="MMH317" s="96"/>
      <c r="MMI317" s="96"/>
      <c r="MMJ317" s="96"/>
      <c r="MMK317" s="96"/>
      <c r="MML317" s="96"/>
      <c r="MMM317" s="96"/>
      <c r="MMN317" s="96"/>
      <c r="MMO317" s="96"/>
      <c r="MMP317" s="96"/>
      <c r="MMQ317" s="96"/>
      <c r="MMR317" s="96"/>
      <c r="MMS317" s="96"/>
      <c r="MMT317" s="96"/>
      <c r="MMU317" s="96"/>
      <c r="MMV317" s="96"/>
      <c r="MMW317" s="96"/>
      <c r="MMX317" s="96"/>
      <c r="MMY317" s="96"/>
      <c r="MMZ317" s="96"/>
      <c r="MNA317" s="96"/>
      <c r="MNB317" s="96"/>
      <c r="MNC317" s="96"/>
      <c r="MND317" s="96"/>
      <c r="MNE317" s="96"/>
      <c r="MNF317" s="96"/>
      <c r="MNG317" s="96"/>
      <c r="MNH317" s="96"/>
      <c r="MNI317" s="96"/>
      <c r="MNJ317" s="96"/>
      <c r="MNK317" s="96"/>
      <c r="MNL317" s="96"/>
      <c r="MNM317" s="96"/>
      <c r="MNN317" s="96"/>
      <c r="MNO317" s="96"/>
      <c r="MNP317" s="96"/>
      <c r="MNQ317" s="96"/>
      <c r="MNR317" s="96"/>
      <c r="MNS317" s="96"/>
      <c r="MNT317" s="96"/>
      <c r="MNU317" s="96"/>
      <c r="MNV317" s="96"/>
      <c r="MNW317" s="96"/>
      <c r="MNX317" s="96"/>
      <c r="MNY317" s="96"/>
      <c r="MNZ317" s="96"/>
      <c r="MOA317" s="96"/>
      <c r="MOB317" s="96"/>
      <c r="MOC317" s="96"/>
      <c r="MOD317" s="96"/>
      <c r="MOE317" s="96"/>
      <c r="MOF317" s="96"/>
      <c r="MOG317" s="96"/>
      <c r="MOH317" s="96"/>
      <c r="MOI317" s="96"/>
      <c r="MOJ317" s="96"/>
      <c r="MOK317" s="96"/>
      <c r="MOL317" s="96"/>
      <c r="MOM317" s="96"/>
      <c r="MON317" s="96"/>
      <c r="MOO317" s="96"/>
      <c r="MOP317" s="96"/>
      <c r="MOQ317" s="96"/>
      <c r="MOR317" s="96"/>
      <c r="MOS317" s="96"/>
      <c r="MOT317" s="96"/>
      <c r="MOU317" s="96"/>
      <c r="MOV317" s="96"/>
      <c r="MOW317" s="96"/>
      <c r="MOX317" s="96"/>
      <c r="MOY317" s="96"/>
      <c r="MOZ317" s="96"/>
      <c r="MPA317" s="96"/>
      <c r="MPB317" s="96"/>
      <c r="MPC317" s="96"/>
      <c r="MPD317" s="96"/>
      <c r="MPE317" s="96"/>
      <c r="MPF317" s="96"/>
      <c r="MPG317" s="96"/>
      <c r="MPH317" s="96"/>
      <c r="MPI317" s="96"/>
      <c r="MPJ317" s="96"/>
      <c r="MPK317" s="96"/>
      <c r="MPL317" s="96"/>
      <c r="MPM317" s="96"/>
      <c r="MPN317" s="96"/>
      <c r="MPO317" s="96"/>
      <c r="MPP317" s="96"/>
      <c r="MPQ317" s="96"/>
      <c r="MPR317" s="96"/>
      <c r="MPS317" s="96"/>
      <c r="MPT317" s="96"/>
      <c r="MPU317" s="96"/>
      <c r="MPV317" s="96"/>
      <c r="MPW317" s="96"/>
      <c r="MPX317" s="96"/>
      <c r="MPY317" s="96"/>
      <c r="MPZ317" s="96"/>
      <c r="MQA317" s="96"/>
      <c r="MQB317" s="96"/>
      <c r="MQC317" s="96"/>
      <c r="MQD317" s="96"/>
      <c r="MQE317" s="96"/>
      <c r="MQF317" s="96"/>
      <c r="MQG317" s="96"/>
      <c r="MQH317" s="96"/>
      <c r="MQI317" s="96"/>
      <c r="MQJ317" s="96"/>
      <c r="MQK317" s="96"/>
      <c r="MQL317" s="96"/>
      <c r="MQM317" s="96"/>
      <c r="MQN317" s="96"/>
      <c r="MQO317" s="96"/>
      <c r="MQP317" s="96"/>
      <c r="MQQ317" s="96"/>
      <c r="MQR317" s="96"/>
      <c r="MQS317" s="96"/>
      <c r="MQT317" s="96"/>
      <c r="MQU317" s="96"/>
      <c r="MQV317" s="96"/>
      <c r="MQW317" s="96"/>
      <c r="MQX317" s="96"/>
      <c r="MQY317" s="96"/>
      <c r="MQZ317" s="96"/>
      <c r="MRA317" s="96"/>
      <c r="MRB317" s="96"/>
      <c r="MRC317" s="96"/>
      <c r="MRD317" s="96"/>
      <c r="MRE317" s="96"/>
      <c r="MRF317" s="96"/>
      <c r="MRG317" s="96"/>
      <c r="MRH317" s="96"/>
      <c r="MRI317" s="96"/>
      <c r="MRJ317" s="96"/>
      <c r="MRK317" s="96"/>
      <c r="MRL317" s="96"/>
      <c r="MRM317" s="96"/>
      <c r="MRN317" s="96"/>
      <c r="MRO317" s="96"/>
      <c r="MRP317" s="96"/>
      <c r="MRQ317" s="96"/>
      <c r="MRR317" s="96"/>
      <c r="MRS317" s="96"/>
      <c r="MRT317" s="96"/>
      <c r="MRU317" s="96"/>
      <c r="MRV317" s="96"/>
      <c r="MRW317" s="96"/>
      <c r="MRX317" s="96"/>
      <c r="MRY317" s="96"/>
      <c r="MRZ317" s="96"/>
      <c r="MSA317" s="96"/>
      <c r="MSB317" s="96"/>
      <c r="MSC317" s="96"/>
      <c r="MSD317" s="96"/>
      <c r="MSE317" s="96"/>
      <c r="MSF317" s="96"/>
      <c r="MSG317" s="96"/>
      <c r="MSH317" s="96"/>
      <c r="MSI317" s="96"/>
      <c r="MSJ317" s="96"/>
      <c r="MSK317" s="96"/>
      <c r="MSL317" s="96"/>
      <c r="MSM317" s="96"/>
      <c r="MSN317" s="96"/>
      <c r="MSO317" s="96"/>
      <c r="MSP317" s="96"/>
      <c r="MSQ317" s="96"/>
      <c r="MSR317" s="96"/>
      <c r="MSS317" s="96"/>
      <c r="MST317" s="96"/>
      <c r="MSU317" s="96"/>
      <c r="MSV317" s="96"/>
      <c r="MSW317" s="96"/>
      <c r="MSX317" s="96"/>
      <c r="MSY317" s="96"/>
      <c r="MSZ317" s="96"/>
      <c r="MTA317" s="96"/>
      <c r="MTB317" s="96"/>
      <c r="MTC317" s="96"/>
      <c r="MTD317" s="96"/>
      <c r="MTE317" s="96"/>
      <c r="MTF317" s="96"/>
      <c r="MTG317" s="96"/>
      <c r="MTH317" s="96"/>
      <c r="MTI317" s="96"/>
      <c r="MTJ317" s="96"/>
      <c r="MTK317" s="96"/>
      <c r="MTL317" s="96"/>
      <c r="MTM317" s="96"/>
      <c r="MTN317" s="96"/>
      <c r="MTO317" s="96"/>
      <c r="MTP317" s="96"/>
      <c r="MTQ317" s="96"/>
      <c r="MTR317" s="96"/>
      <c r="MTS317" s="96"/>
      <c r="MTT317" s="96"/>
      <c r="MTU317" s="96"/>
      <c r="MTV317" s="96"/>
      <c r="MTW317" s="96"/>
      <c r="MTX317" s="96"/>
      <c r="MTY317" s="96"/>
      <c r="MTZ317" s="96"/>
      <c r="MUA317" s="96"/>
      <c r="MUB317" s="96"/>
      <c r="MUC317" s="96"/>
      <c r="MUD317" s="96"/>
      <c r="MUE317" s="96"/>
      <c r="MUF317" s="96"/>
      <c r="MUG317" s="96"/>
      <c r="MUH317" s="96"/>
      <c r="MUI317" s="96"/>
      <c r="MUJ317" s="96"/>
      <c r="MUK317" s="96"/>
      <c r="MUL317" s="96"/>
      <c r="MUM317" s="96"/>
      <c r="MUN317" s="96"/>
      <c r="MUO317" s="96"/>
      <c r="MUP317" s="96"/>
      <c r="MUQ317" s="96"/>
      <c r="MUR317" s="96"/>
      <c r="MUS317" s="96"/>
      <c r="MUT317" s="96"/>
      <c r="MUU317" s="96"/>
      <c r="MUV317" s="96"/>
      <c r="MUW317" s="96"/>
      <c r="MUX317" s="96"/>
      <c r="MUY317" s="96"/>
      <c r="MUZ317" s="96"/>
      <c r="MVA317" s="96"/>
      <c r="MVB317" s="96"/>
      <c r="MVC317" s="96"/>
      <c r="MVD317" s="96"/>
      <c r="MVE317" s="96"/>
      <c r="MVF317" s="96"/>
      <c r="MVG317" s="96"/>
      <c r="MVH317" s="96"/>
      <c r="MVI317" s="96"/>
      <c r="MVJ317" s="96"/>
      <c r="MVK317" s="96"/>
      <c r="MVL317" s="96"/>
      <c r="MVM317" s="96"/>
      <c r="MVN317" s="96"/>
      <c r="MVO317" s="96"/>
      <c r="MVP317" s="96"/>
      <c r="MVQ317" s="96"/>
      <c r="MVR317" s="96"/>
      <c r="MVS317" s="96"/>
      <c r="MVT317" s="96"/>
      <c r="MVU317" s="96"/>
      <c r="MVV317" s="96"/>
      <c r="MVW317" s="96"/>
      <c r="MVX317" s="96"/>
      <c r="MVY317" s="96"/>
      <c r="MVZ317" s="96"/>
      <c r="MWA317" s="96"/>
      <c r="MWB317" s="96"/>
      <c r="MWC317" s="96"/>
      <c r="MWD317" s="96"/>
      <c r="MWE317" s="96"/>
      <c r="MWF317" s="96"/>
      <c r="MWG317" s="96"/>
      <c r="MWH317" s="96"/>
      <c r="MWI317" s="96"/>
      <c r="MWJ317" s="96"/>
      <c r="MWK317" s="96"/>
      <c r="MWL317" s="96"/>
      <c r="MWM317" s="96"/>
      <c r="MWN317" s="96"/>
      <c r="MWO317" s="96"/>
      <c r="MWP317" s="96"/>
      <c r="MWQ317" s="96"/>
      <c r="MWR317" s="96"/>
      <c r="MWS317" s="96"/>
      <c r="MWT317" s="96"/>
      <c r="MWU317" s="96"/>
      <c r="MWV317" s="96"/>
      <c r="MWW317" s="96"/>
      <c r="MWX317" s="96"/>
      <c r="MWY317" s="96"/>
      <c r="MWZ317" s="96"/>
      <c r="MXA317" s="96"/>
      <c r="MXB317" s="96"/>
      <c r="MXC317" s="96"/>
      <c r="MXD317" s="96"/>
      <c r="MXE317" s="96"/>
      <c r="MXF317" s="96"/>
      <c r="MXG317" s="96"/>
      <c r="MXH317" s="96"/>
      <c r="MXI317" s="96"/>
      <c r="MXJ317" s="96"/>
      <c r="MXK317" s="96"/>
      <c r="MXL317" s="96"/>
      <c r="MXM317" s="96"/>
      <c r="MXN317" s="96"/>
      <c r="MXO317" s="96"/>
      <c r="MXP317" s="96"/>
      <c r="MXQ317" s="96"/>
      <c r="MXR317" s="96"/>
      <c r="MXS317" s="96"/>
      <c r="MXT317" s="96"/>
      <c r="MXU317" s="96"/>
      <c r="MXV317" s="96"/>
      <c r="MXW317" s="96"/>
      <c r="MXX317" s="96"/>
      <c r="MXY317" s="96"/>
      <c r="MXZ317" s="96"/>
      <c r="MYA317" s="96"/>
      <c r="MYB317" s="96"/>
      <c r="MYC317" s="96"/>
      <c r="MYD317" s="96"/>
      <c r="MYE317" s="96"/>
      <c r="MYF317" s="96"/>
      <c r="MYG317" s="96"/>
      <c r="MYH317" s="96"/>
      <c r="MYI317" s="96"/>
      <c r="MYJ317" s="96"/>
      <c r="MYK317" s="96"/>
      <c r="MYL317" s="96"/>
      <c r="MYM317" s="96"/>
      <c r="MYN317" s="96"/>
      <c r="MYO317" s="96"/>
      <c r="MYP317" s="96"/>
      <c r="MYQ317" s="96"/>
      <c r="MYR317" s="96"/>
      <c r="MYS317" s="96"/>
      <c r="MYT317" s="96"/>
      <c r="MYU317" s="96"/>
      <c r="MYV317" s="96"/>
      <c r="MYW317" s="96"/>
      <c r="MYX317" s="96"/>
      <c r="MYY317" s="96"/>
      <c r="MYZ317" s="96"/>
      <c r="MZA317" s="96"/>
      <c r="MZB317" s="96"/>
      <c r="MZC317" s="96"/>
      <c r="MZD317" s="96"/>
      <c r="MZE317" s="96"/>
      <c r="MZF317" s="96"/>
      <c r="MZG317" s="96"/>
      <c r="MZH317" s="96"/>
      <c r="MZI317" s="96"/>
      <c r="MZJ317" s="96"/>
      <c r="MZK317" s="96"/>
      <c r="MZL317" s="96"/>
      <c r="MZM317" s="96"/>
      <c r="MZN317" s="96"/>
      <c r="MZO317" s="96"/>
      <c r="MZP317" s="96"/>
      <c r="MZQ317" s="96"/>
      <c r="MZR317" s="96"/>
      <c r="MZS317" s="96"/>
      <c r="MZT317" s="96"/>
      <c r="MZU317" s="96"/>
      <c r="MZV317" s="96"/>
      <c r="MZW317" s="96"/>
      <c r="MZX317" s="96"/>
      <c r="MZY317" s="96"/>
      <c r="MZZ317" s="96"/>
      <c r="NAA317" s="96"/>
      <c r="NAB317" s="96"/>
      <c r="NAC317" s="96"/>
      <c r="NAD317" s="96"/>
      <c r="NAE317" s="96"/>
      <c r="NAF317" s="96"/>
      <c r="NAG317" s="96"/>
      <c r="NAH317" s="96"/>
      <c r="NAI317" s="96"/>
      <c r="NAJ317" s="96"/>
      <c r="NAK317" s="96"/>
      <c r="NAL317" s="96"/>
      <c r="NAM317" s="96"/>
      <c r="NAN317" s="96"/>
      <c r="NAO317" s="96"/>
      <c r="NAP317" s="96"/>
      <c r="NAQ317" s="96"/>
      <c r="NAR317" s="96"/>
      <c r="NAS317" s="96"/>
      <c r="NAT317" s="96"/>
      <c r="NAU317" s="96"/>
      <c r="NAV317" s="96"/>
      <c r="NAW317" s="96"/>
      <c r="NAX317" s="96"/>
      <c r="NAY317" s="96"/>
      <c r="NAZ317" s="96"/>
      <c r="NBA317" s="96"/>
      <c r="NBB317" s="96"/>
      <c r="NBC317" s="96"/>
      <c r="NBD317" s="96"/>
      <c r="NBE317" s="96"/>
      <c r="NBF317" s="96"/>
      <c r="NBG317" s="96"/>
      <c r="NBH317" s="96"/>
      <c r="NBI317" s="96"/>
      <c r="NBJ317" s="96"/>
      <c r="NBK317" s="96"/>
      <c r="NBL317" s="96"/>
      <c r="NBM317" s="96"/>
      <c r="NBN317" s="96"/>
      <c r="NBO317" s="96"/>
      <c r="NBP317" s="96"/>
      <c r="NBQ317" s="96"/>
      <c r="NBR317" s="96"/>
      <c r="NBS317" s="96"/>
      <c r="NBT317" s="96"/>
      <c r="NBU317" s="96"/>
      <c r="NBV317" s="96"/>
      <c r="NBW317" s="96"/>
      <c r="NBX317" s="96"/>
      <c r="NBY317" s="96"/>
      <c r="NBZ317" s="96"/>
      <c r="NCA317" s="96"/>
      <c r="NCB317" s="96"/>
      <c r="NCC317" s="96"/>
      <c r="NCD317" s="96"/>
      <c r="NCE317" s="96"/>
      <c r="NCF317" s="96"/>
      <c r="NCG317" s="96"/>
      <c r="NCH317" s="96"/>
      <c r="NCI317" s="96"/>
      <c r="NCJ317" s="96"/>
      <c r="NCK317" s="96"/>
      <c r="NCL317" s="96"/>
      <c r="NCM317" s="96"/>
      <c r="NCN317" s="96"/>
      <c r="NCO317" s="96"/>
      <c r="NCP317" s="96"/>
      <c r="NCQ317" s="96"/>
      <c r="NCR317" s="96"/>
      <c r="NCS317" s="96"/>
      <c r="NCT317" s="96"/>
      <c r="NCU317" s="96"/>
      <c r="NCV317" s="96"/>
      <c r="NCW317" s="96"/>
      <c r="NCX317" s="96"/>
      <c r="NCY317" s="96"/>
      <c r="NCZ317" s="96"/>
      <c r="NDA317" s="96"/>
      <c r="NDB317" s="96"/>
      <c r="NDC317" s="96"/>
      <c r="NDD317" s="96"/>
      <c r="NDE317" s="96"/>
      <c r="NDF317" s="96"/>
      <c r="NDG317" s="96"/>
      <c r="NDH317" s="96"/>
      <c r="NDI317" s="96"/>
      <c r="NDJ317" s="96"/>
      <c r="NDK317" s="96"/>
      <c r="NDL317" s="96"/>
      <c r="NDM317" s="96"/>
      <c r="NDN317" s="96"/>
      <c r="NDO317" s="96"/>
      <c r="NDP317" s="96"/>
      <c r="NDQ317" s="96"/>
      <c r="NDR317" s="96"/>
      <c r="NDS317" s="96"/>
      <c r="NDT317" s="96"/>
      <c r="NDU317" s="96"/>
      <c r="NDV317" s="96"/>
      <c r="NDW317" s="96"/>
      <c r="NDX317" s="96"/>
      <c r="NDY317" s="96"/>
      <c r="NDZ317" s="96"/>
      <c r="NEA317" s="96"/>
      <c r="NEB317" s="96"/>
      <c r="NEC317" s="96"/>
      <c r="NED317" s="96"/>
      <c r="NEE317" s="96"/>
      <c r="NEF317" s="96"/>
      <c r="NEG317" s="96"/>
      <c r="NEH317" s="96"/>
      <c r="NEI317" s="96"/>
      <c r="NEJ317" s="96"/>
      <c r="NEK317" s="96"/>
      <c r="NEL317" s="96"/>
      <c r="NEM317" s="96"/>
      <c r="NEN317" s="96"/>
      <c r="NEO317" s="96"/>
      <c r="NEP317" s="96"/>
      <c r="NEQ317" s="96"/>
      <c r="NER317" s="96"/>
      <c r="NES317" s="96"/>
      <c r="NET317" s="96"/>
      <c r="NEU317" s="96"/>
      <c r="NEV317" s="96"/>
      <c r="NEW317" s="96"/>
      <c r="NEX317" s="96"/>
      <c r="NEY317" s="96"/>
      <c r="NEZ317" s="96"/>
      <c r="NFA317" s="96"/>
      <c r="NFB317" s="96"/>
      <c r="NFC317" s="96"/>
      <c r="NFD317" s="96"/>
      <c r="NFE317" s="96"/>
      <c r="NFF317" s="96"/>
      <c r="NFG317" s="96"/>
      <c r="NFH317" s="96"/>
      <c r="NFI317" s="96"/>
      <c r="NFJ317" s="96"/>
      <c r="NFK317" s="96"/>
      <c r="NFL317" s="96"/>
      <c r="NFM317" s="96"/>
      <c r="NFN317" s="96"/>
      <c r="NFO317" s="96"/>
      <c r="NFP317" s="96"/>
      <c r="NFQ317" s="96"/>
      <c r="NFR317" s="96"/>
      <c r="NFS317" s="96"/>
      <c r="NFT317" s="96"/>
      <c r="NFU317" s="96"/>
      <c r="NFV317" s="96"/>
      <c r="NFW317" s="96"/>
      <c r="NFX317" s="96"/>
      <c r="NFY317" s="96"/>
      <c r="NFZ317" s="96"/>
      <c r="NGA317" s="96"/>
      <c r="NGB317" s="96"/>
      <c r="NGC317" s="96"/>
      <c r="NGD317" s="96"/>
      <c r="NGE317" s="96"/>
      <c r="NGF317" s="96"/>
      <c r="NGG317" s="96"/>
      <c r="NGH317" s="96"/>
      <c r="NGI317" s="96"/>
      <c r="NGJ317" s="96"/>
      <c r="NGK317" s="96"/>
      <c r="NGL317" s="96"/>
      <c r="NGM317" s="96"/>
      <c r="NGN317" s="96"/>
      <c r="NGO317" s="96"/>
      <c r="NGP317" s="96"/>
      <c r="NGQ317" s="96"/>
      <c r="NGR317" s="96"/>
      <c r="NGS317" s="96"/>
      <c r="NGT317" s="96"/>
      <c r="NGU317" s="96"/>
      <c r="NGV317" s="96"/>
      <c r="NGW317" s="96"/>
      <c r="NGX317" s="96"/>
      <c r="NGY317" s="96"/>
      <c r="NGZ317" s="96"/>
      <c r="NHA317" s="96"/>
      <c r="NHB317" s="96"/>
      <c r="NHC317" s="96"/>
      <c r="NHD317" s="96"/>
      <c r="NHE317" s="96"/>
      <c r="NHF317" s="96"/>
      <c r="NHG317" s="96"/>
      <c r="NHH317" s="96"/>
      <c r="NHI317" s="96"/>
      <c r="NHJ317" s="96"/>
      <c r="NHK317" s="96"/>
      <c r="NHL317" s="96"/>
      <c r="NHM317" s="96"/>
      <c r="NHN317" s="96"/>
      <c r="NHO317" s="96"/>
      <c r="NHP317" s="96"/>
      <c r="NHQ317" s="96"/>
      <c r="NHR317" s="96"/>
      <c r="NHS317" s="96"/>
      <c r="NHT317" s="96"/>
      <c r="NHU317" s="96"/>
      <c r="NHV317" s="96"/>
      <c r="NHW317" s="96"/>
      <c r="NHX317" s="96"/>
      <c r="NHY317" s="96"/>
      <c r="NHZ317" s="96"/>
      <c r="NIA317" s="96"/>
      <c r="NIB317" s="96"/>
      <c r="NIC317" s="96"/>
      <c r="NID317" s="96"/>
      <c r="NIE317" s="96"/>
      <c r="NIF317" s="96"/>
      <c r="NIG317" s="96"/>
      <c r="NIH317" s="96"/>
      <c r="NII317" s="96"/>
      <c r="NIJ317" s="96"/>
      <c r="NIK317" s="96"/>
      <c r="NIL317" s="96"/>
      <c r="NIM317" s="96"/>
      <c r="NIN317" s="96"/>
      <c r="NIO317" s="96"/>
      <c r="NIP317" s="96"/>
      <c r="NIQ317" s="96"/>
      <c r="NIR317" s="96"/>
      <c r="NIS317" s="96"/>
      <c r="NIT317" s="96"/>
      <c r="NIU317" s="96"/>
      <c r="NIV317" s="96"/>
      <c r="NIW317" s="96"/>
      <c r="NIX317" s="96"/>
      <c r="NIY317" s="96"/>
      <c r="NIZ317" s="96"/>
      <c r="NJA317" s="96"/>
      <c r="NJB317" s="96"/>
      <c r="NJC317" s="96"/>
      <c r="NJD317" s="96"/>
      <c r="NJE317" s="96"/>
      <c r="NJF317" s="96"/>
      <c r="NJG317" s="96"/>
      <c r="NJH317" s="96"/>
      <c r="NJI317" s="96"/>
      <c r="NJJ317" s="96"/>
      <c r="NJK317" s="96"/>
      <c r="NJL317" s="96"/>
      <c r="NJM317" s="96"/>
      <c r="NJN317" s="96"/>
      <c r="NJO317" s="96"/>
      <c r="NJP317" s="96"/>
      <c r="NJQ317" s="96"/>
      <c r="NJR317" s="96"/>
      <c r="NJS317" s="96"/>
      <c r="NJT317" s="96"/>
      <c r="NJU317" s="96"/>
      <c r="NJV317" s="96"/>
      <c r="NJW317" s="96"/>
      <c r="NJX317" s="96"/>
      <c r="NJY317" s="96"/>
      <c r="NJZ317" s="96"/>
      <c r="NKA317" s="96"/>
      <c r="NKB317" s="96"/>
      <c r="NKC317" s="96"/>
      <c r="NKD317" s="96"/>
      <c r="NKE317" s="96"/>
      <c r="NKF317" s="96"/>
      <c r="NKG317" s="96"/>
      <c r="NKH317" s="96"/>
      <c r="NKI317" s="96"/>
      <c r="NKJ317" s="96"/>
      <c r="NKK317" s="96"/>
      <c r="NKL317" s="96"/>
      <c r="NKM317" s="96"/>
      <c r="NKN317" s="96"/>
      <c r="NKO317" s="96"/>
      <c r="NKP317" s="96"/>
      <c r="NKQ317" s="96"/>
      <c r="NKR317" s="96"/>
      <c r="NKS317" s="96"/>
      <c r="NKT317" s="96"/>
      <c r="NKU317" s="96"/>
      <c r="NKV317" s="96"/>
      <c r="NKW317" s="96"/>
      <c r="NKX317" s="96"/>
      <c r="NKY317" s="96"/>
      <c r="NKZ317" s="96"/>
      <c r="NLA317" s="96"/>
      <c r="NLB317" s="96"/>
      <c r="NLC317" s="96"/>
      <c r="NLD317" s="96"/>
      <c r="NLE317" s="96"/>
      <c r="NLF317" s="96"/>
      <c r="NLG317" s="96"/>
      <c r="NLH317" s="96"/>
      <c r="NLI317" s="96"/>
      <c r="NLJ317" s="96"/>
      <c r="NLK317" s="96"/>
      <c r="NLL317" s="96"/>
      <c r="NLM317" s="96"/>
      <c r="NLN317" s="96"/>
      <c r="NLO317" s="96"/>
      <c r="NLP317" s="96"/>
      <c r="NLQ317" s="96"/>
      <c r="NLR317" s="96"/>
      <c r="NLS317" s="96"/>
      <c r="NLT317" s="96"/>
      <c r="NLU317" s="96"/>
      <c r="NLV317" s="96"/>
      <c r="NLW317" s="96"/>
      <c r="NLX317" s="96"/>
      <c r="NLY317" s="96"/>
      <c r="NLZ317" s="96"/>
      <c r="NMA317" s="96"/>
      <c r="NMB317" s="96"/>
      <c r="NMC317" s="96"/>
      <c r="NMD317" s="96"/>
      <c r="NME317" s="96"/>
      <c r="NMF317" s="96"/>
      <c r="NMG317" s="96"/>
      <c r="NMH317" s="96"/>
      <c r="NMI317" s="96"/>
      <c r="NMJ317" s="96"/>
      <c r="NMK317" s="96"/>
      <c r="NML317" s="96"/>
      <c r="NMM317" s="96"/>
      <c r="NMN317" s="96"/>
      <c r="NMO317" s="96"/>
      <c r="NMP317" s="96"/>
      <c r="NMQ317" s="96"/>
      <c r="NMR317" s="96"/>
      <c r="NMS317" s="96"/>
      <c r="NMT317" s="96"/>
      <c r="NMU317" s="96"/>
      <c r="NMV317" s="96"/>
      <c r="NMW317" s="96"/>
      <c r="NMX317" s="96"/>
      <c r="NMY317" s="96"/>
      <c r="NMZ317" s="96"/>
      <c r="NNA317" s="96"/>
      <c r="NNB317" s="96"/>
      <c r="NNC317" s="96"/>
      <c r="NND317" s="96"/>
      <c r="NNE317" s="96"/>
      <c r="NNF317" s="96"/>
      <c r="NNG317" s="96"/>
      <c r="NNH317" s="96"/>
      <c r="NNI317" s="96"/>
      <c r="NNJ317" s="96"/>
      <c r="NNK317" s="96"/>
      <c r="NNL317" s="96"/>
      <c r="NNM317" s="96"/>
      <c r="NNN317" s="96"/>
      <c r="NNO317" s="96"/>
      <c r="NNP317" s="96"/>
      <c r="NNQ317" s="96"/>
      <c r="NNR317" s="96"/>
      <c r="NNS317" s="96"/>
      <c r="NNT317" s="96"/>
      <c r="NNU317" s="96"/>
      <c r="NNV317" s="96"/>
      <c r="NNW317" s="96"/>
      <c r="NNX317" s="96"/>
      <c r="NNY317" s="96"/>
      <c r="NNZ317" s="96"/>
      <c r="NOA317" s="96"/>
      <c r="NOB317" s="96"/>
      <c r="NOC317" s="96"/>
      <c r="NOD317" s="96"/>
      <c r="NOE317" s="96"/>
      <c r="NOF317" s="96"/>
      <c r="NOG317" s="96"/>
      <c r="NOH317" s="96"/>
      <c r="NOI317" s="96"/>
      <c r="NOJ317" s="96"/>
      <c r="NOK317" s="96"/>
      <c r="NOL317" s="96"/>
      <c r="NOM317" s="96"/>
      <c r="NON317" s="96"/>
      <c r="NOO317" s="96"/>
      <c r="NOP317" s="96"/>
      <c r="NOQ317" s="96"/>
      <c r="NOR317" s="96"/>
      <c r="NOS317" s="96"/>
      <c r="NOT317" s="96"/>
      <c r="NOU317" s="96"/>
      <c r="NOV317" s="96"/>
      <c r="NOW317" s="96"/>
      <c r="NOX317" s="96"/>
      <c r="NOY317" s="96"/>
      <c r="NOZ317" s="96"/>
      <c r="NPA317" s="96"/>
      <c r="NPB317" s="96"/>
      <c r="NPC317" s="96"/>
      <c r="NPD317" s="96"/>
      <c r="NPE317" s="96"/>
      <c r="NPF317" s="96"/>
      <c r="NPG317" s="96"/>
      <c r="NPH317" s="96"/>
      <c r="NPI317" s="96"/>
      <c r="NPJ317" s="96"/>
      <c r="NPK317" s="96"/>
      <c r="NPL317" s="96"/>
      <c r="NPM317" s="96"/>
      <c r="NPN317" s="96"/>
      <c r="NPO317" s="96"/>
      <c r="NPP317" s="96"/>
      <c r="NPQ317" s="96"/>
      <c r="NPR317" s="96"/>
      <c r="NPS317" s="96"/>
      <c r="NPT317" s="96"/>
      <c r="NPU317" s="96"/>
      <c r="NPV317" s="96"/>
      <c r="NPW317" s="96"/>
      <c r="NPX317" s="96"/>
      <c r="NPY317" s="96"/>
      <c r="NPZ317" s="96"/>
      <c r="NQA317" s="96"/>
      <c r="NQB317" s="96"/>
      <c r="NQC317" s="96"/>
      <c r="NQD317" s="96"/>
      <c r="NQE317" s="96"/>
      <c r="NQF317" s="96"/>
      <c r="NQG317" s="96"/>
      <c r="NQH317" s="96"/>
      <c r="NQI317" s="96"/>
      <c r="NQJ317" s="96"/>
      <c r="NQK317" s="96"/>
      <c r="NQL317" s="96"/>
      <c r="NQM317" s="96"/>
      <c r="NQN317" s="96"/>
      <c r="NQO317" s="96"/>
      <c r="NQP317" s="96"/>
      <c r="NQQ317" s="96"/>
      <c r="NQR317" s="96"/>
      <c r="NQS317" s="96"/>
      <c r="NQT317" s="96"/>
      <c r="NQU317" s="96"/>
      <c r="NQV317" s="96"/>
      <c r="NQW317" s="96"/>
      <c r="NQX317" s="96"/>
      <c r="NQY317" s="96"/>
      <c r="NQZ317" s="96"/>
      <c r="NRA317" s="96"/>
      <c r="NRB317" s="96"/>
      <c r="NRC317" s="96"/>
      <c r="NRD317" s="96"/>
      <c r="NRE317" s="96"/>
      <c r="NRF317" s="96"/>
      <c r="NRG317" s="96"/>
      <c r="NRH317" s="96"/>
      <c r="NRI317" s="96"/>
      <c r="NRJ317" s="96"/>
      <c r="NRK317" s="96"/>
      <c r="NRL317" s="96"/>
      <c r="NRM317" s="96"/>
      <c r="NRN317" s="96"/>
      <c r="NRO317" s="96"/>
      <c r="NRP317" s="96"/>
      <c r="NRQ317" s="96"/>
      <c r="NRR317" s="96"/>
      <c r="NRS317" s="96"/>
      <c r="NRT317" s="96"/>
      <c r="NRU317" s="96"/>
      <c r="NRV317" s="96"/>
      <c r="NRW317" s="96"/>
      <c r="NRX317" s="96"/>
      <c r="NRY317" s="96"/>
      <c r="NRZ317" s="96"/>
      <c r="NSA317" s="96"/>
      <c r="NSB317" s="96"/>
      <c r="NSC317" s="96"/>
      <c r="NSD317" s="96"/>
      <c r="NSE317" s="96"/>
      <c r="NSF317" s="96"/>
      <c r="NSG317" s="96"/>
      <c r="NSH317" s="96"/>
      <c r="NSI317" s="96"/>
      <c r="NSJ317" s="96"/>
      <c r="NSK317" s="96"/>
      <c r="NSL317" s="96"/>
      <c r="NSM317" s="96"/>
      <c r="NSN317" s="96"/>
      <c r="NSO317" s="96"/>
      <c r="NSP317" s="96"/>
      <c r="NSQ317" s="96"/>
      <c r="NSR317" s="96"/>
      <c r="NSS317" s="96"/>
      <c r="NST317" s="96"/>
      <c r="NSU317" s="96"/>
      <c r="NSV317" s="96"/>
      <c r="NSW317" s="96"/>
      <c r="NSX317" s="96"/>
      <c r="NSY317" s="96"/>
      <c r="NSZ317" s="96"/>
      <c r="NTA317" s="96"/>
      <c r="NTB317" s="96"/>
      <c r="NTC317" s="96"/>
      <c r="NTD317" s="96"/>
      <c r="NTE317" s="96"/>
      <c r="NTF317" s="96"/>
      <c r="NTG317" s="96"/>
      <c r="NTH317" s="96"/>
      <c r="NTI317" s="96"/>
      <c r="NTJ317" s="96"/>
      <c r="NTK317" s="96"/>
      <c r="NTL317" s="96"/>
      <c r="NTM317" s="96"/>
      <c r="NTN317" s="96"/>
      <c r="NTO317" s="96"/>
      <c r="NTP317" s="96"/>
      <c r="NTQ317" s="96"/>
      <c r="NTR317" s="96"/>
      <c r="NTS317" s="96"/>
      <c r="NTT317" s="96"/>
      <c r="NTU317" s="96"/>
      <c r="NTV317" s="96"/>
      <c r="NTW317" s="96"/>
      <c r="NTX317" s="96"/>
      <c r="NTY317" s="96"/>
      <c r="NTZ317" s="96"/>
      <c r="NUA317" s="96"/>
      <c r="NUB317" s="96"/>
      <c r="NUC317" s="96"/>
      <c r="NUD317" s="96"/>
      <c r="NUE317" s="96"/>
      <c r="NUF317" s="96"/>
      <c r="NUG317" s="96"/>
      <c r="NUH317" s="96"/>
      <c r="NUI317" s="96"/>
      <c r="NUJ317" s="96"/>
      <c r="NUK317" s="96"/>
      <c r="NUL317" s="96"/>
      <c r="NUM317" s="96"/>
      <c r="NUN317" s="96"/>
      <c r="NUO317" s="96"/>
      <c r="NUP317" s="96"/>
      <c r="NUQ317" s="96"/>
      <c r="NUR317" s="96"/>
      <c r="NUS317" s="96"/>
      <c r="NUT317" s="96"/>
      <c r="NUU317" s="96"/>
      <c r="NUV317" s="96"/>
      <c r="NUW317" s="96"/>
      <c r="NUX317" s="96"/>
      <c r="NUY317" s="96"/>
      <c r="NUZ317" s="96"/>
      <c r="NVA317" s="96"/>
      <c r="NVB317" s="96"/>
      <c r="NVC317" s="96"/>
      <c r="NVD317" s="96"/>
      <c r="NVE317" s="96"/>
      <c r="NVF317" s="96"/>
      <c r="NVG317" s="96"/>
      <c r="NVH317" s="96"/>
      <c r="NVI317" s="96"/>
      <c r="NVJ317" s="96"/>
      <c r="NVK317" s="96"/>
      <c r="NVL317" s="96"/>
      <c r="NVM317" s="96"/>
      <c r="NVN317" s="96"/>
      <c r="NVO317" s="96"/>
      <c r="NVP317" s="96"/>
      <c r="NVQ317" s="96"/>
      <c r="NVR317" s="96"/>
      <c r="NVS317" s="96"/>
      <c r="NVT317" s="96"/>
      <c r="NVU317" s="96"/>
      <c r="NVV317" s="96"/>
      <c r="NVW317" s="96"/>
      <c r="NVX317" s="96"/>
      <c r="NVY317" s="96"/>
      <c r="NVZ317" s="96"/>
      <c r="NWA317" s="96"/>
      <c r="NWB317" s="96"/>
      <c r="NWC317" s="96"/>
      <c r="NWD317" s="96"/>
      <c r="NWE317" s="96"/>
      <c r="NWF317" s="96"/>
      <c r="NWG317" s="96"/>
      <c r="NWH317" s="96"/>
      <c r="NWI317" s="96"/>
      <c r="NWJ317" s="96"/>
      <c r="NWK317" s="96"/>
      <c r="NWL317" s="96"/>
      <c r="NWM317" s="96"/>
      <c r="NWN317" s="96"/>
      <c r="NWO317" s="96"/>
      <c r="NWP317" s="96"/>
      <c r="NWQ317" s="96"/>
      <c r="NWR317" s="96"/>
      <c r="NWS317" s="96"/>
      <c r="NWT317" s="96"/>
      <c r="NWU317" s="96"/>
      <c r="NWV317" s="96"/>
      <c r="NWW317" s="96"/>
      <c r="NWX317" s="96"/>
      <c r="NWY317" s="96"/>
      <c r="NWZ317" s="96"/>
      <c r="NXA317" s="96"/>
      <c r="NXB317" s="96"/>
      <c r="NXC317" s="96"/>
      <c r="NXD317" s="96"/>
      <c r="NXE317" s="96"/>
      <c r="NXF317" s="96"/>
      <c r="NXG317" s="96"/>
      <c r="NXH317" s="96"/>
      <c r="NXI317" s="96"/>
      <c r="NXJ317" s="96"/>
      <c r="NXK317" s="96"/>
      <c r="NXL317" s="96"/>
      <c r="NXM317" s="96"/>
      <c r="NXN317" s="96"/>
      <c r="NXO317" s="96"/>
      <c r="NXP317" s="96"/>
      <c r="NXQ317" s="96"/>
      <c r="NXR317" s="96"/>
      <c r="NXS317" s="96"/>
      <c r="NXT317" s="96"/>
      <c r="NXU317" s="96"/>
      <c r="NXV317" s="96"/>
      <c r="NXW317" s="96"/>
      <c r="NXX317" s="96"/>
      <c r="NXY317" s="96"/>
      <c r="NXZ317" s="96"/>
      <c r="NYA317" s="96"/>
      <c r="NYB317" s="96"/>
      <c r="NYC317" s="96"/>
      <c r="NYD317" s="96"/>
      <c r="NYE317" s="96"/>
      <c r="NYF317" s="96"/>
      <c r="NYG317" s="96"/>
      <c r="NYH317" s="96"/>
      <c r="NYI317" s="96"/>
      <c r="NYJ317" s="96"/>
      <c r="NYK317" s="96"/>
      <c r="NYL317" s="96"/>
      <c r="NYM317" s="96"/>
      <c r="NYN317" s="96"/>
      <c r="NYO317" s="96"/>
      <c r="NYP317" s="96"/>
      <c r="NYQ317" s="96"/>
      <c r="NYR317" s="96"/>
      <c r="NYS317" s="96"/>
      <c r="NYT317" s="96"/>
      <c r="NYU317" s="96"/>
      <c r="NYV317" s="96"/>
      <c r="NYW317" s="96"/>
      <c r="NYX317" s="96"/>
      <c r="NYY317" s="96"/>
      <c r="NYZ317" s="96"/>
      <c r="NZA317" s="96"/>
      <c r="NZB317" s="96"/>
      <c r="NZC317" s="96"/>
      <c r="NZD317" s="96"/>
      <c r="NZE317" s="96"/>
      <c r="NZF317" s="96"/>
      <c r="NZG317" s="96"/>
      <c r="NZH317" s="96"/>
      <c r="NZI317" s="96"/>
      <c r="NZJ317" s="96"/>
      <c r="NZK317" s="96"/>
      <c r="NZL317" s="96"/>
      <c r="NZM317" s="96"/>
      <c r="NZN317" s="96"/>
      <c r="NZO317" s="96"/>
      <c r="NZP317" s="96"/>
      <c r="NZQ317" s="96"/>
      <c r="NZR317" s="96"/>
      <c r="NZS317" s="96"/>
      <c r="NZT317" s="96"/>
      <c r="NZU317" s="96"/>
      <c r="NZV317" s="96"/>
      <c r="NZW317" s="96"/>
      <c r="NZX317" s="96"/>
      <c r="NZY317" s="96"/>
      <c r="NZZ317" s="96"/>
      <c r="OAA317" s="96"/>
      <c r="OAB317" s="96"/>
      <c r="OAC317" s="96"/>
      <c r="OAD317" s="96"/>
      <c r="OAE317" s="96"/>
      <c r="OAF317" s="96"/>
      <c r="OAG317" s="96"/>
      <c r="OAH317" s="96"/>
      <c r="OAI317" s="96"/>
      <c r="OAJ317" s="96"/>
      <c r="OAK317" s="96"/>
      <c r="OAL317" s="96"/>
      <c r="OAM317" s="96"/>
      <c r="OAN317" s="96"/>
      <c r="OAO317" s="96"/>
      <c r="OAP317" s="96"/>
      <c r="OAQ317" s="96"/>
      <c r="OAR317" s="96"/>
      <c r="OAS317" s="96"/>
      <c r="OAT317" s="96"/>
      <c r="OAU317" s="96"/>
      <c r="OAV317" s="96"/>
      <c r="OAW317" s="96"/>
      <c r="OAX317" s="96"/>
      <c r="OAY317" s="96"/>
      <c r="OAZ317" s="96"/>
      <c r="OBA317" s="96"/>
      <c r="OBB317" s="96"/>
      <c r="OBC317" s="96"/>
      <c r="OBD317" s="96"/>
      <c r="OBE317" s="96"/>
      <c r="OBF317" s="96"/>
      <c r="OBG317" s="96"/>
      <c r="OBH317" s="96"/>
      <c r="OBI317" s="96"/>
      <c r="OBJ317" s="96"/>
      <c r="OBK317" s="96"/>
      <c r="OBL317" s="96"/>
      <c r="OBM317" s="96"/>
      <c r="OBN317" s="96"/>
      <c r="OBO317" s="96"/>
      <c r="OBP317" s="96"/>
      <c r="OBQ317" s="96"/>
      <c r="OBR317" s="96"/>
      <c r="OBS317" s="96"/>
      <c r="OBT317" s="96"/>
      <c r="OBU317" s="96"/>
      <c r="OBV317" s="96"/>
      <c r="OBW317" s="96"/>
      <c r="OBX317" s="96"/>
      <c r="OBY317" s="96"/>
      <c r="OBZ317" s="96"/>
      <c r="OCA317" s="96"/>
      <c r="OCB317" s="96"/>
      <c r="OCC317" s="96"/>
      <c r="OCD317" s="96"/>
      <c r="OCE317" s="96"/>
      <c r="OCF317" s="96"/>
      <c r="OCG317" s="96"/>
      <c r="OCH317" s="96"/>
      <c r="OCI317" s="96"/>
      <c r="OCJ317" s="96"/>
      <c r="OCK317" s="96"/>
      <c r="OCL317" s="96"/>
      <c r="OCM317" s="96"/>
      <c r="OCN317" s="96"/>
      <c r="OCO317" s="96"/>
      <c r="OCP317" s="96"/>
      <c r="OCQ317" s="96"/>
      <c r="OCR317" s="96"/>
      <c r="OCS317" s="96"/>
      <c r="OCT317" s="96"/>
      <c r="OCU317" s="96"/>
      <c r="OCV317" s="96"/>
      <c r="OCW317" s="96"/>
      <c r="OCX317" s="96"/>
      <c r="OCY317" s="96"/>
      <c r="OCZ317" s="96"/>
      <c r="ODA317" s="96"/>
      <c r="ODB317" s="96"/>
      <c r="ODC317" s="96"/>
      <c r="ODD317" s="96"/>
      <c r="ODE317" s="96"/>
      <c r="ODF317" s="96"/>
      <c r="ODG317" s="96"/>
      <c r="ODH317" s="96"/>
      <c r="ODI317" s="96"/>
      <c r="ODJ317" s="96"/>
      <c r="ODK317" s="96"/>
      <c r="ODL317" s="96"/>
      <c r="ODM317" s="96"/>
      <c r="ODN317" s="96"/>
      <c r="ODO317" s="96"/>
      <c r="ODP317" s="96"/>
      <c r="ODQ317" s="96"/>
      <c r="ODR317" s="96"/>
      <c r="ODS317" s="96"/>
      <c r="ODT317" s="96"/>
      <c r="ODU317" s="96"/>
      <c r="ODV317" s="96"/>
      <c r="ODW317" s="96"/>
      <c r="ODX317" s="96"/>
      <c r="ODY317" s="96"/>
      <c r="ODZ317" s="96"/>
      <c r="OEA317" s="96"/>
      <c r="OEB317" s="96"/>
      <c r="OEC317" s="96"/>
      <c r="OED317" s="96"/>
      <c r="OEE317" s="96"/>
      <c r="OEF317" s="96"/>
      <c r="OEG317" s="96"/>
      <c r="OEH317" s="96"/>
      <c r="OEI317" s="96"/>
      <c r="OEJ317" s="96"/>
      <c r="OEK317" s="96"/>
      <c r="OEL317" s="96"/>
      <c r="OEM317" s="96"/>
      <c r="OEN317" s="96"/>
      <c r="OEO317" s="96"/>
      <c r="OEP317" s="96"/>
      <c r="OEQ317" s="96"/>
      <c r="OER317" s="96"/>
      <c r="OES317" s="96"/>
      <c r="OET317" s="96"/>
      <c r="OEU317" s="96"/>
      <c r="OEV317" s="96"/>
      <c r="OEW317" s="96"/>
      <c r="OEX317" s="96"/>
      <c r="OEY317" s="96"/>
      <c r="OEZ317" s="96"/>
      <c r="OFA317" s="96"/>
      <c r="OFB317" s="96"/>
      <c r="OFC317" s="96"/>
      <c r="OFD317" s="96"/>
      <c r="OFE317" s="96"/>
      <c r="OFF317" s="96"/>
      <c r="OFG317" s="96"/>
      <c r="OFH317" s="96"/>
      <c r="OFI317" s="96"/>
      <c r="OFJ317" s="96"/>
      <c r="OFK317" s="96"/>
      <c r="OFL317" s="96"/>
      <c r="OFM317" s="96"/>
      <c r="OFN317" s="96"/>
      <c r="OFO317" s="96"/>
      <c r="OFP317" s="96"/>
      <c r="OFQ317" s="96"/>
      <c r="OFR317" s="96"/>
      <c r="OFS317" s="96"/>
      <c r="OFT317" s="96"/>
      <c r="OFU317" s="96"/>
      <c r="OFV317" s="96"/>
      <c r="OFW317" s="96"/>
      <c r="OFX317" s="96"/>
      <c r="OFY317" s="96"/>
      <c r="OFZ317" s="96"/>
      <c r="OGA317" s="96"/>
      <c r="OGB317" s="96"/>
      <c r="OGC317" s="96"/>
      <c r="OGD317" s="96"/>
      <c r="OGE317" s="96"/>
      <c r="OGF317" s="96"/>
      <c r="OGG317" s="96"/>
      <c r="OGH317" s="96"/>
      <c r="OGI317" s="96"/>
      <c r="OGJ317" s="96"/>
      <c r="OGK317" s="96"/>
      <c r="OGL317" s="96"/>
      <c r="OGM317" s="96"/>
      <c r="OGN317" s="96"/>
      <c r="OGO317" s="96"/>
      <c r="OGP317" s="96"/>
      <c r="OGQ317" s="96"/>
      <c r="OGR317" s="96"/>
      <c r="OGS317" s="96"/>
      <c r="OGT317" s="96"/>
      <c r="OGU317" s="96"/>
      <c r="OGV317" s="96"/>
      <c r="OGW317" s="96"/>
      <c r="OGX317" s="96"/>
      <c r="OGY317" s="96"/>
      <c r="OGZ317" s="96"/>
      <c r="OHA317" s="96"/>
      <c r="OHB317" s="96"/>
      <c r="OHC317" s="96"/>
      <c r="OHD317" s="96"/>
      <c r="OHE317" s="96"/>
      <c r="OHF317" s="96"/>
      <c r="OHG317" s="96"/>
      <c r="OHH317" s="96"/>
      <c r="OHI317" s="96"/>
      <c r="OHJ317" s="96"/>
      <c r="OHK317" s="96"/>
      <c r="OHL317" s="96"/>
      <c r="OHM317" s="96"/>
      <c r="OHN317" s="96"/>
      <c r="OHO317" s="96"/>
      <c r="OHP317" s="96"/>
      <c r="OHQ317" s="96"/>
      <c r="OHR317" s="96"/>
      <c r="OHS317" s="96"/>
      <c r="OHT317" s="96"/>
      <c r="OHU317" s="96"/>
      <c r="OHV317" s="96"/>
      <c r="OHW317" s="96"/>
      <c r="OHX317" s="96"/>
      <c r="OHY317" s="96"/>
      <c r="OHZ317" s="96"/>
      <c r="OIA317" s="96"/>
      <c r="OIB317" s="96"/>
      <c r="OIC317" s="96"/>
      <c r="OID317" s="96"/>
      <c r="OIE317" s="96"/>
      <c r="OIF317" s="96"/>
      <c r="OIG317" s="96"/>
      <c r="OIH317" s="96"/>
      <c r="OII317" s="96"/>
      <c r="OIJ317" s="96"/>
      <c r="OIK317" s="96"/>
      <c r="OIL317" s="96"/>
      <c r="OIM317" s="96"/>
      <c r="OIN317" s="96"/>
      <c r="OIO317" s="96"/>
      <c r="OIP317" s="96"/>
      <c r="OIQ317" s="96"/>
      <c r="OIR317" s="96"/>
      <c r="OIS317" s="96"/>
      <c r="OIT317" s="96"/>
      <c r="OIU317" s="96"/>
      <c r="OIV317" s="96"/>
      <c r="OIW317" s="96"/>
      <c r="OIX317" s="96"/>
      <c r="OIY317" s="96"/>
      <c r="OIZ317" s="96"/>
      <c r="OJA317" s="96"/>
      <c r="OJB317" s="96"/>
      <c r="OJC317" s="96"/>
      <c r="OJD317" s="96"/>
      <c r="OJE317" s="96"/>
      <c r="OJF317" s="96"/>
      <c r="OJG317" s="96"/>
      <c r="OJH317" s="96"/>
      <c r="OJI317" s="96"/>
      <c r="OJJ317" s="96"/>
      <c r="OJK317" s="96"/>
      <c r="OJL317" s="96"/>
      <c r="OJM317" s="96"/>
      <c r="OJN317" s="96"/>
      <c r="OJO317" s="96"/>
      <c r="OJP317" s="96"/>
      <c r="OJQ317" s="96"/>
      <c r="OJR317" s="96"/>
      <c r="OJS317" s="96"/>
      <c r="OJT317" s="96"/>
      <c r="OJU317" s="96"/>
      <c r="OJV317" s="96"/>
      <c r="OJW317" s="96"/>
      <c r="OJX317" s="96"/>
      <c r="OJY317" s="96"/>
      <c r="OJZ317" s="96"/>
      <c r="OKA317" s="96"/>
      <c r="OKB317" s="96"/>
      <c r="OKC317" s="96"/>
      <c r="OKD317" s="96"/>
      <c r="OKE317" s="96"/>
      <c r="OKF317" s="96"/>
      <c r="OKG317" s="96"/>
      <c r="OKH317" s="96"/>
      <c r="OKI317" s="96"/>
      <c r="OKJ317" s="96"/>
      <c r="OKK317" s="96"/>
      <c r="OKL317" s="96"/>
      <c r="OKM317" s="96"/>
      <c r="OKN317" s="96"/>
      <c r="OKO317" s="96"/>
      <c r="OKP317" s="96"/>
      <c r="OKQ317" s="96"/>
      <c r="OKR317" s="96"/>
      <c r="OKS317" s="96"/>
      <c r="OKT317" s="96"/>
      <c r="OKU317" s="96"/>
      <c r="OKV317" s="96"/>
      <c r="OKW317" s="96"/>
      <c r="OKX317" s="96"/>
      <c r="OKY317" s="96"/>
      <c r="OKZ317" s="96"/>
      <c r="OLA317" s="96"/>
      <c r="OLB317" s="96"/>
      <c r="OLC317" s="96"/>
      <c r="OLD317" s="96"/>
      <c r="OLE317" s="96"/>
      <c r="OLF317" s="96"/>
      <c r="OLG317" s="96"/>
      <c r="OLH317" s="96"/>
      <c r="OLI317" s="96"/>
      <c r="OLJ317" s="96"/>
      <c r="OLK317" s="96"/>
      <c r="OLL317" s="96"/>
      <c r="OLM317" s="96"/>
      <c r="OLN317" s="96"/>
      <c r="OLO317" s="96"/>
      <c r="OLP317" s="96"/>
      <c r="OLQ317" s="96"/>
      <c r="OLR317" s="96"/>
      <c r="OLS317" s="96"/>
      <c r="OLT317" s="96"/>
      <c r="OLU317" s="96"/>
      <c r="OLV317" s="96"/>
      <c r="OLW317" s="96"/>
      <c r="OLX317" s="96"/>
      <c r="OLY317" s="96"/>
      <c r="OLZ317" s="96"/>
      <c r="OMA317" s="96"/>
      <c r="OMB317" s="96"/>
      <c r="OMC317" s="96"/>
      <c r="OMD317" s="96"/>
      <c r="OME317" s="96"/>
      <c r="OMF317" s="96"/>
      <c r="OMG317" s="96"/>
      <c r="OMH317" s="96"/>
      <c r="OMI317" s="96"/>
      <c r="OMJ317" s="96"/>
      <c r="OMK317" s="96"/>
      <c r="OML317" s="96"/>
      <c r="OMM317" s="96"/>
      <c r="OMN317" s="96"/>
      <c r="OMO317" s="96"/>
      <c r="OMP317" s="96"/>
      <c r="OMQ317" s="96"/>
      <c r="OMR317" s="96"/>
      <c r="OMS317" s="96"/>
      <c r="OMT317" s="96"/>
      <c r="OMU317" s="96"/>
      <c r="OMV317" s="96"/>
      <c r="OMW317" s="96"/>
      <c r="OMX317" s="96"/>
      <c r="OMY317" s="96"/>
      <c r="OMZ317" s="96"/>
      <c r="ONA317" s="96"/>
      <c r="ONB317" s="96"/>
      <c r="ONC317" s="96"/>
      <c r="OND317" s="96"/>
      <c r="ONE317" s="96"/>
      <c r="ONF317" s="96"/>
      <c r="ONG317" s="96"/>
      <c r="ONH317" s="96"/>
      <c r="ONI317" s="96"/>
      <c r="ONJ317" s="96"/>
      <c r="ONK317" s="96"/>
      <c r="ONL317" s="96"/>
      <c r="ONM317" s="96"/>
      <c r="ONN317" s="96"/>
      <c r="ONO317" s="96"/>
      <c r="ONP317" s="96"/>
      <c r="ONQ317" s="96"/>
      <c r="ONR317" s="96"/>
      <c r="ONS317" s="96"/>
      <c r="ONT317" s="96"/>
      <c r="ONU317" s="96"/>
      <c r="ONV317" s="96"/>
      <c r="ONW317" s="96"/>
      <c r="ONX317" s="96"/>
      <c r="ONY317" s="96"/>
      <c r="ONZ317" s="96"/>
      <c r="OOA317" s="96"/>
      <c r="OOB317" s="96"/>
      <c r="OOC317" s="96"/>
      <c r="OOD317" s="96"/>
      <c r="OOE317" s="96"/>
      <c r="OOF317" s="96"/>
      <c r="OOG317" s="96"/>
      <c r="OOH317" s="96"/>
      <c r="OOI317" s="96"/>
      <c r="OOJ317" s="96"/>
      <c r="OOK317" s="96"/>
      <c r="OOL317" s="96"/>
      <c r="OOM317" s="96"/>
      <c r="OON317" s="96"/>
      <c r="OOO317" s="96"/>
      <c r="OOP317" s="96"/>
      <c r="OOQ317" s="96"/>
      <c r="OOR317" s="96"/>
      <c r="OOS317" s="96"/>
      <c r="OOT317" s="96"/>
      <c r="OOU317" s="96"/>
      <c r="OOV317" s="96"/>
      <c r="OOW317" s="96"/>
      <c r="OOX317" s="96"/>
      <c r="OOY317" s="96"/>
      <c r="OOZ317" s="96"/>
      <c r="OPA317" s="96"/>
      <c r="OPB317" s="96"/>
      <c r="OPC317" s="96"/>
      <c r="OPD317" s="96"/>
      <c r="OPE317" s="96"/>
      <c r="OPF317" s="96"/>
      <c r="OPG317" s="96"/>
      <c r="OPH317" s="96"/>
      <c r="OPI317" s="96"/>
      <c r="OPJ317" s="96"/>
      <c r="OPK317" s="96"/>
      <c r="OPL317" s="96"/>
      <c r="OPM317" s="96"/>
      <c r="OPN317" s="96"/>
      <c r="OPO317" s="96"/>
      <c r="OPP317" s="96"/>
      <c r="OPQ317" s="96"/>
      <c r="OPR317" s="96"/>
      <c r="OPS317" s="96"/>
      <c r="OPT317" s="96"/>
      <c r="OPU317" s="96"/>
      <c r="OPV317" s="96"/>
      <c r="OPW317" s="96"/>
      <c r="OPX317" s="96"/>
      <c r="OPY317" s="96"/>
      <c r="OPZ317" s="96"/>
      <c r="OQA317" s="96"/>
      <c r="OQB317" s="96"/>
      <c r="OQC317" s="96"/>
      <c r="OQD317" s="96"/>
      <c r="OQE317" s="96"/>
      <c r="OQF317" s="96"/>
      <c r="OQG317" s="96"/>
      <c r="OQH317" s="96"/>
      <c r="OQI317" s="96"/>
      <c r="OQJ317" s="96"/>
      <c r="OQK317" s="96"/>
      <c r="OQL317" s="96"/>
      <c r="OQM317" s="96"/>
      <c r="OQN317" s="96"/>
      <c r="OQO317" s="96"/>
      <c r="OQP317" s="96"/>
      <c r="OQQ317" s="96"/>
      <c r="OQR317" s="96"/>
      <c r="OQS317" s="96"/>
      <c r="OQT317" s="96"/>
      <c r="OQU317" s="96"/>
      <c r="OQV317" s="96"/>
      <c r="OQW317" s="96"/>
      <c r="OQX317" s="96"/>
      <c r="OQY317" s="96"/>
      <c r="OQZ317" s="96"/>
      <c r="ORA317" s="96"/>
      <c r="ORB317" s="96"/>
      <c r="ORC317" s="96"/>
      <c r="ORD317" s="96"/>
      <c r="ORE317" s="96"/>
      <c r="ORF317" s="96"/>
      <c r="ORG317" s="96"/>
      <c r="ORH317" s="96"/>
      <c r="ORI317" s="96"/>
      <c r="ORJ317" s="96"/>
      <c r="ORK317" s="96"/>
      <c r="ORL317" s="96"/>
      <c r="ORM317" s="96"/>
      <c r="ORN317" s="96"/>
      <c r="ORO317" s="96"/>
      <c r="ORP317" s="96"/>
      <c r="ORQ317" s="96"/>
      <c r="ORR317" s="96"/>
      <c r="ORS317" s="96"/>
      <c r="ORT317" s="96"/>
      <c r="ORU317" s="96"/>
      <c r="ORV317" s="96"/>
      <c r="ORW317" s="96"/>
      <c r="ORX317" s="96"/>
      <c r="ORY317" s="96"/>
      <c r="ORZ317" s="96"/>
      <c r="OSA317" s="96"/>
      <c r="OSB317" s="96"/>
      <c r="OSC317" s="96"/>
      <c r="OSD317" s="96"/>
      <c r="OSE317" s="96"/>
      <c r="OSF317" s="96"/>
      <c r="OSG317" s="96"/>
      <c r="OSH317" s="96"/>
      <c r="OSI317" s="96"/>
      <c r="OSJ317" s="96"/>
      <c r="OSK317" s="96"/>
      <c r="OSL317" s="96"/>
      <c r="OSM317" s="96"/>
      <c r="OSN317" s="96"/>
      <c r="OSO317" s="96"/>
      <c r="OSP317" s="96"/>
      <c r="OSQ317" s="96"/>
      <c r="OSR317" s="96"/>
      <c r="OSS317" s="96"/>
      <c r="OST317" s="96"/>
      <c r="OSU317" s="96"/>
      <c r="OSV317" s="96"/>
      <c r="OSW317" s="96"/>
      <c r="OSX317" s="96"/>
      <c r="OSY317" s="96"/>
      <c r="OSZ317" s="96"/>
      <c r="OTA317" s="96"/>
      <c r="OTB317" s="96"/>
      <c r="OTC317" s="96"/>
      <c r="OTD317" s="96"/>
      <c r="OTE317" s="96"/>
      <c r="OTF317" s="96"/>
      <c r="OTG317" s="96"/>
      <c r="OTH317" s="96"/>
      <c r="OTI317" s="96"/>
      <c r="OTJ317" s="96"/>
      <c r="OTK317" s="96"/>
      <c r="OTL317" s="96"/>
      <c r="OTM317" s="96"/>
      <c r="OTN317" s="96"/>
      <c r="OTO317" s="96"/>
      <c r="OTP317" s="96"/>
      <c r="OTQ317" s="96"/>
      <c r="OTR317" s="96"/>
      <c r="OTS317" s="96"/>
      <c r="OTT317" s="96"/>
      <c r="OTU317" s="96"/>
      <c r="OTV317" s="96"/>
      <c r="OTW317" s="96"/>
      <c r="OTX317" s="96"/>
      <c r="OTY317" s="96"/>
      <c r="OTZ317" s="96"/>
      <c r="OUA317" s="96"/>
      <c r="OUB317" s="96"/>
      <c r="OUC317" s="96"/>
      <c r="OUD317" s="96"/>
      <c r="OUE317" s="96"/>
      <c r="OUF317" s="96"/>
      <c r="OUG317" s="96"/>
      <c r="OUH317" s="96"/>
      <c r="OUI317" s="96"/>
      <c r="OUJ317" s="96"/>
      <c r="OUK317" s="96"/>
      <c r="OUL317" s="96"/>
      <c r="OUM317" s="96"/>
      <c r="OUN317" s="96"/>
      <c r="OUO317" s="96"/>
      <c r="OUP317" s="96"/>
      <c r="OUQ317" s="96"/>
      <c r="OUR317" s="96"/>
      <c r="OUS317" s="96"/>
      <c r="OUT317" s="96"/>
      <c r="OUU317" s="96"/>
      <c r="OUV317" s="96"/>
      <c r="OUW317" s="96"/>
      <c r="OUX317" s="96"/>
      <c r="OUY317" s="96"/>
      <c r="OUZ317" s="96"/>
      <c r="OVA317" s="96"/>
      <c r="OVB317" s="96"/>
      <c r="OVC317" s="96"/>
      <c r="OVD317" s="96"/>
      <c r="OVE317" s="96"/>
      <c r="OVF317" s="96"/>
      <c r="OVG317" s="96"/>
      <c r="OVH317" s="96"/>
      <c r="OVI317" s="96"/>
      <c r="OVJ317" s="96"/>
      <c r="OVK317" s="96"/>
      <c r="OVL317" s="96"/>
      <c r="OVM317" s="96"/>
      <c r="OVN317" s="96"/>
      <c r="OVO317" s="96"/>
      <c r="OVP317" s="96"/>
      <c r="OVQ317" s="96"/>
      <c r="OVR317" s="96"/>
      <c r="OVS317" s="96"/>
      <c r="OVT317" s="96"/>
      <c r="OVU317" s="96"/>
      <c r="OVV317" s="96"/>
      <c r="OVW317" s="96"/>
      <c r="OVX317" s="96"/>
      <c r="OVY317" s="96"/>
      <c r="OVZ317" s="96"/>
      <c r="OWA317" s="96"/>
      <c r="OWB317" s="96"/>
      <c r="OWC317" s="96"/>
      <c r="OWD317" s="96"/>
      <c r="OWE317" s="96"/>
      <c r="OWF317" s="96"/>
      <c r="OWG317" s="96"/>
      <c r="OWH317" s="96"/>
      <c r="OWI317" s="96"/>
      <c r="OWJ317" s="96"/>
      <c r="OWK317" s="96"/>
      <c r="OWL317" s="96"/>
      <c r="OWM317" s="96"/>
      <c r="OWN317" s="96"/>
      <c r="OWO317" s="96"/>
      <c r="OWP317" s="96"/>
      <c r="OWQ317" s="96"/>
      <c r="OWR317" s="96"/>
      <c r="OWS317" s="96"/>
      <c r="OWT317" s="96"/>
      <c r="OWU317" s="96"/>
      <c r="OWV317" s="96"/>
      <c r="OWW317" s="96"/>
      <c r="OWX317" s="96"/>
      <c r="OWY317" s="96"/>
      <c r="OWZ317" s="96"/>
      <c r="OXA317" s="96"/>
      <c r="OXB317" s="96"/>
      <c r="OXC317" s="96"/>
      <c r="OXD317" s="96"/>
      <c r="OXE317" s="96"/>
      <c r="OXF317" s="96"/>
      <c r="OXG317" s="96"/>
      <c r="OXH317" s="96"/>
      <c r="OXI317" s="96"/>
      <c r="OXJ317" s="96"/>
      <c r="OXK317" s="96"/>
      <c r="OXL317" s="96"/>
      <c r="OXM317" s="96"/>
      <c r="OXN317" s="96"/>
      <c r="OXO317" s="96"/>
      <c r="OXP317" s="96"/>
      <c r="OXQ317" s="96"/>
      <c r="OXR317" s="96"/>
      <c r="OXS317" s="96"/>
      <c r="OXT317" s="96"/>
      <c r="OXU317" s="96"/>
      <c r="OXV317" s="96"/>
      <c r="OXW317" s="96"/>
      <c r="OXX317" s="96"/>
      <c r="OXY317" s="96"/>
      <c r="OXZ317" s="96"/>
      <c r="OYA317" s="96"/>
      <c r="OYB317" s="96"/>
      <c r="OYC317" s="96"/>
      <c r="OYD317" s="96"/>
      <c r="OYE317" s="96"/>
      <c r="OYF317" s="96"/>
      <c r="OYG317" s="96"/>
      <c r="OYH317" s="96"/>
      <c r="OYI317" s="96"/>
      <c r="OYJ317" s="96"/>
      <c r="OYK317" s="96"/>
      <c r="OYL317" s="96"/>
      <c r="OYM317" s="96"/>
      <c r="OYN317" s="96"/>
      <c r="OYO317" s="96"/>
      <c r="OYP317" s="96"/>
      <c r="OYQ317" s="96"/>
      <c r="OYR317" s="96"/>
      <c r="OYS317" s="96"/>
      <c r="OYT317" s="96"/>
      <c r="OYU317" s="96"/>
      <c r="OYV317" s="96"/>
      <c r="OYW317" s="96"/>
      <c r="OYX317" s="96"/>
      <c r="OYY317" s="96"/>
      <c r="OYZ317" s="96"/>
      <c r="OZA317" s="96"/>
      <c r="OZB317" s="96"/>
      <c r="OZC317" s="96"/>
      <c r="OZD317" s="96"/>
      <c r="OZE317" s="96"/>
      <c r="OZF317" s="96"/>
      <c r="OZG317" s="96"/>
      <c r="OZH317" s="96"/>
      <c r="OZI317" s="96"/>
      <c r="OZJ317" s="96"/>
      <c r="OZK317" s="96"/>
      <c r="OZL317" s="96"/>
      <c r="OZM317" s="96"/>
      <c r="OZN317" s="96"/>
      <c r="OZO317" s="96"/>
      <c r="OZP317" s="96"/>
      <c r="OZQ317" s="96"/>
      <c r="OZR317" s="96"/>
      <c r="OZS317" s="96"/>
      <c r="OZT317" s="96"/>
      <c r="OZU317" s="96"/>
      <c r="OZV317" s="96"/>
      <c r="OZW317" s="96"/>
      <c r="OZX317" s="96"/>
      <c r="OZY317" s="96"/>
      <c r="OZZ317" s="96"/>
      <c r="PAA317" s="96"/>
      <c r="PAB317" s="96"/>
      <c r="PAC317" s="96"/>
      <c r="PAD317" s="96"/>
      <c r="PAE317" s="96"/>
      <c r="PAF317" s="96"/>
      <c r="PAG317" s="96"/>
      <c r="PAH317" s="96"/>
      <c r="PAI317" s="96"/>
      <c r="PAJ317" s="96"/>
      <c r="PAK317" s="96"/>
      <c r="PAL317" s="96"/>
      <c r="PAM317" s="96"/>
      <c r="PAN317" s="96"/>
      <c r="PAO317" s="96"/>
      <c r="PAP317" s="96"/>
      <c r="PAQ317" s="96"/>
      <c r="PAR317" s="96"/>
      <c r="PAS317" s="96"/>
      <c r="PAT317" s="96"/>
      <c r="PAU317" s="96"/>
      <c r="PAV317" s="96"/>
      <c r="PAW317" s="96"/>
      <c r="PAX317" s="96"/>
      <c r="PAY317" s="96"/>
      <c r="PAZ317" s="96"/>
      <c r="PBA317" s="96"/>
      <c r="PBB317" s="96"/>
      <c r="PBC317" s="96"/>
      <c r="PBD317" s="96"/>
      <c r="PBE317" s="96"/>
      <c r="PBF317" s="96"/>
      <c r="PBG317" s="96"/>
      <c r="PBH317" s="96"/>
      <c r="PBI317" s="96"/>
      <c r="PBJ317" s="96"/>
      <c r="PBK317" s="96"/>
      <c r="PBL317" s="96"/>
      <c r="PBM317" s="96"/>
      <c r="PBN317" s="96"/>
      <c r="PBO317" s="96"/>
      <c r="PBP317" s="96"/>
      <c r="PBQ317" s="96"/>
      <c r="PBR317" s="96"/>
      <c r="PBS317" s="96"/>
      <c r="PBT317" s="96"/>
      <c r="PBU317" s="96"/>
      <c r="PBV317" s="96"/>
      <c r="PBW317" s="96"/>
      <c r="PBX317" s="96"/>
      <c r="PBY317" s="96"/>
      <c r="PBZ317" s="96"/>
      <c r="PCA317" s="96"/>
      <c r="PCB317" s="96"/>
      <c r="PCC317" s="96"/>
      <c r="PCD317" s="96"/>
      <c r="PCE317" s="96"/>
      <c r="PCF317" s="96"/>
      <c r="PCG317" s="96"/>
      <c r="PCH317" s="96"/>
      <c r="PCI317" s="96"/>
      <c r="PCJ317" s="96"/>
      <c r="PCK317" s="96"/>
      <c r="PCL317" s="96"/>
      <c r="PCM317" s="96"/>
      <c r="PCN317" s="96"/>
      <c r="PCO317" s="96"/>
      <c r="PCP317" s="96"/>
      <c r="PCQ317" s="96"/>
      <c r="PCR317" s="96"/>
      <c r="PCS317" s="96"/>
      <c r="PCT317" s="96"/>
      <c r="PCU317" s="96"/>
      <c r="PCV317" s="96"/>
      <c r="PCW317" s="96"/>
      <c r="PCX317" s="96"/>
      <c r="PCY317" s="96"/>
      <c r="PCZ317" s="96"/>
      <c r="PDA317" s="96"/>
      <c r="PDB317" s="96"/>
      <c r="PDC317" s="96"/>
      <c r="PDD317" s="96"/>
      <c r="PDE317" s="96"/>
      <c r="PDF317" s="96"/>
      <c r="PDG317" s="96"/>
      <c r="PDH317" s="96"/>
      <c r="PDI317" s="96"/>
      <c r="PDJ317" s="96"/>
      <c r="PDK317" s="96"/>
      <c r="PDL317" s="96"/>
      <c r="PDM317" s="96"/>
      <c r="PDN317" s="96"/>
      <c r="PDO317" s="96"/>
      <c r="PDP317" s="96"/>
      <c r="PDQ317" s="96"/>
      <c r="PDR317" s="96"/>
      <c r="PDS317" s="96"/>
      <c r="PDT317" s="96"/>
      <c r="PDU317" s="96"/>
      <c r="PDV317" s="96"/>
      <c r="PDW317" s="96"/>
      <c r="PDX317" s="96"/>
      <c r="PDY317" s="96"/>
      <c r="PDZ317" s="96"/>
      <c r="PEA317" s="96"/>
      <c r="PEB317" s="96"/>
      <c r="PEC317" s="96"/>
      <c r="PED317" s="96"/>
      <c r="PEE317" s="96"/>
      <c r="PEF317" s="96"/>
      <c r="PEG317" s="96"/>
      <c r="PEH317" s="96"/>
      <c r="PEI317" s="96"/>
      <c r="PEJ317" s="96"/>
      <c r="PEK317" s="96"/>
      <c r="PEL317" s="96"/>
      <c r="PEM317" s="96"/>
      <c r="PEN317" s="96"/>
      <c r="PEO317" s="96"/>
      <c r="PEP317" s="96"/>
      <c r="PEQ317" s="96"/>
      <c r="PER317" s="96"/>
      <c r="PES317" s="96"/>
      <c r="PET317" s="96"/>
      <c r="PEU317" s="96"/>
      <c r="PEV317" s="96"/>
      <c r="PEW317" s="96"/>
      <c r="PEX317" s="96"/>
      <c r="PEY317" s="96"/>
      <c r="PEZ317" s="96"/>
      <c r="PFA317" s="96"/>
      <c r="PFB317" s="96"/>
      <c r="PFC317" s="96"/>
      <c r="PFD317" s="96"/>
      <c r="PFE317" s="96"/>
      <c r="PFF317" s="96"/>
      <c r="PFG317" s="96"/>
      <c r="PFH317" s="96"/>
      <c r="PFI317" s="96"/>
      <c r="PFJ317" s="96"/>
      <c r="PFK317" s="96"/>
      <c r="PFL317" s="96"/>
      <c r="PFM317" s="96"/>
      <c r="PFN317" s="96"/>
      <c r="PFO317" s="96"/>
      <c r="PFP317" s="96"/>
      <c r="PFQ317" s="96"/>
      <c r="PFR317" s="96"/>
      <c r="PFS317" s="96"/>
      <c r="PFT317" s="96"/>
      <c r="PFU317" s="96"/>
      <c r="PFV317" s="96"/>
      <c r="PFW317" s="96"/>
      <c r="PFX317" s="96"/>
      <c r="PFY317" s="96"/>
      <c r="PFZ317" s="96"/>
      <c r="PGA317" s="96"/>
      <c r="PGB317" s="96"/>
      <c r="PGC317" s="96"/>
      <c r="PGD317" s="96"/>
      <c r="PGE317" s="96"/>
      <c r="PGF317" s="96"/>
      <c r="PGG317" s="96"/>
      <c r="PGH317" s="96"/>
      <c r="PGI317" s="96"/>
      <c r="PGJ317" s="96"/>
      <c r="PGK317" s="96"/>
      <c r="PGL317" s="96"/>
      <c r="PGM317" s="96"/>
      <c r="PGN317" s="96"/>
      <c r="PGO317" s="96"/>
      <c r="PGP317" s="96"/>
      <c r="PGQ317" s="96"/>
      <c r="PGR317" s="96"/>
      <c r="PGS317" s="96"/>
      <c r="PGT317" s="96"/>
      <c r="PGU317" s="96"/>
      <c r="PGV317" s="96"/>
      <c r="PGW317" s="96"/>
      <c r="PGX317" s="96"/>
      <c r="PGY317" s="96"/>
      <c r="PGZ317" s="96"/>
      <c r="PHA317" s="96"/>
      <c r="PHB317" s="96"/>
      <c r="PHC317" s="96"/>
      <c r="PHD317" s="96"/>
      <c r="PHE317" s="96"/>
      <c r="PHF317" s="96"/>
      <c r="PHG317" s="96"/>
      <c r="PHH317" s="96"/>
      <c r="PHI317" s="96"/>
      <c r="PHJ317" s="96"/>
      <c r="PHK317" s="96"/>
      <c r="PHL317" s="96"/>
      <c r="PHM317" s="96"/>
      <c r="PHN317" s="96"/>
      <c r="PHO317" s="96"/>
      <c r="PHP317" s="96"/>
      <c r="PHQ317" s="96"/>
      <c r="PHR317" s="96"/>
      <c r="PHS317" s="96"/>
      <c r="PHT317" s="96"/>
      <c r="PHU317" s="96"/>
      <c r="PHV317" s="96"/>
      <c r="PHW317" s="96"/>
      <c r="PHX317" s="96"/>
      <c r="PHY317" s="96"/>
      <c r="PHZ317" s="96"/>
      <c r="PIA317" s="96"/>
      <c r="PIB317" s="96"/>
      <c r="PIC317" s="96"/>
      <c r="PID317" s="96"/>
      <c r="PIE317" s="96"/>
      <c r="PIF317" s="96"/>
      <c r="PIG317" s="96"/>
      <c r="PIH317" s="96"/>
      <c r="PII317" s="96"/>
      <c r="PIJ317" s="96"/>
      <c r="PIK317" s="96"/>
      <c r="PIL317" s="96"/>
      <c r="PIM317" s="96"/>
      <c r="PIN317" s="96"/>
      <c r="PIO317" s="96"/>
      <c r="PIP317" s="96"/>
      <c r="PIQ317" s="96"/>
      <c r="PIR317" s="96"/>
      <c r="PIS317" s="96"/>
      <c r="PIT317" s="96"/>
      <c r="PIU317" s="96"/>
      <c r="PIV317" s="96"/>
      <c r="PIW317" s="96"/>
      <c r="PIX317" s="96"/>
      <c r="PIY317" s="96"/>
      <c r="PIZ317" s="96"/>
      <c r="PJA317" s="96"/>
      <c r="PJB317" s="96"/>
      <c r="PJC317" s="96"/>
      <c r="PJD317" s="96"/>
      <c r="PJE317" s="96"/>
      <c r="PJF317" s="96"/>
      <c r="PJG317" s="96"/>
      <c r="PJH317" s="96"/>
      <c r="PJI317" s="96"/>
      <c r="PJJ317" s="96"/>
      <c r="PJK317" s="96"/>
      <c r="PJL317" s="96"/>
      <c r="PJM317" s="96"/>
      <c r="PJN317" s="96"/>
      <c r="PJO317" s="96"/>
      <c r="PJP317" s="96"/>
      <c r="PJQ317" s="96"/>
      <c r="PJR317" s="96"/>
      <c r="PJS317" s="96"/>
      <c r="PJT317" s="96"/>
      <c r="PJU317" s="96"/>
      <c r="PJV317" s="96"/>
      <c r="PJW317" s="96"/>
      <c r="PJX317" s="96"/>
      <c r="PJY317" s="96"/>
      <c r="PJZ317" s="96"/>
      <c r="PKA317" s="96"/>
      <c r="PKB317" s="96"/>
      <c r="PKC317" s="96"/>
      <c r="PKD317" s="96"/>
      <c r="PKE317" s="96"/>
      <c r="PKF317" s="96"/>
      <c r="PKG317" s="96"/>
      <c r="PKH317" s="96"/>
      <c r="PKI317" s="96"/>
      <c r="PKJ317" s="96"/>
      <c r="PKK317" s="96"/>
      <c r="PKL317" s="96"/>
      <c r="PKM317" s="96"/>
      <c r="PKN317" s="96"/>
      <c r="PKO317" s="96"/>
      <c r="PKP317" s="96"/>
      <c r="PKQ317" s="96"/>
      <c r="PKR317" s="96"/>
      <c r="PKS317" s="96"/>
      <c r="PKT317" s="96"/>
      <c r="PKU317" s="96"/>
      <c r="PKV317" s="96"/>
      <c r="PKW317" s="96"/>
      <c r="PKX317" s="96"/>
      <c r="PKY317" s="96"/>
      <c r="PKZ317" s="96"/>
      <c r="PLA317" s="96"/>
      <c r="PLB317" s="96"/>
      <c r="PLC317" s="96"/>
      <c r="PLD317" s="96"/>
      <c r="PLE317" s="96"/>
      <c r="PLF317" s="96"/>
      <c r="PLG317" s="96"/>
      <c r="PLH317" s="96"/>
      <c r="PLI317" s="96"/>
      <c r="PLJ317" s="96"/>
      <c r="PLK317" s="96"/>
      <c r="PLL317" s="96"/>
      <c r="PLM317" s="96"/>
      <c r="PLN317" s="96"/>
      <c r="PLO317" s="96"/>
      <c r="PLP317" s="96"/>
      <c r="PLQ317" s="96"/>
      <c r="PLR317" s="96"/>
      <c r="PLS317" s="96"/>
      <c r="PLT317" s="96"/>
      <c r="PLU317" s="96"/>
      <c r="PLV317" s="96"/>
      <c r="PLW317" s="96"/>
      <c r="PLX317" s="96"/>
      <c r="PLY317" s="96"/>
      <c r="PLZ317" s="96"/>
      <c r="PMA317" s="96"/>
      <c r="PMB317" s="96"/>
      <c r="PMC317" s="96"/>
      <c r="PMD317" s="96"/>
      <c r="PME317" s="96"/>
      <c r="PMF317" s="96"/>
      <c r="PMG317" s="96"/>
      <c r="PMH317" s="96"/>
      <c r="PMI317" s="96"/>
      <c r="PMJ317" s="96"/>
      <c r="PMK317" s="96"/>
      <c r="PML317" s="96"/>
      <c r="PMM317" s="96"/>
      <c r="PMN317" s="96"/>
      <c r="PMO317" s="96"/>
      <c r="PMP317" s="96"/>
      <c r="PMQ317" s="96"/>
      <c r="PMR317" s="96"/>
      <c r="PMS317" s="96"/>
      <c r="PMT317" s="96"/>
      <c r="PMU317" s="96"/>
      <c r="PMV317" s="96"/>
      <c r="PMW317" s="96"/>
      <c r="PMX317" s="96"/>
      <c r="PMY317" s="96"/>
      <c r="PMZ317" s="96"/>
      <c r="PNA317" s="96"/>
      <c r="PNB317" s="96"/>
      <c r="PNC317" s="96"/>
      <c r="PND317" s="96"/>
      <c r="PNE317" s="96"/>
      <c r="PNF317" s="96"/>
      <c r="PNG317" s="96"/>
      <c r="PNH317" s="96"/>
      <c r="PNI317" s="96"/>
      <c r="PNJ317" s="96"/>
      <c r="PNK317" s="96"/>
      <c r="PNL317" s="96"/>
      <c r="PNM317" s="96"/>
      <c r="PNN317" s="96"/>
      <c r="PNO317" s="96"/>
      <c r="PNP317" s="96"/>
      <c r="PNQ317" s="96"/>
      <c r="PNR317" s="96"/>
      <c r="PNS317" s="96"/>
      <c r="PNT317" s="96"/>
      <c r="PNU317" s="96"/>
      <c r="PNV317" s="96"/>
      <c r="PNW317" s="96"/>
      <c r="PNX317" s="96"/>
      <c r="PNY317" s="96"/>
      <c r="PNZ317" s="96"/>
      <c r="POA317" s="96"/>
      <c r="POB317" s="96"/>
      <c r="POC317" s="96"/>
      <c r="POD317" s="96"/>
      <c r="POE317" s="96"/>
      <c r="POF317" s="96"/>
      <c r="POG317" s="96"/>
      <c r="POH317" s="96"/>
      <c r="POI317" s="96"/>
      <c r="POJ317" s="96"/>
      <c r="POK317" s="96"/>
      <c r="POL317" s="96"/>
      <c r="POM317" s="96"/>
      <c r="PON317" s="96"/>
      <c r="POO317" s="96"/>
      <c r="POP317" s="96"/>
      <c r="POQ317" s="96"/>
      <c r="POR317" s="96"/>
      <c r="POS317" s="96"/>
      <c r="POT317" s="96"/>
      <c r="POU317" s="96"/>
      <c r="POV317" s="96"/>
      <c r="POW317" s="96"/>
      <c r="POX317" s="96"/>
      <c r="POY317" s="96"/>
      <c r="POZ317" s="96"/>
      <c r="PPA317" s="96"/>
      <c r="PPB317" s="96"/>
      <c r="PPC317" s="96"/>
      <c r="PPD317" s="96"/>
      <c r="PPE317" s="96"/>
      <c r="PPF317" s="96"/>
      <c r="PPG317" s="96"/>
      <c r="PPH317" s="96"/>
      <c r="PPI317" s="96"/>
      <c r="PPJ317" s="96"/>
      <c r="PPK317" s="96"/>
      <c r="PPL317" s="96"/>
      <c r="PPM317" s="96"/>
      <c r="PPN317" s="96"/>
      <c r="PPO317" s="96"/>
      <c r="PPP317" s="96"/>
      <c r="PPQ317" s="96"/>
      <c r="PPR317" s="96"/>
      <c r="PPS317" s="96"/>
      <c r="PPT317" s="96"/>
      <c r="PPU317" s="96"/>
      <c r="PPV317" s="96"/>
      <c r="PPW317" s="96"/>
      <c r="PPX317" s="96"/>
      <c r="PPY317" s="96"/>
      <c r="PPZ317" s="96"/>
      <c r="PQA317" s="96"/>
      <c r="PQB317" s="96"/>
      <c r="PQC317" s="96"/>
      <c r="PQD317" s="96"/>
      <c r="PQE317" s="96"/>
      <c r="PQF317" s="96"/>
      <c r="PQG317" s="96"/>
      <c r="PQH317" s="96"/>
      <c r="PQI317" s="96"/>
      <c r="PQJ317" s="96"/>
      <c r="PQK317" s="96"/>
      <c r="PQL317" s="96"/>
      <c r="PQM317" s="96"/>
      <c r="PQN317" s="96"/>
      <c r="PQO317" s="96"/>
      <c r="PQP317" s="96"/>
      <c r="PQQ317" s="96"/>
      <c r="PQR317" s="96"/>
      <c r="PQS317" s="96"/>
      <c r="PQT317" s="96"/>
      <c r="PQU317" s="96"/>
      <c r="PQV317" s="96"/>
      <c r="PQW317" s="96"/>
      <c r="PQX317" s="96"/>
      <c r="PQY317" s="96"/>
      <c r="PQZ317" s="96"/>
      <c r="PRA317" s="96"/>
      <c r="PRB317" s="96"/>
      <c r="PRC317" s="96"/>
      <c r="PRD317" s="96"/>
      <c r="PRE317" s="96"/>
      <c r="PRF317" s="96"/>
      <c r="PRG317" s="96"/>
      <c r="PRH317" s="96"/>
      <c r="PRI317" s="96"/>
      <c r="PRJ317" s="96"/>
      <c r="PRK317" s="96"/>
      <c r="PRL317" s="96"/>
      <c r="PRM317" s="96"/>
      <c r="PRN317" s="96"/>
      <c r="PRO317" s="96"/>
      <c r="PRP317" s="96"/>
      <c r="PRQ317" s="96"/>
      <c r="PRR317" s="96"/>
      <c r="PRS317" s="96"/>
      <c r="PRT317" s="96"/>
      <c r="PRU317" s="96"/>
      <c r="PRV317" s="96"/>
      <c r="PRW317" s="96"/>
      <c r="PRX317" s="96"/>
      <c r="PRY317" s="96"/>
      <c r="PRZ317" s="96"/>
      <c r="PSA317" s="96"/>
      <c r="PSB317" s="96"/>
      <c r="PSC317" s="96"/>
      <c r="PSD317" s="96"/>
      <c r="PSE317" s="96"/>
      <c r="PSF317" s="96"/>
      <c r="PSG317" s="96"/>
      <c r="PSH317" s="96"/>
      <c r="PSI317" s="96"/>
      <c r="PSJ317" s="96"/>
      <c r="PSK317" s="96"/>
      <c r="PSL317" s="96"/>
      <c r="PSM317" s="96"/>
      <c r="PSN317" s="96"/>
      <c r="PSO317" s="96"/>
      <c r="PSP317" s="96"/>
      <c r="PSQ317" s="96"/>
      <c r="PSR317" s="96"/>
      <c r="PSS317" s="96"/>
      <c r="PST317" s="96"/>
      <c r="PSU317" s="96"/>
      <c r="PSV317" s="96"/>
      <c r="PSW317" s="96"/>
      <c r="PSX317" s="96"/>
      <c r="PSY317" s="96"/>
      <c r="PSZ317" s="96"/>
      <c r="PTA317" s="96"/>
      <c r="PTB317" s="96"/>
      <c r="PTC317" s="96"/>
      <c r="PTD317" s="96"/>
      <c r="PTE317" s="96"/>
      <c r="PTF317" s="96"/>
      <c r="PTG317" s="96"/>
      <c r="PTH317" s="96"/>
      <c r="PTI317" s="96"/>
      <c r="PTJ317" s="96"/>
      <c r="PTK317" s="96"/>
      <c r="PTL317" s="96"/>
      <c r="PTM317" s="96"/>
      <c r="PTN317" s="96"/>
      <c r="PTO317" s="96"/>
      <c r="PTP317" s="96"/>
      <c r="PTQ317" s="96"/>
      <c r="PTR317" s="96"/>
      <c r="PTS317" s="96"/>
      <c r="PTT317" s="96"/>
      <c r="PTU317" s="96"/>
      <c r="PTV317" s="96"/>
      <c r="PTW317" s="96"/>
      <c r="PTX317" s="96"/>
      <c r="PTY317" s="96"/>
      <c r="PTZ317" s="96"/>
      <c r="PUA317" s="96"/>
      <c r="PUB317" s="96"/>
      <c r="PUC317" s="96"/>
      <c r="PUD317" s="96"/>
      <c r="PUE317" s="96"/>
      <c r="PUF317" s="96"/>
      <c r="PUG317" s="96"/>
      <c r="PUH317" s="96"/>
      <c r="PUI317" s="96"/>
      <c r="PUJ317" s="96"/>
      <c r="PUK317" s="96"/>
      <c r="PUL317" s="96"/>
      <c r="PUM317" s="96"/>
      <c r="PUN317" s="96"/>
      <c r="PUO317" s="96"/>
      <c r="PUP317" s="96"/>
      <c r="PUQ317" s="96"/>
      <c r="PUR317" s="96"/>
      <c r="PUS317" s="96"/>
      <c r="PUT317" s="96"/>
      <c r="PUU317" s="96"/>
      <c r="PUV317" s="96"/>
      <c r="PUW317" s="96"/>
      <c r="PUX317" s="96"/>
      <c r="PUY317" s="96"/>
      <c r="PUZ317" s="96"/>
      <c r="PVA317" s="96"/>
      <c r="PVB317" s="96"/>
      <c r="PVC317" s="96"/>
      <c r="PVD317" s="96"/>
      <c r="PVE317" s="96"/>
      <c r="PVF317" s="96"/>
      <c r="PVG317" s="96"/>
      <c r="PVH317" s="96"/>
      <c r="PVI317" s="96"/>
      <c r="PVJ317" s="96"/>
      <c r="PVK317" s="96"/>
      <c r="PVL317" s="96"/>
      <c r="PVM317" s="96"/>
      <c r="PVN317" s="96"/>
      <c r="PVO317" s="96"/>
      <c r="PVP317" s="96"/>
      <c r="PVQ317" s="96"/>
      <c r="PVR317" s="96"/>
      <c r="PVS317" s="96"/>
      <c r="PVT317" s="96"/>
      <c r="PVU317" s="96"/>
      <c r="PVV317" s="96"/>
      <c r="PVW317" s="96"/>
      <c r="PVX317" s="96"/>
      <c r="PVY317" s="96"/>
      <c r="PVZ317" s="96"/>
      <c r="PWA317" s="96"/>
      <c r="PWB317" s="96"/>
      <c r="PWC317" s="96"/>
      <c r="PWD317" s="96"/>
      <c r="PWE317" s="96"/>
      <c r="PWF317" s="96"/>
      <c r="PWG317" s="96"/>
      <c r="PWH317" s="96"/>
      <c r="PWI317" s="96"/>
      <c r="PWJ317" s="96"/>
      <c r="PWK317" s="96"/>
      <c r="PWL317" s="96"/>
      <c r="PWM317" s="96"/>
      <c r="PWN317" s="96"/>
      <c r="PWO317" s="96"/>
      <c r="PWP317" s="96"/>
      <c r="PWQ317" s="96"/>
      <c r="PWR317" s="96"/>
      <c r="PWS317" s="96"/>
      <c r="PWT317" s="96"/>
      <c r="PWU317" s="96"/>
      <c r="PWV317" s="96"/>
      <c r="PWW317" s="96"/>
      <c r="PWX317" s="96"/>
      <c r="PWY317" s="96"/>
      <c r="PWZ317" s="96"/>
      <c r="PXA317" s="96"/>
      <c r="PXB317" s="96"/>
      <c r="PXC317" s="96"/>
      <c r="PXD317" s="96"/>
      <c r="PXE317" s="96"/>
      <c r="PXF317" s="96"/>
      <c r="PXG317" s="96"/>
      <c r="PXH317" s="96"/>
      <c r="PXI317" s="96"/>
      <c r="PXJ317" s="96"/>
      <c r="PXK317" s="96"/>
      <c r="PXL317" s="96"/>
      <c r="PXM317" s="96"/>
      <c r="PXN317" s="96"/>
      <c r="PXO317" s="96"/>
      <c r="PXP317" s="96"/>
      <c r="PXQ317" s="96"/>
      <c r="PXR317" s="96"/>
      <c r="PXS317" s="96"/>
      <c r="PXT317" s="96"/>
      <c r="PXU317" s="96"/>
      <c r="PXV317" s="96"/>
      <c r="PXW317" s="96"/>
      <c r="PXX317" s="96"/>
      <c r="PXY317" s="96"/>
      <c r="PXZ317" s="96"/>
      <c r="PYA317" s="96"/>
      <c r="PYB317" s="96"/>
      <c r="PYC317" s="96"/>
      <c r="PYD317" s="96"/>
      <c r="PYE317" s="96"/>
      <c r="PYF317" s="96"/>
      <c r="PYG317" s="96"/>
      <c r="PYH317" s="96"/>
      <c r="PYI317" s="96"/>
      <c r="PYJ317" s="96"/>
      <c r="PYK317" s="96"/>
      <c r="PYL317" s="96"/>
      <c r="PYM317" s="96"/>
      <c r="PYN317" s="96"/>
      <c r="PYO317" s="96"/>
      <c r="PYP317" s="96"/>
      <c r="PYQ317" s="96"/>
      <c r="PYR317" s="96"/>
      <c r="PYS317" s="96"/>
      <c r="PYT317" s="96"/>
      <c r="PYU317" s="96"/>
      <c r="PYV317" s="96"/>
      <c r="PYW317" s="96"/>
      <c r="PYX317" s="96"/>
      <c r="PYY317" s="96"/>
      <c r="PYZ317" s="96"/>
      <c r="PZA317" s="96"/>
      <c r="PZB317" s="96"/>
      <c r="PZC317" s="96"/>
      <c r="PZD317" s="96"/>
      <c r="PZE317" s="96"/>
      <c r="PZF317" s="96"/>
      <c r="PZG317" s="96"/>
      <c r="PZH317" s="96"/>
      <c r="PZI317" s="96"/>
      <c r="PZJ317" s="96"/>
      <c r="PZK317" s="96"/>
      <c r="PZL317" s="96"/>
      <c r="PZM317" s="96"/>
      <c r="PZN317" s="96"/>
      <c r="PZO317" s="96"/>
      <c r="PZP317" s="96"/>
      <c r="PZQ317" s="96"/>
      <c r="PZR317" s="96"/>
      <c r="PZS317" s="96"/>
      <c r="PZT317" s="96"/>
      <c r="PZU317" s="96"/>
      <c r="PZV317" s="96"/>
      <c r="PZW317" s="96"/>
      <c r="PZX317" s="96"/>
      <c r="PZY317" s="96"/>
      <c r="PZZ317" s="96"/>
      <c r="QAA317" s="96"/>
      <c r="QAB317" s="96"/>
      <c r="QAC317" s="96"/>
      <c r="QAD317" s="96"/>
      <c r="QAE317" s="96"/>
      <c r="QAF317" s="96"/>
      <c r="QAG317" s="96"/>
      <c r="QAH317" s="96"/>
      <c r="QAI317" s="96"/>
      <c r="QAJ317" s="96"/>
      <c r="QAK317" s="96"/>
      <c r="QAL317" s="96"/>
      <c r="QAM317" s="96"/>
      <c r="QAN317" s="96"/>
      <c r="QAO317" s="96"/>
      <c r="QAP317" s="96"/>
      <c r="QAQ317" s="96"/>
      <c r="QAR317" s="96"/>
      <c r="QAS317" s="96"/>
      <c r="QAT317" s="96"/>
      <c r="QAU317" s="96"/>
      <c r="QAV317" s="96"/>
      <c r="QAW317" s="96"/>
      <c r="QAX317" s="96"/>
      <c r="QAY317" s="96"/>
      <c r="QAZ317" s="96"/>
      <c r="QBA317" s="96"/>
      <c r="QBB317" s="96"/>
      <c r="QBC317" s="96"/>
      <c r="QBD317" s="96"/>
      <c r="QBE317" s="96"/>
      <c r="QBF317" s="96"/>
      <c r="QBG317" s="96"/>
      <c r="QBH317" s="96"/>
      <c r="QBI317" s="96"/>
      <c r="QBJ317" s="96"/>
      <c r="QBK317" s="96"/>
      <c r="QBL317" s="96"/>
      <c r="QBM317" s="96"/>
      <c r="QBN317" s="96"/>
      <c r="QBO317" s="96"/>
      <c r="QBP317" s="96"/>
      <c r="QBQ317" s="96"/>
      <c r="QBR317" s="96"/>
      <c r="QBS317" s="96"/>
      <c r="QBT317" s="96"/>
      <c r="QBU317" s="96"/>
      <c r="QBV317" s="96"/>
      <c r="QBW317" s="96"/>
      <c r="QBX317" s="96"/>
      <c r="QBY317" s="96"/>
      <c r="QBZ317" s="96"/>
      <c r="QCA317" s="96"/>
      <c r="QCB317" s="96"/>
      <c r="QCC317" s="96"/>
      <c r="QCD317" s="96"/>
      <c r="QCE317" s="96"/>
      <c r="QCF317" s="96"/>
      <c r="QCG317" s="96"/>
      <c r="QCH317" s="96"/>
      <c r="QCI317" s="96"/>
      <c r="QCJ317" s="96"/>
      <c r="QCK317" s="96"/>
      <c r="QCL317" s="96"/>
      <c r="QCM317" s="96"/>
      <c r="QCN317" s="96"/>
      <c r="QCO317" s="96"/>
      <c r="QCP317" s="96"/>
      <c r="QCQ317" s="96"/>
      <c r="QCR317" s="96"/>
      <c r="QCS317" s="96"/>
      <c r="QCT317" s="96"/>
      <c r="QCU317" s="96"/>
      <c r="QCV317" s="96"/>
      <c r="QCW317" s="96"/>
      <c r="QCX317" s="96"/>
      <c r="QCY317" s="96"/>
      <c r="QCZ317" s="96"/>
      <c r="QDA317" s="96"/>
      <c r="QDB317" s="96"/>
      <c r="QDC317" s="96"/>
      <c r="QDD317" s="96"/>
      <c r="QDE317" s="96"/>
      <c r="QDF317" s="96"/>
      <c r="QDG317" s="96"/>
      <c r="QDH317" s="96"/>
      <c r="QDI317" s="96"/>
      <c r="QDJ317" s="96"/>
      <c r="QDK317" s="96"/>
      <c r="QDL317" s="96"/>
      <c r="QDM317" s="96"/>
      <c r="QDN317" s="96"/>
      <c r="QDO317" s="96"/>
      <c r="QDP317" s="96"/>
      <c r="QDQ317" s="96"/>
      <c r="QDR317" s="96"/>
      <c r="QDS317" s="96"/>
      <c r="QDT317" s="96"/>
      <c r="QDU317" s="96"/>
      <c r="QDV317" s="96"/>
      <c r="QDW317" s="96"/>
      <c r="QDX317" s="96"/>
      <c r="QDY317" s="96"/>
      <c r="QDZ317" s="96"/>
      <c r="QEA317" s="96"/>
      <c r="QEB317" s="96"/>
      <c r="QEC317" s="96"/>
      <c r="QED317" s="96"/>
      <c r="QEE317" s="96"/>
      <c r="QEF317" s="96"/>
      <c r="QEG317" s="96"/>
      <c r="QEH317" s="96"/>
      <c r="QEI317" s="96"/>
      <c r="QEJ317" s="96"/>
      <c r="QEK317" s="96"/>
      <c r="QEL317" s="96"/>
      <c r="QEM317" s="96"/>
      <c r="QEN317" s="96"/>
      <c r="QEO317" s="96"/>
      <c r="QEP317" s="96"/>
      <c r="QEQ317" s="96"/>
      <c r="QER317" s="96"/>
      <c r="QES317" s="96"/>
      <c r="QET317" s="96"/>
      <c r="QEU317" s="96"/>
      <c r="QEV317" s="96"/>
      <c r="QEW317" s="96"/>
      <c r="QEX317" s="96"/>
      <c r="QEY317" s="96"/>
      <c r="QEZ317" s="96"/>
      <c r="QFA317" s="96"/>
      <c r="QFB317" s="96"/>
      <c r="QFC317" s="96"/>
      <c r="QFD317" s="96"/>
      <c r="QFE317" s="96"/>
      <c r="QFF317" s="96"/>
      <c r="QFG317" s="96"/>
      <c r="QFH317" s="96"/>
      <c r="QFI317" s="96"/>
      <c r="QFJ317" s="96"/>
      <c r="QFK317" s="96"/>
      <c r="QFL317" s="96"/>
      <c r="QFM317" s="96"/>
      <c r="QFN317" s="96"/>
      <c r="QFO317" s="96"/>
      <c r="QFP317" s="96"/>
      <c r="QFQ317" s="96"/>
      <c r="QFR317" s="96"/>
      <c r="QFS317" s="96"/>
      <c r="QFT317" s="96"/>
      <c r="QFU317" s="96"/>
      <c r="QFV317" s="96"/>
      <c r="QFW317" s="96"/>
      <c r="QFX317" s="96"/>
      <c r="QFY317" s="96"/>
      <c r="QFZ317" s="96"/>
      <c r="QGA317" s="96"/>
      <c r="QGB317" s="96"/>
      <c r="QGC317" s="96"/>
      <c r="QGD317" s="96"/>
      <c r="QGE317" s="96"/>
      <c r="QGF317" s="96"/>
      <c r="QGG317" s="96"/>
      <c r="QGH317" s="96"/>
      <c r="QGI317" s="96"/>
      <c r="QGJ317" s="96"/>
      <c r="QGK317" s="96"/>
      <c r="QGL317" s="96"/>
      <c r="QGM317" s="96"/>
      <c r="QGN317" s="96"/>
      <c r="QGO317" s="96"/>
      <c r="QGP317" s="96"/>
      <c r="QGQ317" s="96"/>
      <c r="QGR317" s="96"/>
      <c r="QGS317" s="96"/>
      <c r="QGT317" s="96"/>
      <c r="QGU317" s="96"/>
      <c r="QGV317" s="96"/>
      <c r="QGW317" s="96"/>
      <c r="QGX317" s="96"/>
      <c r="QGY317" s="96"/>
      <c r="QGZ317" s="96"/>
      <c r="QHA317" s="96"/>
      <c r="QHB317" s="96"/>
      <c r="QHC317" s="96"/>
      <c r="QHD317" s="96"/>
      <c r="QHE317" s="96"/>
      <c r="QHF317" s="96"/>
      <c r="QHG317" s="96"/>
      <c r="QHH317" s="96"/>
      <c r="QHI317" s="96"/>
      <c r="QHJ317" s="96"/>
      <c r="QHK317" s="96"/>
      <c r="QHL317" s="96"/>
      <c r="QHM317" s="96"/>
      <c r="QHN317" s="96"/>
      <c r="QHO317" s="96"/>
      <c r="QHP317" s="96"/>
      <c r="QHQ317" s="96"/>
      <c r="QHR317" s="96"/>
      <c r="QHS317" s="96"/>
      <c r="QHT317" s="96"/>
      <c r="QHU317" s="96"/>
      <c r="QHV317" s="96"/>
      <c r="QHW317" s="96"/>
      <c r="QHX317" s="96"/>
      <c r="QHY317" s="96"/>
      <c r="QHZ317" s="96"/>
      <c r="QIA317" s="96"/>
      <c r="QIB317" s="96"/>
      <c r="QIC317" s="96"/>
      <c r="QID317" s="96"/>
      <c r="QIE317" s="96"/>
      <c r="QIF317" s="96"/>
      <c r="QIG317" s="96"/>
      <c r="QIH317" s="96"/>
      <c r="QII317" s="96"/>
      <c r="QIJ317" s="96"/>
      <c r="QIK317" s="96"/>
      <c r="QIL317" s="96"/>
      <c r="QIM317" s="96"/>
      <c r="QIN317" s="96"/>
      <c r="QIO317" s="96"/>
      <c r="QIP317" s="96"/>
      <c r="QIQ317" s="96"/>
      <c r="QIR317" s="96"/>
      <c r="QIS317" s="96"/>
      <c r="QIT317" s="96"/>
      <c r="QIU317" s="96"/>
      <c r="QIV317" s="96"/>
      <c r="QIW317" s="96"/>
      <c r="QIX317" s="96"/>
      <c r="QIY317" s="96"/>
      <c r="QIZ317" s="96"/>
      <c r="QJA317" s="96"/>
      <c r="QJB317" s="96"/>
      <c r="QJC317" s="96"/>
      <c r="QJD317" s="96"/>
      <c r="QJE317" s="96"/>
      <c r="QJF317" s="96"/>
      <c r="QJG317" s="96"/>
      <c r="QJH317" s="96"/>
      <c r="QJI317" s="96"/>
      <c r="QJJ317" s="96"/>
      <c r="QJK317" s="96"/>
      <c r="QJL317" s="96"/>
      <c r="QJM317" s="96"/>
      <c r="QJN317" s="96"/>
      <c r="QJO317" s="96"/>
      <c r="QJP317" s="96"/>
      <c r="QJQ317" s="96"/>
      <c r="QJR317" s="96"/>
      <c r="QJS317" s="96"/>
      <c r="QJT317" s="96"/>
      <c r="QJU317" s="96"/>
      <c r="QJV317" s="96"/>
      <c r="QJW317" s="96"/>
      <c r="QJX317" s="96"/>
      <c r="QJY317" s="96"/>
      <c r="QJZ317" s="96"/>
      <c r="QKA317" s="96"/>
      <c r="QKB317" s="96"/>
      <c r="QKC317" s="96"/>
      <c r="QKD317" s="96"/>
      <c r="QKE317" s="96"/>
      <c r="QKF317" s="96"/>
      <c r="QKG317" s="96"/>
      <c r="QKH317" s="96"/>
      <c r="QKI317" s="96"/>
      <c r="QKJ317" s="96"/>
      <c r="QKK317" s="96"/>
      <c r="QKL317" s="96"/>
      <c r="QKM317" s="96"/>
      <c r="QKN317" s="96"/>
      <c r="QKO317" s="96"/>
      <c r="QKP317" s="96"/>
      <c r="QKQ317" s="96"/>
      <c r="QKR317" s="96"/>
      <c r="QKS317" s="96"/>
      <c r="QKT317" s="96"/>
      <c r="QKU317" s="96"/>
      <c r="QKV317" s="96"/>
      <c r="QKW317" s="96"/>
      <c r="QKX317" s="96"/>
      <c r="QKY317" s="96"/>
      <c r="QKZ317" s="96"/>
      <c r="QLA317" s="96"/>
      <c r="QLB317" s="96"/>
      <c r="QLC317" s="96"/>
      <c r="QLD317" s="96"/>
      <c r="QLE317" s="96"/>
      <c r="QLF317" s="96"/>
      <c r="QLG317" s="96"/>
      <c r="QLH317" s="96"/>
      <c r="QLI317" s="96"/>
      <c r="QLJ317" s="96"/>
      <c r="QLK317" s="96"/>
      <c r="QLL317" s="96"/>
      <c r="QLM317" s="96"/>
      <c r="QLN317" s="96"/>
      <c r="QLO317" s="96"/>
      <c r="QLP317" s="96"/>
      <c r="QLQ317" s="96"/>
      <c r="QLR317" s="96"/>
      <c r="QLS317" s="96"/>
      <c r="QLT317" s="96"/>
      <c r="QLU317" s="96"/>
      <c r="QLV317" s="96"/>
      <c r="QLW317" s="96"/>
      <c r="QLX317" s="96"/>
      <c r="QLY317" s="96"/>
      <c r="QLZ317" s="96"/>
      <c r="QMA317" s="96"/>
      <c r="QMB317" s="96"/>
      <c r="QMC317" s="96"/>
      <c r="QMD317" s="96"/>
      <c r="QME317" s="96"/>
      <c r="QMF317" s="96"/>
      <c r="QMG317" s="96"/>
      <c r="QMH317" s="96"/>
      <c r="QMI317" s="96"/>
      <c r="QMJ317" s="96"/>
      <c r="QMK317" s="96"/>
      <c r="QML317" s="96"/>
      <c r="QMM317" s="96"/>
      <c r="QMN317" s="96"/>
      <c r="QMO317" s="96"/>
      <c r="QMP317" s="96"/>
      <c r="QMQ317" s="96"/>
      <c r="QMR317" s="96"/>
      <c r="QMS317" s="96"/>
      <c r="QMT317" s="96"/>
      <c r="QMU317" s="96"/>
      <c r="QMV317" s="96"/>
      <c r="QMW317" s="96"/>
      <c r="QMX317" s="96"/>
      <c r="QMY317" s="96"/>
      <c r="QMZ317" s="96"/>
      <c r="QNA317" s="96"/>
      <c r="QNB317" s="96"/>
      <c r="QNC317" s="96"/>
      <c r="QND317" s="96"/>
      <c r="QNE317" s="96"/>
      <c r="QNF317" s="96"/>
      <c r="QNG317" s="96"/>
      <c r="QNH317" s="96"/>
      <c r="QNI317" s="96"/>
      <c r="QNJ317" s="96"/>
      <c r="QNK317" s="96"/>
      <c r="QNL317" s="96"/>
      <c r="QNM317" s="96"/>
      <c r="QNN317" s="96"/>
      <c r="QNO317" s="96"/>
      <c r="QNP317" s="96"/>
      <c r="QNQ317" s="96"/>
      <c r="QNR317" s="96"/>
      <c r="QNS317" s="96"/>
      <c r="QNT317" s="96"/>
      <c r="QNU317" s="96"/>
      <c r="QNV317" s="96"/>
      <c r="QNW317" s="96"/>
      <c r="QNX317" s="96"/>
      <c r="QNY317" s="96"/>
      <c r="QNZ317" s="96"/>
      <c r="QOA317" s="96"/>
      <c r="QOB317" s="96"/>
      <c r="QOC317" s="96"/>
      <c r="QOD317" s="96"/>
      <c r="QOE317" s="96"/>
      <c r="QOF317" s="96"/>
      <c r="QOG317" s="96"/>
      <c r="QOH317" s="96"/>
      <c r="QOI317" s="96"/>
      <c r="QOJ317" s="96"/>
      <c r="QOK317" s="96"/>
      <c r="QOL317" s="96"/>
      <c r="QOM317" s="96"/>
      <c r="QON317" s="96"/>
      <c r="QOO317" s="96"/>
      <c r="QOP317" s="96"/>
      <c r="QOQ317" s="96"/>
      <c r="QOR317" s="96"/>
      <c r="QOS317" s="96"/>
      <c r="QOT317" s="96"/>
      <c r="QOU317" s="96"/>
      <c r="QOV317" s="96"/>
      <c r="QOW317" s="96"/>
      <c r="QOX317" s="96"/>
      <c r="QOY317" s="96"/>
      <c r="QOZ317" s="96"/>
      <c r="QPA317" s="96"/>
      <c r="QPB317" s="96"/>
      <c r="QPC317" s="96"/>
      <c r="QPD317" s="96"/>
      <c r="QPE317" s="96"/>
      <c r="QPF317" s="96"/>
      <c r="QPG317" s="96"/>
      <c r="QPH317" s="96"/>
      <c r="QPI317" s="96"/>
      <c r="QPJ317" s="96"/>
      <c r="QPK317" s="96"/>
      <c r="QPL317" s="96"/>
      <c r="QPM317" s="96"/>
      <c r="QPN317" s="96"/>
      <c r="QPO317" s="96"/>
      <c r="QPP317" s="96"/>
      <c r="QPQ317" s="96"/>
      <c r="QPR317" s="96"/>
      <c r="QPS317" s="96"/>
      <c r="QPT317" s="96"/>
      <c r="QPU317" s="96"/>
      <c r="QPV317" s="96"/>
      <c r="QPW317" s="96"/>
      <c r="QPX317" s="96"/>
      <c r="QPY317" s="96"/>
      <c r="QPZ317" s="96"/>
      <c r="QQA317" s="96"/>
      <c r="QQB317" s="96"/>
      <c r="QQC317" s="96"/>
      <c r="QQD317" s="96"/>
      <c r="QQE317" s="96"/>
      <c r="QQF317" s="96"/>
      <c r="QQG317" s="96"/>
      <c r="QQH317" s="96"/>
      <c r="QQI317" s="96"/>
      <c r="QQJ317" s="96"/>
      <c r="QQK317" s="96"/>
      <c r="QQL317" s="96"/>
      <c r="QQM317" s="96"/>
      <c r="QQN317" s="96"/>
      <c r="QQO317" s="96"/>
      <c r="QQP317" s="96"/>
      <c r="QQQ317" s="96"/>
      <c r="QQR317" s="96"/>
      <c r="QQS317" s="96"/>
      <c r="QQT317" s="96"/>
      <c r="QQU317" s="96"/>
      <c r="QQV317" s="96"/>
      <c r="QQW317" s="96"/>
      <c r="QQX317" s="96"/>
      <c r="QQY317" s="96"/>
      <c r="QQZ317" s="96"/>
      <c r="QRA317" s="96"/>
      <c r="QRB317" s="96"/>
      <c r="QRC317" s="96"/>
      <c r="QRD317" s="96"/>
      <c r="QRE317" s="96"/>
      <c r="QRF317" s="96"/>
      <c r="QRG317" s="96"/>
      <c r="QRH317" s="96"/>
      <c r="QRI317" s="96"/>
      <c r="QRJ317" s="96"/>
      <c r="QRK317" s="96"/>
      <c r="QRL317" s="96"/>
      <c r="QRM317" s="96"/>
      <c r="QRN317" s="96"/>
      <c r="QRO317" s="96"/>
      <c r="QRP317" s="96"/>
      <c r="QRQ317" s="96"/>
      <c r="QRR317" s="96"/>
      <c r="QRS317" s="96"/>
      <c r="QRT317" s="96"/>
      <c r="QRU317" s="96"/>
      <c r="QRV317" s="96"/>
      <c r="QRW317" s="96"/>
      <c r="QRX317" s="96"/>
      <c r="QRY317" s="96"/>
      <c r="QRZ317" s="96"/>
      <c r="QSA317" s="96"/>
      <c r="QSB317" s="96"/>
      <c r="QSC317" s="96"/>
      <c r="QSD317" s="96"/>
      <c r="QSE317" s="96"/>
      <c r="QSF317" s="96"/>
      <c r="QSG317" s="96"/>
      <c r="QSH317" s="96"/>
      <c r="QSI317" s="96"/>
      <c r="QSJ317" s="96"/>
      <c r="QSK317" s="96"/>
      <c r="QSL317" s="96"/>
      <c r="QSM317" s="96"/>
      <c r="QSN317" s="96"/>
      <c r="QSO317" s="96"/>
      <c r="QSP317" s="96"/>
      <c r="QSQ317" s="96"/>
      <c r="QSR317" s="96"/>
      <c r="QSS317" s="96"/>
      <c r="QST317" s="96"/>
      <c r="QSU317" s="96"/>
      <c r="QSV317" s="96"/>
      <c r="QSW317" s="96"/>
      <c r="QSX317" s="96"/>
      <c r="QSY317" s="96"/>
      <c r="QSZ317" s="96"/>
      <c r="QTA317" s="96"/>
      <c r="QTB317" s="96"/>
      <c r="QTC317" s="96"/>
      <c r="QTD317" s="96"/>
      <c r="QTE317" s="96"/>
      <c r="QTF317" s="96"/>
      <c r="QTG317" s="96"/>
      <c r="QTH317" s="96"/>
      <c r="QTI317" s="96"/>
      <c r="QTJ317" s="96"/>
      <c r="QTK317" s="96"/>
      <c r="QTL317" s="96"/>
      <c r="QTM317" s="96"/>
      <c r="QTN317" s="96"/>
      <c r="QTO317" s="96"/>
      <c r="QTP317" s="96"/>
      <c r="QTQ317" s="96"/>
      <c r="QTR317" s="96"/>
      <c r="QTS317" s="96"/>
      <c r="QTT317" s="96"/>
      <c r="QTU317" s="96"/>
      <c r="QTV317" s="96"/>
      <c r="QTW317" s="96"/>
      <c r="QTX317" s="96"/>
      <c r="QTY317" s="96"/>
      <c r="QTZ317" s="96"/>
      <c r="QUA317" s="96"/>
      <c r="QUB317" s="96"/>
      <c r="QUC317" s="96"/>
      <c r="QUD317" s="96"/>
      <c r="QUE317" s="96"/>
      <c r="QUF317" s="96"/>
      <c r="QUG317" s="96"/>
      <c r="QUH317" s="96"/>
      <c r="QUI317" s="96"/>
      <c r="QUJ317" s="96"/>
      <c r="QUK317" s="96"/>
      <c r="QUL317" s="96"/>
      <c r="QUM317" s="96"/>
      <c r="QUN317" s="96"/>
      <c r="QUO317" s="96"/>
      <c r="QUP317" s="96"/>
      <c r="QUQ317" s="96"/>
      <c r="QUR317" s="96"/>
      <c r="QUS317" s="96"/>
      <c r="QUT317" s="96"/>
      <c r="QUU317" s="96"/>
      <c r="QUV317" s="96"/>
      <c r="QUW317" s="96"/>
      <c r="QUX317" s="96"/>
      <c r="QUY317" s="96"/>
      <c r="QUZ317" s="96"/>
      <c r="QVA317" s="96"/>
      <c r="QVB317" s="96"/>
      <c r="QVC317" s="96"/>
      <c r="QVD317" s="96"/>
      <c r="QVE317" s="96"/>
      <c r="QVF317" s="96"/>
      <c r="QVG317" s="96"/>
      <c r="QVH317" s="96"/>
      <c r="QVI317" s="96"/>
      <c r="QVJ317" s="96"/>
      <c r="QVK317" s="96"/>
      <c r="QVL317" s="96"/>
      <c r="QVM317" s="96"/>
      <c r="QVN317" s="96"/>
      <c r="QVO317" s="96"/>
      <c r="QVP317" s="96"/>
      <c r="QVQ317" s="96"/>
      <c r="QVR317" s="96"/>
      <c r="QVS317" s="96"/>
      <c r="QVT317" s="96"/>
      <c r="QVU317" s="96"/>
      <c r="QVV317" s="96"/>
      <c r="QVW317" s="96"/>
      <c r="QVX317" s="96"/>
      <c r="QVY317" s="96"/>
      <c r="QVZ317" s="96"/>
      <c r="QWA317" s="96"/>
      <c r="QWB317" s="96"/>
      <c r="QWC317" s="96"/>
      <c r="QWD317" s="96"/>
      <c r="QWE317" s="96"/>
      <c r="QWF317" s="96"/>
      <c r="QWG317" s="96"/>
      <c r="QWH317" s="96"/>
      <c r="QWI317" s="96"/>
      <c r="QWJ317" s="96"/>
      <c r="QWK317" s="96"/>
      <c r="QWL317" s="96"/>
      <c r="QWM317" s="96"/>
      <c r="QWN317" s="96"/>
      <c r="QWO317" s="96"/>
      <c r="QWP317" s="96"/>
      <c r="QWQ317" s="96"/>
      <c r="QWR317" s="96"/>
      <c r="QWS317" s="96"/>
      <c r="QWT317" s="96"/>
      <c r="QWU317" s="96"/>
      <c r="QWV317" s="96"/>
      <c r="QWW317" s="96"/>
      <c r="QWX317" s="96"/>
      <c r="QWY317" s="96"/>
      <c r="QWZ317" s="96"/>
      <c r="QXA317" s="96"/>
      <c r="QXB317" s="96"/>
      <c r="QXC317" s="96"/>
      <c r="QXD317" s="96"/>
      <c r="QXE317" s="96"/>
      <c r="QXF317" s="96"/>
      <c r="QXG317" s="96"/>
      <c r="QXH317" s="96"/>
      <c r="QXI317" s="96"/>
      <c r="QXJ317" s="96"/>
      <c r="QXK317" s="96"/>
      <c r="QXL317" s="96"/>
      <c r="QXM317" s="96"/>
      <c r="QXN317" s="96"/>
      <c r="QXO317" s="96"/>
      <c r="QXP317" s="96"/>
      <c r="QXQ317" s="96"/>
      <c r="QXR317" s="96"/>
      <c r="QXS317" s="96"/>
      <c r="QXT317" s="96"/>
      <c r="QXU317" s="96"/>
      <c r="QXV317" s="96"/>
      <c r="QXW317" s="96"/>
      <c r="QXX317" s="96"/>
      <c r="QXY317" s="96"/>
      <c r="QXZ317" s="96"/>
      <c r="QYA317" s="96"/>
      <c r="QYB317" s="96"/>
      <c r="QYC317" s="96"/>
      <c r="QYD317" s="96"/>
      <c r="QYE317" s="96"/>
      <c r="QYF317" s="96"/>
      <c r="QYG317" s="96"/>
      <c r="QYH317" s="96"/>
      <c r="QYI317" s="96"/>
      <c r="QYJ317" s="96"/>
      <c r="QYK317" s="96"/>
      <c r="QYL317" s="96"/>
      <c r="QYM317" s="96"/>
      <c r="QYN317" s="96"/>
      <c r="QYO317" s="96"/>
      <c r="QYP317" s="96"/>
      <c r="QYQ317" s="96"/>
      <c r="QYR317" s="96"/>
      <c r="QYS317" s="96"/>
      <c r="QYT317" s="96"/>
      <c r="QYU317" s="96"/>
      <c r="QYV317" s="96"/>
      <c r="QYW317" s="96"/>
      <c r="QYX317" s="96"/>
      <c r="QYY317" s="96"/>
      <c r="QYZ317" s="96"/>
      <c r="QZA317" s="96"/>
      <c r="QZB317" s="96"/>
      <c r="QZC317" s="96"/>
      <c r="QZD317" s="96"/>
      <c r="QZE317" s="96"/>
      <c r="QZF317" s="96"/>
      <c r="QZG317" s="96"/>
      <c r="QZH317" s="96"/>
      <c r="QZI317" s="96"/>
      <c r="QZJ317" s="96"/>
      <c r="QZK317" s="96"/>
      <c r="QZL317" s="96"/>
      <c r="QZM317" s="96"/>
      <c r="QZN317" s="96"/>
      <c r="QZO317" s="96"/>
      <c r="QZP317" s="96"/>
      <c r="QZQ317" s="96"/>
      <c r="QZR317" s="96"/>
      <c r="QZS317" s="96"/>
      <c r="QZT317" s="96"/>
      <c r="QZU317" s="96"/>
      <c r="QZV317" s="96"/>
      <c r="QZW317" s="96"/>
      <c r="QZX317" s="96"/>
      <c r="QZY317" s="96"/>
      <c r="QZZ317" s="96"/>
      <c r="RAA317" s="96"/>
      <c r="RAB317" s="96"/>
      <c r="RAC317" s="96"/>
      <c r="RAD317" s="96"/>
      <c r="RAE317" s="96"/>
      <c r="RAF317" s="96"/>
      <c r="RAG317" s="96"/>
      <c r="RAH317" s="96"/>
      <c r="RAI317" s="96"/>
      <c r="RAJ317" s="96"/>
      <c r="RAK317" s="96"/>
      <c r="RAL317" s="96"/>
      <c r="RAM317" s="96"/>
      <c r="RAN317" s="96"/>
      <c r="RAO317" s="96"/>
      <c r="RAP317" s="96"/>
      <c r="RAQ317" s="96"/>
      <c r="RAR317" s="96"/>
      <c r="RAS317" s="96"/>
      <c r="RAT317" s="96"/>
      <c r="RAU317" s="96"/>
      <c r="RAV317" s="96"/>
      <c r="RAW317" s="96"/>
      <c r="RAX317" s="96"/>
      <c r="RAY317" s="96"/>
      <c r="RAZ317" s="96"/>
      <c r="RBA317" s="96"/>
      <c r="RBB317" s="96"/>
      <c r="RBC317" s="96"/>
      <c r="RBD317" s="96"/>
      <c r="RBE317" s="96"/>
      <c r="RBF317" s="96"/>
      <c r="RBG317" s="96"/>
      <c r="RBH317" s="96"/>
      <c r="RBI317" s="96"/>
      <c r="RBJ317" s="96"/>
      <c r="RBK317" s="96"/>
      <c r="RBL317" s="96"/>
      <c r="RBM317" s="96"/>
      <c r="RBN317" s="96"/>
      <c r="RBO317" s="96"/>
      <c r="RBP317" s="96"/>
      <c r="RBQ317" s="96"/>
      <c r="RBR317" s="96"/>
      <c r="RBS317" s="96"/>
      <c r="RBT317" s="96"/>
      <c r="RBU317" s="96"/>
      <c r="RBV317" s="96"/>
      <c r="RBW317" s="96"/>
      <c r="RBX317" s="96"/>
      <c r="RBY317" s="96"/>
      <c r="RBZ317" s="96"/>
      <c r="RCA317" s="96"/>
      <c r="RCB317" s="96"/>
      <c r="RCC317" s="96"/>
      <c r="RCD317" s="96"/>
      <c r="RCE317" s="96"/>
      <c r="RCF317" s="96"/>
      <c r="RCG317" s="96"/>
      <c r="RCH317" s="96"/>
      <c r="RCI317" s="96"/>
      <c r="RCJ317" s="96"/>
      <c r="RCK317" s="96"/>
      <c r="RCL317" s="96"/>
      <c r="RCM317" s="96"/>
      <c r="RCN317" s="96"/>
      <c r="RCO317" s="96"/>
      <c r="RCP317" s="96"/>
      <c r="RCQ317" s="96"/>
      <c r="RCR317" s="96"/>
      <c r="RCS317" s="96"/>
      <c r="RCT317" s="96"/>
      <c r="RCU317" s="96"/>
      <c r="RCV317" s="96"/>
      <c r="RCW317" s="96"/>
      <c r="RCX317" s="96"/>
      <c r="RCY317" s="96"/>
      <c r="RCZ317" s="96"/>
      <c r="RDA317" s="96"/>
      <c r="RDB317" s="96"/>
      <c r="RDC317" s="96"/>
      <c r="RDD317" s="96"/>
      <c r="RDE317" s="96"/>
      <c r="RDF317" s="96"/>
      <c r="RDG317" s="96"/>
      <c r="RDH317" s="96"/>
      <c r="RDI317" s="96"/>
      <c r="RDJ317" s="96"/>
      <c r="RDK317" s="96"/>
      <c r="RDL317" s="96"/>
      <c r="RDM317" s="96"/>
      <c r="RDN317" s="96"/>
      <c r="RDO317" s="96"/>
      <c r="RDP317" s="96"/>
      <c r="RDQ317" s="96"/>
      <c r="RDR317" s="96"/>
      <c r="RDS317" s="96"/>
      <c r="RDT317" s="96"/>
      <c r="RDU317" s="96"/>
      <c r="RDV317" s="96"/>
      <c r="RDW317" s="96"/>
      <c r="RDX317" s="96"/>
      <c r="RDY317" s="96"/>
      <c r="RDZ317" s="96"/>
      <c r="REA317" s="96"/>
      <c r="REB317" s="96"/>
      <c r="REC317" s="96"/>
      <c r="RED317" s="96"/>
      <c r="REE317" s="96"/>
      <c r="REF317" s="96"/>
      <c r="REG317" s="96"/>
      <c r="REH317" s="96"/>
      <c r="REI317" s="96"/>
      <c r="REJ317" s="96"/>
      <c r="REK317" s="96"/>
      <c r="REL317" s="96"/>
      <c r="REM317" s="96"/>
      <c r="REN317" s="96"/>
      <c r="REO317" s="96"/>
      <c r="REP317" s="96"/>
      <c r="REQ317" s="96"/>
      <c r="RER317" s="96"/>
      <c r="RES317" s="96"/>
      <c r="RET317" s="96"/>
      <c r="REU317" s="96"/>
      <c r="REV317" s="96"/>
      <c r="REW317" s="96"/>
      <c r="REX317" s="96"/>
      <c r="REY317" s="96"/>
      <c r="REZ317" s="96"/>
      <c r="RFA317" s="96"/>
      <c r="RFB317" s="96"/>
      <c r="RFC317" s="96"/>
      <c r="RFD317" s="96"/>
      <c r="RFE317" s="96"/>
      <c r="RFF317" s="96"/>
      <c r="RFG317" s="96"/>
      <c r="RFH317" s="96"/>
      <c r="RFI317" s="96"/>
      <c r="RFJ317" s="96"/>
      <c r="RFK317" s="96"/>
      <c r="RFL317" s="96"/>
      <c r="RFM317" s="96"/>
      <c r="RFN317" s="96"/>
      <c r="RFO317" s="96"/>
      <c r="RFP317" s="96"/>
      <c r="RFQ317" s="96"/>
      <c r="RFR317" s="96"/>
      <c r="RFS317" s="96"/>
      <c r="RFT317" s="96"/>
      <c r="RFU317" s="96"/>
      <c r="RFV317" s="96"/>
      <c r="RFW317" s="96"/>
      <c r="RFX317" s="96"/>
      <c r="RFY317" s="96"/>
      <c r="RFZ317" s="96"/>
      <c r="RGA317" s="96"/>
      <c r="RGB317" s="96"/>
      <c r="RGC317" s="96"/>
      <c r="RGD317" s="96"/>
      <c r="RGE317" s="96"/>
      <c r="RGF317" s="96"/>
      <c r="RGG317" s="96"/>
      <c r="RGH317" s="96"/>
      <c r="RGI317" s="96"/>
      <c r="RGJ317" s="96"/>
      <c r="RGK317" s="96"/>
      <c r="RGL317" s="96"/>
      <c r="RGM317" s="96"/>
      <c r="RGN317" s="96"/>
      <c r="RGO317" s="96"/>
      <c r="RGP317" s="96"/>
      <c r="RGQ317" s="96"/>
      <c r="RGR317" s="96"/>
      <c r="RGS317" s="96"/>
      <c r="RGT317" s="96"/>
      <c r="RGU317" s="96"/>
      <c r="RGV317" s="96"/>
      <c r="RGW317" s="96"/>
      <c r="RGX317" s="96"/>
      <c r="RGY317" s="96"/>
      <c r="RGZ317" s="96"/>
      <c r="RHA317" s="96"/>
      <c r="RHB317" s="96"/>
      <c r="RHC317" s="96"/>
      <c r="RHD317" s="96"/>
      <c r="RHE317" s="96"/>
      <c r="RHF317" s="96"/>
      <c r="RHG317" s="96"/>
      <c r="RHH317" s="96"/>
      <c r="RHI317" s="96"/>
      <c r="RHJ317" s="96"/>
      <c r="RHK317" s="96"/>
      <c r="RHL317" s="96"/>
      <c r="RHM317" s="96"/>
      <c r="RHN317" s="96"/>
      <c r="RHO317" s="96"/>
      <c r="RHP317" s="96"/>
      <c r="RHQ317" s="96"/>
      <c r="RHR317" s="96"/>
      <c r="RHS317" s="96"/>
      <c r="RHT317" s="96"/>
      <c r="RHU317" s="96"/>
      <c r="RHV317" s="96"/>
      <c r="RHW317" s="96"/>
      <c r="RHX317" s="96"/>
      <c r="RHY317" s="96"/>
      <c r="RHZ317" s="96"/>
      <c r="RIA317" s="96"/>
      <c r="RIB317" s="96"/>
      <c r="RIC317" s="96"/>
      <c r="RID317" s="96"/>
      <c r="RIE317" s="96"/>
      <c r="RIF317" s="96"/>
      <c r="RIG317" s="96"/>
      <c r="RIH317" s="96"/>
      <c r="RII317" s="96"/>
      <c r="RIJ317" s="96"/>
      <c r="RIK317" s="96"/>
      <c r="RIL317" s="96"/>
      <c r="RIM317" s="96"/>
      <c r="RIN317" s="96"/>
      <c r="RIO317" s="96"/>
      <c r="RIP317" s="96"/>
      <c r="RIQ317" s="96"/>
      <c r="RIR317" s="96"/>
      <c r="RIS317" s="96"/>
      <c r="RIT317" s="96"/>
      <c r="RIU317" s="96"/>
      <c r="RIV317" s="96"/>
      <c r="RIW317" s="96"/>
      <c r="RIX317" s="96"/>
      <c r="RIY317" s="96"/>
      <c r="RIZ317" s="96"/>
      <c r="RJA317" s="96"/>
      <c r="RJB317" s="96"/>
      <c r="RJC317" s="96"/>
      <c r="RJD317" s="96"/>
      <c r="RJE317" s="96"/>
      <c r="RJF317" s="96"/>
      <c r="RJG317" s="96"/>
      <c r="RJH317" s="96"/>
      <c r="RJI317" s="96"/>
      <c r="RJJ317" s="96"/>
      <c r="RJK317" s="96"/>
      <c r="RJL317" s="96"/>
      <c r="RJM317" s="96"/>
      <c r="RJN317" s="96"/>
      <c r="RJO317" s="96"/>
      <c r="RJP317" s="96"/>
      <c r="RJQ317" s="96"/>
      <c r="RJR317" s="96"/>
      <c r="RJS317" s="96"/>
      <c r="RJT317" s="96"/>
      <c r="RJU317" s="96"/>
      <c r="RJV317" s="96"/>
      <c r="RJW317" s="96"/>
      <c r="RJX317" s="96"/>
      <c r="RJY317" s="96"/>
      <c r="RJZ317" s="96"/>
      <c r="RKA317" s="96"/>
      <c r="RKB317" s="96"/>
      <c r="RKC317" s="96"/>
      <c r="RKD317" s="96"/>
      <c r="RKE317" s="96"/>
      <c r="RKF317" s="96"/>
      <c r="RKG317" s="96"/>
      <c r="RKH317" s="96"/>
      <c r="RKI317" s="96"/>
      <c r="RKJ317" s="96"/>
      <c r="RKK317" s="96"/>
      <c r="RKL317" s="96"/>
      <c r="RKM317" s="96"/>
      <c r="RKN317" s="96"/>
      <c r="RKO317" s="96"/>
      <c r="RKP317" s="96"/>
      <c r="RKQ317" s="96"/>
      <c r="RKR317" s="96"/>
      <c r="RKS317" s="96"/>
      <c r="RKT317" s="96"/>
      <c r="RKU317" s="96"/>
      <c r="RKV317" s="96"/>
      <c r="RKW317" s="96"/>
      <c r="RKX317" s="96"/>
      <c r="RKY317" s="96"/>
      <c r="RKZ317" s="96"/>
      <c r="RLA317" s="96"/>
      <c r="RLB317" s="96"/>
      <c r="RLC317" s="96"/>
      <c r="RLD317" s="96"/>
      <c r="RLE317" s="96"/>
      <c r="RLF317" s="96"/>
      <c r="RLG317" s="96"/>
      <c r="RLH317" s="96"/>
      <c r="RLI317" s="96"/>
      <c r="RLJ317" s="96"/>
      <c r="RLK317" s="96"/>
      <c r="RLL317" s="96"/>
      <c r="RLM317" s="96"/>
      <c r="RLN317" s="96"/>
      <c r="RLO317" s="96"/>
      <c r="RLP317" s="96"/>
      <c r="RLQ317" s="96"/>
      <c r="RLR317" s="96"/>
      <c r="RLS317" s="96"/>
      <c r="RLT317" s="96"/>
      <c r="RLU317" s="96"/>
      <c r="RLV317" s="96"/>
      <c r="RLW317" s="96"/>
      <c r="RLX317" s="96"/>
      <c r="RLY317" s="96"/>
      <c r="RLZ317" s="96"/>
      <c r="RMA317" s="96"/>
      <c r="RMB317" s="96"/>
      <c r="RMC317" s="96"/>
      <c r="RMD317" s="96"/>
      <c r="RME317" s="96"/>
      <c r="RMF317" s="96"/>
      <c r="RMG317" s="96"/>
      <c r="RMH317" s="96"/>
      <c r="RMI317" s="96"/>
      <c r="RMJ317" s="96"/>
      <c r="RMK317" s="96"/>
      <c r="RML317" s="96"/>
      <c r="RMM317" s="96"/>
      <c r="RMN317" s="96"/>
      <c r="RMO317" s="96"/>
      <c r="RMP317" s="96"/>
      <c r="RMQ317" s="96"/>
      <c r="RMR317" s="96"/>
      <c r="RMS317" s="96"/>
      <c r="RMT317" s="96"/>
      <c r="RMU317" s="96"/>
      <c r="RMV317" s="96"/>
      <c r="RMW317" s="96"/>
      <c r="RMX317" s="96"/>
      <c r="RMY317" s="96"/>
      <c r="RMZ317" s="96"/>
      <c r="RNA317" s="96"/>
      <c r="RNB317" s="96"/>
      <c r="RNC317" s="96"/>
      <c r="RND317" s="96"/>
      <c r="RNE317" s="96"/>
      <c r="RNF317" s="96"/>
      <c r="RNG317" s="96"/>
      <c r="RNH317" s="96"/>
      <c r="RNI317" s="96"/>
      <c r="RNJ317" s="96"/>
      <c r="RNK317" s="96"/>
      <c r="RNL317" s="96"/>
      <c r="RNM317" s="96"/>
      <c r="RNN317" s="96"/>
      <c r="RNO317" s="96"/>
      <c r="RNP317" s="96"/>
      <c r="RNQ317" s="96"/>
      <c r="RNR317" s="96"/>
      <c r="RNS317" s="96"/>
      <c r="RNT317" s="96"/>
      <c r="RNU317" s="96"/>
      <c r="RNV317" s="96"/>
      <c r="RNW317" s="96"/>
      <c r="RNX317" s="96"/>
      <c r="RNY317" s="96"/>
      <c r="RNZ317" s="96"/>
      <c r="ROA317" s="96"/>
      <c r="ROB317" s="96"/>
      <c r="ROC317" s="96"/>
      <c r="ROD317" s="96"/>
      <c r="ROE317" s="96"/>
      <c r="ROF317" s="96"/>
      <c r="ROG317" s="96"/>
      <c r="ROH317" s="96"/>
      <c r="ROI317" s="96"/>
      <c r="ROJ317" s="96"/>
      <c r="ROK317" s="96"/>
      <c r="ROL317" s="96"/>
      <c r="ROM317" s="96"/>
      <c r="RON317" s="96"/>
      <c r="ROO317" s="96"/>
      <c r="ROP317" s="96"/>
      <c r="ROQ317" s="96"/>
      <c r="ROR317" s="96"/>
      <c r="ROS317" s="96"/>
      <c r="ROT317" s="96"/>
      <c r="ROU317" s="96"/>
      <c r="ROV317" s="96"/>
      <c r="ROW317" s="96"/>
      <c r="ROX317" s="96"/>
      <c r="ROY317" s="96"/>
      <c r="ROZ317" s="96"/>
      <c r="RPA317" s="96"/>
      <c r="RPB317" s="96"/>
      <c r="RPC317" s="96"/>
      <c r="RPD317" s="96"/>
      <c r="RPE317" s="96"/>
      <c r="RPF317" s="96"/>
      <c r="RPG317" s="96"/>
      <c r="RPH317" s="96"/>
      <c r="RPI317" s="96"/>
      <c r="RPJ317" s="96"/>
      <c r="RPK317" s="96"/>
      <c r="RPL317" s="96"/>
      <c r="RPM317" s="96"/>
      <c r="RPN317" s="96"/>
      <c r="RPO317" s="96"/>
      <c r="RPP317" s="96"/>
      <c r="RPQ317" s="96"/>
      <c r="RPR317" s="96"/>
      <c r="RPS317" s="96"/>
      <c r="RPT317" s="96"/>
      <c r="RPU317" s="96"/>
      <c r="RPV317" s="96"/>
      <c r="RPW317" s="96"/>
      <c r="RPX317" s="96"/>
      <c r="RPY317" s="96"/>
      <c r="RPZ317" s="96"/>
      <c r="RQA317" s="96"/>
      <c r="RQB317" s="96"/>
      <c r="RQC317" s="96"/>
      <c r="RQD317" s="96"/>
      <c r="RQE317" s="96"/>
      <c r="RQF317" s="96"/>
      <c r="RQG317" s="96"/>
      <c r="RQH317" s="96"/>
      <c r="RQI317" s="96"/>
      <c r="RQJ317" s="96"/>
      <c r="RQK317" s="96"/>
      <c r="RQL317" s="96"/>
      <c r="RQM317" s="96"/>
      <c r="RQN317" s="96"/>
      <c r="RQO317" s="96"/>
      <c r="RQP317" s="96"/>
      <c r="RQQ317" s="96"/>
      <c r="RQR317" s="96"/>
      <c r="RQS317" s="96"/>
      <c r="RQT317" s="96"/>
      <c r="RQU317" s="96"/>
      <c r="RQV317" s="96"/>
      <c r="RQW317" s="96"/>
      <c r="RQX317" s="96"/>
      <c r="RQY317" s="96"/>
      <c r="RQZ317" s="96"/>
      <c r="RRA317" s="96"/>
      <c r="RRB317" s="96"/>
      <c r="RRC317" s="96"/>
      <c r="RRD317" s="96"/>
      <c r="RRE317" s="96"/>
      <c r="RRF317" s="96"/>
      <c r="RRG317" s="96"/>
      <c r="RRH317" s="96"/>
      <c r="RRI317" s="96"/>
      <c r="RRJ317" s="96"/>
      <c r="RRK317" s="96"/>
      <c r="RRL317" s="96"/>
      <c r="RRM317" s="96"/>
      <c r="RRN317" s="96"/>
      <c r="RRO317" s="96"/>
      <c r="RRP317" s="96"/>
      <c r="RRQ317" s="96"/>
      <c r="RRR317" s="96"/>
      <c r="RRS317" s="96"/>
      <c r="RRT317" s="96"/>
      <c r="RRU317" s="96"/>
      <c r="RRV317" s="96"/>
      <c r="RRW317" s="96"/>
      <c r="RRX317" s="96"/>
      <c r="RRY317" s="96"/>
      <c r="RRZ317" s="96"/>
      <c r="RSA317" s="96"/>
      <c r="RSB317" s="96"/>
      <c r="RSC317" s="96"/>
      <c r="RSD317" s="96"/>
      <c r="RSE317" s="96"/>
      <c r="RSF317" s="96"/>
      <c r="RSG317" s="96"/>
      <c r="RSH317" s="96"/>
      <c r="RSI317" s="96"/>
      <c r="RSJ317" s="96"/>
      <c r="RSK317" s="96"/>
      <c r="RSL317" s="96"/>
      <c r="RSM317" s="96"/>
      <c r="RSN317" s="96"/>
      <c r="RSO317" s="96"/>
      <c r="RSP317" s="96"/>
      <c r="RSQ317" s="96"/>
      <c r="RSR317" s="96"/>
      <c r="RSS317" s="96"/>
      <c r="RST317" s="96"/>
      <c r="RSU317" s="96"/>
      <c r="RSV317" s="96"/>
      <c r="RSW317" s="96"/>
      <c r="RSX317" s="96"/>
      <c r="RSY317" s="96"/>
      <c r="RSZ317" s="96"/>
      <c r="RTA317" s="96"/>
      <c r="RTB317" s="96"/>
      <c r="RTC317" s="96"/>
      <c r="RTD317" s="96"/>
      <c r="RTE317" s="96"/>
      <c r="RTF317" s="96"/>
      <c r="RTG317" s="96"/>
      <c r="RTH317" s="96"/>
      <c r="RTI317" s="96"/>
      <c r="RTJ317" s="96"/>
      <c r="RTK317" s="96"/>
      <c r="RTL317" s="96"/>
      <c r="RTM317" s="96"/>
      <c r="RTN317" s="96"/>
      <c r="RTO317" s="96"/>
      <c r="RTP317" s="96"/>
      <c r="RTQ317" s="96"/>
      <c r="RTR317" s="96"/>
      <c r="RTS317" s="96"/>
      <c r="RTT317" s="96"/>
      <c r="RTU317" s="96"/>
      <c r="RTV317" s="96"/>
      <c r="RTW317" s="96"/>
      <c r="RTX317" s="96"/>
      <c r="RTY317" s="96"/>
      <c r="RTZ317" s="96"/>
      <c r="RUA317" s="96"/>
      <c r="RUB317" s="96"/>
      <c r="RUC317" s="96"/>
      <c r="RUD317" s="96"/>
      <c r="RUE317" s="96"/>
      <c r="RUF317" s="96"/>
      <c r="RUG317" s="96"/>
      <c r="RUH317" s="96"/>
      <c r="RUI317" s="96"/>
      <c r="RUJ317" s="96"/>
      <c r="RUK317" s="96"/>
      <c r="RUL317" s="96"/>
      <c r="RUM317" s="96"/>
      <c r="RUN317" s="96"/>
      <c r="RUO317" s="96"/>
      <c r="RUP317" s="96"/>
      <c r="RUQ317" s="96"/>
      <c r="RUR317" s="96"/>
      <c r="RUS317" s="96"/>
      <c r="RUT317" s="96"/>
      <c r="RUU317" s="96"/>
      <c r="RUV317" s="96"/>
      <c r="RUW317" s="96"/>
      <c r="RUX317" s="96"/>
      <c r="RUY317" s="96"/>
      <c r="RUZ317" s="96"/>
      <c r="RVA317" s="96"/>
      <c r="RVB317" s="96"/>
      <c r="RVC317" s="96"/>
      <c r="RVD317" s="96"/>
      <c r="RVE317" s="96"/>
      <c r="RVF317" s="96"/>
      <c r="RVG317" s="96"/>
      <c r="RVH317" s="96"/>
      <c r="RVI317" s="96"/>
      <c r="RVJ317" s="96"/>
      <c r="RVK317" s="96"/>
      <c r="RVL317" s="96"/>
      <c r="RVM317" s="96"/>
      <c r="RVN317" s="96"/>
      <c r="RVO317" s="96"/>
      <c r="RVP317" s="96"/>
      <c r="RVQ317" s="96"/>
      <c r="RVR317" s="96"/>
      <c r="RVS317" s="96"/>
      <c r="RVT317" s="96"/>
      <c r="RVU317" s="96"/>
      <c r="RVV317" s="96"/>
      <c r="RVW317" s="96"/>
      <c r="RVX317" s="96"/>
      <c r="RVY317" s="96"/>
      <c r="RVZ317" s="96"/>
      <c r="RWA317" s="96"/>
      <c r="RWB317" s="96"/>
      <c r="RWC317" s="96"/>
      <c r="RWD317" s="96"/>
      <c r="RWE317" s="96"/>
      <c r="RWF317" s="96"/>
      <c r="RWG317" s="96"/>
      <c r="RWH317" s="96"/>
      <c r="RWI317" s="96"/>
      <c r="RWJ317" s="96"/>
      <c r="RWK317" s="96"/>
      <c r="RWL317" s="96"/>
      <c r="RWM317" s="96"/>
      <c r="RWN317" s="96"/>
      <c r="RWO317" s="96"/>
      <c r="RWP317" s="96"/>
      <c r="RWQ317" s="96"/>
      <c r="RWR317" s="96"/>
      <c r="RWS317" s="96"/>
      <c r="RWT317" s="96"/>
      <c r="RWU317" s="96"/>
      <c r="RWV317" s="96"/>
      <c r="RWW317" s="96"/>
      <c r="RWX317" s="96"/>
      <c r="RWY317" s="96"/>
      <c r="RWZ317" s="96"/>
      <c r="RXA317" s="96"/>
      <c r="RXB317" s="96"/>
      <c r="RXC317" s="96"/>
      <c r="RXD317" s="96"/>
      <c r="RXE317" s="96"/>
      <c r="RXF317" s="96"/>
      <c r="RXG317" s="96"/>
      <c r="RXH317" s="96"/>
      <c r="RXI317" s="96"/>
      <c r="RXJ317" s="96"/>
      <c r="RXK317" s="96"/>
      <c r="RXL317" s="96"/>
      <c r="RXM317" s="96"/>
      <c r="RXN317" s="96"/>
      <c r="RXO317" s="96"/>
      <c r="RXP317" s="96"/>
      <c r="RXQ317" s="96"/>
      <c r="RXR317" s="96"/>
      <c r="RXS317" s="96"/>
      <c r="RXT317" s="96"/>
      <c r="RXU317" s="96"/>
      <c r="RXV317" s="96"/>
      <c r="RXW317" s="96"/>
      <c r="RXX317" s="96"/>
      <c r="RXY317" s="96"/>
      <c r="RXZ317" s="96"/>
      <c r="RYA317" s="96"/>
      <c r="RYB317" s="96"/>
      <c r="RYC317" s="96"/>
      <c r="RYD317" s="96"/>
      <c r="RYE317" s="96"/>
      <c r="RYF317" s="96"/>
      <c r="RYG317" s="96"/>
      <c r="RYH317" s="96"/>
      <c r="RYI317" s="96"/>
      <c r="RYJ317" s="96"/>
      <c r="RYK317" s="96"/>
      <c r="RYL317" s="96"/>
      <c r="RYM317" s="96"/>
      <c r="RYN317" s="96"/>
      <c r="RYO317" s="96"/>
      <c r="RYP317" s="96"/>
      <c r="RYQ317" s="96"/>
      <c r="RYR317" s="96"/>
      <c r="RYS317" s="96"/>
      <c r="RYT317" s="96"/>
      <c r="RYU317" s="96"/>
      <c r="RYV317" s="96"/>
      <c r="RYW317" s="96"/>
      <c r="RYX317" s="96"/>
      <c r="RYY317" s="96"/>
      <c r="RYZ317" s="96"/>
      <c r="RZA317" s="96"/>
      <c r="RZB317" s="96"/>
      <c r="RZC317" s="96"/>
      <c r="RZD317" s="96"/>
      <c r="RZE317" s="96"/>
      <c r="RZF317" s="96"/>
      <c r="RZG317" s="96"/>
      <c r="RZH317" s="96"/>
      <c r="RZI317" s="96"/>
      <c r="RZJ317" s="96"/>
      <c r="RZK317" s="96"/>
      <c r="RZL317" s="96"/>
      <c r="RZM317" s="96"/>
      <c r="RZN317" s="96"/>
      <c r="RZO317" s="96"/>
      <c r="RZP317" s="96"/>
      <c r="RZQ317" s="96"/>
      <c r="RZR317" s="96"/>
      <c r="RZS317" s="96"/>
      <c r="RZT317" s="96"/>
      <c r="RZU317" s="96"/>
      <c r="RZV317" s="96"/>
      <c r="RZW317" s="96"/>
      <c r="RZX317" s="96"/>
      <c r="RZY317" s="96"/>
      <c r="RZZ317" s="96"/>
      <c r="SAA317" s="96"/>
      <c r="SAB317" s="96"/>
      <c r="SAC317" s="96"/>
      <c r="SAD317" s="96"/>
      <c r="SAE317" s="96"/>
      <c r="SAF317" s="96"/>
      <c r="SAG317" s="96"/>
      <c r="SAH317" s="96"/>
      <c r="SAI317" s="96"/>
      <c r="SAJ317" s="96"/>
      <c r="SAK317" s="96"/>
      <c r="SAL317" s="96"/>
      <c r="SAM317" s="96"/>
      <c r="SAN317" s="96"/>
      <c r="SAO317" s="96"/>
      <c r="SAP317" s="96"/>
      <c r="SAQ317" s="96"/>
      <c r="SAR317" s="96"/>
      <c r="SAS317" s="96"/>
      <c r="SAT317" s="96"/>
      <c r="SAU317" s="96"/>
      <c r="SAV317" s="96"/>
      <c r="SAW317" s="96"/>
      <c r="SAX317" s="96"/>
      <c r="SAY317" s="96"/>
      <c r="SAZ317" s="96"/>
      <c r="SBA317" s="96"/>
      <c r="SBB317" s="96"/>
      <c r="SBC317" s="96"/>
      <c r="SBD317" s="96"/>
      <c r="SBE317" s="96"/>
      <c r="SBF317" s="96"/>
      <c r="SBG317" s="96"/>
      <c r="SBH317" s="96"/>
      <c r="SBI317" s="96"/>
      <c r="SBJ317" s="96"/>
      <c r="SBK317" s="96"/>
      <c r="SBL317" s="96"/>
      <c r="SBM317" s="96"/>
      <c r="SBN317" s="96"/>
      <c r="SBO317" s="96"/>
      <c r="SBP317" s="96"/>
      <c r="SBQ317" s="96"/>
      <c r="SBR317" s="96"/>
      <c r="SBS317" s="96"/>
      <c r="SBT317" s="96"/>
      <c r="SBU317" s="96"/>
      <c r="SBV317" s="96"/>
      <c r="SBW317" s="96"/>
      <c r="SBX317" s="96"/>
      <c r="SBY317" s="96"/>
      <c r="SBZ317" s="96"/>
      <c r="SCA317" s="96"/>
      <c r="SCB317" s="96"/>
      <c r="SCC317" s="96"/>
      <c r="SCD317" s="96"/>
      <c r="SCE317" s="96"/>
      <c r="SCF317" s="96"/>
      <c r="SCG317" s="96"/>
      <c r="SCH317" s="96"/>
      <c r="SCI317" s="96"/>
      <c r="SCJ317" s="96"/>
      <c r="SCK317" s="96"/>
      <c r="SCL317" s="96"/>
      <c r="SCM317" s="96"/>
      <c r="SCN317" s="96"/>
      <c r="SCO317" s="96"/>
      <c r="SCP317" s="96"/>
      <c r="SCQ317" s="96"/>
      <c r="SCR317" s="96"/>
      <c r="SCS317" s="96"/>
      <c r="SCT317" s="96"/>
      <c r="SCU317" s="96"/>
      <c r="SCV317" s="96"/>
      <c r="SCW317" s="96"/>
      <c r="SCX317" s="96"/>
      <c r="SCY317" s="96"/>
      <c r="SCZ317" s="96"/>
      <c r="SDA317" s="96"/>
      <c r="SDB317" s="96"/>
      <c r="SDC317" s="96"/>
      <c r="SDD317" s="96"/>
      <c r="SDE317" s="96"/>
      <c r="SDF317" s="96"/>
      <c r="SDG317" s="96"/>
      <c r="SDH317" s="96"/>
      <c r="SDI317" s="96"/>
      <c r="SDJ317" s="96"/>
      <c r="SDK317" s="96"/>
      <c r="SDL317" s="96"/>
      <c r="SDM317" s="96"/>
      <c r="SDN317" s="96"/>
      <c r="SDO317" s="96"/>
      <c r="SDP317" s="96"/>
      <c r="SDQ317" s="96"/>
      <c r="SDR317" s="96"/>
      <c r="SDS317" s="96"/>
      <c r="SDT317" s="96"/>
      <c r="SDU317" s="96"/>
      <c r="SDV317" s="96"/>
      <c r="SDW317" s="96"/>
      <c r="SDX317" s="96"/>
      <c r="SDY317" s="96"/>
      <c r="SDZ317" s="96"/>
      <c r="SEA317" s="96"/>
      <c r="SEB317" s="96"/>
      <c r="SEC317" s="96"/>
      <c r="SED317" s="96"/>
      <c r="SEE317" s="96"/>
      <c r="SEF317" s="96"/>
      <c r="SEG317" s="96"/>
      <c r="SEH317" s="96"/>
      <c r="SEI317" s="96"/>
      <c r="SEJ317" s="96"/>
      <c r="SEK317" s="96"/>
      <c r="SEL317" s="96"/>
      <c r="SEM317" s="96"/>
      <c r="SEN317" s="96"/>
      <c r="SEO317" s="96"/>
      <c r="SEP317" s="96"/>
      <c r="SEQ317" s="96"/>
      <c r="SER317" s="96"/>
      <c r="SES317" s="96"/>
      <c r="SET317" s="96"/>
      <c r="SEU317" s="96"/>
      <c r="SEV317" s="96"/>
      <c r="SEW317" s="96"/>
      <c r="SEX317" s="96"/>
      <c r="SEY317" s="96"/>
      <c r="SEZ317" s="96"/>
      <c r="SFA317" s="96"/>
      <c r="SFB317" s="96"/>
      <c r="SFC317" s="96"/>
      <c r="SFD317" s="96"/>
      <c r="SFE317" s="96"/>
      <c r="SFF317" s="96"/>
      <c r="SFG317" s="96"/>
      <c r="SFH317" s="96"/>
      <c r="SFI317" s="96"/>
      <c r="SFJ317" s="96"/>
      <c r="SFK317" s="96"/>
      <c r="SFL317" s="96"/>
      <c r="SFM317" s="96"/>
      <c r="SFN317" s="96"/>
      <c r="SFO317" s="96"/>
      <c r="SFP317" s="96"/>
      <c r="SFQ317" s="96"/>
      <c r="SFR317" s="96"/>
      <c r="SFS317" s="96"/>
      <c r="SFT317" s="96"/>
      <c r="SFU317" s="96"/>
      <c r="SFV317" s="96"/>
      <c r="SFW317" s="96"/>
      <c r="SFX317" s="96"/>
      <c r="SFY317" s="96"/>
      <c r="SFZ317" s="96"/>
      <c r="SGA317" s="96"/>
      <c r="SGB317" s="96"/>
      <c r="SGC317" s="96"/>
      <c r="SGD317" s="96"/>
      <c r="SGE317" s="96"/>
      <c r="SGF317" s="96"/>
      <c r="SGG317" s="96"/>
      <c r="SGH317" s="96"/>
      <c r="SGI317" s="96"/>
      <c r="SGJ317" s="96"/>
      <c r="SGK317" s="96"/>
      <c r="SGL317" s="96"/>
      <c r="SGM317" s="96"/>
      <c r="SGN317" s="96"/>
      <c r="SGO317" s="96"/>
      <c r="SGP317" s="96"/>
      <c r="SGQ317" s="96"/>
      <c r="SGR317" s="96"/>
      <c r="SGS317" s="96"/>
      <c r="SGT317" s="96"/>
      <c r="SGU317" s="96"/>
      <c r="SGV317" s="96"/>
      <c r="SGW317" s="96"/>
      <c r="SGX317" s="96"/>
      <c r="SGY317" s="96"/>
      <c r="SGZ317" s="96"/>
      <c r="SHA317" s="96"/>
      <c r="SHB317" s="96"/>
      <c r="SHC317" s="96"/>
      <c r="SHD317" s="96"/>
      <c r="SHE317" s="96"/>
      <c r="SHF317" s="96"/>
      <c r="SHG317" s="96"/>
      <c r="SHH317" s="96"/>
      <c r="SHI317" s="96"/>
      <c r="SHJ317" s="96"/>
      <c r="SHK317" s="96"/>
      <c r="SHL317" s="96"/>
      <c r="SHM317" s="96"/>
      <c r="SHN317" s="96"/>
      <c r="SHO317" s="96"/>
      <c r="SHP317" s="96"/>
      <c r="SHQ317" s="96"/>
      <c r="SHR317" s="96"/>
      <c r="SHS317" s="96"/>
      <c r="SHT317" s="96"/>
      <c r="SHU317" s="96"/>
      <c r="SHV317" s="96"/>
      <c r="SHW317" s="96"/>
      <c r="SHX317" s="96"/>
      <c r="SHY317" s="96"/>
      <c r="SHZ317" s="96"/>
      <c r="SIA317" s="96"/>
      <c r="SIB317" s="96"/>
      <c r="SIC317" s="96"/>
      <c r="SID317" s="96"/>
      <c r="SIE317" s="96"/>
      <c r="SIF317" s="96"/>
      <c r="SIG317" s="96"/>
      <c r="SIH317" s="96"/>
      <c r="SII317" s="96"/>
      <c r="SIJ317" s="96"/>
      <c r="SIK317" s="96"/>
      <c r="SIL317" s="96"/>
      <c r="SIM317" s="96"/>
      <c r="SIN317" s="96"/>
      <c r="SIO317" s="96"/>
      <c r="SIP317" s="96"/>
      <c r="SIQ317" s="96"/>
      <c r="SIR317" s="96"/>
      <c r="SIS317" s="96"/>
      <c r="SIT317" s="96"/>
      <c r="SIU317" s="96"/>
      <c r="SIV317" s="96"/>
      <c r="SIW317" s="96"/>
      <c r="SIX317" s="96"/>
      <c r="SIY317" s="96"/>
      <c r="SIZ317" s="96"/>
      <c r="SJA317" s="96"/>
      <c r="SJB317" s="96"/>
      <c r="SJC317" s="96"/>
      <c r="SJD317" s="96"/>
      <c r="SJE317" s="96"/>
      <c r="SJF317" s="96"/>
      <c r="SJG317" s="96"/>
      <c r="SJH317" s="96"/>
      <c r="SJI317" s="96"/>
      <c r="SJJ317" s="96"/>
      <c r="SJK317" s="96"/>
      <c r="SJL317" s="96"/>
      <c r="SJM317" s="96"/>
      <c r="SJN317" s="96"/>
      <c r="SJO317" s="96"/>
      <c r="SJP317" s="96"/>
      <c r="SJQ317" s="96"/>
      <c r="SJR317" s="96"/>
      <c r="SJS317" s="96"/>
      <c r="SJT317" s="96"/>
      <c r="SJU317" s="96"/>
      <c r="SJV317" s="96"/>
      <c r="SJW317" s="96"/>
      <c r="SJX317" s="96"/>
      <c r="SJY317" s="96"/>
      <c r="SJZ317" s="96"/>
      <c r="SKA317" s="96"/>
      <c r="SKB317" s="96"/>
      <c r="SKC317" s="96"/>
      <c r="SKD317" s="96"/>
      <c r="SKE317" s="96"/>
      <c r="SKF317" s="96"/>
      <c r="SKG317" s="96"/>
      <c r="SKH317" s="96"/>
      <c r="SKI317" s="96"/>
      <c r="SKJ317" s="96"/>
      <c r="SKK317" s="96"/>
      <c r="SKL317" s="96"/>
      <c r="SKM317" s="96"/>
      <c r="SKN317" s="96"/>
      <c r="SKO317" s="96"/>
      <c r="SKP317" s="96"/>
      <c r="SKQ317" s="96"/>
      <c r="SKR317" s="96"/>
      <c r="SKS317" s="96"/>
      <c r="SKT317" s="96"/>
      <c r="SKU317" s="96"/>
      <c r="SKV317" s="96"/>
      <c r="SKW317" s="96"/>
      <c r="SKX317" s="96"/>
      <c r="SKY317" s="96"/>
      <c r="SKZ317" s="96"/>
      <c r="SLA317" s="96"/>
      <c r="SLB317" s="96"/>
      <c r="SLC317" s="96"/>
      <c r="SLD317" s="96"/>
      <c r="SLE317" s="96"/>
      <c r="SLF317" s="96"/>
      <c r="SLG317" s="96"/>
      <c r="SLH317" s="96"/>
      <c r="SLI317" s="96"/>
      <c r="SLJ317" s="96"/>
      <c r="SLK317" s="96"/>
      <c r="SLL317" s="96"/>
      <c r="SLM317" s="96"/>
      <c r="SLN317" s="96"/>
      <c r="SLO317" s="96"/>
      <c r="SLP317" s="96"/>
      <c r="SLQ317" s="96"/>
      <c r="SLR317" s="96"/>
      <c r="SLS317" s="96"/>
      <c r="SLT317" s="96"/>
      <c r="SLU317" s="96"/>
      <c r="SLV317" s="96"/>
      <c r="SLW317" s="96"/>
      <c r="SLX317" s="96"/>
      <c r="SLY317" s="96"/>
      <c r="SLZ317" s="96"/>
      <c r="SMA317" s="96"/>
      <c r="SMB317" s="96"/>
      <c r="SMC317" s="96"/>
      <c r="SMD317" s="96"/>
      <c r="SME317" s="96"/>
      <c r="SMF317" s="96"/>
      <c r="SMG317" s="96"/>
      <c r="SMH317" s="96"/>
      <c r="SMI317" s="96"/>
      <c r="SMJ317" s="96"/>
      <c r="SMK317" s="96"/>
      <c r="SML317" s="96"/>
      <c r="SMM317" s="96"/>
      <c r="SMN317" s="96"/>
      <c r="SMO317" s="96"/>
      <c r="SMP317" s="96"/>
      <c r="SMQ317" s="96"/>
      <c r="SMR317" s="96"/>
      <c r="SMS317" s="96"/>
      <c r="SMT317" s="96"/>
      <c r="SMU317" s="96"/>
      <c r="SMV317" s="96"/>
      <c r="SMW317" s="96"/>
      <c r="SMX317" s="96"/>
      <c r="SMY317" s="96"/>
      <c r="SMZ317" s="96"/>
      <c r="SNA317" s="96"/>
      <c r="SNB317" s="96"/>
      <c r="SNC317" s="96"/>
      <c r="SND317" s="96"/>
      <c r="SNE317" s="96"/>
      <c r="SNF317" s="96"/>
      <c r="SNG317" s="96"/>
      <c r="SNH317" s="96"/>
      <c r="SNI317" s="96"/>
      <c r="SNJ317" s="96"/>
      <c r="SNK317" s="96"/>
      <c r="SNL317" s="96"/>
      <c r="SNM317" s="96"/>
      <c r="SNN317" s="96"/>
      <c r="SNO317" s="96"/>
      <c r="SNP317" s="96"/>
      <c r="SNQ317" s="96"/>
      <c r="SNR317" s="96"/>
      <c r="SNS317" s="96"/>
      <c r="SNT317" s="96"/>
      <c r="SNU317" s="96"/>
      <c r="SNV317" s="96"/>
      <c r="SNW317" s="96"/>
      <c r="SNX317" s="96"/>
      <c r="SNY317" s="96"/>
      <c r="SNZ317" s="96"/>
      <c r="SOA317" s="96"/>
      <c r="SOB317" s="96"/>
      <c r="SOC317" s="96"/>
      <c r="SOD317" s="96"/>
      <c r="SOE317" s="96"/>
      <c r="SOF317" s="96"/>
      <c r="SOG317" s="96"/>
      <c r="SOH317" s="96"/>
      <c r="SOI317" s="96"/>
      <c r="SOJ317" s="96"/>
      <c r="SOK317" s="96"/>
      <c r="SOL317" s="96"/>
      <c r="SOM317" s="96"/>
      <c r="SON317" s="96"/>
      <c r="SOO317" s="96"/>
      <c r="SOP317" s="96"/>
      <c r="SOQ317" s="96"/>
      <c r="SOR317" s="96"/>
      <c r="SOS317" s="96"/>
      <c r="SOT317" s="96"/>
      <c r="SOU317" s="96"/>
      <c r="SOV317" s="96"/>
      <c r="SOW317" s="96"/>
      <c r="SOX317" s="96"/>
      <c r="SOY317" s="96"/>
      <c r="SOZ317" s="96"/>
      <c r="SPA317" s="96"/>
      <c r="SPB317" s="96"/>
      <c r="SPC317" s="96"/>
      <c r="SPD317" s="96"/>
      <c r="SPE317" s="96"/>
      <c r="SPF317" s="96"/>
      <c r="SPG317" s="96"/>
      <c r="SPH317" s="96"/>
      <c r="SPI317" s="96"/>
      <c r="SPJ317" s="96"/>
      <c r="SPK317" s="96"/>
      <c r="SPL317" s="96"/>
      <c r="SPM317" s="96"/>
      <c r="SPN317" s="96"/>
      <c r="SPO317" s="96"/>
      <c r="SPP317" s="96"/>
      <c r="SPQ317" s="96"/>
      <c r="SPR317" s="96"/>
      <c r="SPS317" s="96"/>
      <c r="SPT317" s="96"/>
      <c r="SPU317" s="96"/>
      <c r="SPV317" s="96"/>
      <c r="SPW317" s="96"/>
      <c r="SPX317" s="96"/>
      <c r="SPY317" s="96"/>
      <c r="SPZ317" s="96"/>
      <c r="SQA317" s="96"/>
      <c r="SQB317" s="96"/>
      <c r="SQC317" s="96"/>
      <c r="SQD317" s="96"/>
      <c r="SQE317" s="96"/>
      <c r="SQF317" s="96"/>
      <c r="SQG317" s="96"/>
      <c r="SQH317" s="96"/>
      <c r="SQI317" s="96"/>
      <c r="SQJ317" s="96"/>
      <c r="SQK317" s="96"/>
      <c r="SQL317" s="96"/>
      <c r="SQM317" s="96"/>
      <c r="SQN317" s="96"/>
      <c r="SQO317" s="96"/>
      <c r="SQP317" s="96"/>
      <c r="SQQ317" s="96"/>
      <c r="SQR317" s="96"/>
      <c r="SQS317" s="96"/>
      <c r="SQT317" s="96"/>
      <c r="SQU317" s="96"/>
      <c r="SQV317" s="96"/>
      <c r="SQW317" s="96"/>
      <c r="SQX317" s="96"/>
      <c r="SQY317" s="96"/>
      <c r="SQZ317" s="96"/>
      <c r="SRA317" s="96"/>
      <c r="SRB317" s="96"/>
      <c r="SRC317" s="96"/>
      <c r="SRD317" s="96"/>
      <c r="SRE317" s="96"/>
      <c r="SRF317" s="96"/>
      <c r="SRG317" s="96"/>
      <c r="SRH317" s="96"/>
      <c r="SRI317" s="96"/>
      <c r="SRJ317" s="96"/>
      <c r="SRK317" s="96"/>
      <c r="SRL317" s="96"/>
      <c r="SRM317" s="96"/>
      <c r="SRN317" s="96"/>
      <c r="SRO317" s="96"/>
      <c r="SRP317" s="96"/>
      <c r="SRQ317" s="96"/>
      <c r="SRR317" s="96"/>
      <c r="SRS317" s="96"/>
      <c r="SRT317" s="96"/>
      <c r="SRU317" s="96"/>
      <c r="SRV317" s="96"/>
      <c r="SRW317" s="96"/>
      <c r="SRX317" s="96"/>
      <c r="SRY317" s="96"/>
      <c r="SRZ317" s="96"/>
      <c r="SSA317" s="96"/>
      <c r="SSB317" s="96"/>
      <c r="SSC317" s="96"/>
      <c r="SSD317" s="96"/>
      <c r="SSE317" s="96"/>
      <c r="SSF317" s="96"/>
      <c r="SSG317" s="96"/>
      <c r="SSH317" s="96"/>
      <c r="SSI317" s="96"/>
      <c r="SSJ317" s="96"/>
      <c r="SSK317" s="96"/>
      <c r="SSL317" s="96"/>
      <c r="SSM317" s="96"/>
      <c r="SSN317" s="96"/>
      <c r="SSO317" s="96"/>
      <c r="SSP317" s="96"/>
      <c r="SSQ317" s="96"/>
      <c r="SSR317" s="96"/>
      <c r="SSS317" s="96"/>
      <c r="SST317" s="96"/>
      <c r="SSU317" s="96"/>
      <c r="SSV317" s="96"/>
      <c r="SSW317" s="96"/>
      <c r="SSX317" s="96"/>
      <c r="SSY317" s="96"/>
      <c r="SSZ317" s="96"/>
      <c r="STA317" s="96"/>
      <c r="STB317" s="96"/>
      <c r="STC317" s="96"/>
      <c r="STD317" s="96"/>
      <c r="STE317" s="96"/>
      <c r="STF317" s="96"/>
      <c r="STG317" s="96"/>
      <c r="STH317" s="96"/>
      <c r="STI317" s="96"/>
      <c r="STJ317" s="96"/>
      <c r="STK317" s="96"/>
      <c r="STL317" s="96"/>
      <c r="STM317" s="96"/>
      <c r="STN317" s="96"/>
      <c r="STO317" s="96"/>
      <c r="STP317" s="96"/>
      <c r="STQ317" s="96"/>
      <c r="STR317" s="96"/>
      <c r="STS317" s="96"/>
      <c r="STT317" s="96"/>
      <c r="STU317" s="96"/>
      <c r="STV317" s="96"/>
      <c r="STW317" s="96"/>
      <c r="STX317" s="96"/>
      <c r="STY317" s="96"/>
      <c r="STZ317" s="96"/>
      <c r="SUA317" s="96"/>
      <c r="SUB317" s="96"/>
      <c r="SUC317" s="96"/>
      <c r="SUD317" s="96"/>
      <c r="SUE317" s="96"/>
      <c r="SUF317" s="96"/>
      <c r="SUG317" s="96"/>
      <c r="SUH317" s="96"/>
      <c r="SUI317" s="96"/>
      <c r="SUJ317" s="96"/>
      <c r="SUK317" s="96"/>
      <c r="SUL317" s="96"/>
      <c r="SUM317" s="96"/>
      <c r="SUN317" s="96"/>
      <c r="SUO317" s="96"/>
      <c r="SUP317" s="96"/>
      <c r="SUQ317" s="96"/>
      <c r="SUR317" s="96"/>
      <c r="SUS317" s="96"/>
      <c r="SUT317" s="96"/>
      <c r="SUU317" s="96"/>
      <c r="SUV317" s="96"/>
      <c r="SUW317" s="96"/>
      <c r="SUX317" s="96"/>
      <c r="SUY317" s="96"/>
      <c r="SUZ317" s="96"/>
      <c r="SVA317" s="96"/>
      <c r="SVB317" s="96"/>
      <c r="SVC317" s="96"/>
      <c r="SVD317" s="96"/>
      <c r="SVE317" s="96"/>
      <c r="SVF317" s="96"/>
      <c r="SVG317" s="96"/>
      <c r="SVH317" s="96"/>
      <c r="SVI317" s="96"/>
      <c r="SVJ317" s="96"/>
      <c r="SVK317" s="96"/>
      <c r="SVL317" s="96"/>
      <c r="SVM317" s="96"/>
      <c r="SVN317" s="96"/>
      <c r="SVO317" s="96"/>
      <c r="SVP317" s="96"/>
      <c r="SVQ317" s="96"/>
      <c r="SVR317" s="96"/>
      <c r="SVS317" s="96"/>
      <c r="SVT317" s="96"/>
      <c r="SVU317" s="96"/>
      <c r="SVV317" s="96"/>
      <c r="SVW317" s="96"/>
      <c r="SVX317" s="96"/>
      <c r="SVY317" s="96"/>
      <c r="SVZ317" s="96"/>
      <c r="SWA317" s="96"/>
      <c r="SWB317" s="96"/>
      <c r="SWC317" s="96"/>
      <c r="SWD317" s="96"/>
      <c r="SWE317" s="96"/>
      <c r="SWF317" s="96"/>
      <c r="SWG317" s="96"/>
      <c r="SWH317" s="96"/>
      <c r="SWI317" s="96"/>
      <c r="SWJ317" s="96"/>
      <c r="SWK317" s="96"/>
      <c r="SWL317" s="96"/>
      <c r="SWM317" s="96"/>
      <c r="SWN317" s="96"/>
      <c r="SWO317" s="96"/>
      <c r="SWP317" s="96"/>
      <c r="SWQ317" s="96"/>
      <c r="SWR317" s="96"/>
      <c r="SWS317" s="96"/>
      <c r="SWT317" s="96"/>
      <c r="SWU317" s="96"/>
      <c r="SWV317" s="96"/>
      <c r="SWW317" s="96"/>
      <c r="SWX317" s="96"/>
      <c r="SWY317" s="96"/>
      <c r="SWZ317" s="96"/>
      <c r="SXA317" s="96"/>
      <c r="SXB317" s="96"/>
      <c r="SXC317" s="96"/>
      <c r="SXD317" s="96"/>
      <c r="SXE317" s="96"/>
      <c r="SXF317" s="96"/>
      <c r="SXG317" s="96"/>
      <c r="SXH317" s="96"/>
      <c r="SXI317" s="96"/>
      <c r="SXJ317" s="96"/>
      <c r="SXK317" s="96"/>
      <c r="SXL317" s="96"/>
      <c r="SXM317" s="96"/>
      <c r="SXN317" s="96"/>
      <c r="SXO317" s="96"/>
      <c r="SXP317" s="96"/>
      <c r="SXQ317" s="96"/>
      <c r="SXR317" s="96"/>
      <c r="SXS317" s="96"/>
      <c r="SXT317" s="96"/>
      <c r="SXU317" s="96"/>
      <c r="SXV317" s="96"/>
      <c r="SXW317" s="96"/>
      <c r="SXX317" s="96"/>
      <c r="SXY317" s="96"/>
      <c r="SXZ317" s="96"/>
      <c r="SYA317" s="96"/>
      <c r="SYB317" s="96"/>
      <c r="SYC317" s="96"/>
      <c r="SYD317" s="96"/>
      <c r="SYE317" s="96"/>
      <c r="SYF317" s="96"/>
      <c r="SYG317" s="96"/>
      <c r="SYH317" s="96"/>
      <c r="SYI317" s="96"/>
      <c r="SYJ317" s="96"/>
      <c r="SYK317" s="96"/>
      <c r="SYL317" s="96"/>
      <c r="SYM317" s="96"/>
      <c r="SYN317" s="96"/>
      <c r="SYO317" s="96"/>
      <c r="SYP317" s="96"/>
      <c r="SYQ317" s="96"/>
      <c r="SYR317" s="96"/>
      <c r="SYS317" s="96"/>
      <c r="SYT317" s="96"/>
      <c r="SYU317" s="96"/>
      <c r="SYV317" s="96"/>
      <c r="SYW317" s="96"/>
      <c r="SYX317" s="96"/>
      <c r="SYY317" s="96"/>
      <c r="SYZ317" s="96"/>
      <c r="SZA317" s="96"/>
      <c r="SZB317" s="96"/>
      <c r="SZC317" s="96"/>
      <c r="SZD317" s="96"/>
      <c r="SZE317" s="96"/>
      <c r="SZF317" s="96"/>
      <c r="SZG317" s="96"/>
      <c r="SZH317" s="96"/>
      <c r="SZI317" s="96"/>
      <c r="SZJ317" s="96"/>
      <c r="SZK317" s="96"/>
      <c r="SZL317" s="96"/>
      <c r="SZM317" s="96"/>
      <c r="SZN317" s="96"/>
      <c r="SZO317" s="96"/>
      <c r="SZP317" s="96"/>
      <c r="SZQ317" s="96"/>
      <c r="SZR317" s="96"/>
      <c r="SZS317" s="96"/>
      <c r="SZT317" s="96"/>
      <c r="SZU317" s="96"/>
      <c r="SZV317" s="96"/>
      <c r="SZW317" s="96"/>
      <c r="SZX317" s="96"/>
      <c r="SZY317" s="96"/>
      <c r="SZZ317" s="96"/>
      <c r="TAA317" s="96"/>
      <c r="TAB317" s="96"/>
      <c r="TAC317" s="96"/>
      <c r="TAD317" s="96"/>
      <c r="TAE317" s="96"/>
      <c r="TAF317" s="96"/>
      <c r="TAG317" s="96"/>
      <c r="TAH317" s="96"/>
      <c r="TAI317" s="96"/>
      <c r="TAJ317" s="96"/>
      <c r="TAK317" s="96"/>
      <c r="TAL317" s="96"/>
      <c r="TAM317" s="96"/>
      <c r="TAN317" s="96"/>
      <c r="TAO317" s="96"/>
      <c r="TAP317" s="96"/>
      <c r="TAQ317" s="96"/>
      <c r="TAR317" s="96"/>
      <c r="TAS317" s="96"/>
      <c r="TAT317" s="96"/>
      <c r="TAU317" s="96"/>
      <c r="TAV317" s="96"/>
      <c r="TAW317" s="96"/>
      <c r="TAX317" s="96"/>
      <c r="TAY317" s="96"/>
      <c r="TAZ317" s="96"/>
      <c r="TBA317" s="96"/>
      <c r="TBB317" s="96"/>
      <c r="TBC317" s="96"/>
      <c r="TBD317" s="96"/>
      <c r="TBE317" s="96"/>
      <c r="TBF317" s="96"/>
      <c r="TBG317" s="96"/>
      <c r="TBH317" s="96"/>
      <c r="TBI317" s="96"/>
      <c r="TBJ317" s="96"/>
      <c r="TBK317" s="96"/>
      <c r="TBL317" s="96"/>
      <c r="TBM317" s="96"/>
      <c r="TBN317" s="96"/>
      <c r="TBO317" s="96"/>
      <c r="TBP317" s="96"/>
      <c r="TBQ317" s="96"/>
      <c r="TBR317" s="96"/>
      <c r="TBS317" s="96"/>
      <c r="TBT317" s="96"/>
      <c r="TBU317" s="96"/>
      <c r="TBV317" s="96"/>
      <c r="TBW317" s="96"/>
      <c r="TBX317" s="96"/>
      <c r="TBY317" s="96"/>
      <c r="TBZ317" s="96"/>
      <c r="TCA317" s="96"/>
      <c r="TCB317" s="96"/>
      <c r="TCC317" s="96"/>
      <c r="TCD317" s="96"/>
      <c r="TCE317" s="96"/>
      <c r="TCF317" s="96"/>
      <c r="TCG317" s="96"/>
      <c r="TCH317" s="96"/>
      <c r="TCI317" s="96"/>
      <c r="TCJ317" s="96"/>
      <c r="TCK317" s="96"/>
      <c r="TCL317" s="96"/>
      <c r="TCM317" s="96"/>
      <c r="TCN317" s="96"/>
      <c r="TCO317" s="96"/>
      <c r="TCP317" s="96"/>
      <c r="TCQ317" s="96"/>
      <c r="TCR317" s="96"/>
      <c r="TCS317" s="96"/>
      <c r="TCT317" s="96"/>
      <c r="TCU317" s="96"/>
      <c r="TCV317" s="96"/>
      <c r="TCW317" s="96"/>
      <c r="TCX317" s="96"/>
      <c r="TCY317" s="96"/>
      <c r="TCZ317" s="96"/>
      <c r="TDA317" s="96"/>
      <c r="TDB317" s="96"/>
      <c r="TDC317" s="96"/>
      <c r="TDD317" s="96"/>
      <c r="TDE317" s="96"/>
      <c r="TDF317" s="96"/>
      <c r="TDG317" s="96"/>
      <c r="TDH317" s="96"/>
      <c r="TDI317" s="96"/>
      <c r="TDJ317" s="96"/>
      <c r="TDK317" s="96"/>
      <c r="TDL317" s="96"/>
      <c r="TDM317" s="96"/>
      <c r="TDN317" s="96"/>
      <c r="TDO317" s="96"/>
      <c r="TDP317" s="96"/>
      <c r="TDQ317" s="96"/>
      <c r="TDR317" s="96"/>
      <c r="TDS317" s="96"/>
      <c r="TDT317" s="96"/>
      <c r="TDU317" s="96"/>
      <c r="TDV317" s="96"/>
      <c r="TDW317" s="96"/>
      <c r="TDX317" s="96"/>
      <c r="TDY317" s="96"/>
      <c r="TDZ317" s="96"/>
      <c r="TEA317" s="96"/>
      <c r="TEB317" s="96"/>
      <c r="TEC317" s="96"/>
      <c r="TED317" s="96"/>
      <c r="TEE317" s="96"/>
      <c r="TEF317" s="96"/>
      <c r="TEG317" s="96"/>
      <c r="TEH317" s="96"/>
      <c r="TEI317" s="96"/>
      <c r="TEJ317" s="96"/>
      <c r="TEK317" s="96"/>
      <c r="TEL317" s="96"/>
      <c r="TEM317" s="96"/>
      <c r="TEN317" s="96"/>
      <c r="TEO317" s="96"/>
      <c r="TEP317" s="96"/>
      <c r="TEQ317" s="96"/>
      <c r="TER317" s="96"/>
      <c r="TES317" s="96"/>
      <c r="TET317" s="96"/>
      <c r="TEU317" s="96"/>
      <c r="TEV317" s="96"/>
      <c r="TEW317" s="96"/>
      <c r="TEX317" s="96"/>
      <c r="TEY317" s="96"/>
      <c r="TEZ317" s="96"/>
      <c r="TFA317" s="96"/>
      <c r="TFB317" s="96"/>
      <c r="TFC317" s="96"/>
      <c r="TFD317" s="96"/>
      <c r="TFE317" s="96"/>
      <c r="TFF317" s="96"/>
      <c r="TFG317" s="96"/>
      <c r="TFH317" s="96"/>
      <c r="TFI317" s="96"/>
      <c r="TFJ317" s="96"/>
      <c r="TFK317" s="96"/>
      <c r="TFL317" s="96"/>
      <c r="TFM317" s="96"/>
      <c r="TFN317" s="96"/>
      <c r="TFO317" s="96"/>
      <c r="TFP317" s="96"/>
      <c r="TFQ317" s="96"/>
      <c r="TFR317" s="96"/>
      <c r="TFS317" s="96"/>
      <c r="TFT317" s="96"/>
      <c r="TFU317" s="96"/>
      <c r="TFV317" s="96"/>
      <c r="TFW317" s="96"/>
      <c r="TFX317" s="96"/>
      <c r="TFY317" s="96"/>
      <c r="TFZ317" s="96"/>
      <c r="TGA317" s="96"/>
      <c r="TGB317" s="96"/>
      <c r="TGC317" s="96"/>
      <c r="TGD317" s="96"/>
      <c r="TGE317" s="96"/>
      <c r="TGF317" s="96"/>
      <c r="TGG317" s="96"/>
      <c r="TGH317" s="96"/>
      <c r="TGI317" s="96"/>
      <c r="TGJ317" s="96"/>
      <c r="TGK317" s="96"/>
      <c r="TGL317" s="96"/>
      <c r="TGM317" s="96"/>
      <c r="TGN317" s="96"/>
      <c r="TGO317" s="96"/>
      <c r="TGP317" s="96"/>
      <c r="TGQ317" s="96"/>
      <c r="TGR317" s="96"/>
      <c r="TGS317" s="96"/>
      <c r="TGT317" s="96"/>
      <c r="TGU317" s="96"/>
      <c r="TGV317" s="96"/>
      <c r="TGW317" s="96"/>
      <c r="TGX317" s="96"/>
      <c r="TGY317" s="96"/>
      <c r="TGZ317" s="96"/>
      <c r="THA317" s="96"/>
      <c r="THB317" s="96"/>
      <c r="THC317" s="96"/>
      <c r="THD317" s="96"/>
      <c r="THE317" s="96"/>
      <c r="THF317" s="96"/>
      <c r="THG317" s="96"/>
      <c r="THH317" s="96"/>
      <c r="THI317" s="96"/>
      <c r="THJ317" s="96"/>
      <c r="THK317" s="96"/>
      <c r="THL317" s="96"/>
      <c r="THM317" s="96"/>
      <c r="THN317" s="96"/>
      <c r="THO317" s="96"/>
      <c r="THP317" s="96"/>
      <c r="THQ317" s="96"/>
      <c r="THR317" s="96"/>
      <c r="THS317" s="96"/>
      <c r="THT317" s="96"/>
      <c r="THU317" s="96"/>
      <c r="THV317" s="96"/>
      <c r="THW317" s="96"/>
      <c r="THX317" s="96"/>
      <c r="THY317" s="96"/>
      <c r="THZ317" s="96"/>
      <c r="TIA317" s="96"/>
      <c r="TIB317" s="96"/>
      <c r="TIC317" s="96"/>
      <c r="TID317" s="96"/>
      <c r="TIE317" s="96"/>
      <c r="TIF317" s="96"/>
      <c r="TIG317" s="96"/>
      <c r="TIH317" s="96"/>
      <c r="TII317" s="96"/>
      <c r="TIJ317" s="96"/>
      <c r="TIK317" s="96"/>
      <c r="TIL317" s="96"/>
      <c r="TIM317" s="96"/>
      <c r="TIN317" s="96"/>
      <c r="TIO317" s="96"/>
      <c r="TIP317" s="96"/>
      <c r="TIQ317" s="96"/>
      <c r="TIR317" s="96"/>
      <c r="TIS317" s="96"/>
      <c r="TIT317" s="96"/>
      <c r="TIU317" s="96"/>
      <c r="TIV317" s="96"/>
      <c r="TIW317" s="96"/>
      <c r="TIX317" s="96"/>
      <c r="TIY317" s="96"/>
      <c r="TIZ317" s="96"/>
      <c r="TJA317" s="96"/>
      <c r="TJB317" s="96"/>
      <c r="TJC317" s="96"/>
      <c r="TJD317" s="96"/>
      <c r="TJE317" s="96"/>
      <c r="TJF317" s="96"/>
      <c r="TJG317" s="96"/>
      <c r="TJH317" s="96"/>
      <c r="TJI317" s="96"/>
      <c r="TJJ317" s="96"/>
      <c r="TJK317" s="96"/>
      <c r="TJL317" s="96"/>
      <c r="TJM317" s="96"/>
      <c r="TJN317" s="96"/>
      <c r="TJO317" s="96"/>
      <c r="TJP317" s="96"/>
      <c r="TJQ317" s="96"/>
      <c r="TJR317" s="96"/>
      <c r="TJS317" s="96"/>
      <c r="TJT317" s="96"/>
      <c r="TJU317" s="96"/>
      <c r="TJV317" s="96"/>
      <c r="TJW317" s="96"/>
      <c r="TJX317" s="96"/>
      <c r="TJY317" s="96"/>
      <c r="TJZ317" s="96"/>
      <c r="TKA317" s="96"/>
      <c r="TKB317" s="96"/>
      <c r="TKC317" s="96"/>
      <c r="TKD317" s="96"/>
      <c r="TKE317" s="96"/>
      <c r="TKF317" s="96"/>
      <c r="TKG317" s="96"/>
      <c r="TKH317" s="96"/>
      <c r="TKI317" s="96"/>
      <c r="TKJ317" s="96"/>
      <c r="TKK317" s="96"/>
      <c r="TKL317" s="96"/>
      <c r="TKM317" s="96"/>
      <c r="TKN317" s="96"/>
      <c r="TKO317" s="96"/>
      <c r="TKP317" s="96"/>
      <c r="TKQ317" s="96"/>
      <c r="TKR317" s="96"/>
      <c r="TKS317" s="96"/>
      <c r="TKT317" s="96"/>
      <c r="TKU317" s="96"/>
      <c r="TKV317" s="96"/>
      <c r="TKW317" s="96"/>
      <c r="TKX317" s="96"/>
      <c r="TKY317" s="96"/>
      <c r="TKZ317" s="96"/>
      <c r="TLA317" s="96"/>
      <c r="TLB317" s="96"/>
      <c r="TLC317" s="96"/>
      <c r="TLD317" s="96"/>
      <c r="TLE317" s="96"/>
      <c r="TLF317" s="96"/>
      <c r="TLG317" s="96"/>
      <c r="TLH317" s="96"/>
      <c r="TLI317" s="96"/>
      <c r="TLJ317" s="96"/>
      <c r="TLK317" s="96"/>
      <c r="TLL317" s="96"/>
      <c r="TLM317" s="96"/>
      <c r="TLN317" s="96"/>
      <c r="TLO317" s="96"/>
      <c r="TLP317" s="96"/>
      <c r="TLQ317" s="96"/>
      <c r="TLR317" s="96"/>
      <c r="TLS317" s="96"/>
      <c r="TLT317" s="96"/>
      <c r="TLU317" s="96"/>
      <c r="TLV317" s="96"/>
      <c r="TLW317" s="96"/>
      <c r="TLX317" s="96"/>
      <c r="TLY317" s="96"/>
      <c r="TLZ317" s="96"/>
      <c r="TMA317" s="96"/>
      <c r="TMB317" s="96"/>
      <c r="TMC317" s="96"/>
      <c r="TMD317" s="96"/>
      <c r="TME317" s="96"/>
      <c r="TMF317" s="96"/>
      <c r="TMG317" s="96"/>
      <c r="TMH317" s="96"/>
      <c r="TMI317" s="96"/>
      <c r="TMJ317" s="96"/>
      <c r="TMK317" s="96"/>
      <c r="TML317" s="96"/>
      <c r="TMM317" s="96"/>
      <c r="TMN317" s="96"/>
      <c r="TMO317" s="96"/>
      <c r="TMP317" s="96"/>
      <c r="TMQ317" s="96"/>
      <c r="TMR317" s="96"/>
      <c r="TMS317" s="96"/>
      <c r="TMT317" s="96"/>
      <c r="TMU317" s="96"/>
      <c r="TMV317" s="96"/>
      <c r="TMW317" s="96"/>
      <c r="TMX317" s="96"/>
      <c r="TMY317" s="96"/>
      <c r="TMZ317" s="96"/>
      <c r="TNA317" s="96"/>
      <c r="TNB317" s="96"/>
      <c r="TNC317" s="96"/>
      <c r="TND317" s="96"/>
      <c r="TNE317" s="96"/>
      <c r="TNF317" s="96"/>
      <c r="TNG317" s="96"/>
      <c r="TNH317" s="96"/>
      <c r="TNI317" s="96"/>
      <c r="TNJ317" s="96"/>
      <c r="TNK317" s="96"/>
      <c r="TNL317" s="96"/>
      <c r="TNM317" s="96"/>
      <c r="TNN317" s="96"/>
      <c r="TNO317" s="96"/>
      <c r="TNP317" s="96"/>
      <c r="TNQ317" s="96"/>
      <c r="TNR317" s="96"/>
      <c r="TNS317" s="96"/>
      <c r="TNT317" s="96"/>
      <c r="TNU317" s="96"/>
      <c r="TNV317" s="96"/>
      <c r="TNW317" s="96"/>
      <c r="TNX317" s="96"/>
      <c r="TNY317" s="96"/>
      <c r="TNZ317" s="96"/>
      <c r="TOA317" s="96"/>
      <c r="TOB317" s="96"/>
      <c r="TOC317" s="96"/>
      <c r="TOD317" s="96"/>
      <c r="TOE317" s="96"/>
      <c r="TOF317" s="96"/>
      <c r="TOG317" s="96"/>
      <c r="TOH317" s="96"/>
      <c r="TOI317" s="96"/>
      <c r="TOJ317" s="96"/>
      <c r="TOK317" s="96"/>
      <c r="TOL317" s="96"/>
      <c r="TOM317" s="96"/>
      <c r="TON317" s="96"/>
      <c r="TOO317" s="96"/>
      <c r="TOP317" s="96"/>
      <c r="TOQ317" s="96"/>
      <c r="TOR317" s="96"/>
      <c r="TOS317" s="96"/>
      <c r="TOT317" s="96"/>
      <c r="TOU317" s="96"/>
      <c r="TOV317" s="96"/>
      <c r="TOW317" s="96"/>
      <c r="TOX317" s="96"/>
      <c r="TOY317" s="96"/>
      <c r="TOZ317" s="96"/>
      <c r="TPA317" s="96"/>
      <c r="TPB317" s="96"/>
      <c r="TPC317" s="96"/>
      <c r="TPD317" s="96"/>
      <c r="TPE317" s="96"/>
      <c r="TPF317" s="96"/>
      <c r="TPG317" s="96"/>
      <c r="TPH317" s="96"/>
      <c r="TPI317" s="96"/>
      <c r="TPJ317" s="96"/>
      <c r="TPK317" s="96"/>
      <c r="TPL317" s="96"/>
      <c r="TPM317" s="96"/>
      <c r="TPN317" s="96"/>
      <c r="TPO317" s="96"/>
      <c r="TPP317" s="96"/>
      <c r="TPQ317" s="96"/>
      <c r="TPR317" s="96"/>
      <c r="TPS317" s="96"/>
      <c r="TPT317" s="96"/>
      <c r="TPU317" s="96"/>
      <c r="TPV317" s="96"/>
      <c r="TPW317" s="96"/>
      <c r="TPX317" s="96"/>
      <c r="TPY317" s="96"/>
      <c r="TPZ317" s="96"/>
      <c r="TQA317" s="96"/>
      <c r="TQB317" s="96"/>
      <c r="TQC317" s="96"/>
      <c r="TQD317" s="96"/>
      <c r="TQE317" s="96"/>
      <c r="TQF317" s="96"/>
      <c r="TQG317" s="96"/>
      <c r="TQH317" s="96"/>
      <c r="TQI317" s="96"/>
      <c r="TQJ317" s="96"/>
      <c r="TQK317" s="96"/>
      <c r="TQL317" s="96"/>
      <c r="TQM317" s="96"/>
      <c r="TQN317" s="96"/>
      <c r="TQO317" s="96"/>
      <c r="TQP317" s="96"/>
      <c r="TQQ317" s="96"/>
      <c r="TQR317" s="96"/>
      <c r="TQS317" s="96"/>
      <c r="TQT317" s="96"/>
      <c r="TQU317" s="96"/>
      <c r="TQV317" s="96"/>
      <c r="TQW317" s="96"/>
      <c r="TQX317" s="96"/>
      <c r="TQY317" s="96"/>
      <c r="TQZ317" s="96"/>
      <c r="TRA317" s="96"/>
      <c r="TRB317" s="96"/>
      <c r="TRC317" s="96"/>
      <c r="TRD317" s="96"/>
      <c r="TRE317" s="96"/>
      <c r="TRF317" s="96"/>
      <c r="TRG317" s="96"/>
      <c r="TRH317" s="96"/>
      <c r="TRI317" s="96"/>
      <c r="TRJ317" s="96"/>
      <c r="TRK317" s="96"/>
      <c r="TRL317" s="96"/>
      <c r="TRM317" s="96"/>
      <c r="TRN317" s="96"/>
      <c r="TRO317" s="96"/>
      <c r="TRP317" s="96"/>
      <c r="TRQ317" s="96"/>
      <c r="TRR317" s="96"/>
      <c r="TRS317" s="96"/>
      <c r="TRT317" s="96"/>
      <c r="TRU317" s="96"/>
      <c r="TRV317" s="96"/>
      <c r="TRW317" s="96"/>
      <c r="TRX317" s="96"/>
      <c r="TRY317" s="96"/>
      <c r="TRZ317" s="96"/>
      <c r="TSA317" s="96"/>
      <c r="TSB317" s="96"/>
      <c r="TSC317" s="96"/>
      <c r="TSD317" s="96"/>
      <c r="TSE317" s="96"/>
      <c r="TSF317" s="96"/>
      <c r="TSG317" s="96"/>
      <c r="TSH317" s="96"/>
      <c r="TSI317" s="96"/>
      <c r="TSJ317" s="96"/>
      <c r="TSK317" s="96"/>
      <c r="TSL317" s="96"/>
      <c r="TSM317" s="96"/>
      <c r="TSN317" s="96"/>
      <c r="TSO317" s="96"/>
      <c r="TSP317" s="96"/>
      <c r="TSQ317" s="96"/>
      <c r="TSR317" s="96"/>
      <c r="TSS317" s="96"/>
      <c r="TST317" s="96"/>
      <c r="TSU317" s="96"/>
      <c r="TSV317" s="96"/>
      <c r="TSW317" s="96"/>
      <c r="TSX317" s="96"/>
      <c r="TSY317" s="96"/>
      <c r="TSZ317" s="96"/>
      <c r="TTA317" s="96"/>
      <c r="TTB317" s="96"/>
      <c r="TTC317" s="96"/>
      <c r="TTD317" s="96"/>
      <c r="TTE317" s="96"/>
      <c r="TTF317" s="96"/>
      <c r="TTG317" s="96"/>
      <c r="TTH317" s="96"/>
      <c r="TTI317" s="96"/>
      <c r="TTJ317" s="96"/>
      <c r="TTK317" s="96"/>
      <c r="TTL317" s="96"/>
      <c r="TTM317" s="96"/>
      <c r="TTN317" s="96"/>
      <c r="TTO317" s="96"/>
      <c r="TTP317" s="96"/>
      <c r="TTQ317" s="96"/>
      <c r="TTR317" s="96"/>
      <c r="TTS317" s="96"/>
      <c r="TTT317" s="96"/>
      <c r="TTU317" s="96"/>
      <c r="TTV317" s="96"/>
      <c r="TTW317" s="96"/>
      <c r="TTX317" s="96"/>
      <c r="TTY317" s="96"/>
      <c r="TTZ317" s="96"/>
      <c r="TUA317" s="96"/>
      <c r="TUB317" s="96"/>
      <c r="TUC317" s="96"/>
      <c r="TUD317" s="96"/>
      <c r="TUE317" s="96"/>
      <c r="TUF317" s="96"/>
      <c r="TUG317" s="96"/>
      <c r="TUH317" s="96"/>
      <c r="TUI317" s="96"/>
      <c r="TUJ317" s="96"/>
      <c r="TUK317" s="96"/>
      <c r="TUL317" s="96"/>
      <c r="TUM317" s="96"/>
      <c r="TUN317" s="96"/>
      <c r="TUO317" s="96"/>
      <c r="TUP317" s="96"/>
      <c r="TUQ317" s="96"/>
      <c r="TUR317" s="96"/>
      <c r="TUS317" s="96"/>
      <c r="TUT317" s="96"/>
      <c r="TUU317" s="96"/>
      <c r="TUV317" s="96"/>
      <c r="TUW317" s="96"/>
      <c r="TUX317" s="96"/>
      <c r="TUY317" s="96"/>
      <c r="TUZ317" s="96"/>
      <c r="TVA317" s="96"/>
      <c r="TVB317" s="96"/>
      <c r="TVC317" s="96"/>
      <c r="TVD317" s="96"/>
      <c r="TVE317" s="96"/>
      <c r="TVF317" s="96"/>
      <c r="TVG317" s="96"/>
      <c r="TVH317" s="96"/>
      <c r="TVI317" s="96"/>
      <c r="TVJ317" s="96"/>
      <c r="TVK317" s="96"/>
      <c r="TVL317" s="96"/>
      <c r="TVM317" s="96"/>
      <c r="TVN317" s="96"/>
      <c r="TVO317" s="96"/>
      <c r="TVP317" s="96"/>
      <c r="TVQ317" s="96"/>
      <c r="TVR317" s="96"/>
      <c r="TVS317" s="96"/>
      <c r="TVT317" s="96"/>
      <c r="TVU317" s="96"/>
      <c r="TVV317" s="96"/>
      <c r="TVW317" s="96"/>
      <c r="TVX317" s="96"/>
      <c r="TVY317" s="96"/>
      <c r="TVZ317" s="96"/>
      <c r="TWA317" s="96"/>
      <c r="TWB317" s="96"/>
      <c r="TWC317" s="96"/>
      <c r="TWD317" s="96"/>
      <c r="TWE317" s="96"/>
      <c r="TWF317" s="96"/>
      <c r="TWG317" s="96"/>
      <c r="TWH317" s="96"/>
      <c r="TWI317" s="96"/>
      <c r="TWJ317" s="96"/>
      <c r="TWK317" s="96"/>
      <c r="TWL317" s="96"/>
      <c r="TWM317" s="96"/>
      <c r="TWN317" s="96"/>
      <c r="TWO317" s="96"/>
      <c r="TWP317" s="96"/>
      <c r="TWQ317" s="96"/>
      <c r="TWR317" s="96"/>
      <c r="TWS317" s="96"/>
      <c r="TWT317" s="96"/>
      <c r="TWU317" s="96"/>
      <c r="TWV317" s="96"/>
      <c r="TWW317" s="96"/>
      <c r="TWX317" s="96"/>
      <c r="TWY317" s="96"/>
      <c r="TWZ317" s="96"/>
      <c r="TXA317" s="96"/>
      <c r="TXB317" s="96"/>
      <c r="TXC317" s="96"/>
      <c r="TXD317" s="96"/>
      <c r="TXE317" s="96"/>
      <c r="TXF317" s="96"/>
      <c r="TXG317" s="96"/>
      <c r="TXH317" s="96"/>
      <c r="TXI317" s="96"/>
      <c r="TXJ317" s="96"/>
      <c r="TXK317" s="96"/>
      <c r="TXL317" s="96"/>
      <c r="TXM317" s="96"/>
      <c r="TXN317" s="96"/>
      <c r="TXO317" s="96"/>
      <c r="TXP317" s="96"/>
      <c r="TXQ317" s="96"/>
      <c r="TXR317" s="96"/>
      <c r="TXS317" s="96"/>
      <c r="TXT317" s="96"/>
      <c r="TXU317" s="96"/>
      <c r="TXV317" s="96"/>
      <c r="TXW317" s="96"/>
      <c r="TXX317" s="96"/>
      <c r="TXY317" s="96"/>
      <c r="TXZ317" s="96"/>
      <c r="TYA317" s="96"/>
      <c r="TYB317" s="96"/>
      <c r="TYC317" s="96"/>
      <c r="TYD317" s="96"/>
      <c r="TYE317" s="96"/>
      <c r="TYF317" s="96"/>
      <c r="TYG317" s="96"/>
      <c r="TYH317" s="96"/>
      <c r="TYI317" s="96"/>
      <c r="TYJ317" s="96"/>
      <c r="TYK317" s="96"/>
      <c r="TYL317" s="96"/>
      <c r="TYM317" s="96"/>
      <c r="TYN317" s="96"/>
      <c r="TYO317" s="96"/>
      <c r="TYP317" s="96"/>
      <c r="TYQ317" s="96"/>
      <c r="TYR317" s="96"/>
      <c r="TYS317" s="96"/>
      <c r="TYT317" s="96"/>
      <c r="TYU317" s="96"/>
      <c r="TYV317" s="96"/>
      <c r="TYW317" s="96"/>
      <c r="TYX317" s="96"/>
      <c r="TYY317" s="96"/>
      <c r="TYZ317" s="96"/>
      <c r="TZA317" s="96"/>
      <c r="TZB317" s="96"/>
      <c r="TZC317" s="96"/>
      <c r="TZD317" s="96"/>
      <c r="TZE317" s="96"/>
      <c r="TZF317" s="96"/>
      <c r="TZG317" s="96"/>
      <c r="TZH317" s="96"/>
      <c r="TZI317" s="96"/>
      <c r="TZJ317" s="96"/>
      <c r="TZK317" s="96"/>
      <c r="TZL317" s="96"/>
      <c r="TZM317" s="96"/>
      <c r="TZN317" s="96"/>
      <c r="TZO317" s="96"/>
      <c r="TZP317" s="96"/>
      <c r="TZQ317" s="96"/>
      <c r="TZR317" s="96"/>
      <c r="TZS317" s="96"/>
      <c r="TZT317" s="96"/>
      <c r="TZU317" s="96"/>
      <c r="TZV317" s="96"/>
      <c r="TZW317" s="96"/>
      <c r="TZX317" s="96"/>
      <c r="TZY317" s="96"/>
      <c r="TZZ317" s="96"/>
      <c r="UAA317" s="96"/>
      <c r="UAB317" s="96"/>
      <c r="UAC317" s="96"/>
      <c r="UAD317" s="96"/>
      <c r="UAE317" s="96"/>
      <c r="UAF317" s="96"/>
      <c r="UAG317" s="96"/>
      <c r="UAH317" s="96"/>
      <c r="UAI317" s="96"/>
      <c r="UAJ317" s="96"/>
      <c r="UAK317" s="96"/>
      <c r="UAL317" s="96"/>
      <c r="UAM317" s="96"/>
      <c r="UAN317" s="96"/>
      <c r="UAO317" s="96"/>
      <c r="UAP317" s="96"/>
      <c r="UAQ317" s="96"/>
      <c r="UAR317" s="96"/>
      <c r="UAS317" s="96"/>
      <c r="UAT317" s="96"/>
      <c r="UAU317" s="96"/>
      <c r="UAV317" s="96"/>
      <c r="UAW317" s="96"/>
      <c r="UAX317" s="96"/>
      <c r="UAY317" s="96"/>
      <c r="UAZ317" s="96"/>
      <c r="UBA317" s="96"/>
      <c r="UBB317" s="96"/>
      <c r="UBC317" s="96"/>
      <c r="UBD317" s="96"/>
      <c r="UBE317" s="96"/>
      <c r="UBF317" s="96"/>
      <c r="UBG317" s="96"/>
      <c r="UBH317" s="96"/>
      <c r="UBI317" s="96"/>
      <c r="UBJ317" s="96"/>
      <c r="UBK317" s="96"/>
      <c r="UBL317" s="96"/>
      <c r="UBM317" s="96"/>
      <c r="UBN317" s="96"/>
      <c r="UBO317" s="96"/>
      <c r="UBP317" s="96"/>
      <c r="UBQ317" s="96"/>
      <c r="UBR317" s="96"/>
      <c r="UBS317" s="96"/>
      <c r="UBT317" s="96"/>
      <c r="UBU317" s="96"/>
      <c r="UBV317" s="96"/>
      <c r="UBW317" s="96"/>
      <c r="UBX317" s="96"/>
      <c r="UBY317" s="96"/>
      <c r="UBZ317" s="96"/>
      <c r="UCA317" s="96"/>
      <c r="UCB317" s="96"/>
      <c r="UCC317" s="96"/>
      <c r="UCD317" s="96"/>
      <c r="UCE317" s="96"/>
      <c r="UCF317" s="96"/>
      <c r="UCG317" s="96"/>
      <c r="UCH317" s="96"/>
      <c r="UCI317" s="96"/>
      <c r="UCJ317" s="96"/>
      <c r="UCK317" s="96"/>
      <c r="UCL317" s="96"/>
      <c r="UCM317" s="96"/>
      <c r="UCN317" s="96"/>
      <c r="UCO317" s="96"/>
      <c r="UCP317" s="96"/>
      <c r="UCQ317" s="96"/>
      <c r="UCR317" s="96"/>
      <c r="UCS317" s="96"/>
      <c r="UCT317" s="96"/>
      <c r="UCU317" s="96"/>
      <c r="UCV317" s="96"/>
      <c r="UCW317" s="96"/>
      <c r="UCX317" s="96"/>
      <c r="UCY317" s="96"/>
      <c r="UCZ317" s="96"/>
      <c r="UDA317" s="96"/>
      <c r="UDB317" s="96"/>
      <c r="UDC317" s="96"/>
      <c r="UDD317" s="96"/>
      <c r="UDE317" s="96"/>
      <c r="UDF317" s="96"/>
      <c r="UDG317" s="96"/>
      <c r="UDH317" s="96"/>
      <c r="UDI317" s="96"/>
      <c r="UDJ317" s="96"/>
      <c r="UDK317" s="96"/>
      <c r="UDL317" s="96"/>
      <c r="UDM317" s="96"/>
      <c r="UDN317" s="96"/>
      <c r="UDO317" s="96"/>
      <c r="UDP317" s="96"/>
      <c r="UDQ317" s="96"/>
      <c r="UDR317" s="96"/>
      <c r="UDS317" s="96"/>
      <c r="UDT317" s="96"/>
      <c r="UDU317" s="96"/>
      <c r="UDV317" s="96"/>
      <c r="UDW317" s="96"/>
      <c r="UDX317" s="96"/>
      <c r="UDY317" s="96"/>
      <c r="UDZ317" s="96"/>
      <c r="UEA317" s="96"/>
      <c r="UEB317" s="96"/>
      <c r="UEC317" s="96"/>
      <c r="UED317" s="96"/>
      <c r="UEE317" s="96"/>
      <c r="UEF317" s="96"/>
      <c r="UEG317" s="96"/>
      <c r="UEH317" s="96"/>
      <c r="UEI317" s="96"/>
      <c r="UEJ317" s="96"/>
      <c r="UEK317" s="96"/>
      <c r="UEL317" s="96"/>
      <c r="UEM317" s="96"/>
      <c r="UEN317" s="96"/>
      <c r="UEO317" s="96"/>
      <c r="UEP317" s="96"/>
      <c r="UEQ317" s="96"/>
      <c r="UER317" s="96"/>
      <c r="UES317" s="96"/>
      <c r="UET317" s="96"/>
      <c r="UEU317" s="96"/>
      <c r="UEV317" s="96"/>
      <c r="UEW317" s="96"/>
      <c r="UEX317" s="96"/>
      <c r="UEY317" s="96"/>
      <c r="UEZ317" s="96"/>
      <c r="UFA317" s="96"/>
      <c r="UFB317" s="96"/>
      <c r="UFC317" s="96"/>
      <c r="UFD317" s="96"/>
      <c r="UFE317" s="96"/>
      <c r="UFF317" s="96"/>
      <c r="UFG317" s="96"/>
      <c r="UFH317" s="96"/>
      <c r="UFI317" s="96"/>
      <c r="UFJ317" s="96"/>
      <c r="UFK317" s="96"/>
      <c r="UFL317" s="96"/>
      <c r="UFM317" s="96"/>
      <c r="UFN317" s="96"/>
      <c r="UFO317" s="96"/>
      <c r="UFP317" s="96"/>
      <c r="UFQ317" s="96"/>
      <c r="UFR317" s="96"/>
      <c r="UFS317" s="96"/>
      <c r="UFT317" s="96"/>
      <c r="UFU317" s="96"/>
      <c r="UFV317" s="96"/>
      <c r="UFW317" s="96"/>
      <c r="UFX317" s="96"/>
      <c r="UFY317" s="96"/>
      <c r="UFZ317" s="96"/>
      <c r="UGA317" s="96"/>
      <c r="UGB317" s="96"/>
      <c r="UGC317" s="96"/>
      <c r="UGD317" s="96"/>
      <c r="UGE317" s="96"/>
      <c r="UGF317" s="96"/>
      <c r="UGG317" s="96"/>
      <c r="UGH317" s="96"/>
      <c r="UGI317" s="96"/>
      <c r="UGJ317" s="96"/>
      <c r="UGK317" s="96"/>
      <c r="UGL317" s="96"/>
      <c r="UGM317" s="96"/>
      <c r="UGN317" s="96"/>
      <c r="UGO317" s="96"/>
      <c r="UGP317" s="96"/>
      <c r="UGQ317" s="96"/>
      <c r="UGR317" s="96"/>
      <c r="UGS317" s="96"/>
      <c r="UGT317" s="96"/>
      <c r="UGU317" s="96"/>
      <c r="UGV317" s="96"/>
      <c r="UGW317" s="96"/>
      <c r="UGX317" s="96"/>
      <c r="UGY317" s="96"/>
      <c r="UGZ317" s="96"/>
      <c r="UHA317" s="96"/>
      <c r="UHB317" s="96"/>
      <c r="UHC317" s="96"/>
      <c r="UHD317" s="96"/>
      <c r="UHE317" s="96"/>
      <c r="UHF317" s="96"/>
      <c r="UHG317" s="96"/>
      <c r="UHH317" s="96"/>
      <c r="UHI317" s="96"/>
      <c r="UHJ317" s="96"/>
      <c r="UHK317" s="96"/>
      <c r="UHL317" s="96"/>
      <c r="UHM317" s="96"/>
      <c r="UHN317" s="96"/>
      <c r="UHO317" s="96"/>
      <c r="UHP317" s="96"/>
      <c r="UHQ317" s="96"/>
      <c r="UHR317" s="96"/>
      <c r="UHS317" s="96"/>
      <c r="UHT317" s="96"/>
      <c r="UHU317" s="96"/>
      <c r="UHV317" s="96"/>
      <c r="UHW317" s="96"/>
      <c r="UHX317" s="96"/>
      <c r="UHY317" s="96"/>
      <c r="UHZ317" s="96"/>
      <c r="UIA317" s="96"/>
      <c r="UIB317" s="96"/>
      <c r="UIC317" s="96"/>
      <c r="UID317" s="96"/>
      <c r="UIE317" s="96"/>
      <c r="UIF317" s="96"/>
      <c r="UIG317" s="96"/>
      <c r="UIH317" s="96"/>
      <c r="UII317" s="96"/>
      <c r="UIJ317" s="96"/>
      <c r="UIK317" s="96"/>
      <c r="UIL317" s="96"/>
      <c r="UIM317" s="96"/>
      <c r="UIN317" s="96"/>
      <c r="UIO317" s="96"/>
      <c r="UIP317" s="96"/>
      <c r="UIQ317" s="96"/>
      <c r="UIR317" s="96"/>
      <c r="UIS317" s="96"/>
      <c r="UIT317" s="96"/>
      <c r="UIU317" s="96"/>
      <c r="UIV317" s="96"/>
      <c r="UIW317" s="96"/>
      <c r="UIX317" s="96"/>
      <c r="UIY317" s="96"/>
      <c r="UIZ317" s="96"/>
      <c r="UJA317" s="96"/>
      <c r="UJB317" s="96"/>
      <c r="UJC317" s="96"/>
      <c r="UJD317" s="96"/>
      <c r="UJE317" s="96"/>
      <c r="UJF317" s="96"/>
      <c r="UJG317" s="96"/>
      <c r="UJH317" s="96"/>
      <c r="UJI317" s="96"/>
      <c r="UJJ317" s="96"/>
      <c r="UJK317" s="96"/>
      <c r="UJL317" s="96"/>
      <c r="UJM317" s="96"/>
      <c r="UJN317" s="96"/>
      <c r="UJO317" s="96"/>
      <c r="UJP317" s="96"/>
      <c r="UJQ317" s="96"/>
      <c r="UJR317" s="96"/>
      <c r="UJS317" s="96"/>
      <c r="UJT317" s="96"/>
      <c r="UJU317" s="96"/>
      <c r="UJV317" s="96"/>
      <c r="UJW317" s="96"/>
      <c r="UJX317" s="96"/>
      <c r="UJY317" s="96"/>
      <c r="UJZ317" s="96"/>
      <c r="UKA317" s="96"/>
      <c r="UKB317" s="96"/>
      <c r="UKC317" s="96"/>
      <c r="UKD317" s="96"/>
      <c r="UKE317" s="96"/>
      <c r="UKF317" s="96"/>
      <c r="UKG317" s="96"/>
      <c r="UKH317" s="96"/>
      <c r="UKI317" s="96"/>
      <c r="UKJ317" s="96"/>
      <c r="UKK317" s="96"/>
      <c r="UKL317" s="96"/>
      <c r="UKM317" s="96"/>
      <c r="UKN317" s="96"/>
      <c r="UKO317" s="96"/>
      <c r="UKP317" s="96"/>
      <c r="UKQ317" s="96"/>
      <c r="UKR317" s="96"/>
      <c r="UKS317" s="96"/>
      <c r="UKT317" s="96"/>
      <c r="UKU317" s="96"/>
      <c r="UKV317" s="96"/>
      <c r="UKW317" s="96"/>
      <c r="UKX317" s="96"/>
      <c r="UKY317" s="96"/>
      <c r="UKZ317" s="96"/>
      <c r="ULA317" s="96"/>
      <c r="ULB317" s="96"/>
      <c r="ULC317" s="96"/>
      <c r="ULD317" s="96"/>
      <c r="ULE317" s="96"/>
      <c r="ULF317" s="96"/>
      <c r="ULG317" s="96"/>
      <c r="ULH317" s="96"/>
      <c r="ULI317" s="96"/>
      <c r="ULJ317" s="96"/>
      <c r="ULK317" s="96"/>
      <c r="ULL317" s="96"/>
      <c r="ULM317" s="96"/>
      <c r="ULN317" s="96"/>
      <c r="ULO317" s="96"/>
      <c r="ULP317" s="96"/>
      <c r="ULQ317" s="96"/>
      <c r="ULR317" s="96"/>
      <c r="ULS317" s="96"/>
      <c r="ULT317" s="96"/>
      <c r="ULU317" s="96"/>
      <c r="ULV317" s="96"/>
      <c r="ULW317" s="96"/>
      <c r="ULX317" s="96"/>
      <c r="ULY317" s="96"/>
      <c r="ULZ317" s="96"/>
      <c r="UMA317" s="96"/>
      <c r="UMB317" s="96"/>
      <c r="UMC317" s="96"/>
      <c r="UMD317" s="96"/>
      <c r="UME317" s="96"/>
      <c r="UMF317" s="96"/>
      <c r="UMG317" s="96"/>
      <c r="UMH317" s="96"/>
      <c r="UMI317" s="96"/>
      <c r="UMJ317" s="96"/>
      <c r="UMK317" s="96"/>
      <c r="UML317" s="96"/>
      <c r="UMM317" s="96"/>
      <c r="UMN317" s="96"/>
      <c r="UMO317" s="96"/>
      <c r="UMP317" s="96"/>
      <c r="UMQ317" s="96"/>
      <c r="UMR317" s="96"/>
      <c r="UMS317" s="96"/>
      <c r="UMT317" s="96"/>
      <c r="UMU317" s="96"/>
      <c r="UMV317" s="96"/>
      <c r="UMW317" s="96"/>
      <c r="UMX317" s="96"/>
      <c r="UMY317" s="96"/>
      <c r="UMZ317" s="96"/>
      <c r="UNA317" s="96"/>
      <c r="UNB317" s="96"/>
      <c r="UNC317" s="96"/>
      <c r="UND317" s="96"/>
      <c r="UNE317" s="96"/>
      <c r="UNF317" s="96"/>
      <c r="UNG317" s="96"/>
      <c r="UNH317" s="96"/>
      <c r="UNI317" s="96"/>
      <c r="UNJ317" s="96"/>
      <c r="UNK317" s="96"/>
      <c r="UNL317" s="96"/>
      <c r="UNM317" s="96"/>
      <c r="UNN317" s="96"/>
      <c r="UNO317" s="96"/>
      <c r="UNP317" s="96"/>
      <c r="UNQ317" s="96"/>
      <c r="UNR317" s="96"/>
      <c r="UNS317" s="96"/>
      <c r="UNT317" s="96"/>
      <c r="UNU317" s="96"/>
      <c r="UNV317" s="96"/>
      <c r="UNW317" s="96"/>
      <c r="UNX317" s="96"/>
      <c r="UNY317" s="96"/>
      <c r="UNZ317" s="96"/>
      <c r="UOA317" s="96"/>
      <c r="UOB317" s="96"/>
      <c r="UOC317" s="96"/>
      <c r="UOD317" s="96"/>
      <c r="UOE317" s="96"/>
      <c r="UOF317" s="96"/>
      <c r="UOG317" s="96"/>
      <c r="UOH317" s="96"/>
      <c r="UOI317" s="96"/>
      <c r="UOJ317" s="96"/>
      <c r="UOK317" s="96"/>
      <c r="UOL317" s="96"/>
      <c r="UOM317" s="96"/>
      <c r="UON317" s="96"/>
      <c r="UOO317" s="96"/>
      <c r="UOP317" s="96"/>
      <c r="UOQ317" s="96"/>
      <c r="UOR317" s="96"/>
      <c r="UOS317" s="96"/>
      <c r="UOT317" s="96"/>
      <c r="UOU317" s="96"/>
      <c r="UOV317" s="96"/>
      <c r="UOW317" s="96"/>
      <c r="UOX317" s="96"/>
      <c r="UOY317" s="96"/>
      <c r="UOZ317" s="96"/>
      <c r="UPA317" s="96"/>
      <c r="UPB317" s="96"/>
      <c r="UPC317" s="96"/>
      <c r="UPD317" s="96"/>
      <c r="UPE317" s="96"/>
      <c r="UPF317" s="96"/>
      <c r="UPG317" s="96"/>
      <c r="UPH317" s="96"/>
      <c r="UPI317" s="96"/>
      <c r="UPJ317" s="96"/>
      <c r="UPK317" s="96"/>
      <c r="UPL317" s="96"/>
      <c r="UPM317" s="96"/>
      <c r="UPN317" s="96"/>
      <c r="UPO317" s="96"/>
      <c r="UPP317" s="96"/>
      <c r="UPQ317" s="96"/>
      <c r="UPR317" s="96"/>
      <c r="UPS317" s="96"/>
      <c r="UPT317" s="96"/>
      <c r="UPU317" s="96"/>
      <c r="UPV317" s="96"/>
      <c r="UPW317" s="96"/>
      <c r="UPX317" s="96"/>
      <c r="UPY317" s="96"/>
      <c r="UPZ317" s="96"/>
      <c r="UQA317" s="96"/>
      <c r="UQB317" s="96"/>
      <c r="UQC317" s="96"/>
      <c r="UQD317" s="96"/>
      <c r="UQE317" s="96"/>
      <c r="UQF317" s="96"/>
      <c r="UQG317" s="96"/>
      <c r="UQH317" s="96"/>
      <c r="UQI317" s="96"/>
      <c r="UQJ317" s="96"/>
      <c r="UQK317" s="96"/>
      <c r="UQL317" s="96"/>
      <c r="UQM317" s="96"/>
      <c r="UQN317" s="96"/>
      <c r="UQO317" s="96"/>
      <c r="UQP317" s="96"/>
      <c r="UQQ317" s="96"/>
      <c r="UQR317" s="96"/>
      <c r="UQS317" s="96"/>
      <c r="UQT317" s="96"/>
      <c r="UQU317" s="96"/>
      <c r="UQV317" s="96"/>
      <c r="UQW317" s="96"/>
      <c r="UQX317" s="96"/>
      <c r="UQY317" s="96"/>
      <c r="UQZ317" s="96"/>
      <c r="URA317" s="96"/>
      <c r="URB317" s="96"/>
      <c r="URC317" s="96"/>
      <c r="URD317" s="96"/>
      <c r="URE317" s="96"/>
      <c r="URF317" s="96"/>
      <c r="URG317" s="96"/>
      <c r="URH317" s="96"/>
      <c r="URI317" s="96"/>
      <c r="URJ317" s="96"/>
      <c r="URK317" s="96"/>
      <c r="URL317" s="96"/>
      <c r="URM317" s="96"/>
      <c r="URN317" s="96"/>
      <c r="URO317" s="96"/>
      <c r="URP317" s="96"/>
      <c r="URQ317" s="96"/>
      <c r="URR317" s="96"/>
      <c r="URS317" s="96"/>
      <c r="URT317" s="96"/>
      <c r="URU317" s="96"/>
      <c r="URV317" s="96"/>
      <c r="URW317" s="96"/>
      <c r="URX317" s="96"/>
      <c r="URY317" s="96"/>
      <c r="URZ317" s="96"/>
      <c r="USA317" s="96"/>
      <c r="USB317" s="96"/>
      <c r="USC317" s="96"/>
      <c r="USD317" s="96"/>
      <c r="USE317" s="96"/>
      <c r="USF317" s="96"/>
      <c r="USG317" s="96"/>
      <c r="USH317" s="96"/>
      <c r="USI317" s="96"/>
      <c r="USJ317" s="96"/>
      <c r="USK317" s="96"/>
      <c r="USL317" s="96"/>
      <c r="USM317" s="96"/>
      <c r="USN317" s="96"/>
      <c r="USO317" s="96"/>
      <c r="USP317" s="96"/>
      <c r="USQ317" s="96"/>
      <c r="USR317" s="96"/>
      <c r="USS317" s="96"/>
      <c r="UST317" s="96"/>
      <c r="USU317" s="96"/>
      <c r="USV317" s="96"/>
      <c r="USW317" s="96"/>
      <c r="USX317" s="96"/>
      <c r="USY317" s="96"/>
      <c r="USZ317" s="96"/>
      <c r="UTA317" s="96"/>
      <c r="UTB317" s="96"/>
      <c r="UTC317" s="96"/>
      <c r="UTD317" s="96"/>
      <c r="UTE317" s="96"/>
      <c r="UTF317" s="96"/>
      <c r="UTG317" s="96"/>
      <c r="UTH317" s="96"/>
      <c r="UTI317" s="96"/>
      <c r="UTJ317" s="96"/>
      <c r="UTK317" s="96"/>
      <c r="UTL317" s="96"/>
      <c r="UTM317" s="96"/>
      <c r="UTN317" s="96"/>
      <c r="UTO317" s="96"/>
      <c r="UTP317" s="96"/>
      <c r="UTQ317" s="96"/>
      <c r="UTR317" s="96"/>
      <c r="UTS317" s="96"/>
      <c r="UTT317" s="96"/>
      <c r="UTU317" s="96"/>
      <c r="UTV317" s="96"/>
      <c r="UTW317" s="96"/>
      <c r="UTX317" s="96"/>
      <c r="UTY317" s="96"/>
      <c r="UTZ317" s="96"/>
      <c r="UUA317" s="96"/>
      <c r="UUB317" s="96"/>
      <c r="UUC317" s="96"/>
      <c r="UUD317" s="96"/>
      <c r="UUE317" s="96"/>
      <c r="UUF317" s="96"/>
      <c r="UUG317" s="96"/>
      <c r="UUH317" s="96"/>
      <c r="UUI317" s="96"/>
      <c r="UUJ317" s="96"/>
      <c r="UUK317" s="96"/>
      <c r="UUL317" s="96"/>
      <c r="UUM317" s="96"/>
      <c r="UUN317" s="96"/>
      <c r="UUO317" s="96"/>
      <c r="UUP317" s="96"/>
      <c r="UUQ317" s="96"/>
      <c r="UUR317" s="96"/>
      <c r="UUS317" s="96"/>
      <c r="UUT317" s="96"/>
      <c r="UUU317" s="96"/>
      <c r="UUV317" s="96"/>
      <c r="UUW317" s="96"/>
      <c r="UUX317" s="96"/>
      <c r="UUY317" s="96"/>
      <c r="UUZ317" s="96"/>
      <c r="UVA317" s="96"/>
      <c r="UVB317" s="96"/>
      <c r="UVC317" s="96"/>
      <c r="UVD317" s="96"/>
      <c r="UVE317" s="96"/>
      <c r="UVF317" s="96"/>
      <c r="UVG317" s="96"/>
      <c r="UVH317" s="96"/>
      <c r="UVI317" s="96"/>
      <c r="UVJ317" s="96"/>
      <c r="UVK317" s="96"/>
      <c r="UVL317" s="96"/>
      <c r="UVM317" s="96"/>
      <c r="UVN317" s="96"/>
      <c r="UVO317" s="96"/>
      <c r="UVP317" s="96"/>
      <c r="UVQ317" s="96"/>
      <c r="UVR317" s="96"/>
      <c r="UVS317" s="96"/>
      <c r="UVT317" s="96"/>
      <c r="UVU317" s="96"/>
      <c r="UVV317" s="96"/>
      <c r="UVW317" s="96"/>
      <c r="UVX317" s="96"/>
      <c r="UVY317" s="96"/>
      <c r="UVZ317" s="96"/>
      <c r="UWA317" s="96"/>
      <c r="UWB317" s="96"/>
      <c r="UWC317" s="96"/>
      <c r="UWD317" s="96"/>
      <c r="UWE317" s="96"/>
      <c r="UWF317" s="96"/>
      <c r="UWG317" s="96"/>
      <c r="UWH317" s="96"/>
      <c r="UWI317" s="96"/>
      <c r="UWJ317" s="96"/>
      <c r="UWK317" s="96"/>
      <c r="UWL317" s="96"/>
      <c r="UWM317" s="96"/>
      <c r="UWN317" s="96"/>
      <c r="UWO317" s="96"/>
      <c r="UWP317" s="96"/>
      <c r="UWQ317" s="96"/>
      <c r="UWR317" s="96"/>
      <c r="UWS317" s="96"/>
      <c r="UWT317" s="96"/>
      <c r="UWU317" s="96"/>
      <c r="UWV317" s="96"/>
      <c r="UWW317" s="96"/>
      <c r="UWX317" s="96"/>
      <c r="UWY317" s="96"/>
      <c r="UWZ317" s="96"/>
      <c r="UXA317" s="96"/>
      <c r="UXB317" s="96"/>
      <c r="UXC317" s="96"/>
      <c r="UXD317" s="96"/>
      <c r="UXE317" s="96"/>
      <c r="UXF317" s="96"/>
      <c r="UXG317" s="96"/>
      <c r="UXH317" s="96"/>
      <c r="UXI317" s="96"/>
      <c r="UXJ317" s="96"/>
      <c r="UXK317" s="96"/>
      <c r="UXL317" s="96"/>
      <c r="UXM317" s="96"/>
      <c r="UXN317" s="96"/>
      <c r="UXO317" s="96"/>
      <c r="UXP317" s="96"/>
      <c r="UXQ317" s="96"/>
      <c r="UXR317" s="96"/>
      <c r="UXS317" s="96"/>
      <c r="UXT317" s="96"/>
      <c r="UXU317" s="96"/>
      <c r="UXV317" s="96"/>
      <c r="UXW317" s="96"/>
      <c r="UXX317" s="96"/>
      <c r="UXY317" s="96"/>
      <c r="UXZ317" s="96"/>
      <c r="UYA317" s="96"/>
      <c r="UYB317" s="96"/>
      <c r="UYC317" s="96"/>
      <c r="UYD317" s="96"/>
      <c r="UYE317" s="96"/>
      <c r="UYF317" s="96"/>
      <c r="UYG317" s="96"/>
      <c r="UYH317" s="96"/>
      <c r="UYI317" s="96"/>
      <c r="UYJ317" s="96"/>
      <c r="UYK317" s="96"/>
      <c r="UYL317" s="96"/>
      <c r="UYM317" s="96"/>
      <c r="UYN317" s="96"/>
      <c r="UYO317" s="96"/>
      <c r="UYP317" s="96"/>
      <c r="UYQ317" s="96"/>
      <c r="UYR317" s="96"/>
      <c r="UYS317" s="96"/>
      <c r="UYT317" s="96"/>
      <c r="UYU317" s="96"/>
      <c r="UYV317" s="96"/>
      <c r="UYW317" s="96"/>
      <c r="UYX317" s="96"/>
      <c r="UYY317" s="96"/>
      <c r="UYZ317" s="96"/>
      <c r="UZA317" s="96"/>
      <c r="UZB317" s="96"/>
      <c r="UZC317" s="96"/>
      <c r="UZD317" s="96"/>
      <c r="UZE317" s="96"/>
      <c r="UZF317" s="96"/>
      <c r="UZG317" s="96"/>
      <c r="UZH317" s="96"/>
      <c r="UZI317" s="96"/>
      <c r="UZJ317" s="96"/>
      <c r="UZK317" s="96"/>
      <c r="UZL317" s="96"/>
      <c r="UZM317" s="96"/>
      <c r="UZN317" s="96"/>
      <c r="UZO317" s="96"/>
      <c r="UZP317" s="96"/>
      <c r="UZQ317" s="96"/>
      <c r="UZR317" s="96"/>
      <c r="UZS317" s="96"/>
      <c r="UZT317" s="96"/>
      <c r="UZU317" s="96"/>
      <c r="UZV317" s="96"/>
      <c r="UZW317" s="96"/>
      <c r="UZX317" s="96"/>
      <c r="UZY317" s="96"/>
      <c r="UZZ317" s="96"/>
      <c r="VAA317" s="96"/>
      <c r="VAB317" s="96"/>
      <c r="VAC317" s="96"/>
      <c r="VAD317" s="96"/>
      <c r="VAE317" s="96"/>
      <c r="VAF317" s="96"/>
      <c r="VAG317" s="96"/>
      <c r="VAH317" s="96"/>
      <c r="VAI317" s="96"/>
      <c r="VAJ317" s="96"/>
      <c r="VAK317" s="96"/>
      <c r="VAL317" s="96"/>
      <c r="VAM317" s="96"/>
      <c r="VAN317" s="96"/>
      <c r="VAO317" s="96"/>
      <c r="VAP317" s="96"/>
      <c r="VAQ317" s="96"/>
      <c r="VAR317" s="96"/>
      <c r="VAS317" s="96"/>
      <c r="VAT317" s="96"/>
      <c r="VAU317" s="96"/>
      <c r="VAV317" s="96"/>
      <c r="VAW317" s="96"/>
      <c r="VAX317" s="96"/>
      <c r="VAY317" s="96"/>
      <c r="VAZ317" s="96"/>
      <c r="VBA317" s="96"/>
      <c r="VBB317" s="96"/>
      <c r="VBC317" s="96"/>
      <c r="VBD317" s="96"/>
      <c r="VBE317" s="96"/>
      <c r="VBF317" s="96"/>
      <c r="VBG317" s="96"/>
      <c r="VBH317" s="96"/>
      <c r="VBI317" s="96"/>
      <c r="VBJ317" s="96"/>
      <c r="VBK317" s="96"/>
      <c r="VBL317" s="96"/>
      <c r="VBM317" s="96"/>
      <c r="VBN317" s="96"/>
      <c r="VBO317" s="96"/>
      <c r="VBP317" s="96"/>
      <c r="VBQ317" s="96"/>
      <c r="VBR317" s="96"/>
      <c r="VBS317" s="96"/>
      <c r="VBT317" s="96"/>
      <c r="VBU317" s="96"/>
      <c r="VBV317" s="96"/>
      <c r="VBW317" s="96"/>
      <c r="VBX317" s="96"/>
      <c r="VBY317" s="96"/>
      <c r="VBZ317" s="96"/>
      <c r="VCA317" s="96"/>
      <c r="VCB317" s="96"/>
      <c r="VCC317" s="96"/>
      <c r="VCD317" s="96"/>
      <c r="VCE317" s="96"/>
      <c r="VCF317" s="96"/>
      <c r="VCG317" s="96"/>
      <c r="VCH317" s="96"/>
      <c r="VCI317" s="96"/>
      <c r="VCJ317" s="96"/>
      <c r="VCK317" s="96"/>
      <c r="VCL317" s="96"/>
      <c r="VCM317" s="96"/>
      <c r="VCN317" s="96"/>
      <c r="VCO317" s="96"/>
      <c r="VCP317" s="96"/>
      <c r="VCQ317" s="96"/>
      <c r="VCR317" s="96"/>
      <c r="VCS317" s="96"/>
      <c r="VCT317" s="96"/>
      <c r="VCU317" s="96"/>
      <c r="VCV317" s="96"/>
      <c r="VCW317" s="96"/>
      <c r="VCX317" s="96"/>
      <c r="VCY317" s="96"/>
      <c r="VCZ317" s="96"/>
      <c r="VDA317" s="96"/>
      <c r="VDB317" s="96"/>
      <c r="VDC317" s="96"/>
      <c r="VDD317" s="96"/>
      <c r="VDE317" s="96"/>
      <c r="VDF317" s="96"/>
      <c r="VDG317" s="96"/>
      <c r="VDH317" s="96"/>
      <c r="VDI317" s="96"/>
      <c r="VDJ317" s="96"/>
      <c r="VDK317" s="96"/>
      <c r="VDL317" s="96"/>
      <c r="VDM317" s="96"/>
      <c r="VDN317" s="96"/>
      <c r="VDO317" s="96"/>
      <c r="VDP317" s="96"/>
      <c r="VDQ317" s="96"/>
      <c r="VDR317" s="96"/>
      <c r="VDS317" s="96"/>
      <c r="VDT317" s="96"/>
      <c r="VDU317" s="96"/>
      <c r="VDV317" s="96"/>
      <c r="VDW317" s="96"/>
      <c r="VDX317" s="96"/>
      <c r="VDY317" s="96"/>
      <c r="VDZ317" s="96"/>
      <c r="VEA317" s="96"/>
      <c r="VEB317" s="96"/>
      <c r="VEC317" s="96"/>
      <c r="VED317" s="96"/>
      <c r="VEE317" s="96"/>
      <c r="VEF317" s="96"/>
      <c r="VEG317" s="96"/>
      <c r="VEH317" s="96"/>
      <c r="VEI317" s="96"/>
      <c r="VEJ317" s="96"/>
      <c r="VEK317" s="96"/>
      <c r="VEL317" s="96"/>
      <c r="VEM317" s="96"/>
      <c r="VEN317" s="96"/>
      <c r="VEO317" s="96"/>
      <c r="VEP317" s="96"/>
      <c r="VEQ317" s="96"/>
      <c r="VER317" s="96"/>
      <c r="VES317" s="96"/>
      <c r="VET317" s="96"/>
      <c r="VEU317" s="96"/>
      <c r="VEV317" s="96"/>
      <c r="VEW317" s="96"/>
      <c r="VEX317" s="96"/>
      <c r="VEY317" s="96"/>
      <c r="VEZ317" s="96"/>
      <c r="VFA317" s="96"/>
      <c r="VFB317" s="96"/>
      <c r="VFC317" s="96"/>
      <c r="VFD317" s="96"/>
      <c r="VFE317" s="96"/>
      <c r="VFF317" s="96"/>
      <c r="VFG317" s="96"/>
      <c r="VFH317" s="96"/>
      <c r="VFI317" s="96"/>
      <c r="VFJ317" s="96"/>
      <c r="VFK317" s="96"/>
      <c r="VFL317" s="96"/>
      <c r="VFM317" s="96"/>
      <c r="VFN317" s="96"/>
      <c r="VFO317" s="96"/>
      <c r="VFP317" s="96"/>
      <c r="VFQ317" s="96"/>
      <c r="VFR317" s="96"/>
      <c r="VFS317" s="96"/>
      <c r="VFT317" s="96"/>
      <c r="VFU317" s="96"/>
      <c r="VFV317" s="96"/>
      <c r="VFW317" s="96"/>
      <c r="VFX317" s="96"/>
      <c r="VFY317" s="96"/>
      <c r="VFZ317" s="96"/>
      <c r="VGA317" s="96"/>
      <c r="VGB317" s="96"/>
      <c r="VGC317" s="96"/>
      <c r="VGD317" s="96"/>
      <c r="VGE317" s="96"/>
      <c r="VGF317" s="96"/>
      <c r="VGG317" s="96"/>
      <c r="VGH317" s="96"/>
      <c r="VGI317" s="96"/>
      <c r="VGJ317" s="96"/>
      <c r="VGK317" s="96"/>
      <c r="VGL317" s="96"/>
      <c r="VGM317" s="96"/>
      <c r="VGN317" s="96"/>
      <c r="VGO317" s="96"/>
      <c r="VGP317" s="96"/>
      <c r="VGQ317" s="96"/>
      <c r="VGR317" s="96"/>
      <c r="VGS317" s="96"/>
      <c r="VGT317" s="96"/>
      <c r="VGU317" s="96"/>
      <c r="VGV317" s="96"/>
      <c r="VGW317" s="96"/>
      <c r="VGX317" s="96"/>
      <c r="VGY317" s="96"/>
      <c r="VGZ317" s="96"/>
      <c r="VHA317" s="96"/>
      <c r="VHB317" s="96"/>
      <c r="VHC317" s="96"/>
      <c r="VHD317" s="96"/>
      <c r="VHE317" s="96"/>
      <c r="VHF317" s="96"/>
      <c r="VHG317" s="96"/>
      <c r="VHH317" s="96"/>
      <c r="VHI317" s="96"/>
      <c r="VHJ317" s="96"/>
      <c r="VHK317" s="96"/>
      <c r="VHL317" s="96"/>
      <c r="VHM317" s="96"/>
      <c r="VHN317" s="96"/>
      <c r="VHO317" s="96"/>
      <c r="VHP317" s="96"/>
      <c r="VHQ317" s="96"/>
      <c r="VHR317" s="96"/>
      <c r="VHS317" s="96"/>
      <c r="VHT317" s="96"/>
      <c r="VHU317" s="96"/>
      <c r="VHV317" s="96"/>
      <c r="VHW317" s="96"/>
      <c r="VHX317" s="96"/>
      <c r="VHY317" s="96"/>
      <c r="VHZ317" s="96"/>
      <c r="VIA317" s="96"/>
      <c r="VIB317" s="96"/>
      <c r="VIC317" s="96"/>
      <c r="VID317" s="96"/>
      <c r="VIE317" s="96"/>
      <c r="VIF317" s="96"/>
      <c r="VIG317" s="96"/>
      <c r="VIH317" s="96"/>
      <c r="VII317" s="96"/>
      <c r="VIJ317" s="96"/>
      <c r="VIK317" s="96"/>
      <c r="VIL317" s="96"/>
      <c r="VIM317" s="96"/>
      <c r="VIN317" s="96"/>
      <c r="VIO317" s="96"/>
      <c r="VIP317" s="96"/>
      <c r="VIQ317" s="96"/>
      <c r="VIR317" s="96"/>
      <c r="VIS317" s="96"/>
      <c r="VIT317" s="96"/>
      <c r="VIU317" s="96"/>
      <c r="VIV317" s="96"/>
      <c r="VIW317" s="96"/>
      <c r="VIX317" s="96"/>
      <c r="VIY317" s="96"/>
      <c r="VIZ317" s="96"/>
      <c r="VJA317" s="96"/>
      <c r="VJB317" s="96"/>
      <c r="VJC317" s="96"/>
      <c r="VJD317" s="96"/>
      <c r="VJE317" s="96"/>
      <c r="VJF317" s="96"/>
      <c r="VJG317" s="96"/>
      <c r="VJH317" s="96"/>
      <c r="VJI317" s="96"/>
      <c r="VJJ317" s="96"/>
      <c r="VJK317" s="96"/>
      <c r="VJL317" s="96"/>
      <c r="VJM317" s="96"/>
      <c r="VJN317" s="96"/>
      <c r="VJO317" s="96"/>
      <c r="VJP317" s="96"/>
      <c r="VJQ317" s="96"/>
      <c r="VJR317" s="96"/>
      <c r="VJS317" s="96"/>
      <c r="VJT317" s="96"/>
      <c r="VJU317" s="96"/>
      <c r="VJV317" s="96"/>
      <c r="VJW317" s="96"/>
      <c r="VJX317" s="96"/>
      <c r="VJY317" s="96"/>
      <c r="VJZ317" s="96"/>
      <c r="VKA317" s="96"/>
      <c r="VKB317" s="96"/>
      <c r="VKC317" s="96"/>
      <c r="VKD317" s="96"/>
      <c r="VKE317" s="96"/>
      <c r="VKF317" s="96"/>
      <c r="VKG317" s="96"/>
      <c r="VKH317" s="96"/>
      <c r="VKI317" s="96"/>
      <c r="VKJ317" s="96"/>
      <c r="VKK317" s="96"/>
      <c r="VKL317" s="96"/>
      <c r="VKM317" s="96"/>
      <c r="VKN317" s="96"/>
      <c r="VKO317" s="96"/>
      <c r="VKP317" s="96"/>
      <c r="VKQ317" s="96"/>
      <c r="VKR317" s="96"/>
      <c r="VKS317" s="96"/>
      <c r="VKT317" s="96"/>
      <c r="VKU317" s="96"/>
      <c r="VKV317" s="96"/>
      <c r="VKW317" s="96"/>
      <c r="VKX317" s="96"/>
      <c r="VKY317" s="96"/>
      <c r="VKZ317" s="96"/>
      <c r="VLA317" s="96"/>
      <c r="VLB317" s="96"/>
      <c r="VLC317" s="96"/>
      <c r="VLD317" s="96"/>
      <c r="VLE317" s="96"/>
      <c r="VLF317" s="96"/>
      <c r="VLG317" s="96"/>
      <c r="VLH317" s="96"/>
      <c r="VLI317" s="96"/>
      <c r="VLJ317" s="96"/>
      <c r="VLK317" s="96"/>
      <c r="VLL317" s="96"/>
      <c r="VLM317" s="96"/>
      <c r="VLN317" s="96"/>
      <c r="VLO317" s="96"/>
      <c r="VLP317" s="96"/>
      <c r="VLQ317" s="96"/>
      <c r="VLR317" s="96"/>
      <c r="VLS317" s="96"/>
      <c r="VLT317" s="96"/>
      <c r="VLU317" s="96"/>
      <c r="VLV317" s="96"/>
      <c r="VLW317" s="96"/>
      <c r="VLX317" s="96"/>
      <c r="VLY317" s="96"/>
      <c r="VLZ317" s="96"/>
      <c r="VMA317" s="96"/>
      <c r="VMB317" s="96"/>
      <c r="VMC317" s="96"/>
      <c r="VMD317" s="96"/>
      <c r="VME317" s="96"/>
      <c r="VMF317" s="96"/>
      <c r="VMG317" s="96"/>
      <c r="VMH317" s="96"/>
      <c r="VMI317" s="96"/>
      <c r="VMJ317" s="96"/>
      <c r="VMK317" s="96"/>
      <c r="VML317" s="96"/>
      <c r="VMM317" s="96"/>
      <c r="VMN317" s="96"/>
      <c r="VMO317" s="96"/>
      <c r="VMP317" s="96"/>
      <c r="VMQ317" s="96"/>
      <c r="VMR317" s="96"/>
      <c r="VMS317" s="96"/>
      <c r="VMT317" s="96"/>
      <c r="VMU317" s="96"/>
      <c r="VMV317" s="96"/>
      <c r="VMW317" s="96"/>
      <c r="VMX317" s="96"/>
      <c r="VMY317" s="96"/>
      <c r="VMZ317" s="96"/>
      <c r="VNA317" s="96"/>
      <c r="VNB317" s="96"/>
      <c r="VNC317" s="96"/>
      <c r="VND317" s="96"/>
      <c r="VNE317" s="96"/>
      <c r="VNF317" s="96"/>
      <c r="VNG317" s="96"/>
      <c r="VNH317" s="96"/>
      <c r="VNI317" s="96"/>
      <c r="VNJ317" s="96"/>
      <c r="VNK317" s="96"/>
      <c r="VNL317" s="96"/>
      <c r="VNM317" s="96"/>
      <c r="VNN317" s="96"/>
      <c r="VNO317" s="96"/>
      <c r="VNP317" s="96"/>
      <c r="VNQ317" s="96"/>
      <c r="VNR317" s="96"/>
      <c r="VNS317" s="96"/>
      <c r="VNT317" s="96"/>
      <c r="VNU317" s="96"/>
      <c r="VNV317" s="96"/>
      <c r="VNW317" s="96"/>
      <c r="VNX317" s="96"/>
      <c r="VNY317" s="96"/>
      <c r="VNZ317" s="96"/>
      <c r="VOA317" s="96"/>
      <c r="VOB317" s="96"/>
      <c r="VOC317" s="96"/>
      <c r="VOD317" s="96"/>
      <c r="VOE317" s="96"/>
      <c r="VOF317" s="96"/>
      <c r="VOG317" s="96"/>
      <c r="VOH317" s="96"/>
      <c r="VOI317" s="96"/>
      <c r="VOJ317" s="96"/>
      <c r="VOK317" s="96"/>
      <c r="VOL317" s="96"/>
      <c r="VOM317" s="96"/>
      <c r="VON317" s="96"/>
      <c r="VOO317" s="96"/>
      <c r="VOP317" s="96"/>
      <c r="VOQ317" s="96"/>
      <c r="VOR317" s="96"/>
      <c r="VOS317" s="96"/>
      <c r="VOT317" s="96"/>
      <c r="VOU317" s="96"/>
      <c r="VOV317" s="96"/>
      <c r="VOW317" s="96"/>
      <c r="VOX317" s="96"/>
      <c r="VOY317" s="96"/>
      <c r="VOZ317" s="96"/>
      <c r="VPA317" s="96"/>
      <c r="VPB317" s="96"/>
      <c r="VPC317" s="96"/>
      <c r="VPD317" s="96"/>
      <c r="VPE317" s="96"/>
      <c r="VPF317" s="96"/>
      <c r="VPG317" s="96"/>
      <c r="VPH317" s="96"/>
      <c r="VPI317" s="96"/>
      <c r="VPJ317" s="96"/>
      <c r="VPK317" s="96"/>
      <c r="VPL317" s="96"/>
      <c r="VPM317" s="96"/>
      <c r="VPN317" s="96"/>
      <c r="VPO317" s="96"/>
      <c r="VPP317" s="96"/>
      <c r="VPQ317" s="96"/>
      <c r="VPR317" s="96"/>
      <c r="VPS317" s="96"/>
      <c r="VPT317" s="96"/>
      <c r="VPU317" s="96"/>
      <c r="VPV317" s="96"/>
      <c r="VPW317" s="96"/>
      <c r="VPX317" s="96"/>
      <c r="VPY317" s="96"/>
      <c r="VPZ317" s="96"/>
      <c r="VQA317" s="96"/>
      <c r="VQB317" s="96"/>
      <c r="VQC317" s="96"/>
      <c r="VQD317" s="96"/>
      <c r="VQE317" s="96"/>
      <c r="VQF317" s="96"/>
      <c r="VQG317" s="96"/>
      <c r="VQH317" s="96"/>
      <c r="VQI317" s="96"/>
      <c r="VQJ317" s="96"/>
      <c r="VQK317" s="96"/>
      <c r="VQL317" s="96"/>
      <c r="VQM317" s="96"/>
      <c r="VQN317" s="96"/>
      <c r="VQO317" s="96"/>
      <c r="VQP317" s="96"/>
      <c r="VQQ317" s="96"/>
      <c r="VQR317" s="96"/>
      <c r="VQS317" s="96"/>
      <c r="VQT317" s="96"/>
      <c r="VQU317" s="96"/>
      <c r="VQV317" s="96"/>
      <c r="VQW317" s="96"/>
      <c r="VQX317" s="96"/>
      <c r="VQY317" s="96"/>
      <c r="VQZ317" s="96"/>
      <c r="VRA317" s="96"/>
      <c r="VRB317" s="96"/>
      <c r="VRC317" s="96"/>
      <c r="VRD317" s="96"/>
      <c r="VRE317" s="96"/>
      <c r="VRF317" s="96"/>
      <c r="VRG317" s="96"/>
      <c r="VRH317" s="96"/>
      <c r="VRI317" s="96"/>
      <c r="VRJ317" s="96"/>
      <c r="VRK317" s="96"/>
      <c r="VRL317" s="96"/>
      <c r="VRM317" s="96"/>
      <c r="VRN317" s="96"/>
      <c r="VRO317" s="96"/>
      <c r="VRP317" s="96"/>
      <c r="VRQ317" s="96"/>
      <c r="VRR317" s="96"/>
      <c r="VRS317" s="96"/>
      <c r="VRT317" s="96"/>
      <c r="VRU317" s="96"/>
      <c r="VRV317" s="96"/>
      <c r="VRW317" s="96"/>
      <c r="VRX317" s="96"/>
      <c r="VRY317" s="96"/>
      <c r="VRZ317" s="96"/>
      <c r="VSA317" s="96"/>
      <c r="VSB317" s="96"/>
      <c r="VSC317" s="96"/>
      <c r="VSD317" s="96"/>
      <c r="VSE317" s="96"/>
      <c r="VSF317" s="96"/>
      <c r="VSG317" s="96"/>
      <c r="VSH317" s="96"/>
      <c r="VSI317" s="96"/>
      <c r="VSJ317" s="96"/>
      <c r="VSK317" s="96"/>
      <c r="VSL317" s="96"/>
      <c r="VSM317" s="96"/>
      <c r="VSN317" s="96"/>
      <c r="VSO317" s="96"/>
      <c r="VSP317" s="96"/>
      <c r="VSQ317" s="96"/>
      <c r="VSR317" s="96"/>
      <c r="VSS317" s="96"/>
      <c r="VST317" s="96"/>
      <c r="VSU317" s="96"/>
      <c r="VSV317" s="96"/>
      <c r="VSW317" s="96"/>
      <c r="VSX317" s="96"/>
      <c r="VSY317" s="96"/>
      <c r="VSZ317" s="96"/>
      <c r="VTA317" s="96"/>
      <c r="VTB317" s="96"/>
      <c r="VTC317" s="96"/>
      <c r="VTD317" s="96"/>
      <c r="VTE317" s="96"/>
      <c r="VTF317" s="96"/>
      <c r="VTG317" s="96"/>
      <c r="VTH317" s="96"/>
      <c r="VTI317" s="96"/>
      <c r="VTJ317" s="96"/>
      <c r="VTK317" s="96"/>
      <c r="VTL317" s="96"/>
      <c r="VTM317" s="96"/>
      <c r="VTN317" s="96"/>
      <c r="VTO317" s="96"/>
      <c r="VTP317" s="96"/>
      <c r="VTQ317" s="96"/>
      <c r="VTR317" s="96"/>
      <c r="VTS317" s="96"/>
      <c r="VTT317" s="96"/>
      <c r="VTU317" s="96"/>
      <c r="VTV317" s="96"/>
      <c r="VTW317" s="96"/>
      <c r="VTX317" s="96"/>
      <c r="VTY317" s="96"/>
      <c r="VTZ317" s="96"/>
      <c r="VUA317" s="96"/>
      <c r="VUB317" s="96"/>
      <c r="VUC317" s="96"/>
      <c r="VUD317" s="96"/>
      <c r="VUE317" s="96"/>
      <c r="VUF317" s="96"/>
      <c r="VUG317" s="96"/>
      <c r="VUH317" s="96"/>
      <c r="VUI317" s="96"/>
      <c r="VUJ317" s="96"/>
      <c r="VUK317" s="96"/>
      <c r="VUL317" s="96"/>
      <c r="VUM317" s="96"/>
      <c r="VUN317" s="96"/>
      <c r="VUO317" s="96"/>
      <c r="VUP317" s="96"/>
      <c r="VUQ317" s="96"/>
      <c r="VUR317" s="96"/>
      <c r="VUS317" s="96"/>
      <c r="VUT317" s="96"/>
      <c r="VUU317" s="96"/>
      <c r="VUV317" s="96"/>
      <c r="VUW317" s="96"/>
      <c r="VUX317" s="96"/>
      <c r="VUY317" s="96"/>
      <c r="VUZ317" s="96"/>
      <c r="VVA317" s="96"/>
      <c r="VVB317" s="96"/>
      <c r="VVC317" s="96"/>
      <c r="VVD317" s="96"/>
      <c r="VVE317" s="96"/>
      <c r="VVF317" s="96"/>
      <c r="VVG317" s="96"/>
      <c r="VVH317" s="96"/>
      <c r="VVI317" s="96"/>
      <c r="VVJ317" s="96"/>
      <c r="VVK317" s="96"/>
      <c r="VVL317" s="96"/>
      <c r="VVM317" s="96"/>
      <c r="VVN317" s="96"/>
      <c r="VVO317" s="96"/>
      <c r="VVP317" s="96"/>
      <c r="VVQ317" s="96"/>
      <c r="VVR317" s="96"/>
      <c r="VVS317" s="96"/>
      <c r="VVT317" s="96"/>
      <c r="VVU317" s="96"/>
      <c r="VVV317" s="96"/>
      <c r="VVW317" s="96"/>
      <c r="VVX317" s="96"/>
      <c r="VVY317" s="96"/>
      <c r="VVZ317" s="96"/>
      <c r="VWA317" s="96"/>
      <c r="VWB317" s="96"/>
      <c r="VWC317" s="96"/>
      <c r="VWD317" s="96"/>
      <c r="VWE317" s="96"/>
      <c r="VWF317" s="96"/>
      <c r="VWG317" s="96"/>
      <c r="VWH317" s="96"/>
      <c r="VWI317" s="96"/>
      <c r="VWJ317" s="96"/>
      <c r="VWK317" s="96"/>
      <c r="VWL317" s="96"/>
      <c r="VWM317" s="96"/>
      <c r="VWN317" s="96"/>
      <c r="VWO317" s="96"/>
      <c r="VWP317" s="96"/>
      <c r="VWQ317" s="96"/>
      <c r="VWR317" s="96"/>
      <c r="VWS317" s="96"/>
      <c r="VWT317" s="96"/>
      <c r="VWU317" s="96"/>
      <c r="VWV317" s="96"/>
      <c r="VWW317" s="96"/>
      <c r="VWX317" s="96"/>
      <c r="VWY317" s="96"/>
      <c r="VWZ317" s="96"/>
      <c r="VXA317" s="96"/>
      <c r="VXB317" s="96"/>
      <c r="VXC317" s="96"/>
      <c r="VXD317" s="96"/>
      <c r="VXE317" s="96"/>
      <c r="VXF317" s="96"/>
      <c r="VXG317" s="96"/>
      <c r="VXH317" s="96"/>
      <c r="VXI317" s="96"/>
      <c r="VXJ317" s="96"/>
      <c r="VXK317" s="96"/>
      <c r="VXL317" s="96"/>
      <c r="VXM317" s="96"/>
      <c r="VXN317" s="96"/>
      <c r="VXO317" s="96"/>
      <c r="VXP317" s="96"/>
      <c r="VXQ317" s="96"/>
      <c r="VXR317" s="96"/>
      <c r="VXS317" s="96"/>
      <c r="VXT317" s="96"/>
      <c r="VXU317" s="96"/>
      <c r="VXV317" s="96"/>
      <c r="VXW317" s="96"/>
      <c r="VXX317" s="96"/>
      <c r="VXY317" s="96"/>
      <c r="VXZ317" s="96"/>
      <c r="VYA317" s="96"/>
      <c r="VYB317" s="96"/>
      <c r="VYC317" s="96"/>
      <c r="VYD317" s="96"/>
      <c r="VYE317" s="96"/>
      <c r="VYF317" s="96"/>
      <c r="VYG317" s="96"/>
      <c r="VYH317" s="96"/>
      <c r="VYI317" s="96"/>
      <c r="VYJ317" s="96"/>
      <c r="VYK317" s="96"/>
      <c r="VYL317" s="96"/>
      <c r="VYM317" s="96"/>
      <c r="VYN317" s="96"/>
      <c r="VYO317" s="96"/>
      <c r="VYP317" s="96"/>
      <c r="VYQ317" s="96"/>
      <c r="VYR317" s="96"/>
      <c r="VYS317" s="96"/>
      <c r="VYT317" s="96"/>
      <c r="VYU317" s="96"/>
      <c r="VYV317" s="96"/>
      <c r="VYW317" s="96"/>
      <c r="VYX317" s="96"/>
      <c r="VYY317" s="96"/>
      <c r="VYZ317" s="96"/>
      <c r="VZA317" s="96"/>
      <c r="VZB317" s="96"/>
      <c r="VZC317" s="96"/>
      <c r="VZD317" s="96"/>
      <c r="VZE317" s="96"/>
      <c r="VZF317" s="96"/>
      <c r="VZG317" s="96"/>
      <c r="VZH317" s="96"/>
      <c r="VZI317" s="96"/>
      <c r="VZJ317" s="96"/>
      <c r="VZK317" s="96"/>
      <c r="VZL317" s="96"/>
      <c r="VZM317" s="96"/>
      <c r="VZN317" s="96"/>
      <c r="VZO317" s="96"/>
      <c r="VZP317" s="96"/>
      <c r="VZQ317" s="96"/>
      <c r="VZR317" s="96"/>
      <c r="VZS317" s="96"/>
      <c r="VZT317" s="96"/>
      <c r="VZU317" s="96"/>
      <c r="VZV317" s="96"/>
      <c r="VZW317" s="96"/>
      <c r="VZX317" s="96"/>
      <c r="VZY317" s="96"/>
      <c r="VZZ317" s="96"/>
      <c r="WAA317" s="96"/>
      <c r="WAB317" s="96"/>
      <c r="WAC317" s="96"/>
      <c r="WAD317" s="96"/>
      <c r="WAE317" s="96"/>
      <c r="WAF317" s="96"/>
      <c r="WAG317" s="96"/>
      <c r="WAH317" s="96"/>
      <c r="WAI317" s="96"/>
      <c r="WAJ317" s="96"/>
      <c r="WAK317" s="96"/>
      <c r="WAL317" s="96"/>
      <c r="WAM317" s="96"/>
      <c r="WAN317" s="96"/>
      <c r="WAO317" s="96"/>
      <c r="WAP317" s="96"/>
      <c r="WAQ317" s="96"/>
      <c r="WAR317" s="96"/>
      <c r="WAS317" s="96"/>
      <c r="WAT317" s="96"/>
      <c r="WAU317" s="96"/>
      <c r="WAV317" s="96"/>
      <c r="WAW317" s="96"/>
      <c r="WAX317" s="96"/>
      <c r="WAY317" s="96"/>
      <c r="WAZ317" s="96"/>
      <c r="WBA317" s="96"/>
      <c r="WBB317" s="96"/>
      <c r="WBC317" s="96"/>
      <c r="WBD317" s="96"/>
      <c r="WBE317" s="96"/>
      <c r="WBF317" s="96"/>
      <c r="WBG317" s="96"/>
      <c r="WBH317" s="96"/>
      <c r="WBI317" s="96"/>
      <c r="WBJ317" s="96"/>
      <c r="WBK317" s="96"/>
      <c r="WBL317" s="96"/>
      <c r="WBM317" s="96"/>
      <c r="WBN317" s="96"/>
      <c r="WBO317" s="96"/>
      <c r="WBP317" s="96"/>
      <c r="WBQ317" s="96"/>
      <c r="WBR317" s="96"/>
      <c r="WBS317" s="96"/>
      <c r="WBT317" s="96"/>
      <c r="WBU317" s="96"/>
      <c r="WBV317" s="96"/>
      <c r="WBW317" s="96"/>
      <c r="WBX317" s="96"/>
      <c r="WBY317" s="96"/>
      <c r="WBZ317" s="96"/>
      <c r="WCA317" s="96"/>
      <c r="WCB317" s="96"/>
      <c r="WCC317" s="96"/>
      <c r="WCD317" s="96"/>
      <c r="WCE317" s="96"/>
      <c r="WCF317" s="96"/>
      <c r="WCG317" s="96"/>
      <c r="WCH317" s="96"/>
      <c r="WCI317" s="96"/>
      <c r="WCJ317" s="96"/>
      <c r="WCK317" s="96"/>
      <c r="WCL317" s="96"/>
      <c r="WCM317" s="96"/>
      <c r="WCN317" s="96"/>
      <c r="WCO317" s="96"/>
      <c r="WCP317" s="96"/>
      <c r="WCQ317" s="96"/>
      <c r="WCR317" s="96"/>
      <c r="WCS317" s="96"/>
      <c r="WCT317" s="96"/>
      <c r="WCU317" s="96"/>
      <c r="WCV317" s="96"/>
      <c r="WCW317" s="96"/>
      <c r="WCX317" s="96"/>
      <c r="WCY317" s="96"/>
      <c r="WCZ317" s="96"/>
      <c r="WDA317" s="96"/>
      <c r="WDB317" s="96"/>
      <c r="WDC317" s="96"/>
      <c r="WDD317" s="96"/>
      <c r="WDE317" s="96"/>
      <c r="WDF317" s="96"/>
      <c r="WDG317" s="96"/>
      <c r="WDH317" s="96"/>
      <c r="WDI317" s="96"/>
      <c r="WDJ317" s="96"/>
      <c r="WDK317" s="96"/>
      <c r="WDL317" s="96"/>
      <c r="WDM317" s="96"/>
      <c r="WDN317" s="96"/>
      <c r="WDO317" s="96"/>
      <c r="WDP317" s="96"/>
      <c r="WDQ317" s="96"/>
      <c r="WDR317" s="96"/>
      <c r="WDS317" s="96"/>
      <c r="WDT317" s="96"/>
      <c r="WDU317" s="96"/>
      <c r="WDV317" s="96"/>
      <c r="WDW317" s="96"/>
      <c r="WDX317" s="96"/>
      <c r="WDY317" s="96"/>
      <c r="WDZ317" s="96"/>
      <c r="WEA317" s="96"/>
      <c r="WEB317" s="96"/>
      <c r="WEC317" s="96"/>
      <c r="WED317" s="96"/>
      <c r="WEE317" s="96"/>
      <c r="WEF317" s="96"/>
      <c r="WEG317" s="96"/>
      <c r="WEH317" s="96"/>
      <c r="WEI317" s="96"/>
      <c r="WEJ317" s="96"/>
      <c r="WEK317" s="96"/>
      <c r="WEL317" s="96"/>
      <c r="WEM317" s="96"/>
      <c r="WEN317" s="96"/>
      <c r="WEO317" s="96"/>
      <c r="WEP317" s="96"/>
      <c r="WEQ317" s="96"/>
      <c r="WER317" s="96"/>
      <c r="WES317" s="96"/>
      <c r="WET317" s="96"/>
      <c r="WEU317" s="96"/>
      <c r="WEV317" s="96"/>
      <c r="WEW317" s="96"/>
      <c r="WEX317" s="96"/>
      <c r="WEY317" s="96"/>
      <c r="WEZ317" s="96"/>
      <c r="WFA317" s="96"/>
      <c r="WFB317" s="96"/>
      <c r="WFC317" s="96"/>
      <c r="WFD317" s="96"/>
      <c r="WFE317" s="96"/>
      <c r="WFF317" s="96"/>
      <c r="WFG317" s="96"/>
      <c r="WFH317" s="96"/>
      <c r="WFI317" s="96"/>
      <c r="WFJ317" s="96"/>
      <c r="WFK317" s="96"/>
      <c r="WFL317" s="96"/>
      <c r="WFM317" s="96"/>
      <c r="WFN317" s="96"/>
      <c r="WFO317" s="96"/>
      <c r="WFP317" s="96"/>
      <c r="WFQ317" s="96"/>
      <c r="WFR317" s="96"/>
      <c r="WFS317" s="96"/>
      <c r="WFT317" s="96"/>
      <c r="WFU317" s="96"/>
      <c r="WFV317" s="96"/>
      <c r="WFW317" s="96"/>
      <c r="WFX317" s="96"/>
      <c r="WFY317" s="96"/>
      <c r="WFZ317" s="96"/>
      <c r="WGA317" s="96"/>
      <c r="WGB317" s="96"/>
      <c r="WGC317" s="96"/>
      <c r="WGD317" s="96"/>
      <c r="WGE317" s="96"/>
      <c r="WGF317" s="96"/>
      <c r="WGG317" s="96"/>
      <c r="WGH317" s="96"/>
      <c r="WGI317" s="96"/>
      <c r="WGJ317" s="96"/>
      <c r="WGK317" s="96"/>
      <c r="WGL317" s="96"/>
      <c r="WGM317" s="96"/>
      <c r="WGN317" s="96"/>
      <c r="WGO317" s="96"/>
      <c r="WGP317" s="96"/>
      <c r="WGQ317" s="96"/>
      <c r="WGR317" s="96"/>
      <c r="WGS317" s="96"/>
      <c r="WGT317" s="96"/>
      <c r="WGU317" s="96"/>
      <c r="WGV317" s="96"/>
      <c r="WGW317" s="96"/>
      <c r="WGX317" s="96"/>
      <c r="WGY317" s="96"/>
      <c r="WGZ317" s="96"/>
      <c r="WHA317" s="96"/>
      <c r="WHB317" s="96"/>
      <c r="WHC317" s="96"/>
      <c r="WHD317" s="96"/>
      <c r="WHE317" s="96"/>
      <c r="WHF317" s="96"/>
      <c r="WHG317" s="96"/>
      <c r="WHH317" s="96"/>
      <c r="WHI317" s="96"/>
      <c r="WHJ317" s="96"/>
      <c r="WHK317" s="96"/>
      <c r="WHL317" s="96"/>
      <c r="WHM317" s="96"/>
      <c r="WHN317" s="96"/>
      <c r="WHO317" s="96"/>
      <c r="WHP317" s="96"/>
      <c r="WHQ317" s="96"/>
      <c r="WHR317" s="96"/>
      <c r="WHS317" s="96"/>
      <c r="WHT317" s="96"/>
      <c r="WHU317" s="96"/>
      <c r="WHV317" s="96"/>
      <c r="WHW317" s="96"/>
      <c r="WHX317" s="96"/>
      <c r="WHY317" s="96"/>
      <c r="WHZ317" s="96"/>
      <c r="WIA317" s="96"/>
      <c r="WIB317" s="96"/>
      <c r="WIC317" s="96"/>
      <c r="WID317" s="96"/>
      <c r="WIE317" s="96"/>
      <c r="WIF317" s="96"/>
      <c r="WIG317" s="96"/>
      <c r="WIH317" s="96"/>
      <c r="WII317" s="96"/>
      <c r="WIJ317" s="96"/>
      <c r="WIK317" s="96"/>
      <c r="WIL317" s="96"/>
      <c r="WIM317" s="96"/>
      <c r="WIN317" s="96"/>
      <c r="WIO317" s="96"/>
      <c r="WIP317" s="96"/>
      <c r="WIQ317" s="96"/>
      <c r="WIR317" s="96"/>
      <c r="WIS317" s="96"/>
      <c r="WIT317" s="96"/>
      <c r="WIU317" s="96"/>
      <c r="WIV317" s="96"/>
      <c r="WIW317" s="96"/>
      <c r="WIX317" s="96"/>
      <c r="WIY317" s="96"/>
      <c r="WIZ317" s="96"/>
      <c r="WJA317" s="96"/>
      <c r="WJB317" s="96"/>
      <c r="WJC317" s="96"/>
      <c r="WJD317" s="96"/>
      <c r="WJE317" s="96"/>
      <c r="WJF317" s="96"/>
      <c r="WJG317" s="96"/>
      <c r="WJH317" s="96"/>
      <c r="WJI317" s="96"/>
      <c r="WJJ317" s="96"/>
      <c r="WJK317" s="96"/>
      <c r="WJL317" s="96"/>
      <c r="WJM317" s="96"/>
      <c r="WJN317" s="96"/>
      <c r="WJO317" s="96"/>
      <c r="WJP317" s="96"/>
      <c r="WJQ317" s="96"/>
      <c r="WJR317" s="96"/>
      <c r="WJS317" s="96"/>
      <c r="WJT317" s="96"/>
      <c r="WJU317" s="96"/>
      <c r="WJV317" s="96"/>
      <c r="WJW317" s="96"/>
      <c r="WJX317" s="96"/>
      <c r="WJY317" s="96"/>
      <c r="WJZ317" s="96"/>
      <c r="WKA317" s="96"/>
      <c r="WKB317" s="96"/>
      <c r="WKC317" s="96"/>
      <c r="WKD317" s="96"/>
      <c r="WKE317" s="96"/>
      <c r="WKF317" s="96"/>
      <c r="WKG317" s="96"/>
      <c r="WKH317" s="96"/>
      <c r="WKI317" s="96"/>
      <c r="WKJ317" s="96"/>
      <c r="WKK317" s="96"/>
      <c r="WKL317" s="96"/>
      <c r="WKM317" s="96"/>
      <c r="WKN317" s="96"/>
      <c r="WKO317" s="96"/>
      <c r="WKP317" s="96"/>
      <c r="WKQ317" s="96"/>
      <c r="WKR317" s="96"/>
      <c r="WKS317" s="96"/>
      <c r="WKT317" s="96"/>
      <c r="WKU317" s="96"/>
      <c r="WKV317" s="96"/>
      <c r="WKW317" s="96"/>
      <c r="WKX317" s="96"/>
      <c r="WKY317" s="96"/>
      <c r="WKZ317" s="96"/>
      <c r="WLA317" s="96"/>
      <c r="WLB317" s="96"/>
      <c r="WLC317" s="96"/>
      <c r="WLD317" s="96"/>
      <c r="WLE317" s="96"/>
      <c r="WLF317" s="96"/>
      <c r="WLG317" s="96"/>
      <c r="WLH317" s="96"/>
      <c r="WLI317" s="96"/>
      <c r="WLJ317" s="96"/>
      <c r="WLK317" s="96"/>
      <c r="WLL317" s="96"/>
      <c r="WLM317" s="96"/>
      <c r="WLN317" s="96"/>
      <c r="WLO317" s="96"/>
      <c r="WLP317" s="96"/>
      <c r="WLQ317" s="96"/>
      <c r="WLR317" s="96"/>
      <c r="WLS317" s="96"/>
      <c r="WLT317" s="96"/>
      <c r="WLU317" s="96"/>
      <c r="WLV317" s="96"/>
      <c r="WLW317" s="96"/>
      <c r="WLX317" s="96"/>
      <c r="WLY317" s="96"/>
      <c r="WLZ317" s="96"/>
      <c r="WMA317" s="96"/>
      <c r="WMB317" s="96"/>
      <c r="WMC317" s="96"/>
      <c r="WMD317" s="96"/>
      <c r="WME317" s="96"/>
      <c r="WMF317" s="96"/>
      <c r="WMG317" s="96"/>
      <c r="WMH317" s="96"/>
      <c r="WMI317" s="96"/>
      <c r="WMJ317" s="96"/>
      <c r="WMK317" s="96"/>
      <c r="WML317" s="96"/>
      <c r="WMM317" s="96"/>
      <c r="WMN317" s="96"/>
      <c r="WMO317" s="96"/>
      <c r="WMP317" s="96"/>
      <c r="WMQ317" s="96"/>
      <c r="WMR317" s="96"/>
      <c r="WMS317" s="96"/>
      <c r="WMT317" s="96"/>
      <c r="WMU317" s="96"/>
      <c r="WMV317" s="96"/>
      <c r="WMW317" s="96"/>
      <c r="WMX317" s="96"/>
      <c r="WMY317" s="96"/>
      <c r="WMZ317" s="96"/>
      <c r="WNA317" s="96"/>
      <c r="WNB317" s="96"/>
      <c r="WNC317" s="96"/>
      <c r="WND317" s="96"/>
      <c r="WNE317" s="96"/>
      <c r="WNF317" s="96"/>
      <c r="WNG317" s="96"/>
      <c r="WNH317" s="96"/>
      <c r="WNI317" s="96"/>
      <c r="WNJ317" s="96"/>
      <c r="WNK317" s="96"/>
      <c r="WNL317" s="96"/>
      <c r="WNM317" s="96"/>
      <c r="WNN317" s="96"/>
      <c r="WNO317" s="96"/>
      <c r="WNP317" s="96"/>
      <c r="WNQ317" s="96"/>
      <c r="WNR317" s="96"/>
      <c r="WNS317" s="96"/>
      <c r="WNT317" s="96"/>
      <c r="WNU317" s="96"/>
      <c r="WNV317" s="96"/>
      <c r="WNW317" s="96"/>
      <c r="WNX317" s="96"/>
      <c r="WNY317" s="96"/>
      <c r="WNZ317" s="96"/>
      <c r="WOA317" s="96"/>
      <c r="WOB317" s="96"/>
      <c r="WOC317" s="96"/>
      <c r="WOD317" s="96"/>
      <c r="WOE317" s="96"/>
      <c r="WOF317" s="96"/>
      <c r="WOG317" s="96"/>
      <c r="WOH317" s="96"/>
      <c r="WOI317" s="96"/>
      <c r="WOJ317" s="96"/>
      <c r="WOK317" s="96"/>
      <c r="WOL317" s="96"/>
      <c r="WOM317" s="96"/>
      <c r="WON317" s="96"/>
      <c r="WOO317" s="96"/>
      <c r="WOP317" s="96"/>
      <c r="WOQ317" s="96"/>
      <c r="WOR317" s="96"/>
      <c r="WOS317" s="96"/>
      <c r="WOT317" s="96"/>
      <c r="WOU317" s="96"/>
      <c r="WOV317" s="96"/>
      <c r="WOW317" s="96"/>
      <c r="WOX317" s="96"/>
      <c r="WOY317" s="96"/>
      <c r="WOZ317" s="96"/>
      <c r="WPA317" s="96"/>
      <c r="WPB317" s="96"/>
      <c r="WPC317" s="96"/>
      <c r="WPD317" s="96"/>
      <c r="WPE317" s="96"/>
      <c r="WPF317" s="96"/>
      <c r="WPG317" s="96"/>
      <c r="WPH317" s="96"/>
      <c r="WPI317" s="96"/>
      <c r="WPJ317" s="96"/>
      <c r="WPK317" s="96"/>
      <c r="WPL317" s="96"/>
      <c r="WPM317" s="96"/>
      <c r="WPN317" s="96"/>
      <c r="WPO317" s="96"/>
      <c r="WPP317" s="96"/>
      <c r="WPQ317" s="96"/>
      <c r="WPR317" s="96"/>
      <c r="WPS317" s="96"/>
      <c r="WPT317" s="96"/>
      <c r="WPU317" s="96"/>
      <c r="WPV317" s="96"/>
      <c r="WPW317" s="96"/>
      <c r="WPX317" s="96"/>
      <c r="WPY317" s="96"/>
      <c r="WPZ317" s="96"/>
      <c r="WQA317" s="96"/>
      <c r="WQB317" s="96"/>
      <c r="WQC317" s="96"/>
      <c r="WQD317" s="96"/>
      <c r="WQE317" s="96"/>
      <c r="WQF317" s="96"/>
      <c r="WQG317" s="96"/>
      <c r="WQH317" s="96"/>
      <c r="WQI317" s="96"/>
      <c r="WQJ317" s="96"/>
      <c r="WQK317" s="96"/>
      <c r="WQL317" s="96"/>
      <c r="WQM317" s="96"/>
      <c r="WQN317" s="96"/>
      <c r="WQO317" s="96"/>
      <c r="WQP317" s="96"/>
      <c r="WQQ317" s="96"/>
      <c r="WQR317" s="96"/>
      <c r="WQS317" s="96"/>
      <c r="WQT317" s="96"/>
      <c r="WQU317" s="96"/>
      <c r="WQV317" s="96"/>
      <c r="WQW317" s="96"/>
      <c r="WQX317" s="96"/>
      <c r="WQY317" s="96"/>
      <c r="WQZ317" s="96"/>
      <c r="WRA317" s="96"/>
      <c r="WRB317" s="96"/>
      <c r="WRC317" s="96"/>
      <c r="WRD317" s="96"/>
      <c r="WRE317" s="96"/>
      <c r="WRF317" s="96"/>
      <c r="WRG317" s="96"/>
      <c r="WRH317" s="96"/>
      <c r="WRI317" s="96"/>
      <c r="WRJ317" s="96"/>
      <c r="WRK317" s="96"/>
      <c r="WRL317" s="96"/>
      <c r="WRM317" s="96"/>
      <c r="WRN317" s="96"/>
      <c r="WRO317" s="96"/>
      <c r="WRP317" s="96"/>
      <c r="WRQ317" s="96"/>
      <c r="WRR317" s="96"/>
      <c r="WRS317" s="96"/>
      <c r="WRT317" s="96"/>
      <c r="WRU317" s="96"/>
      <c r="WRV317" s="96"/>
      <c r="WRW317" s="96"/>
      <c r="WRX317" s="96"/>
      <c r="WRY317" s="96"/>
      <c r="WRZ317" s="96"/>
      <c r="WSA317" s="96"/>
      <c r="WSB317" s="96"/>
      <c r="WSC317" s="96"/>
      <c r="WSD317" s="96"/>
      <c r="WSE317" s="96"/>
      <c r="WSF317" s="96"/>
      <c r="WSG317" s="96"/>
      <c r="WSH317" s="96"/>
      <c r="WSI317" s="96"/>
      <c r="WSJ317" s="96"/>
      <c r="WSK317" s="96"/>
      <c r="WSL317" s="96"/>
      <c r="WSM317" s="96"/>
      <c r="WSN317" s="96"/>
      <c r="WSO317" s="96"/>
      <c r="WSP317" s="96"/>
      <c r="WSQ317" s="96"/>
      <c r="WSR317" s="96"/>
      <c r="WSS317" s="96"/>
      <c r="WST317" s="96"/>
      <c r="WSU317" s="96"/>
      <c r="WSV317" s="96"/>
      <c r="WSW317" s="96"/>
      <c r="WSX317" s="96"/>
      <c r="WSY317" s="96"/>
      <c r="WSZ317" s="96"/>
      <c r="WTA317" s="96"/>
      <c r="WTB317" s="96"/>
      <c r="WTC317" s="96"/>
      <c r="WTD317" s="96"/>
      <c r="WTE317" s="96"/>
      <c r="WTF317" s="96"/>
      <c r="WTG317" s="96"/>
      <c r="WTH317" s="96"/>
      <c r="WTI317" s="96"/>
      <c r="WTJ317" s="96"/>
      <c r="WTK317" s="96"/>
      <c r="WTL317" s="96"/>
      <c r="WTM317" s="96"/>
      <c r="WTN317" s="96"/>
      <c r="WTO317" s="96"/>
      <c r="WTP317" s="96"/>
      <c r="WTQ317" s="96"/>
      <c r="WTR317" s="96"/>
      <c r="WTS317" s="96"/>
      <c r="WTT317" s="96"/>
      <c r="WTU317" s="96"/>
      <c r="WTV317" s="96"/>
      <c r="WTW317" s="96"/>
      <c r="WTX317" s="96"/>
      <c r="WTY317" s="96"/>
      <c r="WTZ317" s="96"/>
      <c r="WUA317" s="96"/>
      <c r="WUB317" s="96"/>
      <c r="WUC317" s="96"/>
      <c r="WUD317" s="96"/>
      <c r="WUE317" s="96"/>
      <c r="WUF317" s="96"/>
      <c r="WUG317" s="96"/>
      <c r="WUH317" s="96"/>
      <c r="WUI317" s="96"/>
      <c r="WUJ317" s="96"/>
      <c r="WUK317" s="96"/>
      <c r="WUL317" s="96"/>
      <c r="WUM317" s="96"/>
      <c r="WUN317" s="96"/>
      <c r="WUO317" s="96"/>
      <c r="WUP317" s="96"/>
      <c r="WUQ317" s="96"/>
      <c r="WUR317" s="96"/>
      <c r="WUS317" s="96"/>
      <c r="WUT317" s="96"/>
      <c r="WUU317" s="96"/>
      <c r="WUV317" s="96"/>
      <c r="WUW317" s="96"/>
      <c r="WUX317" s="96"/>
      <c r="WUY317" s="96"/>
      <c r="WUZ317" s="96"/>
      <c r="WVA317" s="96"/>
      <c r="WVB317" s="96"/>
      <c r="WVC317" s="96"/>
      <c r="WVD317" s="96"/>
      <c r="WVE317" s="96"/>
      <c r="WVF317" s="96"/>
      <c r="WVG317" s="96"/>
      <c r="WVH317" s="96"/>
      <c r="WVI317" s="96"/>
    </row>
    <row r="318" spans="1:16129" x14ac:dyDescent="0.2">
      <c r="A318" s="321">
        <v>820</v>
      </c>
      <c r="B318" s="321" t="s">
        <v>577</v>
      </c>
      <c r="C318" s="80">
        <f>SUM(SUMIFS('1. Rpt 18s (non-CSU)'!Q$9:Q$555,'1. Rpt 18s (non-CSU)'!$J$9:$J$555,A274,'1. Rpt 18s (non-CSU)'!$I$9:$I$555,100),SUMIFS('1. Rpt 18s (non-CSU)'!Q$9:Q$555,'1. Rpt 18s (non-CSU)'!$J$9:$J$555,A274,'1. Rpt 18s (non-CSU)'!$I$9:$I$555,200),SUMIFS('1. Rpt 18s (non-CSU)'!Q$9:Q$555,'1. Rpt 18s (non-CSU)'!$J$9:$J$555,A274,'1. Rpt 18s (non-CSU)'!$I$9:$I$555,300))</f>
        <v>0</v>
      </c>
      <c r="D318" s="80">
        <f>SUM(SUMIFS('1. Rpt 18s (non-CSU)'!X$9:X$555,'1. Rpt 18s (non-CSU)'!$J$9:$J$555,A274,'1. Rpt 18s (non-CSU)'!$I$9:$I$555,100),SUMIFS('1. Rpt 18s (non-CSU)'!X$9:X$555,'1. Rpt 18s (non-CSU)'!$J$9:$J$555,A274,'1. Rpt 18s (non-CSU)'!$I$9:$I$555,200),SUMIFS('1. Rpt 18s (non-CSU)'!X$9:X$555,'1. Rpt 18s (non-CSU)'!$J$9:$J$555,A274,'1. Rpt 18s (non-CSU)'!$I$9:$I$555,300))</f>
        <v>0</v>
      </c>
      <c r="E318" s="80">
        <f>SUM(SUMIFS('1. Rpt 18s (non-CSU)'!AC$9:AC$555,'1. Rpt 18s (non-CSU)'!$J$9:$J$555,A274,'1. Rpt 18s (non-CSU)'!$I$9:$I$555,100),SUMIFS('1. Rpt 18s (non-CSU)'!AC$9:AC$555,'1. Rpt 18s (non-CSU)'!$J$9:$J$555,A274,'1. Rpt 18s (non-CSU)'!$I$9:$I$555,200),SUMIFS('1. Rpt 18s (non-CSU)'!AC$9:AC$555,'1. Rpt 18s (non-CSU)'!$J$9:$J$555,A274,'1. Rpt 18s (non-CSU)'!$I$9:$I$555,300))</f>
        <v>0</v>
      </c>
      <c r="F318" s="232">
        <f t="shared" si="26"/>
        <v>0</v>
      </c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6"/>
      <c r="CQ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6"/>
      <c r="DV318" s="96"/>
      <c r="DW318" s="96"/>
      <c r="DX318" s="96"/>
      <c r="DY318" s="96"/>
      <c r="DZ318" s="96"/>
      <c r="EA318" s="96"/>
      <c r="EB318" s="96"/>
      <c r="EC318" s="96"/>
      <c r="ED318" s="96"/>
      <c r="EE318" s="96"/>
      <c r="EF318" s="96"/>
      <c r="EG318" s="96"/>
      <c r="EH318" s="96"/>
      <c r="EI318" s="96"/>
      <c r="EJ318" s="96"/>
      <c r="EK318" s="96"/>
      <c r="EL318" s="96"/>
      <c r="EM318" s="96"/>
      <c r="EN318" s="96"/>
      <c r="EO318" s="96"/>
      <c r="EP318" s="96"/>
      <c r="EQ318" s="96"/>
      <c r="ER318" s="96"/>
      <c r="ES318" s="96"/>
      <c r="ET318" s="96"/>
      <c r="EU318" s="96"/>
      <c r="EV318" s="96"/>
      <c r="EW318" s="96"/>
      <c r="EX318" s="96"/>
      <c r="EY318" s="96"/>
      <c r="EZ318" s="96"/>
      <c r="FA318" s="96"/>
      <c r="FB318" s="96"/>
      <c r="FC318" s="96"/>
      <c r="FD318" s="96"/>
      <c r="FE318" s="96"/>
      <c r="FF318" s="96"/>
      <c r="FG318" s="96"/>
      <c r="FH318" s="96"/>
      <c r="FI318" s="96"/>
      <c r="FJ318" s="96"/>
      <c r="FK318" s="96"/>
      <c r="FL318" s="96"/>
      <c r="FM318" s="96"/>
      <c r="FN318" s="96"/>
      <c r="FO318" s="96"/>
      <c r="FP318" s="96"/>
      <c r="FQ318" s="96"/>
      <c r="FR318" s="96"/>
      <c r="FS318" s="96"/>
      <c r="FT318" s="96"/>
      <c r="FU318" s="96"/>
      <c r="FV318" s="96"/>
      <c r="FW318" s="96"/>
      <c r="FX318" s="96"/>
      <c r="FY318" s="96"/>
      <c r="FZ318" s="96"/>
      <c r="GA318" s="96"/>
      <c r="GB318" s="96"/>
      <c r="GC318" s="96"/>
      <c r="GD318" s="96"/>
      <c r="GE318" s="96"/>
      <c r="GF318" s="96"/>
      <c r="GG318" s="96"/>
      <c r="GH318" s="96"/>
      <c r="GI318" s="96"/>
      <c r="GJ318" s="96"/>
      <c r="GK318" s="96"/>
      <c r="GL318" s="96"/>
      <c r="GM318" s="96"/>
      <c r="GN318" s="96"/>
      <c r="GO318" s="96"/>
      <c r="GP318" s="96"/>
      <c r="GQ318" s="96"/>
      <c r="GR318" s="96"/>
      <c r="GS318" s="96"/>
      <c r="GT318" s="96"/>
      <c r="GU318" s="96"/>
      <c r="GV318" s="96"/>
      <c r="GW318" s="96"/>
      <c r="GX318" s="96"/>
      <c r="GY318" s="96"/>
      <c r="GZ318" s="96"/>
      <c r="HA318" s="96"/>
      <c r="HB318" s="96"/>
      <c r="HC318" s="96"/>
      <c r="HD318" s="96"/>
      <c r="HE318" s="96"/>
      <c r="HF318" s="96"/>
      <c r="HG318" s="96"/>
      <c r="HH318" s="96"/>
      <c r="HI318" s="96"/>
      <c r="HJ318" s="96"/>
      <c r="HK318" s="96"/>
      <c r="HL318" s="96"/>
      <c r="HM318" s="96"/>
      <c r="HN318" s="96"/>
      <c r="HO318" s="96"/>
      <c r="HP318" s="96"/>
      <c r="HQ318" s="96"/>
      <c r="HR318" s="96"/>
      <c r="HS318" s="96"/>
      <c r="HT318" s="96"/>
      <c r="HU318" s="96"/>
      <c r="HV318" s="96"/>
      <c r="HW318" s="96"/>
      <c r="HX318" s="96"/>
      <c r="HY318" s="96"/>
      <c r="HZ318" s="96"/>
      <c r="IA318" s="96"/>
      <c r="IB318" s="96"/>
      <c r="IC318" s="96"/>
      <c r="ID318" s="96"/>
      <c r="IE318" s="96"/>
      <c r="IF318" s="96"/>
      <c r="IG318" s="96"/>
      <c r="IH318" s="96"/>
      <c r="II318" s="96"/>
      <c r="IJ318" s="96"/>
      <c r="IK318" s="96"/>
      <c r="IL318" s="96"/>
      <c r="IM318" s="96"/>
      <c r="IN318" s="96"/>
      <c r="IO318" s="96"/>
      <c r="IP318" s="96"/>
      <c r="IQ318" s="96"/>
      <c r="IR318" s="96"/>
      <c r="IS318" s="96"/>
      <c r="IT318" s="96"/>
      <c r="IU318" s="96"/>
      <c r="IV318" s="96"/>
      <c r="IW318" s="96"/>
      <c r="IX318" s="96"/>
      <c r="IY318" s="96"/>
      <c r="IZ318" s="96"/>
      <c r="JA318" s="96"/>
      <c r="JB318" s="96"/>
      <c r="JC318" s="96"/>
      <c r="JD318" s="96"/>
      <c r="JE318" s="96"/>
      <c r="JF318" s="96"/>
      <c r="JG318" s="96"/>
      <c r="JH318" s="96"/>
      <c r="JI318" s="96"/>
      <c r="JJ318" s="96"/>
      <c r="JK318" s="96"/>
      <c r="JL318" s="96"/>
      <c r="JM318" s="96"/>
      <c r="JN318" s="96"/>
      <c r="JO318" s="96"/>
      <c r="JP318" s="96"/>
      <c r="JQ318" s="96"/>
      <c r="JR318" s="96"/>
      <c r="JS318" s="96"/>
      <c r="JT318" s="96"/>
      <c r="JU318" s="96"/>
      <c r="JV318" s="96"/>
      <c r="JW318" s="96"/>
      <c r="JX318" s="96"/>
      <c r="JY318" s="96"/>
      <c r="JZ318" s="96"/>
      <c r="KA318" s="96"/>
      <c r="KB318" s="96"/>
      <c r="KC318" s="96"/>
      <c r="KD318" s="96"/>
      <c r="KE318" s="96"/>
      <c r="KF318" s="96"/>
      <c r="KG318" s="96"/>
      <c r="KH318" s="96"/>
      <c r="KI318" s="96"/>
      <c r="KJ318" s="96"/>
      <c r="KK318" s="96"/>
      <c r="KL318" s="96"/>
      <c r="KM318" s="96"/>
      <c r="KN318" s="96"/>
      <c r="KO318" s="96"/>
      <c r="KP318" s="96"/>
      <c r="KQ318" s="96"/>
      <c r="KR318" s="96"/>
      <c r="KS318" s="96"/>
      <c r="KT318" s="96"/>
      <c r="KU318" s="96"/>
      <c r="KV318" s="96"/>
      <c r="KW318" s="96"/>
      <c r="KX318" s="96"/>
      <c r="KY318" s="96"/>
      <c r="KZ318" s="96"/>
      <c r="LA318" s="96"/>
      <c r="LB318" s="96"/>
      <c r="LC318" s="96"/>
      <c r="LD318" s="96"/>
      <c r="LE318" s="96"/>
      <c r="LF318" s="96"/>
      <c r="LG318" s="96"/>
      <c r="LH318" s="96"/>
      <c r="LI318" s="96"/>
      <c r="LJ318" s="96"/>
      <c r="LK318" s="96"/>
      <c r="LL318" s="96"/>
      <c r="LM318" s="96"/>
      <c r="LN318" s="96"/>
      <c r="LO318" s="96"/>
      <c r="LP318" s="96"/>
      <c r="LQ318" s="96"/>
      <c r="LR318" s="96"/>
      <c r="LS318" s="96"/>
      <c r="LT318" s="96"/>
      <c r="LU318" s="96"/>
      <c r="LV318" s="96"/>
      <c r="LW318" s="96"/>
      <c r="LX318" s="96"/>
      <c r="LY318" s="96"/>
      <c r="LZ318" s="96"/>
      <c r="MA318" s="96"/>
      <c r="MB318" s="96"/>
      <c r="MC318" s="96"/>
      <c r="MD318" s="96"/>
      <c r="ME318" s="96"/>
      <c r="MF318" s="96"/>
      <c r="MG318" s="96"/>
      <c r="MH318" s="96"/>
      <c r="MI318" s="96"/>
      <c r="MJ318" s="96"/>
      <c r="MK318" s="96"/>
      <c r="ML318" s="96"/>
      <c r="MM318" s="96"/>
      <c r="MN318" s="96"/>
      <c r="MO318" s="96"/>
      <c r="MP318" s="96"/>
      <c r="MQ318" s="96"/>
      <c r="MR318" s="96"/>
      <c r="MS318" s="96"/>
      <c r="MT318" s="96"/>
      <c r="MU318" s="96"/>
      <c r="MV318" s="96"/>
      <c r="MW318" s="96"/>
      <c r="MX318" s="96"/>
      <c r="MY318" s="96"/>
      <c r="MZ318" s="96"/>
      <c r="NA318" s="96"/>
      <c r="NB318" s="96"/>
      <c r="NC318" s="96"/>
      <c r="ND318" s="96"/>
      <c r="NE318" s="96"/>
      <c r="NF318" s="96"/>
      <c r="NG318" s="96"/>
      <c r="NH318" s="96"/>
      <c r="NI318" s="96"/>
      <c r="NJ318" s="96"/>
      <c r="NK318" s="96"/>
      <c r="NL318" s="96"/>
      <c r="NM318" s="96"/>
      <c r="NN318" s="96"/>
      <c r="NO318" s="96"/>
      <c r="NP318" s="96"/>
      <c r="NQ318" s="96"/>
      <c r="NR318" s="96"/>
      <c r="NS318" s="96"/>
      <c r="NT318" s="96"/>
      <c r="NU318" s="96"/>
      <c r="NV318" s="96"/>
      <c r="NW318" s="96"/>
      <c r="NX318" s="96"/>
      <c r="NY318" s="96"/>
      <c r="NZ318" s="96"/>
      <c r="OA318" s="96"/>
      <c r="OB318" s="96"/>
      <c r="OC318" s="96"/>
      <c r="OD318" s="96"/>
      <c r="OE318" s="96"/>
      <c r="OF318" s="96"/>
      <c r="OG318" s="96"/>
      <c r="OH318" s="96"/>
      <c r="OI318" s="96"/>
      <c r="OJ318" s="96"/>
      <c r="OK318" s="96"/>
      <c r="OL318" s="96"/>
      <c r="OM318" s="96"/>
      <c r="ON318" s="96"/>
      <c r="OO318" s="96"/>
      <c r="OP318" s="96"/>
      <c r="OQ318" s="96"/>
      <c r="OR318" s="96"/>
      <c r="OS318" s="96"/>
      <c r="OT318" s="96"/>
      <c r="OU318" s="96"/>
      <c r="OV318" s="96"/>
      <c r="OW318" s="96"/>
      <c r="OX318" s="96"/>
      <c r="OY318" s="96"/>
      <c r="OZ318" s="96"/>
      <c r="PA318" s="96"/>
      <c r="PB318" s="96"/>
      <c r="PC318" s="96"/>
      <c r="PD318" s="96"/>
      <c r="PE318" s="96"/>
      <c r="PF318" s="96"/>
      <c r="PG318" s="96"/>
      <c r="PH318" s="96"/>
      <c r="PI318" s="96"/>
      <c r="PJ318" s="96"/>
      <c r="PK318" s="96"/>
      <c r="PL318" s="96"/>
      <c r="PM318" s="96"/>
      <c r="PN318" s="96"/>
      <c r="PO318" s="96"/>
      <c r="PP318" s="96"/>
      <c r="PQ318" s="96"/>
      <c r="PR318" s="96"/>
      <c r="PS318" s="96"/>
      <c r="PT318" s="96"/>
      <c r="PU318" s="96"/>
      <c r="PV318" s="96"/>
      <c r="PW318" s="96"/>
      <c r="PX318" s="96"/>
      <c r="PY318" s="96"/>
      <c r="PZ318" s="96"/>
      <c r="QA318" s="96"/>
      <c r="QB318" s="96"/>
      <c r="QC318" s="96"/>
      <c r="QD318" s="96"/>
      <c r="QE318" s="96"/>
      <c r="QF318" s="96"/>
      <c r="QG318" s="96"/>
      <c r="QH318" s="96"/>
      <c r="QI318" s="96"/>
      <c r="QJ318" s="96"/>
      <c r="QK318" s="96"/>
      <c r="QL318" s="96"/>
      <c r="QM318" s="96"/>
      <c r="QN318" s="96"/>
      <c r="QO318" s="96"/>
      <c r="QP318" s="96"/>
      <c r="QQ318" s="96"/>
      <c r="QR318" s="96"/>
      <c r="QS318" s="96"/>
      <c r="QT318" s="96"/>
      <c r="QU318" s="96"/>
      <c r="QV318" s="96"/>
      <c r="QW318" s="96"/>
      <c r="QX318" s="96"/>
      <c r="QY318" s="96"/>
      <c r="QZ318" s="96"/>
      <c r="RA318" s="96"/>
      <c r="RB318" s="96"/>
      <c r="RC318" s="96"/>
      <c r="RD318" s="96"/>
      <c r="RE318" s="96"/>
      <c r="RF318" s="96"/>
      <c r="RG318" s="96"/>
      <c r="RH318" s="96"/>
      <c r="RI318" s="96"/>
      <c r="RJ318" s="96"/>
      <c r="RK318" s="96"/>
      <c r="RL318" s="96"/>
      <c r="RM318" s="96"/>
      <c r="RN318" s="96"/>
      <c r="RO318" s="96"/>
      <c r="RP318" s="96"/>
      <c r="RQ318" s="96"/>
      <c r="RR318" s="96"/>
      <c r="RS318" s="96"/>
      <c r="RT318" s="96"/>
      <c r="RU318" s="96"/>
      <c r="RV318" s="96"/>
      <c r="RW318" s="96"/>
      <c r="RX318" s="96"/>
      <c r="RY318" s="96"/>
      <c r="RZ318" s="96"/>
      <c r="SA318" s="96"/>
      <c r="SB318" s="96"/>
      <c r="SC318" s="96"/>
      <c r="SD318" s="96"/>
      <c r="SE318" s="96"/>
      <c r="SF318" s="96"/>
      <c r="SG318" s="96"/>
      <c r="SH318" s="96"/>
      <c r="SI318" s="96"/>
      <c r="SJ318" s="96"/>
      <c r="SK318" s="96"/>
      <c r="SL318" s="96"/>
      <c r="SM318" s="96"/>
      <c r="SN318" s="96"/>
      <c r="SO318" s="96"/>
      <c r="SP318" s="96"/>
      <c r="SQ318" s="96"/>
      <c r="SR318" s="96"/>
      <c r="SS318" s="96"/>
      <c r="ST318" s="96"/>
      <c r="SU318" s="96"/>
      <c r="SV318" s="96"/>
      <c r="SW318" s="96"/>
      <c r="SX318" s="96"/>
      <c r="SY318" s="96"/>
      <c r="SZ318" s="96"/>
      <c r="TA318" s="96"/>
      <c r="TB318" s="96"/>
      <c r="TC318" s="96"/>
      <c r="TD318" s="96"/>
      <c r="TE318" s="96"/>
      <c r="TF318" s="96"/>
      <c r="TG318" s="96"/>
      <c r="TH318" s="96"/>
      <c r="TI318" s="96"/>
      <c r="TJ318" s="96"/>
      <c r="TK318" s="96"/>
      <c r="TL318" s="96"/>
      <c r="TM318" s="96"/>
      <c r="TN318" s="96"/>
      <c r="TO318" s="96"/>
      <c r="TP318" s="96"/>
      <c r="TQ318" s="96"/>
      <c r="TR318" s="96"/>
      <c r="TS318" s="96"/>
      <c r="TT318" s="96"/>
      <c r="TU318" s="96"/>
      <c r="TV318" s="96"/>
      <c r="TW318" s="96"/>
      <c r="TX318" s="96"/>
      <c r="TY318" s="96"/>
      <c r="TZ318" s="96"/>
      <c r="UA318" s="96"/>
      <c r="UB318" s="96"/>
      <c r="UC318" s="96"/>
      <c r="UD318" s="96"/>
      <c r="UE318" s="96"/>
      <c r="UF318" s="96"/>
      <c r="UG318" s="96"/>
      <c r="UH318" s="96"/>
      <c r="UI318" s="96"/>
      <c r="UJ318" s="96"/>
      <c r="UK318" s="96"/>
      <c r="UL318" s="96"/>
      <c r="UM318" s="96"/>
      <c r="UN318" s="96"/>
      <c r="UO318" s="96"/>
      <c r="UP318" s="96"/>
      <c r="UQ318" s="96"/>
      <c r="UR318" s="96"/>
      <c r="US318" s="96"/>
      <c r="UT318" s="96"/>
      <c r="UU318" s="96"/>
      <c r="UV318" s="96"/>
      <c r="UW318" s="96"/>
      <c r="UX318" s="96"/>
      <c r="UY318" s="96"/>
      <c r="UZ318" s="96"/>
      <c r="VA318" s="96"/>
      <c r="VB318" s="96"/>
      <c r="VC318" s="96"/>
      <c r="VD318" s="96"/>
      <c r="VE318" s="96"/>
      <c r="VF318" s="96"/>
      <c r="VG318" s="96"/>
      <c r="VH318" s="96"/>
      <c r="VI318" s="96"/>
      <c r="VJ318" s="96"/>
      <c r="VK318" s="96"/>
      <c r="VL318" s="96"/>
      <c r="VM318" s="96"/>
      <c r="VN318" s="96"/>
      <c r="VO318" s="96"/>
      <c r="VP318" s="96"/>
      <c r="VQ318" s="96"/>
      <c r="VR318" s="96"/>
      <c r="VS318" s="96"/>
      <c r="VT318" s="96"/>
      <c r="VU318" s="96"/>
      <c r="VV318" s="96"/>
      <c r="VW318" s="96"/>
      <c r="VX318" s="96"/>
      <c r="VY318" s="96"/>
      <c r="VZ318" s="96"/>
      <c r="WA318" s="96"/>
      <c r="WB318" s="96"/>
      <c r="WC318" s="96"/>
      <c r="WD318" s="96"/>
      <c r="WE318" s="96"/>
      <c r="WF318" s="96"/>
      <c r="WG318" s="96"/>
      <c r="WH318" s="96"/>
      <c r="WI318" s="96"/>
      <c r="WJ318" s="96"/>
      <c r="WK318" s="96"/>
      <c r="WL318" s="96"/>
      <c r="WM318" s="96"/>
      <c r="WN318" s="96"/>
      <c r="WO318" s="96"/>
      <c r="WP318" s="96"/>
      <c r="WQ318" s="96"/>
      <c r="WR318" s="96"/>
      <c r="WS318" s="96"/>
      <c r="WT318" s="96"/>
      <c r="WU318" s="96"/>
      <c r="WV318" s="96"/>
      <c r="WW318" s="96"/>
      <c r="WX318" s="96"/>
      <c r="WY318" s="96"/>
      <c r="WZ318" s="96"/>
      <c r="XA318" s="96"/>
      <c r="XB318" s="96"/>
      <c r="XC318" s="96"/>
      <c r="XD318" s="96"/>
      <c r="XE318" s="96"/>
      <c r="XF318" s="96"/>
      <c r="XG318" s="96"/>
      <c r="XH318" s="96"/>
      <c r="XI318" s="96"/>
      <c r="XJ318" s="96"/>
      <c r="XK318" s="96"/>
      <c r="XL318" s="96"/>
      <c r="XM318" s="96"/>
      <c r="XN318" s="96"/>
      <c r="XO318" s="96"/>
      <c r="XP318" s="96"/>
      <c r="XQ318" s="96"/>
      <c r="XR318" s="96"/>
      <c r="XS318" s="96"/>
      <c r="XT318" s="96"/>
      <c r="XU318" s="96"/>
      <c r="XV318" s="96"/>
      <c r="XW318" s="96"/>
      <c r="XX318" s="96"/>
      <c r="XY318" s="96"/>
      <c r="XZ318" s="96"/>
      <c r="YA318" s="96"/>
      <c r="YB318" s="96"/>
      <c r="YC318" s="96"/>
      <c r="YD318" s="96"/>
      <c r="YE318" s="96"/>
      <c r="YF318" s="96"/>
      <c r="YG318" s="96"/>
      <c r="YH318" s="96"/>
      <c r="YI318" s="96"/>
      <c r="YJ318" s="96"/>
      <c r="YK318" s="96"/>
      <c r="YL318" s="96"/>
      <c r="YM318" s="96"/>
      <c r="YN318" s="96"/>
      <c r="YO318" s="96"/>
      <c r="YP318" s="96"/>
      <c r="YQ318" s="96"/>
      <c r="YR318" s="96"/>
      <c r="YS318" s="96"/>
      <c r="YT318" s="96"/>
      <c r="YU318" s="96"/>
      <c r="YV318" s="96"/>
      <c r="YW318" s="96"/>
      <c r="YX318" s="96"/>
      <c r="YY318" s="96"/>
      <c r="YZ318" s="96"/>
      <c r="ZA318" s="96"/>
      <c r="ZB318" s="96"/>
      <c r="ZC318" s="96"/>
      <c r="ZD318" s="96"/>
      <c r="ZE318" s="96"/>
      <c r="ZF318" s="96"/>
      <c r="ZG318" s="96"/>
      <c r="ZH318" s="96"/>
      <c r="ZI318" s="96"/>
      <c r="ZJ318" s="96"/>
      <c r="ZK318" s="96"/>
      <c r="ZL318" s="96"/>
      <c r="ZM318" s="96"/>
      <c r="ZN318" s="96"/>
      <c r="ZO318" s="96"/>
      <c r="ZP318" s="96"/>
      <c r="ZQ318" s="96"/>
      <c r="ZR318" s="96"/>
      <c r="ZS318" s="96"/>
      <c r="ZT318" s="96"/>
      <c r="ZU318" s="96"/>
      <c r="ZV318" s="96"/>
      <c r="ZW318" s="96"/>
      <c r="ZX318" s="96"/>
      <c r="ZY318" s="96"/>
      <c r="ZZ318" s="96"/>
      <c r="AAA318" s="96"/>
      <c r="AAB318" s="96"/>
      <c r="AAC318" s="96"/>
      <c r="AAD318" s="96"/>
      <c r="AAE318" s="96"/>
      <c r="AAF318" s="96"/>
      <c r="AAG318" s="96"/>
      <c r="AAH318" s="96"/>
      <c r="AAI318" s="96"/>
      <c r="AAJ318" s="96"/>
      <c r="AAK318" s="96"/>
      <c r="AAL318" s="96"/>
      <c r="AAM318" s="96"/>
      <c r="AAN318" s="96"/>
      <c r="AAO318" s="96"/>
      <c r="AAP318" s="96"/>
      <c r="AAQ318" s="96"/>
      <c r="AAR318" s="96"/>
      <c r="AAS318" s="96"/>
      <c r="AAT318" s="96"/>
      <c r="AAU318" s="96"/>
      <c r="AAV318" s="96"/>
      <c r="AAW318" s="96"/>
      <c r="AAX318" s="96"/>
      <c r="AAY318" s="96"/>
      <c r="AAZ318" s="96"/>
      <c r="ABA318" s="96"/>
      <c r="ABB318" s="96"/>
      <c r="ABC318" s="96"/>
      <c r="ABD318" s="96"/>
      <c r="ABE318" s="96"/>
      <c r="ABF318" s="96"/>
      <c r="ABG318" s="96"/>
      <c r="ABH318" s="96"/>
      <c r="ABI318" s="96"/>
      <c r="ABJ318" s="96"/>
      <c r="ABK318" s="96"/>
      <c r="ABL318" s="96"/>
      <c r="ABM318" s="96"/>
      <c r="ABN318" s="96"/>
      <c r="ABO318" s="96"/>
      <c r="ABP318" s="96"/>
      <c r="ABQ318" s="96"/>
      <c r="ABR318" s="96"/>
      <c r="ABS318" s="96"/>
      <c r="ABT318" s="96"/>
      <c r="ABU318" s="96"/>
      <c r="ABV318" s="96"/>
      <c r="ABW318" s="96"/>
      <c r="ABX318" s="96"/>
      <c r="ABY318" s="96"/>
      <c r="ABZ318" s="96"/>
      <c r="ACA318" s="96"/>
      <c r="ACB318" s="96"/>
      <c r="ACC318" s="96"/>
      <c r="ACD318" s="96"/>
      <c r="ACE318" s="96"/>
      <c r="ACF318" s="96"/>
      <c r="ACG318" s="96"/>
      <c r="ACH318" s="96"/>
      <c r="ACI318" s="96"/>
      <c r="ACJ318" s="96"/>
      <c r="ACK318" s="96"/>
      <c r="ACL318" s="96"/>
      <c r="ACM318" s="96"/>
      <c r="ACN318" s="96"/>
      <c r="ACO318" s="96"/>
      <c r="ACP318" s="96"/>
      <c r="ACQ318" s="96"/>
      <c r="ACR318" s="96"/>
      <c r="ACS318" s="96"/>
      <c r="ACT318" s="96"/>
      <c r="ACU318" s="96"/>
      <c r="ACV318" s="96"/>
      <c r="ACW318" s="96"/>
      <c r="ACX318" s="96"/>
      <c r="ACY318" s="96"/>
      <c r="ACZ318" s="96"/>
      <c r="ADA318" s="96"/>
      <c r="ADB318" s="96"/>
      <c r="ADC318" s="96"/>
      <c r="ADD318" s="96"/>
      <c r="ADE318" s="96"/>
      <c r="ADF318" s="96"/>
      <c r="ADG318" s="96"/>
      <c r="ADH318" s="96"/>
      <c r="ADI318" s="96"/>
      <c r="ADJ318" s="96"/>
      <c r="ADK318" s="96"/>
      <c r="ADL318" s="96"/>
      <c r="ADM318" s="96"/>
      <c r="ADN318" s="96"/>
      <c r="ADO318" s="96"/>
      <c r="ADP318" s="96"/>
      <c r="ADQ318" s="96"/>
      <c r="ADR318" s="96"/>
      <c r="ADS318" s="96"/>
      <c r="ADT318" s="96"/>
      <c r="ADU318" s="96"/>
      <c r="ADV318" s="96"/>
      <c r="ADW318" s="96"/>
      <c r="ADX318" s="96"/>
      <c r="ADY318" s="96"/>
      <c r="ADZ318" s="96"/>
      <c r="AEA318" s="96"/>
      <c r="AEB318" s="96"/>
      <c r="AEC318" s="96"/>
      <c r="AED318" s="96"/>
      <c r="AEE318" s="96"/>
      <c r="AEF318" s="96"/>
      <c r="AEG318" s="96"/>
      <c r="AEH318" s="96"/>
      <c r="AEI318" s="96"/>
      <c r="AEJ318" s="96"/>
      <c r="AEK318" s="96"/>
      <c r="AEL318" s="96"/>
      <c r="AEM318" s="96"/>
      <c r="AEN318" s="96"/>
      <c r="AEO318" s="96"/>
      <c r="AEP318" s="96"/>
      <c r="AEQ318" s="96"/>
      <c r="AER318" s="96"/>
      <c r="AES318" s="96"/>
      <c r="AET318" s="96"/>
      <c r="AEU318" s="96"/>
      <c r="AEV318" s="96"/>
      <c r="AEW318" s="96"/>
      <c r="AEX318" s="96"/>
      <c r="AEY318" s="96"/>
      <c r="AEZ318" s="96"/>
      <c r="AFA318" s="96"/>
      <c r="AFB318" s="96"/>
      <c r="AFC318" s="96"/>
      <c r="AFD318" s="96"/>
      <c r="AFE318" s="96"/>
      <c r="AFF318" s="96"/>
      <c r="AFG318" s="96"/>
      <c r="AFH318" s="96"/>
      <c r="AFI318" s="96"/>
      <c r="AFJ318" s="96"/>
      <c r="AFK318" s="96"/>
      <c r="AFL318" s="96"/>
      <c r="AFM318" s="96"/>
      <c r="AFN318" s="96"/>
      <c r="AFO318" s="96"/>
      <c r="AFP318" s="96"/>
      <c r="AFQ318" s="96"/>
      <c r="AFR318" s="96"/>
      <c r="AFS318" s="96"/>
      <c r="AFT318" s="96"/>
      <c r="AFU318" s="96"/>
      <c r="AFV318" s="96"/>
      <c r="AFW318" s="96"/>
      <c r="AFX318" s="96"/>
      <c r="AFY318" s="96"/>
      <c r="AFZ318" s="96"/>
      <c r="AGA318" s="96"/>
      <c r="AGB318" s="96"/>
      <c r="AGC318" s="96"/>
      <c r="AGD318" s="96"/>
      <c r="AGE318" s="96"/>
      <c r="AGF318" s="96"/>
      <c r="AGG318" s="96"/>
      <c r="AGH318" s="96"/>
      <c r="AGI318" s="96"/>
      <c r="AGJ318" s="96"/>
      <c r="AGK318" s="96"/>
      <c r="AGL318" s="96"/>
      <c r="AGM318" s="96"/>
      <c r="AGN318" s="96"/>
      <c r="AGO318" s="96"/>
      <c r="AGP318" s="96"/>
      <c r="AGQ318" s="96"/>
      <c r="AGR318" s="96"/>
      <c r="AGS318" s="96"/>
      <c r="AGT318" s="96"/>
      <c r="AGU318" s="96"/>
      <c r="AGV318" s="96"/>
      <c r="AGW318" s="96"/>
      <c r="AGX318" s="96"/>
      <c r="AGY318" s="96"/>
      <c r="AGZ318" s="96"/>
      <c r="AHA318" s="96"/>
      <c r="AHB318" s="96"/>
      <c r="AHC318" s="96"/>
      <c r="AHD318" s="96"/>
      <c r="AHE318" s="96"/>
      <c r="AHF318" s="96"/>
      <c r="AHG318" s="96"/>
      <c r="AHH318" s="96"/>
      <c r="AHI318" s="96"/>
      <c r="AHJ318" s="96"/>
      <c r="AHK318" s="96"/>
      <c r="AHL318" s="96"/>
      <c r="AHM318" s="96"/>
      <c r="AHN318" s="96"/>
      <c r="AHO318" s="96"/>
      <c r="AHP318" s="96"/>
      <c r="AHQ318" s="96"/>
      <c r="AHR318" s="96"/>
      <c r="AHS318" s="96"/>
      <c r="AHT318" s="96"/>
      <c r="AHU318" s="96"/>
      <c r="AHV318" s="96"/>
      <c r="AHW318" s="96"/>
      <c r="AHX318" s="96"/>
      <c r="AHY318" s="96"/>
      <c r="AHZ318" s="96"/>
      <c r="AIA318" s="96"/>
      <c r="AIB318" s="96"/>
      <c r="AIC318" s="96"/>
      <c r="AID318" s="96"/>
      <c r="AIE318" s="96"/>
      <c r="AIF318" s="96"/>
      <c r="AIG318" s="96"/>
      <c r="AIH318" s="96"/>
      <c r="AII318" s="96"/>
      <c r="AIJ318" s="96"/>
      <c r="AIK318" s="96"/>
      <c r="AIL318" s="96"/>
      <c r="AIM318" s="96"/>
      <c r="AIN318" s="96"/>
      <c r="AIO318" s="96"/>
      <c r="AIP318" s="96"/>
      <c r="AIQ318" s="96"/>
      <c r="AIR318" s="96"/>
      <c r="AIS318" s="96"/>
      <c r="AIT318" s="96"/>
      <c r="AIU318" s="96"/>
      <c r="AIV318" s="96"/>
      <c r="AIW318" s="96"/>
      <c r="AIX318" s="96"/>
      <c r="AIY318" s="96"/>
      <c r="AIZ318" s="96"/>
      <c r="AJA318" s="96"/>
      <c r="AJB318" s="96"/>
      <c r="AJC318" s="96"/>
      <c r="AJD318" s="96"/>
      <c r="AJE318" s="96"/>
      <c r="AJF318" s="96"/>
      <c r="AJG318" s="96"/>
      <c r="AJH318" s="96"/>
      <c r="AJI318" s="96"/>
      <c r="AJJ318" s="96"/>
      <c r="AJK318" s="96"/>
      <c r="AJL318" s="96"/>
      <c r="AJM318" s="96"/>
      <c r="AJN318" s="96"/>
      <c r="AJO318" s="96"/>
      <c r="AJP318" s="96"/>
      <c r="AJQ318" s="96"/>
      <c r="AJR318" s="96"/>
      <c r="AJS318" s="96"/>
      <c r="AJT318" s="96"/>
      <c r="AJU318" s="96"/>
      <c r="AJV318" s="96"/>
      <c r="AJW318" s="96"/>
      <c r="AJX318" s="96"/>
      <c r="AJY318" s="96"/>
      <c r="AJZ318" s="96"/>
      <c r="AKA318" s="96"/>
      <c r="AKB318" s="96"/>
      <c r="AKC318" s="96"/>
      <c r="AKD318" s="96"/>
      <c r="AKE318" s="96"/>
      <c r="AKF318" s="96"/>
      <c r="AKG318" s="96"/>
      <c r="AKH318" s="96"/>
      <c r="AKI318" s="96"/>
      <c r="AKJ318" s="96"/>
      <c r="AKK318" s="96"/>
      <c r="AKL318" s="96"/>
      <c r="AKM318" s="96"/>
      <c r="AKN318" s="96"/>
      <c r="AKO318" s="96"/>
      <c r="AKP318" s="96"/>
      <c r="AKQ318" s="96"/>
      <c r="AKR318" s="96"/>
      <c r="AKS318" s="96"/>
      <c r="AKT318" s="96"/>
      <c r="AKU318" s="96"/>
      <c r="AKV318" s="96"/>
      <c r="AKW318" s="96"/>
      <c r="AKX318" s="96"/>
      <c r="AKY318" s="96"/>
      <c r="AKZ318" s="96"/>
      <c r="ALA318" s="96"/>
      <c r="ALB318" s="96"/>
      <c r="ALC318" s="96"/>
      <c r="ALD318" s="96"/>
      <c r="ALE318" s="96"/>
      <c r="ALF318" s="96"/>
      <c r="ALG318" s="96"/>
      <c r="ALH318" s="96"/>
      <c r="ALI318" s="96"/>
      <c r="ALJ318" s="96"/>
      <c r="ALK318" s="96"/>
      <c r="ALL318" s="96"/>
      <c r="ALM318" s="96"/>
      <c r="ALN318" s="96"/>
      <c r="ALO318" s="96"/>
      <c r="ALP318" s="96"/>
      <c r="ALQ318" s="96"/>
      <c r="ALR318" s="96"/>
      <c r="ALS318" s="96"/>
      <c r="ALT318" s="96"/>
      <c r="ALU318" s="96"/>
      <c r="ALV318" s="96"/>
      <c r="ALW318" s="96"/>
      <c r="ALX318" s="96"/>
      <c r="ALY318" s="96"/>
      <c r="ALZ318" s="96"/>
      <c r="AMA318" s="96"/>
      <c r="AMB318" s="96"/>
      <c r="AMC318" s="96"/>
      <c r="AMD318" s="96"/>
      <c r="AME318" s="96"/>
      <c r="AMF318" s="96"/>
      <c r="AMG318" s="96"/>
      <c r="AMH318" s="96"/>
      <c r="AMI318" s="96"/>
      <c r="AMJ318" s="96"/>
      <c r="AMK318" s="96"/>
      <c r="AML318" s="96"/>
      <c r="AMM318" s="96"/>
      <c r="AMN318" s="96"/>
      <c r="AMO318" s="96"/>
      <c r="AMP318" s="96"/>
      <c r="AMQ318" s="96"/>
      <c r="AMR318" s="96"/>
      <c r="AMS318" s="96"/>
      <c r="AMT318" s="96"/>
      <c r="AMU318" s="96"/>
      <c r="AMV318" s="96"/>
      <c r="AMW318" s="96"/>
      <c r="AMX318" s="96"/>
      <c r="AMY318" s="96"/>
      <c r="AMZ318" s="96"/>
      <c r="ANA318" s="96"/>
      <c r="ANB318" s="96"/>
      <c r="ANC318" s="96"/>
      <c r="AND318" s="96"/>
      <c r="ANE318" s="96"/>
      <c r="ANF318" s="96"/>
      <c r="ANG318" s="96"/>
      <c r="ANH318" s="96"/>
      <c r="ANI318" s="96"/>
      <c r="ANJ318" s="96"/>
      <c r="ANK318" s="96"/>
      <c r="ANL318" s="96"/>
      <c r="ANM318" s="96"/>
      <c r="ANN318" s="96"/>
      <c r="ANO318" s="96"/>
      <c r="ANP318" s="96"/>
      <c r="ANQ318" s="96"/>
      <c r="ANR318" s="96"/>
      <c r="ANS318" s="96"/>
      <c r="ANT318" s="96"/>
      <c r="ANU318" s="96"/>
      <c r="ANV318" s="96"/>
      <c r="ANW318" s="96"/>
      <c r="ANX318" s="96"/>
      <c r="ANY318" s="96"/>
      <c r="ANZ318" s="96"/>
      <c r="AOA318" s="96"/>
      <c r="AOB318" s="96"/>
      <c r="AOC318" s="96"/>
      <c r="AOD318" s="96"/>
      <c r="AOE318" s="96"/>
      <c r="AOF318" s="96"/>
      <c r="AOG318" s="96"/>
      <c r="AOH318" s="96"/>
      <c r="AOI318" s="96"/>
      <c r="AOJ318" s="96"/>
      <c r="AOK318" s="96"/>
      <c r="AOL318" s="96"/>
      <c r="AOM318" s="96"/>
      <c r="AON318" s="96"/>
      <c r="AOO318" s="96"/>
      <c r="AOP318" s="96"/>
      <c r="AOQ318" s="96"/>
      <c r="AOR318" s="96"/>
      <c r="AOS318" s="96"/>
      <c r="AOT318" s="96"/>
      <c r="AOU318" s="96"/>
      <c r="AOV318" s="96"/>
      <c r="AOW318" s="96"/>
      <c r="AOX318" s="96"/>
      <c r="AOY318" s="96"/>
      <c r="AOZ318" s="96"/>
      <c r="APA318" s="96"/>
      <c r="APB318" s="96"/>
      <c r="APC318" s="96"/>
      <c r="APD318" s="96"/>
      <c r="APE318" s="96"/>
      <c r="APF318" s="96"/>
      <c r="APG318" s="96"/>
      <c r="APH318" s="96"/>
      <c r="API318" s="96"/>
      <c r="APJ318" s="96"/>
      <c r="APK318" s="96"/>
      <c r="APL318" s="96"/>
      <c r="APM318" s="96"/>
      <c r="APN318" s="96"/>
      <c r="APO318" s="96"/>
      <c r="APP318" s="96"/>
      <c r="APQ318" s="96"/>
      <c r="APR318" s="96"/>
      <c r="APS318" s="96"/>
      <c r="APT318" s="96"/>
      <c r="APU318" s="96"/>
      <c r="APV318" s="96"/>
      <c r="APW318" s="96"/>
      <c r="APX318" s="96"/>
      <c r="APY318" s="96"/>
      <c r="APZ318" s="96"/>
      <c r="AQA318" s="96"/>
      <c r="AQB318" s="96"/>
      <c r="AQC318" s="96"/>
      <c r="AQD318" s="96"/>
      <c r="AQE318" s="96"/>
      <c r="AQF318" s="96"/>
      <c r="AQG318" s="96"/>
      <c r="AQH318" s="96"/>
      <c r="AQI318" s="96"/>
      <c r="AQJ318" s="96"/>
      <c r="AQK318" s="96"/>
      <c r="AQL318" s="96"/>
      <c r="AQM318" s="96"/>
      <c r="AQN318" s="96"/>
      <c r="AQO318" s="96"/>
      <c r="AQP318" s="96"/>
      <c r="AQQ318" s="96"/>
      <c r="AQR318" s="96"/>
      <c r="AQS318" s="96"/>
      <c r="AQT318" s="96"/>
      <c r="AQU318" s="96"/>
      <c r="AQV318" s="96"/>
      <c r="AQW318" s="96"/>
      <c r="AQX318" s="96"/>
      <c r="AQY318" s="96"/>
      <c r="AQZ318" s="96"/>
      <c r="ARA318" s="96"/>
      <c r="ARB318" s="96"/>
      <c r="ARC318" s="96"/>
      <c r="ARD318" s="96"/>
      <c r="ARE318" s="96"/>
      <c r="ARF318" s="96"/>
      <c r="ARG318" s="96"/>
      <c r="ARH318" s="96"/>
      <c r="ARI318" s="96"/>
      <c r="ARJ318" s="96"/>
      <c r="ARK318" s="96"/>
      <c r="ARL318" s="96"/>
      <c r="ARM318" s="96"/>
      <c r="ARN318" s="96"/>
      <c r="ARO318" s="96"/>
      <c r="ARP318" s="96"/>
      <c r="ARQ318" s="96"/>
      <c r="ARR318" s="96"/>
      <c r="ARS318" s="96"/>
      <c r="ART318" s="96"/>
      <c r="ARU318" s="96"/>
      <c r="ARV318" s="96"/>
      <c r="ARW318" s="96"/>
      <c r="ARX318" s="96"/>
      <c r="ARY318" s="96"/>
      <c r="ARZ318" s="96"/>
      <c r="ASA318" s="96"/>
      <c r="ASB318" s="96"/>
      <c r="ASC318" s="96"/>
      <c r="ASD318" s="96"/>
      <c r="ASE318" s="96"/>
      <c r="ASF318" s="96"/>
      <c r="ASG318" s="96"/>
      <c r="ASH318" s="96"/>
      <c r="ASI318" s="96"/>
      <c r="ASJ318" s="96"/>
      <c r="ASK318" s="96"/>
      <c r="ASL318" s="96"/>
      <c r="ASM318" s="96"/>
      <c r="ASN318" s="96"/>
      <c r="ASO318" s="96"/>
      <c r="ASP318" s="96"/>
      <c r="ASQ318" s="96"/>
      <c r="ASR318" s="96"/>
      <c r="ASS318" s="96"/>
      <c r="AST318" s="96"/>
      <c r="ASU318" s="96"/>
      <c r="ASV318" s="96"/>
      <c r="ASW318" s="96"/>
      <c r="ASX318" s="96"/>
      <c r="ASY318" s="96"/>
      <c r="ASZ318" s="96"/>
      <c r="ATA318" s="96"/>
      <c r="ATB318" s="96"/>
      <c r="ATC318" s="96"/>
      <c r="ATD318" s="96"/>
      <c r="ATE318" s="96"/>
      <c r="ATF318" s="96"/>
      <c r="ATG318" s="96"/>
      <c r="ATH318" s="96"/>
      <c r="ATI318" s="96"/>
      <c r="ATJ318" s="96"/>
      <c r="ATK318" s="96"/>
      <c r="ATL318" s="96"/>
      <c r="ATM318" s="96"/>
      <c r="ATN318" s="96"/>
      <c r="ATO318" s="96"/>
      <c r="ATP318" s="96"/>
      <c r="ATQ318" s="96"/>
      <c r="ATR318" s="96"/>
      <c r="ATS318" s="96"/>
      <c r="ATT318" s="96"/>
      <c r="ATU318" s="96"/>
      <c r="ATV318" s="96"/>
      <c r="ATW318" s="96"/>
      <c r="ATX318" s="96"/>
      <c r="ATY318" s="96"/>
      <c r="ATZ318" s="96"/>
      <c r="AUA318" s="96"/>
      <c r="AUB318" s="96"/>
      <c r="AUC318" s="96"/>
      <c r="AUD318" s="96"/>
      <c r="AUE318" s="96"/>
      <c r="AUF318" s="96"/>
      <c r="AUG318" s="96"/>
      <c r="AUH318" s="96"/>
      <c r="AUI318" s="96"/>
      <c r="AUJ318" s="96"/>
      <c r="AUK318" s="96"/>
      <c r="AUL318" s="96"/>
      <c r="AUM318" s="96"/>
      <c r="AUN318" s="96"/>
      <c r="AUO318" s="96"/>
      <c r="AUP318" s="96"/>
      <c r="AUQ318" s="96"/>
      <c r="AUR318" s="96"/>
      <c r="AUS318" s="96"/>
      <c r="AUT318" s="96"/>
      <c r="AUU318" s="96"/>
      <c r="AUV318" s="96"/>
      <c r="AUW318" s="96"/>
      <c r="AUX318" s="96"/>
      <c r="AUY318" s="96"/>
      <c r="AUZ318" s="96"/>
      <c r="AVA318" s="96"/>
      <c r="AVB318" s="96"/>
      <c r="AVC318" s="96"/>
      <c r="AVD318" s="96"/>
      <c r="AVE318" s="96"/>
      <c r="AVF318" s="96"/>
      <c r="AVG318" s="96"/>
      <c r="AVH318" s="96"/>
      <c r="AVI318" s="96"/>
      <c r="AVJ318" s="96"/>
      <c r="AVK318" s="96"/>
      <c r="AVL318" s="96"/>
      <c r="AVM318" s="96"/>
      <c r="AVN318" s="96"/>
      <c r="AVO318" s="96"/>
      <c r="AVP318" s="96"/>
      <c r="AVQ318" s="96"/>
      <c r="AVR318" s="96"/>
      <c r="AVS318" s="96"/>
      <c r="AVT318" s="96"/>
      <c r="AVU318" s="96"/>
      <c r="AVV318" s="96"/>
      <c r="AVW318" s="96"/>
      <c r="AVX318" s="96"/>
      <c r="AVY318" s="96"/>
      <c r="AVZ318" s="96"/>
      <c r="AWA318" s="96"/>
      <c r="AWB318" s="96"/>
      <c r="AWC318" s="96"/>
      <c r="AWD318" s="96"/>
      <c r="AWE318" s="96"/>
      <c r="AWF318" s="96"/>
      <c r="AWG318" s="96"/>
      <c r="AWH318" s="96"/>
      <c r="AWI318" s="96"/>
      <c r="AWJ318" s="96"/>
      <c r="AWK318" s="96"/>
      <c r="AWL318" s="96"/>
      <c r="AWM318" s="96"/>
      <c r="AWN318" s="96"/>
      <c r="AWO318" s="96"/>
      <c r="AWP318" s="96"/>
      <c r="AWQ318" s="96"/>
      <c r="AWR318" s="96"/>
      <c r="AWS318" s="96"/>
      <c r="AWT318" s="96"/>
      <c r="AWU318" s="96"/>
      <c r="AWV318" s="96"/>
      <c r="AWW318" s="96"/>
      <c r="AWX318" s="96"/>
      <c r="AWY318" s="96"/>
      <c r="AWZ318" s="96"/>
      <c r="AXA318" s="96"/>
      <c r="AXB318" s="96"/>
      <c r="AXC318" s="96"/>
      <c r="AXD318" s="96"/>
      <c r="AXE318" s="96"/>
      <c r="AXF318" s="96"/>
      <c r="AXG318" s="96"/>
      <c r="AXH318" s="96"/>
      <c r="AXI318" s="96"/>
      <c r="AXJ318" s="96"/>
      <c r="AXK318" s="96"/>
      <c r="AXL318" s="96"/>
      <c r="AXM318" s="96"/>
      <c r="AXN318" s="96"/>
      <c r="AXO318" s="96"/>
      <c r="AXP318" s="96"/>
      <c r="AXQ318" s="96"/>
      <c r="AXR318" s="96"/>
      <c r="AXS318" s="96"/>
      <c r="AXT318" s="96"/>
      <c r="AXU318" s="96"/>
      <c r="AXV318" s="96"/>
      <c r="AXW318" s="96"/>
      <c r="AXX318" s="96"/>
      <c r="AXY318" s="96"/>
      <c r="AXZ318" s="96"/>
      <c r="AYA318" s="96"/>
      <c r="AYB318" s="96"/>
      <c r="AYC318" s="96"/>
      <c r="AYD318" s="96"/>
      <c r="AYE318" s="96"/>
      <c r="AYF318" s="96"/>
      <c r="AYG318" s="96"/>
      <c r="AYH318" s="96"/>
      <c r="AYI318" s="96"/>
      <c r="AYJ318" s="96"/>
      <c r="AYK318" s="96"/>
      <c r="AYL318" s="96"/>
      <c r="AYM318" s="96"/>
      <c r="AYN318" s="96"/>
      <c r="AYO318" s="96"/>
      <c r="AYP318" s="96"/>
      <c r="AYQ318" s="96"/>
      <c r="AYR318" s="96"/>
      <c r="AYS318" s="96"/>
      <c r="AYT318" s="96"/>
      <c r="AYU318" s="96"/>
      <c r="AYV318" s="96"/>
      <c r="AYW318" s="96"/>
      <c r="AYX318" s="96"/>
      <c r="AYY318" s="96"/>
      <c r="AYZ318" s="96"/>
      <c r="AZA318" s="96"/>
      <c r="AZB318" s="96"/>
      <c r="AZC318" s="96"/>
      <c r="AZD318" s="96"/>
      <c r="AZE318" s="96"/>
      <c r="AZF318" s="96"/>
      <c r="AZG318" s="96"/>
      <c r="AZH318" s="96"/>
      <c r="AZI318" s="96"/>
      <c r="AZJ318" s="96"/>
      <c r="AZK318" s="96"/>
      <c r="AZL318" s="96"/>
      <c r="AZM318" s="96"/>
      <c r="AZN318" s="96"/>
      <c r="AZO318" s="96"/>
      <c r="AZP318" s="96"/>
      <c r="AZQ318" s="96"/>
      <c r="AZR318" s="96"/>
      <c r="AZS318" s="96"/>
      <c r="AZT318" s="96"/>
      <c r="AZU318" s="96"/>
      <c r="AZV318" s="96"/>
      <c r="AZW318" s="96"/>
      <c r="AZX318" s="96"/>
      <c r="AZY318" s="96"/>
      <c r="AZZ318" s="96"/>
      <c r="BAA318" s="96"/>
      <c r="BAB318" s="96"/>
      <c r="BAC318" s="96"/>
      <c r="BAD318" s="96"/>
      <c r="BAE318" s="96"/>
      <c r="BAF318" s="96"/>
      <c r="BAG318" s="96"/>
      <c r="BAH318" s="96"/>
      <c r="BAI318" s="96"/>
      <c r="BAJ318" s="96"/>
      <c r="BAK318" s="96"/>
      <c r="BAL318" s="96"/>
      <c r="BAM318" s="96"/>
      <c r="BAN318" s="96"/>
      <c r="BAO318" s="96"/>
      <c r="BAP318" s="96"/>
      <c r="BAQ318" s="96"/>
      <c r="BAR318" s="96"/>
      <c r="BAS318" s="96"/>
      <c r="BAT318" s="96"/>
      <c r="BAU318" s="96"/>
      <c r="BAV318" s="96"/>
      <c r="BAW318" s="96"/>
      <c r="BAX318" s="96"/>
      <c r="BAY318" s="96"/>
      <c r="BAZ318" s="96"/>
      <c r="BBA318" s="96"/>
      <c r="BBB318" s="96"/>
      <c r="BBC318" s="96"/>
      <c r="BBD318" s="96"/>
      <c r="BBE318" s="96"/>
      <c r="BBF318" s="96"/>
      <c r="BBG318" s="96"/>
      <c r="BBH318" s="96"/>
      <c r="BBI318" s="96"/>
      <c r="BBJ318" s="96"/>
      <c r="BBK318" s="96"/>
      <c r="BBL318" s="96"/>
      <c r="BBM318" s="96"/>
      <c r="BBN318" s="96"/>
      <c r="BBO318" s="96"/>
      <c r="BBP318" s="96"/>
      <c r="BBQ318" s="96"/>
      <c r="BBR318" s="96"/>
      <c r="BBS318" s="96"/>
      <c r="BBT318" s="96"/>
      <c r="BBU318" s="96"/>
      <c r="BBV318" s="96"/>
      <c r="BBW318" s="96"/>
      <c r="BBX318" s="96"/>
      <c r="BBY318" s="96"/>
      <c r="BBZ318" s="96"/>
      <c r="BCA318" s="96"/>
      <c r="BCB318" s="96"/>
      <c r="BCC318" s="96"/>
      <c r="BCD318" s="96"/>
      <c r="BCE318" s="96"/>
      <c r="BCF318" s="96"/>
      <c r="BCG318" s="96"/>
      <c r="BCH318" s="96"/>
      <c r="BCI318" s="96"/>
      <c r="BCJ318" s="96"/>
      <c r="BCK318" s="96"/>
      <c r="BCL318" s="96"/>
      <c r="BCM318" s="96"/>
      <c r="BCN318" s="96"/>
      <c r="BCO318" s="96"/>
      <c r="BCP318" s="96"/>
      <c r="BCQ318" s="96"/>
      <c r="BCR318" s="96"/>
      <c r="BCS318" s="96"/>
      <c r="BCT318" s="96"/>
      <c r="BCU318" s="96"/>
      <c r="BCV318" s="96"/>
      <c r="BCW318" s="96"/>
      <c r="BCX318" s="96"/>
      <c r="BCY318" s="96"/>
      <c r="BCZ318" s="96"/>
      <c r="BDA318" s="96"/>
      <c r="BDB318" s="96"/>
      <c r="BDC318" s="96"/>
      <c r="BDD318" s="96"/>
      <c r="BDE318" s="96"/>
      <c r="BDF318" s="96"/>
      <c r="BDG318" s="96"/>
      <c r="BDH318" s="96"/>
      <c r="BDI318" s="96"/>
      <c r="BDJ318" s="96"/>
      <c r="BDK318" s="96"/>
      <c r="BDL318" s="96"/>
      <c r="BDM318" s="96"/>
      <c r="BDN318" s="96"/>
      <c r="BDO318" s="96"/>
      <c r="BDP318" s="96"/>
      <c r="BDQ318" s="96"/>
      <c r="BDR318" s="96"/>
      <c r="BDS318" s="96"/>
      <c r="BDT318" s="96"/>
      <c r="BDU318" s="96"/>
      <c r="BDV318" s="96"/>
      <c r="BDW318" s="96"/>
      <c r="BDX318" s="96"/>
      <c r="BDY318" s="96"/>
      <c r="BDZ318" s="96"/>
      <c r="BEA318" s="96"/>
      <c r="BEB318" s="96"/>
      <c r="BEC318" s="96"/>
      <c r="BED318" s="96"/>
      <c r="BEE318" s="96"/>
      <c r="BEF318" s="96"/>
      <c r="BEG318" s="96"/>
      <c r="BEH318" s="96"/>
      <c r="BEI318" s="96"/>
      <c r="BEJ318" s="96"/>
      <c r="BEK318" s="96"/>
      <c r="BEL318" s="96"/>
      <c r="BEM318" s="96"/>
      <c r="BEN318" s="96"/>
      <c r="BEO318" s="96"/>
      <c r="BEP318" s="96"/>
      <c r="BEQ318" s="96"/>
      <c r="BER318" s="96"/>
      <c r="BES318" s="96"/>
      <c r="BET318" s="96"/>
      <c r="BEU318" s="96"/>
      <c r="BEV318" s="96"/>
      <c r="BEW318" s="96"/>
      <c r="BEX318" s="96"/>
      <c r="BEY318" s="96"/>
      <c r="BEZ318" s="96"/>
      <c r="BFA318" s="96"/>
      <c r="BFB318" s="96"/>
      <c r="BFC318" s="96"/>
      <c r="BFD318" s="96"/>
      <c r="BFE318" s="96"/>
      <c r="BFF318" s="96"/>
      <c r="BFG318" s="96"/>
      <c r="BFH318" s="96"/>
      <c r="BFI318" s="96"/>
      <c r="BFJ318" s="96"/>
      <c r="BFK318" s="96"/>
      <c r="BFL318" s="96"/>
      <c r="BFM318" s="96"/>
      <c r="BFN318" s="96"/>
      <c r="BFO318" s="96"/>
      <c r="BFP318" s="96"/>
      <c r="BFQ318" s="96"/>
      <c r="BFR318" s="96"/>
      <c r="BFS318" s="96"/>
      <c r="BFT318" s="96"/>
      <c r="BFU318" s="96"/>
      <c r="BFV318" s="96"/>
      <c r="BFW318" s="96"/>
      <c r="BFX318" s="96"/>
      <c r="BFY318" s="96"/>
      <c r="BFZ318" s="96"/>
      <c r="BGA318" s="96"/>
      <c r="BGB318" s="96"/>
      <c r="BGC318" s="96"/>
      <c r="BGD318" s="96"/>
      <c r="BGE318" s="96"/>
      <c r="BGF318" s="96"/>
      <c r="BGG318" s="96"/>
      <c r="BGH318" s="96"/>
      <c r="BGI318" s="96"/>
      <c r="BGJ318" s="96"/>
      <c r="BGK318" s="96"/>
      <c r="BGL318" s="96"/>
      <c r="BGM318" s="96"/>
      <c r="BGN318" s="96"/>
      <c r="BGO318" s="96"/>
      <c r="BGP318" s="96"/>
      <c r="BGQ318" s="96"/>
      <c r="BGR318" s="96"/>
      <c r="BGS318" s="96"/>
      <c r="BGT318" s="96"/>
      <c r="BGU318" s="96"/>
      <c r="BGV318" s="96"/>
      <c r="BGW318" s="96"/>
      <c r="BGX318" s="96"/>
      <c r="BGY318" s="96"/>
      <c r="BGZ318" s="96"/>
      <c r="BHA318" s="96"/>
      <c r="BHB318" s="96"/>
      <c r="BHC318" s="96"/>
      <c r="BHD318" s="96"/>
      <c r="BHE318" s="96"/>
      <c r="BHF318" s="96"/>
      <c r="BHG318" s="96"/>
      <c r="BHH318" s="96"/>
      <c r="BHI318" s="96"/>
      <c r="BHJ318" s="96"/>
      <c r="BHK318" s="96"/>
      <c r="BHL318" s="96"/>
      <c r="BHM318" s="96"/>
      <c r="BHN318" s="96"/>
      <c r="BHO318" s="96"/>
      <c r="BHP318" s="96"/>
      <c r="BHQ318" s="96"/>
      <c r="BHR318" s="96"/>
      <c r="BHS318" s="96"/>
      <c r="BHT318" s="96"/>
      <c r="BHU318" s="96"/>
      <c r="BHV318" s="96"/>
      <c r="BHW318" s="96"/>
      <c r="BHX318" s="96"/>
      <c r="BHY318" s="96"/>
      <c r="BHZ318" s="96"/>
      <c r="BIA318" s="96"/>
      <c r="BIB318" s="96"/>
      <c r="BIC318" s="96"/>
      <c r="BID318" s="96"/>
      <c r="BIE318" s="96"/>
      <c r="BIF318" s="96"/>
      <c r="BIG318" s="96"/>
      <c r="BIH318" s="96"/>
      <c r="BII318" s="96"/>
      <c r="BIJ318" s="96"/>
      <c r="BIK318" s="96"/>
      <c r="BIL318" s="96"/>
      <c r="BIM318" s="96"/>
      <c r="BIN318" s="96"/>
      <c r="BIO318" s="96"/>
      <c r="BIP318" s="96"/>
      <c r="BIQ318" s="96"/>
      <c r="BIR318" s="96"/>
      <c r="BIS318" s="96"/>
      <c r="BIT318" s="96"/>
      <c r="BIU318" s="96"/>
      <c r="BIV318" s="96"/>
      <c r="BIW318" s="96"/>
      <c r="BIX318" s="96"/>
      <c r="BIY318" s="96"/>
      <c r="BIZ318" s="96"/>
      <c r="BJA318" s="96"/>
      <c r="BJB318" s="96"/>
      <c r="BJC318" s="96"/>
      <c r="BJD318" s="96"/>
      <c r="BJE318" s="96"/>
      <c r="BJF318" s="96"/>
      <c r="BJG318" s="96"/>
      <c r="BJH318" s="96"/>
      <c r="BJI318" s="96"/>
      <c r="BJJ318" s="96"/>
      <c r="BJK318" s="96"/>
      <c r="BJL318" s="96"/>
      <c r="BJM318" s="96"/>
      <c r="BJN318" s="96"/>
      <c r="BJO318" s="96"/>
      <c r="BJP318" s="96"/>
      <c r="BJQ318" s="96"/>
      <c r="BJR318" s="96"/>
      <c r="BJS318" s="96"/>
      <c r="BJT318" s="96"/>
      <c r="BJU318" s="96"/>
      <c r="BJV318" s="96"/>
      <c r="BJW318" s="96"/>
      <c r="BJX318" s="96"/>
      <c r="BJY318" s="96"/>
      <c r="BJZ318" s="96"/>
      <c r="BKA318" s="96"/>
      <c r="BKB318" s="96"/>
      <c r="BKC318" s="96"/>
      <c r="BKD318" s="96"/>
      <c r="BKE318" s="96"/>
      <c r="BKF318" s="96"/>
      <c r="BKG318" s="96"/>
      <c r="BKH318" s="96"/>
      <c r="BKI318" s="96"/>
      <c r="BKJ318" s="96"/>
      <c r="BKK318" s="96"/>
      <c r="BKL318" s="96"/>
      <c r="BKM318" s="96"/>
      <c r="BKN318" s="96"/>
      <c r="BKO318" s="96"/>
      <c r="BKP318" s="96"/>
      <c r="BKQ318" s="96"/>
      <c r="BKR318" s="96"/>
      <c r="BKS318" s="96"/>
      <c r="BKT318" s="96"/>
      <c r="BKU318" s="96"/>
      <c r="BKV318" s="96"/>
      <c r="BKW318" s="96"/>
      <c r="BKX318" s="96"/>
      <c r="BKY318" s="96"/>
      <c r="BKZ318" s="96"/>
      <c r="BLA318" s="96"/>
      <c r="BLB318" s="96"/>
      <c r="BLC318" s="96"/>
      <c r="BLD318" s="96"/>
      <c r="BLE318" s="96"/>
      <c r="BLF318" s="96"/>
      <c r="BLG318" s="96"/>
      <c r="BLH318" s="96"/>
      <c r="BLI318" s="96"/>
      <c r="BLJ318" s="96"/>
      <c r="BLK318" s="96"/>
      <c r="BLL318" s="96"/>
      <c r="BLM318" s="96"/>
      <c r="BLN318" s="96"/>
      <c r="BLO318" s="96"/>
      <c r="BLP318" s="96"/>
      <c r="BLQ318" s="96"/>
      <c r="BLR318" s="96"/>
      <c r="BLS318" s="96"/>
      <c r="BLT318" s="96"/>
      <c r="BLU318" s="96"/>
      <c r="BLV318" s="96"/>
      <c r="BLW318" s="96"/>
      <c r="BLX318" s="96"/>
      <c r="BLY318" s="96"/>
      <c r="BLZ318" s="96"/>
      <c r="BMA318" s="96"/>
      <c r="BMB318" s="96"/>
      <c r="BMC318" s="96"/>
      <c r="BMD318" s="96"/>
      <c r="BME318" s="96"/>
      <c r="BMF318" s="96"/>
      <c r="BMG318" s="96"/>
      <c r="BMH318" s="96"/>
      <c r="BMI318" s="96"/>
      <c r="BMJ318" s="96"/>
      <c r="BMK318" s="96"/>
      <c r="BML318" s="96"/>
      <c r="BMM318" s="96"/>
      <c r="BMN318" s="96"/>
      <c r="BMO318" s="96"/>
      <c r="BMP318" s="96"/>
      <c r="BMQ318" s="96"/>
      <c r="BMR318" s="96"/>
      <c r="BMS318" s="96"/>
      <c r="BMT318" s="96"/>
      <c r="BMU318" s="96"/>
      <c r="BMV318" s="96"/>
      <c r="BMW318" s="96"/>
      <c r="BMX318" s="96"/>
      <c r="BMY318" s="96"/>
      <c r="BMZ318" s="96"/>
      <c r="BNA318" s="96"/>
      <c r="BNB318" s="96"/>
      <c r="BNC318" s="96"/>
      <c r="BND318" s="96"/>
      <c r="BNE318" s="96"/>
      <c r="BNF318" s="96"/>
      <c r="BNG318" s="96"/>
      <c r="BNH318" s="96"/>
      <c r="BNI318" s="96"/>
      <c r="BNJ318" s="96"/>
      <c r="BNK318" s="96"/>
      <c r="BNL318" s="96"/>
      <c r="BNM318" s="96"/>
      <c r="BNN318" s="96"/>
      <c r="BNO318" s="96"/>
      <c r="BNP318" s="96"/>
      <c r="BNQ318" s="96"/>
      <c r="BNR318" s="96"/>
      <c r="BNS318" s="96"/>
      <c r="BNT318" s="96"/>
      <c r="BNU318" s="96"/>
      <c r="BNV318" s="96"/>
      <c r="BNW318" s="96"/>
      <c r="BNX318" s="96"/>
      <c r="BNY318" s="96"/>
      <c r="BNZ318" s="96"/>
      <c r="BOA318" s="96"/>
      <c r="BOB318" s="96"/>
      <c r="BOC318" s="96"/>
      <c r="BOD318" s="96"/>
      <c r="BOE318" s="96"/>
      <c r="BOF318" s="96"/>
      <c r="BOG318" s="96"/>
      <c r="BOH318" s="96"/>
      <c r="BOI318" s="96"/>
      <c r="BOJ318" s="96"/>
      <c r="BOK318" s="96"/>
      <c r="BOL318" s="96"/>
      <c r="BOM318" s="96"/>
      <c r="BON318" s="96"/>
      <c r="BOO318" s="96"/>
      <c r="BOP318" s="96"/>
      <c r="BOQ318" s="96"/>
      <c r="BOR318" s="96"/>
      <c r="BOS318" s="96"/>
      <c r="BOT318" s="96"/>
      <c r="BOU318" s="96"/>
      <c r="BOV318" s="96"/>
      <c r="BOW318" s="96"/>
      <c r="BOX318" s="96"/>
      <c r="BOY318" s="96"/>
      <c r="BOZ318" s="96"/>
      <c r="BPA318" s="96"/>
      <c r="BPB318" s="96"/>
      <c r="BPC318" s="96"/>
      <c r="BPD318" s="96"/>
      <c r="BPE318" s="96"/>
      <c r="BPF318" s="96"/>
      <c r="BPG318" s="96"/>
      <c r="BPH318" s="96"/>
      <c r="BPI318" s="96"/>
      <c r="BPJ318" s="96"/>
      <c r="BPK318" s="96"/>
      <c r="BPL318" s="96"/>
      <c r="BPM318" s="96"/>
      <c r="BPN318" s="96"/>
      <c r="BPO318" s="96"/>
      <c r="BPP318" s="96"/>
      <c r="BPQ318" s="96"/>
      <c r="BPR318" s="96"/>
      <c r="BPS318" s="96"/>
      <c r="BPT318" s="96"/>
      <c r="BPU318" s="96"/>
      <c r="BPV318" s="96"/>
      <c r="BPW318" s="96"/>
      <c r="BPX318" s="96"/>
      <c r="BPY318" s="96"/>
      <c r="BPZ318" s="96"/>
      <c r="BQA318" s="96"/>
      <c r="BQB318" s="96"/>
      <c r="BQC318" s="96"/>
      <c r="BQD318" s="96"/>
      <c r="BQE318" s="96"/>
      <c r="BQF318" s="96"/>
      <c r="BQG318" s="96"/>
      <c r="BQH318" s="96"/>
      <c r="BQI318" s="96"/>
      <c r="BQJ318" s="96"/>
      <c r="BQK318" s="96"/>
      <c r="BQL318" s="96"/>
      <c r="BQM318" s="96"/>
      <c r="BQN318" s="96"/>
      <c r="BQO318" s="96"/>
      <c r="BQP318" s="96"/>
      <c r="BQQ318" s="96"/>
      <c r="BQR318" s="96"/>
      <c r="BQS318" s="96"/>
      <c r="BQT318" s="96"/>
      <c r="BQU318" s="96"/>
      <c r="BQV318" s="96"/>
      <c r="BQW318" s="96"/>
      <c r="BQX318" s="96"/>
      <c r="BQY318" s="96"/>
      <c r="BQZ318" s="96"/>
      <c r="BRA318" s="96"/>
      <c r="BRB318" s="96"/>
      <c r="BRC318" s="96"/>
      <c r="BRD318" s="96"/>
      <c r="BRE318" s="96"/>
      <c r="BRF318" s="96"/>
      <c r="BRG318" s="96"/>
      <c r="BRH318" s="96"/>
      <c r="BRI318" s="96"/>
      <c r="BRJ318" s="96"/>
      <c r="BRK318" s="96"/>
      <c r="BRL318" s="96"/>
      <c r="BRM318" s="96"/>
      <c r="BRN318" s="96"/>
      <c r="BRO318" s="96"/>
      <c r="BRP318" s="96"/>
      <c r="BRQ318" s="96"/>
      <c r="BRR318" s="96"/>
      <c r="BRS318" s="96"/>
      <c r="BRT318" s="96"/>
      <c r="BRU318" s="96"/>
      <c r="BRV318" s="96"/>
      <c r="BRW318" s="96"/>
      <c r="BRX318" s="96"/>
      <c r="BRY318" s="96"/>
      <c r="BRZ318" s="96"/>
      <c r="BSA318" s="96"/>
      <c r="BSB318" s="96"/>
      <c r="BSC318" s="96"/>
      <c r="BSD318" s="96"/>
      <c r="BSE318" s="96"/>
      <c r="BSF318" s="96"/>
      <c r="BSG318" s="96"/>
      <c r="BSH318" s="96"/>
      <c r="BSI318" s="96"/>
      <c r="BSJ318" s="96"/>
      <c r="BSK318" s="96"/>
      <c r="BSL318" s="96"/>
      <c r="BSM318" s="96"/>
      <c r="BSN318" s="96"/>
      <c r="BSO318" s="96"/>
      <c r="BSP318" s="96"/>
      <c r="BSQ318" s="96"/>
      <c r="BSR318" s="96"/>
      <c r="BSS318" s="96"/>
      <c r="BST318" s="96"/>
      <c r="BSU318" s="96"/>
      <c r="BSV318" s="96"/>
      <c r="BSW318" s="96"/>
      <c r="BSX318" s="96"/>
      <c r="BSY318" s="96"/>
      <c r="BSZ318" s="96"/>
      <c r="BTA318" s="96"/>
      <c r="BTB318" s="96"/>
      <c r="BTC318" s="96"/>
      <c r="BTD318" s="96"/>
      <c r="BTE318" s="96"/>
      <c r="BTF318" s="96"/>
      <c r="BTG318" s="96"/>
      <c r="BTH318" s="96"/>
      <c r="BTI318" s="96"/>
      <c r="BTJ318" s="96"/>
      <c r="BTK318" s="96"/>
      <c r="BTL318" s="96"/>
      <c r="BTM318" s="96"/>
      <c r="BTN318" s="96"/>
      <c r="BTO318" s="96"/>
      <c r="BTP318" s="96"/>
      <c r="BTQ318" s="96"/>
      <c r="BTR318" s="96"/>
      <c r="BTS318" s="96"/>
      <c r="BTT318" s="96"/>
      <c r="BTU318" s="96"/>
      <c r="BTV318" s="96"/>
      <c r="BTW318" s="96"/>
      <c r="BTX318" s="96"/>
      <c r="BTY318" s="96"/>
      <c r="BTZ318" s="96"/>
      <c r="BUA318" s="96"/>
      <c r="BUB318" s="96"/>
      <c r="BUC318" s="96"/>
      <c r="BUD318" s="96"/>
      <c r="BUE318" s="96"/>
      <c r="BUF318" s="96"/>
      <c r="BUG318" s="96"/>
      <c r="BUH318" s="96"/>
      <c r="BUI318" s="96"/>
      <c r="BUJ318" s="96"/>
      <c r="BUK318" s="96"/>
      <c r="BUL318" s="96"/>
      <c r="BUM318" s="96"/>
      <c r="BUN318" s="96"/>
      <c r="BUO318" s="96"/>
      <c r="BUP318" s="96"/>
      <c r="BUQ318" s="96"/>
      <c r="BUR318" s="96"/>
      <c r="BUS318" s="96"/>
      <c r="BUT318" s="96"/>
      <c r="BUU318" s="96"/>
      <c r="BUV318" s="96"/>
      <c r="BUW318" s="96"/>
      <c r="BUX318" s="96"/>
      <c r="BUY318" s="96"/>
      <c r="BUZ318" s="96"/>
      <c r="BVA318" s="96"/>
      <c r="BVB318" s="96"/>
      <c r="BVC318" s="96"/>
      <c r="BVD318" s="96"/>
      <c r="BVE318" s="96"/>
      <c r="BVF318" s="96"/>
      <c r="BVG318" s="96"/>
      <c r="BVH318" s="96"/>
      <c r="BVI318" s="96"/>
      <c r="BVJ318" s="96"/>
      <c r="BVK318" s="96"/>
      <c r="BVL318" s="96"/>
      <c r="BVM318" s="96"/>
      <c r="BVN318" s="96"/>
      <c r="BVO318" s="96"/>
      <c r="BVP318" s="96"/>
      <c r="BVQ318" s="96"/>
      <c r="BVR318" s="96"/>
      <c r="BVS318" s="96"/>
      <c r="BVT318" s="96"/>
      <c r="BVU318" s="96"/>
      <c r="BVV318" s="96"/>
      <c r="BVW318" s="96"/>
      <c r="BVX318" s="96"/>
      <c r="BVY318" s="96"/>
      <c r="BVZ318" s="96"/>
      <c r="BWA318" s="96"/>
      <c r="BWB318" s="96"/>
      <c r="BWC318" s="96"/>
      <c r="BWD318" s="96"/>
      <c r="BWE318" s="96"/>
      <c r="BWF318" s="96"/>
      <c r="BWG318" s="96"/>
      <c r="BWH318" s="96"/>
      <c r="BWI318" s="96"/>
      <c r="BWJ318" s="96"/>
      <c r="BWK318" s="96"/>
      <c r="BWL318" s="96"/>
      <c r="BWM318" s="96"/>
      <c r="BWN318" s="96"/>
      <c r="BWO318" s="96"/>
      <c r="BWP318" s="96"/>
      <c r="BWQ318" s="96"/>
      <c r="BWR318" s="96"/>
      <c r="BWS318" s="96"/>
      <c r="BWT318" s="96"/>
      <c r="BWU318" s="96"/>
      <c r="BWV318" s="96"/>
      <c r="BWW318" s="96"/>
      <c r="BWX318" s="96"/>
      <c r="BWY318" s="96"/>
      <c r="BWZ318" s="96"/>
      <c r="BXA318" s="96"/>
      <c r="BXB318" s="96"/>
      <c r="BXC318" s="96"/>
      <c r="BXD318" s="96"/>
      <c r="BXE318" s="96"/>
      <c r="BXF318" s="96"/>
      <c r="BXG318" s="96"/>
      <c r="BXH318" s="96"/>
      <c r="BXI318" s="96"/>
      <c r="BXJ318" s="96"/>
      <c r="BXK318" s="96"/>
      <c r="BXL318" s="96"/>
      <c r="BXM318" s="96"/>
      <c r="BXN318" s="96"/>
      <c r="BXO318" s="96"/>
      <c r="BXP318" s="96"/>
      <c r="BXQ318" s="96"/>
      <c r="BXR318" s="96"/>
      <c r="BXS318" s="96"/>
      <c r="BXT318" s="96"/>
      <c r="BXU318" s="96"/>
      <c r="BXV318" s="96"/>
      <c r="BXW318" s="96"/>
      <c r="BXX318" s="96"/>
      <c r="BXY318" s="96"/>
      <c r="BXZ318" s="96"/>
      <c r="BYA318" s="96"/>
      <c r="BYB318" s="96"/>
      <c r="BYC318" s="96"/>
      <c r="BYD318" s="96"/>
      <c r="BYE318" s="96"/>
      <c r="BYF318" s="96"/>
      <c r="BYG318" s="96"/>
      <c r="BYH318" s="96"/>
      <c r="BYI318" s="96"/>
      <c r="BYJ318" s="96"/>
      <c r="BYK318" s="96"/>
      <c r="BYL318" s="96"/>
      <c r="BYM318" s="96"/>
      <c r="BYN318" s="96"/>
      <c r="BYO318" s="96"/>
      <c r="BYP318" s="96"/>
      <c r="BYQ318" s="96"/>
      <c r="BYR318" s="96"/>
      <c r="BYS318" s="96"/>
      <c r="BYT318" s="96"/>
      <c r="BYU318" s="96"/>
      <c r="BYV318" s="96"/>
      <c r="BYW318" s="96"/>
      <c r="BYX318" s="96"/>
      <c r="BYY318" s="96"/>
      <c r="BYZ318" s="96"/>
      <c r="BZA318" s="96"/>
      <c r="BZB318" s="96"/>
      <c r="BZC318" s="96"/>
      <c r="BZD318" s="96"/>
      <c r="BZE318" s="96"/>
      <c r="BZF318" s="96"/>
      <c r="BZG318" s="96"/>
      <c r="BZH318" s="96"/>
      <c r="BZI318" s="96"/>
      <c r="BZJ318" s="96"/>
      <c r="BZK318" s="96"/>
      <c r="BZL318" s="96"/>
      <c r="BZM318" s="96"/>
      <c r="BZN318" s="96"/>
      <c r="BZO318" s="96"/>
      <c r="BZP318" s="96"/>
      <c r="BZQ318" s="96"/>
      <c r="BZR318" s="96"/>
      <c r="BZS318" s="96"/>
      <c r="BZT318" s="96"/>
      <c r="BZU318" s="96"/>
      <c r="BZV318" s="96"/>
      <c r="BZW318" s="96"/>
      <c r="BZX318" s="96"/>
      <c r="BZY318" s="96"/>
      <c r="BZZ318" s="96"/>
      <c r="CAA318" s="96"/>
      <c r="CAB318" s="96"/>
      <c r="CAC318" s="96"/>
      <c r="CAD318" s="96"/>
      <c r="CAE318" s="96"/>
      <c r="CAF318" s="96"/>
      <c r="CAG318" s="96"/>
      <c r="CAH318" s="96"/>
      <c r="CAI318" s="96"/>
      <c r="CAJ318" s="96"/>
      <c r="CAK318" s="96"/>
      <c r="CAL318" s="96"/>
      <c r="CAM318" s="96"/>
      <c r="CAN318" s="96"/>
      <c r="CAO318" s="96"/>
      <c r="CAP318" s="96"/>
      <c r="CAQ318" s="96"/>
      <c r="CAR318" s="96"/>
      <c r="CAS318" s="96"/>
      <c r="CAT318" s="96"/>
      <c r="CAU318" s="96"/>
      <c r="CAV318" s="96"/>
      <c r="CAW318" s="96"/>
      <c r="CAX318" s="96"/>
      <c r="CAY318" s="96"/>
      <c r="CAZ318" s="96"/>
      <c r="CBA318" s="96"/>
      <c r="CBB318" s="96"/>
      <c r="CBC318" s="96"/>
      <c r="CBD318" s="96"/>
      <c r="CBE318" s="96"/>
      <c r="CBF318" s="96"/>
      <c r="CBG318" s="96"/>
      <c r="CBH318" s="96"/>
      <c r="CBI318" s="96"/>
      <c r="CBJ318" s="96"/>
      <c r="CBK318" s="96"/>
      <c r="CBL318" s="96"/>
      <c r="CBM318" s="96"/>
      <c r="CBN318" s="96"/>
      <c r="CBO318" s="96"/>
      <c r="CBP318" s="96"/>
      <c r="CBQ318" s="96"/>
      <c r="CBR318" s="96"/>
      <c r="CBS318" s="96"/>
      <c r="CBT318" s="96"/>
      <c r="CBU318" s="96"/>
      <c r="CBV318" s="96"/>
      <c r="CBW318" s="96"/>
      <c r="CBX318" s="96"/>
      <c r="CBY318" s="96"/>
      <c r="CBZ318" s="96"/>
      <c r="CCA318" s="96"/>
      <c r="CCB318" s="96"/>
      <c r="CCC318" s="96"/>
      <c r="CCD318" s="96"/>
      <c r="CCE318" s="96"/>
      <c r="CCF318" s="96"/>
      <c r="CCG318" s="96"/>
      <c r="CCH318" s="96"/>
      <c r="CCI318" s="96"/>
      <c r="CCJ318" s="96"/>
      <c r="CCK318" s="96"/>
      <c r="CCL318" s="96"/>
      <c r="CCM318" s="96"/>
      <c r="CCN318" s="96"/>
      <c r="CCO318" s="96"/>
      <c r="CCP318" s="96"/>
      <c r="CCQ318" s="96"/>
      <c r="CCR318" s="96"/>
      <c r="CCS318" s="96"/>
      <c r="CCT318" s="96"/>
      <c r="CCU318" s="96"/>
      <c r="CCV318" s="96"/>
      <c r="CCW318" s="96"/>
      <c r="CCX318" s="96"/>
      <c r="CCY318" s="96"/>
      <c r="CCZ318" s="96"/>
      <c r="CDA318" s="96"/>
      <c r="CDB318" s="96"/>
      <c r="CDC318" s="96"/>
      <c r="CDD318" s="96"/>
      <c r="CDE318" s="96"/>
      <c r="CDF318" s="96"/>
      <c r="CDG318" s="96"/>
      <c r="CDH318" s="96"/>
      <c r="CDI318" s="96"/>
      <c r="CDJ318" s="96"/>
      <c r="CDK318" s="96"/>
      <c r="CDL318" s="96"/>
      <c r="CDM318" s="96"/>
      <c r="CDN318" s="96"/>
      <c r="CDO318" s="96"/>
      <c r="CDP318" s="96"/>
      <c r="CDQ318" s="96"/>
      <c r="CDR318" s="96"/>
      <c r="CDS318" s="96"/>
      <c r="CDT318" s="96"/>
      <c r="CDU318" s="96"/>
      <c r="CDV318" s="96"/>
      <c r="CDW318" s="96"/>
      <c r="CDX318" s="96"/>
      <c r="CDY318" s="96"/>
      <c r="CDZ318" s="96"/>
      <c r="CEA318" s="96"/>
      <c r="CEB318" s="96"/>
      <c r="CEC318" s="96"/>
      <c r="CED318" s="96"/>
      <c r="CEE318" s="96"/>
      <c r="CEF318" s="96"/>
      <c r="CEG318" s="96"/>
      <c r="CEH318" s="96"/>
      <c r="CEI318" s="96"/>
      <c r="CEJ318" s="96"/>
      <c r="CEK318" s="96"/>
      <c r="CEL318" s="96"/>
      <c r="CEM318" s="96"/>
      <c r="CEN318" s="96"/>
      <c r="CEO318" s="96"/>
      <c r="CEP318" s="96"/>
      <c r="CEQ318" s="96"/>
      <c r="CER318" s="96"/>
      <c r="CES318" s="96"/>
      <c r="CET318" s="96"/>
      <c r="CEU318" s="96"/>
      <c r="CEV318" s="96"/>
      <c r="CEW318" s="96"/>
      <c r="CEX318" s="96"/>
      <c r="CEY318" s="96"/>
      <c r="CEZ318" s="96"/>
      <c r="CFA318" s="96"/>
      <c r="CFB318" s="96"/>
      <c r="CFC318" s="96"/>
      <c r="CFD318" s="96"/>
      <c r="CFE318" s="96"/>
      <c r="CFF318" s="96"/>
      <c r="CFG318" s="96"/>
      <c r="CFH318" s="96"/>
      <c r="CFI318" s="96"/>
      <c r="CFJ318" s="96"/>
      <c r="CFK318" s="96"/>
      <c r="CFL318" s="96"/>
      <c r="CFM318" s="96"/>
      <c r="CFN318" s="96"/>
      <c r="CFO318" s="96"/>
      <c r="CFP318" s="96"/>
      <c r="CFQ318" s="96"/>
      <c r="CFR318" s="96"/>
      <c r="CFS318" s="96"/>
      <c r="CFT318" s="96"/>
      <c r="CFU318" s="96"/>
      <c r="CFV318" s="96"/>
      <c r="CFW318" s="96"/>
      <c r="CFX318" s="96"/>
      <c r="CFY318" s="96"/>
      <c r="CFZ318" s="96"/>
      <c r="CGA318" s="96"/>
      <c r="CGB318" s="96"/>
      <c r="CGC318" s="96"/>
      <c r="CGD318" s="96"/>
      <c r="CGE318" s="96"/>
      <c r="CGF318" s="96"/>
      <c r="CGG318" s="96"/>
      <c r="CGH318" s="96"/>
      <c r="CGI318" s="96"/>
      <c r="CGJ318" s="96"/>
      <c r="CGK318" s="96"/>
      <c r="CGL318" s="96"/>
      <c r="CGM318" s="96"/>
      <c r="CGN318" s="96"/>
      <c r="CGO318" s="96"/>
      <c r="CGP318" s="96"/>
      <c r="CGQ318" s="96"/>
      <c r="CGR318" s="96"/>
      <c r="CGS318" s="96"/>
      <c r="CGT318" s="96"/>
      <c r="CGU318" s="96"/>
      <c r="CGV318" s="96"/>
      <c r="CGW318" s="96"/>
      <c r="CGX318" s="96"/>
      <c r="CGY318" s="96"/>
      <c r="CGZ318" s="96"/>
      <c r="CHA318" s="96"/>
      <c r="CHB318" s="96"/>
      <c r="CHC318" s="96"/>
      <c r="CHD318" s="96"/>
      <c r="CHE318" s="96"/>
      <c r="CHF318" s="96"/>
      <c r="CHG318" s="96"/>
      <c r="CHH318" s="96"/>
      <c r="CHI318" s="96"/>
      <c r="CHJ318" s="96"/>
      <c r="CHK318" s="96"/>
      <c r="CHL318" s="96"/>
      <c r="CHM318" s="96"/>
      <c r="CHN318" s="96"/>
      <c r="CHO318" s="96"/>
      <c r="CHP318" s="96"/>
      <c r="CHQ318" s="96"/>
      <c r="CHR318" s="96"/>
      <c r="CHS318" s="96"/>
      <c r="CHT318" s="96"/>
      <c r="CHU318" s="96"/>
      <c r="CHV318" s="96"/>
      <c r="CHW318" s="96"/>
      <c r="CHX318" s="96"/>
      <c r="CHY318" s="96"/>
      <c r="CHZ318" s="96"/>
      <c r="CIA318" s="96"/>
      <c r="CIB318" s="96"/>
      <c r="CIC318" s="96"/>
      <c r="CID318" s="96"/>
      <c r="CIE318" s="96"/>
      <c r="CIF318" s="96"/>
      <c r="CIG318" s="96"/>
      <c r="CIH318" s="96"/>
      <c r="CII318" s="96"/>
      <c r="CIJ318" s="96"/>
      <c r="CIK318" s="96"/>
      <c r="CIL318" s="96"/>
      <c r="CIM318" s="96"/>
      <c r="CIN318" s="96"/>
      <c r="CIO318" s="96"/>
      <c r="CIP318" s="96"/>
      <c r="CIQ318" s="96"/>
      <c r="CIR318" s="96"/>
      <c r="CIS318" s="96"/>
      <c r="CIT318" s="96"/>
      <c r="CIU318" s="96"/>
      <c r="CIV318" s="96"/>
      <c r="CIW318" s="96"/>
      <c r="CIX318" s="96"/>
      <c r="CIY318" s="96"/>
      <c r="CIZ318" s="96"/>
      <c r="CJA318" s="96"/>
      <c r="CJB318" s="96"/>
      <c r="CJC318" s="96"/>
      <c r="CJD318" s="96"/>
      <c r="CJE318" s="96"/>
      <c r="CJF318" s="96"/>
      <c r="CJG318" s="96"/>
      <c r="CJH318" s="96"/>
      <c r="CJI318" s="96"/>
      <c r="CJJ318" s="96"/>
      <c r="CJK318" s="96"/>
      <c r="CJL318" s="96"/>
      <c r="CJM318" s="96"/>
      <c r="CJN318" s="96"/>
      <c r="CJO318" s="96"/>
      <c r="CJP318" s="96"/>
      <c r="CJQ318" s="96"/>
      <c r="CJR318" s="96"/>
      <c r="CJS318" s="96"/>
      <c r="CJT318" s="96"/>
      <c r="CJU318" s="96"/>
      <c r="CJV318" s="96"/>
      <c r="CJW318" s="96"/>
      <c r="CJX318" s="96"/>
      <c r="CJY318" s="96"/>
      <c r="CJZ318" s="96"/>
      <c r="CKA318" s="96"/>
      <c r="CKB318" s="96"/>
      <c r="CKC318" s="96"/>
      <c r="CKD318" s="96"/>
      <c r="CKE318" s="96"/>
      <c r="CKF318" s="96"/>
      <c r="CKG318" s="96"/>
      <c r="CKH318" s="96"/>
      <c r="CKI318" s="96"/>
      <c r="CKJ318" s="96"/>
      <c r="CKK318" s="96"/>
      <c r="CKL318" s="96"/>
      <c r="CKM318" s="96"/>
      <c r="CKN318" s="96"/>
      <c r="CKO318" s="96"/>
      <c r="CKP318" s="96"/>
      <c r="CKQ318" s="96"/>
      <c r="CKR318" s="96"/>
      <c r="CKS318" s="96"/>
      <c r="CKT318" s="96"/>
      <c r="CKU318" s="96"/>
      <c r="CKV318" s="96"/>
      <c r="CKW318" s="96"/>
      <c r="CKX318" s="96"/>
      <c r="CKY318" s="96"/>
      <c r="CKZ318" s="96"/>
      <c r="CLA318" s="96"/>
      <c r="CLB318" s="96"/>
      <c r="CLC318" s="96"/>
      <c r="CLD318" s="96"/>
      <c r="CLE318" s="96"/>
      <c r="CLF318" s="96"/>
      <c r="CLG318" s="96"/>
      <c r="CLH318" s="96"/>
      <c r="CLI318" s="96"/>
      <c r="CLJ318" s="96"/>
      <c r="CLK318" s="96"/>
      <c r="CLL318" s="96"/>
      <c r="CLM318" s="96"/>
      <c r="CLN318" s="96"/>
      <c r="CLO318" s="96"/>
      <c r="CLP318" s="96"/>
      <c r="CLQ318" s="96"/>
      <c r="CLR318" s="96"/>
      <c r="CLS318" s="96"/>
      <c r="CLT318" s="96"/>
      <c r="CLU318" s="96"/>
      <c r="CLV318" s="96"/>
      <c r="CLW318" s="96"/>
      <c r="CLX318" s="96"/>
      <c r="CLY318" s="96"/>
      <c r="CLZ318" s="96"/>
      <c r="CMA318" s="96"/>
      <c r="CMB318" s="96"/>
      <c r="CMC318" s="96"/>
      <c r="CMD318" s="96"/>
      <c r="CME318" s="96"/>
      <c r="CMF318" s="96"/>
      <c r="CMG318" s="96"/>
      <c r="CMH318" s="96"/>
      <c r="CMI318" s="96"/>
      <c r="CMJ318" s="96"/>
      <c r="CMK318" s="96"/>
      <c r="CML318" s="96"/>
      <c r="CMM318" s="96"/>
      <c r="CMN318" s="96"/>
      <c r="CMO318" s="96"/>
      <c r="CMP318" s="96"/>
      <c r="CMQ318" s="96"/>
      <c r="CMR318" s="96"/>
      <c r="CMS318" s="96"/>
      <c r="CMT318" s="96"/>
      <c r="CMU318" s="96"/>
      <c r="CMV318" s="96"/>
      <c r="CMW318" s="96"/>
      <c r="CMX318" s="96"/>
      <c r="CMY318" s="96"/>
      <c r="CMZ318" s="96"/>
      <c r="CNA318" s="96"/>
      <c r="CNB318" s="96"/>
      <c r="CNC318" s="96"/>
      <c r="CND318" s="96"/>
      <c r="CNE318" s="96"/>
      <c r="CNF318" s="96"/>
      <c r="CNG318" s="96"/>
      <c r="CNH318" s="96"/>
      <c r="CNI318" s="96"/>
      <c r="CNJ318" s="96"/>
      <c r="CNK318" s="96"/>
      <c r="CNL318" s="96"/>
      <c r="CNM318" s="96"/>
      <c r="CNN318" s="96"/>
      <c r="CNO318" s="96"/>
      <c r="CNP318" s="96"/>
      <c r="CNQ318" s="96"/>
      <c r="CNR318" s="96"/>
      <c r="CNS318" s="96"/>
      <c r="CNT318" s="96"/>
      <c r="CNU318" s="96"/>
      <c r="CNV318" s="96"/>
      <c r="CNW318" s="96"/>
      <c r="CNX318" s="96"/>
      <c r="CNY318" s="96"/>
      <c r="CNZ318" s="96"/>
      <c r="COA318" s="96"/>
      <c r="COB318" s="96"/>
      <c r="COC318" s="96"/>
      <c r="COD318" s="96"/>
      <c r="COE318" s="96"/>
      <c r="COF318" s="96"/>
      <c r="COG318" s="96"/>
      <c r="COH318" s="96"/>
      <c r="COI318" s="96"/>
      <c r="COJ318" s="96"/>
      <c r="COK318" s="96"/>
      <c r="COL318" s="96"/>
      <c r="COM318" s="96"/>
      <c r="CON318" s="96"/>
      <c r="COO318" s="96"/>
      <c r="COP318" s="96"/>
      <c r="COQ318" s="96"/>
      <c r="COR318" s="96"/>
      <c r="COS318" s="96"/>
      <c r="COT318" s="96"/>
      <c r="COU318" s="96"/>
      <c r="COV318" s="96"/>
      <c r="COW318" s="96"/>
      <c r="COX318" s="96"/>
      <c r="COY318" s="96"/>
      <c r="COZ318" s="96"/>
      <c r="CPA318" s="96"/>
      <c r="CPB318" s="96"/>
      <c r="CPC318" s="96"/>
      <c r="CPD318" s="96"/>
      <c r="CPE318" s="96"/>
      <c r="CPF318" s="96"/>
      <c r="CPG318" s="96"/>
      <c r="CPH318" s="96"/>
      <c r="CPI318" s="96"/>
      <c r="CPJ318" s="96"/>
      <c r="CPK318" s="96"/>
      <c r="CPL318" s="96"/>
      <c r="CPM318" s="96"/>
      <c r="CPN318" s="96"/>
      <c r="CPO318" s="96"/>
      <c r="CPP318" s="96"/>
      <c r="CPQ318" s="96"/>
      <c r="CPR318" s="96"/>
      <c r="CPS318" s="96"/>
      <c r="CPT318" s="96"/>
      <c r="CPU318" s="96"/>
      <c r="CPV318" s="96"/>
      <c r="CPW318" s="96"/>
      <c r="CPX318" s="96"/>
      <c r="CPY318" s="96"/>
      <c r="CPZ318" s="96"/>
      <c r="CQA318" s="96"/>
      <c r="CQB318" s="96"/>
      <c r="CQC318" s="96"/>
      <c r="CQD318" s="96"/>
      <c r="CQE318" s="96"/>
      <c r="CQF318" s="96"/>
      <c r="CQG318" s="96"/>
      <c r="CQH318" s="96"/>
      <c r="CQI318" s="96"/>
      <c r="CQJ318" s="96"/>
      <c r="CQK318" s="96"/>
      <c r="CQL318" s="96"/>
      <c r="CQM318" s="96"/>
      <c r="CQN318" s="96"/>
      <c r="CQO318" s="96"/>
      <c r="CQP318" s="96"/>
      <c r="CQQ318" s="96"/>
      <c r="CQR318" s="96"/>
      <c r="CQS318" s="96"/>
      <c r="CQT318" s="96"/>
      <c r="CQU318" s="96"/>
      <c r="CQV318" s="96"/>
      <c r="CQW318" s="96"/>
      <c r="CQX318" s="96"/>
      <c r="CQY318" s="96"/>
      <c r="CQZ318" s="96"/>
      <c r="CRA318" s="96"/>
      <c r="CRB318" s="96"/>
      <c r="CRC318" s="96"/>
      <c r="CRD318" s="96"/>
      <c r="CRE318" s="96"/>
      <c r="CRF318" s="96"/>
      <c r="CRG318" s="96"/>
      <c r="CRH318" s="96"/>
      <c r="CRI318" s="96"/>
      <c r="CRJ318" s="96"/>
      <c r="CRK318" s="96"/>
      <c r="CRL318" s="96"/>
      <c r="CRM318" s="96"/>
      <c r="CRN318" s="96"/>
      <c r="CRO318" s="96"/>
      <c r="CRP318" s="96"/>
      <c r="CRQ318" s="96"/>
      <c r="CRR318" s="96"/>
      <c r="CRS318" s="96"/>
      <c r="CRT318" s="96"/>
      <c r="CRU318" s="96"/>
      <c r="CRV318" s="96"/>
      <c r="CRW318" s="96"/>
      <c r="CRX318" s="96"/>
      <c r="CRY318" s="96"/>
      <c r="CRZ318" s="96"/>
      <c r="CSA318" s="96"/>
      <c r="CSB318" s="96"/>
      <c r="CSC318" s="96"/>
      <c r="CSD318" s="96"/>
      <c r="CSE318" s="96"/>
      <c r="CSF318" s="96"/>
      <c r="CSG318" s="96"/>
      <c r="CSH318" s="96"/>
      <c r="CSI318" s="96"/>
      <c r="CSJ318" s="96"/>
      <c r="CSK318" s="96"/>
      <c r="CSL318" s="96"/>
      <c r="CSM318" s="96"/>
      <c r="CSN318" s="96"/>
      <c r="CSO318" s="96"/>
      <c r="CSP318" s="96"/>
      <c r="CSQ318" s="96"/>
      <c r="CSR318" s="96"/>
      <c r="CSS318" s="96"/>
      <c r="CST318" s="96"/>
      <c r="CSU318" s="96"/>
      <c r="CSV318" s="96"/>
      <c r="CSW318" s="96"/>
      <c r="CSX318" s="96"/>
      <c r="CSY318" s="96"/>
      <c r="CSZ318" s="96"/>
      <c r="CTA318" s="96"/>
      <c r="CTB318" s="96"/>
      <c r="CTC318" s="96"/>
      <c r="CTD318" s="96"/>
      <c r="CTE318" s="96"/>
      <c r="CTF318" s="96"/>
      <c r="CTG318" s="96"/>
      <c r="CTH318" s="96"/>
      <c r="CTI318" s="96"/>
      <c r="CTJ318" s="96"/>
      <c r="CTK318" s="96"/>
      <c r="CTL318" s="96"/>
      <c r="CTM318" s="96"/>
      <c r="CTN318" s="96"/>
      <c r="CTO318" s="96"/>
      <c r="CTP318" s="96"/>
      <c r="CTQ318" s="96"/>
      <c r="CTR318" s="96"/>
      <c r="CTS318" s="96"/>
      <c r="CTT318" s="96"/>
      <c r="CTU318" s="96"/>
      <c r="CTV318" s="96"/>
      <c r="CTW318" s="96"/>
      <c r="CTX318" s="96"/>
      <c r="CTY318" s="96"/>
      <c r="CTZ318" s="96"/>
      <c r="CUA318" s="96"/>
      <c r="CUB318" s="96"/>
      <c r="CUC318" s="96"/>
      <c r="CUD318" s="96"/>
      <c r="CUE318" s="96"/>
      <c r="CUF318" s="96"/>
      <c r="CUG318" s="96"/>
      <c r="CUH318" s="96"/>
      <c r="CUI318" s="96"/>
      <c r="CUJ318" s="96"/>
      <c r="CUK318" s="96"/>
      <c r="CUL318" s="96"/>
      <c r="CUM318" s="96"/>
      <c r="CUN318" s="96"/>
      <c r="CUO318" s="96"/>
      <c r="CUP318" s="96"/>
      <c r="CUQ318" s="96"/>
      <c r="CUR318" s="96"/>
      <c r="CUS318" s="96"/>
      <c r="CUT318" s="96"/>
      <c r="CUU318" s="96"/>
      <c r="CUV318" s="96"/>
      <c r="CUW318" s="96"/>
      <c r="CUX318" s="96"/>
      <c r="CUY318" s="96"/>
      <c r="CUZ318" s="96"/>
      <c r="CVA318" s="96"/>
      <c r="CVB318" s="96"/>
      <c r="CVC318" s="96"/>
      <c r="CVD318" s="96"/>
      <c r="CVE318" s="96"/>
      <c r="CVF318" s="96"/>
      <c r="CVG318" s="96"/>
      <c r="CVH318" s="96"/>
      <c r="CVI318" s="96"/>
      <c r="CVJ318" s="96"/>
      <c r="CVK318" s="96"/>
      <c r="CVL318" s="96"/>
      <c r="CVM318" s="96"/>
      <c r="CVN318" s="96"/>
      <c r="CVO318" s="96"/>
      <c r="CVP318" s="96"/>
      <c r="CVQ318" s="96"/>
      <c r="CVR318" s="96"/>
      <c r="CVS318" s="96"/>
      <c r="CVT318" s="96"/>
      <c r="CVU318" s="96"/>
      <c r="CVV318" s="96"/>
      <c r="CVW318" s="96"/>
      <c r="CVX318" s="96"/>
      <c r="CVY318" s="96"/>
      <c r="CVZ318" s="96"/>
      <c r="CWA318" s="96"/>
      <c r="CWB318" s="96"/>
      <c r="CWC318" s="96"/>
      <c r="CWD318" s="96"/>
      <c r="CWE318" s="96"/>
      <c r="CWF318" s="96"/>
      <c r="CWG318" s="96"/>
      <c r="CWH318" s="96"/>
      <c r="CWI318" s="96"/>
      <c r="CWJ318" s="96"/>
      <c r="CWK318" s="96"/>
      <c r="CWL318" s="96"/>
      <c r="CWM318" s="96"/>
      <c r="CWN318" s="96"/>
      <c r="CWO318" s="96"/>
      <c r="CWP318" s="96"/>
      <c r="CWQ318" s="96"/>
      <c r="CWR318" s="96"/>
      <c r="CWS318" s="96"/>
      <c r="CWT318" s="96"/>
      <c r="CWU318" s="96"/>
      <c r="CWV318" s="96"/>
      <c r="CWW318" s="96"/>
      <c r="CWX318" s="96"/>
      <c r="CWY318" s="96"/>
      <c r="CWZ318" s="96"/>
      <c r="CXA318" s="96"/>
      <c r="CXB318" s="96"/>
      <c r="CXC318" s="96"/>
      <c r="CXD318" s="96"/>
      <c r="CXE318" s="96"/>
      <c r="CXF318" s="96"/>
      <c r="CXG318" s="96"/>
      <c r="CXH318" s="96"/>
      <c r="CXI318" s="96"/>
      <c r="CXJ318" s="96"/>
      <c r="CXK318" s="96"/>
      <c r="CXL318" s="96"/>
      <c r="CXM318" s="96"/>
      <c r="CXN318" s="96"/>
      <c r="CXO318" s="96"/>
      <c r="CXP318" s="96"/>
      <c r="CXQ318" s="96"/>
      <c r="CXR318" s="96"/>
      <c r="CXS318" s="96"/>
      <c r="CXT318" s="96"/>
      <c r="CXU318" s="96"/>
      <c r="CXV318" s="96"/>
      <c r="CXW318" s="96"/>
      <c r="CXX318" s="96"/>
      <c r="CXY318" s="96"/>
      <c r="CXZ318" s="96"/>
      <c r="CYA318" s="96"/>
      <c r="CYB318" s="96"/>
      <c r="CYC318" s="96"/>
      <c r="CYD318" s="96"/>
      <c r="CYE318" s="96"/>
      <c r="CYF318" s="96"/>
      <c r="CYG318" s="96"/>
      <c r="CYH318" s="96"/>
      <c r="CYI318" s="96"/>
      <c r="CYJ318" s="96"/>
      <c r="CYK318" s="96"/>
      <c r="CYL318" s="96"/>
      <c r="CYM318" s="96"/>
      <c r="CYN318" s="96"/>
      <c r="CYO318" s="96"/>
      <c r="CYP318" s="96"/>
      <c r="CYQ318" s="96"/>
      <c r="CYR318" s="96"/>
      <c r="CYS318" s="96"/>
      <c r="CYT318" s="96"/>
      <c r="CYU318" s="96"/>
      <c r="CYV318" s="96"/>
      <c r="CYW318" s="96"/>
      <c r="CYX318" s="96"/>
      <c r="CYY318" s="96"/>
      <c r="CYZ318" s="96"/>
      <c r="CZA318" s="96"/>
      <c r="CZB318" s="96"/>
      <c r="CZC318" s="96"/>
      <c r="CZD318" s="96"/>
      <c r="CZE318" s="96"/>
      <c r="CZF318" s="96"/>
      <c r="CZG318" s="96"/>
      <c r="CZH318" s="96"/>
      <c r="CZI318" s="96"/>
      <c r="CZJ318" s="96"/>
      <c r="CZK318" s="96"/>
      <c r="CZL318" s="96"/>
      <c r="CZM318" s="96"/>
      <c r="CZN318" s="96"/>
      <c r="CZO318" s="96"/>
      <c r="CZP318" s="96"/>
      <c r="CZQ318" s="96"/>
      <c r="CZR318" s="96"/>
      <c r="CZS318" s="96"/>
      <c r="CZT318" s="96"/>
      <c r="CZU318" s="96"/>
      <c r="CZV318" s="96"/>
      <c r="CZW318" s="96"/>
      <c r="CZX318" s="96"/>
      <c r="CZY318" s="96"/>
      <c r="CZZ318" s="96"/>
      <c r="DAA318" s="96"/>
      <c r="DAB318" s="96"/>
      <c r="DAC318" s="96"/>
      <c r="DAD318" s="96"/>
      <c r="DAE318" s="96"/>
      <c r="DAF318" s="96"/>
      <c r="DAG318" s="96"/>
      <c r="DAH318" s="96"/>
      <c r="DAI318" s="96"/>
      <c r="DAJ318" s="96"/>
      <c r="DAK318" s="96"/>
      <c r="DAL318" s="96"/>
      <c r="DAM318" s="96"/>
      <c r="DAN318" s="96"/>
      <c r="DAO318" s="96"/>
      <c r="DAP318" s="96"/>
      <c r="DAQ318" s="96"/>
      <c r="DAR318" s="96"/>
      <c r="DAS318" s="96"/>
      <c r="DAT318" s="96"/>
      <c r="DAU318" s="96"/>
      <c r="DAV318" s="96"/>
      <c r="DAW318" s="96"/>
      <c r="DAX318" s="96"/>
      <c r="DAY318" s="96"/>
      <c r="DAZ318" s="96"/>
      <c r="DBA318" s="96"/>
      <c r="DBB318" s="96"/>
      <c r="DBC318" s="96"/>
      <c r="DBD318" s="96"/>
      <c r="DBE318" s="96"/>
      <c r="DBF318" s="96"/>
      <c r="DBG318" s="96"/>
      <c r="DBH318" s="96"/>
      <c r="DBI318" s="96"/>
      <c r="DBJ318" s="96"/>
      <c r="DBK318" s="96"/>
      <c r="DBL318" s="96"/>
      <c r="DBM318" s="96"/>
      <c r="DBN318" s="96"/>
      <c r="DBO318" s="96"/>
      <c r="DBP318" s="96"/>
      <c r="DBQ318" s="96"/>
      <c r="DBR318" s="96"/>
      <c r="DBS318" s="96"/>
      <c r="DBT318" s="96"/>
      <c r="DBU318" s="96"/>
      <c r="DBV318" s="96"/>
      <c r="DBW318" s="96"/>
      <c r="DBX318" s="96"/>
      <c r="DBY318" s="96"/>
      <c r="DBZ318" s="96"/>
      <c r="DCA318" s="96"/>
      <c r="DCB318" s="96"/>
      <c r="DCC318" s="96"/>
      <c r="DCD318" s="96"/>
      <c r="DCE318" s="96"/>
      <c r="DCF318" s="96"/>
      <c r="DCG318" s="96"/>
      <c r="DCH318" s="96"/>
      <c r="DCI318" s="96"/>
      <c r="DCJ318" s="96"/>
      <c r="DCK318" s="96"/>
      <c r="DCL318" s="96"/>
      <c r="DCM318" s="96"/>
      <c r="DCN318" s="96"/>
      <c r="DCO318" s="96"/>
      <c r="DCP318" s="96"/>
      <c r="DCQ318" s="96"/>
      <c r="DCR318" s="96"/>
      <c r="DCS318" s="96"/>
      <c r="DCT318" s="96"/>
      <c r="DCU318" s="96"/>
      <c r="DCV318" s="96"/>
      <c r="DCW318" s="96"/>
      <c r="DCX318" s="96"/>
      <c r="DCY318" s="96"/>
      <c r="DCZ318" s="96"/>
      <c r="DDA318" s="96"/>
      <c r="DDB318" s="96"/>
      <c r="DDC318" s="96"/>
      <c r="DDD318" s="96"/>
      <c r="DDE318" s="96"/>
      <c r="DDF318" s="96"/>
      <c r="DDG318" s="96"/>
      <c r="DDH318" s="96"/>
      <c r="DDI318" s="96"/>
      <c r="DDJ318" s="96"/>
      <c r="DDK318" s="96"/>
      <c r="DDL318" s="96"/>
      <c r="DDM318" s="96"/>
      <c r="DDN318" s="96"/>
      <c r="DDO318" s="96"/>
      <c r="DDP318" s="96"/>
      <c r="DDQ318" s="96"/>
      <c r="DDR318" s="96"/>
      <c r="DDS318" s="96"/>
      <c r="DDT318" s="96"/>
      <c r="DDU318" s="96"/>
      <c r="DDV318" s="96"/>
      <c r="DDW318" s="96"/>
      <c r="DDX318" s="96"/>
      <c r="DDY318" s="96"/>
      <c r="DDZ318" s="96"/>
      <c r="DEA318" s="96"/>
      <c r="DEB318" s="96"/>
      <c r="DEC318" s="96"/>
      <c r="DED318" s="96"/>
      <c r="DEE318" s="96"/>
      <c r="DEF318" s="96"/>
      <c r="DEG318" s="96"/>
      <c r="DEH318" s="96"/>
      <c r="DEI318" s="96"/>
      <c r="DEJ318" s="96"/>
      <c r="DEK318" s="96"/>
      <c r="DEL318" s="96"/>
      <c r="DEM318" s="96"/>
      <c r="DEN318" s="96"/>
      <c r="DEO318" s="96"/>
      <c r="DEP318" s="96"/>
      <c r="DEQ318" s="96"/>
      <c r="DER318" s="96"/>
      <c r="DES318" s="96"/>
      <c r="DET318" s="96"/>
      <c r="DEU318" s="96"/>
      <c r="DEV318" s="96"/>
      <c r="DEW318" s="96"/>
      <c r="DEX318" s="96"/>
      <c r="DEY318" s="96"/>
      <c r="DEZ318" s="96"/>
      <c r="DFA318" s="96"/>
      <c r="DFB318" s="96"/>
      <c r="DFC318" s="96"/>
      <c r="DFD318" s="96"/>
      <c r="DFE318" s="96"/>
      <c r="DFF318" s="96"/>
      <c r="DFG318" s="96"/>
      <c r="DFH318" s="96"/>
      <c r="DFI318" s="96"/>
      <c r="DFJ318" s="96"/>
      <c r="DFK318" s="96"/>
      <c r="DFL318" s="96"/>
      <c r="DFM318" s="96"/>
      <c r="DFN318" s="96"/>
      <c r="DFO318" s="96"/>
      <c r="DFP318" s="96"/>
      <c r="DFQ318" s="96"/>
      <c r="DFR318" s="96"/>
      <c r="DFS318" s="96"/>
      <c r="DFT318" s="96"/>
      <c r="DFU318" s="96"/>
      <c r="DFV318" s="96"/>
      <c r="DFW318" s="96"/>
      <c r="DFX318" s="96"/>
      <c r="DFY318" s="96"/>
      <c r="DFZ318" s="96"/>
      <c r="DGA318" s="96"/>
      <c r="DGB318" s="96"/>
      <c r="DGC318" s="96"/>
      <c r="DGD318" s="96"/>
      <c r="DGE318" s="96"/>
      <c r="DGF318" s="96"/>
      <c r="DGG318" s="96"/>
      <c r="DGH318" s="96"/>
      <c r="DGI318" s="96"/>
      <c r="DGJ318" s="96"/>
      <c r="DGK318" s="96"/>
      <c r="DGL318" s="96"/>
      <c r="DGM318" s="96"/>
      <c r="DGN318" s="96"/>
      <c r="DGO318" s="96"/>
      <c r="DGP318" s="96"/>
      <c r="DGQ318" s="96"/>
      <c r="DGR318" s="96"/>
      <c r="DGS318" s="96"/>
      <c r="DGT318" s="96"/>
      <c r="DGU318" s="96"/>
      <c r="DGV318" s="96"/>
      <c r="DGW318" s="96"/>
      <c r="DGX318" s="96"/>
      <c r="DGY318" s="96"/>
      <c r="DGZ318" s="96"/>
      <c r="DHA318" s="96"/>
      <c r="DHB318" s="96"/>
      <c r="DHC318" s="96"/>
      <c r="DHD318" s="96"/>
      <c r="DHE318" s="96"/>
      <c r="DHF318" s="96"/>
      <c r="DHG318" s="96"/>
      <c r="DHH318" s="96"/>
      <c r="DHI318" s="96"/>
      <c r="DHJ318" s="96"/>
      <c r="DHK318" s="96"/>
      <c r="DHL318" s="96"/>
      <c r="DHM318" s="96"/>
      <c r="DHN318" s="96"/>
      <c r="DHO318" s="96"/>
      <c r="DHP318" s="96"/>
      <c r="DHQ318" s="96"/>
      <c r="DHR318" s="96"/>
      <c r="DHS318" s="96"/>
      <c r="DHT318" s="96"/>
      <c r="DHU318" s="96"/>
      <c r="DHV318" s="96"/>
      <c r="DHW318" s="96"/>
      <c r="DHX318" s="96"/>
      <c r="DHY318" s="96"/>
      <c r="DHZ318" s="96"/>
      <c r="DIA318" s="96"/>
      <c r="DIB318" s="96"/>
      <c r="DIC318" s="96"/>
      <c r="DID318" s="96"/>
      <c r="DIE318" s="96"/>
      <c r="DIF318" s="96"/>
      <c r="DIG318" s="96"/>
      <c r="DIH318" s="96"/>
      <c r="DII318" s="96"/>
      <c r="DIJ318" s="96"/>
      <c r="DIK318" s="96"/>
      <c r="DIL318" s="96"/>
      <c r="DIM318" s="96"/>
      <c r="DIN318" s="96"/>
      <c r="DIO318" s="96"/>
      <c r="DIP318" s="96"/>
      <c r="DIQ318" s="96"/>
      <c r="DIR318" s="96"/>
      <c r="DIS318" s="96"/>
      <c r="DIT318" s="96"/>
      <c r="DIU318" s="96"/>
      <c r="DIV318" s="96"/>
      <c r="DIW318" s="96"/>
      <c r="DIX318" s="96"/>
      <c r="DIY318" s="96"/>
      <c r="DIZ318" s="96"/>
      <c r="DJA318" s="96"/>
      <c r="DJB318" s="96"/>
      <c r="DJC318" s="96"/>
      <c r="DJD318" s="96"/>
      <c r="DJE318" s="96"/>
      <c r="DJF318" s="96"/>
      <c r="DJG318" s="96"/>
      <c r="DJH318" s="96"/>
      <c r="DJI318" s="96"/>
      <c r="DJJ318" s="96"/>
      <c r="DJK318" s="96"/>
      <c r="DJL318" s="96"/>
      <c r="DJM318" s="96"/>
      <c r="DJN318" s="96"/>
      <c r="DJO318" s="96"/>
      <c r="DJP318" s="96"/>
      <c r="DJQ318" s="96"/>
      <c r="DJR318" s="96"/>
      <c r="DJS318" s="96"/>
      <c r="DJT318" s="96"/>
      <c r="DJU318" s="96"/>
      <c r="DJV318" s="96"/>
      <c r="DJW318" s="96"/>
      <c r="DJX318" s="96"/>
      <c r="DJY318" s="96"/>
      <c r="DJZ318" s="96"/>
      <c r="DKA318" s="96"/>
      <c r="DKB318" s="96"/>
      <c r="DKC318" s="96"/>
      <c r="DKD318" s="96"/>
      <c r="DKE318" s="96"/>
      <c r="DKF318" s="96"/>
      <c r="DKG318" s="96"/>
      <c r="DKH318" s="96"/>
      <c r="DKI318" s="96"/>
      <c r="DKJ318" s="96"/>
      <c r="DKK318" s="96"/>
      <c r="DKL318" s="96"/>
      <c r="DKM318" s="96"/>
      <c r="DKN318" s="96"/>
      <c r="DKO318" s="96"/>
      <c r="DKP318" s="96"/>
      <c r="DKQ318" s="96"/>
      <c r="DKR318" s="96"/>
      <c r="DKS318" s="96"/>
      <c r="DKT318" s="96"/>
      <c r="DKU318" s="96"/>
      <c r="DKV318" s="96"/>
      <c r="DKW318" s="96"/>
      <c r="DKX318" s="96"/>
      <c r="DKY318" s="96"/>
      <c r="DKZ318" s="96"/>
      <c r="DLA318" s="96"/>
      <c r="DLB318" s="96"/>
      <c r="DLC318" s="96"/>
      <c r="DLD318" s="96"/>
      <c r="DLE318" s="96"/>
      <c r="DLF318" s="96"/>
      <c r="DLG318" s="96"/>
      <c r="DLH318" s="96"/>
      <c r="DLI318" s="96"/>
      <c r="DLJ318" s="96"/>
      <c r="DLK318" s="96"/>
      <c r="DLL318" s="96"/>
      <c r="DLM318" s="96"/>
      <c r="DLN318" s="96"/>
      <c r="DLO318" s="96"/>
      <c r="DLP318" s="96"/>
      <c r="DLQ318" s="96"/>
      <c r="DLR318" s="96"/>
      <c r="DLS318" s="96"/>
      <c r="DLT318" s="96"/>
      <c r="DLU318" s="96"/>
      <c r="DLV318" s="96"/>
      <c r="DLW318" s="96"/>
      <c r="DLX318" s="96"/>
      <c r="DLY318" s="96"/>
      <c r="DLZ318" s="96"/>
      <c r="DMA318" s="96"/>
      <c r="DMB318" s="96"/>
      <c r="DMC318" s="96"/>
      <c r="DMD318" s="96"/>
      <c r="DME318" s="96"/>
      <c r="DMF318" s="96"/>
      <c r="DMG318" s="96"/>
      <c r="DMH318" s="96"/>
      <c r="DMI318" s="96"/>
      <c r="DMJ318" s="96"/>
      <c r="DMK318" s="96"/>
      <c r="DML318" s="96"/>
      <c r="DMM318" s="96"/>
      <c r="DMN318" s="96"/>
      <c r="DMO318" s="96"/>
      <c r="DMP318" s="96"/>
      <c r="DMQ318" s="96"/>
      <c r="DMR318" s="96"/>
      <c r="DMS318" s="96"/>
      <c r="DMT318" s="96"/>
      <c r="DMU318" s="96"/>
      <c r="DMV318" s="96"/>
      <c r="DMW318" s="96"/>
      <c r="DMX318" s="96"/>
      <c r="DMY318" s="96"/>
      <c r="DMZ318" s="96"/>
      <c r="DNA318" s="96"/>
      <c r="DNB318" s="96"/>
      <c r="DNC318" s="96"/>
      <c r="DND318" s="96"/>
      <c r="DNE318" s="96"/>
      <c r="DNF318" s="96"/>
      <c r="DNG318" s="96"/>
      <c r="DNH318" s="96"/>
      <c r="DNI318" s="96"/>
      <c r="DNJ318" s="96"/>
      <c r="DNK318" s="96"/>
      <c r="DNL318" s="96"/>
      <c r="DNM318" s="96"/>
      <c r="DNN318" s="96"/>
      <c r="DNO318" s="96"/>
      <c r="DNP318" s="96"/>
      <c r="DNQ318" s="96"/>
      <c r="DNR318" s="96"/>
      <c r="DNS318" s="96"/>
      <c r="DNT318" s="96"/>
      <c r="DNU318" s="96"/>
      <c r="DNV318" s="96"/>
      <c r="DNW318" s="96"/>
      <c r="DNX318" s="96"/>
      <c r="DNY318" s="96"/>
      <c r="DNZ318" s="96"/>
      <c r="DOA318" s="96"/>
      <c r="DOB318" s="96"/>
      <c r="DOC318" s="96"/>
      <c r="DOD318" s="96"/>
      <c r="DOE318" s="96"/>
      <c r="DOF318" s="96"/>
      <c r="DOG318" s="96"/>
      <c r="DOH318" s="96"/>
      <c r="DOI318" s="96"/>
      <c r="DOJ318" s="96"/>
      <c r="DOK318" s="96"/>
      <c r="DOL318" s="96"/>
      <c r="DOM318" s="96"/>
      <c r="DON318" s="96"/>
      <c r="DOO318" s="96"/>
      <c r="DOP318" s="96"/>
      <c r="DOQ318" s="96"/>
      <c r="DOR318" s="96"/>
      <c r="DOS318" s="96"/>
      <c r="DOT318" s="96"/>
      <c r="DOU318" s="96"/>
      <c r="DOV318" s="96"/>
      <c r="DOW318" s="96"/>
      <c r="DOX318" s="96"/>
      <c r="DOY318" s="96"/>
      <c r="DOZ318" s="96"/>
      <c r="DPA318" s="96"/>
      <c r="DPB318" s="96"/>
      <c r="DPC318" s="96"/>
      <c r="DPD318" s="96"/>
      <c r="DPE318" s="96"/>
      <c r="DPF318" s="96"/>
      <c r="DPG318" s="96"/>
      <c r="DPH318" s="96"/>
      <c r="DPI318" s="96"/>
      <c r="DPJ318" s="96"/>
      <c r="DPK318" s="96"/>
      <c r="DPL318" s="96"/>
      <c r="DPM318" s="96"/>
      <c r="DPN318" s="96"/>
      <c r="DPO318" s="96"/>
      <c r="DPP318" s="96"/>
      <c r="DPQ318" s="96"/>
      <c r="DPR318" s="96"/>
      <c r="DPS318" s="96"/>
      <c r="DPT318" s="96"/>
      <c r="DPU318" s="96"/>
      <c r="DPV318" s="96"/>
      <c r="DPW318" s="96"/>
      <c r="DPX318" s="96"/>
      <c r="DPY318" s="96"/>
      <c r="DPZ318" s="96"/>
      <c r="DQA318" s="96"/>
      <c r="DQB318" s="96"/>
      <c r="DQC318" s="96"/>
      <c r="DQD318" s="96"/>
      <c r="DQE318" s="96"/>
      <c r="DQF318" s="96"/>
      <c r="DQG318" s="96"/>
      <c r="DQH318" s="96"/>
      <c r="DQI318" s="96"/>
      <c r="DQJ318" s="96"/>
      <c r="DQK318" s="96"/>
      <c r="DQL318" s="96"/>
      <c r="DQM318" s="96"/>
      <c r="DQN318" s="96"/>
      <c r="DQO318" s="96"/>
      <c r="DQP318" s="96"/>
      <c r="DQQ318" s="96"/>
      <c r="DQR318" s="96"/>
      <c r="DQS318" s="96"/>
      <c r="DQT318" s="96"/>
      <c r="DQU318" s="96"/>
      <c r="DQV318" s="96"/>
      <c r="DQW318" s="96"/>
      <c r="DQX318" s="96"/>
      <c r="DQY318" s="96"/>
      <c r="DQZ318" s="96"/>
      <c r="DRA318" s="96"/>
      <c r="DRB318" s="96"/>
      <c r="DRC318" s="96"/>
      <c r="DRD318" s="96"/>
      <c r="DRE318" s="96"/>
      <c r="DRF318" s="96"/>
      <c r="DRG318" s="96"/>
      <c r="DRH318" s="96"/>
      <c r="DRI318" s="96"/>
      <c r="DRJ318" s="96"/>
      <c r="DRK318" s="96"/>
      <c r="DRL318" s="96"/>
      <c r="DRM318" s="96"/>
      <c r="DRN318" s="96"/>
      <c r="DRO318" s="96"/>
      <c r="DRP318" s="96"/>
      <c r="DRQ318" s="96"/>
      <c r="DRR318" s="96"/>
      <c r="DRS318" s="96"/>
      <c r="DRT318" s="96"/>
      <c r="DRU318" s="96"/>
      <c r="DRV318" s="96"/>
      <c r="DRW318" s="96"/>
      <c r="DRX318" s="96"/>
      <c r="DRY318" s="96"/>
      <c r="DRZ318" s="96"/>
      <c r="DSA318" s="96"/>
      <c r="DSB318" s="96"/>
      <c r="DSC318" s="96"/>
      <c r="DSD318" s="96"/>
      <c r="DSE318" s="96"/>
      <c r="DSF318" s="96"/>
      <c r="DSG318" s="96"/>
      <c r="DSH318" s="96"/>
      <c r="DSI318" s="96"/>
      <c r="DSJ318" s="96"/>
      <c r="DSK318" s="96"/>
      <c r="DSL318" s="96"/>
      <c r="DSM318" s="96"/>
      <c r="DSN318" s="96"/>
      <c r="DSO318" s="96"/>
      <c r="DSP318" s="96"/>
      <c r="DSQ318" s="96"/>
      <c r="DSR318" s="96"/>
      <c r="DSS318" s="96"/>
      <c r="DST318" s="96"/>
      <c r="DSU318" s="96"/>
      <c r="DSV318" s="96"/>
      <c r="DSW318" s="96"/>
      <c r="DSX318" s="96"/>
      <c r="DSY318" s="96"/>
      <c r="DSZ318" s="96"/>
      <c r="DTA318" s="96"/>
      <c r="DTB318" s="96"/>
      <c r="DTC318" s="96"/>
      <c r="DTD318" s="96"/>
      <c r="DTE318" s="96"/>
      <c r="DTF318" s="96"/>
      <c r="DTG318" s="96"/>
      <c r="DTH318" s="96"/>
      <c r="DTI318" s="96"/>
      <c r="DTJ318" s="96"/>
      <c r="DTK318" s="96"/>
      <c r="DTL318" s="96"/>
      <c r="DTM318" s="96"/>
      <c r="DTN318" s="96"/>
      <c r="DTO318" s="96"/>
      <c r="DTP318" s="96"/>
      <c r="DTQ318" s="96"/>
      <c r="DTR318" s="96"/>
      <c r="DTS318" s="96"/>
      <c r="DTT318" s="96"/>
      <c r="DTU318" s="96"/>
      <c r="DTV318" s="96"/>
      <c r="DTW318" s="96"/>
      <c r="DTX318" s="96"/>
      <c r="DTY318" s="96"/>
      <c r="DTZ318" s="96"/>
      <c r="DUA318" s="96"/>
      <c r="DUB318" s="96"/>
      <c r="DUC318" s="96"/>
      <c r="DUD318" s="96"/>
      <c r="DUE318" s="96"/>
      <c r="DUF318" s="96"/>
      <c r="DUG318" s="96"/>
      <c r="DUH318" s="96"/>
      <c r="DUI318" s="96"/>
      <c r="DUJ318" s="96"/>
      <c r="DUK318" s="96"/>
      <c r="DUL318" s="96"/>
      <c r="DUM318" s="96"/>
      <c r="DUN318" s="96"/>
      <c r="DUO318" s="96"/>
      <c r="DUP318" s="96"/>
      <c r="DUQ318" s="96"/>
      <c r="DUR318" s="96"/>
      <c r="DUS318" s="96"/>
      <c r="DUT318" s="96"/>
      <c r="DUU318" s="96"/>
      <c r="DUV318" s="96"/>
      <c r="DUW318" s="96"/>
      <c r="DUX318" s="96"/>
      <c r="DUY318" s="96"/>
      <c r="DUZ318" s="96"/>
      <c r="DVA318" s="96"/>
      <c r="DVB318" s="96"/>
      <c r="DVC318" s="96"/>
      <c r="DVD318" s="96"/>
      <c r="DVE318" s="96"/>
      <c r="DVF318" s="96"/>
      <c r="DVG318" s="96"/>
      <c r="DVH318" s="96"/>
      <c r="DVI318" s="96"/>
      <c r="DVJ318" s="96"/>
      <c r="DVK318" s="96"/>
      <c r="DVL318" s="96"/>
      <c r="DVM318" s="96"/>
      <c r="DVN318" s="96"/>
      <c r="DVO318" s="96"/>
      <c r="DVP318" s="96"/>
      <c r="DVQ318" s="96"/>
      <c r="DVR318" s="96"/>
      <c r="DVS318" s="96"/>
      <c r="DVT318" s="96"/>
      <c r="DVU318" s="96"/>
      <c r="DVV318" s="96"/>
      <c r="DVW318" s="96"/>
      <c r="DVX318" s="96"/>
      <c r="DVY318" s="96"/>
      <c r="DVZ318" s="96"/>
      <c r="DWA318" s="96"/>
      <c r="DWB318" s="96"/>
      <c r="DWC318" s="96"/>
      <c r="DWD318" s="96"/>
      <c r="DWE318" s="96"/>
      <c r="DWF318" s="96"/>
      <c r="DWG318" s="96"/>
      <c r="DWH318" s="96"/>
      <c r="DWI318" s="96"/>
      <c r="DWJ318" s="96"/>
      <c r="DWK318" s="96"/>
      <c r="DWL318" s="96"/>
      <c r="DWM318" s="96"/>
      <c r="DWN318" s="96"/>
      <c r="DWO318" s="96"/>
      <c r="DWP318" s="96"/>
      <c r="DWQ318" s="96"/>
      <c r="DWR318" s="96"/>
      <c r="DWS318" s="96"/>
      <c r="DWT318" s="96"/>
      <c r="DWU318" s="96"/>
      <c r="DWV318" s="96"/>
      <c r="DWW318" s="96"/>
      <c r="DWX318" s="96"/>
      <c r="DWY318" s="96"/>
      <c r="DWZ318" s="96"/>
      <c r="DXA318" s="96"/>
      <c r="DXB318" s="96"/>
      <c r="DXC318" s="96"/>
      <c r="DXD318" s="96"/>
      <c r="DXE318" s="96"/>
      <c r="DXF318" s="96"/>
      <c r="DXG318" s="96"/>
      <c r="DXH318" s="96"/>
      <c r="DXI318" s="96"/>
      <c r="DXJ318" s="96"/>
      <c r="DXK318" s="96"/>
      <c r="DXL318" s="96"/>
      <c r="DXM318" s="96"/>
      <c r="DXN318" s="96"/>
      <c r="DXO318" s="96"/>
      <c r="DXP318" s="96"/>
      <c r="DXQ318" s="96"/>
      <c r="DXR318" s="96"/>
      <c r="DXS318" s="96"/>
      <c r="DXT318" s="96"/>
      <c r="DXU318" s="96"/>
      <c r="DXV318" s="96"/>
      <c r="DXW318" s="96"/>
      <c r="DXX318" s="96"/>
      <c r="DXY318" s="96"/>
      <c r="DXZ318" s="96"/>
      <c r="DYA318" s="96"/>
      <c r="DYB318" s="96"/>
      <c r="DYC318" s="96"/>
      <c r="DYD318" s="96"/>
      <c r="DYE318" s="96"/>
      <c r="DYF318" s="96"/>
      <c r="DYG318" s="96"/>
      <c r="DYH318" s="96"/>
      <c r="DYI318" s="96"/>
      <c r="DYJ318" s="96"/>
      <c r="DYK318" s="96"/>
      <c r="DYL318" s="96"/>
      <c r="DYM318" s="96"/>
      <c r="DYN318" s="96"/>
      <c r="DYO318" s="96"/>
      <c r="DYP318" s="96"/>
      <c r="DYQ318" s="96"/>
      <c r="DYR318" s="96"/>
      <c r="DYS318" s="96"/>
      <c r="DYT318" s="96"/>
      <c r="DYU318" s="96"/>
      <c r="DYV318" s="96"/>
      <c r="DYW318" s="96"/>
      <c r="DYX318" s="96"/>
      <c r="DYY318" s="96"/>
      <c r="DYZ318" s="96"/>
      <c r="DZA318" s="96"/>
      <c r="DZB318" s="96"/>
      <c r="DZC318" s="96"/>
      <c r="DZD318" s="96"/>
      <c r="DZE318" s="96"/>
      <c r="DZF318" s="96"/>
      <c r="DZG318" s="96"/>
      <c r="DZH318" s="96"/>
      <c r="DZI318" s="96"/>
      <c r="DZJ318" s="96"/>
      <c r="DZK318" s="96"/>
      <c r="DZL318" s="96"/>
      <c r="DZM318" s="96"/>
      <c r="DZN318" s="96"/>
      <c r="DZO318" s="96"/>
      <c r="DZP318" s="96"/>
      <c r="DZQ318" s="96"/>
      <c r="DZR318" s="96"/>
      <c r="DZS318" s="96"/>
      <c r="DZT318" s="96"/>
      <c r="DZU318" s="96"/>
      <c r="DZV318" s="96"/>
      <c r="DZW318" s="96"/>
      <c r="DZX318" s="96"/>
      <c r="DZY318" s="96"/>
      <c r="DZZ318" s="96"/>
      <c r="EAA318" s="96"/>
      <c r="EAB318" s="96"/>
      <c r="EAC318" s="96"/>
      <c r="EAD318" s="96"/>
      <c r="EAE318" s="96"/>
      <c r="EAF318" s="96"/>
      <c r="EAG318" s="96"/>
      <c r="EAH318" s="96"/>
      <c r="EAI318" s="96"/>
      <c r="EAJ318" s="96"/>
      <c r="EAK318" s="96"/>
      <c r="EAL318" s="96"/>
      <c r="EAM318" s="96"/>
      <c r="EAN318" s="96"/>
      <c r="EAO318" s="96"/>
      <c r="EAP318" s="96"/>
      <c r="EAQ318" s="96"/>
      <c r="EAR318" s="96"/>
      <c r="EAS318" s="96"/>
      <c r="EAT318" s="96"/>
      <c r="EAU318" s="96"/>
      <c r="EAV318" s="96"/>
      <c r="EAW318" s="96"/>
      <c r="EAX318" s="96"/>
      <c r="EAY318" s="96"/>
      <c r="EAZ318" s="96"/>
      <c r="EBA318" s="96"/>
      <c r="EBB318" s="96"/>
      <c r="EBC318" s="96"/>
      <c r="EBD318" s="96"/>
      <c r="EBE318" s="96"/>
      <c r="EBF318" s="96"/>
      <c r="EBG318" s="96"/>
      <c r="EBH318" s="96"/>
      <c r="EBI318" s="96"/>
      <c r="EBJ318" s="96"/>
      <c r="EBK318" s="96"/>
      <c r="EBL318" s="96"/>
      <c r="EBM318" s="96"/>
      <c r="EBN318" s="96"/>
      <c r="EBO318" s="96"/>
      <c r="EBP318" s="96"/>
      <c r="EBQ318" s="96"/>
      <c r="EBR318" s="96"/>
      <c r="EBS318" s="96"/>
      <c r="EBT318" s="96"/>
      <c r="EBU318" s="96"/>
      <c r="EBV318" s="96"/>
      <c r="EBW318" s="96"/>
      <c r="EBX318" s="96"/>
      <c r="EBY318" s="96"/>
      <c r="EBZ318" s="96"/>
      <c r="ECA318" s="96"/>
      <c r="ECB318" s="96"/>
      <c r="ECC318" s="96"/>
      <c r="ECD318" s="96"/>
      <c r="ECE318" s="96"/>
      <c r="ECF318" s="96"/>
      <c r="ECG318" s="96"/>
      <c r="ECH318" s="96"/>
      <c r="ECI318" s="96"/>
      <c r="ECJ318" s="96"/>
      <c r="ECK318" s="96"/>
      <c r="ECL318" s="96"/>
      <c r="ECM318" s="96"/>
      <c r="ECN318" s="96"/>
      <c r="ECO318" s="96"/>
      <c r="ECP318" s="96"/>
      <c r="ECQ318" s="96"/>
      <c r="ECR318" s="96"/>
      <c r="ECS318" s="96"/>
      <c r="ECT318" s="96"/>
      <c r="ECU318" s="96"/>
      <c r="ECV318" s="96"/>
      <c r="ECW318" s="96"/>
      <c r="ECX318" s="96"/>
      <c r="ECY318" s="96"/>
      <c r="ECZ318" s="96"/>
      <c r="EDA318" s="96"/>
      <c r="EDB318" s="96"/>
      <c r="EDC318" s="96"/>
      <c r="EDD318" s="96"/>
      <c r="EDE318" s="96"/>
      <c r="EDF318" s="96"/>
      <c r="EDG318" s="96"/>
      <c r="EDH318" s="96"/>
      <c r="EDI318" s="96"/>
      <c r="EDJ318" s="96"/>
      <c r="EDK318" s="96"/>
      <c r="EDL318" s="96"/>
      <c r="EDM318" s="96"/>
      <c r="EDN318" s="96"/>
      <c r="EDO318" s="96"/>
      <c r="EDP318" s="96"/>
      <c r="EDQ318" s="96"/>
      <c r="EDR318" s="96"/>
      <c r="EDS318" s="96"/>
      <c r="EDT318" s="96"/>
      <c r="EDU318" s="96"/>
      <c r="EDV318" s="96"/>
      <c r="EDW318" s="96"/>
      <c r="EDX318" s="96"/>
      <c r="EDY318" s="96"/>
      <c r="EDZ318" s="96"/>
      <c r="EEA318" s="96"/>
      <c r="EEB318" s="96"/>
      <c r="EEC318" s="96"/>
      <c r="EED318" s="96"/>
      <c r="EEE318" s="96"/>
      <c r="EEF318" s="96"/>
      <c r="EEG318" s="96"/>
      <c r="EEH318" s="96"/>
      <c r="EEI318" s="96"/>
      <c r="EEJ318" s="96"/>
      <c r="EEK318" s="96"/>
      <c r="EEL318" s="96"/>
      <c r="EEM318" s="96"/>
      <c r="EEN318" s="96"/>
      <c r="EEO318" s="96"/>
      <c r="EEP318" s="96"/>
      <c r="EEQ318" s="96"/>
      <c r="EER318" s="96"/>
      <c r="EES318" s="96"/>
      <c r="EET318" s="96"/>
      <c r="EEU318" s="96"/>
      <c r="EEV318" s="96"/>
      <c r="EEW318" s="96"/>
      <c r="EEX318" s="96"/>
      <c r="EEY318" s="96"/>
      <c r="EEZ318" s="96"/>
      <c r="EFA318" s="96"/>
      <c r="EFB318" s="96"/>
      <c r="EFC318" s="96"/>
      <c r="EFD318" s="96"/>
      <c r="EFE318" s="96"/>
      <c r="EFF318" s="96"/>
      <c r="EFG318" s="96"/>
      <c r="EFH318" s="96"/>
      <c r="EFI318" s="96"/>
      <c r="EFJ318" s="96"/>
      <c r="EFK318" s="96"/>
      <c r="EFL318" s="96"/>
      <c r="EFM318" s="96"/>
      <c r="EFN318" s="96"/>
      <c r="EFO318" s="96"/>
      <c r="EFP318" s="96"/>
      <c r="EFQ318" s="96"/>
      <c r="EFR318" s="96"/>
      <c r="EFS318" s="96"/>
      <c r="EFT318" s="96"/>
      <c r="EFU318" s="96"/>
      <c r="EFV318" s="96"/>
      <c r="EFW318" s="96"/>
      <c r="EFX318" s="96"/>
      <c r="EFY318" s="96"/>
      <c r="EFZ318" s="96"/>
      <c r="EGA318" s="96"/>
      <c r="EGB318" s="96"/>
      <c r="EGC318" s="96"/>
      <c r="EGD318" s="96"/>
      <c r="EGE318" s="96"/>
      <c r="EGF318" s="96"/>
      <c r="EGG318" s="96"/>
      <c r="EGH318" s="96"/>
      <c r="EGI318" s="96"/>
      <c r="EGJ318" s="96"/>
      <c r="EGK318" s="96"/>
      <c r="EGL318" s="96"/>
      <c r="EGM318" s="96"/>
      <c r="EGN318" s="96"/>
      <c r="EGO318" s="96"/>
      <c r="EGP318" s="96"/>
      <c r="EGQ318" s="96"/>
      <c r="EGR318" s="96"/>
      <c r="EGS318" s="96"/>
      <c r="EGT318" s="96"/>
      <c r="EGU318" s="96"/>
      <c r="EGV318" s="96"/>
      <c r="EGW318" s="96"/>
      <c r="EGX318" s="96"/>
      <c r="EGY318" s="96"/>
      <c r="EGZ318" s="96"/>
      <c r="EHA318" s="96"/>
      <c r="EHB318" s="96"/>
      <c r="EHC318" s="96"/>
      <c r="EHD318" s="96"/>
      <c r="EHE318" s="96"/>
      <c r="EHF318" s="96"/>
      <c r="EHG318" s="96"/>
      <c r="EHH318" s="96"/>
      <c r="EHI318" s="96"/>
      <c r="EHJ318" s="96"/>
      <c r="EHK318" s="96"/>
      <c r="EHL318" s="96"/>
      <c r="EHM318" s="96"/>
      <c r="EHN318" s="96"/>
      <c r="EHO318" s="96"/>
      <c r="EHP318" s="96"/>
      <c r="EHQ318" s="96"/>
      <c r="EHR318" s="96"/>
      <c r="EHS318" s="96"/>
      <c r="EHT318" s="96"/>
      <c r="EHU318" s="96"/>
      <c r="EHV318" s="96"/>
      <c r="EHW318" s="96"/>
      <c r="EHX318" s="96"/>
      <c r="EHY318" s="96"/>
      <c r="EHZ318" s="96"/>
      <c r="EIA318" s="96"/>
      <c r="EIB318" s="96"/>
      <c r="EIC318" s="96"/>
      <c r="EID318" s="96"/>
      <c r="EIE318" s="96"/>
      <c r="EIF318" s="96"/>
      <c r="EIG318" s="96"/>
      <c r="EIH318" s="96"/>
      <c r="EII318" s="96"/>
      <c r="EIJ318" s="96"/>
      <c r="EIK318" s="96"/>
      <c r="EIL318" s="96"/>
      <c r="EIM318" s="96"/>
      <c r="EIN318" s="96"/>
      <c r="EIO318" s="96"/>
      <c r="EIP318" s="96"/>
      <c r="EIQ318" s="96"/>
      <c r="EIR318" s="96"/>
      <c r="EIS318" s="96"/>
      <c r="EIT318" s="96"/>
      <c r="EIU318" s="96"/>
      <c r="EIV318" s="96"/>
      <c r="EIW318" s="96"/>
      <c r="EIX318" s="96"/>
      <c r="EIY318" s="96"/>
      <c r="EIZ318" s="96"/>
      <c r="EJA318" s="96"/>
      <c r="EJB318" s="96"/>
      <c r="EJC318" s="96"/>
      <c r="EJD318" s="96"/>
      <c r="EJE318" s="96"/>
      <c r="EJF318" s="96"/>
      <c r="EJG318" s="96"/>
      <c r="EJH318" s="96"/>
      <c r="EJI318" s="96"/>
      <c r="EJJ318" s="96"/>
      <c r="EJK318" s="96"/>
      <c r="EJL318" s="96"/>
      <c r="EJM318" s="96"/>
      <c r="EJN318" s="96"/>
      <c r="EJO318" s="96"/>
      <c r="EJP318" s="96"/>
      <c r="EJQ318" s="96"/>
      <c r="EJR318" s="96"/>
      <c r="EJS318" s="96"/>
      <c r="EJT318" s="96"/>
      <c r="EJU318" s="96"/>
      <c r="EJV318" s="96"/>
      <c r="EJW318" s="96"/>
      <c r="EJX318" s="96"/>
      <c r="EJY318" s="96"/>
      <c r="EJZ318" s="96"/>
      <c r="EKA318" s="96"/>
      <c r="EKB318" s="96"/>
      <c r="EKC318" s="96"/>
      <c r="EKD318" s="96"/>
      <c r="EKE318" s="96"/>
      <c r="EKF318" s="96"/>
      <c r="EKG318" s="96"/>
      <c r="EKH318" s="96"/>
      <c r="EKI318" s="96"/>
      <c r="EKJ318" s="96"/>
      <c r="EKK318" s="96"/>
      <c r="EKL318" s="96"/>
      <c r="EKM318" s="96"/>
      <c r="EKN318" s="96"/>
      <c r="EKO318" s="96"/>
      <c r="EKP318" s="96"/>
      <c r="EKQ318" s="96"/>
      <c r="EKR318" s="96"/>
      <c r="EKS318" s="96"/>
      <c r="EKT318" s="96"/>
      <c r="EKU318" s="96"/>
      <c r="EKV318" s="96"/>
      <c r="EKW318" s="96"/>
      <c r="EKX318" s="96"/>
      <c r="EKY318" s="96"/>
      <c r="EKZ318" s="96"/>
      <c r="ELA318" s="96"/>
      <c r="ELB318" s="96"/>
      <c r="ELC318" s="96"/>
      <c r="ELD318" s="96"/>
      <c r="ELE318" s="96"/>
      <c r="ELF318" s="96"/>
      <c r="ELG318" s="96"/>
      <c r="ELH318" s="96"/>
      <c r="ELI318" s="96"/>
      <c r="ELJ318" s="96"/>
      <c r="ELK318" s="96"/>
      <c r="ELL318" s="96"/>
      <c r="ELM318" s="96"/>
      <c r="ELN318" s="96"/>
      <c r="ELO318" s="96"/>
      <c r="ELP318" s="96"/>
      <c r="ELQ318" s="96"/>
      <c r="ELR318" s="96"/>
      <c r="ELS318" s="96"/>
      <c r="ELT318" s="96"/>
      <c r="ELU318" s="96"/>
      <c r="ELV318" s="96"/>
      <c r="ELW318" s="96"/>
      <c r="ELX318" s="96"/>
      <c r="ELY318" s="96"/>
      <c r="ELZ318" s="96"/>
      <c r="EMA318" s="96"/>
      <c r="EMB318" s="96"/>
      <c r="EMC318" s="96"/>
      <c r="EMD318" s="96"/>
      <c r="EME318" s="96"/>
      <c r="EMF318" s="96"/>
      <c r="EMG318" s="96"/>
      <c r="EMH318" s="96"/>
      <c r="EMI318" s="96"/>
      <c r="EMJ318" s="96"/>
      <c r="EMK318" s="96"/>
      <c r="EML318" s="96"/>
      <c r="EMM318" s="96"/>
      <c r="EMN318" s="96"/>
      <c r="EMO318" s="96"/>
      <c r="EMP318" s="96"/>
      <c r="EMQ318" s="96"/>
      <c r="EMR318" s="96"/>
      <c r="EMS318" s="96"/>
      <c r="EMT318" s="96"/>
      <c r="EMU318" s="96"/>
      <c r="EMV318" s="96"/>
      <c r="EMW318" s="96"/>
      <c r="EMX318" s="96"/>
      <c r="EMY318" s="96"/>
      <c r="EMZ318" s="96"/>
      <c r="ENA318" s="96"/>
      <c r="ENB318" s="96"/>
      <c r="ENC318" s="96"/>
      <c r="END318" s="96"/>
      <c r="ENE318" s="96"/>
      <c r="ENF318" s="96"/>
      <c r="ENG318" s="96"/>
      <c r="ENH318" s="96"/>
      <c r="ENI318" s="96"/>
      <c r="ENJ318" s="96"/>
      <c r="ENK318" s="96"/>
      <c r="ENL318" s="96"/>
      <c r="ENM318" s="96"/>
      <c r="ENN318" s="96"/>
      <c r="ENO318" s="96"/>
      <c r="ENP318" s="96"/>
      <c r="ENQ318" s="96"/>
      <c r="ENR318" s="96"/>
      <c r="ENS318" s="96"/>
      <c r="ENT318" s="96"/>
      <c r="ENU318" s="96"/>
      <c r="ENV318" s="96"/>
      <c r="ENW318" s="96"/>
      <c r="ENX318" s="96"/>
      <c r="ENY318" s="96"/>
      <c r="ENZ318" s="96"/>
      <c r="EOA318" s="96"/>
      <c r="EOB318" s="96"/>
      <c r="EOC318" s="96"/>
      <c r="EOD318" s="96"/>
      <c r="EOE318" s="96"/>
      <c r="EOF318" s="96"/>
      <c r="EOG318" s="96"/>
      <c r="EOH318" s="96"/>
      <c r="EOI318" s="96"/>
      <c r="EOJ318" s="96"/>
      <c r="EOK318" s="96"/>
      <c r="EOL318" s="96"/>
      <c r="EOM318" s="96"/>
      <c r="EON318" s="96"/>
      <c r="EOO318" s="96"/>
      <c r="EOP318" s="96"/>
      <c r="EOQ318" s="96"/>
      <c r="EOR318" s="96"/>
      <c r="EOS318" s="96"/>
      <c r="EOT318" s="96"/>
      <c r="EOU318" s="96"/>
      <c r="EOV318" s="96"/>
      <c r="EOW318" s="96"/>
      <c r="EOX318" s="96"/>
      <c r="EOY318" s="96"/>
      <c r="EOZ318" s="96"/>
      <c r="EPA318" s="96"/>
      <c r="EPB318" s="96"/>
      <c r="EPC318" s="96"/>
      <c r="EPD318" s="96"/>
      <c r="EPE318" s="96"/>
      <c r="EPF318" s="96"/>
      <c r="EPG318" s="96"/>
      <c r="EPH318" s="96"/>
      <c r="EPI318" s="96"/>
      <c r="EPJ318" s="96"/>
      <c r="EPK318" s="96"/>
      <c r="EPL318" s="96"/>
      <c r="EPM318" s="96"/>
      <c r="EPN318" s="96"/>
      <c r="EPO318" s="96"/>
      <c r="EPP318" s="96"/>
      <c r="EPQ318" s="96"/>
      <c r="EPR318" s="96"/>
      <c r="EPS318" s="96"/>
      <c r="EPT318" s="96"/>
      <c r="EPU318" s="96"/>
      <c r="EPV318" s="96"/>
      <c r="EPW318" s="96"/>
      <c r="EPX318" s="96"/>
      <c r="EPY318" s="96"/>
      <c r="EPZ318" s="96"/>
      <c r="EQA318" s="96"/>
      <c r="EQB318" s="96"/>
      <c r="EQC318" s="96"/>
      <c r="EQD318" s="96"/>
      <c r="EQE318" s="96"/>
      <c r="EQF318" s="96"/>
      <c r="EQG318" s="96"/>
      <c r="EQH318" s="96"/>
      <c r="EQI318" s="96"/>
      <c r="EQJ318" s="96"/>
      <c r="EQK318" s="96"/>
      <c r="EQL318" s="96"/>
      <c r="EQM318" s="96"/>
      <c r="EQN318" s="96"/>
      <c r="EQO318" s="96"/>
      <c r="EQP318" s="96"/>
      <c r="EQQ318" s="96"/>
      <c r="EQR318" s="96"/>
      <c r="EQS318" s="96"/>
      <c r="EQT318" s="96"/>
      <c r="EQU318" s="96"/>
      <c r="EQV318" s="96"/>
      <c r="EQW318" s="96"/>
      <c r="EQX318" s="96"/>
      <c r="EQY318" s="96"/>
      <c r="EQZ318" s="96"/>
      <c r="ERA318" s="96"/>
      <c r="ERB318" s="96"/>
      <c r="ERC318" s="96"/>
      <c r="ERD318" s="96"/>
      <c r="ERE318" s="96"/>
      <c r="ERF318" s="96"/>
      <c r="ERG318" s="96"/>
      <c r="ERH318" s="96"/>
      <c r="ERI318" s="96"/>
      <c r="ERJ318" s="96"/>
      <c r="ERK318" s="96"/>
      <c r="ERL318" s="96"/>
      <c r="ERM318" s="96"/>
      <c r="ERN318" s="96"/>
      <c r="ERO318" s="96"/>
      <c r="ERP318" s="96"/>
      <c r="ERQ318" s="96"/>
      <c r="ERR318" s="96"/>
      <c r="ERS318" s="96"/>
      <c r="ERT318" s="96"/>
      <c r="ERU318" s="96"/>
      <c r="ERV318" s="96"/>
      <c r="ERW318" s="96"/>
      <c r="ERX318" s="96"/>
      <c r="ERY318" s="96"/>
      <c r="ERZ318" s="96"/>
      <c r="ESA318" s="96"/>
      <c r="ESB318" s="96"/>
      <c r="ESC318" s="96"/>
      <c r="ESD318" s="96"/>
      <c r="ESE318" s="96"/>
      <c r="ESF318" s="96"/>
      <c r="ESG318" s="96"/>
      <c r="ESH318" s="96"/>
      <c r="ESI318" s="96"/>
      <c r="ESJ318" s="96"/>
      <c r="ESK318" s="96"/>
      <c r="ESL318" s="96"/>
      <c r="ESM318" s="96"/>
      <c r="ESN318" s="96"/>
      <c r="ESO318" s="96"/>
      <c r="ESP318" s="96"/>
      <c r="ESQ318" s="96"/>
      <c r="ESR318" s="96"/>
      <c r="ESS318" s="96"/>
      <c r="EST318" s="96"/>
      <c r="ESU318" s="96"/>
      <c r="ESV318" s="96"/>
      <c r="ESW318" s="96"/>
      <c r="ESX318" s="96"/>
      <c r="ESY318" s="96"/>
      <c r="ESZ318" s="96"/>
      <c r="ETA318" s="96"/>
      <c r="ETB318" s="96"/>
      <c r="ETC318" s="96"/>
      <c r="ETD318" s="96"/>
      <c r="ETE318" s="96"/>
      <c r="ETF318" s="96"/>
      <c r="ETG318" s="96"/>
      <c r="ETH318" s="96"/>
      <c r="ETI318" s="96"/>
      <c r="ETJ318" s="96"/>
      <c r="ETK318" s="96"/>
      <c r="ETL318" s="96"/>
      <c r="ETM318" s="96"/>
      <c r="ETN318" s="96"/>
      <c r="ETO318" s="96"/>
      <c r="ETP318" s="96"/>
      <c r="ETQ318" s="96"/>
      <c r="ETR318" s="96"/>
      <c r="ETS318" s="96"/>
      <c r="ETT318" s="96"/>
      <c r="ETU318" s="96"/>
      <c r="ETV318" s="96"/>
      <c r="ETW318" s="96"/>
      <c r="ETX318" s="96"/>
      <c r="ETY318" s="96"/>
      <c r="ETZ318" s="96"/>
      <c r="EUA318" s="96"/>
      <c r="EUB318" s="96"/>
      <c r="EUC318" s="96"/>
      <c r="EUD318" s="96"/>
      <c r="EUE318" s="96"/>
      <c r="EUF318" s="96"/>
      <c r="EUG318" s="96"/>
      <c r="EUH318" s="96"/>
      <c r="EUI318" s="96"/>
      <c r="EUJ318" s="96"/>
      <c r="EUK318" s="96"/>
      <c r="EUL318" s="96"/>
      <c r="EUM318" s="96"/>
      <c r="EUN318" s="96"/>
      <c r="EUO318" s="96"/>
      <c r="EUP318" s="96"/>
      <c r="EUQ318" s="96"/>
      <c r="EUR318" s="96"/>
      <c r="EUS318" s="96"/>
      <c r="EUT318" s="96"/>
      <c r="EUU318" s="96"/>
      <c r="EUV318" s="96"/>
      <c r="EUW318" s="96"/>
      <c r="EUX318" s="96"/>
      <c r="EUY318" s="96"/>
      <c r="EUZ318" s="96"/>
      <c r="EVA318" s="96"/>
      <c r="EVB318" s="96"/>
      <c r="EVC318" s="96"/>
      <c r="EVD318" s="96"/>
      <c r="EVE318" s="96"/>
      <c r="EVF318" s="96"/>
      <c r="EVG318" s="96"/>
      <c r="EVH318" s="96"/>
      <c r="EVI318" s="96"/>
      <c r="EVJ318" s="96"/>
      <c r="EVK318" s="96"/>
      <c r="EVL318" s="96"/>
      <c r="EVM318" s="96"/>
      <c r="EVN318" s="96"/>
      <c r="EVO318" s="96"/>
      <c r="EVP318" s="96"/>
      <c r="EVQ318" s="96"/>
      <c r="EVR318" s="96"/>
      <c r="EVS318" s="96"/>
      <c r="EVT318" s="96"/>
      <c r="EVU318" s="96"/>
      <c r="EVV318" s="96"/>
      <c r="EVW318" s="96"/>
      <c r="EVX318" s="96"/>
      <c r="EVY318" s="96"/>
      <c r="EVZ318" s="96"/>
      <c r="EWA318" s="96"/>
      <c r="EWB318" s="96"/>
      <c r="EWC318" s="96"/>
      <c r="EWD318" s="96"/>
      <c r="EWE318" s="96"/>
      <c r="EWF318" s="96"/>
      <c r="EWG318" s="96"/>
      <c r="EWH318" s="96"/>
      <c r="EWI318" s="96"/>
      <c r="EWJ318" s="96"/>
      <c r="EWK318" s="96"/>
      <c r="EWL318" s="96"/>
      <c r="EWM318" s="96"/>
      <c r="EWN318" s="96"/>
      <c r="EWO318" s="96"/>
      <c r="EWP318" s="96"/>
      <c r="EWQ318" s="96"/>
      <c r="EWR318" s="96"/>
      <c r="EWS318" s="96"/>
      <c r="EWT318" s="96"/>
      <c r="EWU318" s="96"/>
      <c r="EWV318" s="96"/>
      <c r="EWW318" s="96"/>
      <c r="EWX318" s="96"/>
      <c r="EWY318" s="96"/>
      <c r="EWZ318" s="96"/>
      <c r="EXA318" s="96"/>
      <c r="EXB318" s="96"/>
      <c r="EXC318" s="96"/>
      <c r="EXD318" s="96"/>
      <c r="EXE318" s="96"/>
      <c r="EXF318" s="96"/>
      <c r="EXG318" s="96"/>
      <c r="EXH318" s="96"/>
      <c r="EXI318" s="96"/>
      <c r="EXJ318" s="96"/>
      <c r="EXK318" s="96"/>
      <c r="EXL318" s="96"/>
      <c r="EXM318" s="96"/>
      <c r="EXN318" s="96"/>
      <c r="EXO318" s="96"/>
      <c r="EXP318" s="96"/>
      <c r="EXQ318" s="96"/>
      <c r="EXR318" s="96"/>
      <c r="EXS318" s="96"/>
      <c r="EXT318" s="96"/>
      <c r="EXU318" s="96"/>
      <c r="EXV318" s="96"/>
      <c r="EXW318" s="96"/>
      <c r="EXX318" s="96"/>
      <c r="EXY318" s="96"/>
      <c r="EXZ318" s="96"/>
      <c r="EYA318" s="96"/>
      <c r="EYB318" s="96"/>
      <c r="EYC318" s="96"/>
      <c r="EYD318" s="96"/>
      <c r="EYE318" s="96"/>
      <c r="EYF318" s="96"/>
      <c r="EYG318" s="96"/>
      <c r="EYH318" s="96"/>
      <c r="EYI318" s="96"/>
      <c r="EYJ318" s="96"/>
      <c r="EYK318" s="96"/>
      <c r="EYL318" s="96"/>
      <c r="EYM318" s="96"/>
      <c r="EYN318" s="96"/>
      <c r="EYO318" s="96"/>
      <c r="EYP318" s="96"/>
      <c r="EYQ318" s="96"/>
      <c r="EYR318" s="96"/>
      <c r="EYS318" s="96"/>
      <c r="EYT318" s="96"/>
      <c r="EYU318" s="96"/>
      <c r="EYV318" s="96"/>
      <c r="EYW318" s="96"/>
      <c r="EYX318" s="96"/>
      <c r="EYY318" s="96"/>
      <c r="EYZ318" s="96"/>
      <c r="EZA318" s="96"/>
      <c r="EZB318" s="96"/>
      <c r="EZC318" s="96"/>
      <c r="EZD318" s="96"/>
      <c r="EZE318" s="96"/>
      <c r="EZF318" s="96"/>
      <c r="EZG318" s="96"/>
      <c r="EZH318" s="96"/>
      <c r="EZI318" s="96"/>
      <c r="EZJ318" s="96"/>
      <c r="EZK318" s="96"/>
      <c r="EZL318" s="96"/>
      <c r="EZM318" s="96"/>
      <c r="EZN318" s="96"/>
      <c r="EZO318" s="96"/>
      <c r="EZP318" s="96"/>
      <c r="EZQ318" s="96"/>
      <c r="EZR318" s="96"/>
      <c r="EZS318" s="96"/>
      <c r="EZT318" s="96"/>
      <c r="EZU318" s="96"/>
      <c r="EZV318" s="96"/>
      <c r="EZW318" s="96"/>
      <c r="EZX318" s="96"/>
      <c r="EZY318" s="96"/>
      <c r="EZZ318" s="96"/>
      <c r="FAA318" s="96"/>
      <c r="FAB318" s="96"/>
      <c r="FAC318" s="96"/>
      <c r="FAD318" s="96"/>
      <c r="FAE318" s="96"/>
      <c r="FAF318" s="96"/>
      <c r="FAG318" s="96"/>
      <c r="FAH318" s="96"/>
      <c r="FAI318" s="96"/>
      <c r="FAJ318" s="96"/>
      <c r="FAK318" s="96"/>
      <c r="FAL318" s="96"/>
      <c r="FAM318" s="96"/>
      <c r="FAN318" s="96"/>
      <c r="FAO318" s="96"/>
      <c r="FAP318" s="96"/>
      <c r="FAQ318" s="96"/>
      <c r="FAR318" s="96"/>
      <c r="FAS318" s="96"/>
      <c r="FAT318" s="96"/>
      <c r="FAU318" s="96"/>
      <c r="FAV318" s="96"/>
      <c r="FAW318" s="96"/>
      <c r="FAX318" s="96"/>
      <c r="FAY318" s="96"/>
      <c r="FAZ318" s="96"/>
      <c r="FBA318" s="96"/>
      <c r="FBB318" s="96"/>
      <c r="FBC318" s="96"/>
      <c r="FBD318" s="96"/>
      <c r="FBE318" s="96"/>
      <c r="FBF318" s="96"/>
      <c r="FBG318" s="96"/>
      <c r="FBH318" s="96"/>
      <c r="FBI318" s="96"/>
      <c r="FBJ318" s="96"/>
      <c r="FBK318" s="96"/>
      <c r="FBL318" s="96"/>
      <c r="FBM318" s="96"/>
      <c r="FBN318" s="96"/>
      <c r="FBO318" s="96"/>
      <c r="FBP318" s="96"/>
      <c r="FBQ318" s="96"/>
      <c r="FBR318" s="96"/>
      <c r="FBS318" s="96"/>
      <c r="FBT318" s="96"/>
      <c r="FBU318" s="96"/>
      <c r="FBV318" s="96"/>
      <c r="FBW318" s="96"/>
      <c r="FBX318" s="96"/>
      <c r="FBY318" s="96"/>
      <c r="FBZ318" s="96"/>
      <c r="FCA318" s="96"/>
      <c r="FCB318" s="96"/>
      <c r="FCC318" s="96"/>
      <c r="FCD318" s="96"/>
      <c r="FCE318" s="96"/>
      <c r="FCF318" s="96"/>
      <c r="FCG318" s="96"/>
      <c r="FCH318" s="96"/>
      <c r="FCI318" s="96"/>
      <c r="FCJ318" s="96"/>
      <c r="FCK318" s="96"/>
      <c r="FCL318" s="96"/>
      <c r="FCM318" s="96"/>
      <c r="FCN318" s="96"/>
      <c r="FCO318" s="96"/>
      <c r="FCP318" s="96"/>
      <c r="FCQ318" s="96"/>
      <c r="FCR318" s="96"/>
      <c r="FCS318" s="96"/>
      <c r="FCT318" s="96"/>
      <c r="FCU318" s="96"/>
      <c r="FCV318" s="96"/>
      <c r="FCW318" s="96"/>
      <c r="FCX318" s="96"/>
      <c r="FCY318" s="96"/>
      <c r="FCZ318" s="96"/>
      <c r="FDA318" s="96"/>
      <c r="FDB318" s="96"/>
      <c r="FDC318" s="96"/>
      <c r="FDD318" s="96"/>
      <c r="FDE318" s="96"/>
      <c r="FDF318" s="96"/>
      <c r="FDG318" s="96"/>
      <c r="FDH318" s="96"/>
      <c r="FDI318" s="96"/>
      <c r="FDJ318" s="96"/>
      <c r="FDK318" s="96"/>
      <c r="FDL318" s="96"/>
      <c r="FDM318" s="96"/>
      <c r="FDN318" s="96"/>
      <c r="FDO318" s="96"/>
      <c r="FDP318" s="96"/>
      <c r="FDQ318" s="96"/>
      <c r="FDR318" s="96"/>
      <c r="FDS318" s="96"/>
      <c r="FDT318" s="96"/>
      <c r="FDU318" s="96"/>
      <c r="FDV318" s="96"/>
      <c r="FDW318" s="96"/>
      <c r="FDX318" s="96"/>
      <c r="FDY318" s="96"/>
      <c r="FDZ318" s="96"/>
      <c r="FEA318" s="96"/>
      <c r="FEB318" s="96"/>
      <c r="FEC318" s="96"/>
      <c r="FED318" s="96"/>
      <c r="FEE318" s="96"/>
      <c r="FEF318" s="96"/>
      <c r="FEG318" s="96"/>
      <c r="FEH318" s="96"/>
      <c r="FEI318" s="96"/>
      <c r="FEJ318" s="96"/>
      <c r="FEK318" s="96"/>
      <c r="FEL318" s="96"/>
      <c r="FEM318" s="96"/>
      <c r="FEN318" s="96"/>
      <c r="FEO318" s="96"/>
      <c r="FEP318" s="96"/>
      <c r="FEQ318" s="96"/>
      <c r="FER318" s="96"/>
      <c r="FES318" s="96"/>
      <c r="FET318" s="96"/>
      <c r="FEU318" s="96"/>
      <c r="FEV318" s="96"/>
      <c r="FEW318" s="96"/>
      <c r="FEX318" s="96"/>
      <c r="FEY318" s="96"/>
      <c r="FEZ318" s="96"/>
      <c r="FFA318" s="96"/>
      <c r="FFB318" s="96"/>
      <c r="FFC318" s="96"/>
      <c r="FFD318" s="96"/>
      <c r="FFE318" s="96"/>
      <c r="FFF318" s="96"/>
      <c r="FFG318" s="96"/>
      <c r="FFH318" s="96"/>
      <c r="FFI318" s="96"/>
      <c r="FFJ318" s="96"/>
      <c r="FFK318" s="96"/>
      <c r="FFL318" s="96"/>
      <c r="FFM318" s="96"/>
      <c r="FFN318" s="96"/>
      <c r="FFO318" s="96"/>
      <c r="FFP318" s="96"/>
      <c r="FFQ318" s="96"/>
      <c r="FFR318" s="96"/>
      <c r="FFS318" s="96"/>
      <c r="FFT318" s="96"/>
      <c r="FFU318" s="96"/>
      <c r="FFV318" s="96"/>
      <c r="FFW318" s="96"/>
      <c r="FFX318" s="96"/>
      <c r="FFY318" s="96"/>
      <c r="FFZ318" s="96"/>
      <c r="FGA318" s="96"/>
      <c r="FGB318" s="96"/>
      <c r="FGC318" s="96"/>
      <c r="FGD318" s="96"/>
      <c r="FGE318" s="96"/>
      <c r="FGF318" s="96"/>
      <c r="FGG318" s="96"/>
      <c r="FGH318" s="96"/>
      <c r="FGI318" s="96"/>
      <c r="FGJ318" s="96"/>
      <c r="FGK318" s="96"/>
      <c r="FGL318" s="96"/>
      <c r="FGM318" s="96"/>
      <c r="FGN318" s="96"/>
      <c r="FGO318" s="96"/>
      <c r="FGP318" s="96"/>
      <c r="FGQ318" s="96"/>
      <c r="FGR318" s="96"/>
      <c r="FGS318" s="96"/>
      <c r="FGT318" s="96"/>
      <c r="FGU318" s="96"/>
      <c r="FGV318" s="96"/>
      <c r="FGW318" s="96"/>
      <c r="FGX318" s="96"/>
      <c r="FGY318" s="96"/>
      <c r="FGZ318" s="96"/>
      <c r="FHA318" s="96"/>
      <c r="FHB318" s="96"/>
      <c r="FHC318" s="96"/>
      <c r="FHD318" s="96"/>
      <c r="FHE318" s="96"/>
      <c r="FHF318" s="96"/>
      <c r="FHG318" s="96"/>
      <c r="FHH318" s="96"/>
      <c r="FHI318" s="96"/>
      <c r="FHJ318" s="96"/>
      <c r="FHK318" s="96"/>
      <c r="FHL318" s="96"/>
      <c r="FHM318" s="96"/>
      <c r="FHN318" s="96"/>
      <c r="FHO318" s="96"/>
      <c r="FHP318" s="96"/>
      <c r="FHQ318" s="96"/>
      <c r="FHR318" s="96"/>
      <c r="FHS318" s="96"/>
      <c r="FHT318" s="96"/>
      <c r="FHU318" s="96"/>
      <c r="FHV318" s="96"/>
      <c r="FHW318" s="96"/>
      <c r="FHX318" s="96"/>
      <c r="FHY318" s="96"/>
      <c r="FHZ318" s="96"/>
      <c r="FIA318" s="96"/>
      <c r="FIB318" s="96"/>
      <c r="FIC318" s="96"/>
      <c r="FID318" s="96"/>
      <c r="FIE318" s="96"/>
      <c r="FIF318" s="96"/>
      <c r="FIG318" s="96"/>
      <c r="FIH318" s="96"/>
      <c r="FII318" s="96"/>
      <c r="FIJ318" s="96"/>
      <c r="FIK318" s="96"/>
      <c r="FIL318" s="96"/>
      <c r="FIM318" s="96"/>
      <c r="FIN318" s="96"/>
      <c r="FIO318" s="96"/>
      <c r="FIP318" s="96"/>
      <c r="FIQ318" s="96"/>
      <c r="FIR318" s="96"/>
      <c r="FIS318" s="96"/>
      <c r="FIT318" s="96"/>
      <c r="FIU318" s="96"/>
      <c r="FIV318" s="96"/>
      <c r="FIW318" s="96"/>
      <c r="FIX318" s="96"/>
      <c r="FIY318" s="96"/>
      <c r="FIZ318" s="96"/>
      <c r="FJA318" s="96"/>
      <c r="FJB318" s="96"/>
      <c r="FJC318" s="96"/>
      <c r="FJD318" s="96"/>
      <c r="FJE318" s="96"/>
      <c r="FJF318" s="96"/>
      <c r="FJG318" s="96"/>
      <c r="FJH318" s="96"/>
      <c r="FJI318" s="96"/>
      <c r="FJJ318" s="96"/>
      <c r="FJK318" s="96"/>
      <c r="FJL318" s="96"/>
      <c r="FJM318" s="96"/>
      <c r="FJN318" s="96"/>
      <c r="FJO318" s="96"/>
      <c r="FJP318" s="96"/>
      <c r="FJQ318" s="96"/>
      <c r="FJR318" s="96"/>
      <c r="FJS318" s="96"/>
      <c r="FJT318" s="96"/>
      <c r="FJU318" s="96"/>
      <c r="FJV318" s="96"/>
      <c r="FJW318" s="96"/>
      <c r="FJX318" s="96"/>
      <c r="FJY318" s="96"/>
      <c r="FJZ318" s="96"/>
      <c r="FKA318" s="96"/>
      <c r="FKB318" s="96"/>
      <c r="FKC318" s="96"/>
      <c r="FKD318" s="96"/>
      <c r="FKE318" s="96"/>
      <c r="FKF318" s="96"/>
      <c r="FKG318" s="96"/>
      <c r="FKH318" s="96"/>
      <c r="FKI318" s="96"/>
      <c r="FKJ318" s="96"/>
      <c r="FKK318" s="96"/>
      <c r="FKL318" s="96"/>
      <c r="FKM318" s="96"/>
      <c r="FKN318" s="96"/>
      <c r="FKO318" s="96"/>
      <c r="FKP318" s="96"/>
      <c r="FKQ318" s="96"/>
      <c r="FKR318" s="96"/>
      <c r="FKS318" s="96"/>
      <c r="FKT318" s="96"/>
      <c r="FKU318" s="96"/>
      <c r="FKV318" s="96"/>
      <c r="FKW318" s="96"/>
      <c r="FKX318" s="96"/>
      <c r="FKY318" s="96"/>
      <c r="FKZ318" s="96"/>
      <c r="FLA318" s="96"/>
      <c r="FLB318" s="96"/>
      <c r="FLC318" s="96"/>
      <c r="FLD318" s="96"/>
      <c r="FLE318" s="96"/>
      <c r="FLF318" s="96"/>
      <c r="FLG318" s="96"/>
      <c r="FLH318" s="96"/>
      <c r="FLI318" s="96"/>
      <c r="FLJ318" s="96"/>
      <c r="FLK318" s="96"/>
      <c r="FLL318" s="96"/>
      <c r="FLM318" s="96"/>
      <c r="FLN318" s="96"/>
      <c r="FLO318" s="96"/>
      <c r="FLP318" s="96"/>
      <c r="FLQ318" s="96"/>
      <c r="FLR318" s="96"/>
      <c r="FLS318" s="96"/>
      <c r="FLT318" s="96"/>
      <c r="FLU318" s="96"/>
      <c r="FLV318" s="96"/>
      <c r="FLW318" s="96"/>
      <c r="FLX318" s="96"/>
      <c r="FLY318" s="96"/>
      <c r="FLZ318" s="96"/>
      <c r="FMA318" s="96"/>
      <c r="FMB318" s="96"/>
      <c r="FMC318" s="96"/>
      <c r="FMD318" s="96"/>
      <c r="FME318" s="96"/>
      <c r="FMF318" s="96"/>
      <c r="FMG318" s="96"/>
      <c r="FMH318" s="96"/>
      <c r="FMI318" s="96"/>
      <c r="FMJ318" s="96"/>
      <c r="FMK318" s="96"/>
      <c r="FML318" s="96"/>
      <c r="FMM318" s="96"/>
      <c r="FMN318" s="96"/>
      <c r="FMO318" s="96"/>
      <c r="FMP318" s="96"/>
      <c r="FMQ318" s="96"/>
      <c r="FMR318" s="96"/>
      <c r="FMS318" s="96"/>
      <c r="FMT318" s="96"/>
      <c r="FMU318" s="96"/>
      <c r="FMV318" s="96"/>
      <c r="FMW318" s="96"/>
      <c r="FMX318" s="96"/>
      <c r="FMY318" s="96"/>
      <c r="FMZ318" s="96"/>
      <c r="FNA318" s="96"/>
      <c r="FNB318" s="96"/>
      <c r="FNC318" s="96"/>
      <c r="FND318" s="96"/>
      <c r="FNE318" s="96"/>
      <c r="FNF318" s="96"/>
      <c r="FNG318" s="96"/>
      <c r="FNH318" s="96"/>
      <c r="FNI318" s="96"/>
      <c r="FNJ318" s="96"/>
      <c r="FNK318" s="96"/>
      <c r="FNL318" s="96"/>
      <c r="FNM318" s="96"/>
      <c r="FNN318" s="96"/>
      <c r="FNO318" s="96"/>
      <c r="FNP318" s="96"/>
      <c r="FNQ318" s="96"/>
      <c r="FNR318" s="96"/>
      <c r="FNS318" s="96"/>
      <c r="FNT318" s="96"/>
      <c r="FNU318" s="96"/>
      <c r="FNV318" s="96"/>
      <c r="FNW318" s="96"/>
      <c r="FNX318" s="96"/>
      <c r="FNY318" s="96"/>
      <c r="FNZ318" s="96"/>
      <c r="FOA318" s="96"/>
      <c r="FOB318" s="96"/>
      <c r="FOC318" s="96"/>
      <c r="FOD318" s="96"/>
      <c r="FOE318" s="96"/>
      <c r="FOF318" s="96"/>
      <c r="FOG318" s="96"/>
      <c r="FOH318" s="96"/>
      <c r="FOI318" s="96"/>
      <c r="FOJ318" s="96"/>
      <c r="FOK318" s="96"/>
      <c r="FOL318" s="96"/>
      <c r="FOM318" s="96"/>
      <c r="FON318" s="96"/>
      <c r="FOO318" s="96"/>
      <c r="FOP318" s="96"/>
      <c r="FOQ318" s="96"/>
      <c r="FOR318" s="96"/>
      <c r="FOS318" s="96"/>
      <c r="FOT318" s="96"/>
      <c r="FOU318" s="96"/>
      <c r="FOV318" s="96"/>
      <c r="FOW318" s="96"/>
      <c r="FOX318" s="96"/>
      <c r="FOY318" s="96"/>
      <c r="FOZ318" s="96"/>
      <c r="FPA318" s="96"/>
      <c r="FPB318" s="96"/>
      <c r="FPC318" s="96"/>
      <c r="FPD318" s="96"/>
      <c r="FPE318" s="96"/>
      <c r="FPF318" s="96"/>
      <c r="FPG318" s="96"/>
      <c r="FPH318" s="96"/>
      <c r="FPI318" s="96"/>
      <c r="FPJ318" s="96"/>
      <c r="FPK318" s="96"/>
      <c r="FPL318" s="96"/>
      <c r="FPM318" s="96"/>
      <c r="FPN318" s="96"/>
      <c r="FPO318" s="96"/>
      <c r="FPP318" s="96"/>
      <c r="FPQ318" s="96"/>
      <c r="FPR318" s="96"/>
      <c r="FPS318" s="96"/>
      <c r="FPT318" s="96"/>
      <c r="FPU318" s="96"/>
      <c r="FPV318" s="96"/>
      <c r="FPW318" s="96"/>
      <c r="FPX318" s="96"/>
      <c r="FPY318" s="96"/>
      <c r="FPZ318" s="96"/>
      <c r="FQA318" s="96"/>
      <c r="FQB318" s="96"/>
      <c r="FQC318" s="96"/>
      <c r="FQD318" s="96"/>
      <c r="FQE318" s="96"/>
      <c r="FQF318" s="96"/>
      <c r="FQG318" s="96"/>
      <c r="FQH318" s="96"/>
      <c r="FQI318" s="96"/>
      <c r="FQJ318" s="96"/>
      <c r="FQK318" s="96"/>
      <c r="FQL318" s="96"/>
      <c r="FQM318" s="96"/>
      <c r="FQN318" s="96"/>
      <c r="FQO318" s="96"/>
      <c r="FQP318" s="96"/>
      <c r="FQQ318" s="96"/>
      <c r="FQR318" s="96"/>
      <c r="FQS318" s="96"/>
      <c r="FQT318" s="96"/>
      <c r="FQU318" s="96"/>
      <c r="FQV318" s="96"/>
      <c r="FQW318" s="96"/>
      <c r="FQX318" s="96"/>
      <c r="FQY318" s="96"/>
      <c r="FQZ318" s="96"/>
      <c r="FRA318" s="96"/>
      <c r="FRB318" s="96"/>
      <c r="FRC318" s="96"/>
      <c r="FRD318" s="96"/>
      <c r="FRE318" s="96"/>
      <c r="FRF318" s="96"/>
      <c r="FRG318" s="96"/>
      <c r="FRH318" s="96"/>
      <c r="FRI318" s="96"/>
      <c r="FRJ318" s="96"/>
      <c r="FRK318" s="96"/>
      <c r="FRL318" s="96"/>
      <c r="FRM318" s="96"/>
      <c r="FRN318" s="96"/>
      <c r="FRO318" s="96"/>
      <c r="FRP318" s="96"/>
      <c r="FRQ318" s="96"/>
      <c r="FRR318" s="96"/>
      <c r="FRS318" s="96"/>
      <c r="FRT318" s="96"/>
      <c r="FRU318" s="96"/>
      <c r="FRV318" s="96"/>
      <c r="FRW318" s="96"/>
      <c r="FRX318" s="96"/>
      <c r="FRY318" s="96"/>
      <c r="FRZ318" s="96"/>
      <c r="FSA318" s="96"/>
      <c r="FSB318" s="96"/>
      <c r="FSC318" s="96"/>
      <c r="FSD318" s="96"/>
      <c r="FSE318" s="96"/>
      <c r="FSF318" s="96"/>
      <c r="FSG318" s="96"/>
      <c r="FSH318" s="96"/>
      <c r="FSI318" s="96"/>
      <c r="FSJ318" s="96"/>
      <c r="FSK318" s="96"/>
      <c r="FSL318" s="96"/>
      <c r="FSM318" s="96"/>
      <c r="FSN318" s="96"/>
      <c r="FSO318" s="96"/>
      <c r="FSP318" s="96"/>
      <c r="FSQ318" s="96"/>
      <c r="FSR318" s="96"/>
      <c r="FSS318" s="96"/>
      <c r="FST318" s="96"/>
      <c r="FSU318" s="96"/>
      <c r="FSV318" s="96"/>
      <c r="FSW318" s="96"/>
      <c r="FSX318" s="96"/>
      <c r="FSY318" s="96"/>
      <c r="FSZ318" s="96"/>
      <c r="FTA318" s="96"/>
      <c r="FTB318" s="96"/>
      <c r="FTC318" s="96"/>
      <c r="FTD318" s="96"/>
      <c r="FTE318" s="96"/>
      <c r="FTF318" s="96"/>
      <c r="FTG318" s="96"/>
      <c r="FTH318" s="96"/>
      <c r="FTI318" s="96"/>
      <c r="FTJ318" s="96"/>
      <c r="FTK318" s="96"/>
      <c r="FTL318" s="96"/>
      <c r="FTM318" s="96"/>
      <c r="FTN318" s="96"/>
      <c r="FTO318" s="96"/>
      <c r="FTP318" s="96"/>
      <c r="FTQ318" s="96"/>
      <c r="FTR318" s="96"/>
      <c r="FTS318" s="96"/>
      <c r="FTT318" s="96"/>
      <c r="FTU318" s="96"/>
      <c r="FTV318" s="96"/>
      <c r="FTW318" s="96"/>
      <c r="FTX318" s="96"/>
      <c r="FTY318" s="96"/>
      <c r="FTZ318" s="96"/>
      <c r="FUA318" s="96"/>
      <c r="FUB318" s="96"/>
      <c r="FUC318" s="96"/>
      <c r="FUD318" s="96"/>
      <c r="FUE318" s="96"/>
      <c r="FUF318" s="96"/>
      <c r="FUG318" s="96"/>
      <c r="FUH318" s="96"/>
      <c r="FUI318" s="96"/>
      <c r="FUJ318" s="96"/>
      <c r="FUK318" s="96"/>
      <c r="FUL318" s="96"/>
      <c r="FUM318" s="96"/>
      <c r="FUN318" s="96"/>
      <c r="FUO318" s="96"/>
      <c r="FUP318" s="96"/>
      <c r="FUQ318" s="96"/>
      <c r="FUR318" s="96"/>
      <c r="FUS318" s="96"/>
      <c r="FUT318" s="96"/>
      <c r="FUU318" s="96"/>
      <c r="FUV318" s="96"/>
      <c r="FUW318" s="96"/>
      <c r="FUX318" s="96"/>
      <c r="FUY318" s="96"/>
      <c r="FUZ318" s="96"/>
      <c r="FVA318" s="96"/>
      <c r="FVB318" s="96"/>
      <c r="FVC318" s="96"/>
      <c r="FVD318" s="96"/>
      <c r="FVE318" s="96"/>
      <c r="FVF318" s="96"/>
      <c r="FVG318" s="96"/>
      <c r="FVH318" s="96"/>
      <c r="FVI318" s="96"/>
      <c r="FVJ318" s="96"/>
      <c r="FVK318" s="96"/>
      <c r="FVL318" s="96"/>
      <c r="FVM318" s="96"/>
      <c r="FVN318" s="96"/>
      <c r="FVO318" s="96"/>
      <c r="FVP318" s="96"/>
      <c r="FVQ318" s="96"/>
      <c r="FVR318" s="96"/>
      <c r="FVS318" s="96"/>
      <c r="FVT318" s="96"/>
      <c r="FVU318" s="96"/>
      <c r="FVV318" s="96"/>
      <c r="FVW318" s="96"/>
      <c r="FVX318" s="96"/>
      <c r="FVY318" s="96"/>
      <c r="FVZ318" s="96"/>
      <c r="FWA318" s="96"/>
      <c r="FWB318" s="96"/>
      <c r="FWC318" s="96"/>
      <c r="FWD318" s="96"/>
      <c r="FWE318" s="96"/>
      <c r="FWF318" s="96"/>
      <c r="FWG318" s="96"/>
      <c r="FWH318" s="96"/>
      <c r="FWI318" s="96"/>
      <c r="FWJ318" s="96"/>
      <c r="FWK318" s="96"/>
      <c r="FWL318" s="96"/>
      <c r="FWM318" s="96"/>
      <c r="FWN318" s="96"/>
      <c r="FWO318" s="96"/>
      <c r="FWP318" s="96"/>
      <c r="FWQ318" s="96"/>
      <c r="FWR318" s="96"/>
      <c r="FWS318" s="96"/>
      <c r="FWT318" s="96"/>
      <c r="FWU318" s="96"/>
      <c r="FWV318" s="96"/>
      <c r="FWW318" s="96"/>
      <c r="FWX318" s="96"/>
      <c r="FWY318" s="96"/>
      <c r="FWZ318" s="96"/>
      <c r="FXA318" s="96"/>
      <c r="FXB318" s="96"/>
      <c r="FXC318" s="96"/>
      <c r="FXD318" s="96"/>
      <c r="FXE318" s="96"/>
      <c r="FXF318" s="96"/>
      <c r="FXG318" s="96"/>
      <c r="FXH318" s="96"/>
      <c r="FXI318" s="96"/>
      <c r="FXJ318" s="96"/>
      <c r="FXK318" s="96"/>
      <c r="FXL318" s="96"/>
      <c r="FXM318" s="96"/>
      <c r="FXN318" s="96"/>
      <c r="FXO318" s="96"/>
      <c r="FXP318" s="96"/>
      <c r="FXQ318" s="96"/>
      <c r="FXR318" s="96"/>
      <c r="FXS318" s="96"/>
      <c r="FXT318" s="96"/>
      <c r="FXU318" s="96"/>
      <c r="FXV318" s="96"/>
      <c r="FXW318" s="96"/>
      <c r="FXX318" s="96"/>
      <c r="FXY318" s="96"/>
      <c r="FXZ318" s="96"/>
      <c r="FYA318" s="96"/>
      <c r="FYB318" s="96"/>
      <c r="FYC318" s="96"/>
      <c r="FYD318" s="96"/>
      <c r="FYE318" s="96"/>
      <c r="FYF318" s="96"/>
      <c r="FYG318" s="96"/>
      <c r="FYH318" s="96"/>
      <c r="FYI318" s="96"/>
      <c r="FYJ318" s="96"/>
      <c r="FYK318" s="96"/>
      <c r="FYL318" s="96"/>
      <c r="FYM318" s="96"/>
      <c r="FYN318" s="96"/>
      <c r="FYO318" s="96"/>
      <c r="FYP318" s="96"/>
      <c r="FYQ318" s="96"/>
      <c r="FYR318" s="96"/>
      <c r="FYS318" s="96"/>
      <c r="FYT318" s="96"/>
      <c r="FYU318" s="96"/>
      <c r="FYV318" s="96"/>
      <c r="FYW318" s="96"/>
      <c r="FYX318" s="96"/>
      <c r="FYY318" s="96"/>
      <c r="FYZ318" s="96"/>
      <c r="FZA318" s="96"/>
      <c r="FZB318" s="96"/>
      <c r="FZC318" s="96"/>
      <c r="FZD318" s="96"/>
      <c r="FZE318" s="96"/>
      <c r="FZF318" s="96"/>
      <c r="FZG318" s="96"/>
      <c r="FZH318" s="96"/>
      <c r="FZI318" s="96"/>
      <c r="FZJ318" s="96"/>
      <c r="FZK318" s="96"/>
      <c r="FZL318" s="96"/>
      <c r="FZM318" s="96"/>
      <c r="FZN318" s="96"/>
      <c r="FZO318" s="96"/>
      <c r="FZP318" s="96"/>
      <c r="FZQ318" s="96"/>
      <c r="FZR318" s="96"/>
      <c r="FZS318" s="96"/>
      <c r="FZT318" s="96"/>
      <c r="FZU318" s="96"/>
      <c r="FZV318" s="96"/>
      <c r="FZW318" s="96"/>
      <c r="FZX318" s="96"/>
      <c r="FZY318" s="96"/>
      <c r="FZZ318" s="96"/>
      <c r="GAA318" s="96"/>
      <c r="GAB318" s="96"/>
      <c r="GAC318" s="96"/>
      <c r="GAD318" s="96"/>
      <c r="GAE318" s="96"/>
      <c r="GAF318" s="96"/>
      <c r="GAG318" s="96"/>
      <c r="GAH318" s="96"/>
      <c r="GAI318" s="96"/>
      <c r="GAJ318" s="96"/>
      <c r="GAK318" s="96"/>
      <c r="GAL318" s="96"/>
      <c r="GAM318" s="96"/>
      <c r="GAN318" s="96"/>
      <c r="GAO318" s="96"/>
      <c r="GAP318" s="96"/>
      <c r="GAQ318" s="96"/>
      <c r="GAR318" s="96"/>
      <c r="GAS318" s="96"/>
      <c r="GAT318" s="96"/>
      <c r="GAU318" s="96"/>
      <c r="GAV318" s="96"/>
      <c r="GAW318" s="96"/>
      <c r="GAX318" s="96"/>
      <c r="GAY318" s="96"/>
      <c r="GAZ318" s="96"/>
      <c r="GBA318" s="96"/>
      <c r="GBB318" s="96"/>
      <c r="GBC318" s="96"/>
      <c r="GBD318" s="96"/>
      <c r="GBE318" s="96"/>
      <c r="GBF318" s="96"/>
      <c r="GBG318" s="96"/>
      <c r="GBH318" s="96"/>
      <c r="GBI318" s="96"/>
      <c r="GBJ318" s="96"/>
      <c r="GBK318" s="96"/>
      <c r="GBL318" s="96"/>
      <c r="GBM318" s="96"/>
      <c r="GBN318" s="96"/>
      <c r="GBO318" s="96"/>
      <c r="GBP318" s="96"/>
      <c r="GBQ318" s="96"/>
      <c r="GBR318" s="96"/>
      <c r="GBS318" s="96"/>
      <c r="GBT318" s="96"/>
      <c r="GBU318" s="96"/>
      <c r="GBV318" s="96"/>
      <c r="GBW318" s="96"/>
      <c r="GBX318" s="96"/>
      <c r="GBY318" s="96"/>
      <c r="GBZ318" s="96"/>
      <c r="GCA318" s="96"/>
      <c r="GCB318" s="96"/>
      <c r="GCC318" s="96"/>
      <c r="GCD318" s="96"/>
      <c r="GCE318" s="96"/>
      <c r="GCF318" s="96"/>
      <c r="GCG318" s="96"/>
      <c r="GCH318" s="96"/>
      <c r="GCI318" s="96"/>
      <c r="GCJ318" s="96"/>
      <c r="GCK318" s="96"/>
      <c r="GCL318" s="96"/>
      <c r="GCM318" s="96"/>
      <c r="GCN318" s="96"/>
      <c r="GCO318" s="96"/>
      <c r="GCP318" s="96"/>
      <c r="GCQ318" s="96"/>
      <c r="GCR318" s="96"/>
      <c r="GCS318" s="96"/>
      <c r="GCT318" s="96"/>
      <c r="GCU318" s="96"/>
      <c r="GCV318" s="96"/>
      <c r="GCW318" s="96"/>
      <c r="GCX318" s="96"/>
      <c r="GCY318" s="96"/>
      <c r="GCZ318" s="96"/>
      <c r="GDA318" s="96"/>
      <c r="GDB318" s="96"/>
      <c r="GDC318" s="96"/>
      <c r="GDD318" s="96"/>
      <c r="GDE318" s="96"/>
      <c r="GDF318" s="96"/>
      <c r="GDG318" s="96"/>
      <c r="GDH318" s="96"/>
      <c r="GDI318" s="96"/>
      <c r="GDJ318" s="96"/>
      <c r="GDK318" s="96"/>
      <c r="GDL318" s="96"/>
      <c r="GDM318" s="96"/>
      <c r="GDN318" s="96"/>
      <c r="GDO318" s="96"/>
      <c r="GDP318" s="96"/>
      <c r="GDQ318" s="96"/>
      <c r="GDR318" s="96"/>
      <c r="GDS318" s="96"/>
      <c r="GDT318" s="96"/>
      <c r="GDU318" s="96"/>
      <c r="GDV318" s="96"/>
      <c r="GDW318" s="96"/>
      <c r="GDX318" s="96"/>
      <c r="GDY318" s="96"/>
      <c r="GDZ318" s="96"/>
      <c r="GEA318" s="96"/>
      <c r="GEB318" s="96"/>
      <c r="GEC318" s="96"/>
      <c r="GED318" s="96"/>
      <c r="GEE318" s="96"/>
      <c r="GEF318" s="96"/>
      <c r="GEG318" s="96"/>
      <c r="GEH318" s="96"/>
      <c r="GEI318" s="96"/>
      <c r="GEJ318" s="96"/>
      <c r="GEK318" s="96"/>
      <c r="GEL318" s="96"/>
      <c r="GEM318" s="96"/>
      <c r="GEN318" s="96"/>
      <c r="GEO318" s="96"/>
      <c r="GEP318" s="96"/>
      <c r="GEQ318" s="96"/>
      <c r="GER318" s="96"/>
      <c r="GES318" s="96"/>
      <c r="GET318" s="96"/>
      <c r="GEU318" s="96"/>
      <c r="GEV318" s="96"/>
      <c r="GEW318" s="96"/>
      <c r="GEX318" s="96"/>
      <c r="GEY318" s="96"/>
      <c r="GEZ318" s="96"/>
      <c r="GFA318" s="96"/>
      <c r="GFB318" s="96"/>
      <c r="GFC318" s="96"/>
      <c r="GFD318" s="96"/>
      <c r="GFE318" s="96"/>
      <c r="GFF318" s="96"/>
      <c r="GFG318" s="96"/>
      <c r="GFH318" s="96"/>
      <c r="GFI318" s="96"/>
      <c r="GFJ318" s="96"/>
      <c r="GFK318" s="96"/>
      <c r="GFL318" s="96"/>
      <c r="GFM318" s="96"/>
      <c r="GFN318" s="96"/>
      <c r="GFO318" s="96"/>
      <c r="GFP318" s="96"/>
      <c r="GFQ318" s="96"/>
      <c r="GFR318" s="96"/>
      <c r="GFS318" s="96"/>
      <c r="GFT318" s="96"/>
      <c r="GFU318" s="96"/>
      <c r="GFV318" s="96"/>
      <c r="GFW318" s="96"/>
      <c r="GFX318" s="96"/>
      <c r="GFY318" s="96"/>
      <c r="GFZ318" s="96"/>
      <c r="GGA318" s="96"/>
      <c r="GGB318" s="96"/>
      <c r="GGC318" s="96"/>
      <c r="GGD318" s="96"/>
      <c r="GGE318" s="96"/>
      <c r="GGF318" s="96"/>
      <c r="GGG318" s="96"/>
      <c r="GGH318" s="96"/>
      <c r="GGI318" s="96"/>
      <c r="GGJ318" s="96"/>
      <c r="GGK318" s="96"/>
      <c r="GGL318" s="96"/>
      <c r="GGM318" s="96"/>
      <c r="GGN318" s="96"/>
      <c r="GGO318" s="96"/>
      <c r="GGP318" s="96"/>
      <c r="GGQ318" s="96"/>
      <c r="GGR318" s="96"/>
      <c r="GGS318" s="96"/>
      <c r="GGT318" s="96"/>
      <c r="GGU318" s="96"/>
      <c r="GGV318" s="96"/>
      <c r="GGW318" s="96"/>
      <c r="GGX318" s="96"/>
      <c r="GGY318" s="96"/>
      <c r="GGZ318" s="96"/>
      <c r="GHA318" s="96"/>
      <c r="GHB318" s="96"/>
      <c r="GHC318" s="96"/>
      <c r="GHD318" s="96"/>
      <c r="GHE318" s="96"/>
      <c r="GHF318" s="96"/>
      <c r="GHG318" s="96"/>
      <c r="GHH318" s="96"/>
      <c r="GHI318" s="96"/>
      <c r="GHJ318" s="96"/>
      <c r="GHK318" s="96"/>
      <c r="GHL318" s="96"/>
      <c r="GHM318" s="96"/>
      <c r="GHN318" s="96"/>
      <c r="GHO318" s="96"/>
      <c r="GHP318" s="96"/>
      <c r="GHQ318" s="96"/>
      <c r="GHR318" s="96"/>
      <c r="GHS318" s="96"/>
      <c r="GHT318" s="96"/>
      <c r="GHU318" s="96"/>
      <c r="GHV318" s="96"/>
      <c r="GHW318" s="96"/>
      <c r="GHX318" s="96"/>
      <c r="GHY318" s="96"/>
      <c r="GHZ318" s="96"/>
      <c r="GIA318" s="96"/>
      <c r="GIB318" s="96"/>
      <c r="GIC318" s="96"/>
      <c r="GID318" s="96"/>
      <c r="GIE318" s="96"/>
      <c r="GIF318" s="96"/>
      <c r="GIG318" s="96"/>
      <c r="GIH318" s="96"/>
      <c r="GII318" s="96"/>
      <c r="GIJ318" s="96"/>
      <c r="GIK318" s="96"/>
      <c r="GIL318" s="96"/>
      <c r="GIM318" s="96"/>
      <c r="GIN318" s="96"/>
      <c r="GIO318" s="96"/>
      <c r="GIP318" s="96"/>
      <c r="GIQ318" s="96"/>
      <c r="GIR318" s="96"/>
      <c r="GIS318" s="96"/>
      <c r="GIT318" s="96"/>
      <c r="GIU318" s="96"/>
      <c r="GIV318" s="96"/>
      <c r="GIW318" s="96"/>
      <c r="GIX318" s="96"/>
      <c r="GIY318" s="96"/>
      <c r="GIZ318" s="96"/>
      <c r="GJA318" s="96"/>
      <c r="GJB318" s="96"/>
      <c r="GJC318" s="96"/>
      <c r="GJD318" s="96"/>
      <c r="GJE318" s="96"/>
      <c r="GJF318" s="96"/>
      <c r="GJG318" s="96"/>
      <c r="GJH318" s="96"/>
      <c r="GJI318" s="96"/>
      <c r="GJJ318" s="96"/>
      <c r="GJK318" s="96"/>
      <c r="GJL318" s="96"/>
      <c r="GJM318" s="96"/>
      <c r="GJN318" s="96"/>
      <c r="GJO318" s="96"/>
      <c r="GJP318" s="96"/>
      <c r="GJQ318" s="96"/>
      <c r="GJR318" s="96"/>
      <c r="GJS318" s="96"/>
      <c r="GJT318" s="96"/>
      <c r="GJU318" s="96"/>
      <c r="GJV318" s="96"/>
      <c r="GJW318" s="96"/>
      <c r="GJX318" s="96"/>
      <c r="GJY318" s="96"/>
      <c r="GJZ318" s="96"/>
      <c r="GKA318" s="96"/>
      <c r="GKB318" s="96"/>
      <c r="GKC318" s="96"/>
      <c r="GKD318" s="96"/>
      <c r="GKE318" s="96"/>
      <c r="GKF318" s="96"/>
      <c r="GKG318" s="96"/>
      <c r="GKH318" s="96"/>
      <c r="GKI318" s="96"/>
      <c r="GKJ318" s="96"/>
      <c r="GKK318" s="96"/>
      <c r="GKL318" s="96"/>
      <c r="GKM318" s="96"/>
      <c r="GKN318" s="96"/>
      <c r="GKO318" s="96"/>
      <c r="GKP318" s="96"/>
      <c r="GKQ318" s="96"/>
      <c r="GKR318" s="96"/>
      <c r="GKS318" s="96"/>
      <c r="GKT318" s="96"/>
      <c r="GKU318" s="96"/>
      <c r="GKV318" s="96"/>
      <c r="GKW318" s="96"/>
      <c r="GKX318" s="96"/>
      <c r="GKY318" s="96"/>
      <c r="GKZ318" s="96"/>
      <c r="GLA318" s="96"/>
      <c r="GLB318" s="96"/>
      <c r="GLC318" s="96"/>
      <c r="GLD318" s="96"/>
      <c r="GLE318" s="96"/>
      <c r="GLF318" s="96"/>
      <c r="GLG318" s="96"/>
      <c r="GLH318" s="96"/>
      <c r="GLI318" s="96"/>
      <c r="GLJ318" s="96"/>
      <c r="GLK318" s="96"/>
      <c r="GLL318" s="96"/>
      <c r="GLM318" s="96"/>
      <c r="GLN318" s="96"/>
      <c r="GLO318" s="96"/>
      <c r="GLP318" s="96"/>
      <c r="GLQ318" s="96"/>
      <c r="GLR318" s="96"/>
      <c r="GLS318" s="96"/>
      <c r="GLT318" s="96"/>
      <c r="GLU318" s="96"/>
      <c r="GLV318" s="96"/>
      <c r="GLW318" s="96"/>
      <c r="GLX318" s="96"/>
      <c r="GLY318" s="96"/>
      <c r="GLZ318" s="96"/>
      <c r="GMA318" s="96"/>
      <c r="GMB318" s="96"/>
      <c r="GMC318" s="96"/>
      <c r="GMD318" s="96"/>
      <c r="GME318" s="96"/>
      <c r="GMF318" s="96"/>
      <c r="GMG318" s="96"/>
      <c r="GMH318" s="96"/>
      <c r="GMI318" s="96"/>
      <c r="GMJ318" s="96"/>
      <c r="GMK318" s="96"/>
      <c r="GML318" s="96"/>
      <c r="GMM318" s="96"/>
      <c r="GMN318" s="96"/>
      <c r="GMO318" s="96"/>
      <c r="GMP318" s="96"/>
      <c r="GMQ318" s="96"/>
      <c r="GMR318" s="96"/>
      <c r="GMS318" s="96"/>
      <c r="GMT318" s="96"/>
      <c r="GMU318" s="96"/>
      <c r="GMV318" s="96"/>
      <c r="GMW318" s="96"/>
      <c r="GMX318" s="96"/>
      <c r="GMY318" s="96"/>
      <c r="GMZ318" s="96"/>
      <c r="GNA318" s="96"/>
      <c r="GNB318" s="96"/>
      <c r="GNC318" s="96"/>
      <c r="GND318" s="96"/>
      <c r="GNE318" s="96"/>
      <c r="GNF318" s="96"/>
      <c r="GNG318" s="96"/>
      <c r="GNH318" s="96"/>
      <c r="GNI318" s="96"/>
      <c r="GNJ318" s="96"/>
      <c r="GNK318" s="96"/>
      <c r="GNL318" s="96"/>
      <c r="GNM318" s="96"/>
      <c r="GNN318" s="96"/>
      <c r="GNO318" s="96"/>
      <c r="GNP318" s="96"/>
      <c r="GNQ318" s="96"/>
      <c r="GNR318" s="96"/>
      <c r="GNS318" s="96"/>
      <c r="GNT318" s="96"/>
      <c r="GNU318" s="96"/>
      <c r="GNV318" s="96"/>
      <c r="GNW318" s="96"/>
      <c r="GNX318" s="96"/>
      <c r="GNY318" s="96"/>
      <c r="GNZ318" s="96"/>
      <c r="GOA318" s="96"/>
      <c r="GOB318" s="96"/>
      <c r="GOC318" s="96"/>
      <c r="GOD318" s="96"/>
      <c r="GOE318" s="96"/>
      <c r="GOF318" s="96"/>
      <c r="GOG318" s="96"/>
      <c r="GOH318" s="96"/>
      <c r="GOI318" s="96"/>
      <c r="GOJ318" s="96"/>
      <c r="GOK318" s="96"/>
      <c r="GOL318" s="96"/>
      <c r="GOM318" s="96"/>
      <c r="GON318" s="96"/>
      <c r="GOO318" s="96"/>
      <c r="GOP318" s="96"/>
      <c r="GOQ318" s="96"/>
      <c r="GOR318" s="96"/>
      <c r="GOS318" s="96"/>
      <c r="GOT318" s="96"/>
      <c r="GOU318" s="96"/>
      <c r="GOV318" s="96"/>
      <c r="GOW318" s="96"/>
      <c r="GOX318" s="96"/>
      <c r="GOY318" s="96"/>
      <c r="GOZ318" s="96"/>
      <c r="GPA318" s="96"/>
      <c r="GPB318" s="96"/>
      <c r="GPC318" s="96"/>
      <c r="GPD318" s="96"/>
      <c r="GPE318" s="96"/>
      <c r="GPF318" s="96"/>
      <c r="GPG318" s="96"/>
      <c r="GPH318" s="96"/>
      <c r="GPI318" s="96"/>
      <c r="GPJ318" s="96"/>
      <c r="GPK318" s="96"/>
      <c r="GPL318" s="96"/>
      <c r="GPM318" s="96"/>
      <c r="GPN318" s="96"/>
      <c r="GPO318" s="96"/>
      <c r="GPP318" s="96"/>
      <c r="GPQ318" s="96"/>
      <c r="GPR318" s="96"/>
      <c r="GPS318" s="96"/>
      <c r="GPT318" s="96"/>
      <c r="GPU318" s="96"/>
      <c r="GPV318" s="96"/>
      <c r="GPW318" s="96"/>
      <c r="GPX318" s="96"/>
      <c r="GPY318" s="96"/>
      <c r="GPZ318" s="96"/>
      <c r="GQA318" s="96"/>
      <c r="GQB318" s="96"/>
      <c r="GQC318" s="96"/>
      <c r="GQD318" s="96"/>
      <c r="GQE318" s="96"/>
      <c r="GQF318" s="96"/>
      <c r="GQG318" s="96"/>
      <c r="GQH318" s="96"/>
      <c r="GQI318" s="96"/>
      <c r="GQJ318" s="96"/>
      <c r="GQK318" s="96"/>
      <c r="GQL318" s="96"/>
      <c r="GQM318" s="96"/>
      <c r="GQN318" s="96"/>
      <c r="GQO318" s="96"/>
      <c r="GQP318" s="96"/>
      <c r="GQQ318" s="96"/>
      <c r="GQR318" s="96"/>
      <c r="GQS318" s="96"/>
      <c r="GQT318" s="96"/>
      <c r="GQU318" s="96"/>
      <c r="GQV318" s="96"/>
      <c r="GQW318" s="96"/>
      <c r="GQX318" s="96"/>
      <c r="GQY318" s="96"/>
      <c r="GQZ318" s="96"/>
      <c r="GRA318" s="96"/>
      <c r="GRB318" s="96"/>
      <c r="GRC318" s="96"/>
      <c r="GRD318" s="96"/>
      <c r="GRE318" s="96"/>
      <c r="GRF318" s="96"/>
      <c r="GRG318" s="96"/>
      <c r="GRH318" s="96"/>
      <c r="GRI318" s="96"/>
      <c r="GRJ318" s="96"/>
      <c r="GRK318" s="96"/>
      <c r="GRL318" s="96"/>
      <c r="GRM318" s="96"/>
      <c r="GRN318" s="96"/>
      <c r="GRO318" s="96"/>
      <c r="GRP318" s="96"/>
      <c r="GRQ318" s="96"/>
      <c r="GRR318" s="96"/>
      <c r="GRS318" s="96"/>
      <c r="GRT318" s="96"/>
      <c r="GRU318" s="96"/>
      <c r="GRV318" s="96"/>
      <c r="GRW318" s="96"/>
      <c r="GRX318" s="96"/>
      <c r="GRY318" s="96"/>
      <c r="GRZ318" s="96"/>
      <c r="GSA318" s="96"/>
      <c r="GSB318" s="96"/>
      <c r="GSC318" s="96"/>
      <c r="GSD318" s="96"/>
      <c r="GSE318" s="96"/>
      <c r="GSF318" s="96"/>
      <c r="GSG318" s="96"/>
      <c r="GSH318" s="96"/>
      <c r="GSI318" s="96"/>
      <c r="GSJ318" s="96"/>
      <c r="GSK318" s="96"/>
      <c r="GSL318" s="96"/>
      <c r="GSM318" s="96"/>
      <c r="GSN318" s="96"/>
      <c r="GSO318" s="96"/>
      <c r="GSP318" s="96"/>
      <c r="GSQ318" s="96"/>
      <c r="GSR318" s="96"/>
      <c r="GSS318" s="96"/>
      <c r="GST318" s="96"/>
      <c r="GSU318" s="96"/>
      <c r="GSV318" s="96"/>
      <c r="GSW318" s="96"/>
      <c r="GSX318" s="96"/>
      <c r="GSY318" s="96"/>
      <c r="GSZ318" s="96"/>
      <c r="GTA318" s="96"/>
      <c r="GTB318" s="96"/>
      <c r="GTC318" s="96"/>
      <c r="GTD318" s="96"/>
      <c r="GTE318" s="96"/>
      <c r="GTF318" s="96"/>
      <c r="GTG318" s="96"/>
      <c r="GTH318" s="96"/>
      <c r="GTI318" s="96"/>
      <c r="GTJ318" s="96"/>
      <c r="GTK318" s="96"/>
      <c r="GTL318" s="96"/>
      <c r="GTM318" s="96"/>
      <c r="GTN318" s="96"/>
      <c r="GTO318" s="96"/>
      <c r="GTP318" s="96"/>
      <c r="GTQ318" s="96"/>
      <c r="GTR318" s="96"/>
      <c r="GTS318" s="96"/>
      <c r="GTT318" s="96"/>
      <c r="GTU318" s="96"/>
      <c r="GTV318" s="96"/>
      <c r="GTW318" s="96"/>
      <c r="GTX318" s="96"/>
      <c r="GTY318" s="96"/>
      <c r="GTZ318" s="96"/>
      <c r="GUA318" s="96"/>
      <c r="GUB318" s="96"/>
      <c r="GUC318" s="96"/>
      <c r="GUD318" s="96"/>
      <c r="GUE318" s="96"/>
      <c r="GUF318" s="96"/>
      <c r="GUG318" s="96"/>
      <c r="GUH318" s="96"/>
      <c r="GUI318" s="96"/>
      <c r="GUJ318" s="96"/>
      <c r="GUK318" s="96"/>
      <c r="GUL318" s="96"/>
      <c r="GUM318" s="96"/>
      <c r="GUN318" s="96"/>
      <c r="GUO318" s="96"/>
      <c r="GUP318" s="96"/>
      <c r="GUQ318" s="96"/>
      <c r="GUR318" s="96"/>
      <c r="GUS318" s="96"/>
      <c r="GUT318" s="96"/>
      <c r="GUU318" s="96"/>
      <c r="GUV318" s="96"/>
      <c r="GUW318" s="96"/>
      <c r="GUX318" s="96"/>
      <c r="GUY318" s="96"/>
      <c r="GUZ318" s="96"/>
      <c r="GVA318" s="96"/>
      <c r="GVB318" s="96"/>
      <c r="GVC318" s="96"/>
      <c r="GVD318" s="96"/>
      <c r="GVE318" s="96"/>
      <c r="GVF318" s="96"/>
      <c r="GVG318" s="96"/>
      <c r="GVH318" s="96"/>
      <c r="GVI318" s="96"/>
      <c r="GVJ318" s="96"/>
      <c r="GVK318" s="96"/>
      <c r="GVL318" s="96"/>
      <c r="GVM318" s="96"/>
      <c r="GVN318" s="96"/>
      <c r="GVO318" s="96"/>
      <c r="GVP318" s="96"/>
      <c r="GVQ318" s="96"/>
      <c r="GVR318" s="96"/>
      <c r="GVS318" s="96"/>
      <c r="GVT318" s="96"/>
      <c r="GVU318" s="96"/>
      <c r="GVV318" s="96"/>
      <c r="GVW318" s="96"/>
      <c r="GVX318" s="96"/>
      <c r="GVY318" s="96"/>
      <c r="GVZ318" s="96"/>
      <c r="GWA318" s="96"/>
      <c r="GWB318" s="96"/>
      <c r="GWC318" s="96"/>
      <c r="GWD318" s="96"/>
      <c r="GWE318" s="96"/>
      <c r="GWF318" s="96"/>
      <c r="GWG318" s="96"/>
      <c r="GWH318" s="96"/>
      <c r="GWI318" s="96"/>
      <c r="GWJ318" s="96"/>
      <c r="GWK318" s="96"/>
      <c r="GWL318" s="96"/>
      <c r="GWM318" s="96"/>
      <c r="GWN318" s="96"/>
      <c r="GWO318" s="96"/>
      <c r="GWP318" s="96"/>
      <c r="GWQ318" s="96"/>
      <c r="GWR318" s="96"/>
      <c r="GWS318" s="96"/>
      <c r="GWT318" s="96"/>
      <c r="GWU318" s="96"/>
      <c r="GWV318" s="96"/>
      <c r="GWW318" s="96"/>
      <c r="GWX318" s="96"/>
      <c r="GWY318" s="96"/>
      <c r="GWZ318" s="96"/>
      <c r="GXA318" s="96"/>
      <c r="GXB318" s="96"/>
      <c r="GXC318" s="96"/>
      <c r="GXD318" s="96"/>
      <c r="GXE318" s="96"/>
      <c r="GXF318" s="96"/>
      <c r="GXG318" s="96"/>
      <c r="GXH318" s="96"/>
      <c r="GXI318" s="96"/>
      <c r="GXJ318" s="96"/>
      <c r="GXK318" s="96"/>
      <c r="GXL318" s="96"/>
      <c r="GXM318" s="96"/>
      <c r="GXN318" s="96"/>
      <c r="GXO318" s="96"/>
      <c r="GXP318" s="96"/>
      <c r="GXQ318" s="96"/>
      <c r="GXR318" s="96"/>
      <c r="GXS318" s="96"/>
      <c r="GXT318" s="96"/>
      <c r="GXU318" s="96"/>
      <c r="GXV318" s="96"/>
      <c r="GXW318" s="96"/>
      <c r="GXX318" s="96"/>
      <c r="GXY318" s="96"/>
      <c r="GXZ318" s="96"/>
      <c r="GYA318" s="96"/>
      <c r="GYB318" s="96"/>
      <c r="GYC318" s="96"/>
      <c r="GYD318" s="96"/>
      <c r="GYE318" s="96"/>
      <c r="GYF318" s="96"/>
      <c r="GYG318" s="96"/>
      <c r="GYH318" s="96"/>
      <c r="GYI318" s="96"/>
      <c r="GYJ318" s="96"/>
      <c r="GYK318" s="96"/>
      <c r="GYL318" s="96"/>
      <c r="GYM318" s="96"/>
      <c r="GYN318" s="96"/>
      <c r="GYO318" s="96"/>
      <c r="GYP318" s="96"/>
      <c r="GYQ318" s="96"/>
      <c r="GYR318" s="96"/>
      <c r="GYS318" s="96"/>
      <c r="GYT318" s="96"/>
      <c r="GYU318" s="96"/>
      <c r="GYV318" s="96"/>
      <c r="GYW318" s="96"/>
      <c r="GYX318" s="96"/>
      <c r="GYY318" s="96"/>
      <c r="GYZ318" s="96"/>
      <c r="GZA318" s="96"/>
      <c r="GZB318" s="96"/>
      <c r="GZC318" s="96"/>
      <c r="GZD318" s="96"/>
      <c r="GZE318" s="96"/>
      <c r="GZF318" s="96"/>
      <c r="GZG318" s="96"/>
      <c r="GZH318" s="96"/>
      <c r="GZI318" s="96"/>
      <c r="GZJ318" s="96"/>
      <c r="GZK318" s="96"/>
      <c r="GZL318" s="96"/>
      <c r="GZM318" s="96"/>
      <c r="GZN318" s="96"/>
      <c r="GZO318" s="96"/>
      <c r="GZP318" s="96"/>
      <c r="GZQ318" s="96"/>
      <c r="GZR318" s="96"/>
      <c r="GZS318" s="96"/>
      <c r="GZT318" s="96"/>
      <c r="GZU318" s="96"/>
      <c r="GZV318" s="96"/>
      <c r="GZW318" s="96"/>
      <c r="GZX318" s="96"/>
      <c r="GZY318" s="96"/>
      <c r="GZZ318" s="96"/>
      <c r="HAA318" s="96"/>
      <c r="HAB318" s="96"/>
      <c r="HAC318" s="96"/>
      <c r="HAD318" s="96"/>
      <c r="HAE318" s="96"/>
      <c r="HAF318" s="96"/>
      <c r="HAG318" s="96"/>
      <c r="HAH318" s="96"/>
      <c r="HAI318" s="96"/>
      <c r="HAJ318" s="96"/>
      <c r="HAK318" s="96"/>
      <c r="HAL318" s="96"/>
      <c r="HAM318" s="96"/>
      <c r="HAN318" s="96"/>
      <c r="HAO318" s="96"/>
      <c r="HAP318" s="96"/>
      <c r="HAQ318" s="96"/>
      <c r="HAR318" s="96"/>
      <c r="HAS318" s="96"/>
      <c r="HAT318" s="96"/>
      <c r="HAU318" s="96"/>
      <c r="HAV318" s="96"/>
      <c r="HAW318" s="96"/>
      <c r="HAX318" s="96"/>
      <c r="HAY318" s="96"/>
      <c r="HAZ318" s="96"/>
      <c r="HBA318" s="96"/>
      <c r="HBB318" s="96"/>
      <c r="HBC318" s="96"/>
      <c r="HBD318" s="96"/>
      <c r="HBE318" s="96"/>
      <c r="HBF318" s="96"/>
      <c r="HBG318" s="96"/>
      <c r="HBH318" s="96"/>
      <c r="HBI318" s="96"/>
      <c r="HBJ318" s="96"/>
      <c r="HBK318" s="96"/>
      <c r="HBL318" s="96"/>
      <c r="HBM318" s="96"/>
      <c r="HBN318" s="96"/>
      <c r="HBO318" s="96"/>
      <c r="HBP318" s="96"/>
      <c r="HBQ318" s="96"/>
      <c r="HBR318" s="96"/>
      <c r="HBS318" s="96"/>
      <c r="HBT318" s="96"/>
      <c r="HBU318" s="96"/>
      <c r="HBV318" s="96"/>
      <c r="HBW318" s="96"/>
      <c r="HBX318" s="96"/>
      <c r="HBY318" s="96"/>
      <c r="HBZ318" s="96"/>
      <c r="HCA318" s="96"/>
      <c r="HCB318" s="96"/>
      <c r="HCC318" s="96"/>
      <c r="HCD318" s="96"/>
      <c r="HCE318" s="96"/>
      <c r="HCF318" s="96"/>
      <c r="HCG318" s="96"/>
      <c r="HCH318" s="96"/>
      <c r="HCI318" s="96"/>
      <c r="HCJ318" s="96"/>
      <c r="HCK318" s="96"/>
      <c r="HCL318" s="96"/>
      <c r="HCM318" s="96"/>
      <c r="HCN318" s="96"/>
      <c r="HCO318" s="96"/>
      <c r="HCP318" s="96"/>
      <c r="HCQ318" s="96"/>
      <c r="HCR318" s="96"/>
      <c r="HCS318" s="96"/>
      <c r="HCT318" s="96"/>
      <c r="HCU318" s="96"/>
      <c r="HCV318" s="96"/>
      <c r="HCW318" s="96"/>
      <c r="HCX318" s="96"/>
      <c r="HCY318" s="96"/>
      <c r="HCZ318" s="96"/>
      <c r="HDA318" s="96"/>
      <c r="HDB318" s="96"/>
      <c r="HDC318" s="96"/>
      <c r="HDD318" s="96"/>
      <c r="HDE318" s="96"/>
      <c r="HDF318" s="96"/>
      <c r="HDG318" s="96"/>
      <c r="HDH318" s="96"/>
      <c r="HDI318" s="96"/>
      <c r="HDJ318" s="96"/>
      <c r="HDK318" s="96"/>
      <c r="HDL318" s="96"/>
      <c r="HDM318" s="96"/>
      <c r="HDN318" s="96"/>
      <c r="HDO318" s="96"/>
      <c r="HDP318" s="96"/>
      <c r="HDQ318" s="96"/>
      <c r="HDR318" s="96"/>
      <c r="HDS318" s="96"/>
      <c r="HDT318" s="96"/>
      <c r="HDU318" s="96"/>
      <c r="HDV318" s="96"/>
      <c r="HDW318" s="96"/>
      <c r="HDX318" s="96"/>
      <c r="HDY318" s="96"/>
      <c r="HDZ318" s="96"/>
      <c r="HEA318" s="96"/>
      <c r="HEB318" s="96"/>
      <c r="HEC318" s="96"/>
      <c r="HED318" s="96"/>
      <c r="HEE318" s="96"/>
      <c r="HEF318" s="96"/>
      <c r="HEG318" s="96"/>
      <c r="HEH318" s="96"/>
      <c r="HEI318" s="96"/>
      <c r="HEJ318" s="96"/>
      <c r="HEK318" s="96"/>
      <c r="HEL318" s="96"/>
      <c r="HEM318" s="96"/>
      <c r="HEN318" s="96"/>
      <c r="HEO318" s="96"/>
      <c r="HEP318" s="96"/>
      <c r="HEQ318" s="96"/>
      <c r="HER318" s="96"/>
      <c r="HES318" s="96"/>
      <c r="HET318" s="96"/>
      <c r="HEU318" s="96"/>
      <c r="HEV318" s="96"/>
      <c r="HEW318" s="96"/>
      <c r="HEX318" s="96"/>
      <c r="HEY318" s="96"/>
      <c r="HEZ318" s="96"/>
      <c r="HFA318" s="96"/>
      <c r="HFB318" s="96"/>
      <c r="HFC318" s="96"/>
      <c r="HFD318" s="96"/>
      <c r="HFE318" s="96"/>
      <c r="HFF318" s="96"/>
      <c r="HFG318" s="96"/>
      <c r="HFH318" s="96"/>
      <c r="HFI318" s="96"/>
      <c r="HFJ318" s="96"/>
      <c r="HFK318" s="96"/>
      <c r="HFL318" s="96"/>
      <c r="HFM318" s="96"/>
      <c r="HFN318" s="96"/>
      <c r="HFO318" s="96"/>
      <c r="HFP318" s="96"/>
      <c r="HFQ318" s="96"/>
      <c r="HFR318" s="96"/>
      <c r="HFS318" s="96"/>
      <c r="HFT318" s="96"/>
      <c r="HFU318" s="96"/>
      <c r="HFV318" s="96"/>
      <c r="HFW318" s="96"/>
      <c r="HFX318" s="96"/>
      <c r="HFY318" s="96"/>
      <c r="HFZ318" s="96"/>
      <c r="HGA318" s="96"/>
      <c r="HGB318" s="96"/>
      <c r="HGC318" s="96"/>
      <c r="HGD318" s="96"/>
      <c r="HGE318" s="96"/>
      <c r="HGF318" s="96"/>
      <c r="HGG318" s="96"/>
      <c r="HGH318" s="96"/>
      <c r="HGI318" s="96"/>
      <c r="HGJ318" s="96"/>
      <c r="HGK318" s="96"/>
      <c r="HGL318" s="96"/>
      <c r="HGM318" s="96"/>
      <c r="HGN318" s="96"/>
      <c r="HGO318" s="96"/>
      <c r="HGP318" s="96"/>
      <c r="HGQ318" s="96"/>
      <c r="HGR318" s="96"/>
      <c r="HGS318" s="96"/>
      <c r="HGT318" s="96"/>
      <c r="HGU318" s="96"/>
      <c r="HGV318" s="96"/>
      <c r="HGW318" s="96"/>
      <c r="HGX318" s="96"/>
      <c r="HGY318" s="96"/>
      <c r="HGZ318" s="96"/>
      <c r="HHA318" s="96"/>
      <c r="HHB318" s="96"/>
      <c r="HHC318" s="96"/>
      <c r="HHD318" s="96"/>
      <c r="HHE318" s="96"/>
      <c r="HHF318" s="96"/>
      <c r="HHG318" s="96"/>
      <c r="HHH318" s="96"/>
      <c r="HHI318" s="96"/>
      <c r="HHJ318" s="96"/>
      <c r="HHK318" s="96"/>
      <c r="HHL318" s="96"/>
      <c r="HHM318" s="96"/>
      <c r="HHN318" s="96"/>
      <c r="HHO318" s="96"/>
      <c r="HHP318" s="96"/>
      <c r="HHQ318" s="96"/>
      <c r="HHR318" s="96"/>
      <c r="HHS318" s="96"/>
      <c r="HHT318" s="96"/>
      <c r="HHU318" s="96"/>
      <c r="HHV318" s="96"/>
      <c r="HHW318" s="96"/>
      <c r="HHX318" s="96"/>
      <c r="HHY318" s="96"/>
      <c r="HHZ318" s="96"/>
      <c r="HIA318" s="96"/>
      <c r="HIB318" s="96"/>
      <c r="HIC318" s="96"/>
      <c r="HID318" s="96"/>
      <c r="HIE318" s="96"/>
      <c r="HIF318" s="96"/>
      <c r="HIG318" s="96"/>
      <c r="HIH318" s="96"/>
      <c r="HII318" s="96"/>
      <c r="HIJ318" s="96"/>
      <c r="HIK318" s="96"/>
      <c r="HIL318" s="96"/>
      <c r="HIM318" s="96"/>
      <c r="HIN318" s="96"/>
      <c r="HIO318" s="96"/>
      <c r="HIP318" s="96"/>
      <c r="HIQ318" s="96"/>
      <c r="HIR318" s="96"/>
      <c r="HIS318" s="96"/>
      <c r="HIT318" s="96"/>
      <c r="HIU318" s="96"/>
      <c r="HIV318" s="96"/>
      <c r="HIW318" s="96"/>
      <c r="HIX318" s="96"/>
      <c r="HIY318" s="96"/>
      <c r="HIZ318" s="96"/>
      <c r="HJA318" s="96"/>
      <c r="HJB318" s="96"/>
      <c r="HJC318" s="96"/>
      <c r="HJD318" s="96"/>
      <c r="HJE318" s="96"/>
      <c r="HJF318" s="96"/>
      <c r="HJG318" s="96"/>
      <c r="HJH318" s="96"/>
      <c r="HJI318" s="96"/>
      <c r="HJJ318" s="96"/>
      <c r="HJK318" s="96"/>
      <c r="HJL318" s="96"/>
      <c r="HJM318" s="96"/>
      <c r="HJN318" s="96"/>
      <c r="HJO318" s="96"/>
      <c r="HJP318" s="96"/>
      <c r="HJQ318" s="96"/>
      <c r="HJR318" s="96"/>
      <c r="HJS318" s="96"/>
      <c r="HJT318" s="96"/>
      <c r="HJU318" s="96"/>
      <c r="HJV318" s="96"/>
      <c r="HJW318" s="96"/>
      <c r="HJX318" s="96"/>
      <c r="HJY318" s="96"/>
      <c r="HJZ318" s="96"/>
      <c r="HKA318" s="96"/>
      <c r="HKB318" s="96"/>
      <c r="HKC318" s="96"/>
      <c r="HKD318" s="96"/>
      <c r="HKE318" s="96"/>
      <c r="HKF318" s="96"/>
      <c r="HKG318" s="96"/>
      <c r="HKH318" s="96"/>
      <c r="HKI318" s="96"/>
      <c r="HKJ318" s="96"/>
      <c r="HKK318" s="96"/>
      <c r="HKL318" s="96"/>
      <c r="HKM318" s="96"/>
      <c r="HKN318" s="96"/>
      <c r="HKO318" s="96"/>
      <c r="HKP318" s="96"/>
      <c r="HKQ318" s="96"/>
      <c r="HKR318" s="96"/>
      <c r="HKS318" s="96"/>
      <c r="HKT318" s="96"/>
      <c r="HKU318" s="96"/>
      <c r="HKV318" s="96"/>
      <c r="HKW318" s="96"/>
      <c r="HKX318" s="96"/>
      <c r="HKY318" s="96"/>
      <c r="HKZ318" s="96"/>
      <c r="HLA318" s="96"/>
      <c r="HLB318" s="96"/>
      <c r="HLC318" s="96"/>
      <c r="HLD318" s="96"/>
      <c r="HLE318" s="96"/>
      <c r="HLF318" s="96"/>
      <c r="HLG318" s="96"/>
      <c r="HLH318" s="96"/>
      <c r="HLI318" s="96"/>
      <c r="HLJ318" s="96"/>
      <c r="HLK318" s="96"/>
      <c r="HLL318" s="96"/>
      <c r="HLM318" s="96"/>
      <c r="HLN318" s="96"/>
      <c r="HLO318" s="96"/>
      <c r="HLP318" s="96"/>
      <c r="HLQ318" s="96"/>
      <c r="HLR318" s="96"/>
      <c r="HLS318" s="96"/>
      <c r="HLT318" s="96"/>
      <c r="HLU318" s="96"/>
      <c r="HLV318" s="96"/>
      <c r="HLW318" s="96"/>
      <c r="HLX318" s="96"/>
      <c r="HLY318" s="96"/>
      <c r="HLZ318" s="96"/>
      <c r="HMA318" s="96"/>
      <c r="HMB318" s="96"/>
      <c r="HMC318" s="96"/>
      <c r="HMD318" s="96"/>
      <c r="HME318" s="96"/>
      <c r="HMF318" s="96"/>
      <c r="HMG318" s="96"/>
      <c r="HMH318" s="96"/>
      <c r="HMI318" s="96"/>
      <c r="HMJ318" s="96"/>
      <c r="HMK318" s="96"/>
      <c r="HML318" s="96"/>
      <c r="HMM318" s="96"/>
      <c r="HMN318" s="96"/>
      <c r="HMO318" s="96"/>
      <c r="HMP318" s="96"/>
      <c r="HMQ318" s="96"/>
      <c r="HMR318" s="96"/>
      <c r="HMS318" s="96"/>
      <c r="HMT318" s="96"/>
      <c r="HMU318" s="96"/>
      <c r="HMV318" s="96"/>
      <c r="HMW318" s="96"/>
      <c r="HMX318" s="96"/>
      <c r="HMY318" s="96"/>
      <c r="HMZ318" s="96"/>
      <c r="HNA318" s="96"/>
      <c r="HNB318" s="96"/>
      <c r="HNC318" s="96"/>
      <c r="HND318" s="96"/>
      <c r="HNE318" s="96"/>
      <c r="HNF318" s="96"/>
      <c r="HNG318" s="96"/>
      <c r="HNH318" s="96"/>
      <c r="HNI318" s="96"/>
      <c r="HNJ318" s="96"/>
      <c r="HNK318" s="96"/>
      <c r="HNL318" s="96"/>
      <c r="HNM318" s="96"/>
      <c r="HNN318" s="96"/>
      <c r="HNO318" s="96"/>
      <c r="HNP318" s="96"/>
      <c r="HNQ318" s="96"/>
      <c r="HNR318" s="96"/>
      <c r="HNS318" s="96"/>
      <c r="HNT318" s="96"/>
      <c r="HNU318" s="96"/>
      <c r="HNV318" s="96"/>
      <c r="HNW318" s="96"/>
      <c r="HNX318" s="96"/>
      <c r="HNY318" s="96"/>
      <c r="HNZ318" s="96"/>
      <c r="HOA318" s="96"/>
      <c r="HOB318" s="96"/>
      <c r="HOC318" s="96"/>
      <c r="HOD318" s="96"/>
      <c r="HOE318" s="96"/>
      <c r="HOF318" s="96"/>
      <c r="HOG318" s="96"/>
      <c r="HOH318" s="96"/>
      <c r="HOI318" s="96"/>
      <c r="HOJ318" s="96"/>
      <c r="HOK318" s="96"/>
      <c r="HOL318" s="96"/>
      <c r="HOM318" s="96"/>
      <c r="HON318" s="96"/>
      <c r="HOO318" s="96"/>
      <c r="HOP318" s="96"/>
      <c r="HOQ318" s="96"/>
      <c r="HOR318" s="96"/>
      <c r="HOS318" s="96"/>
      <c r="HOT318" s="96"/>
      <c r="HOU318" s="96"/>
      <c r="HOV318" s="96"/>
      <c r="HOW318" s="96"/>
      <c r="HOX318" s="96"/>
      <c r="HOY318" s="96"/>
      <c r="HOZ318" s="96"/>
      <c r="HPA318" s="96"/>
      <c r="HPB318" s="96"/>
      <c r="HPC318" s="96"/>
      <c r="HPD318" s="96"/>
      <c r="HPE318" s="96"/>
      <c r="HPF318" s="96"/>
      <c r="HPG318" s="96"/>
      <c r="HPH318" s="96"/>
      <c r="HPI318" s="96"/>
      <c r="HPJ318" s="96"/>
      <c r="HPK318" s="96"/>
      <c r="HPL318" s="96"/>
      <c r="HPM318" s="96"/>
      <c r="HPN318" s="96"/>
      <c r="HPO318" s="96"/>
      <c r="HPP318" s="96"/>
      <c r="HPQ318" s="96"/>
      <c r="HPR318" s="96"/>
      <c r="HPS318" s="96"/>
      <c r="HPT318" s="96"/>
      <c r="HPU318" s="96"/>
      <c r="HPV318" s="96"/>
      <c r="HPW318" s="96"/>
      <c r="HPX318" s="96"/>
      <c r="HPY318" s="96"/>
      <c r="HPZ318" s="96"/>
      <c r="HQA318" s="96"/>
      <c r="HQB318" s="96"/>
      <c r="HQC318" s="96"/>
      <c r="HQD318" s="96"/>
      <c r="HQE318" s="96"/>
      <c r="HQF318" s="96"/>
      <c r="HQG318" s="96"/>
      <c r="HQH318" s="96"/>
      <c r="HQI318" s="96"/>
      <c r="HQJ318" s="96"/>
      <c r="HQK318" s="96"/>
      <c r="HQL318" s="96"/>
      <c r="HQM318" s="96"/>
      <c r="HQN318" s="96"/>
      <c r="HQO318" s="96"/>
      <c r="HQP318" s="96"/>
      <c r="HQQ318" s="96"/>
      <c r="HQR318" s="96"/>
      <c r="HQS318" s="96"/>
      <c r="HQT318" s="96"/>
      <c r="HQU318" s="96"/>
      <c r="HQV318" s="96"/>
      <c r="HQW318" s="96"/>
      <c r="HQX318" s="96"/>
      <c r="HQY318" s="96"/>
      <c r="HQZ318" s="96"/>
      <c r="HRA318" s="96"/>
      <c r="HRB318" s="96"/>
      <c r="HRC318" s="96"/>
      <c r="HRD318" s="96"/>
      <c r="HRE318" s="96"/>
      <c r="HRF318" s="96"/>
      <c r="HRG318" s="96"/>
      <c r="HRH318" s="96"/>
      <c r="HRI318" s="96"/>
      <c r="HRJ318" s="96"/>
      <c r="HRK318" s="96"/>
      <c r="HRL318" s="96"/>
      <c r="HRM318" s="96"/>
      <c r="HRN318" s="96"/>
      <c r="HRO318" s="96"/>
      <c r="HRP318" s="96"/>
      <c r="HRQ318" s="96"/>
      <c r="HRR318" s="96"/>
      <c r="HRS318" s="96"/>
      <c r="HRT318" s="96"/>
      <c r="HRU318" s="96"/>
      <c r="HRV318" s="96"/>
      <c r="HRW318" s="96"/>
      <c r="HRX318" s="96"/>
      <c r="HRY318" s="96"/>
      <c r="HRZ318" s="96"/>
      <c r="HSA318" s="96"/>
      <c r="HSB318" s="96"/>
      <c r="HSC318" s="96"/>
      <c r="HSD318" s="96"/>
      <c r="HSE318" s="96"/>
      <c r="HSF318" s="96"/>
      <c r="HSG318" s="96"/>
      <c r="HSH318" s="96"/>
      <c r="HSI318" s="96"/>
      <c r="HSJ318" s="96"/>
      <c r="HSK318" s="96"/>
      <c r="HSL318" s="96"/>
      <c r="HSM318" s="96"/>
      <c r="HSN318" s="96"/>
      <c r="HSO318" s="96"/>
      <c r="HSP318" s="96"/>
      <c r="HSQ318" s="96"/>
      <c r="HSR318" s="96"/>
      <c r="HSS318" s="96"/>
      <c r="HST318" s="96"/>
      <c r="HSU318" s="96"/>
      <c r="HSV318" s="96"/>
      <c r="HSW318" s="96"/>
      <c r="HSX318" s="96"/>
      <c r="HSY318" s="96"/>
      <c r="HSZ318" s="96"/>
      <c r="HTA318" s="96"/>
      <c r="HTB318" s="96"/>
      <c r="HTC318" s="96"/>
      <c r="HTD318" s="96"/>
      <c r="HTE318" s="96"/>
      <c r="HTF318" s="96"/>
      <c r="HTG318" s="96"/>
      <c r="HTH318" s="96"/>
      <c r="HTI318" s="96"/>
      <c r="HTJ318" s="96"/>
      <c r="HTK318" s="96"/>
      <c r="HTL318" s="96"/>
      <c r="HTM318" s="96"/>
      <c r="HTN318" s="96"/>
      <c r="HTO318" s="96"/>
      <c r="HTP318" s="96"/>
      <c r="HTQ318" s="96"/>
      <c r="HTR318" s="96"/>
      <c r="HTS318" s="96"/>
      <c r="HTT318" s="96"/>
      <c r="HTU318" s="96"/>
      <c r="HTV318" s="96"/>
      <c r="HTW318" s="96"/>
      <c r="HTX318" s="96"/>
      <c r="HTY318" s="96"/>
      <c r="HTZ318" s="96"/>
      <c r="HUA318" s="96"/>
      <c r="HUB318" s="96"/>
      <c r="HUC318" s="96"/>
      <c r="HUD318" s="96"/>
      <c r="HUE318" s="96"/>
      <c r="HUF318" s="96"/>
      <c r="HUG318" s="96"/>
      <c r="HUH318" s="96"/>
      <c r="HUI318" s="96"/>
      <c r="HUJ318" s="96"/>
      <c r="HUK318" s="96"/>
      <c r="HUL318" s="96"/>
      <c r="HUM318" s="96"/>
      <c r="HUN318" s="96"/>
      <c r="HUO318" s="96"/>
      <c r="HUP318" s="96"/>
      <c r="HUQ318" s="96"/>
      <c r="HUR318" s="96"/>
      <c r="HUS318" s="96"/>
      <c r="HUT318" s="96"/>
      <c r="HUU318" s="96"/>
      <c r="HUV318" s="96"/>
      <c r="HUW318" s="96"/>
      <c r="HUX318" s="96"/>
      <c r="HUY318" s="96"/>
      <c r="HUZ318" s="96"/>
      <c r="HVA318" s="96"/>
      <c r="HVB318" s="96"/>
      <c r="HVC318" s="96"/>
      <c r="HVD318" s="96"/>
      <c r="HVE318" s="96"/>
      <c r="HVF318" s="96"/>
      <c r="HVG318" s="96"/>
      <c r="HVH318" s="96"/>
      <c r="HVI318" s="96"/>
      <c r="HVJ318" s="96"/>
      <c r="HVK318" s="96"/>
      <c r="HVL318" s="96"/>
      <c r="HVM318" s="96"/>
      <c r="HVN318" s="96"/>
      <c r="HVO318" s="96"/>
      <c r="HVP318" s="96"/>
      <c r="HVQ318" s="96"/>
      <c r="HVR318" s="96"/>
      <c r="HVS318" s="96"/>
      <c r="HVT318" s="96"/>
      <c r="HVU318" s="96"/>
      <c r="HVV318" s="96"/>
      <c r="HVW318" s="96"/>
      <c r="HVX318" s="96"/>
      <c r="HVY318" s="96"/>
      <c r="HVZ318" s="96"/>
      <c r="HWA318" s="96"/>
      <c r="HWB318" s="96"/>
      <c r="HWC318" s="96"/>
      <c r="HWD318" s="96"/>
      <c r="HWE318" s="96"/>
      <c r="HWF318" s="96"/>
      <c r="HWG318" s="96"/>
      <c r="HWH318" s="96"/>
      <c r="HWI318" s="96"/>
      <c r="HWJ318" s="96"/>
      <c r="HWK318" s="96"/>
      <c r="HWL318" s="96"/>
      <c r="HWM318" s="96"/>
      <c r="HWN318" s="96"/>
      <c r="HWO318" s="96"/>
      <c r="HWP318" s="96"/>
      <c r="HWQ318" s="96"/>
      <c r="HWR318" s="96"/>
      <c r="HWS318" s="96"/>
      <c r="HWT318" s="96"/>
      <c r="HWU318" s="96"/>
      <c r="HWV318" s="96"/>
      <c r="HWW318" s="96"/>
      <c r="HWX318" s="96"/>
      <c r="HWY318" s="96"/>
      <c r="HWZ318" s="96"/>
      <c r="HXA318" s="96"/>
      <c r="HXB318" s="96"/>
      <c r="HXC318" s="96"/>
      <c r="HXD318" s="96"/>
      <c r="HXE318" s="96"/>
      <c r="HXF318" s="96"/>
      <c r="HXG318" s="96"/>
      <c r="HXH318" s="96"/>
      <c r="HXI318" s="96"/>
      <c r="HXJ318" s="96"/>
      <c r="HXK318" s="96"/>
      <c r="HXL318" s="96"/>
      <c r="HXM318" s="96"/>
      <c r="HXN318" s="96"/>
      <c r="HXO318" s="96"/>
      <c r="HXP318" s="96"/>
      <c r="HXQ318" s="96"/>
      <c r="HXR318" s="96"/>
      <c r="HXS318" s="96"/>
      <c r="HXT318" s="96"/>
      <c r="HXU318" s="96"/>
      <c r="HXV318" s="96"/>
      <c r="HXW318" s="96"/>
      <c r="HXX318" s="96"/>
      <c r="HXY318" s="96"/>
      <c r="HXZ318" s="96"/>
      <c r="HYA318" s="96"/>
      <c r="HYB318" s="96"/>
      <c r="HYC318" s="96"/>
      <c r="HYD318" s="96"/>
      <c r="HYE318" s="96"/>
      <c r="HYF318" s="96"/>
      <c r="HYG318" s="96"/>
      <c r="HYH318" s="96"/>
      <c r="HYI318" s="96"/>
      <c r="HYJ318" s="96"/>
      <c r="HYK318" s="96"/>
      <c r="HYL318" s="96"/>
      <c r="HYM318" s="96"/>
      <c r="HYN318" s="96"/>
      <c r="HYO318" s="96"/>
      <c r="HYP318" s="96"/>
      <c r="HYQ318" s="96"/>
      <c r="HYR318" s="96"/>
      <c r="HYS318" s="96"/>
      <c r="HYT318" s="96"/>
      <c r="HYU318" s="96"/>
      <c r="HYV318" s="96"/>
      <c r="HYW318" s="96"/>
      <c r="HYX318" s="96"/>
      <c r="HYY318" s="96"/>
      <c r="HYZ318" s="96"/>
      <c r="HZA318" s="96"/>
      <c r="HZB318" s="96"/>
      <c r="HZC318" s="96"/>
      <c r="HZD318" s="96"/>
      <c r="HZE318" s="96"/>
      <c r="HZF318" s="96"/>
      <c r="HZG318" s="96"/>
      <c r="HZH318" s="96"/>
      <c r="HZI318" s="96"/>
      <c r="HZJ318" s="96"/>
      <c r="HZK318" s="96"/>
      <c r="HZL318" s="96"/>
      <c r="HZM318" s="96"/>
      <c r="HZN318" s="96"/>
      <c r="HZO318" s="96"/>
      <c r="HZP318" s="96"/>
      <c r="HZQ318" s="96"/>
      <c r="HZR318" s="96"/>
      <c r="HZS318" s="96"/>
      <c r="HZT318" s="96"/>
      <c r="HZU318" s="96"/>
      <c r="HZV318" s="96"/>
      <c r="HZW318" s="96"/>
      <c r="HZX318" s="96"/>
      <c r="HZY318" s="96"/>
      <c r="HZZ318" s="96"/>
      <c r="IAA318" s="96"/>
      <c r="IAB318" s="96"/>
      <c r="IAC318" s="96"/>
      <c r="IAD318" s="96"/>
      <c r="IAE318" s="96"/>
      <c r="IAF318" s="96"/>
      <c r="IAG318" s="96"/>
      <c r="IAH318" s="96"/>
      <c r="IAI318" s="96"/>
      <c r="IAJ318" s="96"/>
      <c r="IAK318" s="96"/>
      <c r="IAL318" s="96"/>
      <c r="IAM318" s="96"/>
      <c r="IAN318" s="96"/>
      <c r="IAO318" s="96"/>
      <c r="IAP318" s="96"/>
      <c r="IAQ318" s="96"/>
      <c r="IAR318" s="96"/>
      <c r="IAS318" s="96"/>
      <c r="IAT318" s="96"/>
      <c r="IAU318" s="96"/>
      <c r="IAV318" s="96"/>
      <c r="IAW318" s="96"/>
      <c r="IAX318" s="96"/>
      <c r="IAY318" s="96"/>
      <c r="IAZ318" s="96"/>
      <c r="IBA318" s="96"/>
      <c r="IBB318" s="96"/>
      <c r="IBC318" s="96"/>
      <c r="IBD318" s="96"/>
      <c r="IBE318" s="96"/>
      <c r="IBF318" s="96"/>
      <c r="IBG318" s="96"/>
      <c r="IBH318" s="96"/>
      <c r="IBI318" s="96"/>
      <c r="IBJ318" s="96"/>
      <c r="IBK318" s="96"/>
      <c r="IBL318" s="96"/>
      <c r="IBM318" s="96"/>
      <c r="IBN318" s="96"/>
      <c r="IBO318" s="96"/>
      <c r="IBP318" s="96"/>
      <c r="IBQ318" s="96"/>
      <c r="IBR318" s="96"/>
      <c r="IBS318" s="96"/>
      <c r="IBT318" s="96"/>
      <c r="IBU318" s="96"/>
      <c r="IBV318" s="96"/>
      <c r="IBW318" s="96"/>
      <c r="IBX318" s="96"/>
      <c r="IBY318" s="96"/>
      <c r="IBZ318" s="96"/>
      <c r="ICA318" s="96"/>
      <c r="ICB318" s="96"/>
      <c r="ICC318" s="96"/>
      <c r="ICD318" s="96"/>
      <c r="ICE318" s="96"/>
      <c r="ICF318" s="96"/>
      <c r="ICG318" s="96"/>
      <c r="ICH318" s="96"/>
      <c r="ICI318" s="96"/>
      <c r="ICJ318" s="96"/>
      <c r="ICK318" s="96"/>
      <c r="ICL318" s="96"/>
      <c r="ICM318" s="96"/>
      <c r="ICN318" s="96"/>
      <c r="ICO318" s="96"/>
      <c r="ICP318" s="96"/>
      <c r="ICQ318" s="96"/>
      <c r="ICR318" s="96"/>
      <c r="ICS318" s="96"/>
      <c r="ICT318" s="96"/>
      <c r="ICU318" s="96"/>
      <c r="ICV318" s="96"/>
      <c r="ICW318" s="96"/>
      <c r="ICX318" s="96"/>
      <c r="ICY318" s="96"/>
      <c r="ICZ318" s="96"/>
      <c r="IDA318" s="96"/>
      <c r="IDB318" s="96"/>
      <c r="IDC318" s="96"/>
      <c r="IDD318" s="96"/>
      <c r="IDE318" s="96"/>
      <c r="IDF318" s="96"/>
      <c r="IDG318" s="96"/>
      <c r="IDH318" s="96"/>
      <c r="IDI318" s="96"/>
      <c r="IDJ318" s="96"/>
      <c r="IDK318" s="96"/>
      <c r="IDL318" s="96"/>
      <c r="IDM318" s="96"/>
      <c r="IDN318" s="96"/>
      <c r="IDO318" s="96"/>
      <c r="IDP318" s="96"/>
      <c r="IDQ318" s="96"/>
      <c r="IDR318" s="96"/>
      <c r="IDS318" s="96"/>
      <c r="IDT318" s="96"/>
      <c r="IDU318" s="96"/>
      <c r="IDV318" s="96"/>
      <c r="IDW318" s="96"/>
      <c r="IDX318" s="96"/>
      <c r="IDY318" s="96"/>
      <c r="IDZ318" s="96"/>
      <c r="IEA318" s="96"/>
      <c r="IEB318" s="96"/>
      <c r="IEC318" s="96"/>
      <c r="IED318" s="96"/>
      <c r="IEE318" s="96"/>
      <c r="IEF318" s="96"/>
      <c r="IEG318" s="96"/>
      <c r="IEH318" s="96"/>
      <c r="IEI318" s="96"/>
      <c r="IEJ318" s="96"/>
      <c r="IEK318" s="96"/>
      <c r="IEL318" s="96"/>
      <c r="IEM318" s="96"/>
      <c r="IEN318" s="96"/>
      <c r="IEO318" s="96"/>
      <c r="IEP318" s="96"/>
      <c r="IEQ318" s="96"/>
      <c r="IER318" s="96"/>
      <c r="IES318" s="96"/>
      <c r="IET318" s="96"/>
      <c r="IEU318" s="96"/>
      <c r="IEV318" s="96"/>
      <c r="IEW318" s="96"/>
      <c r="IEX318" s="96"/>
      <c r="IEY318" s="96"/>
      <c r="IEZ318" s="96"/>
      <c r="IFA318" s="96"/>
      <c r="IFB318" s="96"/>
      <c r="IFC318" s="96"/>
      <c r="IFD318" s="96"/>
      <c r="IFE318" s="96"/>
      <c r="IFF318" s="96"/>
      <c r="IFG318" s="96"/>
      <c r="IFH318" s="96"/>
      <c r="IFI318" s="96"/>
      <c r="IFJ318" s="96"/>
      <c r="IFK318" s="96"/>
      <c r="IFL318" s="96"/>
      <c r="IFM318" s="96"/>
      <c r="IFN318" s="96"/>
      <c r="IFO318" s="96"/>
      <c r="IFP318" s="96"/>
      <c r="IFQ318" s="96"/>
      <c r="IFR318" s="96"/>
      <c r="IFS318" s="96"/>
      <c r="IFT318" s="96"/>
      <c r="IFU318" s="96"/>
      <c r="IFV318" s="96"/>
      <c r="IFW318" s="96"/>
      <c r="IFX318" s="96"/>
      <c r="IFY318" s="96"/>
      <c r="IFZ318" s="96"/>
      <c r="IGA318" s="96"/>
      <c r="IGB318" s="96"/>
      <c r="IGC318" s="96"/>
      <c r="IGD318" s="96"/>
      <c r="IGE318" s="96"/>
      <c r="IGF318" s="96"/>
      <c r="IGG318" s="96"/>
      <c r="IGH318" s="96"/>
      <c r="IGI318" s="96"/>
      <c r="IGJ318" s="96"/>
      <c r="IGK318" s="96"/>
      <c r="IGL318" s="96"/>
      <c r="IGM318" s="96"/>
      <c r="IGN318" s="96"/>
      <c r="IGO318" s="96"/>
      <c r="IGP318" s="96"/>
      <c r="IGQ318" s="96"/>
      <c r="IGR318" s="96"/>
      <c r="IGS318" s="96"/>
      <c r="IGT318" s="96"/>
      <c r="IGU318" s="96"/>
      <c r="IGV318" s="96"/>
      <c r="IGW318" s="96"/>
      <c r="IGX318" s="96"/>
      <c r="IGY318" s="96"/>
      <c r="IGZ318" s="96"/>
      <c r="IHA318" s="96"/>
      <c r="IHB318" s="96"/>
      <c r="IHC318" s="96"/>
      <c r="IHD318" s="96"/>
      <c r="IHE318" s="96"/>
      <c r="IHF318" s="96"/>
      <c r="IHG318" s="96"/>
      <c r="IHH318" s="96"/>
      <c r="IHI318" s="96"/>
      <c r="IHJ318" s="96"/>
      <c r="IHK318" s="96"/>
      <c r="IHL318" s="96"/>
      <c r="IHM318" s="96"/>
      <c r="IHN318" s="96"/>
      <c r="IHO318" s="96"/>
      <c r="IHP318" s="96"/>
      <c r="IHQ318" s="96"/>
      <c r="IHR318" s="96"/>
      <c r="IHS318" s="96"/>
      <c r="IHT318" s="96"/>
      <c r="IHU318" s="96"/>
      <c r="IHV318" s="96"/>
      <c r="IHW318" s="96"/>
      <c r="IHX318" s="96"/>
      <c r="IHY318" s="96"/>
      <c r="IHZ318" s="96"/>
      <c r="IIA318" s="96"/>
      <c r="IIB318" s="96"/>
      <c r="IIC318" s="96"/>
      <c r="IID318" s="96"/>
      <c r="IIE318" s="96"/>
      <c r="IIF318" s="96"/>
      <c r="IIG318" s="96"/>
      <c r="IIH318" s="96"/>
      <c r="III318" s="96"/>
      <c r="IIJ318" s="96"/>
      <c r="IIK318" s="96"/>
      <c r="IIL318" s="96"/>
      <c r="IIM318" s="96"/>
      <c r="IIN318" s="96"/>
      <c r="IIO318" s="96"/>
      <c r="IIP318" s="96"/>
      <c r="IIQ318" s="96"/>
      <c r="IIR318" s="96"/>
      <c r="IIS318" s="96"/>
      <c r="IIT318" s="96"/>
      <c r="IIU318" s="96"/>
      <c r="IIV318" s="96"/>
      <c r="IIW318" s="96"/>
      <c r="IIX318" s="96"/>
      <c r="IIY318" s="96"/>
      <c r="IIZ318" s="96"/>
      <c r="IJA318" s="96"/>
      <c r="IJB318" s="96"/>
      <c r="IJC318" s="96"/>
      <c r="IJD318" s="96"/>
      <c r="IJE318" s="96"/>
      <c r="IJF318" s="96"/>
      <c r="IJG318" s="96"/>
      <c r="IJH318" s="96"/>
      <c r="IJI318" s="96"/>
      <c r="IJJ318" s="96"/>
      <c r="IJK318" s="96"/>
      <c r="IJL318" s="96"/>
      <c r="IJM318" s="96"/>
      <c r="IJN318" s="96"/>
      <c r="IJO318" s="96"/>
      <c r="IJP318" s="96"/>
      <c r="IJQ318" s="96"/>
      <c r="IJR318" s="96"/>
      <c r="IJS318" s="96"/>
      <c r="IJT318" s="96"/>
      <c r="IJU318" s="96"/>
      <c r="IJV318" s="96"/>
      <c r="IJW318" s="96"/>
      <c r="IJX318" s="96"/>
      <c r="IJY318" s="96"/>
      <c r="IJZ318" s="96"/>
      <c r="IKA318" s="96"/>
      <c r="IKB318" s="96"/>
      <c r="IKC318" s="96"/>
      <c r="IKD318" s="96"/>
      <c r="IKE318" s="96"/>
      <c r="IKF318" s="96"/>
      <c r="IKG318" s="96"/>
      <c r="IKH318" s="96"/>
      <c r="IKI318" s="96"/>
      <c r="IKJ318" s="96"/>
      <c r="IKK318" s="96"/>
      <c r="IKL318" s="96"/>
      <c r="IKM318" s="96"/>
      <c r="IKN318" s="96"/>
      <c r="IKO318" s="96"/>
      <c r="IKP318" s="96"/>
      <c r="IKQ318" s="96"/>
      <c r="IKR318" s="96"/>
      <c r="IKS318" s="96"/>
      <c r="IKT318" s="96"/>
      <c r="IKU318" s="96"/>
      <c r="IKV318" s="96"/>
      <c r="IKW318" s="96"/>
      <c r="IKX318" s="96"/>
      <c r="IKY318" s="96"/>
      <c r="IKZ318" s="96"/>
      <c r="ILA318" s="96"/>
      <c r="ILB318" s="96"/>
      <c r="ILC318" s="96"/>
      <c r="ILD318" s="96"/>
      <c r="ILE318" s="96"/>
      <c r="ILF318" s="96"/>
      <c r="ILG318" s="96"/>
      <c r="ILH318" s="96"/>
      <c r="ILI318" s="96"/>
      <c r="ILJ318" s="96"/>
      <c r="ILK318" s="96"/>
      <c r="ILL318" s="96"/>
      <c r="ILM318" s="96"/>
      <c r="ILN318" s="96"/>
      <c r="ILO318" s="96"/>
      <c r="ILP318" s="96"/>
      <c r="ILQ318" s="96"/>
      <c r="ILR318" s="96"/>
      <c r="ILS318" s="96"/>
      <c r="ILT318" s="96"/>
      <c r="ILU318" s="96"/>
      <c r="ILV318" s="96"/>
      <c r="ILW318" s="96"/>
      <c r="ILX318" s="96"/>
      <c r="ILY318" s="96"/>
      <c r="ILZ318" s="96"/>
      <c r="IMA318" s="96"/>
      <c r="IMB318" s="96"/>
      <c r="IMC318" s="96"/>
      <c r="IMD318" s="96"/>
      <c r="IME318" s="96"/>
      <c r="IMF318" s="96"/>
      <c r="IMG318" s="96"/>
      <c r="IMH318" s="96"/>
      <c r="IMI318" s="96"/>
      <c r="IMJ318" s="96"/>
      <c r="IMK318" s="96"/>
      <c r="IML318" s="96"/>
      <c r="IMM318" s="96"/>
      <c r="IMN318" s="96"/>
      <c r="IMO318" s="96"/>
      <c r="IMP318" s="96"/>
      <c r="IMQ318" s="96"/>
      <c r="IMR318" s="96"/>
      <c r="IMS318" s="96"/>
      <c r="IMT318" s="96"/>
      <c r="IMU318" s="96"/>
      <c r="IMV318" s="96"/>
      <c r="IMW318" s="96"/>
      <c r="IMX318" s="96"/>
      <c r="IMY318" s="96"/>
      <c r="IMZ318" s="96"/>
      <c r="INA318" s="96"/>
      <c r="INB318" s="96"/>
      <c r="INC318" s="96"/>
      <c r="IND318" s="96"/>
      <c r="INE318" s="96"/>
      <c r="INF318" s="96"/>
      <c r="ING318" s="96"/>
      <c r="INH318" s="96"/>
      <c r="INI318" s="96"/>
      <c r="INJ318" s="96"/>
      <c r="INK318" s="96"/>
      <c r="INL318" s="96"/>
      <c r="INM318" s="96"/>
      <c r="INN318" s="96"/>
      <c r="INO318" s="96"/>
      <c r="INP318" s="96"/>
      <c r="INQ318" s="96"/>
      <c r="INR318" s="96"/>
      <c r="INS318" s="96"/>
      <c r="INT318" s="96"/>
      <c r="INU318" s="96"/>
      <c r="INV318" s="96"/>
      <c r="INW318" s="96"/>
      <c r="INX318" s="96"/>
      <c r="INY318" s="96"/>
      <c r="INZ318" s="96"/>
      <c r="IOA318" s="96"/>
      <c r="IOB318" s="96"/>
      <c r="IOC318" s="96"/>
      <c r="IOD318" s="96"/>
      <c r="IOE318" s="96"/>
      <c r="IOF318" s="96"/>
      <c r="IOG318" s="96"/>
      <c r="IOH318" s="96"/>
      <c r="IOI318" s="96"/>
      <c r="IOJ318" s="96"/>
      <c r="IOK318" s="96"/>
      <c r="IOL318" s="96"/>
      <c r="IOM318" s="96"/>
      <c r="ION318" s="96"/>
      <c r="IOO318" s="96"/>
      <c r="IOP318" s="96"/>
      <c r="IOQ318" s="96"/>
      <c r="IOR318" s="96"/>
      <c r="IOS318" s="96"/>
      <c r="IOT318" s="96"/>
      <c r="IOU318" s="96"/>
      <c r="IOV318" s="96"/>
      <c r="IOW318" s="96"/>
      <c r="IOX318" s="96"/>
      <c r="IOY318" s="96"/>
      <c r="IOZ318" s="96"/>
      <c r="IPA318" s="96"/>
      <c r="IPB318" s="96"/>
      <c r="IPC318" s="96"/>
      <c r="IPD318" s="96"/>
      <c r="IPE318" s="96"/>
      <c r="IPF318" s="96"/>
      <c r="IPG318" s="96"/>
      <c r="IPH318" s="96"/>
      <c r="IPI318" s="96"/>
      <c r="IPJ318" s="96"/>
      <c r="IPK318" s="96"/>
      <c r="IPL318" s="96"/>
      <c r="IPM318" s="96"/>
      <c r="IPN318" s="96"/>
      <c r="IPO318" s="96"/>
      <c r="IPP318" s="96"/>
      <c r="IPQ318" s="96"/>
      <c r="IPR318" s="96"/>
      <c r="IPS318" s="96"/>
      <c r="IPT318" s="96"/>
      <c r="IPU318" s="96"/>
      <c r="IPV318" s="96"/>
      <c r="IPW318" s="96"/>
      <c r="IPX318" s="96"/>
      <c r="IPY318" s="96"/>
      <c r="IPZ318" s="96"/>
      <c r="IQA318" s="96"/>
      <c r="IQB318" s="96"/>
      <c r="IQC318" s="96"/>
      <c r="IQD318" s="96"/>
      <c r="IQE318" s="96"/>
      <c r="IQF318" s="96"/>
      <c r="IQG318" s="96"/>
      <c r="IQH318" s="96"/>
      <c r="IQI318" s="96"/>
      <c r="IQJ318" s="96"/>
      <c r="IQK318" s="96"/>
      <c r="IQL318" s="96"/>
      <c r="IQM318" s="96"/>
      <c r="IQN318" s="96"/>
      <c r="IQO318" s="96"/>
      <c r="IQP318" s="96"/>
      <c r="IQQ318" s="96"/>
      <c r="IQR318" s="96"/>
      <c r="IQS318" s="96"/>
      <c r="IQT318" s="96"/>
      <c r="IQU318" s="96"/>
      <c r="IQV318" s="96"/>
      <c r="IQW318" s="96"/>
      <c r="IQX318" s="96"/>
      <c r="IQY318" s="96"/>
      <c r="IQZ318" s="96"/>
      <c r="IRA318" s="96"/>
      <c r="IRB318" s="96"/>
      <c r="IRC318" s="96"/>
      <c r="IRD318" s="96"/>
      <c r="IRE318" s="96"/>
      <c r="IRF318" s="96"/>
      <c r="IRG318" s="96"/>
      <c r="IRH318" s="96"/>
      <c r="IRI318" s="96"/>
      <c r="IRJ318" s="96"/>
      <c r="IRK318" s="96"/>
      <c r="IRL318" s="96"/>
      <c r="IRM318" s="96"/>
      <c r="IRN318" s="96"/>
      <c r="IRO318" s="96"/>
      <c r="IRP318" s="96"/>
      <c r="IRQ318" s="96"/>
      <c r="IRR318" s="96"/>
      <c r="IRS318" s="96"/>
      <c r="IRT318" s="96"/>
      <c r="IRU318" s="96"/>
      <c r="IRV318" s="96"/>
      <c r="IRW318" s="96"/>
      <c r="IRX318" s="96"/>
      <c r="IRY318" s="96"/>
      <c r="IRZ318" s="96"/>
      <c r="ISA318" s="96"/>
      <c r="ISB318" s="96"/>
      <c r="ISC318" s="96"/>
      <c r="ISD318" s="96"/>
      <c r="ISE318" s="96"/>
      <c r="ISF318" s="96"/>
      <c r="ISG318" s="96"/>
      <c r="ISH318" s="96"/>
      <c r="ISI318" s="96"/>
      <c r="ISJ318" s="96"/>
      <c r="ISK318" s="96"/>
      <c r="ISL318" s="96"/>
      <c r="ISM318" s="96"/>
      <c r="ISN318" s="96"/>
      <c r="ISO318" s="96"/>
      <c r="ISP318" s="96"/>
      <c r="ISQ318" s="96"/>
      <c r="ISR318" s="96"/>
      <c r="ISS318" s="96"/>
      <c r="IST318" s="96"/>
      <c r="ISU318" s="96"/>
      <c r="ISV318" s="96"/>
      <c r="ISW318" s="96"/>
      <c r="ISX318" s="96"/>
      <c r="ISY318" s="96"/>
      <c r="ISZ318" s="96"/>
      <c r="ITA318" s="96"/>
      <c r="ITB318" s="96"/>
      <c r="ITC318" s="96"/>
      <c r="ITD318" s="96"/>
      <c r="ITE318" s="96"/>
      <c r="ITF318" s="96"/>
      <c r="ITG318" s="96"/>
      <c r="ITH318" s="96"/>
      <c r="ITI318" s="96"/>
      <c r="ITJ318" s="96"/>
      <c r="ITK318" s="96"/>
      <c r="ITL318" s="96"/>
      <c r="ITM318" s="96"/>
      <c r="ITN318" s="96"/>
      <c r="ITO318" s="96"/>
      <c r="ITP318" s="96"/>
      <c r="ITQ318" s="96"/>
      <c r="ITR318" s="96"/>
      <c r="ITS318" s="96"/>
      <c r="ITT318" s="96"/>
      <c r="ITU318" s="96"/>
      <c r="ITV318" s="96"/>
      <c r="ITW318" s="96"/>
      <c r="ITX318" s="96"/>
      <c r="ITY318" s="96"/>
      <c r="ITZ318" s="96"/>
      <c r="IUA318" s="96"/>
      <c r="IUB318" s="96"/>
      <c r="IUC318" s="96"/>
      <c r="IUD318" s="96"/>
      <c r="IUE318" s="96"/>
      <c r="IUF318" s="96"/>
      <c r="IUG318" s="96"/>
      <c r="IUH318" s="96"/>
      <c r="IUI318" s="96"/>
      <c r="IUJ318" s="96"/>
      <c r="IUK318" s="96"/>
      <c r="IUL318" s="96"/>
      <c r="IUM318" s="96"/>
      <c r="IUN318" s="96"/>
      <c r="IUO318" s="96"/>
      <c r="IUP318" s="96"/>
      <c r="IUQ318" s="96"/>
      <c r="IUR318" s="96"/>
      <c r="IUS318" s="96"/>
      <c r="IUT318" s="96"/>
      <c r="IUU318" s="96"/>
      <c r="IUV318" s="96"/>
      <c r="IUW318" s="96"/>
      <c r="IUX318" s="96"/>
      <c r="IUY318" s="96"/>
      <c r="IUZ318" s="96"/>
      <c r="IVA318" s="96"/>
      <c r="IVB318" s="96"/>
      <c r="IVC318" s="96"/>
      <c r="IVD318" s="96"/>
      <c r="IVE318" s="96"/>
      <c r="IVF318" s="96"/>
      <c r="IVG318" s="96"/>
      <c r="IVH318" s="96"/>
      <c r="IVI318" s="96"/>
      <c r="IVJ318" s="96"/>
      <c r="IVK318" s="96"/>
      <c r="IVL318" s="96"/>
      <c r="IVM318" s="96"/>
      <c r="IVN318" s="96"/>
      <c r="IVO318" s="96"/>
      <c r="IVP318" s="96"/>
      <c r="IVQ318" s="96"/>
      <c r="IVR318" s="96"/>
      <c r="IVS318" s="96"/>
      <c r="IVT318" s="96"/>
      <c r="IVU318" s="96"/>
      <c r="IVV318" s="96"/>
      <c r="IVW318" s="96"/>
      <c r="IVX318" s="96"/>
      <c r="IVY318" s="96"/>
      <c r="IVZ318" s="96"/>
      <c r="IWA318" s="96"/>
      <c r="IWB318" s="96"/>
      <c r="IWC318" s="96"/>
      <c r="IWD318" s="96"/>
      <c r="IWE318" s="96"/>
      <c r="IWF318" s="96"/>
      <c r="IWG318" s="96"/>
      <c r="IWH318" s="96"/>
      <c r="IWI318" s="96"/>
      <c r="IWJ318" s="96"/>
      <c r="IWK318" s="96"/>
      <c r="IWL318" s="96"/>
      <c r="IWM318" s="96"/>
      <c r="IWN318" s="96"/>
      <c r="IWO318" s="96"/>
      <c r="IWP318" s="96"/>
      <c r="IWQ318" s="96"/>
      <c r="IWR318" s="96"/>
      <c r="IWS318" s="96"/>
      <c r="IWT318" s="96"/>
      <c r="IWU318" s="96"/>
      <c r="IWV318" s="96"/>
      <c r="IWW318" s="96"/>
      <c r="IWX318" s="96"/>
      <c r="IWY318" s="96"/>
      <c r="IWZ318" s="96"/>
      <c r="IXA318" s="96"/>
      <c r="IXB318" s="96"/>
      <c r="IXC318" s="96"/>
      <c r="IXD318" s="96"/>
      <c r="IXE318" s="96"/>
      <c r="IXF318" s="96"/>
      <c r="IXG318" s="96"/>
      <c r="IXH318" s="96"/>
      <c r="IXI318" s="96"/>
      <c r="IXJ318" s="96"/>
      <c r="IXK318" s="96"/>
      <c r="IXL318" s="96"/>
      <c r="IXM318" s="96"/>
      <c r="IXN318" s="96"/>
      <c r="IXO318" s="96"/>
      <c r="IXP318" s="96"/>
      <c r="IXQ318" s="96"/>
      <c r="IXR318" s="96"/>
      <c r="IXS318" s="96"/>
      <c r="IXT318" s="96"/>
      <c r="IXU318" s="96"/>
      <c r="IXV318" s="96"/>
      <c r="IXW318" s="96"/>
      <c r="IXX318" s="96"/>
      <c r="IXY318" s="96"/>
      <c r="IXZ318" s="96"/>
      <c r="IYA318" s="96"/>
      <c r="IYB318" s="96"/>
      <c r="IYC318" s="96"/>
      <c r="IYD318" s="96"/>
      <c r="IYE318" s="96"/>
      <c r="IYF318" s="96"/>
      <c r="IYG318" s="96"/>
      <c r="IYH318" s="96"/>
      <c r="IYI318" s="96"/>
      <c r="IYJ318" s="96"/>
      <c r="IYK318" s="96"/>
      <c r="IYL318" s="96"/>
      <c r="IYM318" s="96"/>
      <c r="IYN318" s="96"/>
      <c r="IYO318" s="96"/>
      <c r="IYP318" s="96"/>
      <c r="IYQ318" s="96"/>
      <c r="IYR318" s="96"/>
      <c r="IYS318" s="96"/>
      <c r="IYT318" s="96"/>
      <c r="IYU318" s="96"/>
      <c r="IYV318" s="96"/>
      <c r="IYW318" s="96"/>
      <c r="IYX318" s="96"/>
      <c r="IYY318" s="96"/>
      <c r="IYZ318" s="96"/>
      <c r="IZA318" s="96"/>
      <c r="IZB318" s="96"/>
      <c r="IZC318" s="96"/>
      <c r="IZD318" s="96"/>
      <c r="IZE318" s="96"/>
      <c r="IZF318" s="96"/>
      <c r="IZG318" s="96"/>
      <c r="IZH318" s="96"/>
      <c r="IZI318" s="96"/>
      <c r="IZJ318" s="96"/>
      <c r="IZK318" s="96"/>
      <c r="IZL318" s="96"/>
      <c r="IZM318" s="96"/>
      <c r="IZN318" s="96"/>
      <c r="IZO318" s="96"/>
      <c r="IZP318" s="96"/>
      <c r="IZQ318" s="96"/>
      <c r="IZR318" s="96"/>
      <c r="IZS318" s="96"/>
      <c r="IZT318" s="96"/>
      <c r="IZU318" s="96"/>
      <c r="IZV318" s="96"/>
      <c r="IZW318" s="96"/>
      <c r="IZX318" s="96"/>
      <c r="IZY318" s="96"/>
      <c r="IZZ318" s="96"/>
      <c r="JAA318" s="96"/>
      <c r="JAB318" s="96"/>
      <c r="JAC318" s="96"/>
      <c r="JAD318" s="96"/>
      <c r="JAE318" s="96"/>
      <c r="JAF318" s="96"/>
      <c r="JAG318" s="96"/>
      <c r="JAH318" s="96"/>
      <c r="JAI318" s="96"/>
      <c r="JAJ318" s="96"/>
      <c r="JAK318" s="96"/>
      <c r="JAL318" s="96"/>
      <c r="JAM318" s="96"/>
      <c r="JAN318" s="96"/>
      <c r="JAO318" s="96"/>
      <c r="JAP318" s="96"/>
      <c r="JAQ318" s="96"/>
      <c r="JAR318" s="96"/>
      <c r="JAS318" s="96"/>
      <c r="JAT318" s="96"/>
      <c r="JAU318" s="96"/>
      <c r="JAV318" s="96"/>
      <c r="JAW318" s="96"/>
      <c r="JAX318" s="96"/>
      <c r="JAY318" s="96"/>
      <c r="JAZ318" s="96"/>
      <c r="JBA318" s="96"/>
      <c r="JBB318" s="96"/>
      <c r="JBC318" s="96"/>
      <c r="JBD318" s="96"/>
      <c r="JBE318" s="96"/>
      <c r="JBF318" s="96"/>
      <c r="JBG318" s="96"/>
      <c r="JBH318" s="96"/>
      <c r="JBI318" s="96"/>
      <c r="JBJ318" s="96"/>
      <c r="JBK318" s="96"/>
      <c r="JBL318" s="96"/>
      <c r="JBM318" s="96"/>
      <c r="JBN318" s="96"/>
      <c r="JBO318" s="96"/>
      <c r="JBP318" s="96"/>
      <c r="JBQ318" s="96"/>
      <c r="JBR318" s="96"/>
      <c r="JBS318" s="96"/>
      <c r="JBT318" s="96"/>
      <c r="JBU318" s="96"/>
      <c r="JBV318" s="96"/>
      <c r="JBW318" s="96"/>
      <c r="JBX318" s="96"/>
      <c r="JBY318" s="96"/>
      <c r="JBZ318" s="96"/>
      <c r="JCA318" s="96"/>
      <c r="JCB318" s="96"/>
      <c r="JCC318" s="96"/>
      <c r="JCD318" s="96"/>
      <c r="JCE318" s="96"/>
      <c r="JCF318" s="96"/>
      <c r="JCG318" s="96"/>
      <c r="JCH318" s="96"/>
      <c r="JCI318" s="96"/>
      <c r="JCJ318" s="96"/>
      <c r="JCK318" s="96"/>
      <c r="JCL318" s="96"/>
      <c r="JCM318" s="96"/>
      <c r="JCN318" s="96"/>
      <c r="JCO318" s="96"/>
      <c r="JCP318" s="96"/>
      <c r="JCQ318" s="96"/>
      <c r="JCR318" s="96"/>
      <c r="JCS318" s="96"/>
      <c r="JCT318" s="96"/>
      <c r="JCU318" s="96"/>
      <c r="JCV318" s="96"/>
      <c r="JCW318" s="96"/>
      <c r="JCX318" s="96"/>
      <c r="JCY318" s="96"/>
      <c r="JCZ318" s="96"/>
      <c r="JDA318" s="96"/>
      <c r="JDB318" s="96"/>
      <c r="JDC318" s="96"/>
      <c r="JDD318" s="96"/>
      <c r="JDE318" s="96"/>
      <c r="JDF318" s="96"/>
      <c r="JDG318" s="96"/>
      <c r="JDH318" s="96"/>
      <c r="JDI318" s="96"/>
      <c r="JDJ318" s="96"/>
      <c r="JDK318" s="96"/>
      <c r="JDL318" s="96"/>
      <c r="JDM318" s="96"/>
      <c r="JDN318" s="96"/>
      <c r="JDO318" s="96"/>
      <c r="JDP318" s="96"/>
      <c r="JDQ318" s="96"/>
      <c r="JDR318" s="96"/>
      <c r="JDS318" s="96"/>
      <c r="JDT318" s="96"/>
      <c r="JDU318" s="96"/>
      <c r="JDV318" s="96"/>
      <c r="JDW318" s="96"/>
      <c r="JDX318" s="96"/>
      <c r="JDY318" s="96"/>
      <c r="JDZ318" s="96"/>
      <c r="JEA318" s="96"/>
      <c r="JEB318" s="96"/>
      <c r="JEC318" s="96"/>
      <c r="JED318" s="96"/>
      <c r="JEE318" s="96"/>
      <c r="JEF318" s="96"/>
      <c r="JEG318" s="96"/>
      <c r="JEH318" s="96"/>
      <c r="JEI318" s="96"/>
      <c r="JEJ318" s="96"/>
      <c r="JEK318" s="96"/>
      <c r="JEL318" s="96"/>
      <c r="JEM318" s="96"/>
      <c r="JEN318" s="96"/>
      <c r="JEO318" s="96"/>
      <c r="JEP318" s="96"/>
      <c r="JEQ318" s="96"/>
      <c r="JER318" s="96"/>
      <c r="JES318" s="96"/>
      <c r="JET318" s="96"/>
      <c r="JEU318" s="96"/>
      <c r="JEV318" s="96"/>
      <c r="JEW318" s="96"/>
      <c r="JEX318" s="96"/>
      <c r="JEY318" s="96"/>
      <c r="JEZ318" s="96"/>
      <c r="JFA318" s="96"/>
      <c r="JFB318" s="96"/>
      <c r="JFC318" s="96"/>
      <c r="JFD318" s="96"/>
      <c r="JFE318" s="96"/>
      <c r="JFF318" s="96"/>
      <c r="JFG318" s="96"/>
      <c r="JFH318" s="96"/>
      <c r="JFI318" s="96"/>
      <c r="JFJ318" s="96"/>
      <c r="JFK318" s="96"/>
      <c r="JFL318" s="96"/>
      <c r="JFM318" s="96"/>
      <c r="JFN318" s="96"/>
      <c r="JFO318" s="96"/>
      <c r="JFP318" s="96"/>
      <c r="JFQ318" s="96"/>
      <c r="JFR318" s="96"/>
      <c r="JFS318" s="96"/>
      <c r="JFT318" s="96"/>
      <c r="JFU318" s="96"/>
      <c r="JFV318" s="96"/>
      <c r="JFW318" s="96"/>
      <c r="JFX318" s="96"/>
      <c r="JFY318" s="96"/>
      <c r="JFZ318" s="96"/>
      <c r="JGA318" s="96"/>
      <c r="JGB318" s="96"/>
      <c r="JGC318" s="96"/>
      <c r="JGD318" s="96"/>
      <c r="JGE318" s="96"/>
      <c r="JGF318" s="96"/>
      <c r="JGG318" s="96"/>
      <c r="JGH318" s="96"/>
      <c r="JGI318" s="96"/>
      <c r="JGJ318" s="96"/>
      <c r="JGK318" s="96"/>
      <c r="JGL318" s="96"/>
      <c r="JGM318" s="96"/>
      <c r="JGN318" s="96"/>
      <c r="JGO318" s="96"/>
      <c r="JGP318" s="96"/>
      <c r="JGQ318" s="96"/>
      <c r="JGR318" s="96"/>
      <c r="JGS318" s="96"/>
      <c r="JGT318" s="96"/>
      <c r="JGU318" s="96"/>
      <c r="JGV318" s="96"/>
      <c r="JGW318" s="96"/>
      <c r="JGX318" s="96"/>
      <c r="JGY318" s="96"/>
      <c r="JGZ318" s="96"/>
      <c r="JHA318" s="96"/>
      <c r="JHB318" s="96"/>
      <c r="JHC318" s="96"/>
      <c r="JHD318" s="96"/>
      <c r="JHE318" s="96"/>
      <c r="JHF318" s="96"/>
      <c r="JHG318" s="96"/>
      <c r="JHH318" s="96"/>
      <c r="JHI318" s="96"/>
      <c r="JHJ318" s="96"/>
      <c r="JHK318" s="96"/>
      <c r="JHL318" s="96"/>
      <c r="JHM318" s="96"/>
      <c r="JHN318" s="96"/>
      <c r="JHO318" s="96"/>
      <c r="JHP318" s="96"/>
      <c r="JHQ318" s="96"/>
      <c r="JHR318" s="96"/>
      <c r="JHS318" s="96"/>
      <c r="JHT318" s="96"/>
      <c r="JHU318" s="96"/>
      <c r="JHV318" s="96"/>
      <c r="JHW318" s="96"/>
      <c r="JHX318" s="96"/>
      <c r="JHY318" s="96"/>
      <c r="JHZ318" s="96"/>
      <c r="JIA318" s="96"/>
      <c r="JIB318" s="96"/>
      <c r="JIC318" s="96"/>
      <c r="JID318" s="96"/>
      <c r="JIE318" s="96"/>
      <c r="JIF318" s="96"/>
      <c r="JIG318" s="96"/>
      <c r="JIH318" s="96"/>
      <c r="JII318" s="96"/>
      <c r="JIJ318" s="96"/>
      <c r="JIK318" s="96"/>
      <c r="JIL318" s="96"/>
      <c r="JIM318" s="96"/>
      <c r="JIN318" s="96"/>
      <c r="JIO318" s="96"/>
      <c r="JIP318" s="96"/>
      <c r="JIQ318" s="96"/>
      <c r="JIR318" s="96"/>
      <c r="JIS318" s="96"/>
      <c r="JIT318" s="96"/>
      <c r="JIU318" s="96"/>
      <c r="JIV318" s="96"/>
      <c r="JIW318" s="96"/>
      <c r="JIX318" s="96"/>
      <c r="JIY318" s="96"/>
      <c r="JIZ318" s="96"/>
      <c r="JJA318" s="96"/>
      <c r="JJB318" s="96"/>
      <c r="JJC318" s="96"/>
      <c r="JJD318" s="96"/>
      <c r="JJE318" s="96"/>
      <c r="JJF318" s="96"/>
      <c r="JJG318" s="96"/>
      <c r="JJH318" s="96"/>
      <c r="JJI318" s="96"/>
      <c r="JJJ318" s="96"/>
      <c r="JJK318" s="96"/>
      <c r="JJL318" s="96"/>
      <c r="JJM318" s="96"/>
      <c r="JJN318" s="96"/>
      <c r="JJO318" s="96"/>
      <c r="JJP318" s="96"/>
      <c r="JJQ318" s="96"/>
      <c r="JJR318" s="96"/>
      <c r="JJS318" s="96"/>
      <c r="JJT318" s="96"/>
      <c r="JJU318" s="96"/>
      <c r="JJV318" s="96"/>
      <c r="JJW318" s="96"/>
      <c r="JJX318" s="96"/>
      <c r="JJY318" s="96"/>
      <c r="JJZ318" s="96"/>
      <c r="JKA318" s="96"/>
      <c r="JKB318" s="96"/>
      <c r="JKC318" s="96"/>
      <c r="JKD318" s="96"/>
      <c r="JKE318" s="96"/>
      <c r="JKF318" s="96"/>
      <c r="JKG318" s="96"/>
      <c r="JKH318" s="96"/>
      <c r="JKI318" s="96"/>
      <c r="JKJ318" s="96"/>
      <c r="JKK318" s="96"/>
      <c r="JKL318" s="96"/>
      <c r="JKM318" s="96"/>
      <c r="JKN318" s="96"/>
      <c r="JKO318" s="96"/>
      <c r="JKP318" s="96"/>
      <c r="JKQ318" s="96"/>
      <c r="JKR318" s="96"/>
      <c r="JKS318" s="96"/>
      <c r="JKT318" s="96"/>
      <c r="JKU318" s="96"/>
      <c r="JKV318" s="96"/>
      <c r="JKW318" s="96"/>
      <c r="JKX318" s="96"/>
      <c r="JKY318" s="96"/>
      <c r="JKZ318" s="96"/>
      <c r="JLA318" s="96"/>
      <c r="JLB318" s="96"/>
      <c r="JLC318" s="96"/>
      <c r="JLD318" s="96"/>
      <c r="JLE318" s="96"/>
      <c r="JLF318" s="96"/>
      <c r="JLG318" s="96"/>
      <c r="JLH318" s="96"/>
      <c r="JLI318" s="96"/>
      <c r="JLJ318" s="96"/>
      <c r="JLK318" s="96"/>
      <c r="JLL318" s="96"/>
      <c r="JLM318" s="96"/>
      <c r="JLN318" s="96"/>
      <c r="JLO318" s="96"/>
      <c r="JLP318" s="96"/>
      <c r="JLQ318" s="96"/>
      <c r="JLR318" s="96"/>
      <c r="JLS318" s="96"/>
      <c r="JLT318" s="96"/>
      <c r="JLU318" s="96"/>
      <c r="JLV318" s="96"/>
      <c r="JLW318" s="96"/>
      <c r="JLX318" s="96"/>
      <c r="JLY318" s="96"/>
      <c r="JLZ318" s="96"/>
      <c r="JMA318" s="96"/>
      <c r="JMB318" s="96"/>
      <c r="JMC318" s="96"/>
      <c r="JMD318" s="96"/>
      <c r="JME318" s="96"/>
      <c r="JMF318" s="96"/>
      <c r="JMG318" s="96"/>
      <c r="JMH318" s="96"/>
      <c r="JMI318" s="96"/>
      <c r="JMJ318" s="96"/>
      <c r="JMK318" s="96"/>
      <c r="JML318" s="96"/>
      <c r="JMM318" s="96"/>
      <c r="JMN318" s="96"/>
      <c r="JMO318" s="96"/>
      <c r="JMP318" s="96"/>
      <c r="JMQ318" s="96"/>
      <c r="JMR318" s="96"/>
      <c r="JMS318" s="96"/>
      <c r="JMT318" s="96"/>
      <c r="JMU318" s="96"/>
      <c r="JMV318" s="96"/>
      <c r="JMW318" s="96"/>
      <c r="JMX318" s="96"/>
      <c r="JMY318" s="96"/>
      <c r="JMZ318" s="96"/>
      <c r="JNA318" s="96"/>
      <c r="JNB318" s="96"/>
      <c r="JNC318" s="96"/>
      <c r="JND318" s="96"/>
      <c r="JNE318" s="96"/>
      <c r="JNF318" s="96"/>
      <c r="JNG318" s="96"/>
      <c r="JNH318" s="96"/>
      <c r="JNI318" s="96"/>
      <c r="JNJ318" s="96"/>
      <c r="JNK318" s="96"/>
      <c r="JNL318" s="96"/>
      <c r="JNM318" s="96"/>
      <c r="JNN318" s="96"/>
      <c r="JNO318" s="96"/>
      <c r="JNP318" s="96"/>
      <c r="JNQ318" s="96"/>
      <c r="JNR318" s="96"/>
      <c r="JNS318" s="96"/>
      <c r="JNT318" s="96"/>
      <c r="JNU318" s="96"/>
      <c r="JNV318" s="96"/>
      <c r="JNW318" s="96"/>
      <c r="JNX318" s="96"/>
      <c r="JNY318" s="96"/>
      <c r="JNZ318" s="96"/>
      <c r="JOA318" s="96"/>
      <c r="JOB318" s="96"/>
      <c r="JOC318" s="96"/>
      <c r="JOD318" s="96"/>
      <c r="JOE318" s="96"/>
      <c r="JOF318" s="96"/>
      <c r="JOG318" s="96"/>
      <c r="JOH318" s="96"/>
      <c r="JOI318" s="96"/>
      <c r="JOJ318" s="96"/>
      <c r="JOK318" s="96"/>
      <c r="JOL318" s="96"/>
      <c r="JOM318" s="96"/>
      <c r="JON318" s="96"/>
      <c r="JOO318" s="96"/>
      <c r="JOP318" s="96"/>
      <c r="JOQ318" s="96"/>
      <c r="JOR318" s="96"/>
      <c r="JOS318" s="96"/>
      <c r="JOT318" s="96"/>
      <c r="JOU318" s="96"/>
      <c r="JOV318" s="96"/>
      <c r="JOW318" s="96"/>
      <c r="JOX318" s="96"/>
      <c r="JOY318" s="96"/>
      <c r="JOZ318" s="96"/>
      <c r="JPA318" s="96"/>
      <c r="JPB318" s="96"/>
      <c r="JPC318" s="96"/>
      <c r="JPD318" s="96"/>
      <c r="JPE318" s="96"/>
      <c r="JPF318" s="96"/>
      <c r="JPG318" s="96"/>
      <c r="JPH318" s="96"/>
      <c r="JPI318" s="96"/>
      <c r="JPJ318" s="96"/>
      <c r="JPK318" s="96"/>
      <c r="JPL318" s="96"/>
      <c r="JPM318" s="96"/>
      <c r="JPN318" s="96"/>
      <c r="JPO318" s="96"/>
      <c r="JPP318" s="96"/>
      <c r="JPQ318" s="96"/>
      <c r="JPR318" s="96"/>
      <c r="JPS318" s="96"/>
      <c r="JPT318" s="96"/>
      <c r="JPU318" s="96"/>
      <c r="JPV318" s="96"/>
      <c r="JPW318" s="96"/>
      <c r="JPX318" s="96"/>
      <c r="JPY318" s="96"/>
      <c r="JPZ318" s="96"/>
      <c r="JQA318" s="96"/>
      <c r="JQB318" s="96"/>
      <c r="JQC318" s="96"/>
      <c r="JQD318" s="96"/>
      <c r="JQE318" s="96"/>
      <c r="JQF318" s="96"/>
      <c r="JQG318" s="96"/>
      <c r="JQH318" s="96"/>
      <c r="JQI318" s="96"/>
      <c r="JQJ318" s="96"/>
      <c r="JQK318" s="96"/>
      <c r="JQL318" s="96"/>
      <c r="JQM318" s="96"/>
      <c r="JQN318" s="96"/>
      <c r="JQO318" s="96"/>
      <c r="JQP318" s="96"/>
      <c r="JQQ318" s="96"/>
      <c r="JQR318" s="96"/>
      <c r="JQS318" s="96"/>
      <c r="JQT318" s="96"/>
      <c r="JQU318" s="96"/>
      <c r="JQV318" s="96"/>
      <c r="JQW318" s="96"/>
      <c r="JQX318" s="96"/>
      <c r="JQY318" s="96"/>
      <c r="JQZ318" s="96"/>
      <c r="JRA318" s="96"/>
      <c r="JRB318" s="96"/>
      <c r="JRC318" s="96"/>
      <c r="JRD318" s="96"/>
      <c r="JRE318" s="96"/>
      <c r="JRF318" s="96"/>
      <c r="JRG318" s="96"/>
      <c r="JRH318" s="96"/>
      <c r="JRI318" s="96"/>
      <c r="JRJ318" s="96"/>
      <c r="JRK318" s="96"/>
      <c r="JRL318" s="96"/>
      <c r="JRM318" s="96"/>
      <c r="JRN318" s="96"/>
      <c r="JRO318" s="96"/>
      <c r="JRP318" s="96"/>
      <c r="JRQ318" s="96"/>
      <c r="JRR318" s="96"/>
      <c r="JRS318" s="96"/>
      <c r="JRT318" s="96"/>
      <c r="JRU318" s="96"/>
      <c r="JRV318" s="96"/>
      <c r="JRW318" s="96"/>
      <c r="JRX318" s="96"/>
      <c r="JRY318" s="96"/>
      <c r="JRZ318" s="96"/>
      <c r="JSA318" s="96"/>
      <c r="JSB318" s="96"/>
      <c r="JSC318" s="96"/>
      <c r="JSD318" s="96"/>
      <c r="JSE318" s="96"/>
      <c r="JSF318" s="96"/>
      <c r="JSG318" s="96"/>
      <c r="JSH318" s="96"/>
      <c r="JSI318" s="96"/>
      <c r="JSJ318" s="96"/>
      <c r="JSK318" s="96"/>
      <c r="JSL318" s="96"/>
      <c r="JSM318" s="96"/>
      <c r="JSN318" s="96"/>
      <c r="JSO318" s="96"/>
      <c r="JSP318" s="96"/>
      <c r="JSQ318" s="96"/>
      <c r="JSR318" s="96"/>
      <c r="JSS318" s="96"/>
      <c r="JST318" s="96"/>
      <c r="JSU318" s="96"/>
      <c r="JSV318" s="96"/>
      <c r="JSW318" s="96"/>
      <c r="JSX318" s="96"/>
      <c r="JSY318" s="96"/>
      <c r="JSZ318" s="96"/>
      <c r="JTA318" s="96"/>
      <c r="JTB318" s="96"/>
      <c r="JTC318" s="96"/>
      <c r="JTD318" s="96"/>
      <c r="JTE318" s="96"/>
      <c r="JTF318" s="96"/>
      <c r="JTG318" s="96"/>
      <c r="JTH318" s="96"/>
      <c r="JTI318" s="96"/>
      <c r="JTJ318" s="96"/>
      <c r="JTK318" s="96"/>
      <c r="JTL318" s="96"/>
      <c r="JTM318" s="96"/>
      <c r="JTN318" s="96"/>
      <c r="JTO318" s="96"/>
      <c r="JTP318" s="96"/>
      <c r="JTQ318" s="96"/>
      <c r="JTR318" s="96"/>
      <c r="JTS318" s="96"/>
      <c r="JTT318" s="96"/>
      <c r="JTU318" s="96"/>
      <c r="JTV318" s="96"/>
      <c r="JTW318" s="96"/>
      <c r="JTX318" s="96"/>
      <c r="JTY318" s="96"/>
      <c r="JTZ318" s="96"/>
      <c r="JUA318" s="96"/>
      <c r="JUB318" s="96"/>
      <c r="JUC318" s="96"/>
      <c r="JUD318" s="96"/>
      <c r="JUE318" s="96"/>
      <c r="JUF318" s="96"/>
      <c r="JUG318" s="96"/>
      <c r="JUH318" s="96"/>
      <c r="JUI318" s="96"/>
      <c r="JUJ318" s="96"/>
      <c r="JUK318" s="96"/>
      <c r="JUL318" s="96"/>
      <c r="JUM318" s="96"/>
      <c r="JUN318" s="96"/>
      <c r="JUO318" s="96"/>
      <c r="JUP318" s="96"/>
      <c r="JUQ318" s="96"/>
      <c r="JUR318" s="96"/>
      <c r="JUS318" s="96"/>
      <c r="JUT318" s="96"/>
      <c r="JUU318" s="96"/>
      <c r="JUV318" s="96"/>
      <c r="JUW318" s="96"/>
      <c r="JUX318" s="96"/>
      <c r="JUY318" s="96"/>
      <c r="JUZ318" s="96"/>
      <c r="JVA318" s="96"/>
      <c r="JVB318" s="96"/>
      <c r="JVC318" s="96"/>
      <c r="JVD318" s="96"/>
      <c r="JVE318" s="96"/>
      <c r="JVF318" s="96"/>
      <c r="JVG318" s="96"/>
      <c r="JVH318" s="96"/>
      <c r="JVI318" s="96"/>
      <c r="JVJ318" s="96"/>
      <c r="JVK318" s="96"/>
      <c r="JVL318" s="96"/>
      <c r="JVM318" s="96"/>
      <c r="JVN318" s="96"/>
      <c r="JVO318" s="96"/>
      <c r="JVP318" s="96"/>
      <c r="JVQ318" s="96"/>
      <c r="JVR318" s="96"/>
      <c r="JVS318" s="96"/>
      <c r="JVT318" s="96"/>
      <c r="JVU318" s="96"/>
      <c r="JVV318" s="96"/>
      <c r="JVW318" s="96"/>
      <c r="JVX318" s="96"/>
      <c r="JVY318" s="96"/>
      <c r="JVZ318" s="96"/>
      <c r="JWA318" s="96"/>
      <c r="JWB318" s="96"/>
      <c r="JWC318" s="96"/>
      <c r="JWD318" s="96"/>
      <c r="JWE318" s="96"/>
      <c r="JWF318" s="96"/>
      <c r="JWG318" s="96"/>
      <c r="JWH318" s="96"/>
      <c r="JWI318" s="96"/>
      <c r="JWJ318" s="96"/>
      <c r="JWK318" s="96"/>
      <c r="JWL318" s="96"/>
      <c r="JWM318" s="96"/>
      <c r="JWN318" s="96"/>
      <c r="JWO318" s="96"/>
      <c r="JWP318" s="96"/>
      <c r="JWQ318" s="96"/>
      <c r="JWR318" s="96"/>
      <c r="JWS318" s="96"/>
      <c r="JWT318" s="96"/>
      <c r="JWU318" s="96"/>
      <c r="JWV318" s="96"/>
      <c r="JWW318" s="96"/>
      <c r="JWX318" s="96"/>
      <c r="JWY318" s="96"/>
      <c r="JWZ318" s="96"/>
      <c r="JXA318" s="96"/>
      <c r="JXB318" s="96"/>
      <c r="JXC318" s="96"/>
      <c r="JXD318" s="96"/>
      <c r="JXE318" s="96"/>
      <c r="JXF318" s="96"/>
      <c r="JXG318" s="96"/>
      <c r="JXH318" s="96"/>
      <c r="JXI318" s="96"/>
      <c r="JXJ318" s="96"/>
      <c r="JXK318" s="96"/>
      <c r="JXL318" s="96"/>
      <c r="JXM318" s="96"/>
      <c r="JXN318" s="96"/>
      <c r="JXO318" s="96"/>
      <c r="JXP318" s="96"/>
      <c r="JXQ318" s="96"/>
      <c r="JXR318" s="96"/>
      <c r="JXS318" s="96"/>
      <c r="JXT318" s="96"/>
      <c r="JXU318" s="96"/>
      <c r="JXV318" s="96"/>
      <c r="JXW318" s="96"/>
      <c r="JXX318" s="96"/>
      <c r="JXY318" s="96"/>
      <c r="JXZ318" s="96"/>
      <c r="JYA318" s="96"/>
      <c r="JYB318" s="96"/>
      <c r="JYC318" s="96"/>
      <c r="JYD318" s="96"/>
      <c r="JYE318" s="96"/>
      <c r="JYF318" s="96"/>
      <c r="JYG318" s="96"/>
      <c r="JYH318" s="96"/>
      <c r="JYI318" s="96"/>
      <c r="JYJ318" s="96"/>
      <c r="JYK318" s="96"/>
      <c r="JYL318" s="96"/>
      <c r="JYM318" s="96"/>
      <c r="JYN318" s="96"/>
      <c r="JYO318" s="96"/>
      <c r="JYP318" s="96"/>
      <c r="JYQ318" s="96"/>
      <c r="JYR318" s="96"/>
      <c r="JYS318" s="96"/>
      <c r="JYT318" s="96"/>
      <c r="JYU318" s="96"/>
      <c r="JYV318" s="96"/>
      <c r="JYW318" s="96"/>
      <c r="JYX318" s="96"/>
      <c r="JYY318" s="96"/>
      <c r="JYZ318" s="96"/>
      <c r="JZA318" s="96"/>
      <c r="JZB318" s="96"/>
      <c r="JZC318" s="96"/>
      <c r="JZD318" s="96"/>
      <c r="JZE318" s="96"/>
      <c r="JZF318" s="96"/>
      <c r="JZG318" s="96"/>
      <c r="JZH318" s="96"/>
      <c r="JZI318" s="96"/>
      <c r="JZJ318" s="96"/>
      <c r="JZK318" s="96"/>
      <c r="JZL318" s="96"/>
      <c r="JZM318" s="96"/>
      <c r="JZN318" s="96"/>
      <c r="JZO318" s="96"/>
      <c r="JZP318" s="96"/>
      <c r="JZQ318" s="96"/>
      <c r="JZR318" s="96"/>
      <c r="JZS318" s="96"/>
      <c r="JZT318" s="96"/>
      <c r="JZU318" s="96"/>
      <c r="JZV318" s="96"/>
      <c r="JZW318" s="96"/>
      <c r="JZX318" s="96"/>
      <c r="JZY318" s="96"/>
      <c r="JZZ318" s="96"/>
      <c r="KAA318" s="96"/>
      <c r="KAB318" s="96"/>
      <c r="KAC318" s="96"/>
      <c r="KAD318" s="96"/>
      <c r="KAE318" s="96"/>
      <c r="KAF318" s="96"/>
      <c r="KAG318" s="96"/>
      <c r="KAH318" s="96"/>
      <c r="KAI318" s="96"/>
      <c r="KAJ318" s="96"/>
      <c r="KAK318" s="96"/>
      <c r="KAL318" s="96"/>
      <c r="KAM318" s="96"/>
      <c r="KAN318" s="96"/>
      <c r="KAO318" s="96"/>
      <c r="KAP318" s="96"/>
      <c r="KAQ318" s="96"/>
      <c r="KAR318" s="96"/>
      <c r="KAS318" s="96"/>
      <c r="KAT318" s="96"/>
      <c r="KAU318" s="96"/>
      <c r="KAV318" s="96"/>
      <c r="KAW318" s="96"/>
      <c r="KAX318" s="96"/>
      <c r="KAY318" s="96"/>
      <c r="KAZ318" s="96"/>
      <c r="KBA318" s="96"/>
      <c r="KBB318" s="96"/>
      <c r="KBC318" s="96"/>
      <c r="KBD318" s="96"/>
      <c r="KBE318" s="96"/>
      <c r="KBF318" s="96"/>
      <c r="KBG318" s="96"/>
      <c r="KBH318" s="96"/>
      <c r="KBI318" s="96"/>
      <c r="KBJ318" s="96"/>
      <c r="KBK318" s="96"/>
      <c r="KBL318" s="96"/>
      <c r="KBM318" s="96"/>
      <c r="KBN318" s="96"/>
      <c r="KBO318" s="96"/>
      <c r="KBP318" s="96"/>
      <c r="KBQ318" s="96"/>
      <c r="KBR318" s="96"/>
      <c r="KBS318" s="96"/>
      <c r="KBT318" s="96"/>
      <c r="KBU318" s="96"/>
      <c r="KBV318" s="96"/>
      <c r="KBW318" s="96"/>
      <c r="KBX318" s="96"/>
      <c r="KBY318" s="96"/>
      <c r="KBZ318" s="96"/>
      <c r="KCA318" s="96"/>
      <c r="KCB318" s="96"/>
      <c r="KCC318" s="96"/>
      <c r="KCD318" s="96"/>
      <c r="KCE318" s="96"/>
      <c r="KCF318" s="96"/>
      <c r="KCG318" s="96"/>
      <c r="KCH318" s="96"/>
      <c r="KCI318" s="96"/>
      <c r="KCJ318" s="96"/>
      <c r="KCK318" s="96"/>
      <c r="KCL318" s="96"/>
      <c r="KCM318" s="96"/>
      <c r="KCN318" s="96"/>
      <c r="KCO318" s="96"/>
      <c r="KCP318" s="96"/>
      <c r="KCQ318" s="96"/>
      <c r="KCR318" s="96"/>
      <c r="KCS318" s="96"/>
      <c r="KCT318" s="96"/>
      <c r="KCU318" s="96"/>
      <c r="KCV318" s="96"/>
      <c r="KCW318" s="96"/>
      <c r="KCX318" s="96"/>
      <c r="KCY318" s="96"/>
      <c r="KCZ318" s="96"/>
      <c r="KDA318" s="96"/>
      <c r="KDB318" s="96"/>
      <c r="KDC318" s="96"/>
      <c r="KDD318" s="96"/>
      <c r="KDE318" s="96"/>
      <c r="KDF318" s="96"/>
      <c r="KDG318" s="96"/>
      <c r="KDH318" s="96"/>
      <c r="KDI318" s="96"/>
      <c r="KDJ318" s="96"/>
      <c r="KDK318" s="96"/>
      <c r="KDL318" s="96"/>
      <c r="KDM318" s="96"/>
      <c r="KDN318" s="96"/>
      <c r="KDO318" s="96"/>
      <c r="KDP318" s="96"/>
      <c r="KDQ318" s="96"/>
      <c r="KDR318" s="96"/>
      <c r="KDS318" s="96"/>
      <c r="KDT318" s="96"/>
      <c r="KDU318" s="96"/>
      <c r="KDV318" s="96"/>
      <c r="KDW318" s="96"/>
      <c r="KDX318" s="96"/>
      <c r="KDY318" s="96"/>
      <c r="KDZ318" s="96"/>
      <c r="KEA318" s="96"/>
      <c r="KEB318" s="96"/>
      <c r="KEC318" s="96"/>
      <c r="KED318" s="96"/>
      <c r="KEE318" s="96"/>
      <c r="KEF318" s="96"/>
      <c r="KEG318" s="96"/>
      <c r="KEH318" s="96"/>
      <c r="KEI318" s="96"/>
      <c r="KEJ318" s="96"/>
      <c r="KEK318" s="96"/>
      <c r="KEL318" s="96"/>
      <c r="KEM318" s="96"/>
      <c r="KEN318" s="96"/>
      <c r="KEO318" s="96"/>
      <c r="KEP318" s="96"/>
      <c r="KEQ318" s="96"/>
      <c r="KER318" s="96"/>
      <c r="KES318" s="96"/>
      <c r="KET318" s="96"/>
      <c r="KEU318" s="96"/>
      <c r="KEV318" s="96"/>
      <c r="KEW318" s="96"/>
      <c r="KEX318" s="96"/>
      <c r="KEY318" s="96"/>
      <c r="KEZ318" s="96"/>
      <c r="KFA318" s="96"/>
      <c r="KFB318" s="96"/>
      <c r="KFC318" s="96"/>
      <c r="KFD318" s="96"/>
      <c r="KFE318" s="96"/>
      <c r="KFF318" s="96"/>
      <c r="KFG318" s="96"/>
      <c r="KFH318" s="96"/>
      <c r="KFI318" s="96"/>
      <c r="KFJ318" s="96"/>
      <c r="KFK318" s="96"/>
      <c r="KFL318" s="96"/>
      <c r="KFM318" s="96"/>
      <c r="KFN318" s="96"/>
      <c r="KFO318" s="96"/>
      <c r="KFP318" s="96"/>
      <c r="KFQ318" s="96"/>
      <c r="KFR318" s="96"/>
      <c r="KFS318" s="96"/>
      <c r="KFT318" s="96"/>
      <c r="KFU318" s="96"/>
      <c r="KFV318" s="96"/>
      <c r="KFW318" s="96"/>
      <c r="KFX318" s="96"/>
      <c r="KFY318" s="96"/>
      <c r="KFZ318" s="96"/>
      <c r="KGA318" s="96"/>
      <c r="KGB318" s="96"/>
      <c r="KGC318" s="96"/>
      <c r="KGD318" s="96"/>
      <c r="KGE318" s="96"/>
      <c r="KGF318" s="96"/>
      <c r="KGG318" s="96"/>
      <c r="KGH318" s="96"/>
      <c r="KGI318" s="96"/>
      <c r="KGJ318" s="96"/>
      <c r="KGK318" s="96"/>
      <c r="KGL318" s="96"/>
      <c r="KGM318" s="96"/>
      <c r="KGN318" s="96"/>
      <c r="KGO318" s="96"/>
      <c r="KGP318" s="96"/>
      <c r="KGQ318" s="96"/>
      <c r="KGR318" s="96"/>
      <c r="KGS318" s="96"/>
      <c r="KGT318" s="96"/>
      <c r="KGU318" s="96"/>
      <c r="KGV318" s="96"/>
      <c r="KGW318" s="96"/>
      <c r="KGX318" s="96"/>
      <c r="KGY318" s="96"/>
      <c r="KGZ318" s="96"/>
      <c r="KHA318" s="96"/>
      <c r="KHB318" s="96"/>
      <c r="KHC318" s="96"/>
      <c r="KHD318" s="96"/>
      <c r="KHE318" s="96"/>
      <c r="KHF318" s="96"/>
      <c r="KHG318" s="96"/>
      <c r="KHH318" s="96"/>
      <c r="KHI318" s="96"/>
      <c r="KHJ318" s="96"/>
      <c r="KHK318" s="96"/>
      <c r="KHL318" s="96"/>
      <c r="KHM318" s="96"/>
      <c r="KHN318" s="96"/>
      <c r="KHO318" s="96"/>
      <c r="KHP318" s="96"/>
      <c r="KHQ318" s="96"/>
      <c r="KHR318" s="96"/>
      <c r="KHS318" s="96"/>
      <c r="KHT318" s="96"/>
      <c r="KHU318" s="96"/>
      <c r="KHV318" s="96"/>
      <c r="KHW318" s="96"/>
      <c r="KHX318" s="96"/>
      <c r="KHY318" s="96"/>
      <c r="KHZ318" s="96"/>
      <c r="KIA318" s="96"/>
      <c r="KIB318" s="96"/>
      <c r="KIC318" s="96"/>
      <c r="KID318" s="96"/>
      <c r="KIE318" s="96"/>
      <c r="KIF318" s="96"/>
      <c r="KIG318" s="96"/>
      <c r="KIH318" s="96"/>
      <c r="KII318" s="96"/>
      <c r="KIJ318" s="96"/>
      <c r="KIK318" s="96"/>
      <c r="KIL318" s="96"/>
      <c r="KIM318" s="96"/>
      <c r="KIN318" s="96"/>
      <c r="KIO318" s="96"/>
      <c r="KIP318" s="96"/>
      <c r="KIQ318" s="96"/>
      <c r="KIR318" s="96"/>
      <c r="KIS318" s="96"/>
      <c r="KIT318" s="96"/>
      <c r="KIU318" s="96"/>
      <c r="KIV318" s="96"/>
      <c r="KIW318" s="96"/>
      <c r="KIX318" s="96"/>
      <c r="KIY318" s="96"/>
      <c r="KIZ318" s="96"/>
      <c r="KJA318" s="96"/>
      <c r="KJB318" s="96"/>
      <c r="KJC318" s="96"/>
      <c r="KJD318" s="96"/>
      <c r="KJE318" s="96"/>
      <c r="KJF318" s="96"/>
      <c r="KJG318" s="96"/>
      <c r="KJH318" s="96"/>
      <c r="KJI318" s="96"/>
      <c r="KJJ318" s="96"/>
      <c r="KJK318" s="96"/>
      <c r="KJL318" s="96"/>
      <c r="KJM318" s="96"/>
      <c r="KJN318" s="96"/>
      <c r="KJO318" s="96"/>
      <c r="KJP318" s="96"/>
      <c r="KJQ318" s="96"/>
      <c r="KJR318" s="96"/>
      <c r="KJS318" s="96"/>
      <c r="KJT318" s="96"/>
      <c r="KJU318" s="96"/>
      <c r="KJV318" s="96"/>
      <c r="KJW318" s="96"/>
      <c r="KJX318" s="96"/>
      <c r="KJY318" s="96"/>
      <c r="KJZ318" s="96"/>
      <c r="KKA318" s="96"/>
      <c r="KKB318" s="96"/>
      <c r="KKC318" s="96"/>
      <c r="KKD318" s="96"/>
      <c r="KKE318" s="96"/>
      <c r="KKF318" s="96"/>
      <c r="KKG318" s="96"/>
      <c r="KKH318" s="96"/>
      <c r="KKI318" s="96"/>
      <c r="KKJ318" s="96"/>
      <c r="KKK318" s="96"/>
      <c r="KKL318" s="96"/>
      <c r="KKM318" s="96"/>
      <c r="KKN318" s="96"/>
      <c r="KKO318" s="96"/>
      <c r="KKP318" s="96"/>
      <c r="KKQ318" s="96"/>
      <c r="KKR318" s="96"/>
      <c r="KKS318" s="96"/>
      <c r="KKT318" s="96"/>
      <c r="KKU318" s="96"/>
      <c r="KKV318" s="96"/>
      <c r="KKW318" s="96"/>
      <c r="KKX318" s="96"/>
      <c r="KKY318" s="96"/>
      <c r="KKZ318" s="96"/>
      <c r="KLA318" s="96"/>
      <c r="KLB318" s="96"/>
      <c r="KLC318" s="96"/>
      <c r="KLD318" s="96"/>
      <c r="KLE318" s="96"/>
      <c r="KLF318" s="96"/>
      <c r="KLG318" s="96"/>
      <c r="KLH318" s="96"/>
      <c r="KLI318" s="96"/>
      <c r="KLJ318" s="96"/>
      <c r="KLK318" s="96"/>
      <c r="KLL318" s="96"/>
      <c r="KLM318" s="96"/>
      <c r="KLN318" s="96"/>
      <c r="KLO318" s="96"/>
      <c r="KLP318" s="96"/>
      <c r="KLQ318" s="96"/>
      <c r="KLR318" s="96"/>
      <c r="KLS318" s="96"/>
      <c r="KLT318" s="96"/>
      <c r="KLU318" s="96"/>
      <c r="KLV318" s="96"/>
      <c r="KLW318" s="96"/>
      <c r="KLX318" s="96"/>
      <c r="KLY318" s="96"/>
      <c r="KLZ318" s="96"/>
      <c r="KMA318" s="96"/>
      <c r="KMB318" s="96"/>
      <c r="KMC318" s="96"/>
      <c r="KMD318" s="96"/>
      <c r="KME318" s="96"/>
      <c r="KMF318" s="96"/>
      <c r="KMG318" s="96"/>
      <c r="KMH318" s="96"/>
      <c r="KMI318" s="96"/>
      <c r="KMJ318" s="96"/>
      <c r="KMK318" s="96"/>
      <c r="KML318" s="96"/>
      <c r="KMM318" s="96"/>
      <c r="KMN318" s="96"/>
      <c r="KMO318" s="96"/>
      <c r="KMP318" s="96"/>
      <c r="KMQ318" s="96"/>
      <c r="KMR318" s="96"/>
      <c r="KMS318" s="96"/>
      <c r="KMT318" s="96"/>
      <c r="KMU318" s="96"/>
      <c r="KMV318" s="96"/>
      <c r="KMW318" s="96"/>
      <c r="KMX318" s="96"/>
      <c r="KMY318" s="96"/>
      <c r="KMZ318" s="96"/>
      <c r="KNA318" s="96"/>
      <c r="KNB318" s="96"/>
      <c r="KNC318" s="96"/>
      <c r="KND318" s="96"/>
      <c r="KNE318" s="96"/>
      <c r="KNF318" s="96"/>
      <c r="KNG318" s="96"/>
      <c r="KNH318" s="96"/>
      <c r="KNI318" s="96"/>
      <c r="KNJ318" s="96"/>
      <c r="KNK318" s="96"/>
      <c r="KNL318" s="96"/>
      <c r="KNM318" s="96"/>
      <c r="KNN318" s="96"/>
      <c r="KNO318" s="96"/>
      <c r="KNP318" s="96"/>
      <c r="KNQ318" s="96"/>
      <c r="KNR318" s="96"/>
      <c r="KNS318" s="96"/>
      <c r="KNT318" s="96"/>
      <c r="KNU318" s="96"/>
      <c r="KNV318" s="96"/>
      <c r="KNW318" s="96"/>
      <c r="KNX318" s="96"/>
      <c r="KNY318" s="96"/>
      <c r="KNZ318" s="96"/>
      <c r="KOA318" s="96"/>
      <c r="KOB318" s="96"/>
      <c r="KOC318" s="96"/>
      <c r="KOD318" s="96"/>
      <c r="KOE318" s="96"/>
      <c r="KOF318" s="96"/>
      <c r="KOG318" s="96"/>
      <c r="KOH318" s="96"/>
      <c r="KOI318" s="96"/>
      <c r="KOJ318" s="96"/>
      <c r="KOK318" s="96"/>
      <c r="KOL318" s="96"/>
      <c r="KOM318" s="96"/>
      <c r="KON318" s="96"/>
      <c r="KOO318" s="96"/>
      <c r="KOP318" s="96"/>
      <c r="KOQ318" s="96"/>
      <c r="KOR318" s="96"/>
      <c r="KOS318" s="96"/>
      <c r="KOT318" s="96"/>
      <c r="KOU318" s="96"/>
      <c r="KOV318" s="96"/>
      <c r="KOW318" s="96"/>
      <c r="KOX318" s="96"/>
      <c r="KOY318" s="96"/>
      <c r="KOZ318" s="96"/>
      <c r="KPA318" s="96"/>
      <c r="KPB318" s="96"/>
      <c r="KPC318" s="96"/>
      <c r="KPD318" s="96"/>
      <c r="KPE318" s="96"/>
      <c r="KPF318" s="96"/>
      <c r="KPG318" s="96"/>
      <c r="KPH318" s="96"/>
      <c r="KPI318" s="96"/>
      <c r="KPJ318" s="96"/>
      <c r="KPK318" s="96"/>
      <c r="KPL318" s="96"/>
      <c r="KPM318" s="96"/>
      <c r="KPN318" s="96"/>
      <c r="KPO318" s="96"/>
      <c r="KPP318" s="96"/>
      <c r="KPQ318" s="96"/>
      <c r="KPR318" s="96"/>
      <c r="KPS318" s="96"/>
      <c r="KPT318" s="96"/>
      <c r="KPU318" s="96"/>
      <c r="KPV318" s="96"/>
      <c r="KPW318" s="96"/>
      <c r="KPX318" s="96"/>
      <c r="KPY318" s="96"/>
      <c r="KPZ318" s="96"/>
      <c r="KQA318" s="96"/>
      <c r="KQB318" s="96"/>
      <c r="KQC318" s="96"/>
      <c r="KQD318" s="96"/>
      <c r="KQE318" s="96"/>
      <c r="KQF318" s="96"/>
      <c r="KQG318" s="96"/>
      <c r="KQH318" s="96"/>
      <c r="KQI318" s="96"/>
      <c r="KQJ318" s="96"/>
      <c r="KQK318" s="96"/>
      <c r="KQL318" s="96"/>
      <c r="KQM318" s="96"/>
      <c r="KQN318" s="96"/>
      <c r="KQO318" s="96"/>
      <c r="KQP318" s="96"/>
      <c r="KQQ318" s="96"/>
      <c r="KQR318" s="96"/>
      <c r="KQS318" s="96"/>
      <c r="KQT318" s="96"/>
      <c r="KQU318" s="96"/>
      <c r="KQV318" s="96"/>
      <c r="KQW318" s="96"/>
      <c r="KQX318" s="96"/>
      <c r="KQY318" s="96"/>
      <c r="KQZ318" s="96"/>
      <c r="KRA318" s="96"/>
      <c r="KRB318" s="96"/>
      <c r="KRC318" s="96"/>
      <c r="KRD318" s="96"/>
      <c r="KRE318" s="96"/>
      <c r="KRF318" s="96"/>
      <c r="KRG318" s="96"/>
      <c r="KRH318" s="96"/>
      <c r="KRI318" s="96"/>
      <c r="KRJ318" s="96"/>
      <c r="KRK318" s="96"/>
      <c r="KRL318" s="96"/>
      <c r="KRM318" s="96"/>
      <c r="KRN318" s="96"/>
      <c r="KRO318" s="96"/>
      <c r="KRP318" s="96"/>
      <c r="KRQ318" s="96"/>
      <c r="KRR318" s="96"/>
      <c r="KRS318" s="96"/>
      <c r="KRT318" s="96"/>
      <c r="KRU318" s="96"/>
      <c r="KRV318" s="96"/>
      <c r="KRW318" s="96"/>
      <c r="KRX318" s="96"/>
      <c r="KRY318" s="96"/>
      <c r="KRZ318" s="96"/>
      <c r="KSA318" s="96"/>
      <c r="KSB318" s="96"/>
      <c r="KSC318" s="96"/>
      <c r="KSD318" s="96"/>
      <c r="KSE318" s="96"/>
      <c r="KSF318" s="96"/>
      <c r="KSG318" s="96"/>
      <c r="KSH318" s="96"/>
      <c r="KSI318" s="96"/>
      <c r="KSJ318" s="96"/>
      <c r="KSK318" s="96"/>
      <c r="KSL318" s="96"/>
      <c r="KSM318" s="96"/>
      <c r="KSN318" s="96"/>
      <c r="KSO318" s="96"/>
      <c r="KSP318" s="96"/>
      <c r="KSQ318" s="96"/>
      <c r="KSR318" s="96"/>
      <c r="KSS318" s="96"/>
      <c r="KST318" s="96"/>
      <c r="KSU318" s="96"/>
      <c r="KSV318" s="96"/>
      <c r="KSW318" s="96"/>
      <c r="KSX318" s="96"/>
      <c r="KSY318" s="96"/>
      <c r="KSZ318" s="96"/>
      <c r="KTA318" s="96"/>
      <c r="KTB318" s="96"/>
      <c r="KTC318" s="96"/>
      <c r="KTD318" s="96"/>
      <c r="KTE318" s="96"/>
      <c r="KTF318" s="96"/>
      <c r="KTG318" s="96"/>
      <c r="KTH318" s="96"/>
      <c r="KTI318" s="96"/>
      <c r="KTJ318" s="96"/>
      <c r="KTK318" s="96"/>
      <c r="KTL318" s="96"/>
      <c r="KTM318" s="96"/>
      <c r="KTN318" s="96"/>
      <c r="KTO318" s="96"/>
      <c r="KTP318" s="96"/>
      <c r="KTQ318" s="96"/>
      <c r="KTR318" s="96"/>
      <c r="KTS318" s="96"/>
      <c r="KTT318" s="96"/>
      <c r="KTU318" s="96"/>
      <c r="KTV318" s="96"/>
      <c r="KTW318" s="96"/>
      <c r="KTX318" s="96"/>
      <c r="KTY318" s="96"/>
      <c r="KTZ318" s="96"/>
      <c r="KUA318" s="96"/>
      <c r="KUB318" s="96"/>
      <c r="KUC318" s="96"/>
      <c r="KUD318" s="96"/>
      <c r="KUE318" s="96"/>
      <c r="KUF318" s="96"/>
      <c r="KUG318" s="96"/>
      <c r="KUH318" s="96"/>
      <c r="KUI318" s="96"/>
      <c r="KUJ318" s="96"/>
      <c r="KUK318" s="96"/>
      <c r="KUL318" s="96"/>
      <c r="KUM318" s="96"/>
      <c r="KUN318" s="96"/>
      <c r="KUO318" s="96"/>
      <c r="KUP318" s="96"/>
      <c r="KUQ318" s="96"/>
      <c r="KUR318" s="96"/>
      <c r="KUS318" s="96"/>
      <c r="KUT318" s="96"/>
      <c r="KUU318" s="96"/>
      <c r="KUV318" s="96"/>
      <c r="KUW318" s="96"/>
      <c r="KUX318" s="96"/>
      <c r="KUY318" s="96"/>
      <c r="KUZ318" s="96"/>
      <c r="KVA318" s="96"/>
      <c r="KVB318" s="96"/>
      <c r="KVC318" s="96"/>
      <c r="KVD318" s="96"/>
      <c r="KVE318" s="96"/>
      <c r="KVF318" s="96"/>
      <c r="KVG318" s="96"/>
      <c r="KVH318" s="96"/>
      <c r="KVI318" s="96"/>
      <c r="KVJ318" s="96"/>
      <c r="KVK318" s="96"/>
      <c r="KVL318" s="96"/>
      <c r="KVM318" s="96"/>
      <c r="KVN318" s="96"/>
      <c r="KVO318" s="96"/>
      <c r="KVP318" s="96"/>
      <c r="KVQ318" s="96"/>
      <c r="KVR318" s="96"/>
      <c r="KVS318" s="96"/>
      <c r="KVT318" s="96"/>
      <c r="KVU318" s="96"/>
      <c r="KVV318" s="96"/>
      <c r="KVW318" s="96"/>
      <c r="KVX318" s="96"/>
      <c r="KVY318" s="96"/>
      <c r="KVZ318" s="96"/>
      <c r="KWA318" s="96"/>
      <c r="KWB318" s="96"/>
      <c r="KWC318" s="96"/>
      <c r="KWD318" s="96"/>
      <c r="KWE318" s="96"/>
      <c r="KWF318" s="96"/>
      <c r="KWG318" s="96"/>
      <c r="KWH318" s="96"/>
      <c r="KWI318" s="96"/>
      <c r="KWJ318" s="96"/>
      <c r="KWK318" s="96"/>
      <c r="KWL318" s="96"/>
      <c r="KWM318" s="96"/>
      <c r="KWN318" s="96"/>
      <c r="KWO318" s="96"/>
      <c r="KWP318" s="96"/>
      <c r="KWQ318" s="96"/>
      <c r="KWR318" s="96"/>
      <c r="KWS318" s="96"/>
      <c r="KWT318" s="96"/>
      <c r="KWU318" s="96"/>
      <c r="KWV318" s="96"/>
      <c r="KWW318" s="96"/>
      <c r="KWX318" s="96"/>
      <c r="KWY318" s="96"/>
      <c r="KWZ318" s="96"/>
      <c r="KXA318" s="96"/>
      <c r="KXB318" s="96"/>
      <c r="KXC318" s="96"/>
      <c r="KXD318" s="96"/>
      <c r="KXE318" s="96"/>
      <c r="KXF318" s="96"/>
      <c r="KXG318" s="96"/>
      <c r="KXH318" s="96"/>
      <c r="KXI318" s="96"/>
      <c r="KXJ318" s="96"/>
      <c r="KXK318" s="96"/>
      <c r="KXL318" s="96"/>
      <c r="KXM318" s="96"/>
      <c r="KXN318" s="96"/>
      <c r="KXO318" s="96"/>
      <c r="KXP318" s="96"/>
      <c r="KXQ318" s="96"/>
      <c r="KXR318" s="96"/>
      <c r="KXS318" s="96"/>
      <c r="KXT318" s="96"/>
      <c r="KXU318" s="96"/>
      <c r="KXV318" s="96"/>
      <c r="KXW318" s="96"/>
      <c r="KXX318" s="96"/>
      <c r="KXY318" s="96"/>
      <c r="KXZ318" s="96"/>
      <c r="KYA318" s="96"/>
      <c r="KYB318" s="96"/>
      <c r="KYC318" s="96"/>
      <c r="KYD318" s="96"/>
      <c r="KYE318" s="96"/>
      <c r="KYF318" s="96"/>
      <c r="KYG318" s="96"/>
      <c r="KYH318" s="96"/>
      <c r="KYI318" s="96"/>
      <c r="KYJ318" s="96"/>
      <c r="KYK318" s="96"/>
      <c r="KYL318" s="96"/>
      <c r="KYM318" s="96"/>
      <c r="KYN318" s="96"/>
      <c r="KYO318" s="96"/>
      <c r="KYP318" s="96"/>
      <c r="KYQ318" s="96"/>
      <c r="KYR318" s="96"/>
      <c r="KYS318" s="96"/>
      <c r="KYT318" s="96"/>
      <c r="KYU318" s="96"/>
      <c r="KYV318" s="96"/>
      <c r="KYW318" s="96"/>
      <c r="KYX318" s="96"/>
      <c r="KYY318" s="96"/>
      <c r="KYZ318" s="96"/>
      <c r="KZA318" s="96"/>
      <c r="KZB318" s="96"/>
      <c r="KZC318" s="96"/>
      <c r="KZD318" s="96"/>
      <c r="KZE318" s="96"/>
      <c r="KZF318" s="96"/>
      <c r="KZG318" s="96"/>
      <c r="KZH318" s="96"/>
      <c r="KZI318" s="96"/>
      <c r="KZJ318" s="96"/>
      <c r="KZK318" s="96"/>
      <c r="KZL318" s="96"/>
      <c r="KZM318" s="96"/>
      <c r="KZN318" s="96"/>
      <c r="KZO318" s="96"/>
      <c r="KZP318" s="96"/>
      <c r="KZQ318" s="96"/>
      <c r="KZR318" s="96"/>
      <c r="KZS318" s="96"/>
      <c r="KZT318" s="96"/>
      <c r="KZU318" s="96"/>
      <c r="KZV318" s="96"/>
      <c r="KZW318" s="96"/>
      <c r="KZX318" s="96"/>
      <c r="KZY318" s="96"/>
      <c r="KZZ318" s="96"/>
      <c r="LAA318" s="96"/>
      <c r="LAB318" s="96"/>
      <c r="LAC318" s="96"/>
      <c r="LAD318" s="96"/>
      <c r="LAE318" s="96"/>
      <c r="LAF318" s="96"/>
      <c r="LAG318" s="96"/>
      <c r="LAH318" s="96"/>
      <c r="LAI318" s="96"/>
      <c r="LAJ318" s="96"/>
      <c r="LAK318" s="96"/>
      <c r="LAL318" s="96"/>
      <c r="LAM318" s="96"/>
      <c r="LAN318" s="96"/>
      <c r="LAO318" s="96"/>
      <c r="LAP318" s="96"/>
      <c r="LAQ318" s="96"/>
      <c r="LAR318" s="96"/>
      <c r="LAS318" s="96"/>
      <c r="LAT318" s="96"/>
      <c r="LAU318" s="96"/>
      <c r="LAV318" s="96"/>
      <c r="LAW318" s="96"/>
      <c r="LAX318" s="96"/>
      <c r="LAY318" s="96"/>
      <c r="LAZ318" s="96"/>
      <c r="LBA318" s="96"/>
      <c r="LBB318" s="96"/>
      <c r="LBC318" s="96"/>
      <c r="LBD318" s="96"/>
      <c r="LBE318" s="96"/>
      <c r="LBF318" s="96"/>
      <c r="LBG318" s="96"/>
      <c r="LBH318" s="96"/>
      <c r="LBI318" s="96"/>
      <c r="LBJ318" s="96"/>
      <c r="LBK318" s="96"/>
      <c r="LBL318" s="96"/>
      <c r="LBM318" s="96"/>
      <c r="LBN318" s="96"/>
      <c r="LBO318" s="96"/>
      <c r="LBP318" s="96"/>
      <c r="LBQ318" s="96"/>
      <c r="LBR318" s="96"/>
      <c r="LBS318" s="96"/>
      <c r="LBT318" s="96"/>
      <c r="LBU318" s="96"/>
      <c r="LBV318" s="96"/>
      <c r="LBW318" s="96"/>
      <c r="LBX318" s="96"/>
      <c r="LBY318" s="96"/>
      <c r="LBZ318" s="96"/>
      <c r="LCA318" s="96"/>
      <c r="LCB318" s="96"/>
      <c r="LCC318" s="96"/>
      <c r="LCD318" s="96"/>
      <c r="LCE318" s="96"/>
      <c r="LCF318" s="96"/>
      <c r="LCG318" s="96"/>
      <c r="LCH318" s="96"/>
      <c r="LCI318" s="96"/>
      <c r="LCJ318" s="96"/>
      <c r="LCK318" s="96"/>
      <c r="LCL318" s="96"/>
      <c r="LCM318" s="96"/>
      <c r="LCN318" s="96"/>
      <c r="LCO318" s="96"/>
      <c r="LCP318" s="96"/>
      <c r="LCQ318" s="96"/>
      <c r="LCR318" s="96"/>
      <c r="LCS318" s="96"/>
      <c r="LCT318" s="96"/>
      <c r="LCU318" s="96"/>
      <c r="LCV318" s="96"/>
      <c r="LCW318" s="96"/>
      <c r="LCX318" s="96"/>
      <c r="LCY318" s="96"/>
      <c r="LCZ318" s="96"/>
      <c r="LDA318" s="96"/>
      <c r="LDB318" s="96"/>
      <c r="LDC318" s="96"/>
      <c r="LDD318" s="96"/>
      <c r="LDE318" s="96"/>
      <c r="LDF318" s="96"/>
      <c r="LDG318" s="96"/>
      <c r="LDH318" s="96"/>
      <c r="LDI318" s="96"/>
      <c r="LDJ318" s="96"/>
      <c r="LDK318" s="96"/>
      <c r="LDL318" s="96"/>
      <c r="LDM318" s="96"/>
      <c r="LDN318" s="96"/>
      <c r="LDO318" s="96"/>
      <c r="LDP318" s="96"/>
      <c r="LDQ318" s="96"/>
      <c r="LDR318" s="96"/>
      <c r="LDS318" s="96"/>
      <c r="LDT318" s="96"/>
      <c r="LDU318" s="96"/>
      <c r="LDV318" s="96"/>
      <c r="LDW318" s="96"/>
      <c r="LDX318" s="96"/>
      <c r="LDY318" s="96"/>
      <c r="LDZ318" s="96"/>
      <c r="LEA318" s="96"/>
      <c r="LEB318" s="96"/>
      <c r="LEC318" s="96"/>
      <c r="LED318" s="96"/>
      <c r="LEE318" s="96"/>
      <c r="LEF318" s="96"/>
      <c r="LEG318" s="96"/>
      <c r="LEH318" s="96"/>
      <c r="LEI318" s="96"/>
      <c r="LEJ318" s="96"/>
      <c r="LEK318" s="96"/>
      <c r="LEL318" s="96"/>
      <c r="LEM318" s="96"/>
      <c r="LEN318" s="96"/>
      <c r="LEO318" s="96"/>
      <c r="LEP318" s="96"/>
      <c r="LEQ318" s="96"/>
      <c r="LER318" s="96"/>
      <c r="LES318" s="96"/>
      <c r="LET318" s="96"/>
      <c r="LEU318" s="96"/>
      <c r="LEV318" s="96"/>
      <c r="LEW318" s="96"/>
      <c r="LEX318" s="96"/>
      <c r="LEY318" s="96"/>
      <c r="LEZ318" s="96"/>
      <c r="LFA318" s="96"/>
      <c r="LFB318" s="96"/>
      <c r="LFC318" s="96"/>
      <c r="LFD318" s="96"/>
      <c r="LFE318" s="96"/>
      <c r="LFF318" s="96"/>
      <c r="LFG318" s="96"/>
      <c r="LFH318" s="96"/>
      <c r="LFI318" s="96"/>
      <c r="LFJ318" s="96"/>
      <c r="LFK318" s="96"/>
      <c r="LFL318" s="96"/>
      <c r="LFM318" s="96"/>
      <c r="LFN318" s="96"/>
      <c r="LFO318" s="96"/>
      <c r="LFP318" s="96"/>
      <c r="LFQ318" s="96"/>
      <c r="LFR318" s="96"/>
      <c r="LFS318" s="96"/>
      <c r="LFT318" s="96"/>
      <c r="LFU318" s="96"/>
      <c r="LFV318" s="96"/>
      <c r="LFW318" s="96"/>
      <c r="LFX318" s="96"/>
      <c r="LFY318" s="96"/>
      <c r="LFZ318" s="96"/>
      <c r="LGA318" s="96"/>
      <c r="LGB318" s="96"/>
      <c r="LGC318" s="96"/>
      <c r="LGD318" s="96"/>
      <c r="LGE318" s="96"/>
      <c r="LGF318" s="96"/>
      <c r="LGG318" s="96"/>
      <c r="LGH318" s="96"/>
      <c r="LGI318" s="96"/>
      <c r="LGJ318" s="96"/>
      <c r="LGK318" s="96"/>
      <c r="LGL318" s="96"/>
      <c r="LGM318" s="96"/>
      <c r="LGN318" s="96"/>
      <c r="LGO318" s="96"/>
      <c r="LGP318" s="96"/>
      <c r="LGQ318" s="96"/>
      <c r="LGR318" s="96"/>
      <c r="LGS318" s="96"/>
      <c r="LGT318" s="96"/>
      <c r="LGU318" s="96"/>
      <c r="LGV318" s="96"/>
      <c r="LGW318" s="96"/>
      <c r="LGX318" s="96"/>
      <c r="LGY318" s="96"/>
      <c r="LGZ318" s="96"/>
      <c r="LHA318" s="96"/>
      <c r="LHB318" s="96"/>
      <c r="LHC318" s="96"/>
      <c r="LHD318" s="96"/>
      <c r="LHE318" s="96"/>
      <c r="LHF318" s="96"/>
      <c r="LHG318" s="96"/>
      <c r="LHH318" s="96"/>
      <c r="LHI318" s="96"/>
      <c r="LHJ318" s="96"/>
      <c r="LHK318" s="96"/>
      <c r="LHL318" s="96"/>
      <c r="LHM318" s="96"/>
      <c r="LHN318" s="96"/>
      <c r="LHO318" s="96"/>
      <c r="LHP318" s="96"/>
      <c r="LHQ318" s="96"/>
      <c r="LHR318" s="96"/>
      <c r="LHS318" s="96"/>
      <c r="LHT318" s="96"/>
      <c r="LHU318" s="96"/>
      <c r="LHV318" s="96"/>
      <c r="LHW318" s="96"/>
      <c r="LHX318" s="96"/>
      <c r="LHY318" s="96"/>
      <c r="LHZ318" s="96"/>
      <c r="LIA318" s="96"/>
      <c r="LIB318" s="96"/>
      <c r="LIC318" s="96"/>
      <c r="LID318" s="96"/>
      <c r="LIE318" s="96"/>
      <c r="LIF318" s="96"/>
      <c r="LIG318" s="96"/>
      <c r="LIH318" s="96"/>
      <c r="LII318" s="96"/>
      <c r="LIJ318" s="96"/>
      <c r="LIK318" s="96"/>
      <c r="LIL318" s="96"/>
      <c r="LIM318" s="96"/>
      <c r="LIN318" s="96"/>
      <c r="LIO318" s="96"/>
      <c r="LIP318" s="96"/>
      <c r="LIQ318" s="96"/>
      <c r="LIR318" s="96"/>
      <c r="LIS318" s="96"/>
      <c r="LIT318" s="96"/>
      <c r="LIU318" s="96"/>
      <c r="LIV318" s="96"/>
      <c r="LIW318" s="96"/>
      <c r="LIX318" s="96"/>
      <c r="LIY318" s="96"/>
      <c r="LIZ318" s="96"/>
      <c r="LJA318" s="96"/>
      <c r="LJB318" s="96"/>
      <c r="LJC318" s="96"/>
      <c r="LJD318" s="96"/>
      <c r="LJE318" s="96"/>
      <c r="LJF318" s="96"/>
      <c r="LJG318" s="96"/>
      <c r="LJH318" s="96"/>
      <c r="LJI318" s="96"/>
      <c r="LJJ318" s="96"/>
      <c r="LJK318" s="96"/>
      <c r="LJL318" s="96"/>
      <c r="LJM318" s="96"/>
      <c r="LJN318" s="96"/>
      <c r="LJO318" s="96"/>
      <c r="LJP318" s="96"/>
      <c r="LJQ318" s="96"/>
      <c r="LJR318" s="96"/>
      <c r="LJS318" s="96"/>
      <c r="LJT318" s="96"/>
      <c r="LJU318" s="96"/>
      <c r="LJV318" s="96"/>
      <c r="LJW318" s="96"/>
      <c r="LJX318" s="96"/>
      <c r="LJY318" s="96"/>
      <c r="LJZ318" s="96"/>
      <c r="LKA318" s="96"/>
      <c r="LKB318" s="96"/>
      <c r="LKC318" s="96"/>
      <c r="LKD318" s="96"/>
      <c r="LKE318" s="96"/>
      <c r="LKF318" s="96"/>
      <c r="LKG318" s="96"/>
      <c r="LKH318" s="96"/>
      <c r="LKI318" s="96"/>
      <c r="LKJ318" s="96"/>
      <c r="LKK318" s="96"/>
      <c r="LKL318" s="96"/>
      <c r="LKM318" s="96"/>
      <c r="LKN318" s="96"/>
      <c r="LKO318" s="96"/>
      <c r="LKP318" s="96"/>
      <c r="LKQ318" s="96"/>
      <c r="LKR318" s="96"/>
      <c r="LKS318" s="96"/>
      <c r="LKT318" s="96"/>
      <c r="LKU318" s="96"/>
      <c r="LKV318" s="96"/>
      <c r="LKW318" s="96"/>
      <c r="LKX318" s="96"/>
      <c r="LKY318" s="96"/>
      <c r="LKZ318" s="96"/>
      <c r="LLA318" s="96"/>
      <c r="LLB318" s="96"/>
      <c r="LLC318" s="96"/>
      <c r="LLD318" s="96"/>
      <c r="LLE318" s="96"/>
      <c r="LLF318" s="96"/>
      <c r="LLG318" s="96"/>
      <c r="LLH318" s="96"/>
      <c r="LLI318" s="96"/>
      <c r="LLJ318" s="96"/>
      <c r="LLK318" s="96"/>
      <c r="LLL318" s="96"/>
      <c r="LLM318" s="96"/>
      <c r="LLN318" s="96"/>
      <c r="LLO318" s="96"/>
      <c r="LLP318" s="96"/>
      <c r="LLQ318" s="96"/>
      <c r="LLR318" s="96"/>
      <c r="LLS318" s="96"/>
      <c r="LLT318" s="96"/>
      <c r="LLU318" s="96"/>
      <c r="LLV318" s="96"/>
      <c r="LLW318" s="96"/>
      <c r="LLX318" s="96"/>
      <c r="LLY318" s="96"/>
      <c r="LLZ318" s="96"/>
      <c r="LMA318" s="96"/>
      <c r="LMB318" s="96"/>
      <c r="LMC318" s="96"/>
      <c r="LMD318" s="96"/>
      <c r="LME318" s="96"/>
      <c r="LMF318" s="96"/>
      <c r="LMG318" s="96"/>
      <c r="LMH318" s="96"/>
      <c r="LMI318" s="96"/>
      <c r="LMJ318" s="96"/>
      <c r="LMK318" s="96"/>
      <c r="LML318" s="96"/>
      <c r="LMM318" s="96"/>
      <c r="LMN318" s="96"/>
      <c r="LMO318" s="96"/>
      <c r="LMP318" s="96"/>
      <c r="LMQ318" s="96"/>
      <c r="LMR318" s="96"/>
      <c r="LMS318" s="96"/>
      <c r="LMT318" s="96"/>
      <c r="LMU318" s="96"/>
      <c r="LMV318" s="96"/>
      <c r="LMW318" s="96"/>
      <c r="LMX318" s="96"/>
      <c r="LMY318" s="96"/>
      <c r="LMZ318" s="96"/>
      <c r="LNA318" s="96"/>
      <c r="LNB318" s="96"/>
      <c r="LNC318" s="96"/>
      <c r="LND318" s="96"/>
      <c r="LNE318" s="96"/>
      <c r="LNF318" s="96"/>
      <c r="LNG318" s="96"/>
      <c r="LNH318" s="96"/>
      <c r="LNI318" s="96"/>
      <c r="LNJ318" s="96"/>
      <c r="LNK318" s="96"/>
      <c r="LNL318" s="96"/>
      <c r="LNM318" s="96"/>
      <c r="LNN318" s="96"/>
      <c r="LNO318" s="96"/>
      <c r="LNP318" s="96"/>
      <c r="LNQ318" s="96"/>
      <c r="LNR318" s="96"/>
      <c r="LNS318" s="96"/>
      <c r="LNT318" s="96"/>
      <c r="LNU318" s="96"/>
      <c r="LNV318" s="96"/>
      <c r="LNW318" s="96"/>
      <c r="LNX318" s="96"/>
      <c r="LNY318" s="96"/>
      <c r="LNZ318" s="96"/>
      <c r="LOA318" s="96"/>
      <c r="LOB318" s="96"/>
      <c r="LOC318" s="96"/>
      <c r="LOD318" s="96"/>
      <c r="LOE318" s="96"/>
      <c r="LOF318" s="96"/>
      <c r="LOG318" s="96"/>
      <c r="LOH318" s="96"/>
      <c r="LOI318" s="96"/>
      <c r="LOJ318" s="96"/>
      <c r="LOK318" s="96"/>
      <c r="LOL318" s="96"/>
      <c r="LOM318" s="96"/>
      <c r="LON318" s="96"/>
      <c r="LOO318" s="96"/>
      <c r="LOP318" s="96"/>
      <c r="LOQ318" s="96"/>
      <c r="LOR318" s="96"/>
      <c r="LOS318" s="96"/>
      <c r="LOT318" s="96"/>
      <c r="LOU318" s="96"/>
      <c r="LOV318" s="96"/>
      <c r="LOW318" s="96"/>
      <c r="LOX318" s="96"/>
      <c r="LOY318" s="96"/>
      <c r="LOZ318" s="96"/>
      <c r="LPA318" s="96"/>
      <c r="LPB318" s="96"/>
      <c r="LPC318" s="96"/>
      <c r="LPD318" s="96"/>
      <c r="LPE318" s="96"/>
      <c r="LPF318" s="96"/>
      <c r="LPG318" s="96"/>
      <c r="LPH318" s="96"/>
      <c r="LPI318" s="96"/>
      <c r="LPJ318" s="96"/>
      <c r="LPK318" s="96"/>
      <c r="LPL318" s="96"/>
      <c r="LPM318" s="96"/>
      <c r="LPN318" s="96"/>
      <c r="LPO318" s="96"/>
      <c r="LPP318" s="96"/>
      <c r="LPQ318" s="96"/>
      <c r="LPR318" s="96"/>
      <c r="LPS318" s="96"/>
      <c r="LPT318" s="96"/>
      <c r="LPU318" s="96"/>
      <c r="LPV318" s="96"/>
      <c r="LPW318" s="96"/>
      <c r="LPX318" s="96"/>
      <c r="LPY318" s="96"/>
      <c r="LPZ318" s="96"/>
      <c r="LQA318" s="96"/>
      <c r="LQB318" s="96"/>
      <c r="LQC318" s="96"/>
      <c r="LQD318" s="96"/>
      <c r="LQE318" s="96"/>
      <c r="LQF318" s="96"/>
      <c r="LQG318" s="96"/>
      <c r="LQH318" s="96"/>
      <c r="LQI318" s="96"/>
      <c r="LQJ318" s="96"/>
      <c r="LQK318" s="96"/>
      <c r="LQL318" s="96"/>
      <c r="LQM318" s="96"/>
      <c r="LQN318" s="96"/>
      <c r="LQO318" s="96"/>
      <c r="LQP318" s="96"/>
      <c r="LQQ318" s="96"/>
      <c r="LQR318" s="96"/>
      <c r="LQS318" s="96"/>
      <c r="LQT318" s="96"/>
      <c r="LQU318" s="96"/>
      <c r="LQV318" s="96"/>
      <c r="LQW318" s="96"/>
      <c r="LQX318" s="96"/>
      <c r="LQY318" s="96"/>
      <c r="LQZ318" s="96"/>
      <c r="LRA318" s="96"/>
      <c r="LRB318" s="96"/>
      <c r="LRC318" s="96"/>
      <c r="LRD318" s="96"/>
      <c r="LRE318" s="96"/>
      <c r="LRF318" s="96"/>
      <c r="LRG318" s="96"/>
      <c r="LRH318" s="96"/>
      <c r="LRI318" s="96"/>
      <c r="LRJ318" s="96"/>
      <c r="LRK318" s="96"/>
      <c r="LRL318" s="96"/>
      <c r="LRM318" s="96"/>
      <c r="LRN318" s="96"/>
      <c r="LRO318" s="96"/>
      <c r="LRP318" s="96"/>
      <c r="LRQ318" s="96"/>
      <c r="LRR318" s="96"/>
      <c r="LRS318" s="96"/>
      <c r="LRT318" s="96"/>
      <c r="LRU318" s="96"/>
      <c r="LRV318" s="96"/>
      <c r="LRW318" s="96"/>
      <c r="LRX318" s="96"/>
      <c r="LRY318" s="96"/>
      <c r="LRZ318" s="96"/>
      <c r="LSA318" s="96"/>
      <c r="LSB318" s="96"/>
      <c r="LSC318" s="96"/>
      <c r="LSD318" s="96"/>
      <c r="LSE318" s="96"/>
      <c r="LSF318" s="96"/>
      <c r="LSG318" s="96"/>
      <c r="LSH318" s="96"/>
      <c r="LSI318" s="96"/>
      <c r="LSJ318" s="96"/>
      <c r="LSK318" s="96"/>
      <c r="LSL318" s="96"/>
      <c r="LSM318" s="96"/>
      <c r="LSN318" s="96"/>
      <c r="LSO318" s="96"/>
      <c r="LSP318" s="96"/>
      <c r="LSQ318" s="96"/>
      <c r="LSR318" s="96"/>
      <c r="LSS318" s="96"/>
      <c r="LST318" s="96"/>
      <c r="LSU318" s="96"/>
      <c r="LSV318" s="96"/>
      <c r="LSW318" s="96"/>
      <c r="LSX318" s="96"/>
      <c r="LSY318" s="96"/>
      <c r="LSZ318" s="96"/>
      <c r="LTA318" s="96"/>
      <c r="LTB318" s="96"/>
      <c r="LTC318" s="96"/>
      <c r="LTD318" s="96"/>
      <c r="LTE318" s="96"/>
      <c r="LTF318" s="96"/>
      <c r="LTG318" s="96"/>
      <c r="LTH318" s="96"/>
      <c r="LTI318" s="96"/>
      <c r="LTJ318" s="96"/>
      <c r="LTK318" s="96"/>
      <c r="LTL318" s="96"/>
      <c r="LTM318" s="96"/>
      <c r="LTN318" s="96"/>
      <c r="LTO318" s="96"/>
      <c r="LTP318" s="96"/>
      <c r="LTQ318" s="96"/>
      <c r="LTR318" s="96"/>
      <c r="LTS318" s="96"/>
      <c r="LTT318" s="96"/>
      <c r="LTU318" s="96"/>
      <c r="LTV318" s="96"/>
      <c r="LTW318" s="96"/>
      <c r="LTX318" s="96"/>
      <c r="LTY318" s="96"/>
      <c r="LTZ318" s="96"/>
      <c r="LUA318" s="96"/>
      <c r="LUB318" s="96"/>
      <c r="LUC318" s="96"/>
      <c r="LUD318" s="96"/>
      <c r="LUE318" s="96"/>
      <c r="LUF318" s="96"/>
      <c r="LUG318" s="96"/>
      <c r="LUH318" s="96"/>
      <c r="LUI318" s="96"/>
      <c r="LUJ318" s="96"/>
      <c r="LUK318" s="96"/>
      <c r="LUL318" s="96"/>
      <c r="LUM318" s="96"/>
      <c r="LUN318" s="96"/>
      <c r="LUO318" s="96"/>
      <c r="LUP318" s="96"/>
      <c r="LUQ318" s="96"/>
      <c r="LUR318" s="96"/>
      <c r="LUS318" s="96"/>
      <c r="LUT318" s="96"/>
      <c r="LUU318" s="96"/>
      <c r="LUV318" s="96"/>
      <c r="LUW318" s="96"/>
      <c r="LUX318" s="96"/>
      <c r="LUY318" s="96"/>
      <c r="LUZ318" s="96"/>
      <c r="LVA318" s="96"/>
      <c r="LVB318" s="96"/>
      <c r="LVC318" s="96"/>
      <c r="LVD318" s="96"/>
      <c r="LVE318" s="96"/>
      <c r="LVF318" s="96"/>
      <c r="LVG318" s="96"/>
      <c r="LVH318" s="96"/>
      <c r="LVI318" s="96"/>
      <c r="LVJ318" s="96"/>
      <c r="LVK318" s="96"/>
      <c r="LVL318" s="96"/>
      <c r="LVM318" s="96"/>
      <c r="LVN318" s="96"/>
      <c r="LVO318" s="96"/>
      <c r="LVP318" s="96"/>
      <c r="LVQ318" s="96"/>
      <c r="LVR318" s="96"/>
      <c r="LVS318" s="96"/>
      <c r="LVT318" s="96"/>
      <c r="LVU318" s="96"/>
      <c r="LVV318" s="96"/>
      <c r="LVW318" s="96"/>
      <c r="LVX318" s="96"/>
      <c r="LVY318" s="96"/>
      <c r="LVZ318" s="96"/>
      <c r="LWA318" s="96"/>
      <c r="LWB318" s="96"/>
      <c r="LWC318" s="96"/>
      <c r="LWD318" s="96"/>
      <c r="LWE318" s="96"/>
      <c r="LWF318" s="96"/>
      <c r="LWG318" s="96"/>
      <c r="LWH318" s="96"/>
      <c r="LWI318" s="96"/>
      <c r="LWJ318" s="96"/>
      <c r="LWK318" s="96"/>
      <c r="LWL318" s="96"/>
      <c r="LWM318" s="96"/>
      <c r="LWN318" s="96"/>
      <c r="LWO318" s="96"/>
      <c r="LWP318" s="96"/>
      <c r="LWQ318" s="96"/>
      <c r="LWR318" s="96"/>
      <c r="LWS318" s="96"/>
      <c r="LWT318" s="96"/>
      <c r="LWU318" s="96"/>
      <c r="LWV318" s="96"/>
      <c r="LWW318" s="96"/>
      <c r="LWX318" s="96"/>
      <c r="LWY318" s="96"/>
      <c r="LWZ318" s="96"/>
      <c r="LXA318" s="96"/>
      <c r="LXB318" s="96"/>
      <c r="LXC318" s="96"/>
      <c r="LXD318" s="96"/>
      <c r="LXE318" s="96"/>
      <c r="LXF318" s="96"/>
      <c r="LXG318" s="96"/>
      <c r="LXH318" s="96"/>
      <c r="LXI318" s="96"/>
      <c r="LXJ318" s="96"/>
      <c r="LXK318" s="96"/>
      <c r="LXL318" s="96"/>
      <c r="LXM318" s="96"/>
      <c r="LXN318" s="96"/>
      <c r="LXO318" s="96"/>
      <c r="LXP318" s="96"/>
      <c r="LXQ318" s="96"/>
      <c r="LXR318" s="96"/>
      <c r="LXS318" s="96"/>
      <c r="LXT318" s="96"/>
      <c r="LXU318" s="96"/>
      <c r="LXV318" s="96"/>
      <c r="LXW318" s="96"/>
      <c r="LXX318" s="96"/>
      <c r="LXY318" s="96"/>
      <c r="LXZ318" s="96"/>
      <c r="LYA318" s="96"/>
      <c r="LYB318" s="96"/>
      <c r="LYC318" s="96"/>
      <c r="LYD318" s="96"/>
      <c r="LYE318" s="96"/>
      <c r="LYF318" s="96"/>
      <c r="LYG318" s="96"/>
      <c r="LYH318" s="96"/>
      <c r="LYI318" s="96"/>
      <c r="LYJ318" s="96"/>
      <c r="LYK318" s="96"/>
      <c r="LYL318" s="96"/>
      <c r="LYM318" s="96"/>
      <c r="LYN318" s="96"/>
      <c r="LYO318" s="96"/>
      <c r="LYP318" s="96"/>
      <c r="LYQ318" s="96"/>
      <c r="LYR318" s="96"/>
      <c r="LYS318" s="96"/>
      <c r="LYT318" s="96"/>
      <c r="LYU318" s="96"/>
      <c r="LYV318" s="96"/>
      <c r="LYW318" s="96"/>
      <c r="LYX318" s="96"/>
      <c r="LYY318" s="96"/>
      <c r="LYZ318" s="96"/>
      <c r="LZA318" s="96"/>
      <c r="LZB318" s="96"/>
      <c r="LZC318" s="96"/>
      <c r="LZD318" s="96"/>
      <c r="LZE318" s="96"/>
      <c r="LZF318" s="96"/>
      <c r="LZG318" s="96"/>
      <c r="LZH318" s="96"/>
      <c r="LZI318" s="96"/>
      <c r="LZJ318" s="96"/>
      <c r="LZK318" s="96"/>
      <c r="LZL318" s="96"/>
      <c r="LZM318" s="96"/>
      <c r="LZN318" s="96"/>
      <c r="LZO318" s="96"/>
      <c r="LZP318" s="96"/>
      <c r="LZQ318" s="96"/>
      <c r="LZR318" s="96"/>
      <c r="LZS318" s="96"/>
      <c r="LZT318" s="96"/>
      <c r="LZU318" s="96"/>
      <c r="LZV318" s="96"/>
      <c r="LZW318" s="96"/>
      <c r="LZX318" s="96"/>
      <c r="LZY318" s="96"/>
      <c r="LZZ318" s="96"/>
      <c r="MAA318" s="96"/>
      <c r="MAB318" s="96"/>
      <c r="MAC318" s="96"/>
      <c r="MAD318" s="96"/>
      <c r="MAE318" s="96"/>
      <c r="MAF318" s="96"/>
      <c r="MAG318" s="96"/>
      <c r="MAH318" s="96"/>
      <c r="MAI318" s="96"/>
      <c r="MAJ318" s="96"/>
      <c r="MAK318" s="96"/>
      <c r="MAL318" s="96"/>
      <c r="MAM318" s="96"/>
      <c r="MAN318" s="96"/>
      <c r="MAO318" s="96"/>
      <c r="MAP318" s="96"/>
      <c r="MAQ318" s="96"/>
      <c r="MAR318" s="96"/>
      <c r="MAS318" s="96"/>
      <c r="MAT318" s="96"/>
      <c r="MAU318" s="96"/>
      <c r="MAV318" s="96"/>
      <c r="MAW318" s="96"/>
      <c r="MAX318" s="96"/>
      <c r="MAY318" s="96"/>
      <c r="MAZ318" s="96"/>
      <c r="MBA318" s="96"/>
      <c r="MBB318" s="96"/>
      <c r="MBC318" s="96"/>
      <c r="MBD318" s="96"/>
      <c r="MBE318" s="96"/>
      <c r="MBF318" s="96"/>
      <c r="MBG318" s="96"/>
      <c r="MBH318" s="96"/>
      <c r="MBI318" s="96"/>
      <c r="MBJ318" s="96"/>
      <c r="MBK318" s="96"/>
      <c r="MBL318" s="96"/>
      <c r="MBM318" s="96"/>
      <c r="MBN318" s="96"/>
      <c r="MBO318" s="96"/>
      <c r="MBP318" s="96"/>
      <c r="MBQ318" s="96"/>
      <c r="MBR318" s="96"/>
      <c r="MBS318" s="96"/>
      <c r="MBT318" s="96"/>
      <c r="MBU318" s="96"/>
      <c r="MBV318" s="96"/>
      <c r="MBW318" s="96"/>
      <c r="MBX318" s="96"/>
      <c r="MBY318" s="96"/>
      <c r="MBZ318" s="96"/>
      <c r="MCA318" s="96"/>
      <c r="MCB318" s="96"/>
      <c r="MCC318" s="96"/>
      <c r="MCD318" s="96"/>
      <c r="MCE318" s="96"/>
      <c r="MCF318" s="96"/>
      <c r="MCG318" s="96"/>
      <c r="MCH318" s="96"/>
      <c r="MCI318" s="96"/>
      <c r="MCJ318" s="96"/>
      <c r="MCK318" s="96"/>
      <c r="MCL318" s="96"/>
      <c r="MCM318" s="96"/>
      <c r="MCN318" s="96"/>
      <c r="MCO318" s="96"/>
      <c r="MCP318" s="96"/>
      <c r="MCQ318" s="96"/>
      <c r="MCR318" s="96"/>
      <c r="MCS318" s="96"/>
      <c r="MCT318" s="96"/>
      <c r="MCU318" s="96"/>
      <c r="MCV318" s="96"/>
      <c r="MCW318" s="96"/>
      <c r="MCX318" s="96"/>
      <c r="MCY318" s="96"/>
      <c r="MCZ318" s="96"/>
      <c r="MDA318" s="96"/>
      <c r="MDB318" s="96"/>
      <c r="MDC318" s="96"/>
      <c r="MDD318" s="96"/>
      <c r="MDE318" s="96"/>
      <c r="MDF318" s="96"/>
      <c r="MDG318" s="96"/>
      <c r="MDH318" s="96"/>
      <c r="MDI318" s="96"/>
      <c r="MDJ318" s="96"/>
      <c r="MDK318" s="96"/>
      <c r="MDL318" s="96"/>
      <c r="MDM318" s="96"/>
      <c r="MDN318" s="96"/>
      <c r="MDO318" s="96"/>
      <c r="MDP318" s="96"/>
      <c r="MDQ318" s="96"/>
      <c r="MDR318" s="96"/>
      <c r="MDS318" s="96"/>
      <c r="MDT318" s="96"/>
      <c r="MDU318" s="96"/>
      <c r="MDV318" s="96"/>
      <c r="MDW318" s="96"/>
      <c r="MDX318" s="96"/>
      <c r="MDY318" s="96"/>
      <c r="MDZ318" s="96"/>
      <c r="MEA318" s="96"/>
      <c r="MEB318" s="96"/>
      <c r="MEC318" s="96"/>
      <c r="MED318" s="96"/>
      <c r="MEE318" s="96"/>
      <c r="MEF318" s="96"/>
      <c r="MEG318" s="96"/>
      <c r="MEH318" s="96"/>
      <c r="MEI318" s="96"/>
      <c r="MEJ318" s="96"/>
      <c r="MEK318" s="96"/>
      <c r="MEL318" s="96"/>
      <c r="MEM318" s="96"/>
      <c r="MEN318" s="96"/>
      <c r="MEO318" s="96"/>
      <c r="MEP318" s="96"/>
      <c r="MEQ318" s="96"/>
      <c r="MER318" s="96"/>
      <c r="MES318" s="96"/>
      <c r="MET318" s="96"/>
      <c r="MEU318" s="96"/>
      <c r="MEV318" s="96"/>
      <c r="MEW318" s="96"/>
      <c r="MEX318" s="96"/>
      <c r="MEY318" s="96"/>
      <c r="MEZ318" s="96"/>
      <c r="MFA318" s="96"/>
      <c r="MFB318" s="96"/>
      <c r="MFC318" s="96"/>
      <c r="MFD318" s="96"/>
      <c r="MFE318" s="96"/>
      <c r="MFF318" s="96"/>
      <c r="MFG318" s="96"/>
      <c r="MFH318" s="96"/>
      <c r="MFI318" s="96"/>
      <c r="MFJ318" s="96"/>
      <c r="MFK318" s="96"/>
      <c r="MFL318" s="96"/>
      <c r="MFM318" s="96"/>
      <c r="MFN318" s="96"/>
      <c r="MFO318" s="96"/>
      <c r="MFP318" s="96"/>
      <c r="MFQ318" s="96"/>
      <c r="MFR318" s="96"/>
      <c r="MFS318" s="96"/>
      <c r="MFT318" s="96"/>
      <c r="MFU318" s="96"/>
      <c r="MFV318" s="96"/>
      <c r="MFW318" s="96"/>
      <c r="MFX318" s="96"/>
      <c r="MFY318" s="96"/>
      <c r="MFZ318" s="96"/>
      <c r="MGA318" s="96"/>
      <c r="MGB318" s="96"/>
      <c r="MGC318" s="96"/>
      <c r="MGD318" s="96"/>
      <c r="MGE318" s="96"/>
      <c r="MGF318" s="96"/>
      <c r="MGG318" s="96"/>
      <c r="MGH318" s="96"/>
      <c r="MGI318" s="96"/>
      <c r="MGJ318" s="96"/>
      <c r="MGK318" s="96"/>
      <c r="MGL318" s="96"/>
      <c r="MGM318" s="96"/>
      <c r="MGN318" s="96"/>
      <c r="MGO318" s="96"/>
      <c r="MGP318" s="96"/>
      <c r="MGQ318" s="96"/>
      <c r="MGR318" s="96"/>
      <c r="MGS318" s="96"/>
      <c r="MGT318" s="96"/>
      <c r="MGU318" s="96"/>
      <c r="MGV318" s="96"/>
      <c r="MGW318" s="96"/>
      <c r="MGX318" s="96"/>
      <c r="MGY318" s="96"/>
      <c r="MGZ318" s="96"/>
      <c r="MHA318" s="96"/>
      <c r="MHB318" s="96"/>
      <c r="MHC318" s="96"/>
      <c r="MHD318" s="96"/>
      <c r="MHE318" s="96"/>
      <c r="MHF318" s="96"/>
      <c r="MHG318" s="96"/>
      <c r="MHH318" s="96"/>
      <c r="MHI318" s="96"/>
      <c r="MHJ318" s="96"/>
      <c r="MHK318" s="96"/>
      <c r="MHL318" s="96"/>
      <c r="MHM318" s="96"/>
      <c r="MHN318" s="96"/>
      <c r="MHO318" s="96"/>
      <c r="MHP318" s="96"/>
      <c r="MHQ318" s="96"/>
      <c r="MHR318" s="96"/>
      <c r="MHS318" s="96"/>
      <c r="MHT318" s="96"/>
      <c r="MHU318" s="96"/>
      <c r="MHV318" s="96"/>
      <c r="MHW318" s="96"/>
      <c r="MHX318" s="96"/>
      <c r="MHY318" s="96"/>
      <c r="MHZ318" s="96"/>
      <c r="MIA318" s="96"/>
      <c r="MIB318" s="96"/>
      <c r="MIC318" s="96"/>
      <c r="MID318" s="96"/>
      <c r="MIE318" s="96"/>
      <c r="MIF318" s="96"/>
      <c r="MIG318" s="96"/>
      <c r="MIH318" s="96"/>
      <c r="MII318" s="96"/>
      <c r="MIJ318" s="96"/>
      <c r="MIK318" s="96"/>
      <c r="MIL318" s="96"/>
      <c r="MIM318" s="96"/>
      <c r="MIN318" s="96"/>
      <c r="MIO318" s="96"/>
      <c r="MIP318" s="96"/>
      <c r="MIQ318" s="96"/>
      <c r="MIR318" s="96"/>
      <c r="MIS318" s="96"/>
      <c r="MIT318" s="96"/>
      <c r="MIU318" s="96"/>
      <c r="MIV318" s="96"/>
      <c r="MIW318" s="96"/>
      <c r="MIX318" s="96"/>
      <c r="MIY318" s="96"/>
      <c r="MIZ318" s="96"/>
      <c r="MJA318" s="96"/>
      <c r="MJB318" s="96"/>
      <c r="MJC318" s="96"/>
      <c r="MJD318" s="96"/>
      <c r="MJE318" s="96"/>
      <c r="MJF318" s="96"/>
      <c r="MJG318" s="96"/>
      <c r="MJH318" s="96"/>
      <c r="MJI318" s="96"/>
      <c r="MJJ318" s="96"/>
      <c r="MJK318" s="96"/>
      <c r="MJL318" s="96"/>
      <c r="MJM318" s="96"/>
      <c r="MJN318" s="96"/>
      <c r="MJO318" s="96"/>
      <c r="MJP318" s="96"/>
      <c r="MJQ318" s="96"/>
      <c r="MJR318" s="96"/>
      <c r="MJS318" s="96"/>
      <c r="MJT318" s="96"/>
      <c r="MJU318" s="96"/>
      <c r="MJV318" s="96"/>
      <c r="MJW318" s="96"/>
      <c r="MJX318" s="96"/>
      <c r="MJY318" s="96"/>
      <c r="MJZ318" s="96"/>
      <c r="MKA318" s="96"/>
      <c r="MKB318" s="96"/>
      <c r="MKC318" s="96"/>
      <c r="MKD318" s="96"/>
      <c r="MKE318" s="96"/>
      <c r="MKF318" s="96"/>
      <c r="MKG318" s="96"/>
      <c r="MKH318" s="96"/>
      <c r="MKI318" s="96"/>
      <c r="MKJ318" s="96"/>
      <c r="MKK318" s="96"/>
      <c r="MKL318" s="96"/>
      <c r="MKM318" s="96"/>
      <c r="MKN318" s="96"/>
      <c r="MKO318" s="96"/>
      <c r="MKP318" s="96"/>
      <c r="MKQ318" s="96"/>
      <c r="MKR318" s="96"/>
      <c r="MKS318" s="96"/>
      <c r="MKT318" s="96"/>
      <c r="MKU318" s="96"/>
      <c r="MKV318" s="96"/>
      <c r="MKW318" s="96"/>
      <c r="MKX318" s="96"/>
      <c r="MKY318" s="96"/>
      <c r="MKZ318" s="96"/>
      <c r="MLA318" s="96"/>
      <c r="MLB318" s="96"/>
      <c r="MLC318" s="96"/>
      <c r="MLD318" s="96"/>
      <c r="MLE318" s="96"/>
      <c r="MLF318" s="96"/>
      <c r="MLG318" s="96"/>
      <c r="MLH318" s="96"/>
      <c r="MLI318" s="96"/>
      <c r="MLJ318" s="96"/>
      <c r="MLK318" s="96"/>
      <c r="MLL318" s="96"/>
      <c r="MLM318" s="96"/>
      <c r="MLN318" s="96"/>
      <c r="MLO318" s="96"/>
      <c r="MLP318" s="96"/>
      <c r="MLQ318" s="96"/>
      <c r="MLR318" s="96"/>
      <c r="MLS318" s="96"/>
      <c r="MLT318" s="96"/>
      <c r="MLU318" s="96"/>
      <c r="MLV318" s="96"/>
      <c r="MLW318" s="96"/>
      <c r="MLX318" s="96"/>
      <c r="MLY318" s="96"/>
      <c r="MLZ318" s="96"/>
      <c r="MMA318" s="96"/>
      <c r="MMB318" s="96"/>
      <c r="MMC318" s="96"/>
      <c r="MMD318" s="96"/>
      <c r="MME318" s="96"/>
      <c r="MMF318" s="96"/>
      <c r="MMG318" s="96"/>
      <c r="MMH318" s="96"/>
      <c r="MMI318" s="96"/>
      <c r="MMJ318" s="96"/>
      <c r="MMK318" s="96"/>
      <c r="MML318" s="96"/>
      <c r="MMM318" s="96"/>
      <c r="MMN318" s="96"/>
      <c r="MMO318" s="96"/>
      <c r="MMP318" s="96"/>
      <c r="MMQ318" s="96"/>
      <c r="MMR318" s="96"/>
      <c r="MMS318" s="96"/>
      <c r="MMT318" s="96"/>
      <c r="MMU318" s="96"/>
      <c r="MMV318" s="96"/>
      <c r="MMW318" s="96"/>
      <c r="MMX318" s="96"/>
      <c r="MMY318" s="96"/>
      <c r="MMZ318" s="96"/>
      <c r="MNA318" s="96"/>
      <c r="MNB318" s="96"/>
      <c r="MNC318" s="96"/>
      <c r="MND318" s="96"/>
      <c r="MNE318" s="96"/>
      <c r="MNF318" s="96"/>
      <c r="MNG318" s="96"/>
      <c r="MNH318" s="96"/>
      <c r="MNI318" s="96"/>
      <c r="MNJ318" s="96"/>
      <c r="MNK318" s="96"/>
      <c r="MNL318" s="96"/>
      <c r="MNM318" s="96"/>
      <c r="MNN318" s="96"/>
      <c r="MNO318" s="96"/>
      <c r="MNP318" s="96"/>
      <c r="MNQ318" s="96"/>
      <c r="MNR318" s="96"/>
      <c r="MNS318" s="96"/>
      <c r="MNT318" s="96"/>
      <c r="MNU318" s="96"/>
      <c r="MNV318" s="96"/>
      <c r="MNW318" s="96"/>
      <c r="MNX318" s="96"/>
      <c r="MNY318" s="96"/>
      <c r="MNZ318" s="96"/>
      <c r="MOA318" s="96"/>
      <c r="MOB318" s="96"/>
      <c r="MOC318" s="96"/>
      <c r="MOD318" s="96"/>
      <c r="MOE318" s="96"/>
      <c r="MOF318" s="96"/>
      <c r="MOG318" s="96"/>
      <c r="MOH318" s="96"/>
      <c r="MOI318" s="96"/>
      <c r="MOJ318" s="96"/>
      <c r="MOK318" s="96"/>
      <c r="MOL318" s="96"/>
      <c r="MOM318" s="96"/>
      <c r="MON318" s="96"/>
      <c r="MOO318" s="96"/>
      <c r="MOP318" s="96"/>
      <c r="MOQ318" s="96"/>
      <c r="MOR318" s="96"/>
      <c r="MOS318" s="96"/>
      <c r="MOT318" s="96"/>
      <c r="MOU318" s="96"/>
      <c r="MOV318" s="96"/>
      <c r="MOW318" s="96"/>
      <c r="MOX318" s="96"/>
      <c r="MOY318" s="96"/>
      <c r="MOZ318" s="96"/>
      <c r="MPA318" s="96"/>
      <c r="MPB318" s="96"/>
      <c r="MPC318" s="96"/>
      <c r="MPD318" s="96"/>
      <c r="MPE318" s="96"/>
      <c r="MPF318" s="96"/>
      <c r="MPG318" s="96"/>
      <c r="MPH318" s="96"/>
      <c r="MPI318" s="96"/>
      <c r="MPJ318" s="96"/>
      <c r="MPK318" s="96"/>
      <c r="MPL318" s="96"/>
      <c r="MPM318" s="96"/>
      <c r="MPN318" s="96"/>
      <c r="MPO318" s="96"/>
      <c r="MPP318" s="96"/>
      <c r="MPQ318" s="96"/>
      <c r="MPR318" s="96"/>
      <c r="MPS318" s="96"/>
      <c r="MPT318" s="96"/>
      <c r="MPU318" s="96"/>
      <c r="MPV318" s="96"/>
      <c r="MPW318" s="96"/>
      <c r="MPX318" s="96"/>
      <c r="MPY318" s="96"/>
      <c r="MPZ318" s="96"/>
      <c r="MQA318" s="96"/>
      <c r="MQB318" s="96"/>
      <c r="MQC318" s="96"/>
      <c r="MQD318" s="96"/>
      <c r="MQE318" s="96"/>
      <c r="MQF318" s="96"/>
      <c r="MQG318" s="96"/>
      <c r="MQH318" s="96"/>
      <c r="MQI318" s="96"/>
      <c r="MQJ318" s="96"/>
      <c r="MQK318" s="96"/>
      <c r="MQL318" s="96"/>
      <c r="MQM318" s="96"/>
      <c r="MQN318" s="96"/>
      <c r="MQO318" s="96"/>
      <c r="MQP318" s="96"/>
      <c r="MQQ318" s="96"/>
      <c r="MQR318" s="96"/>
      <c r="MQS318" s="96"/>
      <c r="MQT318" s="96"/>
      <c r="MQU318" s="96"/>
      <c r="MQV318" s="96"/>
      <c r="MQW318" s="96"/>
      <c r="MQX318" s="96"/>
      <c r="MQY318" s="96"/>
      <c r="MQZ318" s="96"/>
      <c r="MRA318" s="96"/>
      <c r="MRB318" s="96"/>
      <c r="MRC318" s="96"/>
      <c r="MRD318" s="96"/>
      <c r="MRE318" s="96"/>
      <c r="MRF318" s="96"/>
      <c r="MRG318" s="96"/>
      <c r="MRH318" s="96"/>
      <c r="MRI318" s="96"/>
      <c r="MRJ318" s="96"/>
      <c r="MRK318" s="96"/>
      <c r="MRL318" s="96"/>
      <c r="MRM318" s="96"/>
      <c r="MRN318" s="96"/>
      <c r="MRO318" s="96"/>
      <c r="MRP318" s="96"/>
      <c r="MRQ318" s="96"/>
      <c r="MRR318" s="96"/>
      <c r="MRS318" s="96"/>
      <c r="MRT318" s="96"/>
      <c r="MRU318" s="96"/>
      <c r="MRV318" s="96"/>
      <c r="MRW318" s="96"/>
      <c r="MRX318" s="96"/>
      <c r="MRY318" s="96"/>
      <c r="MRZ318" s="96"/>
      <c r="MSA318" s="96"/>
      <c r="MSB318" s="96"/>
      <c r="MSC318" s="96"/>
      <c r="MSD318" s="96"/>
      <c r="MSE318" s="96"/>
      <c r="MSF318" s="96"/>
      <c r="MSG318" s="96"/>
      <c r="MSH318" s="96"/>
      <c r="MSI318" s="96"/>
      <c r="MSJ318" s="96"/>
      <c r="MSK318" s="96"/>
      <c r="MSL318" s="96"/>
      <c r="MSM318" s="96"/>
      <c r="MSN318" s="96"/>
      <c r="MSO318" s="96"/>
      <c r="MSP318" s="96"/>
      <c r="MSQ318" s="96"/>
      <c r="MSR318" s="96"/>
      <c r="MSS318" s="96"/>
      <c r="MST318" s="96"/>
      <c r="MSU318" s="96"/>
      <c r="MSV318" s="96"/>
      <c r="MSW318" s="96"/>
      <c r="MSX318" s="96"/>
      <c r="MSY318" s="96"/>
      <c r="MSZ318" s="96"/>
      <c r="MTA318" s="96"/>
      <c r="MTB318" s="96"/>
      <c r="MTC318" s="96"/>
      <c r="MTD318" s="96"/>
      <c r="MTE318" s="96"/>
      <c r="MTF318" s="96"/>
      <c r="MTG318" s="96"/>
      <c r="MTH318" s="96"/>
      <c r="MTI318" s="96"/>
      <c r="MTJ318" s="96"/>
      <c r="MTK318" s="96"/>
      <c r="MTL318" s="96"/>
      <c r="MTM318" s="96"/>
      <c r="MTN318" s="96"/>
      <c r="MTO318" s="96"/>
      <c r="MTP318" s="96"/>
      <c r="MTQ318" s="96"/>
      <c r="MTR318" s="96"/>
      <c r="MTS318" s="96"/>
      <c r="MTT318" s="96"/>
      <c r="MTU318" s="96"/>
      <c r="MTV318" s="96"/>
      <c r="MTW318" s="96"/>
      <c r="MTX318" s="96"/>
      <c r="MTY318" s="96"/>
      <c r="MTZ318" s="96"/>
      <c r="MUA318" s="96"/>
      <c r="MUB318" s="96"/>
      <c r="MUC318" s="96"/>
      <c r="MUD318" s="96"/>
      <c r="MUE318" s="96"/>
      <c r="MUF318" s="96"/>
      <c r="MUG318" s="96"/>
      <c r="MUH318" s="96"/>
      <c r="MUI318" s="96"/>
      <c r="MUJ318" s="96"/>
      <c r="MUK318" s="96"/>
      <c r="MUL318" s="96"/>
      <c r="MUM318" s="96"/>
      <c r="MUN318" s="96"/>
      <c r="MUO318" s="96"/>
      <c r="MUP318" s="96"/>
      <c r="MUQ318" s="96"/>
      <c r="MUR318" s="96"/>
      <c r="MUS318" s="96"/>
      <c r="MUT318" s="96"/>
      <c r="MUU318" s="96"/>
      <c r="MUV318" s="96"/>
      <c r="MUW318" s="96"/>
      <c r="MUX318" s="96"/>
      <c r="MUY318" s="96"/>
      <c r="MUZ318" s="96"/>
      <c r="MVA318" s="96"/>
      <c r="MVB318" s="96"/>
      <c r="MVC318" s="96"/>
      <c r="MVD318" s="96"/>
      <c r="MVE318" s="96"/>
      <c r="MVF318" s="96"/>
      <c r="MVG318" s="96"/>
      <c r="MVH318" s="96"/>
      <c r="MVI318" s="96"/>
      <c r="MVJ318" s="96"/>
      <c r="MVK318" s="96"/>
      <c r="MVL318" s="96"/>
      <c r="MVM318" s="96"/>
      <c r="MVN318" s="96"/>
      <c r="MVO318" s="96"/>
      <c r="MVP318" s="96"/>
      <c r="MVQ318" s="96"/>
      <c r="MVR318" s="96"/>
      <c r="MVS318" s="96"/>
      <c r="MVT318" s="96"/>
      <c r="MVU318" s="96"/>
      <c r="MVV318" s="96"/>
      <c r="MVW318" s="96"/>
      <c r="MVX318" s="96"/>
      <c r="MVY318" s="96"/>
      <c r="MVZ318" s="96"/>
      <c r="MWA318" s="96"/>
      <c r="MWB318" s="96"/>
      <c r="MWC318" s="96"/>
      <c r="MWD318" s="96"/>
      <c r="MWE318" s="96"/>
      <c r="MWF318" s="96"/>
      <c r="MWG318" s="96"/>
      <c r="MWH318" s="96"/>
      <c r="MWI318" s="96"/>
      <c r="MWJ318" s="96"/>
      <c r="MWK318" s="96"/>
      <c r="MWL318" s="96"/>
      <c r="MWM318" s="96"/>
      <c r="MWN318" s="96"/>
      <c r="MWO318" s="96"/>
      <c r="MWP318" s="96"/>
      <c r="MWQ318" s="96"/>
      <c r="MWR318" s="96"/>
      <c r="MWS318" s="96"/>
      <c r="MWT318" s="96"/>
      <c r="MWU318" s="96"/>
      <c r="MWV318" s="96"/>
      <c r="MWW318" s="96"/>
      <c r="MWX318" s="96"/>
      <c r="MWY318" s="96"/>
      <c r="MWZ318" s="96"/>
      <c r="MXA318" s="96"/>
      <c r="MXB318" s="96"/>
      <c r="MXC318" s="96"/>
      <c r="MXD318" s="96"/>
      <c r="MXE318" s="96"/>
      <c r="MXF318" s="96"/>
      <c r="MXG318" s="96"/>
      <c r="MXH318" s="96"/>
      <c r="MXI318" s="96"/>
      <c r="MXJ318" s="96"/>
      <c r="MXK318" s="96"/>
      <c r="MXL318" s="96"/>
      <c r="MXM318" s="96"/>
      <c r="MXN318" s="96"/>
      <c r="MXO318" s="96"/>
      <c r="MXP318" s="96"/>
      <c r="MXQ318" s="96"/>
      <c r="MXR318" s="96"/>
      <c r="MXS318" s="96"/>
      <c r="MXT318" s="96"/>
      <c r="MXU318" s="96"/>
      <c r="MXV318" s="96"/>
      <c r="MXW318" s="96"/>
      <c r="MXX318" s="96"/>
      <c r="MXY318" s="96"/>
      <c r="MXZ318" s="96"/>
      <c r="MYA318" s="96"/>
      <c r="MYB318" s="96"/>
      <c r="MYC318" s="96"/>
      <c r="MYD318" s="96"/>
      <c r="MYE318" s="96"/>
      <c r="MYF318" s="96"/>
      <c r="MYG318" s="96"/>
      <c r="MYH318" s="96"/>
      <c r="MYI318" s="96"/>
      <c r="MYJ318" s="96"/>
      <c r="MYK318" s="96"/>
      <c r="MYL318" s="96"/>
      <c r="MYM318" s="96"/>
      <c r="MYN318" s="96"/>
      <c r="MYO318" s="96"/>
      <c r="MYP318" s="96"/>
      <c r="MYQ318" s="96"/>
      <c r="MYR318" s="96"/>
      <c r="MYS318" s="96"/>
      <c r="MYT318" s="96"/>
      <c r="MYU318" s="96"/>
      <c r="MYV318" s="96"/>
      <c r="MYW318" s="96"/>
      <c r="MYX318" s="96"/>
      <c r="MYY318" s="96"/>
      <c r="MYZ318" s="96"/>
      <c r="MZA318" s="96"/>
      <c r="MZB318" s="96"/>
      <c r="MZC318" s="96"/>
      <c r="MZD318" s="96"/>
      <c r="MZE318" s="96"/>
      <c r="MZF318" s="96"/>
      <c r="MZG318" s="96"/>
      <c r="MZH318" s="96"/>
      <c r="MZI318" s="96"/>
      <c r="MZJ318" s="96"/>
      <c r="MZK318" s="96"/>
      <c r="MZL318" s="96"/>
      <c r="MZM318" s="96"/>
      <c r="MZN318" s="96"/>
      <c r="MZO318" s="96"/>
      <c r="MZP318" s="96"/>
      <c r="MZQ318" s="96"/>
      <c r="MZR318" s="96"/>
      <c r="MZS318" s="96"/>
      <c r="MZT318" s="96"/>
      <c r="MZU318" s="96"/>
      <c r="MZV318" s="96"/>
      <c r="MZW318" s="96"/>
      <c r="MZX318" s="96"/>
      <c r="MZY318" s="96"/>
      <c r="MZZ318" s="96"/>
      <c r="NAA318" s="96"/>
      <c r="NAB318" s="96"/>
      <c r="NAC318" s="96"/>
      <c r="NAD318" s="96"/>
      <c r="NAE318" s="96"/>
      <c r="NAF318" s="96"/>
      <c r="NAG318" s="96"/>
      <c r="NAH318" s="96"/>
      <c r="NAI318" s="96"/>
      <c r="NAJ318" s="96"/>
      <c r="NAK318" s="96"/>
      <c r="NAL318" s="96"/>
      <c r="NAM318" s="96"/>
      <c r="NAN318" s="96"/>
      <c r="NAO318" s="96"/>
      <c r="NAP318" s="96"/>
      <c r="NAQ318" s="96"/>
      <c r="NAR318" s="96"/>
      <c r="NAS318" s="96"/>
      <c r="NAT318" s="96"/>
      <c r="NAU318" s="96"/>
      <c r="NAV318" s="96"/>
      <c r="NAW318" s="96"/>
      <c r="NAX318" s="96"/>
      <c r="NAY318" s="96"/>
      <c r="NAZ318" s="96"/>
      <c r="NBA318" s="96"/>
      <c r="NBB318" s="96"/>
      <c r="NBC318" s="96"/>
      <c r="NBD318" s="96"/>
      <c r="NBE318" s="96"/>
      <c r="NBF318" s="96"/>
      <c r="NBG318" s="96"/>
      <c r="NBH318" s="96"/>
      <c r="NBI318" s="96"/>
      <c r="NBJ318" s="96"/>
      <c r="NBK318" s="96"/>
      <c r="NBL318" s="96"/>
      <c r="NBM318" s="96"/>
      <c r="NBN318" s="96"/>
      <c r="NBO318" s="96"/>
      <c r="NBP318" s="96"/>
      <c r="NBQ318" s="96"/>
      <c r="NBR318" s="96"/>
      <c r="NBS318" s="96"/>
      <c r="NBT318" s="96"/>
      <c r="NBU318" s="96"/>
      <c r="NBV318" s="96"/>
      <c r="NBW318" s="96"/>
      <c r="NBX318" s="96"/>
      <c r="NBY318" s="96"/>
      <c r="NBZ318" s="96"/>
      <c r="NCA318" s="96"/>
      <c r="NCB318" s="96"/>
      <c r="NCC318" s="96"/>
      <c r="NCD318" s="96"/>
      <c r="NCE318" s="96"/>
      <c r="NCF318" s="96"/>
      <c r="NCG318" s="96"/>
      <c r="NCH318" s="96"/>
      <c r="NCI318" s="96"/>
      <c r="NCJ318" s="96"/>
      <c r="NCK318" s="96"/>
      <c r="NCL318" s="96"/>
      <c r="NCM318" s="96"/>
      <c r="NCN318" s="96"/>
      <c r="NCO318" s="96"/>
      <c r="NCP318" s="96"/>
      <c r="NCQ318" s="96"/>
      <c r="NCR318" s="96"/>
      <c r="NCS318" s="96"/>
      <c r="NCT318" s="96"/>
      <c r="NCU318" s="96"/>
      <c r="NCV318" s="96"/>
      <c r="NCW318" s="96"/>
      <c r="NCX318" s="96"/>
      <c r="NCY318" s="96"/>
      <c r="NCZ318" s="96"/>
      <c r="NDA318" s="96"/>
      <c r="NDB318" s="96"/>
      <c r="NDC318" s="96"/>
      <c r="NDD318" s="96"/>
      <c r="NDE318" s="96"/>
      <c r="NDF318" s="96"/>
      <c r="NDG318" s="96"/>
      <c r="NDH318" s="96"/>
      <c r="NDI318" s="96"/>
      <c r="NDJ318" s="96"/>
      <c r="NDK318" s="96"/>
      <c r="NDL318" s="96"/>
      <c r="NDM318" s="96"/>
      <c r="NDN318" s="96"/>
      <c r="NDO318" s="96"/>
      <c r="NDP318" s="96"/>
      <c r="NDQ318" s="96"/>
      <c r="NDR318" s="96"/>
      <c r="NDS318" s="96"/>
      <c r="NDT318" s="96"/>
      <c r="NDU318" s="96"/>
      <c r="NDV318" s="96"/>
      <c r="NDW318" s="96"/>
      <c r="NDX318" s="96"/>
      <c r="NDY318" s="96"/>
      <c r="NDZ318" s="96"/>
      <c r="NEA318" s="96"/>
      <c r="NEB318" s="96"/>
      <c r="NEC318" s="96"/>
      <c r="NED318" s="96"/>
      <c r="NEE318" s="96"/>
      <c r="NEF318" s="96"/>
      <c r="NEG318" s="96"/>
      <c r="NEH318" s="96"/>
      <c r="NEI318" s="96"/>
      <c r="NEJ318" s="96"/>
      <c r="NEK318" s="96"/>
      <c r="NEL318" s="96"/>
      <c r="NEM318" s="96"/>
      <c r="NEN318" s="96"/>
      <c r="NEO318" s="96"/>
      <c r="NEP318" s="96"/>
      <c r="NEQ318" s="96"/>
      <c r="NER318" s="96"/>
      <c r="NES318" s="96"/>
      <c r="NET318" s="96"/>
      <c r="NEU318" s="96"/>
      <c r="NEV318" s="96"/>
      <c r="NEW318" s="96"/>
      <c r="NEX318" s="96"/>
      <c r="NEY318" s="96"/>
      <c r="NEZ318" s="96"/>
      <c r="NFA318" s="96"/>
      <c r="NFB318" s="96"/>
      <c r="NFC318" s="96"/>
      <c r="NFD318" s="96"/>
      <c r="NFE318" s="96"/>
      <c r="NFF318" s="96"/>
      <c r="NFG318" s="96"/>
      <c r="NFH318" s="96"/>
      <c r="NFI318" s="96"/>
      <c r="NFJ318" s="96"/>
      <c r="NFK318" s="96"/>
      <c r="NFL318" s="96"/>
      <c r="NFM318" s="96"/>
      <c r="NFN318" s="96"/>
      <c r="NFO318" s="96"/>
      <c r="NFP318" s="96"/>
      <c r="NFQ318" s="96"/>
      <c r="NFR318" s="96"/>
      <c r="NFS318" s="96"/>
      <c r="NFT318" s="96"/>
      <c r="NFU318" s="96"/>
      <c r="NFV318" s="96"/>
      <c r="NFW318" s="96"/>
      <c r="NFX318" s="96"/>
      <c r="NFY318" s="96"/>
      <c r="NFZ318" s="96"/>
      <c r="NGA318" s="96"/>
      <c r="NGB318" s="96"/>
      <c r="NGC318" s="96"/>
      <c r="NGD318" s="96"/>
      <c r="NGE318" s="96"/>
      <c r="NGF318" s="96"/>
      <c r="NGG318" s="96"/>
      <c r="NGH318" s="96"/>
      <c r="NGI318" s="96"/>
      <c r="NGJ318" s="96"/>
      <c r="NGK318" s="96"/>
      <c r="NGL318" s="96"/>
      <c r="NGM318" s="96"/>
      <c r="NGN318" s="96"/>
      <c r="NGO318" s="96"/>
      <c r="NGP318" s="96"/>
      <c r="NGQ318" s="96"/>
      <c r="NGR318" s="96"/>
      <c r="NGS318" s="96"/>
      <c r="NGT318" s="96"/>
      <c r="NGU318" s="96"/>
      <c r="NGV318" s="96"/>
      <c r="NGW318" s="96"/>
      <c r="NGX318" s="96"/>
      <c r="NGY318" s="96"/>
      <c r="NGZ318" s="96"/>
      <c r="NHA318" s="96"/>
      <c r="NHB318" s="96"/>
      <c r="NHC318" s="96"/>
      <c r="NHD318" s="96"/>
      <c r="NHE318" s="96"/>
      <c r="NHF318" s="96"/>
      <c r="NHG318" s="96"/>
      <c r="NHH318" s="96"/>
      <c r="NHI318" s="96"/>
      <c r="NHJ318" s="96"/>
      <c r="NHK318" s="96"/>
      <c r="NHL318" s="96"/>
      <c r="NHM318" s="96"/>
      <c r="NHN318" s="96"/>
      <c r="NHO318" s="96"/>
      <c r="NHP318" s="96"/>
      <c r="NHQ318" s="96"/>
      <c r="NHR318" s="96"/>
      <c r="NHS318" s="96"/>
      <c r="NHT318" s="96"/>
      <c r="NHU318" s="96"/>
      <c r="NHV318" s="96"/>
      <c r="NHW318" s="96"/>
      <c r="NHX318" s="96"/>
      <c r="NHY318" s="96"/>
      <c r="NHZ318" s="96"/>
      <c r="NIA318" s="96"/>
      <c r="NIB318" s="96"/>
      <c r="NIC318" s="96"/>
      <c r="NID318" s="96"/>
      <c r="NIE318" s="96"/>
      <c r="NIF318" s="96"/>
      <c r="NIG318" s="96"/>
      <c r="NIH318" s="96"/>
      <c r="NII318" s="96"/>
      <c r="NIJ318" s="96"/>
      <c r="NIK318" s="96"/>
      <c r="NIL318" s="96"/>
      <c r="NIM318" s="96"/>
      <c r="NIN318" s="96"/>
      <c r="NIO318" s="96"/>
      <c r="NIP318" s="96"/>
      <c r="NIQ318" s="96"/>
      <c r="NIR318" s="96"/>
      <c r="NIS318" s="96"/>
      <c r="NIT318" s="96"/>
      <c r="NIU318" s="96"/>
      <c r="NIV318" s="96"/>
      <c r="NIW318" s="96"/>
      <c r="NIX318" s="96"/>
      <c r="NIY318" s="96"/>
      <c r="NIZ318" s="96"/>
      <c r="NJA318" s="96"/>
      <c r="NJB318" s="96"/>
      <c r="NJC318" s="96"/>
      <c r="NJD318" s="96"/>
      <c r="NJE318" s="96"/>
      <c r="NJF318" s="96"/>
      <c r="NJG318" s="96"/>
      <c r="NJH318" s="96"/>
      <c r="NJI318" s="96"/>
      <c r="NJJ318" s="96"/>
      <c r="NJK318" s="96"/>
      <c r="NJL318" s="96"/>
      <c r="NJM318" s="96"/>
      <c r="NJN318" s="96"/>
      <c r="NJO318" s="96"/>
      <c r="NJP318" s="96"/>
      <c r="NJQ318" s="96"/>
      <c r="NJR318" s="96"/>
      <c r="NJS318" s="96"/>
      <c r="NJT318" s="96"/>
      <c r="NJU318" s="96"/>
      <c r="NJV318" s="96"/>
      <c r="NJW318" s="96"/>
      <c r="NJX318" s="96"/>
      <c r="NJY318" s="96"/>
      <c r="NJZ318" s="96"/>
      <c r="NKA318" s="96"/>
      <c r="NKB318" s="96"/>
      <c r="NKC318" s="96"/>
      <c r="NKD318" s="96"/>
      <c r="NKE318" s="96"/>
      <c r="NKF318" s="96"/>
      <c r="NKG318" s="96"/>
      <c r="NKH318" s="96"/>
      <c r="NKI318" s="96"/>
      <c r="NKJ318" s="96"/>
      <c r="NKK318" s="96"/>
      <c r="NKL318" s="96"/>
      <c r="NKM318" s="96"/>
      <c r="NKN318" s="96"/>
      <c r="NKO318" s="96"/>
      <c r="NKP318" s="96"/>
      <c r="NKQ318" s="96"/>
      <c r="NKR318" s="96"/>
      <c r="NKS318" s="96"/>
      <c r="NKT318" s="96"/>
      <c r="NKU318" s="96"/>
      <c r="NKV318" s="96"/>
      <c r="NKW318" s="96"/>
      <c r="NKX318" s="96"/>
      <c r="NKY318" s="96"/>
      <c r="NKZ318" s="96"/>
      <c r="NLA318" s="96"/>
      <c r="NLB318" s="96"/>
      <c r="NLC318" s="96"/>
      <c r="NLD318" s="96"/>
      <c r="NLE318" s="96"/>
      <c r="NLF318" s="96"/>
      <c r="NLG318" s="96"/>
      <c r="NLH318" s="96"/>
      <c r="NLI318" s="96"/>
      <c r="NLJ318" s="96"/>
      <c r="NLK318" s="96"/>
      <c r="NLL318" s="96"/>
      <c r="NLM318" s="96"/>
      <c r="NLN318" s="96"/>
      <c r="NLO318" s="96"/>
      <c r="NLP318" s="96"/>
      <c r="NLQ318" s="96"/>
      <c r="NLR318" s="96"/>
      <c r="NLS318" s="96"/>
      <c r="NLT318" s="96"/>
      <c r="NLU318" s="96"/>
      <c r="NLV318" s="96"/>
      <c r="NLW318" s="96"/>
      <c r="NLX318" s="96"/>
      <c r="NLY318" s="96"/>
      <c r="NLZ318" s="96"/>
      <c r="NMA318" s="96"/>
      <c r="NMB318" s="96"/>
      <c r="NMC318" s="96"/>
      <c r="NMD318" s="96"/>
      <c r="NME318" s="96"/>
      <c r="NMF318" s="96"/>
      <c r="NMG318" s="96"/>
      <c r="NMH318" s="96"/>
      <c r="NMI318" s="96"/>
      <c r="NMJ318" s="96"/>
      <c r="NMK318" s="96"/>
      <c r="NML318" s="96"/>
      <c r="NMM318" s="96"/>
      <c r="NMN318" s="96"/>
      <c r="NMO318" s="96"/>
      <c r="NMP318" s="96"/>
      <c r="NMQ318" s="96"/>
      <c r="NMR318" s="96"/>
      <c r="NMS318" s="96"/>
      <c r="NMT318" s="96"/>
      <c r="NMU318" s="96"/>
      <c r="NMV318" s="96"/>
      <c r="NMW318" s="96"/>
      <c r="NMX318" s="96"/>
      <c r="NMY318" s="96"/>
      <c r="NMZ318" s="96"/>
      <c r="NNA318" s="96"/>
      <c r="NNB318" s="96"/>
      <c r="NNC318" s="96"/>
      <c r="NND318" s="96"/>
      <c r="NNE318" s="96"/>
      <c r="NNF318" s="96"/>
      <c r="NNG318" s="96"/>
      <c r="NNH318" s="96"/>
      <c r="NNI318" s="96"/>
      <c r="NNJ318" s="96"/>
      <c r="NNK318" s="96"/>
      <c r="NNL318" s="96"/>
      <c r="NNM318" s="96"/>
      <c r="NNN318" s="96"/>
      <c r="NNO318" s="96"/>
      <c r="NNP318" s="96"/>
      <c r="NNQ318" s="96"/>
      <c r="NNR318" s="96"/>
      <c r="NNS318" s="96"/>
      <c r="NNT318" s="96"/>
      <c r="NNU318" s="96"/>
      <c r="NNV318" s="96"/>
      <c r="NNW318" s="96"/>
      <c r="NNX318" s="96"/>
      <c r="NNY318" s="96"/>
      <c r="NNZ318" s="96"/>
      <c r="NOA318" s="96"/>
      <c r="NOB318" s="96"/>
      <c r="NOC318" s="96"/>
      <c r="NOD318" s="96"/>
      <c r="NOE318" s="96"/>
      <c r="NOF318" s="96"/>
      <c r="NOG318" s="96"/>
      <c r="NOH318" s="96"/>
      <c r="NOI318" s="96"/>
      <c r="NOJ318" s="96"/>
      <c r="NOK318" s="96"/>
      <c r="NOL318" s="96"/>
      <c r="NOM318" s="96"/>
      <c r="NON318" s="96"/>
      <c r="NOO318" s="96"/>
      <c r="NOP318" s="96"/>
      <c r="NOQ318" s="96"/>
      <c r="NOR318" s="96"/>
      <c r="NOS318" s="96"/>
      <c r="NOT318" s="96"/>
      <c r="NOU318" s="96"/>
      <c r="NOV318" s="96"/>
      <c r="NOW318" s="96"/>
      <c r="NOX318" s="96"/>
      <c r="NOY318" s="96"/>
      <c r="NOZ318" s="96"/>
      <c r="NPA318" s="96"/>
      <c r="NPB318" s="96"/>
      <c r="NPC318" s="96"/>
      <c r="NPD318" s="96"/>
      <c r="NPE318" s="96"/>
      <c r="NPF318" s="96"/>
      <c r="NPG318" s="96"/>
      <c r="NPH318" s="96"/>
      <c r="NPI318" s="96"/>
      <c r="NPJ318" s="96"/>
      <c r="NPK318" s="96"/>
      <c r="NPL318" s="96"/>
      <c r="NPM318" s="96"/>
      <c r="NPN318" s="96"/>
      <c r="NPO318" s="96"/>
      <c r="NPP318" s="96"/>
      <c r="NPQ318" s="96"/>
      <c r="NPR318" s="96"/>
      <c r="NPS318" s="96"/>
      <c r="NPT318" s="96"/>
      <c r="NPU318" s="96"/>
      <c r="NPV318" s="96"/>
      <c r="NPW318" s="96"/>
      <c r="NPX318" s="96"/>
      <c r="NPY318" s="96"/>
      <c r="NPZ318" s="96"/>
      <c r="NQA318" s="96"/>
      <c r="NQB318" s="96"/>
      <c r="NQC318" s="96"/>
      <c r="NQD318" s="96"/>
      <c r="NQE318" s="96"/>
      <c r="NQF318" s="96"/>
      <c r="NQG318" s="96"/>
      <c r="NQH318" s="96"/>
      <c r="NQI318" s="96"/>
      <c r="NQJ318" s="96"/>
      <c r="NQK318" s="96"/>
      <c r="NQL318" s="96"/>
      <c r="NQM318" s="96"/>
      <c r="NQN318" s="96"/>
      <c r="NQO318" s="96"/>
      <c r="NQP318" s="96"/>
      <c r="NQQ318" s="96"/>
      <c r="NQR318" s="96"/>
      <c r="NQS318" s="96"/>
      <c r="NQT318" s="96"/>
      <c r="NQU318" s="96"/>
      <c r="NQV318" s="96"/>
      <c r="NQW318" s="96"/>
      <c r="NQX318" s="96"/>
      <c r="NQY318" s="96"/>
      <c r="NQZ318" s="96"/>
      <c r="NRA318" s="96"/>
      <c r="NRB318" s="96"/>
      <c r="NRC318" s="96"/>
      <c r="NRD318" s="96"/>
      <c r="NRE318" s="96"/>
      <c r="NRF318" s="96"/>
      <c r="NRG318" s="96"/>
      <c r="NRH318" s="96"/>
      <c r="NRI318" s="96"/>
      <c r="NRJ318" s="96"/>
      <c r="NRK318" s="96"/>
      <c r="NRL318" s="96"/>
      <c r="NRM318" s="96"/>
      <c r="NRN318" s="96"/>
      <c r="NRO318" s="96"/>
      <c r="NRP318" s="96"/>
      <c r="NRQ318" s="96"/>
      <c r="NRR318" s="96"/>
      <c r="NRS318" s="96"/>
      <c r="NRT318" s="96"/>
      <c r="NRU318" s="96"/>
      <c r="NRV318" s="96"/>
      <c r="NRW318" s="96"/>
      <c r="NRX318" s="96"/>
      <c r="NRY318" s="96"/>
      <c r="NRZ318" s="96"/>
      <c r="NSA318" s="96"/>
      <c r="NSB318" s="96"/>
      <c r="NSC318" s="96"/>
      <c r="NSD318" s="96"/>
      <c r="NSE318" s="96"/>
      <c r="NSF318" s="96"/>
      <c r="NSG318" s="96"/>
      <c r="NSH318" s="96"/>
      <c r="NSI318" s="96"/>
      <c r="NSJ318" s="96"/>
      <c r="NSK318" s="96"/>
      <c r="NSL318" s="96"/>
      <c r="NSM318" s="96"/>
      <c r="NSN318" s="96"/>
      <c r="NSO318" s="96"/>
      <c r="NSP318" s="96"/>
      <c r="NSQ318" s="96"/>
      <c r="NSR318" s="96"/>
      <c r="NSS318" s="96"/>
      <c r="NST318" s="96"/>
      <c r="NSU318" s="96"/>
      <c r="NSV318" s="96"/>
      <c r="NSW318" s="96"/>
      <c r="NSX318" s="96"/>
      <c r="NSY318" s="96"/>
      <c r="NSZ318" s="96"/>
      <c r="NTA318" s="96"/>
      <c r="NTB318" s="96"/>
      <c r="NTC318" s="96"/>
      <c r="NTD318" s="96"/>
      <c r="NTE318" s="96"/>
      <c r="NTF318" s="96"/>
      <c r="NTG318" s="96"/>
      <c r="NTH318" s="96"/>
      <c r="NTI318" s="96"/>
      <c r="NTJ318" s="96"/>
      <c r="NTK318" s="96"/>
      <c r="NTL318" s="96"/>
      <c r="NTM318" s="96"/>
      <c r="NTN318" s="96"/>
      <c r="NTO318" s="96"/>
      <c r="NTP318" s="96"/>
      <c r="NTQ318" s="96"/>
      <c r="NTR318" s="96"/>
      <c r="NTS318" s="96"/>
      <c r="NTT318" s="96"/>
      <c r="NTU318" s="96"/>
      <c r="NTV318" s="96"/>
      <c r="NTW318" s="96"/>
      <c r="NTX318" s="96"/>
      <c r="NTY318" s="96"/>
      <c r="NTZ318" s="96"/>
      <c r="NUA318" s="96"/>
      <c r="NUB318" s="96"/>
      <c r="NUC318" s="96"/>
      <c r="NUD318" s="96"/>
      <c r="NUE318" s="96"/>
      <c r="NUF318" s="96"/>
      <c r="NUG318" s="96"/>
      <c r="NUH318" s="96"/>
      <c r="NUI318" s="96"/>
      <c r="NUJ318" s="96"/>
      <c r="NUK318" s="96"/>
      <c r="NUL318" s="96"/>
      <c r="NUM318" s="96"/>
      <c r="NUN318" s="96"/>
      <c r="NUO318" s="96"/>
      <c r="NUP318" s="96"/>
      <c r="NUQ318" s="96"/>
      <c r="NUR318" s="96"/>
      <c r="NUS318" s="96"/>
      <c r="NUT318" s="96"/>
      <c r="NUU318" s="96"/>
      <c r="NUV318" s="96"/>
      <c r="NUW318" s="96"/>
      <c r="NUX318" s="96"/>
      <c r="NUY318" s="96"/>
      <c r="NUZ318" s="96"/>
      <c r="NVA318" s="96"/>
      <c r="NVB318" s="96"/>
      <c r="NVC318" s="96"/>
      <c r="NVD318" s="96"/>
      <c r="NVE318" s="96"/>
      <c r="NVF318" s="96"/>
      <c r="NVG318" s="96"/>
      <c r="NVH318" s="96"/>
      <c r="NVI318" s="96"/>
      <c r="NVJ318" s="96"/>
      <c r="NVK318" s="96"/>
      <c r="NVL318" s="96"/>
      <c r="NVM318" s="96"/>
      <c r="NVN318" s="96"/>
      <c r="NVO318" s="96"/>
      <c r="NVP318" s="96"/>
      <c r="NVQ318" s="96"/>
      <c r="NVR318" s="96"/>
      <c r="NVS318" s="96"/>
      <c r="NVT318" s="96"/>
      <c r="NVU318" s="96"/>
      <c r="NVV318" s="96"/>
      <c r="NVW318" s="96"/>
      <c r="NVX318" s="96"/>
      <c r="NVY318" s="96"/>
      <c r="NVZ318" s="96"/>
      <c r="NWA318" s="96"/>
      <c r="NWB318" s="96"/>
      <c r="NWC318" s="96"/>
      <c r="NWD318" s="96"/>
      <c r="NWE318" s="96"/>
      <c r="NWF318" s="96"/>
      <c r="NWG318" s="96"/>
      <c r="NWH318" s="96"/>
      <c r="NWI318" s="96"/>
      <c r="NWJ318" s="96"/>
      <c r="NWK318" s="96"/>
      <c r="NWL318" s="96"/>
      <c r="NWM318" s="96"/>
      <c r="NWN318" s="96"/>
      <c r="NWO318" s="96"/>
      <c r="NWP318" s="96"/>
      <c r="NWQ318" s="96"/>
      <c r="NWR318" s="96"/>
      <c r="NWS318" s="96"/>
      <c r="NWT318" s="96"/>
      <c r="NWU318" s="96"/>
      <c r="NWV318" s="96"/>
      <c r="NWW318" s="96"/>
      <c r="NWX318" s="96"/>
      <c r="NWY318" s="96"/>
      <c r="NWZ318" s="96"/>
      <c r="NXA318" s="96"/>
      <c r="NXB318" s="96"/>
      <c r="NXC318" s="96"/>
      <c r="NXD318" s="96"/>
      <c r="NXE318" s="96"/>
      <c r="NXF318" s="96"/>
      <c r="NXG318" s="96"/>
      <c r="NXH318" s="96"/>
      <c r="NXI318" s="96"/>
      <c r="NXJ318" s="96"/>
      <c r="NXK318" s="96"/>
      <c r="NXL318" s="96"/>
      <c r="NXM318" s="96"/>
      <c r="NXN318" s="96"/>
      <c r="NXO318" s="96"/>
      <c r="NXP318" s="96"/>
      <c r="NXQ318" s="96"/>
      <c r="NXR318" s="96"/>
      <c r="NXS318" s="96"/>
      <c r="NXT318" s="96"/>
      <c r="NXU318" s="96"/>
      <c r="NXV318" s="96"/>
      <c r="NXW318" s="96"/>
      <c r="NXX318" s="96"/>
      <c r="NXY318" s="96"/>
      <c r="NXZ318" s="96"/>
      <c r="NYA318" s="96"/>
      <c r="NYB318" s="96"/>
      <c r="NYC318" s="96"/>
      <c r="NYD318" s="96"/>
      <c r="NYE318" s="96"/>
      <c r="NYF318" s="96"/>
      <c r="NYG318" s="96"/>
      <c r="NYH318" s="96"/>
      <c r="NYI318" s="96"/>
      <c r="NYJ318" s="96"/>
      <c r="NYK318" s="96"/>
      <c r="NYL318" s="96"/>
      <c r="NYM318" s="96"/>
      <c r="NYN318" s="96"/>
      <c r="NYO318" s="96"/>
      <c r="NYP318" s="96"/>
      <c r="NYQ318" s="96"/>
      <c r="NYR318" s="96"/>
      <c r="NYS318" s="96"/>
      <c r="NYT318" s="96"/>
      <c r="NYU318" s="96"/>
      <c r="NYV318" s="96"/>
      <c r="NYW318" s="96"/>
      <c r="NYX318" s="96"/>
      <c r="NYY318" s="96"/>
      <c r="NYZ318" s="96"/>
      <c r="NZA318" s="96"/>
      <c r="NZB318" s="96"/>
      <c r="NZC318" s="96"/>
      <c r="NZD318" s="96"/>
      <c r="NZE318" s="96"/>
      <c r="NZF318" s="96"/>
      <c r="NZG318" s="96"/>
      <c r="NZH318" s="96"/>
      <c r="NZI318" s="96"/>
      <c r="NZJ318" s="96"/>
      <c r="NZK318" s="96"/>
      <c r="NZL318" s="96"/>
      <c r="NZM318" s="96"/>
      <c r="NZN318" s="96"/>
      <c r="NZO318" s="96"/>
      <c r="NZP318" s="96"/>
      <c r="NZQ318" s="96"/>
      <c r="NZR318" s="96"/>
      <c r="NZS318" s="96"/>
      <c r="NZT318" s="96"/>
      <c r="NZU318" s="96"/>
      <c r="NZV318" s="96"/>
      <c r="NZW318" s="96"/>
      <c r="NZX318" s="96"/>
      <c r="NZY318" s="96"/>
      <c r="NZZ318" s="96"/>
      <c r="OAA318" s="96"/>
      <c r="OAB318" s="96"/>
      <c r="OAC318" s="96"/>
      <c r="OAD318" s="96"/>
      <c r="OAE318" s="96"/>
      <c r="OAF318" s="96"/>
      <c r="OAG318" s="96"/>
      <c r="OAH318" s="96"/>
      <c r="OAI318" s="96"/>
      <c r="OAJ318" s="96"/>
      <c r="OAK318" s="96"/>
      <c r="OAL318" s="96"/>
      <c r="OAM318" s="96"/>
      <c r="OAN318" s="96"/>
      <c r="OAO318" s="96"/>
      <c r="OAP318" s="96"/>
      <c r="OAQ318" s="96"/>
      <c r="OAR318" s="96"/>
      <c r="OAS318" s="96"/>
      <c r="OAT318" s="96"/>
      <c r="OAU318" s="96"/>
      <c r="OAV318" s="96"/>
      <c r="OAW318" s="96"/>
      <c r="OAX318" s="96"/>
      <c r="OAY318" s="96"/>
      <c r="OAZ318" s="96"/>
      <c r="OBA318" s="96"/>
      <c r="OBB318" s="96"/>
      <c r="OBC318" s="96"/>
      <c r="OBD318" s="96"/>
      <c r="OBE318" s="96"/>
      <c r="OBF318" s="96"/>
      <c r="OBG318" s="96"/>
      <c r="OBH318" s="96"/>
      <c r="OBI318" s="96"/>
      <c r="OBJ318" s="96"/>
      <c r="OBK318" s="96"/>
      <c r="OBL318" s="96"/>
      <c r="OBM318" s="96"/>
      <c r="OBN318" s="96"/>
      <c r="OBO318" s="96"/>
      <c r="OBP318" s="96"/>
      <c r="OBQ318" s="96"/>
      <c r="OBR318" s="96"/>
      <c r="OBS318" s="96"/>
      <c r="OBT318" s="96"/>
      <c r="OBU318" s="96"/>
      <c r="OBV318" s="96"/>
      <c r="OBW318" s="96"/>
      <c r="OBX318" s="96"/>
      <c r="OBY318" s="96"/>
      <c r="OBZ318" s="96"/>
      <c r="OCA318" s="96"/>
      <c r="OCB318" s="96"/>
      <c r="OCC318" s="96"/>
      <c r="OCD318" s="96"/>
      <c r="OCE318" s="96"/>
      <c r="OCF318" s="96"/>
      <c r="OCG318" s="96"/>
      <c r="OCH318" s="96"/>
      <c r="OCI318" s="96"/>
      <c r="OCJ318" s="96"/>
      <c r="OCK318" s="96"/>
      <c r="OCL318" s="96"/>
      <c r="OCM318" s="96"/>
      <c r="OCN318" s="96"/>
      <c r="OCO318" s="96"/>
      <c r="OCP318" s="96"/>
      <c r="OCQ318" s="96"/>
      <c r="OCR318" s="96"/>
      <c r="OCS318" s="96"/>
      <c r="OCT318" s="96"/>
      <c r="OCU318" s="96"/>
      <c r="OCV318" s="96"/>
      <c r="OCW318" s="96"/>
      <c r="OCX318" s="96"/>
      <c r="OCY318" s="96"/>
      <c r="OCZ318" s="96"/>
      <c r="ODA318" s="96"/>
      <c r="ODB318" s="96"/>
      <c r="ODC318" s="96"/>
      <c r="ODD318" s="96"/>
      <c r="ODE318" s="96"/>
      <c r="ODF318" s="96"/>
      <c r="ODG318" s="96"/>
      <c r="ODH318" s="96"/>
      <c r="ODI318" s="96"/>
      <c r="ODJ318" s="96"/>
      <c r="ODK318" s="96"/>
      <c r="ODL318" s="96"/>
      <c r="ODM318" s="96"/>
      <c r="ODN318" s="96"/>
      <c r="ODO318" s="96"/>
      <c r="ODP318" s="96"/>
      <c r="ODQ318" s="96"/>
      <c r="ODR318" s="96"/>
      <c r="ODS318" s="96"/>
      <c r="ODT318" s="96"/>
      <c r="ODU318" s="96"/>
      <c r="ODV318" s="96"/>
      <c r="ODW318" s="96"/>
      <c r="ODX318" s="96"/>
      <c r="ODY318" s="96"/>
      <c r="ODZ318" s="96"/>
      <c r="OEA318" s="96"/>
      <c r="OEB318" s="96"/>
      <c r="OEC318" s="96"/>
      <c r="OED318" s="96"/>
      <c r="OEE318" s="96"/>
      <c r="OEF318" s="96"/>
      <c r="OEG318" s="96"/>
      <c r="OEH318" s="96"/>
      <c r="OEI318" s="96"/>
      <c r="OEJ318" s="96"/>
      <c r="OEK318" s="96"/>
      <c r="OEL318" s="96"/>
      <c r="OEM318" s="96"/>
      <c r="OEN318" s="96"/>
      <c r="OEO318" s="96"/>
      <c r="OEP318" s="96"/>
      <c r="OEQ318" s="96"/>
      <c r="OER318" s="96"/>
      <c r="OES318" s="96"/>
      <c r="OET318" s="96"/>
      <c r="OEU318" s="96"/>
      <c r="OEV318" s="96"/>
      <c r="OEW318" s="96"/>
      <c r="OEX318" s="96"/>
      <c r="OEY318" s="96"/>
      <c r="OEZ318" s="96"/>
      <c r="OFA318" s="96"/>
      <c r="OFB318" s="96"/>
      <c r="OFC318" s="96"/>
      <c r="OFD318" s="96"/>
      <c r="OFE318" s="96"/>
      <c r="OFF318" s="96"/>
      <c r="OFG318" s="96"/>
      <c r="OFH318" s="96"/>
      <c r="OFI318" s="96"/>
      <c r="OFJ318" s="96"/>
      <c r="OFK318" s="96"/>
      <c r="OFL318" s="96"/>
      <c r="OFM318" s="96"/>
      <c r="OFN318" s="96"/>
      <c r="OFO318" s="96"/>
      <c r="OFP318" s="96"/>
      <c r="OFQ318" s="96"/>
      <c r="OFR318" s="96"/>
      <c r="OFS318" s="96"/>
      <c r="OFT318" s="96"/>
      <c r="OFU318" s="96"/>
      <c r="OFV318" s="96"/>
      <c r="OFW318" s="96"/>
      <c r="OFX318" s="96"/>
      <c r="OFY318" s="96"/>
      <c r="OFZ318" s="96"/>
      <c r="OGA318" s="96"/>
      <c r="OGB318" s="96"/>
      <c r="OGC318" s="96"/>
      <c r="OGD318" s="96"/>
      <c r="OGE318" s="96"/>
      <c r="OGF318" s="96"/>
      <c r="OGG318" s="96"/>
      <c r="OGH318" s="96"/>
      <c r="OGI318" s="96"/>
      <c r="OGJ318" s="96"/>
      <c r="OGK318" s="96"/>
      <c r="OGL318" s="96"/>
      <c r="OGM318" s="96"/>
      <c r="OGN318" s="96"/>
      <c r="OGO318" s="96"/>
      <c r="OGP318" s="96"/>
      <c r="OGQ318" s="96"/>
      <c r="OGR318" s="96"/>
      <c r="OGS318" s="96"/>
      <c r="OGT318" s="96"/>
      <c r="OGU318" s="96"/>
      <c r="OGV318" s="96"/>
      <c r="OGW318" s="96"/>
      <c r="OGX318" s="96"/>
      <c r="OGY318" s="96"/>
      <c r="OGZ318" s="96"/>
      <c r="OHA318" s="96"/>
      <c r="OHB318" s="96"/>
      <c r="OHC318" s="96"/>
      <c r="OHD318" s="96"/>
      <c r="OHE318" s="96"/>
      <c r="OHF318" s="96"/>
      <c r="OHG318" s="96"/>
      <c r="OHH318" s="96"/>
      <c r="OHI318" s="96"/>
      <c r="OHJ318" s="96"/>
      <c r="OHK318" s="96"/>
      <c r="OHL318" s="96"/>
      <c r="OHM318" s="96"/>
      <c r="OHN318" s="96"/>
      <c r="OHO318" s="96"/>
      <c r="OHP318" s="96"/>
      <c r="OHQ318" s="96"/>
      <c r="OHR318" s="96"/>
      <c r="OHS318" s="96"/>
      <c r="OHT318" s="96"/>
      <c r="OHU318" s="96"/>
      <c r="OHV318" s="96"/>
      <c r="OHW318" s="96"/>
      <c r="OHX318" s="96"/>
      <c r="OHY318" s="96"/>
      <c r="OHZ318" s="96"/>
      <c r="OIA318" s="96"/>
      <c r="OIB318" s="96"/>
      <c r="OIC318" s="96"/>
      <c r="OID318" s="96"/>
      <c r="OIE318" s="96"/>
      <c r="OIF318" s="96"/>
      <c r="OIG318" s="96"/>
      <c r="OIH318" s="96"/>
      <c r="OII318" s="96"/>
      <c r="OIJ318" s="96"/>
      <c r="OIK318" s="96"/>
      <c r="OIL318" s="96"/>
      <c r="OIM318" s="96"/>
      <c r="OIN318" s="96"/>
      <c r="OIO318" s="96"/>
      <c r="OIP318" s="96"/>
      <c r="OIQ318" s="96"/>
      <c r="OIR318" s="96"/>
      <c r="OIS318" s="96"/>
      <c r="OIT318" s="96"/>
      <c r="OIU318" s="96"/>
      <c r="OIV318" s="96"/>
      <c r="OIW318" s="96"/>
      <c r="OIX318" s="96"/>
      <c r="OIY318" s="96"/>
      <c r="OIZ318" s="96"/>
      <c r="OJA318" s="96"/>
      <c r="OJB318" s="96"/>
      <c r="OJC318" s="96"/>
      <c r="OJD318" s="96"/>
      <c r="OJE318" s="96"/>
      <c r="OJF318" s="96"/>
      <c r="OJG318" s="96"/>
      <c r="OJH318" s="96"/>
      <c r="OJI318" s="96"/>
      <c r="OJJ318" s="96"/>
      <c r="OJK318" s="96"/>
      <c r="OJL318" s="96"/>
      <c r="OJM318" s="96"/>
      <c r="OJN318" s="96"/>
      <c r="OJO318" s="96"/>
      <c r="OJP318" s="96"/>
      <c r="OJQ318" s="96"/>
      <c r="OJR318" s="96"/>
      <c r="OJS318" s="96"/>
      <c r="OJT318" s="96"/>
      <c r="OJU318" s="96"/>
      <c r="OJV318" s="96"/>
      <c r="OJW318" s="96"/>
      <c r="OJX318" s="96"/>
      <c r="OJY318" s="96"/>
      <c r="OJZ318" s="96"/>
      <c r="OKA318" s="96"/>
      <c r="OKB318" s="96"/>
      <c r="OKC318" s="96"/>
      <c r="OKD318" s="96"/>
      <c r="OKE318" s="96"/>
      <c r="OKF318" s="96"/>
      <c r="OKG318" s="96"/>
      <c r="OKH318" s="96"/>
      <c r="OKI318" s="96"/>
      <c r="OKJ318" s="96"/>
      <c r="OKK318" s="96"/>
      <c r="OKL318" s="96"/>
      <c r="OKM318" s="96"/>
      <c r="OKN318" s="96"/>
      <c r="OKO318" s="96"/>
      <c r="OKP318" s="96"/>
      <c r="OKQ318" s="96"/>
      <c r="OKR318" s="96"/>
      <c r="OKS318" s="96"/>
      <c r="OKT318" s="96"/>
      <c r="OKU318" s="96"/>
      <c r="OKV318" s="96"/>
      <c r="OKW318" s="96"/>
      <c r="OKX318" s="96"/>
      <c r="OKY318" s="96"/>
      <c r="OKZ318" s="96"/>
      <c r="OLA318" s="96"/>
      <c r="OLB318" s="96"/>
      <c r="OLC318" s="96"/>
      <c r="OLD318" s="96"/>
      <c r="OLE318" s="96"/>
      <c r="OLF318" s="96"/>
      <c r="OLG318" s="96"/>
      <c r="OLH318" s="96"/>
      <c r="OLI318" s="96"/>
      <c r="OLJ318" s="96"/>
      <c r="OLK318" s="96"/>
      <c r="OLL318" s="96"/>
      <c r="OLM318" s="96"/>
      <c r="OLN318" s="96"/>
      <c r="OLO318" s="96"/>
      <c r="OLP318" s="96"/>
      <c r="OLQ318" s="96"/>
      <c r="OLR318" s="96"/>
      <c r="OLS318" s="96"/>
      <c r="OLT318" s="96"/>
      <c r="OLU318" s="96"/>
      <c r="OLV318" s="96"/>
      <c r="OLW318" s="96"/>
      <c r="OLX318" s="96"/>
      <c r="OLY318" s="96"/>
      <c r="OLZ318" s="96"/>
      <c r="OMA318" s="96"/>
      <c r="OMB318" s="96"/>
      <c r="OMC318" s="96"/>
      <c r="OMD318" s="96"/>
      <c r="OME318" s="96"/>
      <c r="OMF318" s="96"/>
      <c r="OMG318" s="96"/>
      <c r="OMH318" s="96"/>
      <c r="OMI318" s="96"/>
      <c r="OMJ318" s="96"/>
      <c r="OMK318" s="96"/>
      <c r="OML318" s="96"/>
      <c r="OMM318" s="96"/>
      <c r="OMN318" s="96"/>
      <c r="OMO318" s="96"/>
      <c r="OMP318" s="96"/>
      <c r="OMQ318" s="96"/>
      <c r="OMR318" s="96"/>
      <c r="OMS318" s="96"/>
      <c r="OMT318" s="96"/>
      <c r="OMU318" s="96"/>
      <c r="OMV318" s="96"/>
      <c r="OMW318" s="96"/>
      <c r="OMX318" s="96"/>
      <c r="OMY318" s="96"/>
      <c r="OMZ318" s="96"/>
      <c r="ONA318" s="96"/>
      <c r="ONB318" s="96"/>
      <c r="ONC318" s="96"/>
      <c r="OND318" s="96"/>
      <c r="ONE318" s="96"/>
      <c r="ONF318" s="96"/>
      <c r="ONG318" s="96"/>
      <c r="ONH318" s="96"/>
      <c r="ONI318" s="96"/>
      <c r="ONJ318" s="96"/>
      <c r="ONK318" s="96"/>
      <c r="ONL318" s="96"/>
      <c r="ONM318" s="96"/>
      <c r="ONN318" s="96"/>
      <c r="ONO318" s="96"/>
      <c r="ONP318" s="96"/>
      <c r="ONQ318" s="96"/>
      <c r="ONR318" s="96"/>
      <c r="ONS318" s="96"/>
      <c r="ONT318" s="96"/>
      <c r="ONU318" s="96"/>
      <c r="ONV318" s="96"/>
      <c r="ONW318" s="96"/>
      <c r="ONX318" s="96"/>
      <c r="ONY318" s="96"/>
      <c r="ONZ318" s="96"/>
      <c r="OOA318" s="96"/>
      <c r="OOB318" s="96"/>
      <c r="OOC318" s="96"/>
      <c r="OOD318" s="96"/>
      <c r="OOE318" s="96"/>
      <c r="OOF318" s="96"/>
      <c r="OOG318" s="96"/>
      <c r="OOH318" s="96"/>
      <c r="OOI318" s="96"/>
      <c r="OOJ318" s="96"/>
      <c r="OOK318" s="96"/>
      <c r="OOL318" s="96"/>
      <c r="OOM318" s="96"/>
      <c r="OON318" s="96"/>
      <c r="OOO318" s="96"/>
      <c r="OOP318" s="96"/>
      <c r="OOQ318" s="96"/>
      <c r="OOR318" s="96"/>
      <c r="OOS318" s="96"/>
      <c r="OOT318" s="96"/>
      <c r="OOU318" s="96"/>
      <c r="OOV318" s="96"/>
      <c r="OOW318" s="96"/>
      <c r="OOX318" s="96"/>
      <c r="OOY318" s="96"/>
      <c r="OOZ318" s="96"/>
      <c r="OPA318" s="96"/>
      <c r="OPB318" s="96"/>
      <c r="OPC318" s="96"/>
      <c r="OPD318" s="96"/>
      <c r="OPE318" s="96"/>
      <c r="OPF318" s="96"/>
      <c r="OPG318" s="96"/>
      <c r="OPH318" s="96"/>
      <c r="OPI318" s="96"/>
      <c r="OPJ318" s="96"/>
      <c r="OPK318" s="96"/>
      <c r="OPL318" s="96"/>
      <c r="OPM318" s="96"/>
      <c r="OPN318" s="96"/>
      <c r="OPO318" s="96"/>
      <c r="OPP318" s="96"/>
      <c r="OPQ318" s="96"/>
      <c r="OPR318" s="96"/>
      <c r="OPS318" s="96"/>
      <c r="OPT318" s="96"/>
      <c r="OPU318" s="96"/>
      <c r="OPV318" s="96"/>
      <c r="OPW318" s="96"/>
      <c r="OPX318" s="96"/>
      <c r="OPY318" s="96"/>
      <c r="OPZ318" s="96"/>
      <c r="OQA318" s="96"/>
      <c r="OQB318" s="96"/>
      <c r="OQC318" s="96"/>
      <c r="OQD318" s="96"/>
      <c r="OQE318" s="96"/>
      <c r="OQF318" s="96"/>
      <c r="OQG318" s="96"/>
      <c r="OQH318" s="96"/>
      <c r="OQI318" s="96"/>
      <c r="OQJ318" s="96"/>
      <c r="OQK318" s="96"/>
      <c r="OQL318" s="96"/>
      <c r="OQM318" s="96"/>
      <c r="OQN318" s="96"/>
      <c r="OQO318" s="96"/>
      <c r="OQP318" s="96"/>
      <c r="OQQ318" s="96"/>
      <c r="OQR318" s="96"/>
      <c r="OQS318" s="96"/>
      <c r="OQT318" s="96"/>
      <c r="OQU318" s="96"/>
      <c r="OQV318" s="96"/>
      <c r="OQW318" s="96"/>
      <c r="OQX318" s="96"/>
      <c r="OQY318" s="96"/>
      <c r="OQZ318" s="96"/>
      <c r="ORA318" s="96"/>
      <c r="ORB318" s="96"/>
      <c r="ORC318" s="96"/>
      <c r="ORD318" s="96"/>
      <c r="ORE318" s="96"/>
      <c r="ORF318" s="96"/>
      <c r="ORG318" s="96"/>
      <c r="ORH318" s="96"/>
      <c r="ORI318" s="96"/>
      <c r="ORJ318" s="96"/>
      <c r="ORK318" s="96"/>
      <c r="ORL318" s="96"/>
      <c r="ORM318" s="96"/>
      <c r="ORN318" s="96"/>
      <c r="ORO318" s="96"/>
      <c r="ORP318" s="96"/>
      <c r="ORQ318" s="96"/>
      <c r="ORR318" s="96"/>
      <c r="ORS318" s="96"/>
      <c r="ORT318" s="96"/>
      <c r="ORU318" s="96"/>
      <c r="ORV318" s="96"/>
      <c r="ORW318" s="96"/>
      <c r="ORX318" s="96"/>
      <c r="ORY318" s="96"/>
      <c r="ORZ318" s="96"/>
      <c r="OSA318" s="96"/>
      <c r="OSB318" s="96"/>
      <c r="OSC318" s="96"/>
      <c r="OSD318" s="96"/>
      <c r="OSE318" s="96"/>
      <c r="OSF318" s="96"/>
      <c r="OSG318" s="96"/>
      <c r="OSH318" s="96"/>
      <c r="OSI318" s="96"/>
      <c r="OSJ318" s="96"/>
      <c r="OSK318" s="96"/>
      <c r="OSL318" s="96"/>
      <c r="OSM318" s="96"/>
      <c r="OSN318" s="96"/>
      <c r="OSO318" s="96"/>
      <c r="OSP318" s="96"/>
      <c r="OSQ318" s="96"/>
      <c r="OSR318" s="96"/>
      <c r="OSS318" s="96"/>
      <c r="OST318" s="96"/>
      <c r="OSU318" s="96"/>
      <c r="OSV318" s="96"/>
      <c r="OSW318" s="96"/>
      <c r="OSX318" s="96"/>
      <c r="OSY318" s="96"/>
      <c r="OSZ318" s="96"/>
      <c r="OTA318" s="96"/>
      <c r="OTB318" s="96"/>
      <c r="OTC318" s="96"/>
      <c r="OTD318" s="96"/>
      <c r="OTE318" s="96"/>
      <c r="OTF318" s="96"/>
      <c r="OTG318" s="96"/>
      <c r="OTH318" s="96"/>
      <c r="OTI318" s="96"/>
      <c r="OTJ318" s="96"/>
      <c r="OTK318" s="96"/>
      <c r="OTL318" s="96"/>
      <c r="OTM318" s="96"/>
      <c r="OTN318" s="96"/>
      <c r="OTO318" s="96"/>
      <c r="OTP318" s="96"/>
      <c r="OTQ318" s="96"/>
      <c r="OTR318" s="96"/>
      <c r="OTS318" s="96"/>
      <c r="OTT318" s="96"/>
      <c r="OTU318" s="96"/>
      <c r="OTV318" s="96"/>
      <c r="OTW318" s="96"/>
      <c r="OTX318" s="96"/>
      <c r="OTY318" s="96"/>
      <c r="OTZ318" s="96"/>
      <c r="OUA318" s="96"/>
      <c r="OUB318" s="96"/>
      <c r="OUC318" s="96"/>
      <c r="OUD318" s="96"/>
      <c r="OUE318" s="96"/>
      <c r="OUF318" s="96"/>
      <c r="OUG318" s="96"/>
      <c r="OUH318" s="96"/>
      <c r="OUI318" s="96"/>
      <c r="OUJ318" s="96"/>
      <c r="OUK318" s="96"/>
      <c r="OUL318" s="96"/>
      <c r="OUM318" s="96"/>
      <c r="OUN318" s="96"/>
      <c r="OUO318" s="96"/>
      <c r="OUP318" s="96"/>
      <c r="OUQ318" s="96"/>
      <c r="OUR318" s="96"/>
      <c r="OUS318" s="96"/>
      <c r="OUT318" s="96"/>
      <c r="OUU318" s="96"/>
      <c r="OUV318" s="96"/>
      <c r="OUW318" s="96"/>
      <c r="OUX318" s="96"/>
      <c r="OUY318" s="96"/>
      <c r="OUZ318" s="96"/>
      <c r="OVA318" s="96"/>
      <c r="OVB318" s="96"/>
      <c r="OVC318" s="96"/>
      <c r="OVD318" s="96"/>
      <c r="OVE318" s="96"/>
      <c r="OVF318" s="96"/>
      <c r="OVG318" s="96"/>
      <c r="OVH318" s="96"/>
      <c r="OVI318" s="96"/>
      <c r="OVJ318" s="96"/>
      <c r="OVK318" s="96"/>
      <c r="OVL318" s="96"/>
      <c r="OVM318" s="96"/>
      <c r="OVN318" s="96"/>
      <c r="OVO318" s="96"/>
      <c r="OVP318" s="96"/>
      <c r="OVQ318" s="96"/>
      <c r="OVR318" s="96"/>
      <c r="OVS318" s="96"/>
      <c r="OVT318" s="96"/>
      <c r="OVU318" s="96"/>
      <c r="OVV318" s="96"/>
      <c r="OVW318" s="96"/>
      <c r="OVX318" s="96"/>
      <c r="OVY318" s="96"/>
      <c r="OVZ318" s="96"/>
      <c r="OWA318" s="96"/>
      <c r="OWB318" s="96"/>
      <c r="OWC318" s="96"/>
      <c r="OWD318" s="96"/>
      <c r="OWE318" s="96"/>
      <c r="OWF318" s="96"/>
      <c r="OWG318" s="96"/>
      <c r="OWH318" s="96"/>
      <c r="OWI318" s="96"/>
      <c r="OWJ318" s="96"/>
      <c r="OWK318" s="96"/>
      <c r="OWL318" s="96"/>
      <c r="OWM318" s="96"/>
      <c r="OWN318" s="96"/>
      <c r="OWO318" s="96"/>
      <c r="OWP318" s="96"/>
      <c r="OWQ318" s="96"/>
      <c r="OWR318" s="96"/>
      <c r="OWS318" s="96"/>
      <c r="OWT318" s="96"/>
      <c r="OWU318" s="96"/>
      <c r="OWV318" s="96"/>
      <c r="OWW318" s="96"/>
      <c r="OWX318" s="96"/>
      <c r="OWY318" s="96"/>
      <c r="OWZ318" s="96"/>
      <c r="OXA318" s="96"/>
      <c r="OXB318" s="96"/>
      <c r="OXC318" s="96"/>
      <c r="OXD318" s="96"/>
      <c r="OXE318" s="96"/>
      <c r="OXF318" s="96"/>
      <c r="OXG318" s="96"/>
      <c r="OXH318" s="96"/>
      <c r="OXI318" s="96"/>
      <c r="OXJ318" s="96"/>
      <c r="OXK318" s="96"/>
      <c r="OXL318" s="96"/>
      <c r="OXM318" s="96"/>
      <c r="OXN318" s="96"/>
      <c r="OXO318" s="96"/>
      <c r="OXP318" s="96"/>
      <c r="OXQ318" s="96"/>
      <c r="OXR318" s="96"/>
      <c r="OXS318" s="96"/>
      <c r="OXT318" s="96"/>
      <c r="OXU318" s="96"/>
      <c r="OXV318" s="96"/>
      <c r="OXW318" s="96"/>
      <c r="OXX318" s="96"/>
      <c r="OXY318" s="96"/>
      <c r="OXZ318" s="96"/>
      <c r="OYA318" s="96"/>
      <c r="OYB318" s="96"/>
      <c r="OYC318" s="96"/>
      <c r="OYD318" s="96"/>
      <c r="OYE318" s="96"/>
      <c r="OYF318" s="96"/>
      <c r="OYG318" s="96"/>
      <c r="OYH318" s="96"/>
      <c r="OYI318" s="96"/>
      <c r="OYJ318" s="96"/>
      <c r="OYK318" s="96"/>
      <c r="OYL318" s="96"/>
      <c r="OYM318" s="96"/>
      <c r="OYN318" s="96"/>
      <c r="OYO318" s="96"/>
      <c r="OYP318" s="96"/>
      <c r="OYQ318" s="96"/>
      <c r="OYR318" s="96"/>
      <c r="OYS318" s="96"/>
      <c r="OYT318" s="96"/>
      <c r="OYU318" s="96"/>
      <c r="OYV318" s="96"/>
      <c r="OYW318" s="96"/>
      <c r="OYX318" s="96"/>
      <c r="OYY318" s="96"/>
      <c r="OYZ318" s="96"/>
      <c r="OZA318" s="96"/>
      <c r="OZB318" s="96"/>
      <c r="OZC318" s="96"/>
      <c r="OZD318" s="96"/>
      <c r="OZE318" s="96"/>
      <c r="OZF318" s="96"/>
      <c r="OZG318" s="96"/>
      <c r="OZH318" s="96"/>
      <c r="OZI318" s="96"/>
      <c r="OZJ318" s="96"/>
      <c r="OZK318" s="96"/>
      <c r="OZL318" s="96"/>
      <c r="OZM318" s="96"/>
      <c r="OZN318" s="96"/>
      <c r="OZO318" s="96"/>
      <c r="OZP318" s="96"/>
      <c r="OZQ318" s="96"/>
      <c r="OZR318" s="96"/>
      <c r="OZS318" s="96"/>
      <c r="OZT318" s="96"/>
      <c r="OZU318" s="96"/>
      <c r="OZV318" s="96"/>
      <c r="OZW318" s="96"/>
      <c r="OZX318" s="96"/>
      <c r="OZY318" s="96"/>
      <c r="OZZ318" s="96"/>
      <c r="PAA318" s="96"/>
      <c r="PAB318" s="96"/>
      <c r="PAC318" s="96"/>
      <c r="PAD318" s="96"/>
      <c r="PAE318" s="96"/>
      <c r="PAF318" s="96"/>
      <c r="PAG318" s="96"/>
      <c r="PAH318" s="96"/>
      <c r="PAI318" s="96"/>
      <c r="PAJ318" s="96"/>
      <c r="PAK318" s="96"/>
      <c r="PAL318" s="96"/>
      <c r="PAM318" s="96"/>
      <c r="PAN318" s="96"/>
      <c r="PAO318" s="96"/>
      <c r="PAP318" s="96"/>
      <c r="PAQ318" s="96"/>
      <c r="PAR318" s="96"/>
      <c r="PAS318" s="96"/>
      <c r="PAT318" s="96"/>
      <c r="PAU318" s="96"/>
      <c r="PAV318" s="96"/>
      <c r="PAW318" s="96"/>
      <c r="PAX318" s="96"/>
      <c r="PAY318" s="96"/>
      <c r="PAZ318" s="96"/>
      <c r="PBA318" s="96"/>
      <c r="PBB318" s="96"/>
      <c r="PBC318" s="96"/>
      <c r="PBD318" s="96"/>
      <c r="PBE318" s="96"/>
      <c r="PBF318" s="96"/>
      <c r="PBG318" s="96"/>
      <c r="PBH318" s="96"/>
      <c r="PBI318" s="96"/>
      <c r="PBJ318" s="96"/>
      <c r="PBK318" s="96"/>
      <c r="PBL318" s="96"/>
      <c r="PBM318" s="96"/>
      <c r="PBN318" s="96"/>
      <c r="PBO318" s="96"/>
      <c r="PBP318" s="96"/>
      <c r="PBQ318" s="96"/>
      <c r="PBR318" s="96"/>
      <c r="PBS318" s="96"/>
      <c r="PBT318" s="96"/>
      <c r="PBU318" s="96"/>
      <c r="PBV318" s="96"/>
      <c r="PBW318" s="96"/>
      <c r="PBX318" s="96"/>
      <c r="PBY318" s="96"/>
      <c r="PBZ318" s="96"/>
      <c r="PCA318" s="96"/>
      <c r="PCB318" s="96"/>
      <c r="PCC318" s="96"/>
      <c r="PCD318" s="96"/>
      <c r="PCE318" s="96"/>
      <c r="PCF318" s="96"/>
      <c r="PCG318" s="96"/>
      <c r="PCH318" s="96"/>
      <c r="PCI318" s="96"/>
      <c r="PCJ318" s="96"/>
      <c r="PCK318" s="96"/>
      <c r="PCL318" s="96"/>
      <c r="PCM318" s="96"/>
      <c r="PCN318" s="96"/>
      <c r="PCO318" s="96"/>
      <c r="PCP318" s="96"/>
      <c r="PCQ318" s="96"/>
      <c r="PCR318" s="96"/>
      <c r="PCS318" s="96"/>
      <c r="PCT318" s="96"/>
      <c r="PCU318" s="96"/>
      <c r="PCV318" s="96"/>
      <c r="PCW318" s="96"/>
      <c r="PCX318" s="96"/>
      <c r="PCY318" s="96"/>
      <c r="PCZ318" s="96"/>
      <c r="PDA318" s="96"/>
      <c r="PDB318" s="96"/>
      <c r="PDC318" s="96"/>
      <c r="PDD318" s="96"/>
      <c r="PDE318" s="96"/>
      <c r="PDF318" s="96"/>
      <c r="PDG318" s="96"/>
      <c r="PDH318" s="96"/>
      <c r="PDI318" s="96"/>
      <c r="PDJ318" s="96"/>
      <c r="PDK318" s="96"/>
      <c r="PDL318" s="96"/>
      <c r="PDM318" s="96"/>
      <c r="PDN318" s="96"/>
      <c r="PDO318" s="96"/>
      <c r="PDP318" s="96"/>
      <c r="PDQ318" s="96"/>
      <c r="PDR318" s="96"/>
      <c r="PDS318" s="96"/>
      <c r="PDT318" s="96"/>
      <c r="PDU318" s="96"/>
      <c r="PDV318" s="96"/>
      <c r="PDW318" s="96"/>
      <c r="PDX318" s="96"/>
      <c r="PDY318" s="96"/>
      <c r="PDZ318" s="96"/>
      <c r="PEA318" s="96"/>
      <c r="PEB318" s="96"/>
      <c r="PEC318" s="96"/>
      <c r="PED318" s="96"/>
      <c r="PEE318" s="96"/>
      <c r="PEF318" s="96"/>
      <c r="PEG318" s="96"/>
      <c r="PEH318" s="96"/>
      <c r="PEI318" s="96"/>
      <c r="PEJ318" s="96"/>
      <c r="PEK318" s="96"/>
      <c r="PEL318" s="96"/>
      <c r="PEM318" s="96"/>
      <c r="PEN318" s="96"/>
      <c r="PEO318" s="96"/>
      <c r="PEP318" s="96"/>
      <c r="PEQ318" s="96"/>
      <c r="PER318" s="96"/>
      <c r="PES318" s="96"/>
      <c r="PET318" s="96"/>
      <c r="PEU318" s="96"/>
      <c r="PEV318" s="96"/>
      <c r="PEW318" s="96"/>
      <c r="PEX318" s="96"/>
      <c r="PEY318" s="96"/>
      <c r="PEZ318" s="96"/>
      <c r="PFA318" s="96"/>
      <c r="PFB318" s="96"/>
      <c r="PFC318" s="96"/>
      <c r="PFD318" s="96"/>
      <c r="PFE318" s="96"/>
      <c r="PFF318" s="96"/>
      <c r="PFG318" s="96"/>
      <c r="PFH318" s="96"/>
      <c r="PFI318" s="96"/>
      <c r="PFJ318" s="96"/>
      <c r="PFK318" s="96"/>
      <c r="PFL318" s="96"/>
      <c r="PFM318" s="96"/>
      <c r="PFN318" s="96"/>
      <c r="PFO318" s="96"/>
      <c r="PFP318" s="96"/>
      <c r="PFQ318" s="96"/>
      <c r="PFR318" s="96"/>
      <c r="PFS318" s="96"/>
      <c r="PFT318" s="96"/>
      <c r="PFU318" s="96"/>
      <c r="PFV318" s="96"/>
      <c r="PFW318" s="96"/>
      <c r="PFX318" s="96"/>
      <c r="PFY318" s="96"/>
      <c r="PFZ318" s="96"/>
      <c r="PGA318" s="96"/>
      <c r="PGB318" s="96"/>
      <c r="PGC318" s="96"/>
      <c r="PGD318" s="96"/>
      <c r="PGE318" s="96"/>
      <c r="PGF318" s="96"/>
      <c r="PGG318" s="96"/>
      <c r="PGH318" s="96"/>
      <c r="PGI318" s="96"/>
      <c r="PGJ318" s="96"/>
      <c r="PGK318" s="96"/>
      <c r="PGL318" s="96"/>
      <c r="PGM318" s="96"/>
      <c r="PGN318" s="96"/>
      <c r="PGO318" s="96"/>
      <c r="PGP318" s="96"/>
      <c r="PGQ318" s="96"/>
      <c r="PGR318" s="96"/>
      <c r="PGS318" s="96"/>
      <c r="PGT318" s="96"/>
      <c r="PGU318" s="96"/>
      <c r="PGV318" s="96"/>
      <c r="PGW318" s="96"/>
      <c r="PGX318" s="96"/>
      <c r="PGY318" s="96"/>
      <c r="PGZ318" s="96"/>
      <c r="PHA318" s="96"/>
      <c r="PHB318" s="96"/>
      <c r="PHC318" s="96"/>
      <c r="PHD318" s="96"/>
      <c r="PHE318" s="96"/>
      <c r="PHF318" s="96"/>
      <c r="PHG318" s="96"/>
      <c r="PHH318" s="96"/>
      <c r="PHI318" s="96"/>
      <c r="PHJ318" s="96"/>
      <c r="PHK318" s="96"/>
      <c r="PHL318" s="96"/>
      <c r="PHM318" s="96"/>
      <c r="PHN318" s="96"/>
      <c r="PHO318" s="96"/>
      <c r="PHP318" s="96"/>
      <c r="PHQ318" s="96"/>
      <c r="PHR318" s="96"/>
      <c r="PHS318" s="96"/>
      <c r="PHT318" s="96"/>
      <c r="PHU318" s="96"/>
      <c r="PHV318" s="96"/>
      <c r="PHW318" s="96"/>
      <c r="PHX318" s="96"/>
      <c r="PHY318" s="96"/>
      <c r="PHZ318" s="96"/>
      <c r="PIA318" s="96"/>
      <c r="PIB318" s="96"/>
      <c r="PIC318" s="96"/>
      <c r="PID318" s="96"/>
      <c r="PIE318" s="96"/>
      <c r="PIF318" s="96"/>
      <c r="PIG318" s="96"/>
      <c r="PIH318" s="96"/>
      <c r="PII318" s="96"/>
      <c r="PIJ318" s="96"/>
      <c r="PIK318" s="96"/>
      <c r="PIL318" s="96"/>
      <c r="PIM318" s="96"/>
      <c r="PIN318" s="96"/>
      <c r="PIO318" s="96"/>
      <c r="PIP318" s="96"/>
      <c r="PIQ318" s="96"/>
      <c r="PIR318" s="96"/>
      <c r="PIS318" s="96"/>
      <c r="PIT318" s="96"/>
      <c r="PIU318" s="96"/>
      <c r="PIV318" s="96"/>
      <c r="PIW318" s="96"/>
      <c r="PIX318" s="96"/>
      <c r="PIY318" s="96"/>
      <c r="PIZ318" s="96"/>
      <c r="PJA318" s="96"/>
      <c r="PJB318" s="96"/>
      <c r="PJC318" s="96"/>
      <c r="PJD318" s="96"/>
      <c r="PJE318" s="96"/>
      <c r="PJF318" s="96"/>
      <c r="PJG318" s="96"/>
      <c r="PJH318" s="96"/>
      <c r="PJI318" s="96"/>
      <c r="PJJ318" s="96"/>
      <c r="PJK318" s="96"/>
      <c r="PJL318" s="96"/>
      <c r="PJM318" s="96"/>
      <c r="PJN318" s="96"/>
      <c r="PJO318" s="96"/>
      <c r="PJP318" s="96"/>
      <c r="PJQ318" s="96"/>
      <c r="PJR318" s="96"/>
      <c r="PJS318" s="96"/>
      <c r="PJT318" s="96"/>
      <c r="PJU318" s="96"/>
      <c r="PJV318" s="96"/>
      <c r="PJW318" s="96"/>
      <c r="PJX318" s="96"/>
      <c r="PJY318" s="96"/>
      <c r="PJZ318" s="96"/>
      <c r="PKA318" s="96"/>
      <c r="PKB318" s="96"/>
      <c r="PKC318" s="96"/>
      <c r="PKD318" s="96"/>
      <c r="PKE318" s="96"/>
      <c r="PKF318" s="96"/>
      <c r="PKG318" s="96"/>
      <c r="PKH318" s="96"/>
      <c r="PKI318" s="96"/>
      <c r="PKJ318" s="96"/>
      <c r="PKK318" s="96"/>
      <c r="PKL318" s="96"/>
      <c r="PKM318" s="96"/>
      <c r="PKN318" s="96"/>
      <c r="PKO318" s="96"/>
      <c r="PKP318" s="96"/>
      <c r="PKQ318" s="96"/>
      <c r="PKR318" s="96"/>
      <c r="PKS318" s="96"/>
      <c r="PKT318" s="96"/>
      <c r="PKU318" s="96"/>
      <c r="PKV318" s="96"/>
      <c r="PKW318" s="96"/>
      <c r="PKX318" s="96"/>
      <c r="PKY318" s="96"/>
      <c r="PKZ318" s="96"/>
      <c r="PLA318" s="96"/>
      <c r="PLB318" s="96"/>
      <c r="PLC318" s="96"/>
      <c r="PLD318" s="96"/>
      <c r="PLE318" s="96"/>
      <c r="PLF318" s="96"/>
      <c r="PLG318" s="96"/>
      <c r="PLH318" s="96"/>
      <c r="PLI318" s="96"/>
      <c r="PLJ318" s="96"/>
      <c r="PLK318" s="96"/>
      <c r="PLL318" s="96"/>
      <c r="PLM318" s="96"/>
      <c r="PLN318" s="96"/>
      <c r="PLO318" s="96"/>
      <c r="PLP318" s="96"/>
      <c r="PLQ318" s="96"/>
      <c r="PLR318" s="96"/>
      <c r="PLS318" s="96"/>
      <c r="PLT318" s="96"/>
      <c r="PLU318" s="96"/>
      <c r="PLV318" s="96"/>
      <c r="PLW318" s="96"/>
      <c r="PLX318" s="96"/>
      <c r="PLY318" s="96"/>
      <c r="PLZ318" s="96"/>
      <c r="PMA318" s="96"/>
      <c r="PMB318" s="96"/>
      <c r="PMC318" s="96"/>
      <c r="PMD318" s="96"/>
      <c r="PME318" s="96"/>
      <c r="PMF318" s="96"/>
      <c r="PMG318" s="96"/>
      <c r="PMH318" s="96"/>
      <c r="PMI318" s="96"/>
      <c r="PMJ318" s="96"/>
      <c r="PMK318" s="96"/>
      <c r="PML318" s="96"/>
      <c r="PMM318" s="96"/>
      <c r="PMN318" s="96"/>
      <c r="PMO318" s="96"/>
      <c r="PMP318" s="96"/>
      <c r="PMQ318" s="96"/>
      <c r="PMR318" s="96"/>
      <c r="PMS318" s="96"/>
      <c r="PMT318" s="96"/>
      <c r="PMU318" s="96"/>
      <c r="PMV318" s="96"/>
      <c r="PMW318" s="96"/>
      <c r="PMX318" s="96"/>
      <c r="PMY318" s="96"/>
      <c r="PMZ318" s="96"/>
      <c r="PNA318" s="96"/>
      <c r="PNB318" s="96"/>
      <c r="PNC318" s="96"/>
      <c r="PND318" s="96"/>
      <c r="PNE318" s="96"/>
      <c r="PNF318" s="96"/>
      <c r="PNG318" s="96"/>
      <c r="PNH318" s="96"/>
      <c r="PNI318" s="96"/>
      <c r="PNJ318" s="96"/>
      <c r="PNK318" s="96"/>
      <c r="PNL318" s="96"/>
      <c r="PNM318" s="96"/>
      <c r="PNN318" s="96"/>
      <c r="PNO318" s="96"/>
      <c r="PNP318" s="96"/>
      <c r="PNQ318" s="96"/>
      <c r="PNR318" s="96"/>
      <c r="PNS318" s="96"/>
      <c r="PNT318" s="96"/>
      <c r="PNU318" s="96"/>
      <c r="PNV318" s="96"/>
      <c r="PNW318" s="96"/>
      <c r="PNX318" s="96"/>
      <c r="PNY318" s="96"/>
      <c r="PNZ318" s="96"/>
      <c r="POA318" s="96"/>
      <c r="POB318" s="96"/>
      <c r="POC318" s="96"/>
      <c r="POD318" s="96"/>
      <c r="POE318" s="96"/>
      <c r="POF318" s="96"/>
      <c r="POG318" s="96"/>
      <c r="POH318" s="96"/>
      <c r="POI318" s="96"/>
      <c r="POJ318" s="96"/>
      <c r="POK318" s="96"/>
      <c r="POL318" s="96"/>
      <c r="POM318" s="96"/>
      <c r="PON318" s="96"/>
      <c r="POO318" s="96"/>
      <c r="POP318" s="96"/>
      <c r="POQ318" s="96"/>
      <c r="POR318" s="96"/>
      <c r="POS318" s="96"/>
      <c r="POT318" s="96"/>
      <c r="POU318" s="96"/>
      <c r="POV318" s="96"/>
      <c r="POW318" s="96"/>
      <c r="POX318" s="96"/>
      <c r="POY318" s="96"/>
      <c r="POZ318" s="96"/>
      <c r="PPA318" s="96"/>
      <c r="PPB318" s="96"/>
      <c r="PPC318" s="96"/>
      <c r="PPD318" s="96"/>
      <c r="PPE318" s="96"/>
      <c r="PPF318" s="96"/>
      <c r="PPG318" s="96"/>
      <c r="PPH318" s="96"/>
      <c r="PPI318" s="96"/>
      <c r="PPJ318" s="96"/>
      <c r="PPK318" s="96"/>
      <c r="PPL318" s="96"/>
      <c r="PPM318" s="96"/>
      <c r="PPN318" s="96"/>
      <c r="PPO318" s="96"/>
      <c r="PPP318" s="96"/>
      <c r="PPQ318" s="96"/>
      <c r="PPR318" s="96"/>
      <c r="PPS318" s="96"/>
      <c r="PPT318" s="96"/>
      <c r="PPU318" s="96"/>
      <c r="PPV318" s="96"/>
      <c r="PPW318" s="96"/>
      <c r="PPX318" s="96"/>
      <c r="PPY318" s="96"/>
      <c r="PPZ318" s="96"/>
      <c r="PQA318" s="96"/>
      <c r="PQB318" s="96"/>
      <c r="PQC318" s="96"/>
      <c r="PQD318" s="96"/>
      <c r="PQE318" s="96"/>
      <c r="PQF318" s="96"/>
      <c r="PQG318" s="96"/>
      <c r="PQH318" s="96"/>
      <c r="PQI318" s="96"/>
      <c r="PQJ318" s="96"/>
      <c r="PQK318" s="96"/>
      <c r="PQL318" s="96"/>
      <c r="PQM318" s="96"/>
      <c r="PQN318" s="96"/>
      <c r="PQO318" s="96"/>
      <c r="PQP318" s="96"/>
      <c r="PQQ318" s="96"/>
      <c r="PQR318" s="96"/>
      <c r="PQS318" s="96"/>
      <c r="PQT318" s="96"/>
      <c r="PQU318" s="96"/>
      <c r="PQV318" s="96"/>
      <c r="PQW318" s="96"/>
      <c r="PQX318" s="96"/>
      <c r="PQY318" s="96"/>
      <c r="PQZ318" s="96"/>
      <c r="PRA318" s="96"/>
      <c r="PRB318" s="96"/>
      <c r="PRC318" s="96"/>
      <c r="PRD318" s="96"/>
      <c r="PRE318" s="96"/>
      <c r="PRF318" s="96"/>
      <c r="PRG318" s="96"/>
      <c r="PRH318" s="96"/>
      <c r="PRI318" s="96"/>
      <c r="PRJ318" s="96"/>
      <c r="PRK318" s="96"/>
      <c r="PRL318" s="96"/>
      <c r="PRM318" s="96"/>
      <c r="PRN318" s="96"/>
      <c r="PRO318" s="96"/>
      <c r="PRP318" s="96"/>
      <c r="PRQ318" s="96"/>
      <c r="PRR318" s="96"/>
      <c r="PRS318" s="96"/>
      <c r="PRT318" s="96"/>
      <c r="PRU318" s="96"/>
      <c r="PRV318" s="96"/>
      <c r="PRW318" s="96"/>
      <c r="PRX318" s="96"/>
      <c r="PRY318" s="96"/>
      <c r="PRZ318" s="96"/>
      <c r="PSA318" s="96"/>
      <c r="PSB318" s="96"/>
      <c r="PSC318" s="96"/>
      <c r="PSD318" s="96"/>
      <c r="PSE318" s="96"/>
      <c r="PSF318" s="96"/>
      <c r="PSG318" s="96"/>
      <c r="PSH318" s="96"/>
      <c r="PSI318" s="96"/>
      <c r="PSJ318" s="96"/>
      <c r="PSK318" s="96"/>
      <c r="PSL318" s="96"/>
      <c r="PSM318" s="96"/>
      <c r="PSN318" s="96"/>
      <c r="PSO318" s="96"/>
      <c r="PSP318" s="96"/>
      <c r="PSQ318" s="96"/>
      <c r="PSR318" s="96"/>
      <c r="PSS318" s="96"/>
      <c r="PST318" s="96"/>
      <c r="PSU318" s="96"/>
      <c r="PSV318" s="96"/>
      <c r="PSW318" s="96"/>
      <c r="PSX318" s="96"/>
      <c r="PSY318" s="96"/>
      <c r="PSZ318" s="96"/>
      <c r="PTA318" s="96"/>
      <c r="PTB318" s="96"/>
      <c r="PTC318" s="96"/>
      <c r="PTD318" s="96"/>
      <c r="PTE318" s="96"/>
      <c r="PTF318" s="96"/>
      <c r="PTG318" s="96"/>
      <c r="PTH318" s="96"/>
      <c r="PTI318" s="96"/>
      <c r="PTJ318" s="96"/>
      <c r="PTK318" s="96"/>
      <c r="PTL318" s="96"/>
      <c r="PTM318" s="96"/>
      <c r="PTN318" s="96"/>
      <c r="PTO318" s="96"/>
      <c r="PTP318" s="96"/>
      <c r="PTQ318" s="96"/>
      <c r="PTR318" s="96"/>
      <c r="PTS318" s="96"/>
      <c r="PTT318" s="96"/>
      <c r="PTU318" s="96"/>
      <c r="PTV318" s="96"/>
      <c r="PTW318" s="96"/>
      <c r="PTX318" s="96"/>
      <c r="PTY318" s="96"/>
      <c r="PTZ318" s="96"/>
      <c r="PUA318" s="96"/>
      <c r="PUB318" s="96"/>
      <c r="PUC318" s="96"/>
      <c r="PUD318" s="96"/>
      <c r="PUE318" s="96"/>
      <c r="PUF318" s="96"/>
      <c r="PUG318" s="96"/>
      <c r="PUH318" s="96"/>
      <c r="PUI318" s="96"/>
      <c r="PUJ318" s="96"/>
      <c r="PUK318" s="96"/>
      <c r="PUL318" s="96"/>
      <c r="PUM318" s="96"/>
      <c r="PUN318" s="96"/>
      <c r="PUO318" s="96"/>
      <c r="PUP318" s="96"/>
      <c r="PUQ318" s="96"/>
      <c r="PUR318" s="96"/>
      <c r="PUS318" s="96"/>
      <c r="PUT318" s="96"/>
      <c r="PUU318" s="96"/>
      <c r="PUV318" s="96"/>
      <c r="PUW318" s="96"/>
      <c r="PUX318" s="96"/>
      <c r="PUY318" s="96"/>
      <c r="PUZ318" s="96"/>
      <c r="PVA318" s="96"/>
      <c r="PVB318" s="96"/>
      <c r="PVC318" s="96"/>
      <c r="PVD318" s="96"/>
      <c r="PVE318" s="96"/>
      <c r="PVF318" s="96"/>
      <c r="PVG318" s="96"/>
      <c r="PVH318" s="96"/>
      <c r="PVI318" s="96"/>
      <c r="PVJ318" s="96"/>
      <c r="PVK318" s="96"/>
      <c r="PVL318" s="96"/>
      <c r="PVM318" s="96"/>
      <c r="PVN318" s="96"/>
      <c r="PVO318" s="96"/>
      <c r="PVP318" s="96"/>
      <c r="PVQ318" s="96"/>
      <c r="PVR318" s="96"/>
      <c r="PVS318" s="96"/>
      <c r="PVT318" s="96"/>
      <c r="PVU318" s="96"/>
      <c r="PVV318" s="96"/>
      <c r="PVW318" s="96"/>
      <c r="PVX318" s="96"/>
      <c r="PVY318" s="96"/>
      <c r="PVZ318" s="96"/>
      <c r="PWA318" s="96"/>
      <c r="PWB318" s="96"/>
      <c r="PWC318" s="96"/>
      <c r="PWD318" s="96"/>
      <c r="PWE318" s="96"/>
      <c r="PWF318" s="96"/>
      <c r="PWG318" s="96"/>
      <c r="PWH318" s="96"/>
      <c r="PWI318" s="96"/>
      <c r="PWJ318" s="96"/>
      <c r="PWK318" s="96"/>
      <c r="PWL318" s="96"/>
      <c r="PWM318" s="96"/>
      <c r="PWN318" s="96"/>
      <c r="PWO318" s="96"/>
      <c r="PWP318" s="96"/>
      <c r="PWQ318" s="96"/>
      <c r="PWR318" s="96"/>
      <c r="PWS318" s="96"/>
      <c r="PWT318" s="96"/>
      <c r="PWU318" s="96"/>
      <c r="PWV318" s="96"/>
      <c r="PWW318" s="96"/>
      <c r="PWX318" s="96"/>
      <c r="PWY318" s="96"/>
      <c r="PWZ318" s="96"/>
      <c r="PXA318" s="96"/>
      <c r="PXB318" s="96"/>
      <c r="PXC318" s="96"/>
      <c r="PXD318" s="96"/>
      <c r="PXE318" s="96"/>
      <c r="PXF318" s="96"/>
      <c r="PXG318" s="96"/>
      <c r="PXH318" s="96"/>
      <c r="PXI318" s="96"/>
      <c r="PXJ318" s="96"/>
      <c r="PXK318" s="96"/>
      <c r="PXL318" s="96"/>
      <c r="PXM318" s="96"/>
      <c r="PXN318" s="96"/>
      <c r="PXO318" s="96"/>
      <c r="PXP318" s="96"/>
      <c r="PXQ318" s="96"/>
      <c r="PXR318" s="96"/>
      <c r="PXS318" s="96"/>
      <c r="PXT318" s="96"/>
      <c r="PXU318" s="96"/>
      <c r="PXV318" s="96"/>
      <c r="PXW318" s="96"/>
      <c r="PXX318" s="96"/>
      <c r="PXY318" s="96"/>
      <c r="PXZ318" s="96"/>
      <c r="PYA318" s="96"/>
      <c r="PYB318" s="96"/>
      <c r="PYC318" s="96"/>
      <c r="PYD318" s="96"/>
      <c r="PYE318" s="96"/>
      <c r="PYF318" s="96"/>
      <c r="PYG318" s="96"/>
      <c r="PYH318" s="96"/>
      <c r="PYI318" s="96"/>
      <c r="PYJ318" s="96"/>
      <c r="PYK318" s="96"/>
      <c r="PYL318" s="96"/>
      <c r="PYM318" s="96"/>
      <c r="PYN318" s="96"/>
      <c r="PYO318" s="96"/>
      <c r="PYP318" s="96"/>
      <c r="PYQ318" s="96"/>
      <c r="PYR318" s="96"/>
      <c r="PYS318" s="96"/>
      <c r="PYT318" s="96"/>
      <c r="PYU318" s="96"/>
      <c r="PYV318" s="96"/>
      <c r="PYW318" s="96"/>
      <c r="PYX318" s="96"/>
      <c r="PYY318" s="96"/>
      <c r="PYZ318" s="96"/>
      <c r="PZA318" s="96"/>
      <c r="PZB318" s="96"/>
      <c r="PZC318" s="96"/>
      <c r="PZD318" s="96"/>
      <c r="PZE318" s="96"/>
      <c r="PZF318" s="96"/>
      <c r="PZG318" s="96"/>
      <c r="PZH318" s="96"/>
      <c r="PZI318" s="96"/>
      <c r="PZJ318" s="96"/>
      <c r="PZK318" s="96"/>
      <c r="PZL318" s="96"/>
      <c r="PZM318" s="96"/>
      <c r="PZN318" s="96"/>
      <c r="PZO318" s="96"/>
      <c r="PZP318" s="96"/>
      <c r="PZQ318" s="96"/>
      <c r="PZR318" s="96"/>
      <c r="PZS318" s="96"/>
      <c r="PZT318" s="96"/>
      <c r="PZU318" s="96"/>
      <c r="PZV318" s="96"/>
      <c r="PZW318" s="96"/>
      <c r="PZX318" s="96"/>
      <c r="PZY318" s="96"/>
      <c r="PZZ318" s="96"/>
      <c r="QAA318" s="96"/>
      <c r="QAB318" s="96"/>
      <c r="QAC318" s="96"/>
      <c r="QAD318" s="96"/>
      <c r="QAE318" s="96"/>
      <c r="QAF318" s="96"/>
      <c r="QAG318" s="96"/>
      <c r="QAH318" s="96"/>
      <c r="QAI318" s="96"/>
      <c r="QAJ318" s="96"/>
      <c r="QAK318" s="96"/>
      <c r="QAL318" s="96"/>
      <c r="QAM318" s="96"/>
      <c r="QAN318" s="96"/>
      <c r="QAO318" s="96"/>
      <c r="QAP318" s="96"/>
      <c r="QAQ318" s="96"/>
      <c r="QAR318" s="96"/>
      <c r="QAS318" s="96"/>
      <c r="QAT318" s="96"/>
      <c r="QAU318" s="96"/>
      <c r="QAV318" s="96"/>
      <c r="QAW318" s="96"/>
      <c r="QAX318" s="96"/>
      <c r="QAY318" s="96"/>
      <c r="QAZ318" s="96"/>
      <c r="QBA318" s="96"/>
      <c r="QBB318" s="96"/>
      <c r="QBC318" s="96"/>
      <c r="QBD318" s="96"/>
      <c r="QBE318" s="96"/>
      <c r="QBF318" s="96"/>
      <c r="QBG318" s="96"/>
      <c r="QBH318" s="96"/>
      <c r="QBI318" s="96"/>
      <c r="QBJ318" s="96"/>
      <c r="QBK318" s="96"/>
      <c r="QBL318" s="96"/>
      <c r="QBM318" s="96"/>
      <c r="QBN318" s="96"/>
      <c r="QBO318" s="96"/>
      <c r="QBP318" s="96"/>
      <c r="QBQ318" s="96"/>
      <c r="QBR318" s="96"/>
      <c r="QBS318" s="96"/>
      <c r="QBT318" s="96"/>
      <c r="QBU318" s="96"/>
      <c r="QBV318" s="96"/>
      <c r="QBW318" s="96"/>
      <c r="QBX318" s="96"/>
      <c r="QBY318" s="96"/>
      <c r="QBZ318" s="96"/>
      <c r="QCA318" s="96"/>
      <c r="QCB318" s="96"/>
      <c r="QCC318" s="96"/>
      <c r="QCD318" s="96"/>
      <c r="QCE318" s="96"/>
      <c r="QCF318" s="96"/>
      <c r="QCG318" s="96"/>
      <c r="QCH318" s="96"/>
      <c r="QCI318" s="96"/>
      <c r="QCJ318" s="96"/>
      <c r="QCK318" s="96"/>
      <c r="QCL318" s="96"/>
      <c r="QCM318" s="96"/>
      <c r="QCN318" s="96"/>
      <c r="QCO318" s="96"/>
      <c r="QCP318" s="96"/>
      <c r="QCQ318" s="96"/>
      <c r="QCR318" s="96"/>
      <c r="QCS318" s="96"/>
      <c r="QCT318" s="96"/>
      <c r="QCU318" s="96"/>
      <c r="QCV318" s="96"/>
      <c r="QCW318" s="96"/>
      <c r="QCX318" s="96"/>
      <c r="QCY318" s="96"/>
      <c r="QCZ318" s="96"/>
      <c r="QDA318" s="96"/>
      <c r="QDB318" s="96"/>
      <c r="QDC318" s="96"/>
      <c r="QDD318" s="96"/>
      <c r="QDE318" s="96"/>
      <c r="QDF318" s="96"/>
      <c r="QDG318" s="96"/>
      <c r="QDH318" s="96"/>
      <c r="QDI318" s="96"/>
      <c r="QDJ318" s="96"/>
      <c r="QDK318" s="96"/>
      <c r="QDL318" s="96"/>
      <c r="QDM318" s="96"/>
      <c r="QDN318" s="96"/>
      <c r="QDO318" s="96"/>
      <c r="QDP318" s="96"/>
      <c r="QDQ318" s="96"/>
      <c r="QDR318" s="96"/>
      <c r="QDS318" s="96"/>
      <c r="QDT318" s="96"/>
      <c r="QDU318" s="96"/>
      <c r="QDV318" s="96"/>
      <c r="QDW318" s="96"/>
      <c r="QDX318" s="96"/>
      <c r="QDY318" s="96"/>
      <c r="QDZ318" s="96"/>
      <c r="QEA318" s="96"/>
      <c r="QEB318" s="96"/>
      <c r="QEC318" s="96"/>
      <c r="QED318" s="96"/>
      <c r="QEE318" s="96"/>
      <c r="QEF318" s="96"/>
      <c r="QEG318" s="96"/>
      <c r="QEH318" s="96"/>
      <c r="QEI318" s="96"/>
      <c r="QEJ318" s="96"/>
      <c r="QEK318" s="96"/>
      <c r="QEL318" s="96"/>
      <c r="QEM318" s="96"/>
      <c r="QEN318" s="96"/>
      <c r="QEO318" s="96"/>
      <c r="QEP318" s="96"/>
      <c r="QEQ318" s="96"/>
      <c r="QER318" s="96"/>
      <c r="QES318" s="96"/>
      <c r="QET318" s="96"/>
      <c r="QEU318" s="96"/>
      <c r="QEV318" s="96"/>
      <c r="QEW318" s="96"/>
      <c r="QEX318" s="96"/>
      <c r="QEY318" s="96"/>
      <c r="QEZ318" s="96"/>
      <c r="QFA318" s="96"/>
      <c r="QFB318" s="96"/>
      <c r="QFC318" s="96"/>
      <c r="QFD318" s="96"/>
      <c r="QFE318" s="96"/>
      <c r="QFF318" s="96"/>
      <c r="QFG318" s="96"/>
      <c r="QFH318" s="96"/>
      <c r="QFI318" s="96"/>
      <c r="QFJ318" s="96"/>
      <c r="QFK318" s="96"/>
      <c r="QFL318" s="96"/>
      <c r="QFM318" s="96"/>
      <c r="QFN318" s="96"/>
      <c r="QFO318" s="96"/>
      <c r="QFP318" s="96"/>
      <c r="QFQ318" s="96"/>
      <c r="QFR318" s="96"/>
      <c r="QFS318" s="96"/>
      <c r="QFT318" s="96"/>
      <c r="QFU318" s="96"/>
      <c r="QFV318" s="96"/>
      <c r="QFW318" s="96"/>
      <c r="QFX318" s="96"/>
      <c r="QFY318" s="96"/>
      <c r="QFZ318" s="96"/>
      <c r="QGA318" s="96"/>
      <c r="QGB318" s="96"/>
      <c r="QGC318" s="96"/>
      <c r="QGD318" s="96"/>
      <c r="QGE318" s="96"/>
      <c r="QGF318" s="96"/>
      <c r="QGG318" s="96"/>
      <c r="QGH318" s="96"/>
      <c r="QGI318" s="96"/>
      <c r="QGJ318" s="96"/>
      <c r="QGK318" s="96"/>
      <c r="QGL318" s="96"/>
      <c r="QGM318" s="96"/>
      <c r="QGN318" s="96"/>
      <c r="QGO318" s="96"/>
      <c r="QGP318" s="96"/>
      <c r="QGQ318" s="96"/>
      <c r="QGR318" s="96"/>
      <c r="QGS318" s="96"/>
      <c r="QGT318" s="96"/>
      <c r="QGU318" s="96"/>
      <c r="QGV318" s="96"/>
      <c r="QGW318" s="96"/>
      <c r="QGX318" s="96"/>
      <c r="QGY318" s="96"/>
      <c r="QGZ318" s="96"/>
      <c r="QHA318" s="96"/>
      <c r="QHB318" s="96"/>
      <c r="QHC318" s="96"/>
      <c r="QHD318" s="96"/>
      <c r="QHE318" s="96"/>
      <c r="QHF318" s="96"/>
      <c r="QHG318" s="96"/>
      <c r="QHH318" s="96"/>
      <c r="QHI318" s="96"/>
      <c r="QHJ318" s="96"/>
      <c r="QHK318" s="96"/>
      <c r="QHL318" s="96"/>
      <c r="QHM318" s="96"/>
      <c r="QHN318" s="96"/>
      <c r="QHO318" s="96"/>
      <c r="QHP318" s="96"/>
      <c r="QHQ318" s="96"/>
      <c r="QHR318" s="96"/>
      <c r="QHS318" s="96"/>
      <c r="QHT318" s="96"/>
      <c r="QHU318" s="96"/>
      <c r="QHV318" s="96"/>
      <c r="QHW318" s="96"/>
      <c r="QHX318" s="96"/>
      <c r="QHY318" s="96"/>
      <c r="QHZ318" s="96"/>
      <c r="QIA318" s="96"/>
      <c r="QIB318" s="96"/>
      <c r="QIC318" s="96"/>
      <c r="QID318" s="96"/>
      <c r="QIE318" s="96"/>
      <c r="QIF318" s="96"/>
      <c r="QIG318" s="96"/>
      <c r="QIH318" s="96"/>
      <c r="QII318" s="96"/>
      <c r="QIJ318" s="96"/>
      <c r="QIK318" s="96"/>
      <c r="QIL318" s="96"/>
      <c r="QIM318" s="96"/>
      <c r="QIN318" s="96"/>
      <c r="QIO318" s="96"/>
      <c r="QIP318" s="96"/>
      <c r="QIQ318" s="96"/>
      <c r="QIR318" s="96"/>
      <c r="QIS318" s="96"/>
      <c r="QIT318" s="96"/>
      <c r="QIU318" s="96"/>
      <c r="QIV318" s="96"/>
      <c r="QIW318" s="96"/>
      <c r="QIX318" s="96"/>
      <c r="QIY318" s="96"/>
      <c r="QIZ318" s="96"/>
      <c r="QJA318" s="96"/>
      <c r="QJB318" s="96"/>
      <c r="QJC318" s="96"/>
      <c r="QJD318" s="96"/>
      <c r="QJE318" s="96"/>
      <c r="QJF318" s="96"/>
      <c r="QJG318" s="96"/>
      <c r="QJH318" s="96"/>
      <c r="QJI318" s="96"/>
      <c r="QJJ318" s="96"/>
      <c r="QJK318" s="96"/>
      <c r="QJL318" s="96"/>
      <c r="QJM318" s="96"/>
      <c r="QJN318" s="96"/>
      <c r="QJO318" s="96"/>
      <c r="QJP318" s="96"/>
      <c r="QJQ318" s="96"/>
      <c r="QJR318" s="96"/>
      <c r="QJS318" s="96"/>
      <c r="QJT318" s="96"/>
      <c r="QJU318" s="96"/>
      <c r="QJV318" s="96"/>
      <c r="QJW318" s="96"/>
      <c r="QJX318" s="96"/>
      <c r="QJY318" s="96"/>
      <c r="QJZ318" s="96"/>
      <c r="QKA318" s="96"/>
      <c r="QKB318" s="96"/>
      <c r="QKC318" s="96"/>
      <c r="QKD318" s="96"/>
      <c r="QKE318" s="96"/>
      <c r="QKF318" s="96"/>
      <c r="QKG318" s="96"/>
      <c r="QKH318" s="96"/>
      <c r="QKI318" s="96"/>
      <c r="QKJ318" s="96"/>
      <c r="QKK318" s="96"/>
      <c r="QKL318" s="96"/>
      <c r="QKM318" s="96"/>
      <c r="QKN318" s="96"/>
      <c r="QKO318" s="96"/>
      <c r="QKP318" s="96"/>
      <c r="QKQ318" s="96"/>
      <c r="QKR318" s="96"/>
      <c r="QKS318" s="96"/>
      <c r="QKT318" s="96"/>
      <c r="QKU318" s="96"/>
      <c r="QKV318" s="96"/>
      <c r="QKW318" s="96"/>
      <c r="QKX318" s="96"/>
      <c r="QKY318" s="96"/>
      <c r="QKZ318" s="96"/>
      <c r="QLA318" s="96"/>
      <c r="QLB318" s="96"/>
      <c r="QLC318" s="96"/>
      <c r="QLD318" s="96"/>
      <c r="QLE318" s="96"/>
      <c r="QLF318" s="96"/>
      <c r="QLG318" s="96"/>
      <c r="QLH318" s="96"/>
      <c r="QLI318" s="96"/>
      <c r="QLJ318" s="96"/>
      <c r="QLK318" s="96"/>
      <c r="QLL318" s="96"/>
      <c r="QLM318" s="96"/>
      <c r="QLN318" s="96"/>
      <c r="QLO318" s="96"/>
      <c r="QLP318" s="96"/>
      <c r="QLQ318" s="96"/>
      <c r="QLR318" s="96"/>
      <c r="QLS318" s="96"/>
      <c r="QLT318" s="96"/>
      <c r="QLU318" s="96"/>
      <c r="QLV318" s="96"/>
      <c r="QLW318" s="96"/>
      <c r="QLX318" s="96"/>
      <c r="QLY318" s="96"/>
      <c r="QLZ318" s="96"/>
      <c r="QMA318" s="96"/>
      <c r="QMB318" s="96"/>
      <c r="QMC318" s="96"/>
      <c r="QMD318" s="96"/>
      <c r="QME318" s="96"/>
      <c r="QMF318" s="96"/>
      <c r="QMG318" s="96"/>
      <c r="QMH318" s="96"/>
      <c r="QMI318" s="96"/>
      <c r="QMJ318" s="96"/>
      <c r="QMK318" s="96"/>
      <c r="QML318" s="96"/>
      <c r="QMM318" s="96"/>
      <c r="QMN318" s="96"/>
      <c r="QMO318" s="96"/>
      <c r="QMP318" s="96"/>
      <c r="QMQ318" s="96"/>
      <c r="QMR318" s="96"/>
      <c r="QMS318" s="96"/>
      <c r="QMT318" s="96"/>
      <c r="QMU318" s="96"/>
      <c r="QMV318" s="96"/>
      <c r="QMW318" s="96"/>
      <c r="QMX318" s="96"/>
      <c r="QMY318" s="96"/>
      <c r="QMZ318" s="96"/>
      <c r="QNA318" s="96"/>
      <c r="QNB318" s="96"/>
      <c r="QNC318" s="96"/>
      <c r="QND318" s="96"/>
      <c r="QNE318" s="96"/>
      <c r="QNF318" s="96"/>
      <c r="QNG318" s="96"/>
      <c r="QNH318" s="96"/>
      <c r="QNI318" s="96"/>
      <c r="QNJ318" s="96"/>
      <c r="QNK318" s="96"/>
      <c r="QNL318" s="96"/>
      <c r="QNM318" s="96"/>
      <c r="QNN318" s="96"/>
      <c r="QNO318" s="96"/>
      <c r="QNP318" s="96"/>
      <c r="QNQ318" s="96"/>
      <c r="QNR318" s="96"/>
      <c r="QNS318" s="96"/>
      <c r="QNT318" s="96"/>
      <c r="QNU318" s="96"/>
      <c r="QNV318" s="96"/>
      <c r="QNW318" s="96"/>
      <c r="QNX318" s="96"/>
      <c r="QNY318" s="96"/>
      <c r="QNZ318" s="96"/>
      <c r="QOA318" s="96"/>
      <c r="QOB318" s="96"/>
      <c r="QOC318" s="96"/>
      <c r="QOD318" s="96"/>
      <c r="QOE318" s="96"/>
      <c r="QOF318" s="96"/>
      <c r="QOG318" s="96"/>
      <c r="QOH318" s="96"/>
      <c r="QOI318" s="96"/>
      <c r="QOJ318" s="96"/>
      <c r="QOK318" s="96"/>
      <c r="QOL318" s="96"/>
      <c r="QOM318" s="96"/>
      <c r="QON318" s="96"/>
      <c r="QOO318" s="96"/>
      <c r="QOP318" s="96"/>
      <c r="QOQ318" s="96"/>
      <c r="QOR318" s="96"/>
      <c r="QOS318" s="96"/>
      <c r="QOT318" s="96"/>
      <c r="QOU318" s="96"/>
      <c r="QOV318" s="96"/>
      <c r="QOW318" s="96"/>
      <c r="QOX318" s="96"/>
      <c r="QOY318" s="96"/>
      <c r="QOZ318" s="96"/>
      <c r="QPA318" s="96"/>
      <c r="QPB318" s="96"/>
      <c r="QPC318" s="96"/>
      <c r="QPD318" s="96"/>
      <c r="QPE318" s="96"/>
      <c r="QPF318" s="96"/>
      <c r="QPG318" s="96"/>
      <c r="QPH318" s="96"/>
      <c r="QPI318" s="96"/>
      <c r="QPJ318" s="96"/>
      <c r="QPK318" s="96"/>
      <c r="QPL318" s="96"/>
      <c r="QPM318" s="96"/>
      <c r="QPN318" s="96"/>
      <c r="QPO318" s="96"/>
      <c r="QPP318" s="96"/>
      <c r="QPQ318" s="96"/>
      <c r="QPR318" s="96"/>
      <c r="QPS318" s="96"/>
      <c r="QPT318" s="96"/>
      <c r="QPU318" s="96"/>
      <c r="QPV318" s="96"/>
      <c r="QPW318" s="96"/>
      <c r="QPX318" s="96"/>
      <c r="QPY318" s="96"/>
      <c r="QPZ318" s="96"/>
      <c r="QQA318" s="96"/>
      <c r="QQB318" s="96"/>
      <c r="QQC318" s="96"/>
      <c r="QQD318" s="96"/>
      <c r="QQE318" s="96"/>
      <c r="QQF318" s="96"/>
      <c r="QQG318" s="96"/>
      <c r="QQH318" s="96"/>
      <c r="QQI318" s="96"/>
      <c r="QQJ318" s="96"/>
      <c r="QQK318" s="96"/>
      <c r="QQL318" s="96"/>
      <c r="QQM318" s="96"/>
      <c r="QQN318" s="96"/>
      <c r="QQO318" s="96"/>
      <c r="QQP318" s="96"/>
      <c r="QQQ318" s="96"/>
      <c r="QQR318" s="96"/>
      <c r="QQS318" s="96"/>
      <c r="QQT318" s="96"/>
      <c r="QQU318" s="96"/>
      <c r="QQV318" s="96"/>
      <c r="QQW318" s="96"/>
      <c r="QQX318" s="96"/>
      <c r="QQY318" s="96"/>
      <c r="QQZ318" s="96"/>
      <c r="QRA318" s="96"/>
      <c r="QRB318" s="96"/>
      <c r="QRC318" s="96"/>
      <c r="QRD318" s="96"/>
      <c r="QRE318" s="96"/>
      <c r="QRF318" s="96"/>
      <c r="QRG318" s="96"/>
      <c r="QRH318" s="96"/>
      <c r="QRI318" s="96"/>
      <c r="QRJ318" s="96"/>
      <c r="QRK318" s="96"/>
      <c r="QRL318" s="96"/>
      <c r="QRM318" s="96"/>
      <c r="QRN318" s="96"/>
      <c r="QRO318" s="96"/>
      <c r="QRP318" s="96"/>
      <c r="QRQ318" s="96"/>
      <c r="QRR318" s="96"/>
      <c r="QRS318" s="96"/>
      <c r="QRT318" s="96"/>
      <c r="QRU318" s="96"/>
      <c r="QRV318" s="96"/>
      <c r="QRW318" s="96"/>
      <c r="QRX318" s="96"/>
      <c r="QRY318" s="96"/>
      <c r="QRZ318" s="96"/>
      <c r="QSA318" s="96"/>
      <c r="QSB318" s="96"/>
      <c r="QSC318" s="96"/>
      <c r="QSD318" s="96"/>
      <c r="QSE318" s="96"/>
      <c r="QSF318" s="96"/>
      <c r="QSG318" s="96"/>
      <c r="QSH318" s="96"/>
      <c r="QSI318" s="96"/>
      <c r="QSJ318" s="96"/>
      <c r="QSK318" s="96"/>
      <c r="QSL318" s="96"/>
      <c r="QSM318" s="96"/>
      <c r="QSN318" s="96"/>
      <c r="QSO318" s="96"/>
      <c r="QSP318" s="96"/>
      <c r="QSQ318" s="96"/>
      <c r="QSR318" s="96"/>
      <c r="QSS318" s="96"/>
      <c r="QST318" s="96"/>
      <c r="QSU318" s="96"/>
      <c r="QSV318" s="96"/>
      <c r="QSW318" s="96"/>
      <c r="QSX318" s="96"/>
      <c r="QSY318" s="96"/>
      <c r="QSZ318" s="96"/>
      <c r="QTA318" s="96"/>
      <c r="QTB318" s="96"/>
      <c r="QTC318" s="96"/>
      <c r="QTD318" s="96"/>
      <c r="QTE318" s="96"/>
      <c r="QTF318" s="96"/>
      <c r="QTG318" s="96"/>
      <c r="QTH318" s="96"/>
      <c r="QTI318" s="96"/>
      <c r="QTJ318" s="96"/>
      <c r="QTK318" s="96"/>
      <c r="QTL318" s="96"/>
      <c r="QTM318" s="96"/>
      <c r="QTN318" s="96"/>
      <c r="QTO318" s="96"/>
      <c r="QTP318" s="96"/>
      <c r="QTQ318" s="96"/>
      <c r="QTR318" s="96"/>
      <c r="QTS318" s="96"/>
      <c r="QTT318" s="96"/>
      <c r="QTU318" s="96"/>
      <c r="QTV318" s="96"/>
      <c r="QTW318" s="96"/>
      <c r="QTX318" s="96"/>
      <c r="QTY318" s="96"/>
      <c r="QTZ318" s="96"/>
      <c r="QUA318" s="96"/>
      <c r="QUB318" s="96"/>
      <c r="QUC318" s="96"/>
      <c r="QUD318" s="96"/>
      <c r="QUE318" s="96"/>
      <c r="QUF318" s="96"/>
      <c r="QUG318" s="96"/>
      <c r="QUH318" s="96"/>
      <c r="QUI318" s="96"/>
      <c r="QUJ318" s="96"/>
      <c r="QUK318" s="96"/>
      <c r="QUL318" s="96"/>
      <c r="QUM318" s="96"/>
      <c r="QUN318" s="96"/>
      <c r="QUO318" s="96"/>
      <c r="QUP318" s="96"/>
      <c r="QUQ318" s="96"/>
      <c r="QUR318" s="96"/>
      <c r="QUS318" s="96"/>
      <c r="QUT318" s="96"/>
      <c r="QUU318" s="96"/>
      <c r="QUV318" s="96"/>
      <c r="QUW318" s="96"/>
      <c r="QUX318" s="96"/>
      <c r="QUY318" s="96"/>
      <c r="QUZ318" s="96"/>
      <c r="QVA318" s="96"/>
      <c r="QVB318" s="96"/>
      <c r="QVC318" s="96"/>
      <c r="QVD318" s="96"/>
      <c r="QVE318" s="96"/>
      <c r="QVF318" s="96"/>
      <c r="QVG318" s="96"/>
      <c r="QVH318" s="96"/>
      <c r="QVI318" s="96"/>
      <c r="QVJ318" s="96"/>
      <c r="QVK318" s="96"/>
      <c r="QVL318" s="96"/>
      <c r="QVM318" s="96"/>
      <c r="QVN318" s="96"/>
      <c r="QVO318" s="96"/>
      <c r="QVP318" s="96"/>
      <c r="QVQ318" s="96"/>
      <c r="QVR318" s="96"/>
      <c r="QVS318" s="96"/>
      <c r="QVT318" s="96"/>
      <c r="QVU318" s="96"/>
      <c r="QVV318" s="96"/>
      <c r="QVW318" s="96"/>
      <c r="QVX318" s="96"/>
      <c r="QVY318" s="96"/>
      <c r="QVZ318" s="96"/>
      <c r="QWA318" s="96"/>
      <c r="QWB318" s="96"/>
      <c r="QWC318" s="96"/>
      <c r="QWD318" s="96"/>
      <c r="QWE318" s="96"/>
      <c r="QWF318" s="96"/>
      <c r="QWG318" s="96"/>
      <c r="QWH318" s="96"/>
      <c r="QWI318" s="96"/>
      <c r="QWJ318" s="96"/>
      <c r="QWK318" s="96"/>
      <c r="QWL318" s="96"/>
      <c r="QWM318" s="96"/>
      <c r="QWN318" s="96"/>
      <c r="QWO318" s="96"/>
      <c r="QWP318" s="96"/>
      <c r="QWQ318" s="96"/>
      <c r="QWR318" s="96"/>
      <c r="QWS318" s="96"/>
      <c r="QWT318" s="96"/>
      <c r="QWU318" s="96"/>
      <c r="QWV318" s="96"/>
      <c r="QWW318" s="96"/>
      <c r="QWX318" s="96"/>
      <c r="QWY318" s="96"/>
      <c r="QWZ318" s="96"/>
      <c r="QXA318" s="96"/>
      <c r="QXB318" s="96"/>
      <c r="QXC318" s="96"/>
      <c r="QXD318" s="96"/>
      <c r="QXE318" s="96"/>
      <c r="QXF318" s="96"/>
      <c r="QXG318" s="96"/>
      <c r="QXH318" s="96"/>
      <c r="QXI318" s="96"/>
      <c r="QXJ318" s="96"/>
      <c r="QXK318" s="96"/>
      <c r="QXL318" s="96"/>
      <c r="QXM318" s="96"/>
      <c r="QXN318" s="96"/>
      <c r="QXO318" s="96"/>
      <c r="QXP318" s="96"/>
      <c r="QXQ318" s="96"/>
      <c r="QXR318" s="96"/>
      <c r="QXS318" s="96"/>
      <c r="QXT318" s="96"/>
      <c r="QXU318" s="96"/>
      <c r="QXV318" s="96"/>
      <c r="QXW318" s="96"/>
      <c r="QXX318" s="96"/>
      <c r="QXY318" s="96"/>
      <c r="QXZ318" s="96"/>
      <c r="QYA318" s="96"/>
      <c r="QYB318" s="96"/>
      <c r="QYC318" s="96"/>
      <c r="QYD318" s="96"/>
      <c r="QYE318" s="96"/>
      <c r="QYF318" s="96"/>
      <c r="QYG318" s="96"/>
      <c r="QYH318" s="96"/>
      <c r="QYI318" s="96"/>
      <c r="QYJ318" s="96"/>
      <c r="QYK318" s="96"/>
      <c r="QYL318" s="96"/>
      <c r="QYM318" s="96"/>
      <c r="QYN318" s="96"/>
      <c r="QYO318" s="96"/>
      <c r="QYP318" s="96"/>
      <c r="QYQ318" s="96"/>
      <c r="QYR318" s="96"/>
      <c r="QYS318" s="96"/>
      <c r="QYT318" s="96"/>
      <c r="QYU318" s="96"/>
      <c r="QYV318" s="96"/>
      <c r="QYW318" s="96"/>
      <c r="QYX318" s="96"/>
      <c r="QYY318" s="96"/>
      <c r="QYZ318" s="96"/>
      <c r="QZA318" s="96"/>
      <c r="QZB318" s="96"/>
      <c r="QZC318" s="96"/>
      <c r="QZD318" s="96"/>
      <c r="QZE318" s="96"/>
      <c r="QZF318" s="96"/>
      <c r="QZG318" s="96"/>
      <c r="QZH318" s="96"/>
      <c r="QZI318" s="96"/>
      <c r="QZJ318" s="96"/>
      <c r="QZK318" s="96"/>
      <c r="QZL318" s="96"/>
      <c r="QZM318" s="96"/>
      <c r="QZN318" s="96"/>
      <c r="QZO318" s="96"/>
      <c r="QZP318" s="96"/>
      <c r="QZQ318" s="96"/>
      <c r="QZR318" s="96"/>
      <c r="QZS318" s="96"/>
      <c r="QZT318" s="96"/>
      <c r="QZU318" s="96"/>
      <c r="QZV318" s="96"/>
      <c r="QZW318" s="96"/>
      <c r="QZX318" s="96"/>
      <c r="QZY318" s="96"/>
      <c r="QZZ318" s="96"/>
      <c r="RAA318" s="96"/>
      <c r="RAB318" s="96"/>
      <c r="RAC318" s="96"/>
      <c r="RAD318" s="96"/>
      <c r="RAE318" s="96"/>
      <c r="RAF318" s="96"/>
      <c r="RAG318" s="96"/>
      <c r="RAH318" s="96"/>
      <c r="RAI318" s="96"/>
      <c r="RAJ318" s="96"/>
      <c r="RAK318" s="96"/>
      <c r="RAL318" s="96"/>
      <c r="RAM318" s="96"/>
      <c r="RAN318" s="96"/>
      <c r="RAO318" s="96"/>
      <c r="RAP318" s="96"/>
      <c r="RAQ318" s="96"/>
      <c r="RAR318" s="96"/>
      <c r="RAS318" s="96"/>
      <c r="RAT318" s="96"/>
      <c r="RAU318" s="96"/>
      <c r="RAV318" s="96"/>
      <c r="RAW318" s="96"/>
      <c r="RAX318" s="96"/>
      <c r="RAY318" s="96"/>
      <c r="RAZ318" s="96"/>
      <c r="RBA318" s="96"/>
      <c r="RBB318" s="96"/>
      <c r="RBC318" s="96"/>
      <c r="RBD318" s="96"/>
      <c r="RBE318" s="96"/>
      <c r="RBF318" s="96"/>
      <c r="RBG318" s="96"/>
      <c r="RBH318" s="96"/>
      <c r="RBI318" s="96"/>
      <c r="RBJ318" s="96"/>
      <c r="RBK318" s="96"/>
      <c r="RBL318" s="96"/>
      <c r="RBM318" s="96"/>
      <c r="RBN318" s="96"/>
      <c r="RBO318" s="96"/>
      <c r="RBP318" s="96"/>
      <c r="RBQ318" s="96"/>
      <c r="RBR318" s="96"/>
      <c r="RBS318" s="96"/>
      <c r="RBT318" s="96"/>
      <c r="RBU318" s="96"/>
      <c r="RBV318" s="96"/>
      <c r="RBW318" s="96"/>
      <c r="RBX318" s="96"/>
      <c r="RBY318" s="96"/>
      <c r="RBZ318" s="96"/>
      <c r="RCA318" s="96"/>
      <c r="RCB318" s="96"/>
      <c r="RCC318" s="96"/>
      <c r="RCD318" s="96"/>
      <c r="RCE318" s="96"/>
      <c r="RCF318" s="96"/>
      <c r="RCG318" s="96"/>
      <c r="RCH318" s="96"/>
      <c r="RCI318" s="96"/>
      <c r="RCJ318" s="96"/>
      <c r="RCK318" s="96"/>
      <c r="RCL318" s="96"/>
      <c r="RCM318" s="96"/>
      <c r="RCN318" s="96"/>
      <c r="RCO318" s="96"/>
      <c r="RCP318" s="96"/>
      <c r="RCQ318" s="96"/>
      <c r="RCR318" s="96"/>
      <c r="RCS318" s="96"/>
      <c r="RCT318" s="96"/>
      <c r="RCU318" s="96"/>
      <c r="RCV318" s="96"/>
      <c r="RCW318" s="96"/>
      <c r="RCX318" s="96"/>
      <c r="RCY318" s="96"/>
      <c r="RCZ318" s="96"/>
      <c r="RDA318" s="96"/>
      <c r="RDB318" s="96"/>
      <c r="RDC318" s="96"/>
      <c r="RDD318" s="96"/>
      <c r="RDE318" s="96"/>
      <c r="RDF318" s="96"/>
      <c r="RDG318" s="96"/>
      <c r="RDH318" s="96"/>
      <c r="RDI318" s="96"/>
      <c r="RDJ318" s="96"/>
      <c r="RDK318" s="96"/>
      <c r="RDL318" s="96"/>
      <c r="RDM318" s="96"/>
      <c r="RDN318" s="96"/>
      <c r="RDO318" s="96"/>
      <c r="RDP318" s="96"/>
      <c r="RDQ318" s="96"/>
      <c r="RDR318" s="96"/>
      <c r="RDS318" s="96"/>
      <c r="RDT318" s="96"/>
      <c r="RDU318" s="96"/>
      <c r="RDV318" s="96"/>
      <c r="RDW318" s="96"/>
      <c r="RDX318" s="96"/>
      <c r="RDY318" s="96"/>
      <c r="RDZ318" s="96"/>
      <c r="REA318" s="96"/>
      <c r="REB318" s="96"/>
      <c r="REC318" s="96"/>
      <c r="RED318" s="96"/>
      <c r="REE318" s="96"/>
      <c r="REF318" s="96"/>
      <c r="REG318" s="96"/>
      <c r="REH318" s="96"/>
      <c r="REI318" s="96"/>
      <c r="REJ318" s="96"/>
      <c r="REK318" s="96"/>
      <c r="REL318" s="96"/>
      <c r="REM318" s="96"/>
      <c r="REN318" s="96"/>
      <c r="REO318" s="96"/>
      <c r="REP318" s="96"/>
      <c r="REQ318" s="96"/>
      <c r="RER318" s="96"/>
      <c r="RES318" s="96"/>
      <c r="RET318" s="96"/>
      <c r="REU318" s="96"/>
      <c r="REV318" s="96"/>
      <c r="REW318" s="96"/>
      <c r="REX318" s="96"/>
      <c r="REY318" s="96"/>
      <c r="REZ318" s="96"/>
      <c r="RFA318" s="96"/>
      <c r="RFB318" s="96"/>
      <c r="RFC318" s="96"/>
      <c r="RFD318" s="96"/>
      <c r="RFE318" s="96"/>
      <c r="RFF318" s="96"/>
      <c r="RFG318" s="96"/>
      <c r="RFH318" s="96"/>
      <c r="RFI318" s="96"/>
      <c r="RFJ318" s="96"/>
      <c r="RFK318" s="96"/>
      <c r="RFL318" s="96"/>
      <c r="RFM318" s="96"/>
      <c r="RFN318" s="96"/>
      <c r="RFO318" s="96"/>
      <c r="RFP318" s="96"/>
      <c r="RFQ318" s="96"/>
      <c r="RFR318" s="96"/>
      <c r="RFS318" s="96"/>
      <c r="RFT318" s="96"/>
      <c r="RFU318" s="96"/>
      <c r="RFV318" s="96"/>
      <c r="RFW318" s="96"/>
      <c r="RFX318" s="96"/>
      <c r="RFY318" s="96"/>
      <c r="RFZ318" s="96"/>
      <c r="RGA318" s="96"/>
      <c r="RGB318" s="96"/>
      <c r="RGC318" s="96"/>
      <c r="RGD318" s="96"/>
      <c r="RGE318" s="96"/>
      <c r="RGF318" s="96"/>
      <c r="RGG318" s="96"/>
      <c r="RGH318" s="96"/>
      <c r="RGI318" s="96"/>
      <c r="RGJ318" s="96"/>
      <c r="RGK318" s="96"/>
      <c r="RGL318" s="96"/>
      <c r="RGM318" s="96"/>
      <c r="RGN318" s="96"/>
      <c r="RGO318" s="96"/>
      <c r="RGP318" s="96"/>
      <c r="RGQ318" s="96"/>
      <c r="RGR318" s="96"/>
      <c r="RGS318" s="96"/>
      <c r="RGT318" s="96"/>
      <c r="RGU318" s="96"/>
      <c r="RGV318" s="96"/>
      <c r="RGW318" s="96"/>
      <c r="RGX318" s="96"/>
      <c r="RGY318" s="96"/>
      <c r="RGZ318" s="96"/>
      <c r="RHA318" s="96"/>
      <c r="RHB318" s="96"/>
      <c r="RHC318" s="96"/>
      <c r="RHD318" s="96"/>
      <c r="RHE318" s="96"/>
      <c r="RHF318" s="96"/>
      <c r="RHG318" s="96"/>
      <c r="RHH318" s="96"/>
      <c r="RHI318" s="96"/>
      <c r="RHJ318" s="96"/>
      <c r="RHK318" s="96"/>
      <c r="RHL318" s="96"/>
      <c r="RHM318" s="96"/>
      <c r="RHN318" s="96"/>
      <c r="RHO318" s="96"/>
      <c r="RHP318" s="96"/>
      <c r="RHQ318" s="96"/>
      <c r="RHR318" s="96"/>
      <c r="RHS318" s="96"/>
      <c r="RHT318" s="96"/>
      <c r="RHU318" s="96"/>
      <c r="RHV318" s="96"/>
      <c r="RHW318" s="96"/>
      <c r="RHX318" s="96"/>
      <c r="RHY318" s="96"/>
      <c r="RHZ318" s="96"/>
      <c r="RIA318" s="96"/>
      <c r="RIB318" s="96"/>
      <c r="RIC318" s="96"/>
      <c r="RID318" s="96"/>
      <c r="RIE318" s="96"/>
      <c r="RIF318" s="96"/>
      <c r="RIG318" s="96"/>
      <c r="RIH318" s="96"/>
      <c r="RII318" s="96"/>
      <c r="RIJ318" s="96"/>
      <c r="RIK318" s="96"/>
      <c r="RIL318" s="96"/>
      <c r="RIM318" s="96"/>
      <c r="RIN318" s="96"/>
      <c r="RIO318" s="96"/>
      <c r="RIP318" s="96"/>
      <c r="RIQ318" s="96"/>
      <c r="RIR318" s="96"/>
      <c r="RIS318" s="96"/>
      <c r="RIT318" s="96"/>
      <c r="RIU318" s="96"/>
      <c r="RIV318" s="96"/>
      <c r="RIW318" s="96"/>
      <c r="RIX318" s="96"/>
      <c r="RIY318" s="96"/>
      <c r="RIZ318" s="96"/>
      <c r="RJA318" s="96"/>
      <c r="RJB318" s="96"/>
      <c r="RJC318" s="96"/>
      <c r="RJD318" s="96"/>
      <c r="RJE318" s="96"/>
      <c r="RJF318" s="96"/>
      <c r="RJG318" s="96"/>
      <c r="RJH318" s="96"/>
      <c r="RJI318" s="96"/>
      <c r="RJJ318" s="96"/>
      <c r="RJK318" s="96"/>
      <c r="RJL318" s="96"/>
      <c r="RJM318" s="96"/>
      <c r="RJN318" s="96"/>
      <c r="RJO318" s="96"/>
      <c r="RJP318" s="96"/>
      <c r="RJQ318" s="96"/>
      <c r="RJR318" s="96"/>
      <c r="RJS318" s="96"/>
      <c r="RJT318" s="96"/>
      <c r="RJU318" s="96"/>
      <c r="RJV318" s="96"/>
      <c r="RJW318" s="96"/>
      <c r="RJX318" s="96"/>
      <c r="RJY318" s="96"/>
      <c r="RJZ318" s="96"/>
      <c r="RKA318" s="96"/>
      <c r="RKB318" s="96"/>
      <c r="RKC318" s="96"/>
      <c r="RKD318" s="96"/>
      <c r="RKE318" s="96"/>
      <c r="RKF318" s="96"/>
      <c r="RKG318" s="96"/>
      <c r="RKH318" s="96"/>
      <c r="RKI318" s="96"/>
      <c r="RKJ318" s="96"/>
      <c r="RKK318" s="96"/>
      <c r="RKL318" s="96"/>
      <c r="RKM318" s="96"/>
      <c r="RKN318" s="96"/>
      <c r="RKO318" s="96"/>
      <c r="RKP318" s="96"/>
      <c r="RKQ318" s="96"/>
      <c r="RKR318" s="96"/>
      <c r="RKS318" s="96"/>
      <c r="RKT318" s="96"/>
      <c r="RKU318" s="96"/>
      <c r="RKV318" s="96"/>
      <c r="RKW318" s="96"/>
      <c r="RKX318" s="96"/>
      <c r="RKY318" s="96"/>
      <c r="RKZ318" s="96"/>
      <c r="RLA318" s="96"/>
      <c r="RLB318" s="96"/>
      <c r="RLC318" s="96"/>
      <c r="RLD318" s="96"/>
      <c r="RLE318" s="96"/>
      <c r="RLF318" s="96"/>
      <c r="RLG318" s="96"/>
      <c r="RLH318" s="96"/>
      <c r="RLI318" s="96"/>
      <c r="RLJ318" s="96"/>
      <c r="RLK318" s="96"/>
      <c r="RLL318" s="96"/>
      <c r="RLM318" s="96"/>
      <c r="RLN318" s="96"/>
      <c r="RLO318" s="96"/>
      <c r="RLP318" s="96"/>
      <c r="RLQ318" s="96"/>
      <c r="RLR318" s="96"/>
      <c r="RLS318" s="96"/>
      <c r="RLT318" s="96"/>
      <c r="RLU318" s="96"/>
      <c r="RLV318" s="96"/>
      <c r="RLW318" s="96"/>
      <c r="RLX318" s="96"/>
      <c r="RLY318" s="96"/>
      <c r="RLZ318" s="96"/>
      <c r="RMA318" s="96"/>
      <c r="RMB318" s="96"/>
      <c r="RMC318" s="96"/>
      <c r="RMD318" s="96"/>
      <c r="RME318" s="96"/>
      <c r="RMF318" s="96"/>
      <c r="RMG318" s="96"/>
      <c r="RMH318" s="96"/>
      <c r="RMI318" s="96"/>
      <c r="RMJ318" s="96"/>
      <c r="RMK318" s="96"/>
      <c r="RML318" s="96"/>
      <c r="RMM318" s="96"/>
      <c r="RMN318" s="96"/>
      <c r="RMO318" s="96"/>
      <c r="RMP318" s="96"/>
      <c r="RMQ318" s="96"/>
      <c r="RMR318" s="96"/>
      <c r="RMS318" s="96"/>
      <c r="RMT318" s="96"/>
      <c r="RMU318" s="96"/>
      <c r="RMV318" s="96"/>
      <c r="RMW318" s="96"/>
      <c r="RMX318" s="96"/>
      <c r="RMY318" s="96"/>
      <c r="RMZ318" s="96"/>
      <c r="RNA318" s="96"/>
      <c r="RNB318" s="96"/>
      <c r="RNC318" s="96"/>
      <c r="RND318" s="96"/>
      <c r="RNE318" s="96"/>
      <c r="RNF318" s="96"/>
      <c r="RNG318" s="96"/>
      <c r="RNH318" s="96"/>
      <c r="RNI318" s="96"/>
      <c r="RNJ318" s="96"/>
      <c r="RNK318" s="96"/>
      <c r="RNL318" s="96"/>
      <c r="RNM318" s="96"/>
      <c r="RNN318" s="96"/>
      <c r="RNO318" s="96"/>
      <c r="RNP318" s="96"/>
      <c r="RNQ318" s="96"/>
      <c r="RNR318" s="96"/>
      <c r="RNS318" s="96"/>
      <c r="RNT318" s="96"/>
      <c r="RNU318" s="96"/>
      <c r="RNV318" s="96"/>
      <c r="RNW318" s="96"/>
      <c r="RNX318" s="96"/>
      <c r="RNY318" s="96"/>
      <c r="RNZ318" s="96"/>
      <c r="ROA318" s="96"/>
      <c r="ROB318" s="96"/>
      <c r="ROC318" s="96"/>
      <c r="ROD318" s="96"/>
      <c r="ROE318" s="96"/>
      <c r="ROF318" s="96"/>
      <c r="ROG318" s="96"/>
      <c r="ROH318" s="96"/>
      <c r="ROI318" s="96"/>
      <c r="ROJ318" s="96"/>
      <c r="ROK318" s="96"/>
      <c r="ROL318" s="96"/>
      <c r="ROM318" s="96"/>
      <c r="RON318" s="96"/>
      <c r="ROO318" s="96"/>
      <c r="ROP318" s="96"/>
      <c r="ROQ318" s="96"/>
      <c r="ROR318" s="96"/>
      <c r="ROS318" s="96"/>
      <c r="ROT318" s="96"/>
      <c r="ROU318" s="96"/>
      <c r="ROV318" s="96"/>
      <c r="ROW318" s="96"/>
      <c r="ROX318" s="96"/>
      <c r="ROY318" s="96"/>
      <c r="ROZ318" s="96"/>
      <c r="RPA318" s="96"/>
      <c r="RPB318" s="96"/>
      <c r="RPC318" s="96"/>
      <c r="RPD318" s="96"/>
      <c r="RPE318" s="96"/>
      <c r="RPF318" s="96"/>
      <c r="RPG318" s="96"/>
      <c r="RPH318" s="96"/>
      <c r="RPI318" s="96"/>
      <c r="RPJ318" s="96"/>
      <c r="RPK318" s="96"/>
      <c r="RPL318" s="96"/>
      <c r="RPM318" s="96"/>
      <c r="RPN318" s="96"/>
      <c r="RPO318" s="96"/>
      <c r="RPP318" s="96"/>
      <c r="RPQ318" s="96"/>
      <c r="RPR318" s="96"/>
      <c r="RPS318" s="96"/>
      <c r="RPT318" s="96"/>
      <c r="RPU318" s="96"/>
      <c r="RPV318" s="96"/>
      <c r="RPW318" s="96"/>
      <c r="RPX318" s="96"/>
      <c r="RPY318" s="96"/>
      <c r="RPZ318" s="96"/>
      <c r="RQA318" s="96"/>
      <c r="RQB318" s="96"/>
      <c r="RQC318" s="96"/>
      <c r="RQD318" s="96"/>
      <c r="RQE318" s="96"/>
      <c r="RQF318" s="96"/>
      <c r="RQG318" s="96"/>
      <c r="RQH318" s="96"/>
      <c r="RQI318" s="96"/>
      <c r="RQJ318" s="96"/>
      <c r="RQK318" s="96"/>
      <c r="RQL318" s="96"/>
      <c r="RQM318" s="96"/>
      <c r="RQN318" s="96"/>
      <c r="RQO318" s="96"/>
      <c r="RQP318" s="96"/>
      <c r="RQQ318" s="96"/>
      <c r="RQR318" s="96"/>
      <c r="RQS318" s="96"/>
      <c r="RQT318" s="96"/>
      <c r="RQU318" s="96"/>
      <c r="RQV318" s="96"/>
      <c r="RQW318" s="96"/>
      <c r="RQX318" s="96"/>
      <c r="RQY318" s="96"/>
      <c r="RQZ318" s="96"/>
      <c r="RRA318" s="96"/>
      <c r="RRB318" s="96"/>
      <c r="RRC318" s="96"/>
      <c r="RRD318" s="96"/>
      <c r="RRE318" s="96"/>
      <c r="RRF318" s="96"/>
      <c r="RRG318" s="96"/>
      <c r="RRH318" s="96"/>
      <c r="RRI318" s="96"/>
      <c r="RRJ318" s="96"/>
      <c r="RRK318" s="96"/>
      <c r="RRL318" s="96"/>
      <c r="RRM318" s="96"/>
      <c r="RRN318" s="96"/>
      <c r="RRO318" s="96"/>
      <c r="RRP318" s="96"/>
      <c r="RRQ318" s="96"/>
      <c r="RRR318" s="96"/>
      <c r="RRS318" s="96"/>
      <c r="RRT318" s="96"/>
      <c r="RRU318" s="96"/>
      <c r="RRV318" s="96"/>
      <c r="RRW318" s="96"/>
      <c r="RRX318" s="96"/>
      <c r="RRY318" s="96"/>
      <c r="RRZ318" s="96"/>
      <c r="RSA318" s="96"/>
      <c r="RSB318" s="96"/>
      <c r="RSC318" s="96"/>
      <c r="RSD318" s="96"/>
      <c r="RSE318" s="96"/>
      <c r="RSF318" s="96"/>
      <c r="RSG318" s="96"/>
      <c r="RSH318" s="96"/>
      <c r="RSI318" s="96"/>
      <c r="RSJ318" s="96"/>
      <c r="RSK318" s="96"/>
      <c r="RSL318" s="96"/>
      <c r="RSM318" s="96"/>
      <c r="RSN318" s="96"/>
      <c r="RSO318" s="96"/>
      <c r="RSP318" s="96"/>
      <c r="RSQ318" s="96"/>
      <c r="RSR318" s="96"/>
      <c r="RSS318" s="96"/>
      <c r="RST318" s="96"/>
      <c r="RSU318" s="96"/>
      <c r="RSV318" s="96"/>
      <c r="RSW318" s="96"/>
      <c r="RSX318" s="96"/>
      <c r="RSY318" s="96"/>
      <c r="RSZ318" s="96"/>
      <c r="RTA318" s="96"/>
      <c r="RTB318" s="96"/>
      <c r="RTC318" s="96"/>
      <c r="RTD318" s="96"/>
      <c r="RTE318" s="96"/>
      <c r="RTF318" s="96"/>
      <c r="RTG318" s="96"/>
      <c r="RTH318" s="96"/>
      <c r="RTI318" s="96"/>
      <c r="RTJ318" s="96"/>
      <c r="RTK318" s="96"/>
      <c r="RTL318" s="96"/>
      <c r="RTM318" s="96"/>
      <c r="RTN318" s="96"/>
      <c r="RTO318" s="96"/>
      <c r="RTP318" s="96"/>
      <c r="RTQ318" s="96"/>
      <c r="RTR318" s="96"/>
      <c r="RTS318" s="96"/>
      <c r="RTT318" s="96"/>
      <c r="RTU318" s="96"/>
      <c r="RTV318" s="96"/>
      <c r="RTW318" s="96"/>
      <c r="RTX318" s="96"/>
      <c r="RTY318" s="96"/>
      <c r="RTZ318" s="96"/>
      <c r="RUA318" s="96"/>
      <c r="RUB318" s="96"/>
      <c r="RUC318" s="96"/>
      <c r="RUD318" s="96"/>
      <c r="RUE318" s="96"/>
      <c r="RUF318" s="96"/>
      <c r="RUG318" s="96"/>
      <c r="RUH318" s="96"/>
      <c r="RUI318" s="96"/>
      <c r="RUJ318" s="96"/>
      <c r="RUK318" s="96"/>
      <c r="RUL318" s="96"/>
      <c r="RUM318" s="96"/>
      <c r="RUN318" s="96"/>
      <c r="RUO318" s="96"/>
      <c r="RUP318" s="96"/>
      <c r="RUQ318" s="96"/>
      <c r="RUR318" s="96"/>
      <c r="RUS318" s="96"/>
      <c r="RUT318" s="96"/>
      <c r="RUU318" s="96"/>
      <c r="RUV318" s="96"/>
      <c r="RUW318" s="96"/>
      <c r="RUX318" s="96"/>
      <c r="RUY318" s="96"/>
      <c r="RUZ318" s="96"/>
      <c r="RVA318" s="96"/>
      <c r="RVB318" s="96"/>
      <c r="RVC318" s="96"/>
      <c r="RVD318" s="96"/>
      <c r="RVE318" s="96"/>
      <c r="RVF318" s="96"/>
      <c r="RVG318" s="96"/>
      <c r="RVH318" s="96"/>
      <c r="RVI318" s="96"/>
      <c r="RVJ318" s="96"/>
      <c r="RVK318" s="96"/>
      <c r="RVL318" s="96"/>
      <c r="RVM318" s="96"/>
      <c r="RVN318" s="96"/>
      <c r="RVO318" s="96"/>
      <c r="RVP318" s="96"/>
      <c r="RVQ318" s="96"/>
      <c r="RVR318" s="96"/>
      <c r="RVS318" s="96"/>
      <c r="RVT318" s="96"/>
      <c r="RVU318" s="96"/>
      <c r="RVV318" s="96"/>
      <c r="RVW318" s="96"/>
      <c r="RVX318" s="96"/>
      <c r="RVY318" s="96"/>
      <c r="RVZ318" s="96"/>
      <c r="RWA318" s="96"/>
      <c r="RWB318" s="96"/>
      <c r="RWC318" s="96"/>
      <c r="RWD318" s="96"/>
      <c r="RWE318" s="96"/>
      <c r="RWF318" s="96"/>
      <c r="RWG318" s="96"/>
      <c r="RWH318" s="96"/>
      <c r="RWI318" s="96"/>
      <c r="RWJ318" s="96"/>
      <c r="RWK318" s="96"/>
      <c r="RWL318" s="96"/>
      <c r="RWM318" s="96"/>
      <c r="RWN318" s="96"/>
      <c r="RWO318" s="96"/>
      <c r="RWP318" s="96"/>
      <c r="RWQ318" s="96"/>
      <c r="RWR318" s="96"/>
      <c r="RWS318" s="96"/>
      <c r="RWT318" s="96"/>
      <c r="RWU318" s="96"/>
      <c r="RWV318" s="96"/>
      <c r="RWW318" s="96"/>
      <c r="RWX318" s="96"/>
      <c r="RWY318" s="96"/>
      <c r="RWZ318" s="96"/>
      <c r="RXA318" s="96"/>
      <c r="RXB318" s="96"/>
      <c r="RXC318" s="96"/>
      <c r="RXD318" s="96"/>
      <c r="RXE318" s="96"/>
      <c r="RXF318" s="96"/>
      <c r="RXG318" s="96"/>
      <c r="RXH318" s="96"/>
      <c r="RXI318" s="96"/>
      <c r="RXJ318" s="96"/>
      <c r="RXK318" s="96"/>
      <c r="RXL318" s="96"/>
      <c r="RXM318" s="96"/>
      <c r="RXN318" s="96"/>
      <c r="RXO318" s="96"/>
      <c r="RXP318" s="96"/>
      <c r="RXQ318" s="96"/>
      <c r="RXR318" s="96"/>
      <c r="RXS318" s="96"/>
      <c r="RXT318" s="96"/>
      <c r="RXU318" s="96"/>
      <c r="RXV318" s="96"/>
      <c r="RXW318" s="96"/>
      <c r="RXX318" s="96"/>
      <c r="RXY318" s="96"/>
      <c r="RXZ318" s="96"/>
      <c r="RYA318" s="96"/>
      <c r="RYB318" s="96"/>
      <c r="RYC318" s="96"/>
      <c r="RYD318" s="96"/>
      <c r="RYE318" s="96"/>
      <c r="RYF318" s="96"/>
      <c r="RYG318" s="96"/>
      <c r="RYH318" s="96"/>
      <c r="RYI318" s="96"/>
      <c r="RYJ318" s="96"/>
      <c r="RYK318" s="96"/>
      <c r="RYL318" s="96"/>
      <c r="RYM318" s="96"/>
      <c r="RYN318" s="96"/>
      <c r="RYO318" s="96"/>
      <c r="RYP318" s="96"/>
      <c r="RYQ318" s="96"/>
      <c r="RYR318" s="96"/>
      <c r="RYS318" s="96"/>
      <c r="RYT318" s="96"/>
      <c r="RYU318" s="96"/>
      <c r="RYV318" s="96"/>
      <c r="RYW318" s="96"/>
      <c r="RYX318" s="96"/>
      <c r="RYY318" s="96"/>
      <c r="RYZ318" s="96"/>
      <c r="RZA318" s="96"/>
      <c r="RZB318" s="96"/>
      <c r="RZC318" s="96"/>
      <c r="RZD318" s="96"/>
      <c r="RZE318" s="96"/>
      <c r="RZF318" s="96"/>
      <c r="RZG318" s="96"/>
      <c r="RZH318" s="96"/>
      <c r="RZI318" s="96"/>
      <c r="RZJ318" s="96"/>
      <c r="RZK318" s="96"/>
      <c r="RZL318" s="96"/>
      <c r="RZM318" s="96"/>
      <c r="RZN318" s="96"/>
      <c r="RZO318" s="96"/>
      <c r="RZP318" s="96"/>
      <c r="RZQ318" s="96"/>
      <c r="RZR318" s="96"/>
      <c r="RZS318" s="96"/>
      <c r="RZT318" s="96"/>
      <c r="RZU318" s="96"/>
      <c r="RZV318" s="96"/>
      <c r="RZW318" s="96"/>
      <c r="RZX318" s="96"/>
      <c r="RZY318" s="96"/>
      <c r="RZZ318" s="96"/>
      <c r="SAA318" s="96"/>
      <c r="SAB318" s="96"/>
      <c r="SAC318" s="96"/>
      <c r="SAD318" s="96"/>
      <c r="SAE318" s="96"/>
      <c r="SAF318" s="96"/>
      <c r="SAG318" s="96"/>
      <c r="SAH318" s="96"/>
      <c r="SAI318" s="96"/>
      <c r="SAJ318" s="96"/>
      <c r="SAK318" s="96"/>
      <c r="SAL318" s="96"/>
      <c r="SAM318" s="96"/>
      <c r="SAN318" s="96"/>
      <c r="SAO318" s="96"/>
      <c r="SAP318" s="96"/>
      <c r="SAQ318" s="96"/>
      <c r="SAR318" s="96"/>
      <c r="SAS318" s="96"/>
      <c r="SAT318" s="96"/>
      <c r="SAU318" s="96"/>
      <c r="SAV318" s="96"/>
      <c r="SAW318" s="96"/>
      <c r="SAX318" s="96"/>
      <c r="SAY318" s="96"/>
      <c r="SAZ318" s="96"/>
      <c r="SBA318" s="96"/>
      <c r="SBB318" s="96"/>
      <c r="SBC318" s="96"/>
      <c r="SBD318" s="96"/>
      <c r="SBE318" s="96"/>
      <c r="SBF318" s="96"/>
      <c r="SBG318" s="96"/>
      <c r="SBH318" s="96"/>
      <c r="SBI318" s="96"/>
      <c r="SBJ318" s="96"/>
      <c r="SBK318" s="96"/>
      <c r="SBL318" s="96"/>
      <c r="SBM318" s="96"/>
      <c r="SBN318" s="96"/>
      <c r="SBO318" s="96"/>
      <c r="SBP318" s="96"/>
      <c r="SBQ318" s="96"/>
      <c r="SBR318" s="96"/>
      <c r="SBS318" s="96"/>
      <c r="SBT318" s="96"/>
      <c r="SBU318" s="96"/>
      <c r="SBV318" s="96"/>
      <c r="SBW318" s="96"/>
      <c r="SBX318" s="96"/>
      <c r="SBY318" s="96"/>
      <c r="SBZ318" s="96"/>
      <c r="SCA318" s="96"/>
      <c r="SCB318" s="96"/>
      <c r="SCC318" s="96"/>
      <c r="SCD318" s="96"/>
      <c r="SCE318" s="96"/>
      <c r="SCF318" s="96"/>
      <c r="SCG318" s="96"/>
      <c r="SCH318" s="96"/>
      <c r="SCI318" s="96"/>
      <c r="SCJ318" s="96"/>
      <c r="SCK318" s="96"/>
      <c r="SCL318" s="96"/>
      <c r="SCM318" s="96"/>
      <c r="SCN318" s="96"/>
      <c r="SCO318" s="96"/>
      <c r="SCP318" s="96"/>
      <c r="SCQ318" s="96"/>
      <c r="SCR318" s="96"/>
      <c r="SCS318" s="96"/>
      <c r="SCT318" s="96"/>
      <c r="SCU318" s="96"/>
      <c r="SCV318" s="96"/>
      <c r="SCW318" s="96"/>
      <c r="SCX318" s="96"/>
      <c r="SCY318" s="96"/>
      <c r="SCZ318" s="96"/>
      <c r="SDA318" s="96"/>
      <c r="SDB318" s="96"/>
      <c r="SDC318" s="96"/>
      <c r="SDD318" s="96"/>
      <c r="SDE318" s="96"/>
      <c r="SDF318" s="96"/>
      <c r="SDG318" s="96"/>
      <c r="SDH318" s="96"/>
      <c r="SDI318" s="96"/>
      <c r="SDJ318" s="96"/>
      <c r="SDK318" s="96"/>
      <c r="SDL318" s="96"/>
      <c r="SDM318" s="96"/>
      <c r="SDN318" s="96"/>
      <c r="SDO318" s="96"/>
      <c r="SDP318" s="96"/>
      <c r="SDQ318" s="96"/>
      <c r="SDR318" s="96"/>
      <c r="SDS318" s="96"/>
      <c r="SDT318" s="96"/>
      <c r="SDU318" s="96"/>
      <c r="SDV318" s="96"/>
      <c r="SDW318" s="96"/>
      <c r="SDX318" s="96"/>
      <c r="SDY318" s="96"/>
      <c r="SDZ318" s="96"/>
      <c r="SEA318" s="96"/>
      <c r="SEB318" s="96"/>
      <c r="SEC318" s="96"/>
      <c r="SED318" s="96"/>
      <c r="SEE318" s="96"/>
      <c r="SEF318" s="96"/>
      <c r="SEG318" s="96"/>
      <c r="SEH318" s="96"/>
      <c r="SEI318" s="96"/>
      <c r="SEJ318" s="96"/>
      <c r="SEK318" s="96"/>
      <c r="SEL318" s="96"/>
      <c r="SEM318" s="96"/>
      <c r="SEN318" s="96"/>
      <c r="SEO318" s="96"/>
      <c r="SEP318" s="96"/>
      <c r="SEQ318" s="96"/>
      <c r="SER318" s="96"/>
      <c r="SES318" s="96"/>
      <c r="SET318" s="96"/>
      <c r="SEU318" s="96"/>
      <c r="SEV318" s="96"/>
      <c r="SEW318" s="96"/>
      <c r="SEX318" s="96"/>
      <c r="SEY318" s="96"/>
      <c r="SEZ318" s="96"/>
      <c r="SFA318" s="96"/>
      <c r="SFB318" s="96"/>
      <c r="SFC318" s="96"/>
      <c r="SFD318" s="96"/>
      <c r="SFE318" s="96"/>
      <c r="SFF318" s="96"/>
      <c r="SFG318" s="96"/>
      <c r="SFH318" s="96"/>
      <c r="SFI318" s="96"/>
      <c r="SFJ318" s="96"/>
      <c r="SFK318" s="96"/>
      <c r="SFL318" s="96"/>
      <c r="SFM318" s="96"/>
      <c r="SFN318" s="96"/>
      <c r="SFO318" s="96"/>
      <c r="SFP318" s="96"/>
      <c r="SFQ318" s="96"/>
      <c r="SFR318" s="96"/>
      <c r="SFS318" s="96"/>
      <c r="SFT318" s="96"/>
      <c r="SFU318" s="96"/>
      <c r="SFV318" s="96"/>
      <c r="SFW318" s="96"/>
      <c r="SFX318" s="96"/>
      <c r="SFY318" s="96"/>
      <c r="SFZ318" s="96"/>
      <c r="SGA318" s="96"/>
      <c r="SGB318" s="96"/>
      <c r="SGC318" s="96"/>
      <c r="SGD318" s="96"/>
      <c r="SGE318" s="96"/>
      <c r="SGF318" s="96"/>
      <c r="SGG318" s="96"/>
      <c r="SGH318" s="96"/>
      <c r="SGI318" s="96"/>
      <c r="SGJ318" s="96"/>
      <c r="SGK318" s="96"/>
      <c r="SGL318" s="96"/>
      <c r="SGM318" s="96"/>
      <c r="SGN318" s="96"/>
      <c r="SGO318" s="96"/>
      <c r="SGP318" s="96"/>
      <c r="SGQ318" s="96"/>
      <c r="SGR318" s="96"/>
      <c r="SGS318" s="96"/>
      <c r="SGT318" s="96"/>
      <c r="SGU318" s="96"/>
      <c r="SGV318" s="96"/>
      <c r="SGW318" s="96"/>
      <c r="SGX318" s="96"/>
      <c r="SGY318" s="96"/>
      <c r="SGZ318" s="96"/>
      <c r="SHA318" s="96"/>
      <c r="SHB318" s="96"/>
      <c r="SHC318" s="96"/>
      <c r="SHD318" s="96"/>
      <c r="SHE318" s="96"/>
      <c r="SHF318" s="96"/>
      <c r="SHG318" s="96"/>
      <c r="SHH318" s="96"/>
      <c r="SHI318" s="96"/>
      <c r="SHJ318" s="96"/>
      <c r="SHK318" s="96"/>
      <c r="SHL318" s="96"/>
      <c r="SHM318" s="96"/>
      <c r="SHN318" s="96"/>
      <c r="SHO318" s="96"/>
      <c r="SHP318" s="96"/>
      <c r="SHQ318" s="96"/>
      <c r="SHR318" s="96"/>
      <c r="SHS318" s="96"/>
      <c r="SHT318" s="96"/>
      <c r="SHU318" s="96"/>
      <c r="SHV318" s="96"/>
      <c r="SHW318" s="96"/>
      <c r="SHX318" s="96"/>
      <c r="SHY318" s="96"/>
      <c r="SHZ318" s="96"/>
      <c r="SIA318" s="96"/>
      <c r="SIB318" s="96"/>
      <c r="SIC318" s="96"/>
      <c r="SID318" s="96"/>
      <c r="SIE318" s="96"/>
      <c r="SIF318" s="96"/>
      <c r="SIG318" s="96"/>
      <c r="SIH318" s="96"/>
      <c r="SII318" s="96"/>
      <c r="SIJ318" s="96"/>
      <c r="SIK318" s="96"/>
      <c r="SIL318" s="96"/>
      <c r="SIM318" s="96"/>
      <c r="SIN318" s="96"/>
      <c r="SIO318" s="96"/>
      <c r="SIP318" s="96"/>
      <c r="SIQ318" s="96"/>
      <c r="SIR318" s="96"/>
      <c r="SIS318" s="96"/>
      <c r="SIT318" s="96"/>
      <c r="SIU318" s="96"/>
      <c r="SIV318" s="96"/>
      <c r="SIW318" s="96"/>
      <c r="SIX318" s="96"/>
      <c r="SIY318" s="96"/>
      <c r="SIZ318" s="96"/>
      <c r="SJA318" s="96"/>
      <c r="SJB318" s="96"/>
      <c r="SJC318" s="96"/>
      <c r="SJD318" s="96"/>
      <c r="SJE318" s="96"/>
      <c r="SJF318" s="96"/>
      <c r="SJG318" s="96"/>
      <c r="SJH318" s="96"/>
      <c r="SJI318" s="96"/>
      <c r="SJJ318" s="96"/>
      <c r="SJK318" s="96"/>
      <c r="SJL318" s="96"/>
      <c r="SJM318" s="96"/>
      <c r="SJN318" s="96"/>
      <c r="SJO318" s="96"/>
      <c r="SJP318" s="96"/>
      <c r="SJQ318" s="96"/>
      <c r="SJR318" s="96"/>
      <c r="SJS318" s="96"/>
      <c r="SJT318" s="96"/>
      <c r="SJU318" s="96"/>
      <c r="SJV318" s="96"/>
      <c r="SJW318" s="96"/>
      <c r="SJX318" s="96"/>
      <c r="SJY318" s="96"/>
      <c r="SJZ318" s="96"/>
      <c r="SKA318" s="96"/>
      <c r="SKB318" s="96"/>
      <c r="SKC318" s="96"/>
      <c r="SKD318" s="96"/>
      <c r="SKE318" s="96"/>
      <c r="SKF318" s="96"/>
      <c r="SKG318" s="96"/>
      <c r="SKH318" s="96"/>
      <c r="SKI318" s="96"/>
      <c r="SKJ318" s="96"/>
      <c r="SKK318" s="96"/>
      <c r="SKL318" s="96"/>
      <c r="SKM318" s="96"/>
      <c r="SKN318" s="96"/>
      <c r="SKO318" s="96"/>
      <c r="SKP318" s="96"/>
      <c r="SKQ318" s="96"/>
      <c r="SKR318" s="96"/>
      <c r="SKS318" s="96"/>
      <c r="SKT318" s="96"/>
      <c r="SKU318" s="96"/>
      <c r="SKV318" s="96"/>
      <c r="SKW318" s="96"/>
      <c r="SKX318" s="96"/>
      <c r="SKY318" s="96"/>
      <c r="SKZ318" s="96"/>
      <c r="SLA318" s="96"/>
      <c r="SLB318" s="96"/>
      <c r="SLC318" s="96"/>
      <c r="SLD318" s="96"/>
      <c r="SLE318" s="96"/>
      <c r="SLF318" s="96"/>
      <c r="SLG318" s="96"/>
      <c r="SLH318" s="96"/>
      <c r="SLI318" s="96"/>
      <c r="SLJ318" s="96"/>
      <c r="SLK318" s="96"/>
      <c r="SLL318" s="96"/>
      <c r="SLM318" s="96"/>
      <c r="SLN318" s="96"/>
      <c r="SLO318" s="96"/>
      <c r="SLP318" s="96"/>
      <c r="SLQ318" s="96"/>
      <c r="SLR318" s="96"/>
      <c r="SLS318" s="96"/>
      <c r="SLT318" s="96"/>
      <c r="SLU318" s="96"/>
      <c r="SLV318" s="96"/>
      <c r="SLW318" s="96"/>
      <c r="SLX318" s="96"/>
      <c r="SLY318" s="96"/>
      <c r="SLZ318" s="96"/>
      <c r="SMA318" s="96"/>
      <c r="SMB318" s="96"/>
      <c r="SMC318" s="96"/>
      <c r="SMD318" s="96"/>
      <c r="SME318" s="96"/>
      <c r="SMF318" s="96"/>
      <c r="SMG318" s="96"/>
      <c r="SMH318" s="96"/>
      <c r="SMI318" s="96"/>
      <c r="SMJ318" s="96"/>
      <c r="SMK318" s="96"/>
      <c r="SML318" s="96"/>
      <c r="SMM318" s="96"/>
      <c r="SMN318" s="96"/>
      <c r="SMO318" s="96"/>
      <c r="SMP318" s="96"/>
      <c r="SMQ318" s="96"/>
      <c r="SMR318" s="96"/>
      <c r="SMS318" s="96"/>
      <c r="SMT318" s="96"/>
      <c r="SMU318" s="96"/>
      <c r="SMV318" s="96"/>
      <c r="SMW318" s="96"/>
      <c r="SMX318" s="96"/>
      <c r="SMY318" s="96"/>
      <c r="SMZ318" s="96"/>
      <c r="SNA318" s="96"/>
      <c r="SNB318" s="96"/>
      <c r="SNC318" s="96"/>
      <c r="SND318" s="96"/>
      <c r="SNE318" s="96"/>
      <c r="SNF318" s="96"/>
      <c r="SNG318" s="96"/>
      <c r="SNH318" s="96"/>
      <c r="SNI318" s="96"/>
      <c r="SNJ318" s="96"/>
      <c r="SNK318" s="96"/>
      <c r="SNL318" s="96"/>
      <c r="SNM318" s="96"/>
      <c r="SNN318" s="96"/>
      <c r="SNO318" s="96"/>
      <c r="SNP318" s="96"/>
      <c r="SNQ318" s="96"/>
      <c r="SNR318" s="96"/>
      <c r="SNS318" s="96"/>
      <c r="SNT318" s="96"/>
      <c r="SNU318" s="96"/>
      <c r="SNV318" s="96"/>
      <c r="SNW318" s="96"/>
      <c r="SNX318" s="96"/>
      <c r="SNY318" s="96"/>
      <c r="SNZ318" s="96"/>
      <c r="SOA318" s="96"/>
      <c r="SOB318" s="96"/>
      <c r="SOC318" s="96"/>
      <c r="SOD318" s="96"/>
      <c r="SOE318" s="96"/>
      <c r="SOF318" s="96"/>
      <c r="SOG318" s="96"/>
      <c r="SOH318" s="96"/>
      <c r="SOI318" s="96"/>
      <c r="SOJ318" s="96"/>
      <c r="SOK318" s="96"/>
      <c r="SOL318" s="96"/>
      <c r="SOM318" s="96"/>
      <c r="SON318" s="96"/>
      <c r="SOO318" s="96"/>
      <c r="SOP318" s="96"/>
      <c r="SOQ318" s="96"/>
      <c r="SOR318" s="96"/>
      <c r="SOS318" s="96"/>
      <c r="SOT318" s="96"/>
      <c r="SOU318" s="96"/>
      <c r="SOV318" s="96"/>
      <c r="SOW318" s="96"/>
      <c r="SOX318" s="96"/>
      <c r="SOY318" s="96"/>
      <c r="SOZ318" s="96"/>
      <c r="SPA318" s="96"/>
      <c r="SPB318" s="96"/>
      <c r="SPC318" s="96"/>
      <c r="SPD318" s="96"/>
      <c r="SPE318" s="96"/>
      <c r="SPF318" s="96"/>
      <c r="SPG318" s="96"/>
      <c r="SPH318" s="96"/>
      <c r="SPI318" s="96"/>
      <c r="SPJ318" s="96"/>
      <c r="SPK318" s="96"/>
      <c r="SPL318" s="96"/>
      <c r="SPM318" s="96"/>
      <c r="SPN318" s="96"/>
      <c r="SPO318" s="96"/>
      <c r="SPP318" s="96"/>
      <c r="SPQ318" s="96"/>
      <c r="SPR318" s="96"/>
      <c r="SPS318" s="96"/>
      <c r="SPT318" s="96"/>
      <c r="SPU318" s="96"/>
      <c r="SPV318" s="96"/>
      <c r="SPW318" s="96"/>
      <c r="SPX318" s="96"/>
      <c r="SPY318" s="96"/>
      <c r="SPZ318" s="96"/>
      <c r="SQA318" s="96"/>
      <c r="SQB318" s="96"/>
      <c r="SQC318" s="96"/>
      <c r="SQD318" s="96"/>
      <c r="SQE318" s="96"/>
      <c r="SQF318" s="96"/>
      <c r="SQG318" s="96"/>
      <c r="SQH318" s="96"/>
      <c r="SQI318" s="96"/>
      <c r="SQJ318" s="96"/>
      <c r="SQK318" s="96"/>
      <c r="SQL318" s="96"/>
      <c r="SQM318" s="96"/>
      <c r="SQN318" s="96"/>
      <c r="SQO318" s="96"/>
      <c r="SQP318" s="96"/>
      <c r="SQQ318" s="96"/>
      <c r="SQR318" s="96"/>
      <c r="SQS318" s="96"/>
      <c r="SQT318" s="96"/>
      <c r="SQU318" s="96"/>
      <c r="SQV318" s="96"/>
      <c r="SQW318" s="96"/>
      <c r="SQX318" s="96"/>
      <c r="SQY318" s="96"/>
      <c r="SQZ318" s="96"/>
      <c r="SRA318" s="96"/>
      <c r="SRB318" s="96"/>
      <c r="SRC318" s="96"/>
      <c r="SRD318" s="96"/>
      <c r="SRE318" s="96"/>
      <c r="SRF318" s="96"/>
      <c r="SRG318" s="96"/>
      <c r="SRH318" s="96"/>
      <c r="SRI318" s="96"/>
      <c r="SRJ318" s="96"/>
      <c r="SRK318" s="96"/>
      <c r="SRL318" s="96"/>
      <c r="SRM318" s="96"/>
      <c r="SRN318" s="96"/>
      <c r="SRO318" s="96"/>
      <c r="SRP318" s="96"/>
      <c r="SRQ318" s="96"/>
      <c r="SRR318" s="96"/>
      <c r="SRS318" s="96"/>
      <c r="SRT318" s="96"/>
      <c r="SRU318" s="96"/>
      <c r="SRV318" s="96"/>
      <c r="SRW318" s="96"/>
      <c r="SRX318" s="96"/>
      <c r="SRY318" s="96"/>
      <c r="SRZ318" s="96"/>
      <c r="SSA318" s="96"/>
      <c r="SSB318" s="96"/>
      <c r="SSC318" s="96"/>
      <c r="SSD318" s="96"/>
      <c r="SSE318" s="96"/>
      <c r="SSF318" s="96"/>
      <c r="SSG318" s="96"/>
      <c r="SSH318" s="96"/>
      <c r="SSI318" s="96"/>
      <c r="SSJ318" s="96"/>
      <c r="SSK318" s="96"/>
      <c r="SSL318" s="96"/>
      <c r="SSM318" s="96"/>
      <c r="SSN318" s="96"/>
      <c r="SSO318" s="96"/>
      <c r="SSP318" s="96"/>
      <c r="SSQ318" s="96"/>
      <c r="SSR318" s="96"/>
      <c r="SSS318" s="96"/>
      <c r="SST318" s="96"/>
      <c r="SSU318" s="96"/>
      <c r="SSV318" s="96"/>
      <c r="SSW318" s="96"/>
      <c r="SSX318" s="96"/>
      <c r="SSY318" s="96"/>
      <c r="SSZ318" s="96"/>
      <c r="STA318" s="96"/>
      <c r="STB318" s="96"/>
      <c r="STC318" s="96"/>
      <c r="STD318" s="96"/>
      <c r="STE318" s="96"/>
      <c r="STF318" s="96"/>
      <c r="STG318" s="96"/>
      <c r="STH318" s="96"/>
      <c r="STI318" s="96"/>
      <c r="STJ318" s="96"/>
      <c r="STK318" s="96"/>
      <c r="STL318" s="96"/>
      <c r="STM318" s="96"/>
      <c r="STN318" s="96"/>
      <c r="STO318" s="96"/>
      <c r="STP318" s="96"/>
      <c r="STQ318" s="96"/>
      <c r="STR318" s="96"/>
      <c r="STS318" s="96"/>
      <c r="STT318" s="96"/>
      <c r="STU318" s="96"/>
      <c r="STV318" s="96"/>
      <c r="STW318" s="96"/>
      <c r="STX318" s="96"/>
      <c r="STY318" s="96"/>
      <c r="STZ318" s="96"/>
      <c r="SUA318" s="96"/>
      <c r="SUB318" s="96"/>
      <c r="SUC318" s="96"/>
      <c r="SUD318" s="96"/>
      <c r="SUE318" s="96"/>
      <c r="SUF318" s="96"/>
      <c r="SUG318" s="96"/>
      <c r="SUH318" s="96"/>
      <c r="SUI318" s="96"/>
      <c r="SUJ318" s="96"/>
      <c r="SUK318" s="96"/>
      <c r="SUL318" s="96"/>
      <c r="SUM318" s="96"/>
      <c r="SUN318" s="96"/>
      <c r="SUO318" s="96"/>
      <c r="SUP318" s="96"/>
      <c r="SUQ318" s="96"/>
      <c r="SUR318" s="96"/>
      <c r="SUS318" s="96"/>
      <c r="SUT318" s="96"/>
      <c r="SUU318" s="96"/>
      <c r="SUV318" s="96"/>
      <c r="SUW318" s="96"/>
      <c r="SUX318" s="96"/>
      <c r="SUY318" s="96"/>
      <c r="SUZ318" s="96"/>
      <c r="SVA318" s="96"/>
      <c r="SVB318" s="96"/>
      <c r="SVC318" s="96"/>
      <c r="SVD318" s="96"/>
      <c r="SVE318" s="96"/>
      <c r="SVF318" s="96"/>
      <c r="SVG318" s="96"/>
      <c r="SVH318" s="96"/>
      <c r="SVI318" s="96"/>
      <c r="SVJ318" s="96"/>
      <c r="SVK318" s="96"/>
      <c r="SVL318" s="96"/>
      <c r="SVM318" s="96"/>
      <c r="SVN318" s="96"/>
      <c r="SVO318" s="96"/>
      <c r="SVP318" s="96"/>
      <c r="SVQ318" s="96"/>
      <c r="SVR318" s="96"/>
      <c r="SVS318" s="96"/>
      <c r="SVT318" s="96"/>
      <c r="SVU318" s="96"/>
      <c r="SVV318" s="96"/>
      <c r="SVW318" s="96"/>
      <c r="SVX318" s="96"/>
      <c r="SVY318" s="96"/>
      <c r="SVZ318" s="96"/>
      <c r="SWA318" s="96"/>
      <c r="SWB318" s="96"/>
      <c r="SWC318" s="96"/>
      <c r="SWD318" s="96"/>
      <c r="SWE318" s="96"/>
      <c r="SWF318" s="96"/>
      <c r="SWG318" s="96"/>
      <c r="SWH318" s="96"/>
      <c r="SWI318" s="96"/>
      <c r="SWJ318" s="96"/>
      <c r="SWK318" s="96"/>
      <c r="SWL318" s="96"/>
      <c r="SWM318" s="96"/>
      <c r="SWN318" s="96"/>
      <c r="SWO318" s="96"/>
      <c r="SWP318" s="96"/>
      <c r="SWQ318" s="96"/>
      <c r="SWR318" s="96"/>
      <c r="SWS318" s="96"/>
      <c r="SWT318" s="96"/>
      <c r="SWU318" s="96"/>
      <c r="SWV318" s="96"/>
      <c r="SWW318" s="96"/>
      <c r="SWX318" s="96"/>
      <c r="SWY318" s="96"/>
      <c r="SWZ318" s="96"/>
      <c r="SXA318" s="96"/>
      <c r="SXB318" s="96"/>
      <c r="SXC318" s="96"/>
      <c r="SXD318" s="96"/>
      <c r="SXE318" s="96"/>
      <c r="SXF318" s="96"/>
      <c r="SXG318" s="96"/>
      <c r="SXH318" s="96"/>
      <c r="SXI318" s="96"/>
      <c r="SXJ318" s="96"/>
      <c r="SXK318" s="96"/>
      <c r="SXL318" s="96"/>
      <c r="SXM318" s="96"/>
      <c r="SXN318" s="96"/>
      <c r="SXO318" s="96"/>
      <c r="SXP318" s="96"/>
      <c r="SXQ318" s="96"/>
      <c r="SXR318" s="96"/>
      <c r="SXS318" s="96"/>
      <c r="SXT318" s="96"/>
      <c r="SXU318" s="96"/>
      <c r="SXV318" s="96"/>
      <c r="SXW318" s="96"/>
      <c r="SXX318" s="96"/>
      <c r="SXY318" s="96"/>
      <c r="SXZ318" s="96"/>
      <c r="SYA318" s="96"/>
      <c r="SYB318" s="96"/>
      <c r="SYC318" s="96"/>
      <c r="SYD318" s="96"/>
      <c r="SYE318" s="96"/>
      <c r="SYF318" s="96"/>
      <c r="SYG318" s="96"/>
      <c r="SYH318" s="96"/>
      <c r="SYI318" s="96"/>
      <c r="SYJ318" s="96"/>
      <c r="SYK318" s="96"/>
      <c r="SYL318" s="96"/>
      <c r="SYM318" s="96"/>
      <c r="SYN318" s="96"/>
      <c r="SYO318" s="96"/>
      <c r="SYP318" s="96"/>
      <c r="SYQ318" s="96"/>
      <c r="SYR318" s="96"/>
      <c r="SYS318" s="96"/>
      <c r="SYT318" s="96"/>
      <c r="SYU318" s="96"/>
      <c r="SYV318" s="96"/>
      <c r="SYW318" s="96"/>
      <c r="SYX318" s="96"/>
      <c r="SYY318" s="96"/>
      <c r="SYZ318" s="96"/>
      <c r="SZA318" s="96"/>
      <c r="SZB318" s="96"/>
      <c r="SZC318" s="96"/>
      <c r="SZD318" s="96"/>
      <c r="SZE318" s="96"/>
      <c r="SZF318" s="96"/>
      <c r="SZG318" s="96"/>
      <c r="SZH318" s="96"/>
      <c r="SZI318" s="96"/>
      <c r="SZJ318" s="96"/>
      <c r="SZK318" s="96"/>
      <c r="SZL318" s="96"/>
      <c r="SZM318" s="96"/>
      <c r="SZN318" s="96"/>
      <c r="SZO318" s="96"/>
      <c r="SZP318" s="96"/>
      <c r="SZQ318" s="96"/>
      <c r="SZR318" s="96"/>
      <c r="SZS318" s="96"/>
      <c r="SZT318" s="96"/>
      <c r="SZU318" s="96"/>
      <c r="SZV318" s="96"/>
      <c r="SZW318" s="96"/>
      <c r="SZX318" s="96"/>
      <c r="SZY318" s="96"/>
      <c r="SZZ318" s="96"/>
      <c r="TAA318" s="96"/>
      <c r="TAB318" s="96"/>
      <c r="TAC318" s="96"/>
      <c r="TAD318" s="96"/>
      <c r="TAE318" s="96"/>
      <c r="TAF318" s="96"/>
      <c r="TAG318" s="96"/>
      <c r="TAH318" s="96"/>
      <c r="TAI318" s="96"/>
      <c r="TAJ318" s="96"/>
      <c r="TAK318" s="96"/>
      <c r="TAL318" s="96"/>
      <c r="TAM318" s="96"/>
      <c r="TAN318" s="96"/>
      <c r="TAO318" s="96"/>
      <c r="TAP318" s="96"/>
      <c r="TAQ318" s="96"/>
      <c r="TAR318" s="96"/>
      <c r="TAS318" s="96"/>
      <c r="TAT318" s="96"/>
      <c r="TAU318" s="96"/>
      <c r="TAV318" s="96"/>
      <c r="TAW318" s="96"/>
      <c r="TAX318" s="96"/>
      <c r="TAY318" s="96"/>
      <c r="TAZ318" s="96"/>
      <c r="TBA318" s="96"/>
      <c r="TBB318" s="96"/>
      <c r="TBC318" s="96"/>
      <c r="TBD318" s="96"/>
      <c r="TBE318" s="96"/>
      <c r="TBF318" s="96"/>
      <c r="TBG318" s="96"/>
      <c r="TBH318" s="96"/>
      <c r="TBI318" s="96"/>
      <c r="TBJ318" s="96"/>
      <c r="TBK318" s="96"/>
      <c r="TBL318" s="96"/>
      <c r="TBM318" s="96"/>
      <c r="TBN318" s="96"/>
      <c r="TBO318" s="96"/>
      <c r="TBP318" s="96"/>
      <c r="TBQ318" s="96"/>
      <c r="TBR318" s="96"/>
      <c r="TBS318" s="96"/>
      <c r="TBT318" s="96"/>
      <c r="TBU318" s="96"/>
      <c r="TBV318" s="96"/>
      <c r="TBW318" s="96"/>
      <c r="TBX318" s="96"/>
      <c r="TBY318" s="96"/>
      <c r="TBZ318" s="96"/>
      <c r="TCA318" s="96"/>
      <c r="TCB318" s="96"/>
      <c r="TCC318" s="96"/>
      <c r="TCD318" s="96"/>
      <c r="TCE318" s="96"/>
      <c r="TCF318" s="96"/>
      <c r="TCG318" s="96"/>
      <c r="TCH318" s="96"/>
      <c r="TCI318" s="96"/>
      <c r="TCJ318" s="96"/>
      <c r="TCK318" s="96"/>
      <c r="TCL318" s="96"/>
      <c r="TCM318" s="96"/>
      <c r="TCN318" s="96"/>
      <c r="TCO318" s="96"/>
      <c r="TCP318" s="96"/>
      <c r="TCQ318" s="96"/>
      <c r="TCR318" s="96"/>
      <c r="TCS318" s="96"/>
      <c r="TCT318" s="96"/>
      <c r="TCU318" s="96"/>
      <c r="TCV318" s="96"/>
      <c r="TCW318" s="96"/>
      <c r="TCX318" s="96"/>
      <c r="TCY318" s="96"/>
      <c r="TCZ318" s="96"/>
      <c r="TDA318" s="96"/>
      <c r="TDB318" s="96"/>
      <c r="TDC318" s="96"/>
      <c r="TDD318" s="96"/>
      <c r="TDE318" s="96"/>
      <c r="TDF318" s="96"/>
      <c r="TDG318" s="96"/>
      <c r="TDH318" s="96"/>
      <c r="TDI318" s="96"/>
      <c r="TDJ318" s="96"/>
      <c r="TDK318" s="96"/>
      <c r="TDL318" s="96"/>
      <c r="TDM318" s="96"/>
      <c r="TDN318" s="96"/>
      <c r="TDO318" s="96"/>
      <c r="TDP318" s="96"/>
      <c r="TDQ318" s="96"/>
      <c r="TDR318" s="96"/>
      <c r="TDS318" s="96"/>
      <c r="TDT318" s="96"/>
      <c r="TDU318" s="96"/>
      <c r="TDV318" s="96"/>
      <c r="TDW318" s="96"/>
      <c r="TDX318" s="96"/>
      <c r="TDY318" s="96"/>
      <c r="TDZ318" s="96"/>
      <c r="TEA318" s="96"/>
      <c r="TEB318" s="96"/>
      <c r="TEC318" s="96"/>
      <c r="TED318" s="96"/>
      <c r="TEE318" s="96"/>
      <c r="TEF318" s="96"/>
      <c r="TEG318" s="96"/>
      <c r="TEH318" s="96"/>
      <c r="TEI318" s="96"/>
      <c r="TEJ318" s="96"/>
      <c r="TEK318" s="96"/>
      <c r="TEL318" s="96"/>
      <c r="TEM318" s="96"/>
      <c r="TEN318" s="96"/>
      <c r="TEO318" s="96"/>
      <c r="TEP318" s="96"/>
      <c r="TEQ318" s="96"/>
      <c r="TER318" s="96"/>
      <c r="TES318" s="96"/>
      <c r="TET318" s="96"/>
      <c r="TEU318" s="96"/>
      <c r="TEV318" s="96"/>
      <c r="TEW318" s="96"/>
      <c r="TEX318" s="96"/>
      <c r="TEY318" s="96"/>
      <c r="TEZ318" s="96"/>
      <c r="TFA318" s="96"/>
      <c r="TFB318" s="96"/>
      <c r="TFC318" s="96"/>
      <c r="TFD318" s="96"/>
      <c r="TFE318" s="96"/>
      <c r="TFF318" s="96"/>
      <c r="TFG318" s="96"/>
      <c r="TFH318" s="96"/>
      <c r="TFI318" s="96"/>
      <c r="TFJ318" s="96"/>
      <c r="TFK318" s="96"/>
      <c r="TFL318" s="96"/>
      <c r="TFM318" s="96"/>
      <c r="TFN318" s="96"/>
      <c r="TFO318" s="96"/>
      <c r="TFP318" s="96"/>
      <c r="TFQ318" s="96"/>
      <c r="TFR318" s="96"/>
      <c r="TFS318" s="96"/>
      <c r="TFT318" s="96"/>
      <c r="TFU318" s="96"/>
      <c r="TFV318" s="96"/>
      <c r="TFW318" s="96"/>
      <c r="TFX318" s="96"/>
      <c r="TFY318" s="96"/>
      <c r="TFZ318" s="96"/>
      <c r="TGA318" s="96"/>
      <c r="TGB318" s="96"/>
      <c r="TGC318" s="96"/>
      <c r="TGD318" s="96"/>
      <c r="TGE318" s="96"/>
      <c r="TGF318" s="96"/>
      <c r="TGG318" s="96"/>
      <c r="TGH318" s="96"/>
      <c r="TGI318" s="96"/>
      <c r="TGJ318" s="96"/>
      <c r="TGK318" s="96"/>
      <c r="TGL318" s="96"/>
      <c r="TGM318" s="96"/>
      <c r="TGN318" s="96"/>
      <c r="TGO318" s="96"/>
      <c r="TGP318" s="96"/>
      <c r="TGQ318" s="96"/>
      <c r="TGR318" s="96"/>
      <c r="TGS318" s="96"/>
      <c r="TGT318" s="96"/>
      <c r="TGU318" s="96"/>
      <c r="TGV318" s="96"/>
      <c r="TGW318" s="96"/>
      <c r="TGX318" s="96"/>
      <c r="TGY318" s="96"/>
      <c r="TGZ318" s="96"/>
      <c r="THA318" s="96"/>
      <c r="THB318" s="96"/>
      <c r="THC318" s="96"/>
      <c r="THD318" s="96"/>
      <c r="THE318" s="96"/>
      <c r="THF318" s="96"/>
      <c r="THG318" s="96"/>
      <c r="THH318" s="96"/>
      <c r="THI318" s="96"/>
      <c r="THJ318" s="96"/>
      <c r="THK318" s="96"/>
      <c r="THL318" s="96"/>
      <c r="THM318" s="96"/>
      <c r="THN318" s="96"/>
      <c r="THO318" s="96"/>
      <c r="THP318" s="96"/>
      <c r="THQ318" s="96"/>
      <c r="THR318" s="96"/>
      <c r="THS318" s="96"/>
      <c r="THT318" s="96"/>
      <c r="THU318" s="96"/>
      <c r="THV318" s="96"/>
      <c r="THW318" s="96"/>
      <c r="THX318" s="96"/>
      <c r="THY318" s="96"/>
      <c r="THZ318" s="96"/>
      <c r="TIA318" s="96"/>
      <c r="TIB318" s="96"/>
      <c r="TIC318" s="96"/>
      <c r="TID318" s="96"/>
      <c r="TIE318" s="96"/>
      <c r="TIF318" s="96"/>
      <c r="TIG318" s="96"/>
      <c r="TIH318" s="96"/>
      <c r="TII318" s="96"/>
      <c r="TIJ318" s="96"/>
      <c r="TIK318" s="96"/>
      <c r="TIL318" s="96"/>
      <c r="TIM318" s="96"/>
      <c r="TIN318" s="96"/>
      <c r="TIO318" s="96"/>
      <c r="TIP318" s="96"/>
      <c r="TIQ318" s="96"/>
      <c r="TIR318" s="96"/>
      <c r="TIS318" s="96"/>
      <c r="TIT318" s="96"/>
      <c r="TIU318" s="96"/>
      <c r="TIV318" s="96"/>
      <c r="TIW318" s="96"/>
      <c r="TIX318" s="96"/>
      <c r="TIY318" s="96"/>
      <c r="TIZ318" s="96"/>
      <c r="TJA318" s="96"/>
      <c r="TJB318" s="96"/>
      <c r="TJC318" s="96"/>
      <c r="TJD318" s="96"/>
      <c r="TJE318" s="96"/>
      <c r="TJF318" s="96"/>
      <c r="TJG318" s="96"/>
      <c r="TJH318" s="96"/>
      <c r="TJI318" s="96"/>
      <c r="TJJ318" s="96"/>
      <c r="TJK318" s="96"/>
      <c r="TJL318" s="96"/>
      <c r="TJM318" s="96"/>
      <c r="TJN318" s="96"/>
      <c r="TJO318" s="96"/>
      <c r="TJP318" s="96"/>
      <c r="TJQ318" s="96"/>
      <c r="TJR318" s="96"/>
      <c r="TJS318" s="96"/>
      <c r="TJT318" s="96"/>
      <c r="TJU318" s="96"/>
      <c r="TJV318" s="96"/>
      <c r="TJW318" s="96"/>
      <c r="TJX318" s="96"/>
      <c r="TJY318" s="96"/>
      <c r="TJZ318" s="96"/>
      <c r="TKA318" s="96"/>
      <c r="TKB318" s="96"/>
      <c r="TKC318" s="96"/>
      <c r="TKD318" s="96"/>
      <c r="TKE318" s="96"/>
      <c r="TKF318" s="96"/>
      <c r="TKG318" s="96"/>
      <c r="TKH318" s="96"/>
      <c r="TKI318" s="96"/>
      <c r="TKJ318" s="96"/>
      <c r="TKK318" s="96"/>
      <c r="TKL318" s="96"/>
      <c r="TKM318" s="96"/>
      <c r="TKN318" s="96"/>
      <c r="TKO318" s="96"/>
      <c r="TKP318" s="96"/>
      <c r="TKQ318" s="96"/>
      <c r="TKR318" s="96"/>
      <c r="TKS318" s="96"/>
      <c r="TKT318" s="96"/>
      <c r="TKU318" s="96"/>
      <c r="TKV318" s="96"/>
      <c r="TKW318" s="96"/>
      <c r="TKX318" s="96"/>
      <c r="TKY318" s="96"/>
      <c r="TKZ318" s="96"/>
      <c r="TLA318" s="96"/>
      <c r="TLB318" s="96"/>
      <c r="TLC318" s="96"/>
      <c r="TLD318" s="96"/>
      <c r="TLE318" s="96"/>
      <c r="TLF318" s="96"/>
      <c r="TLG318" s="96"/>
      <c r="TLH318" s="96"/>
      <c r="TLI318" s="96"/>
      <c r="TLJ318" s="96"/>
      <c r="TLK318" s="96"/>
      <c r="TLL318" s="96"/>
      <c r="TLM318" s="96"/>
      <c r="TLN318" s="96"/>
      <c r="TLO318" s="96"/>
      <c r="TLP318" s="96"/>
      <c r="TLQ318" s="96"/>
      <c r="TLR318" s="96"/>
      <c r="TLS318" s="96"/>
      <c r="TLT318" s="96"/>
      <c r="TLU318" s="96"/>
      <c r="TLV318" s="96"/>
      <c r="TLW318" s="96"/>
      <c r="TLX318" s="96"/>
      <c r="TLY318" s="96"/>
      <c r="TLZ318" s="96"/>
      <c r="TMA318" s="96"/>
      <c r="TMB318" s="96"/>
      <c r="TMC318" s="96"/>
      <c r="TMD318" s="96"/>
      <c r="TME318" s="96"/>
      <c r="TMF318" s="96"/>
      <c r="TMG318" s="96"/>
      <c r="TMH318" s="96"/>
      <c r="TMI318" s="96"/>
      <c r="TMJ318" s="96"/>
      <c r="TMK318" s="96"/>
      <c r="TML318" s="96"/>
      <c r="TMM318" s="96"/>
      <c r="TMN318" s="96"/>
      <c r="TMO318" s="96"/>
      <c r="TMP318" s="96"/>
      <c r="TMQ318" s="96"/>
      <c r="TMR318" s="96"/>
      <c r="TMS318" s="96"/>
      <c r="TMT318" s="96"/>
      <c r="TMU318" s="96"/>
      <c r="TMV318" s="96"/>
      <c r="TMW318" s="96"/>
      <c r="TMX318" s="96"/>
      <c r="TMY318" s="96"/>
      <c r="TMZ318" s="96"/>
      <c r="TNA318" s="96"/>
      <c r="TNB318" s="96"/>
      <c r="TNC318" s="96"/>
      <c r="TND318" s="96"/>
      <c r="TNE318" s="96"/>
      <c r="TNF318" s="96"/>
      <c r="TNG318" s="96"/>
      <c r="TNH318" s="96"/>
      <c r="TNI318" s="96"/>
      <c r="TNJ318" s="96"/>
      <c r="TNK318" s="96"/>
      <c r="TNL318" s="96"/>
      <c r="TNM318" s="96"/>
      <c r="TNN318" s="96"/>
      <c r="TNO318" s="96"/>
      <c r="TNP318" s="96"/>
      <c r="TNQ318" s="96"/>
      <c r="TNR318" s="96"/>
      <c r="TNS318" s="96"/>
      <c r="TNT318" s="96"/>
      <c r="TNU318" s="96"/>
      <c r="TNV318" s="96"/>
      <c r="TNW318" s="96"/>
      <c r="TNX318" s="96"/>
      <c r="TNY318" s="96"/>
      <c r="TNZ318" s="96"/>
      <c r="TOA318" s="96"/>
      <c r="TOB318" s="96"/>
      <c r="TOC318" s="96"/>
      <c r="TOD318" s="96"/>
      <c r="TOE318" s="96"/>
      <c r="TOF318" s="96"/>
      <c r="TOG318" s="96"/>
      <c r="TOH318" s="96"/>
      <c r="TOI318" s="96"/>
      <c r="TOJ318" s="96"/>
      <c r="TOK318" s="96"/>
      <c r="TOL318" s="96"/>
      <c r="TOM318" s="96"/>
      <c r="TON318" s="96"/>
      <c r="TOO318" s="96"/>
      <c r="TOP318" s="96"/>
      <c r="TOQ318" s="96"/>
      <c r="TOR318" s="96"/>
      <c r="TOS318" s="96"/>
      <c r="TOT318" s="96"/>
      <c r="TOU318" s="96"/>
      <c r="TOV318" s="96"/>
      <c r="TOW318" s="96"/>
      <c r="TOX318" s="96"/>
      <c r="TOY318" s="96"/>
      <c r="TOZ318" s="96"/>
      <c r="TPA318" s="96"/>
      <c r="TPB318" s="96"/>
      <c r="TPC318" s="96"/>
      <c r="TPD318" s="96"/>
      <c r="TPE318" s="96"/>
      <c r="TPF318" s="96"/>
      <c r="TPG318" s="96"/>
      <c r="TPH318" s="96"/>
      <c r="TPI318" s="96"/>
      <c r="TPJ318" s="96"/>
      <c r="TPK318" s="96"/>
      <c r="TPL318" s="96"/>
      <c r="TPM318" s="96"/>
      <c r="TPN318" s="96"/>
      <c r="TPO318" s="96"/>
      <c r="TPP318" s="96"/>
      <c r="TPQ318" s="96"/>
      <c r="TPR318" s="96"/>
      <c r="TPS318" s="96"/>
      <c r="TPT318" s="96"/>
      <c r="TPU318" s="96"/>
      <c r="TPV318" s="96"/>
      <c r="TPW318" s="96"/>
      <c r="TPX318" s="96"/>
      <c r="TPY318" s="96"/>
      <c r="TPZ318" s="96"/>
      <c r="TQA318" s="96"/>
      <c r="TQB318" s="96"/>
      <c r="TQC318" s="96"/>
      <c r="TQD318" s="96"/>
      <c r="TQE318" s="96"/>
      <c r="TQF318" s="96"/>
      <c r="TQG318" s="96"/>
      <c r="TQH318" s="96"/>
      <c r="TQI318" s="96"/>
      <c r="TQJ318" s="96"/>
      <c r="TQK318" s="96"/>
      <c r="TQL318" s="96"/>
      <c r="TQM318" s="96"/>
      <c r="TQN318" s="96"/>
      <c r="TQO318" s="96"/>
      <c r="TQP318" s="96"/>
      <c r="TQQ318" s="96"/>
      <c r="TQR318" s="96"/>
      <c r="TQS318" s="96"/>
      <c r="TQT318" s="96"/>
      <c r="TQU318" s="96"/>
      <c r="TQV318" s="96"/>
      <c r="TQW318" s="96"/>
      <c r="TQX318" s="96"/>
      <c r="TQY318" s="96"/>
      <c r="TQZ318" s="96"/>
      <c r="TRA318" s="96"/>
      <c r="TRB318" s="96"/>
      <c r="TRC318" s="96"/>
      <c r="TRD318" s="96"/>
      <c r="TRE318" s="96"/>
      <c r="TRF318" s="96"/>
      <c r="TRG318" s="96"/>
      <c r="TRH318" s="96"/>
      <c r="TRI318" s="96"/>
      <c r="TRJ318" s="96"/>
      <c r="TRK318" s="96"/>
      <c r="TRL318" s="96"/>
      <c r="TRM318" s="96"/>
      <c r="TRN318" s="96"/>
      <c r="TRO318" s="96"/>
      <c r="TRP318" s="96"/>
      <c r="TRQ318" s="96"/>
      <c r="TRR318" s="96"/>
      <c r="TRS318" s="96"/>
      <c r="TRT318" s="96"/>
      <c r="TRU318" s="96"/>
      <c r="TRV318" s="96"/>
      <c r="TRW318" s="96"/>
      <c r="TRX318" s="96"/>
      <c r="TRY318" s="96"/>
      <c r="TRZ318" s="96"/>
      <c r="TSA318" s="96"/>
      <c r="TSB318" s="96"/>
      <c r="TSC318" s="96"/>
      <c r="TSD318" s="96"/>
      <c r="TSE318" s="96"/>
      <c r="TSF318" s="96"/>
      <c r="TSG318" s="96"/>
      <c r="TSH318" s="96"/>
      <c r="TSI318" s="96"/>
      <c r="TSJ318" s="96"/>
      <c r="TSK318" s="96"/>
      <c r="TSL318" s="96"/>
      <c r="TSM318" s="96"/>
      <c r="TSN318" s="96"/>
      <c r="TSO318" s="96"/>
      <c r="TSP318" s="96"/>
      <c r="TSQ318" s="96"/>
      <c r="TSR318" s="96"/>
      <c r="TSS318" s="96"/>
      <c r="TST318" s="96"/>
      <c r="TSU318" s="96"/>
      <c r="TSV318" s="96"/>
      <c r="TSW318" s="96"/>
      <c r="TSX318" s="96"/>
      <c r="TSY318" s="96"/>
      <c r="TSZ318" s="96"/>
      <c r="TTA318" s="96"/>
      <c r="TTB318" s="96"/>
      <c r="TTC318" s="96"/>
      <c r="TTD318" s="96"/>
      <c r="TTE318" s="96"/>
      <c r="TTF318" s="96"/>
      <c r="TTG318" s="96"/>
      <c r="TTH318" s="96"/>
      <c r="TTI318" s="96"/>
      <c r="TTJ318" s="96"/>
      <c r="TTK318" s="96"/>
      <c r="TTL318" s="96"/>
      <c r="TTM318" s="96"/>
      <c r="TTN318" s="96"/>
      <c r="TTO318" s="96"/>
      <c r="TTP318" s="96"/>
      <c r="TTQ318" s="96"/>
      <c r="TTR318" s="96"/>
      <c r="TTS318" s="96"/>
      <c r="TTT318" s="96"/>
      <c r="TTU318" s="96"/>
      <c r="TTV318" s="96"/>
      <c r="TTW318" s="96"/>
      <c r="TTX318" s="96"/>
      <c r="TTY318" s="96"/>
      <c r="TTZ318" s="96"/>
      <c r="TUA318" s="96"/>
      <c r="TUB318" s="96"/>
      <c r="TUC318" s="96"/>
      <c r="TUD318" s="96"/>
      <c r="TUE318" s="96"/>
      <c r="TUF318" s="96"/>
      <c r="TUG318" s="96"/>
      <c r="TUH318" s="96"/>
      <c r="TUI318" s="96"/>
      <c r="TUJ318" s="96"/>
      <c r="TUK318" s="96"/>
      <c r="TUL318" s="96"/>
      <c r="TUM318" s="96"/>
      <c r="TUN318" s="96"/>
      <c r="TUO318" s="96"/>
      <c r="TUP318" s="96"/>
      <c r="TUQ318" s="96"/>
      <c r="TUR318" s="96"/>
      <c r="TUS318" s="96"/>
      <c r="TUT318" s="96"/>
      <c r="TUU318" s="96"/>
      <c r="TUV318" s="96"/>
      <c r="TUW318" s="96"/>
      <c r="TUX318" s="96"/>
      <c r="TUY318" s="96"/>
      <c r="TUZ318" s="96"/>
      <c r="TVA318" s="96"/>
      <c r="TVB318" s="96"/>
      <c r="TVC318" s="96"/>
      <c r="TVD318" s="96"/>
      <c r="TVE318" s="96"/>
      <c r="TVF318" s="96"/>
      <c r="TVG318" s="96"/>
      <c r="TVH318" s="96"/>
      <c r="TVI318" s="96"/>
      <c r="TVJ318" s="96"/>
      <c r="TVK318" s="96"/>
      <c r="TVL318" s="96"/>
      <c r="TVM318" s="96"/>
      <c r="TVN318" s="96"/>
      <c r="TVO318" s="96"/>
      <c r="TVP318" s="96"/>
      <c r="TVQ318" s="96"/>
      <c r="TVR318" s="96"/>
      <c r="TVS318" s="96"/>
      <c r="TVT318" s="96"/>
      <c r="TVU318" s="96"/>
      <c r="TVV318" s="96"/>
      <c r="TVW318" s="96"/>
      <c r="TVX318" s="96"/>
      <c r="TVY318" s="96"/>
      <c r="TVZ318" s="96"/>
      <c r="TWA318" s="96"/>
      <c r="TWB318" s="96"/>
      <c r="TWC318" s="96"/>
      <c r="TWD318" s="96"/>
      <c r="TWE318" s="96"/>
      <c r="TWF318" s="96"/>
      <c r="TWG318" s="96"/>
      <c r="TWH318" s="96"/>
      <c r="TWI318" s="96"/>
      <c r="TWJ318" s="96"/>
      <c r="TWK318" s="96"/>
      <c r="TWL318" s="96"/>
      <c r="TWM318" s="96"/>
      <c r="TWN318" s="96"/>
      <c r="TWO318" s="96"/>
      <c r="TWP318" s="96"/>
      <c r="TWQ318" s="96"/>
      <c r="TWR318" s="96"/>
      <c r="TWS318" s="96"/>
      <c r="TWT318" s="96"/>
      <c r="TWU318" s="96"/>
      <c r="TWV318" s="96"/>
      <c r="TWW318" s="96"/>
      <c r="TWX318" s="96"/>
      <c r="TWY318" s="96"/>
      <c r="TWZ318" s="96"/>
      <c r="TXA318" s="96"/>
      <c r="TXB318" s="96"/>
      <c r="TXC318" s="96"/>
      <c r="TXD318" s="96"/>
      <c r="TXE318" s="96"/>
      <c r="TXF318" s="96"/>
      <c r="TXG318" s="96"/>
      <c r="TXH318" s="96"/>
      <c r="TXI318" s="96"/>
      <c r="TXJ318" s="96"/>
      <c r="TXK318" s="96"/>
      <c r="TXL318" s="96"/>
      <c r="TXM318" s="96"/>
      <c r="TXN318" s="96"/>
      <c r="TXO318" s="96"/>
      <c r="TXP318" s="96"/>
      <c r="TXQ318" s="96"/>
      <c r="TXR318" s="96"/>
      <c r="TXS318" s="96"/>
      <c r="TXT318" s="96"/>
      <c r="TXU318" s="96"/>
      <c r="TXV318" s="96"/>
      <c r="TXW318" s="96"/>
      <c r="TXX318" s="96"/>
      <c r="TXY318" s="96"/>
      <c r="TXZ318" s="96"/>
      <c r="TYA318" s="96"/>
      <c r="TYB318" s="96"/>
      <c r="TYC318" s="96"/>
      <c r="TYD318" s="96"/>
      <c r="TYE318" s="96"/>
      <c r="TYF318" s="96"/>
      <c r="TYG318" s="96"/>
      <c r="TYH318" s="96"/>
      <c r="TYI318" s="96"/>
      <c r="TYJ318" s="96"/>
      <c r="TYK318" s="96"/>
      <c r="TYL318" s="96"/>
      <c r="TYM318" s="96"/>
      <c r="TYN318" s="96"/>
      <c r="TYO318" s="96"/>
      <c r="TYP318" s="96"/>
      <c r="TYQ318" s="96"/>
      <c r="TYR318" s="96"/>
      <c r="TYS318" s="96"/>
      <c r="TYT318" s="96"/>
      <c r="TYU318" s="96"/>
      <c r="TYV318" s="96"/>
      <c r="TYW318" s="96"/>
      <c r="TYX318" s="96"/>
      <c r="TYY318" s="96"/>
      <c r="TYZ318" s="96"/>
      <c r="TZA318" s="96"/>
      <c r="TZB318" s="96"/>
      <c r="TZC318" s="96"/>
      <c r="TZD318" s="96"/>
      <c r="TZE318" s="96"/>
      <c r="TZF318" s="96"/>
      <c r="TZG318" s="96"/>
      <c r="TZH318" s="96"/>
      <c r="TZI318" s="96"/>
      <c r="TZJ318" s="96"/>
      <c r="TZK318" s="96"/>
      <c r="TZL318" s="96"/>
      <c r="TZM318" s="96"/>
      <c r="TZN318" s="96"/>
      <c r="TZO318" s="96"/>
      <c r="TZP318" s="96"/>
      <c r="TZQ318" s="96"/>
      <c r="TZR318" s="96"/>
      <c r="TZS318" s="96"/>
      <c r="TZT318" s="96"/>
      <c r="TZU318" s="96"/>
      <c r="TZV318" s="96"/>
      <c r="TZW318" s="96"/>
      <c r="TZX318" s="96"/>
      <c r="TZY318" s="96"/>
      <c r="TZZ318" s="96"/>
      <c r="UAA318" s="96"/>
      <c r="UAB318" s="96"/>
      <c r="UAC318" s="96"/>
      <c r="UAD318" s="96"/>
      <c r="UAE318" s="96"/>
      <c r="UAF318" s="96"/>
      <c r="UAG318" s="96"/>
      <c r="UAH318" s="96"/>
      <c r="UAI318" s="96"/>
      <c r="UAJ318" s="96"/>
      <c r="UAK318" s="96"/>
      <c r="UAL318" s="96"/>
      <c r="UAM318" s="96"/>
      <c r="UAN318" s="96"/>
      <c r="UAO318" s="96"/>
      <c r="UAP318" s="96"/>
      <c r="UAQ318" s="96"/>
      <c r="UAR318" s="96"/>
      <c r="UAS318" s="96"/>
      <c r="UAT318" s="96"/>
      <c r="UAU318" s="96"/>
      <c r="UAV318" s="96"/>
      <c r="UAW318" s="96"/>
      <c r="UAX318" s="96"/>
      <c r="UAY318" s="96"/>
      <c r="UAZ318" s="96"/>
      <c r="UBA318" s="96"/>
      <c r="UBB318" s="96"/>
      <c r="UBC318" s="96"/>
      <c r="UBD318" s="96"/>
      <c r="UBE318" s="96"/>
      <c r="UBF318" s="96"/>
      <c r="UBG318" s="96"/>
      <c r="UBH318" s="96"/>
      <c r="UBI318" s="96"/>
      <c r="UBJ318" s="96"/>
      <c r="UBK318" s="96"/>
      <c r="UBL318" s="96"/>
      <c r="UBM318" s="96"/>
      <c r="UBN318" s="96"/>
      <c r="UBO318" s="96"/>
      <c r="UBP318" s="96"/>
      <c r="UBQ318" s="96"/>
      <c r="UBR318" s="96"/>
      <c r="UBS318" s="96"/>
      <c r="UBT318" s="96"/>
      <c r="UBU318" s="96"/>
      <c r="UBV318" s="96"/>
      <c r="UBW318" s="96"/>
      <c r="UBX318" s="96"/>
      <c r="UBY318" s="96"/>
      <c r="UBZ318" s="96"/>
      <c r="UCA318" s="96"/>
      <c r="UCB318" s="96"/>
      <c r="UCC318" s="96"/>
      <c r="UCD318" s="96"/>
      <c r="UCE318" s="96"/>
      <c r="UCF318" s="96"/>
      <c r="UCG318" s="96"/>
      <c r="UCH318" s="96"/>
      <c r="UCI318" s="96"/>
      <c r="UCJ318" s="96"/>
      <c r="UCK318" s="96"/>
      <c r="UCL318" s="96"/>
      <c r="UCM318" s="96"/>
      <c r="UCN318" s="96"/>
      <c r="UCO318" s="96"/>
      <c r="UCP318" s="96"/>
      <c r="UCQ318" s="96"/>
      <c r="UCR318" s="96"/>
      <c r="UCS318" s="96"/>
      <c r="UCT318" s="96"/>
      <c r="UCU318" s="96"/>
      <c r="UCV318" s="96"/>
      <c r="UCW318" s="96"/>
      <c r="UCX318" s="96"/>
      <c r="UCY318" s="96"/>
      <c r="UCZ318" s="96"/>
      <c r="UDA318" s="96"/>
      <c r="UDB318" s="96"/>
      <c r="UDC318" s="96"/>
      <c r="UDD318" s="96"/>
      <c r="UDE318" s="96"/>
      <c r="UDF318" s="96"/>
      <c r="UDG318" s="96"/>
      <c r="UDH318" s="96"/>
      <c r="UDI318" s="96"/>
      <c r="UDJ318" s="96"/>
      <c r="UDK318" s="96"/>
      <c r="UDL318" s="96"/>
      <c r="UDM318" s="96"/>
      <c r="UDN318" s="96"/>
      <c r="UDO318" s="96"/>
      <c r="UDP318" s="96"/>
      <c r="UDQ318" s="96"/>
      <c r="UDR318" s="96"/>
      <c r="UDS318" s="96"/>
      <c r="UDT318" s="96"/>
      <c r="UDU318" s="96"/>
      <c r="UDV318" s="96"/>
      <c r="UDW318" s="96"/>
      <c r="UDX318" s="96"/>
      <c r="UDY318" s="96"/>
      <c r="UDZ318" s="96"/>
      <c r="UEA318" s="96"/>
      <c r="UEB318" s="96"/>
      <c r="UEC318" s="96"/>
      <c r="UED318" s="96"/>
      <c r="UEE318" s="96"/>
      <c r="UEF318" s="96"/>
      <c r="UEG318" s="96"/>
      <c r="UEH318" s="96"/>
      <c r="UEI318" s="96"/>
      <c r="UEJ318" s="96"/>
      <c r="UEK318" s="96"/>
      <c r="UEL318" s="96"/>
      <c r="UEM318" s="96"/>
      <c r="UEN318" s="96"/>
      <c r="UEO318" s="96"/>
      <c r="UEP318" s="96"/>
      <c r="UEQ318" s="96"/>
      <c r="UER318" s="96"/>
      <c r="UES318" s="96"/>
      <c r="UET318" s="96"/>
      <c r="UEU318" s="96"/>
      <c r="UEV318" s="96"/>
      <c r="UEW318" s="96"/>
      <c r="UEX318" s="96"/>
      <c r="UEY318" s="96"/>
      <c r="UEZ318" s="96"/>
      <c r="UFA318" s="96"/>
      <c r="UFB318" s="96"/>
      <c r="UFC318" s="96"/>
      <c r="UFD318" s="96"/>
      <c r="UFE318" s="96"/>
      <c r="UFF318" s="96"/>
      <c r="UFG318" s="96"/>
      <c r="UFH318" s="96"/>
      <c r="UFI318" s="96"/>
      <c r="UFJ318" s="96"/>
      <c r="UFK318" s="96"/>
      <c r="UFL318" s="96"/>
      <c r="UFM318" s="96"/>
      <c r="UFN318" s="96"/>
      <c r="UFO318" s="96"/>
      <c r="UFP318" s="96"/>
      <c r="UFQ318" s="96"/>
      <c r="UFR318" s="96"/>
      <c r="UFS318" s="96"/>
      <c r="UFT318" s="96"/>
      <c r="UFU318" s="96"/>
      <c r="UFV318" s="96"/>
      <c r="UFW318" s="96"/>
      <c r="UFX318" s="96"/>
      <c r="UFY318" s="96"/>
      <c r="UFZ318" s="96"/>
      <c r="UGA318" s="96"/>
      <c r="UGB318" s="96"/>
      <c r="UGC318" s="96"/>
      <c r="UGD318" s="96"/>
      <c r="UGE318" s="96"/>
      <c r="UGF318" s="96"/>
      <c r="UGG318" s="96"/>
      <c r="UGH318" s="96"/>
      <c r="UGI318" s="96"/>
      <c r="UGJ318" s="96"/>
      <c r="UGK318" s="96"/>
      <c r="UGL318" s="96"/>
      <c r="UGM318" s="96"/>
      <c r="UGN318" s="96"/>
      <c r="UGO318" s="96"/>
      <c r="UGP318" s="96"/>
      <c r="UGQ318" s="96"/>
      <c r="UGR318" s="96"/>
      <c r="UGS318" s="96"/>
      <c r="UGT318" s="96"/>
      <c r="UGU318" s="96"/>
      <c r="UGV318" s="96"/>
      <c r="UGW318" s="96"/>
      <c r="UGX318" s="96"/>
      <c r="UGY318" s="96"/>
      <c r="UGZ318" s="96"/>
      <c r="UHA318" s="96"/>
      <c r="UHB318" s="96"/>
      <c r="UHC318" s="96"/>
      <c r="UHD318" s="96"/>
      <c r="UHE318" s="96"/>
      <c r="UHF318" s="96"/>
      <c r="UHG318" s="96"/>
      <c r="UHH318" s="96"/>
      <c r="UHI318" s="96"/>
      <c r="UHJ318" s="96"/>
      <c r="UHK318" s="96"/>
      <c r="UHL318" s="96"/>
      <c r="UHM318" s="96"/>
      <c r="UHN318" s="96"/>
      <c r="UHO318" s="96"/>
      <c r="UHP318" s="96"/>
      <c r="UHQ318" s="96"/>
      <c r="UHR318" s="96"/>
      <c r="UHS318" s="96"/>
      <c r="UHT318" s="96"/>
      <c r="UHU318" s="96"/>
      <c r="UHV318" s="96"/>
      <c r="UHW318" s="96"/>
      <c r="UHX318" s="96"/>
      <c r="UHY318" s="96"/>
      <c r="UHZ318" s="96"/>
      <c r="UIA318" s="96"/>
      <c r="UIB318" s="96"/>
      <c r="UIC318" s="96"/>
      <c r="UID318" s="96"/>
      <c r="UIE318" s="96"/>
      <c r="UIF318" s="96"/>
      <c r="UIG318" s="96"/>
      <c r="UIH318" s="96"/>
      <c r="UII318" s="96"/>
      <c r="UIJ318" s="96"/>
      <c r="UIK318" s="96"/>
      <c r="UIL318" s="96"/>
      <c r="UIM318" s="96"/>
      <c r="UIN318" s="96"/>
      <c r="UIO318" s="96"/>
      <c r="UIP318" s="96"/>
      <c r="UIQ318" s="96"/>
      <c r="UIR318" s="96"/>
      <c r="UIS318" s="96"/>
      <c r="UIT318" s="96"/>
      <c r="UIU318" s="96"/>
      <c r="UIV318" s="96"/>
      <c r="UIW318" s="96"/>
      <c r="UIX318" s="96"/>
      <c r="UIY318" s="96"/>
      <c r="UIZ318" s="96"/>
      <c r="UJA318" s="96"/>
      <c r="UJB318" s="96"/>
      <c r="UJC318" s="96"/>
      <c r="UJD318" s="96"/>
      <c r="UJE318" s="96"/>
      <c r="UJF318" s="96"/>
      <c r="UJG318" s="96"/>
      <c r="UJH318" s="96"/>
      <c r="UJI318" s="96"/>
      <c r="UJJ318" s="96"/>
      <c r="UJK318" s="96"/>
      <c r="UJL318" s="96"/>
      <c r="UJM318" s="96"/>
      <c r="UJN318" s="96"/>
      <c r="UJO318" s="96"/>
      <c r="UJP318" s="96"/>
      <c r="UJQ318" s="96"/>
      <c r="UJR318" s="96"/>
      <c r="UJS318" s="96"/>
      <c r="UJT318" s="96"/>
      <c r="UJU318" s="96"/>
      <c r="UJV318" s="96"/>
      <c r="UJW318" s="96"/>
      <c r="UJX318" s="96"/>
      <c r="UJY318" s="96"/>
      <c r="UJZ318" s="96"/>
      <c r="UKA318" s="96"/>
      <c r="UKB318" s="96"/>
      <c r="UKC318" s="96"/>
      <c r="UKD318" s="96"/>
      <c r="UKE318" s="96"/>
      <c r="UKF318" s="96"/>
      <c r="UKG318" s="96"/>
      <c r="UKH318" s="96"/>
      <c r="UKI318" s="96"/>
      <c r="UKJ318" s="96"/>
      <c r="UKK318" s="96"/>
      <c r="UKL318" s="96"/>
      <c r="UKM318" s="96"/>
      <c r="UKN318" s="96"/>
      <c r="UKO318" s="96"/>
      <c r="UKP318" s="96"/>
      <c r="UKQ318" s="96"/>
      <c r="UKR318" s="96"/>
      <c r="UKS318" s="96"/>
      <c r="UKT318" s="96"/>
      <c r="UKU318" s="96"/>
      <c r="UKV318" s="96"/>
      <c r="UKW318" s="96"/>
      <c r="UKX318" s="96"/>
      <c r="UKY318" s="96"/>
      <c r="UKZ318" s="96"/>
      <c r="ULA318" s="96"/>
      <c r="ULB318" s="96"/>
      <c r="ULC318" s="96"/>
      <c r="ULD318" s="96"/>
      <c r="ULE318" s="96"/>
      <c r="ULF318" s="96"/>
      <c r="ULG318" s="96"/>
      <c r="ULH318" s="96"/>
      <c r="ULI318" s="96"/>
      <c r="ULJ318" s="96"/>
      <c r="ULK318" s="96"/>
      <c r="ULL318" s="96"/>
      <c r="ULM318" s="96"/>
      <c r="ULN318" s="96"/>
      <c r="ULO318" s="96"/>
      <c r="ULP318" s="96"/>
      <c r="ULQ318" s="96"/>
      <c r="ULR318" s="96"/>
      <c r="ULS318" s="96"/>
      <c r="ULT318" s="96"/>
      <c r="ULU318" s="96"/>
      <c r="ULV318" s="96"/>
      <c r="ULW318" s="96"/>
      <c r="ULX318" s="96"/>
      <c r="ULY318" s="96"/>
      <c r="ULZ318" s="96"/>
      <c r="UMA318" s="96"/>
      <c r="UMB318" s="96"/>
      <c r="UMC318" s="96"/>
      <c r="UMD318" s="96"/>
      <c r="UME318" s="96"/>
      <c r="UMF318" s="96"/>
      <c r="UMG318" s="96"/>
      <c r="UMH318" s="96"/>
      <c r="UMI318" s="96"/>
      <c r="UMJ318" s="96"/>
      <c r="UMK318" s="96"/>
      <c r="UML318" s="96"/>
      <c r="UMM318" s="96"/>
      <c r="UMN318" s="96"/>
      <c r="UMO318" s="96"/>
      <c r="UMP318" s="96"/>
      <c r="UMQ318" s="96"/>
      <c r="UMR318" s="96"/>
      <c r="UMS318" s="96"/>
      <c r="UMT318" s="96"/>
      <c r="UMU318" s="96"/>
      <c r="UMV318" s="96"/>
      <c r="UMW318" s="96"/>
      <c r="UMX318" s="96"/>
      <c r="UMY318" s="96"/>
      <c r="UMZ318" s="96"/>
      <c r="UNA318" s="96"/>
      <c r="UNB318" s="96"/>
      <c r="UNC318" s="96"/>
      <c r="UND318" s="96"/>
      <c r="UNE318" s="96"/>
      <c r="UNF318" s="96"/>
      <c r="UNG318" s="96"/>
      <c r="UNH318" s="96"/>
      <c r="UNI318" s="96"/>
      <c r="UNJ318" s="96"/>
      <c r="UNK318" s="96"/>
      <c r="UNL318" s="96"/>
      <c r="UNM318" s="96"/>
      <c r="UNN318" s="96"/>
      <c r="UNO318" s="96"/>
      <c r="UNP318" s="96"/>
      <c r="UNQ318" s="96"/>
      <c r="UNR318" s="96"/>
      <c r="UNS318" s="96"/>
      <c r="UNT318" s="96"/>
      <c r="UNU318" s="96"/>
      <c r="UNV318" s="96"/>
      <c r="UNW318" s="96"/>
      <c r="UNX318" s="96"/>
      <c r="UNY318" s="96"/>
      <c r="UNZ318" s="96"/>
      <c r="UOA318" s="96"/>
      <c r="UOB318" s="96"/>
      <c r="UOC318" s="96"/>
      <c r="UOD318" s="96"/>
      <c r="UOE318" s="96"/>
      <c r="UOF318" s="96"/>
      <c r="UOG318" s="96"/>
      <c r="UOH318" s="96"/>
      <c r="UOI318" s="96"/>
      <c r="UOJ318" s="96"/>
      <c r="UOK318" s="96"/>
      <c r="UOL318" s="96"/>
      <c r="UOM318" s="96"/>
      <c r="UON318" s="96"/>
      <c r="UOO318" s="96"/>
      <c r="UOP318" s="96"/>
      <c r="UOQ318" s="96"/>
      <c r="UOR318" s="96"/>
      <c r="UOS318" s="96"/>
      <c r="UOT318" s="96"/>
      <c r="UOU318" s="96"/>
      <c r="UOV318" s="96"/>
      <c r="UOW318" s="96"/>
      <c r="UOX318" s="96"/>
      <c r="UOY318" s="96"/>
      <c r="UOZ318" s="96"/>
      <c r="UPA318" s="96"/>
      <c r="UPB318" s="96"/>
      <c r="UPC318" s="96"/>
      <c r="UPD318" s="96"/>
      <c r="UPE318" s="96"/>
      <c r="UPF318" s="96"/>
      <c r="UPG318" s="96"/>
      <c r="UPH318" s="96"/>
      <c r="UPI318" s="96"/>
      <c r="UPJ318" s="96"/>
      <c r="UPK318" s="96"/>
      <c r="UPL318" s="96"/>
      <c r="UPM318" s="96"/>
      <c r="UPN318" s="96"/>
      <c r="UPO318" s="96"/>
      <c r="UPP318" s="96"/>
      <c r="UPQ318" s="96"/>
      <c r="UPR318" s="96"/>
      <c r="UPS318" s="96"/>
      <c r="UPT318" s="96"/>
      <c r="UPU318" s="96"/>
      <c r="UPV318" s="96"/>
      <c r="UPW318" s="96"/>
      <c r="UPX318" s="96"/>
      <c r="UPY318" s="96"/>
      <c r="UPZ318" s="96"/>
      <c r="UQA318" s="96"/>
      <c r="UQB318" s="96"/>
      <c r="UQC318" s="96"/>
      <c r="UQD318" s="96"/>
      <c r="UQE318" s="96"/>
      <c r="UQF318" s="96"/>
      <c r="UQG318" s="96"/>
      <c r="UQH318" s="96"/>
      <c r="UQI318" s="96"/>
      <c r="UQJ318" s="96"/>
      <c r="UQK318" s="96"/>
      <c r="UQL318" s="96"/>
      <c r="UQM318" s="96"/>
      <c r="UQN318" s="96"/>
      <c r="UQO318" s="96"/>
      <c r="UQP318" s="96"/>
      <c r="UQQ318" s="96"/>
      <c r="UQR318" s="96"/>
      <c r="UQS318" s="96"/>
      <c r="UQT318" s="96"/>
      <c r="UQU318" s="96"/>
      <c r="UQV318" s="96"/>
      <c r="UQW318" s="96"/>
      <c r="UQX318" s="96"/>
      <c r="UQY318" s="96"/>
      <c r="UQZ318" s="96"/>
      <c r="URA318" s="96"/>
      <c r="URB318" s="96"/>
      <c r="URC318" s="96"/>
      <c r="URD318" s="96"/>
      <c r="URE318" s="96"/>
      <c r="URF318" s="96"/>
      <c r="URG318" s="96"/>
      <c r="URH318" s="96"/>
      <c r="URI318" s="96"/>
      <c r="URJ318" s="96"/>
      <c r="URK318" s="96"/>
      <c r="URL318" s="96"/>
      <c r="URM318" s="96"/>
      <c r="URN318" s="96"/>
      <c r="URO318" s="96"/>
      <c r="URP318" s="96"/>
      <c r="URQ318" s="96"/>
      <c r="URR318" s="96"/>
      <c r="URS318" s="96"/>
      <c r="URT318" s="96"/>
      <c r="URU318" s="96"/>
      <c r="URV318" s="96"/>
      <c r="URW318" s="96"/>
      <c r="URX318" s="96"/>
      <c r="URY318" s="96"/>
      <c r="URZ318" s="96"/>
      <c r="USA318" s="96"/>
      <c r="USB318" s="96"/>
      <c r="USC318" s="96"/>
      <c r="USD318" s="96"/>
      <c r="USE318" s="96"/>
      <c r="USF318" s="96"/>
      <c r="USG318" s="96"/>
      <c r="USH318" s="96"/>
      <c r="USI318" s="96"/>
      <c r="USJ318" s="96"/>
      <c r="USK318" s="96"/>
      <c r="USL318" s="96"/>
      <c r="USM318" s="96"/>
      <c r="USN318" s="96"/>
      <c r="USO318" s="96"/>
      <c r="USP318" s="96"/>
      <c r="USQ318" s="96"/>
      <c r="USR318" s="96"/>
      <c r="USS318" s="96"/>
      <c r="UST318" s="96"/>
      <c r="USU318" s="96"/>
      <c r="USV318" s="96"/>
      <c r="USW318" s="96"/>
      <c r="USX318" s="96"/>
      <c r="USY318" s="96"/>
      <c r="USZ318" s="96"/>
      <c r="UTA318" s="96"/>
      <c r="UTB318" s="96"/>
      <c r="UTC318" s="96"/>
      <c r="UTD318" s="96"/>
      <c r="UTE318" s="96"/>
      <c r="UTF318" s="96"/>
      <c r="UTG318" s="96"/>
      <c r="UTH318" s="96"/>
      <c r="UTI318" s="96"/>
      <c r="UTJ318" s="96"/>
      <c r="UTK318" s="96"/>
      <c r="UTL318" s="96"/>
      <c r="UTM318" s="96"/>
      <c r="UTN318" s="96"/>
      <c r="UTO318" s="96"/>
      <c r="UTP318" s="96"/>
      <c r="UTQ318" s="96"/>
      <c r="UTR318" s="96"/>
      <c r="UTS318" s="96"/>
      <c r="UTT318" s="96"/>
      <c r="UTU318" s="96"/>
      <c r="UTV318" s="96"/>
      <c r="UTW318" s="96"/>
      <c r="UTX318" s="96"/>
      <c r="UTY318" s="96"/>
      <c r="UTZ318" s="96"/>
      <c r="UUA318" s="96"/>
      <c r="UUB318" s="96"/>
      <c r="UUC318" s="96"/>
      <c r="UUD318" s="96"/>
      <c r="UUE318" s="96"/>
      <c r="UUF318" s="96"/>
      <c r="UUG318" s="96"/>
      <c r="UUH318" s="96"/>
      <c r="UUI318" s="96"/>
      <c r="UUJ318" s="96"/>
      <c r="UUK318" s="96"/>
      <c r="UUL318" s="96"/>
      <c r="UUM318" s="96"/>
      <c r="UUN318" s="96"/>
      <c r="UUO318" s="96"/>
      <c r="UUP318" s="96"/>
      <c r="UUQ318" s="96"/>
      <c r="UUR318" s="96"/>
      <c r="UUS318" s="96"/>
      <c r="UUT318" s="96"/>
      <c r="UUU318" s="96"/>
      <c r="UUV318" s="96"/>
      <c r="UUW318" s="96"/>
      <c r="UUX318" s="96"/>
      <c r="UUY318" s="96"/>
      <c r="UUZ318" s="96"/>
      <c r="UVA318" s="96"/>
      <c r="UVB318" s="96"/>
      <c r="UVC318" s="96"/>
      <c r="UVD318" s="96"/>
      <c r="UVE318" s="96"/>
      <c r="UVF318" s="96"/>
      <c r="UVG318" s="96"/>
      <c r="UVH318" s="96"/>
      <c r="UVI318" s="96"/>
      <c r="UVJ318" s="96"/>
      <c r="UVK318" s="96"/>
      <c r="UVL318" s="96"/>
      <c r="UVM318" s="96"/>
      <c r="UVN318" s="96"/>
      <c r="UVO318" s="96"/>
      <c r="UVP318" s="96"/>
      <c r="UVQ318" s="96"/>
      <c r="UVR318" s="96"/>
      <c r="UVS318" s="96"/>
      <c r="UVT318" s="96"/>
      <c r="UVU318" s="96"/>
      <c r="UVV318" s="96"/>
      <c r="UVW318" s="96"/>
      <c r="UVX318" s="96"/>
      <c r="UVY318" s="96"/>
      <c r="UVZ318" s="96"/>
      <c r="UWA318" s="96"/>
      <c r="UWB318" s="96"/>
      <c r="UWC318" s="96"/>
      <c r="UWD318" s="96"/>
      <c r="UWE318" s="96"/>
      <c r="UWF318" s="96"/>
      <c r="UWG318" s="96"/>
      <c r="UWH318" s="96"/>
      <c r="UWI318" s="96"/>
      <c r="UWJ318" s="96"/>
      <c r="UWK318" s="96"/>
      <c r="UWL318" s="96"/>
      <c r="UWM318" s="96"/>
      <c r="UWN318" s="96"/>
      <c r="UWO318" s="96"/>
      <c r="UWP318" s="96"/>
      <c r="UWQ318" s="96"/>
      <c r="UWR318" s="96"/>
      <c r="UWS318" s="96"/>
      <c r="UWT318" s="96"/>
      <c r="UWU318" s="96"/>
      <c r="UWV318" s="96"/>
      <c r="UWW318" s="96"/>
      <c r="UWX318" s="96"/>
      <c r="UWY318" s="96"/>
      <c r="UWZ318" s="96"/>
      <c r="UXA318" s="96"/>
      <c r="UXB318" s="96"/>
      <c r="UXC318" s="96"/>
      <c r="UXD318" s="96"/>
      <c r="UXE318" s="96"/>
      <c r="UXF318" s="96"/>
      <c r="UXG318" s="96"/>
      <c r="UXH318" s="96"/>
      <c r="UXI318" s="96"/>
      <c r="UXJ318" s="96"/>
      <c r="UXK318" s="96"/>
      <c r="UXL318" s="96"/>
      <c r="UXM318" s="96"/>
      <c r="UXN318" s="96"/>
      <c r="UXO318" s="96"/>
      <c r="UXP318" s="96"/>
      <c r="UXQ318" s="96"/>
      <c r="UXR318" s="96"/>
      <c r="UXS318" s="96"/>
      <c r="UXT318" s="96"/>
      <c r="UXU318" s="96"/>
      <c r="UXV318" s="96"/>
      <c r="UXW318" s="96"/>
      <c r="UXX318" s="96"/>
      <c r="UXY318" s="96"/>
      <c r="UXZ318" s="96"/>
      <c r="UYA318" s="96"/>
      <c r="UYB318" s="96"/>
      <c r="UYC318" s="96"/>
      <c r="UYD318" s="96"/>
      <c r="UYE318" s="96"/>
      <c r="UYF318" s="96"/>
      <c r="UYG318" s="96"/>
      <c r="UYH318" s="96"/>
      <c r="UYI318" s="96"/>
      <c r="UYJ318" s="96"/>
      <c r="UYK318" s="96"/>
      <c r="UYL318" s="96"/>
      <c r="UYM318" s="96"/>
      <c r="UYN318" s="96"/>
      <c r="UYO318" s="96"/>
      <c r="UYP318" s="96"/>
      <c r="UYQ318" s="96"/>
      <c r="UYR318" s="96"/>
      <c r="UYS318" s="96"/>
      <c r="UYT318" s="96"/>
      <c r="UYU318" s="96"/>
      <c r="UYV318" s="96"/>
      <c r="UYW318" s="96"/>
      <c r="UYX318" s="96"/>
      <c r="UYY318" s="96"/>
      <c r="UYZ318" s="96"/>
      <c r="UZA318" s="96"/>
      <c r="UZB318" s="96"/>
      <c r="UZC318" s="96"/>
      <c r="UZD318" s="96"/>
      <c r="UZE318" s="96"/>
      <c r="UZF318" s="96"/>
      <c r="UZG318" s="96"/>
      <c r="UZH318" s="96"/>
      <c r="UZI318" s="96"/>
      <c r="UZJ318" s="96"/>
      <c r="UZK318" s="96"/>
      <c r="UZL318" s="96"/>
      <c r="UZM318" s="96"/>
      <c r="UZN318" s="96"/>
      <c r="UZO318" s="96"/>
      <c r="UZP318" s="96"/>
      <c r="UZQ318" s="96"/>
      <c r="UZR318" s="96"/>
      <c r="UZS318" s="96"/>
      <c r="UZT318" s="96"/>
      <c r="UZU318" s="96"/>
      <c r="UZV318" s="96"/>
      <c r="UZW318" s="96"/>
      <c r="UZX318" s="96"/>
      <c r="UZY318" s="96"/>
      <c r="UZZ318" s="96"/>
      <c r="VAA318" s="96"/>
      <c r="VAB318" s="96"/>
      <c r="VAC318" s="96"/>
      <c r="VAD318" s="96"/>
      <c r="VAE318" s="96"/>
      <c r="VAF318" s="96"/>
      <c r="VAG318" s="96"/>
      <c r="VAH318" s="96"/>
      <c r="VAI318" s="96"/>
      <c r="VAJ318" s="96"/>
      <c r="VAK318" s="96"/>
      <c r="VAL318" s="96"/>
      <c r="VAM318" s="96"/>
      <c r="VAN318" s="96"/>
      <c r="VAO318" s="96"/>
      <c r="VAP318" s="96"/>
      <c r="VAQ318" s="96"/>
      <c r="VAR318" s="96"/>
      <c r="VAS318" s="96"/>
      <c r="VAT318" s="96"/>
      <c r="VAU318" s="96"/>
      <c r="VAV318" s="96"/>
      <c r="VAW318" s="96"/>
      <c r="VAX318" s="96"/>
      <c r="VAY318" s="96"/>
      <c r="VAZ318" s="96"/>
      <c r="VBA318" s="96"/>
      <c r="VBB318" s="96"/>
      <c r="VBC318" s="96"/>
      <c r="VBD318" s="96"/>
      <c r="VBE318" s="96"/>
      <c r="VBF318" s="96"/>
      <c r="VBG318" s="96"/>
      <c r="VBH318" s="96"/>
      <c r="VBI318" s="96"/>
      <c r="VBJ318" s="96"/>
      <c r="VBK318" s="96"/>
      <c r="VBL318" s="96"/>
      <c r="VBM318" s="96"/>
      <c r="VBN318" s="96"/>
      <c r="VBO318" s="96"/>
      <c r="VBP318" s="96"/>
      <c r="VBQ318" s="96"/>
      <c r="VBR318" s="96"/>
      <c r="VBS318" s="96"/>
      <c r="VBT318" s="96"/>
      <c r="VBU318" s="96"/>
      <c r="VBV318" s="96"/>
      <c r="VBW318" s="96"/>
      <c r="VBX318" s="96"/>
      <c r="VBY318" s="96"/>
      <c r="VBZ318" s="96"/>
      <c r="VCA318" s="96"/>
      <c r="VCB318" s="96"/>
      <c r="VCC318" s="96"/>
      <c r="VCD318" s="96"/>
      <c r="VCE318" s="96"/>
      <c r="VCF318" s="96"/>
      <c r="VCG318" s="96"/>
      <c r="VCH318" s="96"/>
      <c r="VCI318" s="96"/>
      <c r="VCJ318" s="96"/>
      <c r="VCK318" s="96"/>
      <c r="VCL318" s="96"/>
      <c r="VCM318" s="96"/>
      <c r="VCN318" s="96"/>
      <c r="VCO318" s="96"/>
      <c r="VCP318" s="96"/>
      <c r="VCQ318" s="96"/>
      <c r="VCR318" s="96"/>
      <c r="VCS318" s="96"/>
      <c r="VCT318" s="96"/>
      <c r="VCU318" s="96"/>
      <c r="VCV318" s="96"/>
      <c r="VCW318" s="96"/>
      <c r="VCX318" s="96"/>
      <c r="VCY318" s="96"/>
      <c r="VCZ318" s="96"/>
      <c r="VDA318" s="96"/>
      <c r="VDB318" s="96"/>
      <c r="VDC318" s="96"/>
      <c r="VDD318" s="96"/>
      <c r="VDE318" s="96"/>
      <c r="VDF318" s="96"/>
      <c r="VDG318" s="96"/>
      <c r="VDH318" s="96"/>
      <c r="VDI318" s="96"/>
      <c r="VDJ318" s="96"/>
      <c r="VDK318" s="96"/>
      <c r="VDL318" s="96"/>
      <c r="VDM318" s="96"/>
      <c r="VDN318" s="96"/>
      <c r="VDO318" s="96"/>
      <c r="VDP318" s="96"/>
      <c r="VDQ318" s="96"/>
      <c r="VDR318" s="96"/>
      <c r="VDS318" s="96"/>
      <c r="VDT318" s="96"/>
      <c r="VDU318" s="96"/>
      <c r="VDV318" s="96"/>
      <c r="VDW318" s="96"/>
      <c r="VDX318" s="96"/>
      <c r="VDY318" s="96"/>
      <c r="VDZ318" s="96"/>
      <c r="VEA318" s="96"/>
      <c r="VEB318" s="96"/>
      <c r="VEC318" s="96"/>
      <c r="VED318" s="96"/>
      <c r="VEE318" s="96"/>
      <c r="VEF318" s="96"/>
      <c r="VEG318" s="96"/>
      <c r="VEH318" s="96"/>
      <c r="VEI318" s="96"/>
      <c r="VEJ318" s="96"/>
      <c r="VEK318" s="96"/>
      <c r="VEL318" s="96"/>
      <c r="VEM318" s="96"/>
      <c r="VEN318" s="96"/>
      <c r="VEO318" s="96"/>
      <c r="VEP318" s="96"/>
      <c r="VEQ318" s="96"/>
      <c r="VER318" s="96"/>
      <c r="VES318" s="96"/>
      <c r="VET318" s="96"/>
      <c r="VEU318" s="96"/>
      <c r="VEV318" s="96"/>
      <c r="VEW318" s="96"/>
      <c r="VEX318" s="96"/>
      <c r="VEY318" s="96"/>
      <c r="VEZ318" s="96"/>
      <c r="VFA318" s="96"/>
      <c r="VFB318" s="96"/>
      <c r="VFC318" s="96"/>
      <c r="VFD318" s="96"/>
      <c r="VFE318" s="96"/>
      <c r="VFF318" s="96"/>
      <c r="VFG318" s="96"/>
      <c r="VFH318" s="96"/>
      <c r="VFI318" s="96"/>
      <c r="VFJ318" s="96"/>
      <c r="VFK318" s="96"/>
      <c r="VFL318" s="96"/>
      <c r="VFM318" s="96"/>
      <c r="VFN318" s="96"/>
      <c r="VFO318" s="96"/>
      <c r="VFP318" s="96"/>
      <c r="VFQ318" s="96"/>
      <c r="VFR318" s="96"/>
      <c r="VFS318" s="96"/>
      <c r="VFT318" s="96"/>
      <c r="VFU318" s="96"/>
      <c r="VFV318" s="96"/>
      <c r="VFW318" s="96"/>
      <c r="VFX318" s="96"/>
      <c r="VFY318" s="96"/>
      <c r="VFZ318" s="96"/>
      <c r="VGA318" s="96"/>
      <c r="VGB318" s="96"/>
      <c r="VGC318" s="96"/>
      <c r="VGD318" s="96"/>
      <c r="VGE318" s="96"/>
      <c r="VGF318" s="96"/>
      <c r="VGG318" s="96"/>
      <c r="VGH318" s="96"/>
      <c r="VGI318" s="96"/>
      <c r="VGJ318" s="96"/>
      <c r="VGK318" s="96"/>
      <c r="VGL318" s="96"/>
      <c r="VGM318" s="96"/>
      <c r="VGN318" s="96"/>
      <c r="VGO318" s="96"/>
      <c r="VGP318" s="96"/>
      <c r="VGQ318" s="96"/>
      <c r="VGR318" s="96"/>
      <c r="VGS318" s="96"/>
      <c r="VGT318" s="96"/>
      <c r="VGU318" s="96"/>
      <c r="VGV318" s="96"/>
      <c r="VGW318" s="96"/>
      <c r="VGX318" s="96"/>
      <c r="VGY318" s="96"/>
      <c r="VGZ318" s="96"/>
      <c r="VHA318" s="96"/>
      <c r="VHB318" s="96"/>
      <c r="VHC318" s="96"/>
      <c r="VHD318" s="96"/>
      <c r="VHE318" s="96"/>
      <c r="VHF318" s="96"/>
      <c r="VHG318" s="96"/>
      <c r="VHH318" s="96"/>
      <c r="VHI318" s="96"/>
      <c r="VHJ318" s="96"/>
      <c r="VHK318" s="96"/>
      <c r="VHL318" s="96"/>
      <c r="VHM318" s="96"/>
      <c r="VHN318" s="96"/>
      <c r="VHO318" s="96"/>
      <c r="VHP318" s="96"/>
      <c r="VHQ318" s="96"/>
      <c r="VHR318" s="96"/>
      <c r="VHS318" s="96"/>
      <c r="VHT318" s="96"/>
      <c r="VHU318" s="96"/>
      <c r="VHV318" s="96"/>
      <c r="VHW318" s="96"/>
      <c r="VHX318" s="96"/>
      <c r="VHY318" s="96"/>
      <c r="VHZ318" s="96"/>
      <c r="VIA318" s="96"/>
      <c r="VIB318" s="96"/>
      <c r="VIC318" s="96"/>
      <c r="VID318" s="96"/>
      <c r="VIE318" s="96"/>
      <c r="VIF318" s="96"/>
      <c r="VIG318" s="96"/>
      <c r="VIH318" s="96"/>
      <c r="VII318" s="96"/>
      <c r="VIJ318" s="96"/>
      <c r="VIK318" s="96"/>
      <c r="VIL318" s="96"/>
      <c r="VIM318" s="96"/>
      <c r="VIN318" s="96"/>
      <c r="VIO318" s="96"/>
      <c r="VIP318" s="96"/>
      <c r="VIQ318" s="96"/>
      <c r="VIR318" s="96"/>
      <c r="VIS318" s="96"/>
      <c r="VIT318" s="96"/>
      <c r="VIU318" s="96"/>
      <c r="VIV318" s="96"/>
      <c r="VIW318" s="96"/>
      <c r="VIX318" s="96"/>
      <c r="VIY318" s="96"/>
      <c r="VIZ318" s="96"/>
      <c r="VJA318" s="96"/>
      <c r="VJB318" s="96"/>
      <c r="VJC318" s="96"/>
      <c r="VJD318" s="96"/>
      <c r="VJE318" s="96"/>
      <c r="VJF318" s="96"/>
      <c r="VJG318" s="96"/>
      <c r="VJH318" s="96"/>
      <c r="VJI318" s="96"/>
      <c r="VJJ318" s="96"/>
      <c r="VJK318" s="96"/>
      <c r="VJL318" s="96"/>
      <c r="VJM318" s="96"/>
      <c r="VJN318" s="96"/>
      <c r="VJO318" s="96"/>
      <c r="VJP318" s="96"/>
      <c r="VJQ318" s="96"/>
      <c r="VJR318" s="96"/>
      <c r="VJS318" s="96"/>
      <c r="VJT318" s="96"/>
      <c r="VJU318" s="96"/>
      <c r="VJV318" s="96"/>
      <c r="VJW318" s="96"/>
      <c r="VJX318" s="96"/>
      <c r="VJY318" s="96"/>
      <c r="VJZ318" s="96"/>
      <c r="VKA318" s="96"/>
      <c r="VKB318" s="96"/>
      <c r="VKC318" s="96"/>
      <c r="VKD318" s="96"/>
      <c r="VKE318" s="96"/>
      <c r="VKF318" s="96"/>
      <c r="VKG318" s="96"/>
      <c r="VKH318" s="96"/>
      <c r="VKI318" s="96"/>
      <c r="VKJ318" s="96"/>
      <c r="VKK318" s="96"/>
      <c r="VKL318" s="96"/>
      <c r="VKM318" s="96"/>
      <c r="VKN318" s="96"/>
      <c r="VKO318" s="96"/>
      <c r="VKP318" s="96"/>
      <c r="VKQ318" s="96"/>
      <c r="VKR318" s="96"/>
      <c r="VKS318" s="96"/>
      <c r="VKT318" s="96"/>
      <c r="VKU318" s="96"/>
      <c r="VKV318" s="96"/>
      <c r="VKW318" s="96"/>
      <c r="VKX318" s="96"/>
      <c r="VKY318" s="96"/>
      <c r="VKZ318" s="96"/>
      <c r="VLA318" s="96"/>
      <c r="VLB318" s="96"/>
      <c r="VLC318" s="96"/>
      <c r="VLD318" s="96"/>
      <c r="VLE318" s="96"/>
      <c r="VLF318" s="96"/>
      <c r="VLG318" s="96"/>
      <c r="VLH318" s="96"/>
      <c r="VLI318" s="96"/>
      <c r="VLJ318" s="96"/>
      <c r="VLK318" s="96"/>
      <c r="VLL318" s="96"/>
      <c r="VLM318" s="96"/>
      <c r="VLN318" s="96"/>
      <c r="VLO318" s="96"/>
      <c r="VLP318" s="96"/>
      <c r="VLQ318" s="96"/>
      <c r="VLR318" s="96"/>
      <c r="VLS318" s="96"/>
      <c r="VLT318" s="96"/>
      <c r="VLU318" s="96"/>
      <c r="VLV318" s="96"/>
      <c r="VLW318" s="96"/>
      <c r="VLX318" s="96"/>
      <c r="VLY318" s="96"/>
      <c r="VLZ318" s="96"/>
      <c r="VMA318" s="96"/>
      <c r="VMB318" s="96"/>
      <c r="VMC318" s="96"/>
      <c r="VMD318" s="96"/>
      <c r="VME318" s="96"/>
      <c r="VMF318" s="96"/>
      <c r="VMG318" s="96"/>
      <c r="VMH318" s="96"/>
      <c r="VMI318" s="96"/>
      <c r="VMJ318" s="96"/>
      <c r="VMK318" s="96"/>
      <c r="VML318" s="96"/>
      <c r="VMM318" s="96"/>
      <c r="VMN318" s="96"/>
      <c r="VMO318" s="96"/>
      <c r="VMP318" s="96"/>
      <c r="VMQ318" s="96"/>
      <c r="VMR318" s="96"/>
      <c r="VMS318" s="96"/>
      <c r="VMT318" s="96"/>
      <c r="VMU318" s="96"/>
      <c r="VMV318" s="96"/>
      <c r="VMW318" s="96"/>
      <c r="VMX318" s="96"/>
      <c r="VMY318" s="96"/>
      <c r="VMZ318" s="96"/>
      <c r="VNA318" s="96"/>
      <c r="VNB318" s="96"/>
      <c r="VNC318" s="96"/>
      <c r="VND318" s="96"/>
      <c r="VNE318" s="96"/>
      <c r="VNF318" s="96"/>
      <c r="VNG318" s="96"/>
      <c r="VNH318" s="96"/>
      <c r="VNI318" s="96"/>
      <c r="VNJ318" s="96"/>
      <c r="VNK318" s="96"/>
      <c r="VNL318" s="96"/>
      <c r="VNM318" s="96"/>
      <c r="VNN318" s="96"/>
      <c r="VNO318" s="96"/>
      <c r="VNP318" s="96"/>
      <c r="VNQ318" s="96"/>
      <c r="VNR318" s="96"/>
      <c r="VNS318" s="96"/>
      <c r="VNT318" s="96"/>
      <c r="VNU318" s="96"/>
      <c r="VNV318" s="96"/>
      <c r="VNW318" s="96"/>
      <c r="VNX318" s="96"/>
      <c r="VNY318" s="96"/>
      <c r="VNZ318" s="96"/>
      <c r="VOA318" s="96"/>
      <c r="VOB318" s="96"/>
      <c r="VOC318" s="96"/>
      <c r="VOD318" s="96"/>
      <c r="VOE318" s="96"/>
      <c r="VOF318" s="96"/>
      <c r="VOG318" s="96"/>
      <c r="VOH318" s="96"/>
      <c r="VOI318" s="96"/>
      <c r="VOJ318" s="96"/>
      <c r="VOK318" s="96"/>
      <c r="VOL318" s="96"/>
      <c r="VOM318" s="96"/>
      <c r="VON318" s="96"/>
      <c r="VOO318" s="96"/>
      <c r="VOP318" s="96"/>
      <c r="VOQ318" s="96"/>
      <c r="VOR318" s="96"/>
      <c r="VOS318" s="96"/>
      <c r="VOT318" s="96"/>
      <c r="VOU318" s="96"/>
      <c r="VOV318" s="96"/>
      <c r="VOW318" s="96"/>
      <c r="VOX318" s="96"/>
      <c r="VOY318" s="96"/>
      <c r="VOZ318" s="96"/>
      <c r="VPA318" s="96"/>
      <c r="VPB318" s="96"/>
      <c r="VPC318" s="96"/>
      <c r="VPD318" s="96"/>
      <c r="VPE318" s="96"/>
      <c r="VPF318" s="96"/>
      <c r="VPG318" s="96"/>
      <c r="VPH318" s="96"/>
      <c r="VPI318" s="96"/>
      <c r="VPJ318" s="96"/>
      <c r="VPK318" s="96"/>
      <c r="VPL318" s="96"/>
      <c r="VPM318" s="96"/>
      <c r="VPN318" s="96"/>
      <c r="VPO318" s="96"/>
      <c r="VPP318" s="96"/>
      <c r="VPQ318" s="96"/>
      <c r="VPR318" s="96"/>
      <c r="VPS318" s="96"/>
      <c r="VPT318" s="96"/>
      <c r="VPU318" s="96"/>
      <c r="VPV318" s="96"/>
      <c r="VPW318" s="96"/>
      <c r="VPX318" s="96"/>
      <c r="VPY318" s="96"/>
      <c r="VPZ318" s="96"/>
      <c r="VQA318" s="96"/>
      <c r="VQB318" s="96"/>
      <c r="VQC318" s="96"/>
      <c r="VQD318" s="96"/>
      <c r="VQE318" s="96"/>
      <c r="VQF318" s="96"/>
      <c r="VQG318" s="96"/>
      <c r="VQH318" s="96"/>
      <c r="VQI318" s="96"/>
      <c r="VQJ318" s="96"/>
      <c r="VQK318" s="96"/>
      <c r="VQL318" s="96"/>
      <c r="VQM318" s="96"/>
      <c r="VQN318" s="96"/>
      <c r="VQO318" s="96"/>
      <c r="VQP318" s="96"/>
      <c r="VQQ318" s="96"/>
      <c r="VQR318" s="96"/>
      <c r="VQS318" s="96"/>
      <c r="VQT318" s="96"/>
      <c r="VQU318" s="96"/>
      <c r="VQV318" s="96"/>
      <c r="VQW318" s="96"/>
      <c r="VQX318" s="96"/>
      <c r="VQY318" s="96"/>
      <c r="VQZ318" s="96"/>
      <c r="VRA318" s="96"/>
      <c r="VRB318" s="96"/>
      <c r="VRC318" s="96"/>
      <c r="VRD318" s="96"/>
      <c r="VRE318" s="96"/>
      <c r="VRF318" s="96"/>
      <c r="VRG318" s="96"/>
      <c r="VRH318" s="96"/>
      <c r="VRI318" s="96"/>
      <c r="VRJ318" s="96"/>
      <c r="VRK318" s="96"/>
      <c r="VRL318" s="96"/>
      <c r="VRM318" s="96"/>
      <c r="VRN318" s="96"/>
      <c r="VRO318" s="96"/>
      <c r="VRP318" s="96"/>
      <c r="VRQ318" s="96"/>
      <c r="VRR318" s="96"/>
      <c r="VRS318" s="96"/>
      <c r="VRT318" s="96"/>
      <c r="VRU318" s="96"/>
      <c r="VRV318" s="96"/>
      <c r="VRW318" s="96"/>
      <c r="VRX318" s="96"/>
      <c r="VRY318" s="96"/>
      <c r="VRZ318" s="96"/>
      <c r="VSA318" s="96"/>
      <c r="VSB318" s="96"/>
      <c r="VSC318" s="96"/>
      <c r="VSD318" s="96"/>
      <c r="VSE318" s="96"/>
      <c r="VSF318" s="96"/>
      <c r="VSG318" s="96"/>
      <c r="VSH318" s="96"/>
      <c r="VSI318" s="96"/>
      <c r="VSJ318" s="96"/>
      <c r="VSK318" s="96"/>
      <c r="VSL318" s="96"/>
      <c r="VSM318" s="96"/>
      <c r="VSN318" s="96"/>
      <c r="VSO318" s="96"/>
      <c r="VSP318" s="96"/>
      <c r="VSQ318" s="96"/>
      <c r="VSR318" s="96"/>
      <c r="VSS318" s="96"/>
      <c r="VST318" s="96"/>
      <c r="VSU318" s="96"/>
      <c r="VSV318" s="96"/>
      <c r="VSW318" s="96"/>
      <c r="VSX318" s="96"/>
      <c r="VSY318" s="96"/>
      <c r="VSZ318" s="96"/>
      <c r="VTA318" s="96"/>
      <c r="VTB318" s="96"/>
      <c r="VTC318" s="96"/>
      <c r="VTD318" s="96"/>
      <c r="VTE318" s="96"/>
      <c r="VTF318" s="96"/>
      <c r="VTG318" s="96"/>
      <c r="VTH318" s="96"/>
      <c r="VTI318" s="96"/>
      <c r="VTJ318" s="96"/>
      <c r="VTK318" s="96"/>
      <c r="VTL318" s="96"/>
      <c r="VTM318" s="96"/>
      <c r="VTN318" s="96"/>
      <c r="VTO318" s="96"/>
      <c r="VTP318" s="96"/>
      <c r="VTQ318" s="96"/>
      <c r="VTR318" s="96"/>
      <c r="VTS318" s="96"/>
      <c r="VTT318" s="96"/>
      <c r="VTU318" s="96"/>
      <c r="VTV318" s="96"/>
      <c r="VTW318" s="96"/>
      <c r="VTX318" s="96"/>
      <c r="VTY318" s="96"/>
      <c r="VTZ318" s="96"/>
      <c r="VUA318" s="96"/>
      <c r="VUB318" s="96"/>
      <c r="VUC318" s="96"/>
      <c r="VUD318" s="96"/>
      <c r="VUE318" s="96"/>
      <c r="VUF318" s="96"/>
      <c r="VUG318" s="96"/>
      <c r="VUH318" s="96"/>
      <c r="VUI318" s="96"/>
      <c r="VUJ318" s="96"/>
      <c r="VUK318" s="96"/>
      <c r="VUL318" s="96"/>
      <c r="VUM318" s="96"/>
      <c r="VUN318" s="96"/>
      <c r="VUO318" s="96"/>
      <c r="VUP318" s="96"/>
      <c r="VUQ318" s="96"/>
      <c r="VUR318" s="96"/>
      <c r="VUS318" s="96"/>
      <c r="VUT318" s="96"/>
      <c r="VUU318" s="96"/>
      <c r="VUV318" s="96"/>
      <c r="VUW318" s="96"/>
      <c r="VUX318" s="96"/>
      <c r="VUY318" s="96"/>
      <c r="VUZ318" s="96"/>
      <c r="VVA318" s="96"/>
      <c r="VVB318" s="96"/>
      <c r="VVC318" s="96"/>
      <c r="VVD318" s="96"/>
      <c r="VVE318" s="96"/>
      <c r="VVF318" s="96"/>
      <c r="VVG318" s="96"/>
      <c r="VVH318" s="96"/>
      <c r="VVI318" s="96"/>
      <c r="VVJ318" s="96"/>
      <c r="VVK318" s="96"/>
      <c r="VVL318" s="96"/>
      <c r="VVM318" s="96"/>
      <c r="VVN318" s="96"/>
      <c r="VVO318" s="96"/>
      <c r="VVP318" s="96"/>
      <c r="VVQ318" s="96"/>
      <c r="VVR318" s="96"/>
      <c r="VVS318" s="96"/>
      <c r="VVT318" s="96"/>
      <c r="VVU318" s="96"/>
      <c r="VVV318" s="96"/>
      <c r="VVW318" s="96"/>
      <c r="VVX318" s="96"/>
      <c r="VVY318" s="96"/>
      <c r="VVZ318" s="96"/>
      <c r="VWA318" s="96"/>
      <c r="VWB318" s="96"/>
      <c r="VWC318" s="96"/>
      <c r="VWD318" s="96"/>
      <c r="VWE318" s="96"/>
      <c r="VWF318" s="96"/>
      <c r="VWG318" s="96"/>
      <c r="VWH318" s="96"/>
      <c r="VWI318" s="96"/>
      <c r="VWJ318" s="96"/>
      <c r="VWK318" s="96"/>
      <c r="VWL318" s="96"/>
      <c r="VWM318" s="96"/>
      <c r="VWN318" s="96"/>
      <c r="VWO318" s="96"/>
      <c r="VWP318" s="96"/>
      <c r="VWQ318" s="96"/>
      <c r="VWR318" s="96"/>
      <c r="VWS318" s="96"/>
      <c r="VWT318" s="96"/>
      <c r="VWU318" s="96"/>
      <c r="VWV318" s="96"/>
      <c r="VWW318" s="96"/>
      <c r="VWX318" s="96"/>
      <c r="VWY318" s="96"/>
      <c r="VWZ318" s="96"/>
      <c r="VXA318" s="96"/>
      <c r="VXB318" s="96"/>
      <c r="VXC318" s="96"/>
      <c r="VXD318" s="96"/>
      <c r="VXE318" s="96"/>
      <c r="VXF318" s="96"/>
      <c r="VXG318" s="96"/>
      <c r="VXH318" s="96"/>
      <c r="VXI318" s="96"/>
      <c r="VXJ318" s="96"/>
      <c r="VXK318" s="96"/>
      <c r="VXL318" s="96"/>
      <c r="VXM318" s="96"/>
      <c r="VXN318" s="96"/>
      <c r="VXO318" s="96"/>
      <c r="VXP318" s="96"/>
      <c r="VXQ318" s="96"/>
      <c r="VXR318" s="96"/>
      <c r="VXS318" s="96"/>
      <c r="VXT318" s="96"/>
      <c r="VXU318" s="96"/>
      <c r="VXV318" s="96"/>
      <c r="VXW318" s="96"/>
      <c r="VXX318" s="96"/>
      <c r="VXY318" s="96"/>
      <c r="VXZ318" s="96"/>
      <c r="VYA318" s="96"/>
      <c r="VYB318" s="96"/>
      <c r="VYC318" s="96"/>
      <c r="VYD318" s="96"/>
      <c r="VYE318" s="96"/>
      <c r="VYF318" s="96"/>
      <c r="VYG318" s="96"/>
      <c r="VYH318" s="96"/>
      <c r="VYI318" s="96"/>
      <c r="VYJ318" s="96"/>
      <c r="VYK318" s="96"/>
      <c r="VYL318" s="96"/>
      <c r="VYM318" s="96"/>
      <c r="VYN318" s="96"/>
      <c r="VYO318" s="96"/>
      <c r="VYP318" s="96"/>
      <c r="VYQ318" s="96"/>
      <c r="VYR318" s="96"/>
      <c r="VYS318" s="96"/>
      <c r="VYT318" s="96"/>
      <c r="VYU318" s="96"/>
      <c r="VYV318" s="96"/>
      <c r="VYW318" s="96"/>
      <c r="VYX318" s="96"/>
      <c r="VYY318" s="96"/>
      <c r="VYZ318" s="96"/>
      <c r="VZA318" s="96"/>
      <c r="VZB318" s="96"/>
      <c r="VZC318" s="96"/>
      <c r="VZD318" s="96"/>
      <c r="VZE318" s="96"/>
      <c r="VZF318" s="96"/>
      <c r="VZG318" s="96"/>
      <c r="VZH318" s="96"/>
      <c r="VZI318" s="96"/>
      <c r="VZJ318" s="96"/>
      <c r="VZK318" s="96"/>
      <c r="VZL318" s="96"/>
      <c r="VZM318" s="96"/>
      <c r="VZN318" s="96"/>
      <c r="VZO318" s="96"/>
      <c r="VZP318" s="96"/>
      <c r="VZQ318" s="96"/>
      <c r="VZR318" s="96"/>
      <c r="VZS318" s="96"/>
      <c r="VZT318" s="96"/>
      <c r="VZU318" s="96"/>
      <c r="VZV318" s="96"/>
      <c r="VZW318" s="96"/>
      <c r="VZX318" s="96"/>
      <c r="VZY318" s="96"/>
      <c r="VZZ318" s="96"/>
      <c r="WAA318" s="96"/>
      <c r="WAB318" s="96"/>
      <c r="WAC318" s="96"/>
      <c r="WAD318" s="96"/>
      <c r="WAE318" s="96"/>
      <c r="WAF318" s="96"/>
      <c r="WAG318" s="96"/>
      <c r="WAH318" s="96"/>
      <c r="WAI318" s="96"/>
      <c r="WAJ318" s="96"/>
      <c r="WAK318" s="96"/>
      <c r="WAL318" s="96"/>
      <c r="WAM318" s="96"/>
      <c r="WAN318" s="96"/>
      <c r="WAO318" s="96"/>
      <c r="WAP318" s="96"/>
      <c r="WAQ318" s="96"/>
      <c r="WAR318" s="96"/>
      <c r="WAS318" s="96"/>
      <c r="WAT318" s="96"/>
      <c r="WAU318" s="96"/>
      <c r="WAV318" s="96"/>
      <c r="WAW318" s="96"/>
      <c r="WAX318" s="96"/>
      <c r="WAY318" s="96"/>
      <c r="WAZ318" s="96"/>
      <c r="WBA318" s="96"/>
      <c r="WBB318" s="96"/>
      <c r="WBC318" s="96"/>
      <c r="WBD318" s="96"/>
      <c r="WBE318" s="96"/>
      <c r="WBF318" s="96"/>
      <c r="WBG318" s="96"/>
      <c r="WBH318" s="96"/>
      <c r="WBI318" s="96"/>
      <c r="WBJ318" s="96"/>
      <c r="WBK318" s="96"/>
      <c r="WBL318" s="96"/>
      <c r="WBM318" s="96"/>
      <c r="WBN318" s="96"/>
      <c r="WBO318" s="96"/>
      <c r="WBP318" s="96"/>
      <c r="WBQ318" s="96"/>
      <c r="WBR318" s="96"/>
      <c r="WBS318" s="96"/>
      <c r="WBT318" s="96"/>
      <c r="WBU318" s="96"/>
      <c r="WBV318" s="96"/>
      <c r="WBW318" s="96"/>
      <c r="WBX318" s="96"/>
      <c r="WBY318" s="96"/>
      <c r="WBZ318" s="96"/>
      <c r="WCA318" s="96"/>
      <c r="WCB318" s="96"/>
      <c r="WCC318" s="96"/>
      <c r="WCD318" s="96"/>
      <c r="WCE318" s="96"/>
      <c r="WCF318" s="96"/>
      <c r="WCG318" s="96"/>
      <c r="WCH318" s="96"/>
      <c r="WCI318" s="96"/>
      <c r="WCJ318" s="96"/>
      <c r="WCK318" s="96"/>
      <c r="WCL318" s="96"/>
      <c r="WCM318" s="96"/>
      <c r="WCN318" s="96"/>
      <c r="WCO318" s="96"/>
      <c r="WCP318" s="96"/>
      <c r="WCQ318" s="96"/>
      <c r="WCR318" s="96"/>
      <c r="WCS318" s="96"/>
      <c r="WCT318" s="96"/>
      <c r="WCU318" s="96"/>
      <c r="WCV318" s="96"/>
      <c r="WCW318" s="96"/>
      <c r="WCX318" s="96"/>
      <c r="WCY318" s="96"/>
      <c r="WCZ318" s="96"/>
      <c r="WDA318" s="96"/>
      <c r="WDB318" s="96"/>
      <c r="WDC318" s="96"/>
      <c r="WDD318" s="96"/>
      <c r="WDE318" s="96"/>
      <c r="WDF318" s="96"/>
      <c r="WDG318" s="96"/>
      <c r="WDH318" s="96"/>
      <c r="WDI318" s="96"/>
      <c r="WDJ318" s="96"/>
      <c r="WDK318" s="96"/>
      <c r="WDL318" s="96"/>
      <c r="WDM318" s="96"/>
      <c r="WDN318" s="96"/>
      <c r="WDO318" s="96"/>
      <c r="WDP318" s="96"/>
      <c r="WDQ318" s="96"/>
      <c r="WDR318" s="96"/>
      <c r="WDS318" s="96"/>
      <c r="WDT318" s="96"/>
      <c r="WDU318" s="96"/>
      <c r="WDV318" s="96"/>
      <c r="WDW318" s="96"/>
      <c r="WDX318" s="96"/>
      <c r="WDY318" s="96"/>
      <c r="WDZ318" s="96"/>
      <c r="WEA318" s="96"/>
      <c r="WEB318" s="96"/>
      <c r="WEC318" s="96"/>
      <c r="WED318" s="96"/>
      <c r="WEE318" s="96"/>
      <c r="WEF318" s="96"/>
      <c r="WEG318" s="96"/>
      <c r="WEH318" s="96"/>
      <c r="WEI318" s="96"/>
      <c r="WEJ318" s="96"/>
      <c r="WEK318" s="96"/>
      <c r="WEL318" s="96"/>
      <c r="WEM318" s="96"/>
      <c r="WEN318" s="96"/>
      <c r="WEO318" s="96"/>
      <c r="WEP318" s="96"/>
      <c r="WEQ318" s="96"/>
      <c r="WER318" s="96"/>
      <c r="WES318" s="96"/>
      <c r="WET318" s="96"/>
      <c r="WEU318" s="96"/>
      <c r="WEV318" s="96"/>
      <c r="WEW318" s="96"/>
      <c r="WEX318" s="96"/>
      <c r="WEY318" s="96"/>
      <c r="WEZ318" s="96"/>
      <c r="WFA318" s="96"/>
      <c r="WFB318" s="96"/>
      <c r="WFC318" s="96"/>
      <c r="WFD318" s="96"/>
      <c r="WFE318" s="96"/>
      <c r="WFF318" s="96"/>
      <c r="WFG318" s="96"/>
      <c r="WFH318" s="96"/>
      <c r="WFI318" s="96"/>
      <c r="WFJ318" s="96"/>
      <c r="WFK318" s="96"/>
      <c r="WFL318" s="96"/>
      <c r="WFM318" s="96"/>
      <c r="WFN318" s="96"/>
      <c r="WFO318" s="96"/>
      <c r="WFP318" s="96"/>
      <c r="WFQ318" s="96"/>
      <c r="WFR318" s="96"/>
      <c r="WFS318" s="96"/>
      <c r="WFT318" s="96"/>
      <c r="WFU318" s="96"/>
      <c r="WFV318" s="96"/>
      <c r="WFW318" s="96"/>
      <c r="WFX318" s="96"/>
      <c r="WFY318" s="96"/>
      <c r="WFZ318" s="96"/>
      <c r="WGA318" s="96"/>
      <c r="WGB318" s="96"/>
      <c r="WGC318" s="96"/>
      <c r="WGD318" s="96"/>
      <c r="WGE318" s="96"/>
      <c r="WGF318" s="96"/>
      <c r="WGG318" s="96"/>
      <c r="WGH318" s="96"/>
      <c r="WGI318" s="96"/>
      <c r="WGJ318" s="96"/>
      <c r="WGK318" s="96"/>
      <c r="WGL318" s="96"/>
      <c r="WGM318" s="96"/>
      <c r="WGN318" s="96"/>
      <c r="WGO318" s="96"/>
      <c r="WGP318" s="96"/>
      <c r="WGQ318" s="96"/>
      <c r="WGR318" s="96"/>
      <c r="WGS318" s="96"/>
      <c r="WGT318" s="96"/>
      <c r="WGU318" s="96"/>
      <c r="WGV318" s="96"/>
      <c r="WGW318" s="96"/>
      <c r="WGX318" s="96"/>
      <c r="WGY318" s="96"/>
      <c r="WGZ318" s="96"/>
      <c r="WHA318" s="96"/>
      <c r="WHB318" s="96"/>
      <c r="WHC318" s="96"/>
      <c r="WHD318" s="96"/>
      <c r="WHE318" s="96"/>
      <c r="WHF318" s="96"/>
      <c r="WHG318" s="96"/>
      <c r="WHH318" s="96"/>
      <c r="WHI318" s="96"/>
      <c r="WHJ318" s="96"/>
      <c r="WHK318" s="96"/>
      <c r="WHL318" s="96"/>
      <c r="WHM318" s="96"/>
      <c r="WHN318" s="96"/>
      <c r="WHO318" s="96"/>
      <c r="WHP318" s="96"/>
      <c r="WHQ318" s="96"/>
      <c r="WHR318" s="96"/>
      <c r="WHS318" s="96"/>
      <c r="WHT318" s="96"/>
      <c r="WHU318" s="96"/>
      <c r="WHV318" s="96"/>
      <c r="WHW318" s="96"/>
      <c r="WHX318" s="96"/>
      <c r="WHY318" s="96"/>
      <c r="WHZ318" s="96"/>
      <c r="WIA318" s="96"/>
      <c r="WIB318" s="96"/>
      <c r="WIC318" s="96"/>
      <c r="WID318" s="96"/>
      <c r="WIE318" s="96"/>
      <c r="WIF318" s="96"/>
      <c r="WIG318" s="96"/>
      <c r="WIH318" s="96"/>
      <c r="WII318" s="96"/>
      <c r="WIJ318" s="96"/>
      <c r="WIK318" s="96"/>
      <c r="WIL318" s="96"/>
      <c r="WIM318" s="96"/>
      <c r="WIN318" s="96"/>
      <c r="WIO318" s="96"/>
      <c r="WIP318" s="96"/>
      <c r="WIQ318" s="96"/>
      <c r="WIR318" s="96"/>
      <c r="WIS318" s="96"/>
      <c r="WIT318" s="96"/>
      <c r="WIU318" s="96"/>
      <c r="WIV318" s="96"/>
      <c r="WIW318" s="96"/>
      <c r="WIX318" s="96"/>
      <c r="WIY318" s="96"/>
      <c r="WIZ318" s="96"/>
      <c r="WJA318" s="96"/>
      <c r="WJB318" s="96"/>
      <c r="WJC318" s="96"/>
      <c r="WJD318" s="96"/>
      <c r="WJE318" s="96"/>
      <c r="WJF318" s="96"/>
      <c r="WJG318" s="96"/>
      <c r="WJH318" s="96"/>
      <c r="WJI318" s="96"/>
      <c r="WJJ318" s="96"/>
      <c r="WJK318" s="96"/>
      <c r="WJL318" s="96"/>
      <c r="WJM318" s="96"/>
      <c r="WJN318" s="96"/>
      <c r="WJO318" s="96"/>
      <c r="WJP318" s="96"/>
      <c r="WJQ318" s="96"/>
      <c r="WJR318" s="96"/>
      <c r="WJS318" s="96"/>
      <c r="WJT318" s="96"/>
      <c r="WJU318" s="96"/>
      <c r="WJV318" s="96"/>
      <c r="WJW318" s="96"/>
      <c r="WJX318" s="96"/>
      <c r="WJY318" s="96"/>
      <c r="WJZ318" s="96"/>
      <c r="WKA318" s="96"/>
      <c r="WKB318" s="96"/>
      <c r="WKC318" s="96"/>
      <c r="WKD318" s="96"/>
      <c r="WKE318" s="96"/>
      <c r="WKF318" s="96"/>
      <c r="WKG318" s="96"/>
      <c r="WKH318" s="96"/>
      <c r="WKI318" s="96"/>
      <c r="WKJ318" s="96"/>
      <c r="WKK318" s="96"/>
      <c r="WKL318" s="96"/>
      <c r="WKM318" s="96"/>
      <c r="WKN318" s="96"/>
      <c r="WKO318" s="96"/>
      <c r="WKP318" s="96"/>
      <c r="WKQ318" s="96"/>
      <c r="WKR318" s="96"/>
      <c r="WKS318" s="96"/>
      <c r="WKT318" s="96"/>
      <c r="WKU318" s="96"/>
      <c r="WKV318" s="96"/>
      <c r="WKW318" s="96"/>
      <c r="WKX318" s="96"/>
      <c r="WKY318" s="96"/>
      <c r="WKZ318" s="96"/>
      <c r="WLA318" s="96"/>
      <c r="WLB318" s="96"/>
      <c r="WLC318" s="96"/>
      <c r="WLD318" s="96"/>
      <c r="WLE318" s="96"/>
      <c r="WLF318" s="96"/>
      <c r="WLG318" s="96"/>
      <c r="WLH318" s="96"/>
      <c r="WLI318" s="96"/>
      <c r="WLJ318" s="96"/>
      <c r="WLK318" s="96"/>
      <c r="WLL318" s="96"/>
      <c r="WLM318" s="96"/>
      <c r="WLN318" s="96"/>
      <c r="WLO318" s="96"/>
      <c r="WLP318" s="96"/>
      <c r="WLQ318" s="96"/>
      <c r="WLR318" s="96"/>
      <c r="WLS318" s="96"/>
      <c r="WLT318" s="96"/>
      <c r="WLU318" s="96"/>
      <c r="WLV318" s="96"/>
      <c r="WLW318" s="96"/>
      <c r="WLX318" s="96"/>
      <c r="WLY318" s="96"/>
      <c r="WLZ318" s="96"/>
      <c r="WMA318" s="96"/>
      <c r="WMB318" s="96"/>
      <c r="WMC318" s="96"/>
      <c r="WMD318" s="96"/>
      <c r="WME318" s="96"/>
      <c r="WMF318" s="96"/>
      <c r="WMG318" s="96"/>
      <c r="WMH318" s="96"/>
      <c r="WMI318" s="96"/>
      <c r="WMJ318" s="96"/>
      <c r="WMK318" s="96"/>
      <c r="WML318" s="96"/>
      <c r="WMM318" s="96"/>
      <c r="WMN318" s="96"/>
      <c r="WMO318" s="96"/>
      <c r="WMP318" s="96"/>
      <c r="WMQ318" s="96"/>
      <c r="WMR318" s="96"/>
      <c r="WMS318" s="96"/>
      <c r="WMT318" s="96"/>
      <c r="WMU318" s="96"/>
      <c r="WMV318" s="96"/>
      <c r="WMW318" s="96"/>
      <c r="WMX318" s="96"/>
      <c r="WMY318" s="96"/>
      <c r="WMZ318" s="96"/>
      <c r="WNA318" s="96"/>
      <c r="WNB318" s="96"/>
      <c r="WNC318" s="96"/>
      <c r="WND318" s="96"/>
      <c r="WNE318" s="96"/>
      <c r="WNF318" s="96"/>
      <c r="WNG318" s="96"/>
      <c r="WNH318" s="96"/>
      <c r="WNI318" s="96"/>
      <c r="WNJ318" s="96"/>
      <c r="WNK318" s="96"/>
      <c r="WNL318" s="96"/>
      <c r="WNM318" s="96"/>
      <c r="WNN318" s="96"/>
      <c r="WNO318" s="96"/>
      <c r="WNP318" s="96"/>
      <c r="WNQ318" s="96"/>
      <c r="WNR318" s="96"/>
      <c r="WNS318" s="96"/>
      <c r="WNT318" s="96"/>
      <c r="WNU318" s="96"/>
      <c r="WNV318" s="96"/>
      <c r="WNW318" s="96"/>
      <c r="WNX318" s="96"/>
      <c r="WNY318" s="96"/>
      <c r="WNZ318" s="96"/>
      <c r="WOA318" s="96"/>
      <c r="WOB318" s="96"/>
      <c r="WOC318" s="96"/>
      <c r="WOD318" s="96"/>
      <c r="WOE318" s="96"/>
      <c r="WOF318" s="96"/>
      <c r="WOG318" s="96"/>
      <c r="WOH318" s="96"/>
      <c r="WOI318" s="96"/>
      <c r="WOJ318" s="96"/>
      <c r="WOK318" s="96"/>
      <c r="WOL318" s="96"/>
      <c r="WOM318" s="96"/>
      <c r="WON318" s="96"/>
      <c r="WOO318" s="96"/>
      <c r="WOP318" s="96"/>
      <c r="WOQ318" s="96"/>
      <c r="WOR318" s="96"/>
      <c r="WOS318" s="96"/>
      <c r="WOT318" s="96"/>
      <c r="WOU318" s="96"/>
      <c r="WOV318" s="96"/>
      <c r="WOW318" s="96"/>
      <c r="WOX318" s="96"/>
      <c r="WOY318" s="96"/>
      <c r="WOZ318" s="96"/>
      <c r="WPA318" s="96"/>
      <c r="WPB318" s="96"/>
      <c r="WPC318" s="96"/>
      <c r="WPD318" s="96"/>
      <c r="WPE318" s="96"/>
      <c r="WPF318" s="96"/>
      <c r="WPG318" s="96"/>
      <c r="WPH318" s="96"/>
      <c r="WPI318" s="96"/>
      <c r="WPJ318" s="96"/>
      <c r="WPK318" s="96"/>
      <c r="WPL318" s="96"/>
      <c r="WPM318" s="96"/>
      <c r="WPN318" s="96"/>
      <c r="WPO318" s="96"/>
      <c r="WPP318" s="96"/>
      <c r="WPQ318" s="96"/>
      <c r="WPR318" s="96"/>
      <c r="WPS318" s="96"/>
      <c r="WPT318" s="96"/>
      <c r="WPU318" s="96"/>
      <c r="WPV318" s="96"/>
      <c r="WPW318" s="96"/>
      <c r="WPX318" s="96"/>
      <c r="WPY318" s="96"/>
      <c r="WPZ318" s="96"/>
      <c r="WQA318" s="96"/>
      <c r="WQB318" s="96"/>
      <c r="WQC318" s="96"/>
      <c r="WQD318" s="96"/>
      <c r="WQE318" s="96"/>
      <c r="WQF318" s="96"/>
      <c r="WQG318" s="96"/>
      <c r="WQH318" s="96"/>
      <c r="WQI318" s="96"/>
      <c r="WQJ318" s="96"/>
      <c r="WQK318" s="96"/>
      <c r="WQL318" s="96"/>
      <c r="WQM318" s="96"/>
      <c r="WQN318" s="96"/>
      <c r="WQO318" s="96"/>
      <c r="WQP318" s="96"/>
      <c r="WQQ318" s="96"/>
      <c r="WQR318" s="96"/>
      <c r="WQS318" s="96"/>
      <c r="WQT318" s="96"/>
      <c r="WQU318" s="96"/>
      <c r="WQV318" s="96"/>
      <c r="WQW318" s="96"/>
      <c r="WQX318" s="96"/>
      <c r="WQY318" s="96"/>
      <c r="WQZ318" s="96"/>
      <c r="WRA318" s="96"/>
      <c r="WRB318" s="96"/>
      <c r="WRC318" s="96"/>
      <c r="WRD318" s="96"/>
      <c r="WRE318" s="96"/>
      <c r="WRF318" s="96"/>
      <c r="WRG318" s="96"/>
      <c r="WRH318" s="96"/>
      <c r="WRI318" s="96"/>
      <c r="WRJ318" s="96"/>
      <c r="WRK318" s="96"/>
      <c r="WRL318" s="96"/>
      <c r="WRM318" s="96"/>
      <c r="WRN318" s="96"/>
      <c r="WRO318" s="96"/>
      <c r="WRP318" s="96"/>
      <c r="WRQ318" s="96"/>
      <c r="WRR318" s="96"/>
      <c r="WRS318" s="96"/>
      <c r="WRT318" s="96"/>
      <c r="WRU318" s="96"/>
      <c r="WRV318" s="96"/>
      <c r="WRW318" s="96"/>
      <c r="WRX318" s="96"/>
      <c r="WRY318" s="96"/>
      <c r="WRZ318" s="96"/>
      <c r="WSA318" s="96"/>
      <c r="WSB318" s="96"/>
      <c r="WSC318" s="96"/>
      <c r="WSD318" s="96"/>
      <c r="WSE318" s="96"/>
      <c r="WSF318" s="96"/>
      <c r="WSG318" s="96"/>
      <c r="WSH318" s="96"/>
      <c r="WSI318" s="96"/>
      <c r="WSJ318" s="96"/>
      <c r="WSK318" s="96"/>
      <c r="WSL318" s="96"/>
      <c r="WSM318" s="96"/>
      <c r="WSN318" s="96"/>
      <c r="WSO318" s="96"/>
      <c r="WSP318" s="96"/>
      <c r="WSQ318" s="96"/>
      <c r="WSR318" s="96"/>
      <c r="WSS318" s="96"/>
      <c r="WST318" s="96"/>
      <c r="WSU318" s="96"/>
      <c r="WSV318" s="96"/>
      <c r="WSW318" s="96"/>
      <c r="WSX318" s="96"/>
      <c r="WSY318" s="96"/>
      <c r="WSZ318" s="96"/>
      <c r="WTA318" s="96"/>
      <c r="WTB318" s="96"/>
      <c r="WTC318" s="96"/>
      <c r="WTD318" s="96"/>
      <c r="WTE318" s="96"/>
      <c r="WTF318" s="96"/>
      <c r="WTG318" s="96"/>
      <c r="WTH318" s="96"/>
      <c r="WTI318" s="96"/>
      <c r="WTJ318" s="96"/>
      <c r="WTK318" s="96"/>
      <c r="WTL318" s="96"/>
      <c r="WTM318" s="96"/>
      <c r="WTN318" s="96"/>
      <c r="WTO318" s="96"/>
      <c r="WTP318" s="96"/>
      <c r="WTQ318" s="96"/>
      <c r="WTR318" s="96"/>
      <c r="WTS318" s="96"/>
      <c r="WTT318" s="96"/>
      <c r="WTU318" s="96"/>
      <c r="WTV318" s="96"/>
      <c r="WTW318" s="96"/>
      <c r="WTX318" s="96"/>
      <c r="WTY318" s="96"/>
      <c r="WTZ318" s="96"/>
      <c r="WUA318" s="96"/>
      <c r="WUB318" s="96"/>
      <c r="WUC318" s="96"/>
      <c r="WUD318" s="96"/>
      <c r="WUE318" s="96"/>
      <c r="WUF318" s="96"/>
      <c r="WUG318" s="96"/>
      <c r="WUH318" s="96"/>
      <c r="WUI318" s="96"/>
      <c r="WUJ318" s="96"/>
      <c r="WUK318" s="96"/>
      <c r="WUL318" s="96"/>
      <c r="WUM318" s="96"/>
      <c r="WUN318" s="96"/>
      <c r="WUO318" s="96"/>
      <c r="WUP318" s="96"/>
      <c r="WUQ318" s="96"/>
      <c r="WUR318" s="96"/>
      <c r="WUS318" s="96"/>
      <c r="WUT318" s="96"/>
      <c r="WUU318" s="96"/>
      <c r="WUV318" s="96"/>
      <c r="WUW318" s="96"/>
      <c r="WUX318" s="96"/>
      <c r="WUY318" s="96"/>
      <c r="WUZ318" s="96"/>
      <c r="WVA318" s="96"/>
      <c r="WVB318" s="96"/>
      <c r="WVC318" s="96"/>
      <c r="WVD318" s="96"/>
      <c r="WVE318" s="96"/>
      <c r="WVF318" s="96"/>
      <c r="WVG318" s="96"/>
      <c r="WVH318" s="96"/>
      <c r="WVI318" s="96"/>
    </row>
    <row r="319" spans="1:16129" x14ac:dyDescent="0.2">
      <c r="A319" s="321">
        <v>825</v>
      </c>
      <c r="B319" s="321" t="s">
        <v>579</v>
      </c>
      <c r="C319" s="80">
        <f>SUM(SUMIFS('1. Rpt 18s (non-CSU)'!Q$9:Q$555,'1. Rpt 18s (non-CSU)'!$J$9:$J$555,A275,'1. Rpt 18s (non-CSU)'!$I$9:$I$555,100),SUMIFS('1. Rpt 18s (non-CSU)'!Q$9:Q$555,'1. Rpt 18s (non-CSU)'!$J$9:$J$555,A275,'1. Rpt 18s (non-CSU)'!$I$9:$I$555,200),SUMIFS('1. Rpt 18s (non-CSU)'!Q$9:Q$555,'1. Rpt 18s (non-CSU)'!$J$9:$J$555,A275,'1. Rpt 18s (non-CSU)'!$I$9:$I$555,300))</f>
        <v>4722742.2</v>
      </c>
      <c r="D319" s="80">
        <f>SUM(SUMIFS('1. Rpt 18s (non-CSU)'!X$9:X$555,'1. Rpt 18s (non-CSU)'!$J$9:$J$555,A275,'1. Rpt 18s (non-CSU)'!$I$9:$I$555,100),SUMIFS('1. Rpt 18s (non-CSU)'!X$9:X$555,'1. Rpt 18s (non-CSU)'!$J$9:$J$555,A275,'1. Rpt 18s (non-CSU)'!$I$9:$I$555,200),SUMIFS('1. Rpt 18s (non-CSU)'!X$9:X$555,'1. Rpt 18s (non-CSU)'!$J$9:$J$555,A275,'1. Rpt 18s (non-CSU)'!$I$9:$I$555,300))</f>
        <v>1361819.46</v>
      </c>
      <c r="E319" s="80">
        <f>SUM(SUMIFS('1. Rpt 18s (non-CSU)'!AC$9:AC$555,'1. Rpt 18s (non-CSU)'!$J$9:$J$555,A275,'1. Rpt 18s (non-CSU)'!$I$9:$I$555,100),SUMIFS('1. Rpt 18s (non-CSU)'!AC$9:AC$555,'1. Rpt 18s (non-CSU)'!$J$9:$J$555,A275,'1. Rpt 18s (non-CSU)'!$I$9:$I$555,200),SUMIFS('1. Rpt 18s (non-CSU)'!AC$9:AC$555,'1. Rpt 18s (non-CSU)'!$J$9:$J$555,A275,'1. Rpt 18s (non-CSU)'!$I$9:$I$555,300))</f>
        <v>2577262.12</v>
      </c>
      <c r="F319" s="232">
        <f t="shared" si="26"/>
        <v>3507299.54</v>
      </c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  <c r="CE319" s="96"/>
      <c r="CF319" s="96"/>
      <c r="CG319" s="96"/>
      <c r="CH319" s="96"/>
      <c r="CI319" s="96"/>
      <c r="CJ319" s="96"/>
      <c r="CK319" s="96"/>
      <c r="CL319" s="96"/>
      <c r="CM319" s="96"/>
      <c r="CN319" s="96"/>
      <c r="CO319" s="96"/>
      <c r="CP319" s="96"/>
      <c r="CQ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96"/>
      <c r="DJ319" s="96"/>
      <c r="DK319" s="96"/>
      <c r="DL319" s="96"/>
      <c r="DM319" s="96"/>
      <c r="DN319" s="96"/>
      <c r="DO319" s="96"/>
      <c r="DP319" s="96"/>
      <c r="DQ319" s="96"/>
      <c r="DR319" s="96"/>
      <c r="DS319" s="96"/>
      <c r="DT319" s="96"/>
      <c r="DU319" s="96"/>
      <c r="DV319" s="96"/>
      <c r="DW319" s="96"/>
      <c r="DX319" s="96"/>
      <c r="DY319" s="96"/>
      <c r="DZ319" s="96"/>
      <c r="EA319" s="96"/>
      <c r="EB319" s="96"/>
      <c r="EC319" s="96"/>
      <c r="ED319" s="96"/>
      <c r="EE319" s="96"/>
      <c r="EF319" s="96"/>
      <c r="EG319" s="96"/>
      <c r="EH319" s="96"/>
      <c r="EI319" s="96"/>
      <c r="EJ319" s="96"/>
      <c r="EK319" s="96"/>
      <c r="EL319" s="96"/>
      <c r="EM319" s="96"/>
      <c r="EN319" s="96"/>
      <c r="EO319" s="96"/>
      <c r="EP319" s="96"/>
      <c r="EQ319" s="96"/>
      <c r="ER319" s="96"/>
      <c r="ES319" s="96"/>
      <c r="ET319" s="96"/>
      <c r="EU319" s="96"/>
      <c r="EV319" s="96"/>
      <c r="EW319" s="96"/>
      <c r="EX319" s="96"/>
      <c r="EY319" s="96"/>
      <c r="EZ319" s="96"/>
      <c r="FA319" s="96"/>
      <c r="FB319" s="96"/>
      <c r="FC319" s="96"/>
      <c r="FD319" s="96"/>
      <c r="FE319" s="96"/>
      <c r="FF319" s="96"/>
      <c r="FG319" s="96"/>
      <c r="FH319" s="96"/>
      <c r="FI319" s="96"/>
      <c r="FJ319" s="96"/>
      <c r="FK319" s="96"/>
      <c r="FL319" s="96"/>
      <c r="FM319" s="96"/>
      <c r="FN319" s="96"/>
      <c r="FO319" s="96"/>
      <c r="FP319" s="96"/>
      <c r="FQ319" s="96"/>
      <c r="FR319" s="96"/>
      <c r="FS319" s="96"/>
      <c r="FT319" s="96"/>
      <c r="FU319" s="96"/>
      <c r="FV319" s="96"/>
      <c r="FW319" s="96"/>
      <c r="FX319" s="96"/>
      <c r="FY319" s="96"/>
      <c r="FZ319" s="96"/>
      <c r="GA319" s="96"/>
      <c r="GB319" s="96"/>
      <c r="GC319" s="96"/>
      <c r="GD319" s="96"/>
      <c r="GE319" s="96"/>
      <c r="GF319" s="96"/>
      <c r="GG319" s="96"/>
      <c r="GH319" s="96"/>
      <c r="GI319" s="96"/>
      <c r="GJ319" s="96"/>
      <c r="GK319" s="96"/>
      <c r="GL319" s="96"/>
      <c r="GM319" s="96"/>
      <c r="GN319" s="96"/>
      <c r="GO319" s="96"/>
      <c r="GP319" s="96"/>
      <c r="GQ319" s="96"/>
      <c r="GR319" s="96"/>
      <c r="GS319" s="96"/>
      <c r="GT319" s="96"/>
      <c r="GU319" s="96"/>
      <c r="GV319" s="96"/>
      <c r="GW319" s="96"/>
      <c r="GX319" s="96"/>
      <c r="GY319" s="96"/>
      <c r="GZ319" s="96"/>
      <c r="HA319" s="96"/>
      <c r="HB319" s="96"/>
      <c r="HC319" s="96"/>
      <c r="HD319" s="96"/>
      <c r="HE319" s="96"/>
      <c r="HF319" s="96"/>
      <c r="HG319" s="96"/>
      <c r="HH319" s="96"/>
      <c r="HI319" s="96"/>
      <c r="HJ319" s="96"/>
      <c r="HK319" s="96"/>
      <c r="HL319" s="96"/>
      <c r="HM319" s="96"/>
      <c r="HN319" s="96"/>
      <c r="HO319" s="96"/>
      <c r="HP319" s="96"/>
      <c r="HQ319" s="96"/>
      <c r="HR319" s="96"/>
      <c r="HS319" s="96"/>
      <c r="HT319" s="96"/>
      <c r="HU319" s="96"/>
      <c r="HV319" s="96"/>
      <c r="HW319" s="96"/>
      <c r="HX319" s="96"/>
      <c r="HY319" s="96"/>
      <c r="HZ319" s="96"/>
      <c r="IA319" s="96"/>
      <c r="IB319" s="96"/>
      <c r="IC319" s="96"/>
      <c r="ID319" s="96"/>
      <c r="IE319" s="96"/>
      <c r="IF319" s="96"/>
      <c r="IG319" s="96"/>
      <c r="IH319" s="96"/>
      <c r="II319" s="96"/>
      <c r="IJ319" s="96"/>
      <c r="IK319" s="96"/>
      <c r="IL319" s="96"/>
      <c r="IM319" s="96"/>
      <c r="IN319" s="96"/>
      <c r="IO319" s="96"/>
      <c r="IP319" s="96"/>
      <c r="IQ319" s="96"/>
      <c r="IR319" s="96"/>
      <c r="IS319" s="96"/>
      <c r="IT319" s="96"/>
      <c r="IU319" s="96"/>
      <c r="IV319" s="96"/>
      <c r="IW319" s="96"/>
      <c r="IX319" s="96"/>
      <c r="IY319" s="96"/>
      <c r="IZ319" s="96"/>
      <c r="JA319" s="96"/>
      <c r="JB319" s="96"/>
      <c r="JC319" s="96"/>
      <c r="JD319" s="96"/>
      <c r="JE319" s="96"/>
      <c r="JF319" s="96"/>
      <c r="JG319" s="96"/>
      <c r="JH319" s="96"/>
      <c r="JI319" s="96"/>
      <c r="JJ319" s="96"/>
      <c r="JK319" s="96"/>
      <c r="JL319" s="96"/>
      <c r="JM319" s="96"/>
      <c r="JN319" s="96"/>
      <c r="JO319" s="96"/>
      <c r="JP319" s="96"/>
      <c r="JQ319" s="96"/>
      <c r="JR319" s="96"/>
      <c r="JS319" s="96"/>
      <c r="JT319" s="96"/>
      <c r="JU319" s="96"/>
      <c r="JV319" s="96"/>
      <c r="JW319" s="96"/>
      <c r="JX319" s="96"/>
      <c r="JY319" s="96"/>
      <c r="JZ319" s="96"/>
      <c r="KA319" s="96"/>
      <c r="KB319" s="96"/>
      <c r="KC319" s="96"/>
      <c r="KD319" s="96"/>
      <c r="KE319" s="96"/>
      <c r="KF319" s="96"/>
      <c r="KG319" s="96"/>
      <c r="KH319" s="96"/>
      <c r="KI319" s="96"/>
      <c r="KJ319" s="96"/>
      <c r="KK319" s="96"/>
      <c r="KL319" s="96"/>
      <c r="KM319" s="96"/>
      <c r="KN319" s="96"/>
      <c r="KO319" s="96"/>
      <c r="KP319" s="96"/>
      <c r="KQ319" s="96"/>
      <c r="KR319" s="96"/>
      <c r="KS319" s="96"/>
      <c r="KT319" s="96"/>
      <c r="KU319" s="96"/>
      <c r="KV319" s="96"/>
      <c r="KW319" s="96"/>
      <c r="KX319" s="96"/>
      <c r="KY319" s="96"/>
      <c r="KZ319" s="96"/>
      <c r="LA319" s="96"/>
      <c r="LB319" s="96"/>
      <c r="LC319" s="96"/>
      <c r="LD319" s="96"/>
      <c r="LE319" s="96"/>
      <c r="LF319" s="96"/>
      <c r="LG319" s="96"/>
      <c r="LH319" s="96"/>
      <c r="LI319" s="96"/>
      <c r="LJ319" s="96"/>
      <c r="LK319" s="96"/>
      <c r="LL319" s="96"/>
      <c r="LM319" s="96"/>
      <c r="LN319" s="96"/>
      <c r="LO319" s="96"/>
      <c r="LP319" s="96"/>
      <c r="LQ319" s="96"/>
      <c r="LR319" s="96"/>
      <c r="LS319" s="96"/>
      <c r="LT319" s="96"/>
      <c r="LU319" s="96"/>
      <c r="LV319" s="96"/>
      <c r="LW319" s="96"/>
      <c r="LX319" s="96"/>
      <c r="LY319" s="96"/>
      <c r="LZ319" s="96"/>
      <c r="MA319" s="96"/>
      <c r="MB319" s="96"/>
      <c r="MC319" s="96"/>
      <c r="MD319" s="96"/>
      <c r="ME319" s="96"/>
      <c r="MF319" s="96"/>
      <c r="MG319" s="96"/>
      <c r="MH319" s="96"/>
      <c r="MI319" s="96"/>
      <c r="MJ319" s="96"/>
      <c r="MK319" s="96"/>
      <c r="ML319" s="96"/>
      <c r="MM319" s="96"/>
      <c r="MN319" s="96"/>
      <c r="MO319" s="96"/>
      <c r="MP319" s="96"/>
      <c r="MQ319" s="96"/>
      <c r="MR319" s="96"/>
      <c r="MS319" s="96"/>
      <c r="MT319" s="96"/>
      <c r="MU319" s="96"/>
      <c r="MV319" s="96"/>
      <c r="MW319" s="96"/>
      <c r="MX319" s="96"/>
      <c r="MY319" s="96"/>
      <c r="MZ319" s="96"/>
      <c r="NA319" s="96"/>
      <c r="NB319" s="96"/>
      <c r="NC319" s="96"/>
      <c r="ND319" s="96"/>
      <c r="NE319" s="96"/>
      <c r="NF319" s="96"/>
      <c r="NG319" s="96"/>
      <c r="NH319" s="96"/>
      <c r="NI319" s="96"/>
      <c r="NJ319" s="96"/>
      <c r="NK319" s="96"/>
      <c r="NL319" s="96"/>
      <c r="NM319" s="96"/>
      <c r="NN319" s="96"/>
      <c r="NO319" s="96"/>
      <c r="NP319" s="96"/>
      <c r="NQ319" s="96"/>
      <c r="NR319" s="96"/>
      <c r="NS319" s="96"/>
      <c r="NT319" s="96"/>
      <c r="NU319" s="96"/>
      <c r="NV319" s="96"/>
      <c r="NW319" s="96"/>
      <c r="NX319" s="96"/>
      <c r="NY319" s="96"/>
      <c r="NZ319" s="96"/>
      <c r="OA319" s="96"/>
      <c r="OB319" s="96"/>
      <c r="OC319" s="96"/>
      <c r="OD319" s="96"/>
      <c r="OE319" s="96"/>
      <c r="OF319" s="96"/>
      <c r="OG319" s="96"/>
      <c r="OH319" s="96"/>
      <c r="OI319" s="96"/>
      <c r="OJ319" s="96"/>
      <c r="OK319" s="96"/>
      <c r="OL319" s="96"/>
      <c r="OM319" s="96"/>
      <c r="ON319" s="96"/>
      <c r="OO319" s="96"/>
      <c r="OP319" s="96"/>
      <c r="OQ319" s="96"/>
      <c r="OR319" s="96"/>
      <c r="OS319" s="96"/>
      <c r="OT319" s="96"/>
      <c r="OU319" s="96"/>
      <c r="OV319" s="96"/>
      <c r="OW319" s="96"/>
      <c r="OX319" s="96"/>
      <c r="OY319" s="96"/>
      <c r="OZ319" s="96"/>
      <c r="PA319" s="96"/>
      <c r="PB319" s="96"/>
      <c r="PC319" s="96"/>
      <c r="PD319" s="96"/>
      <c r="PE319" s="96"/>
      <c r="PF319" s="96"/>
      <c r="PG319" s="96"/>
      <c r="PH319" s="96"/>
      <c r="PI319" s="96"/>
      <c r="PJ319" s="96"/>
      <c r="PK319" s="96"/>
      <c r="PL319" s="96"/>
      <c r="PM319" s="96"/>
      <c r="PN319" s="96"/>
      <c r="PO319" s="96"/>
      <c r="PP319" s="96"/>
      <c r="PQ319" s="96"/>
      <c r="PR319" s="96"/>
      <c r="PS319" s="96"/>
      <c r="PT319" s="96"/>
      <c r="PU319" s="96"/>
      <c r="PV319" s="96"/>
      <c r="PW319" s="96"/>
      <c r="PX319" s="96"/>
      <c r="PY319" s="96"/>
      <c r="PZ319" s="96"/>
      <c r="QA319" s="96"/>
      <c r="QB319" s="96"/>
      <c r="QC319" s="96"/>
      <c r="QD319" s="96"/>
      <c r="QE319" s="96"/>
      <c r="QF319" s="96"/>
      <c r="QG319" s="96"/>
      <c r="QH319" s="96"/>
      <c r="QI319" s="96"/>
      <c r="QJ319" s="96"/>
      <c r="QK319" s="96"/>
      <c r="QL319" s="96"/>
      <c r="QM319" s="96"/>
      <c r="QN319" s="96"/>
      <c r="QO319" s="96"/>
      <c r="QP319" s="96"/>
      <c r="QQ319" s="96"/>
      <c r="QR319" s="96"/>
      <c r="QS319" s="96"/>
      <c r="QT319" s="96"/>
      <c r="QU319" s="96"/>
      <c r="QV319" s="96"/>
      <c r="QW319" s="96"/>
      <c r="QX319" s="96"/>
      <c r="QY319" s="96"/>
      <c r="QZ319" s="96"/>
      <c r="RA319" s="96"/>
      <c r="RB319" s="96"/>
      <c r="RC319" s="96"/>
      <c r="RD319" s="96"/>
      <c r="RE319" s="96"/>
      <c r="RF319" s="96"/>
      <c r="RG319" s="96"/>
      <c r="RH319" s="96"/>
      <c r="RI319" s="96"/>
      <c r="RJ319" s="96"/>
      <c r="RK319" s="96"/>
      <c r="RL319" s="96"/>
      <c r="RM319" s="96"/>
      <c r="RN319" s="96"/>
      <c r="RO319" s="96"/>
      <c r="RP319" s="96"/>
      <c r="RQ319" s="96"/>
      <c r="RR319" s="96"/>
      <c r="RS319" s="96"/>
      <c r="RT319" s="96"/>
      <c r="RU319" s="96"/>
      <c r="RV319" s="96"/>
      <c r="RW319" s="96"/>
      <c r="RX319" s="96"/>
      <c r="RY319" s="96"/>
      <c r="RZ319" s="96"/>
      <c r="SA319" s="96"/>
      <c r="SB319" s="96"/>
      <c r="SC319" s="96"/>
      <c r="SD319" s="96"/>
      <c r="SE319" s="96"/>
      <c r="SF319" s="96"/>
      <c r="SG319" s="96"/>
      <c r="SH319" s="96"/>
      <c r="SI319" s="96"/>
      <c r="SJ319" s="96"/>
      <c r="SK319" s="96"/>
      <c r="SL319" s="96"/>
      <c r="SM319" s="96"/>
      <c r="SN319" s="96"/>
      <c r="SO319" s="96"/>
      <c r="SP319" s="96"/>
      <c r="SQ319" s="96"/>
      <c r="SR319" s="96"/>
      <c r="SS319" s="96"/>
      <c r="ST319" s="96"/>
      <c r="SU319" s="96"/>
      <c r="SV319" s="96"/>
      <c r="SW319" s="96"/>
      <c r="SX319" s="96"/>
      <c r="SY319" s="96"/>
      <c r="SZ319" s="96"/>
      <c r="TA319" s="96"/>
      <c r="TB319" s="96"/>
      <c r="TC319" s="96"/>
      <c r="TD319" s="96"/>
      <c r="TE319" s="96"/>
      <c r="TF319" s="96"/>
      <c r="TG319" s="96"/>
      <c r="TH319" s="96"/>
      <c r="TI319" s="96"/>
      <c r="TJ319" s="96"/>
      <c r="TK319" s="96"/>
      <c r="TL319" s="96"/>
      <c r="TM319" s="96"/>
      <c r="TN319" s="96"/>
      <c r="TO319" s="96"/>
      <c r="TP319" s="96"/>
      <c r="TQ319" s="96"/>
      <c r="TR319" s="96"/>
      <c r="TS319" s="96"/>
      <c r="TT319" s="96"/>
      <c r="TU319" s="96"/>
      <c r="TV319" s="96"/>
      <c r="TW319" s="96"/>
      <c r="TX319" s="96"/>
      <c r="TY319" s="96"/>
      <c r="TZ319" s="96"/>
      <c r="UA319" s="96"/>
      <c r="UB319" s="96"/>
      <c r="UC319" s="96"/>
      <c r="UD319" s="96"/>
      <c r="UE319" s="96"/>
      <c r="UF319" s="96"/>
      <c r="UG319" s="96"/>
      <c r="UH319" s="96"/>
      <c r="UI319" s="96"/>
      <c r="UJ319" s="96"/>
      <c r="UK319" s="96"/>
      <c r="UL319" s="96"/>
      <c r="UM319" s="96"/>
      <c r="UN319" s="96"/>
      <c r="UO319" s="96"/>
      <c r="UP319" s="96"/>
      <c r="UQ319" s="96"/>
      <c r="UR319" s="96"/>
      <c r="US319" s="96"/>
      <c r="UT319" s="96"/>
      <c r="UU319" s="96"/>
      <c r="UV319" s="96"/>
      <c r="UW319" s="96"/>
      <c r="UX319" s="96"/>
      <c r="UY319" s="96"/>
      <c r="UZ319" s="96"/>
      <c r="VA319" s="96"/>
      <c r="VB319" s="96"/>
      <c r="VC319" s="96"/>
      <c r="VD319" s="96"/>
      <c r="VE319" s="96"/>
      <c r="VF319" s="96"/>
      <c r="VG319" s="96"/>
      <c r="VH319" s="96"/>
      <c r="VI319" s="96"/>
      <c r="VJ319" s="96"/>
      <c r="VK319" s="96"/>
      <c r="VL319" s="96"/>
      <c r="VM319" s="96"/>
      <c r="VN319" s="96"/>
      <c r="VO319" s="96"/>
      <c r="VP319" s="96"/>
      <c r="VQ319" s="96"/>
      <c r="VR319" s="96"/>
      <c r="VS319" s="96"/>
      <c r="VT319" s="96"/>
      <c r="VU319" s="96"/>
      <c r="VV319" s="96"/>
      <c r="VW319" s="96"/>
      <c r="VX319" s="96"/>
      <c r="VY319" s="96"/>
      <c r="VZ319" s="96"/>
      <c r="WA319" s="96"/>
      <c r="WB319" s="96"/>
      <c r="WC319" s="96"/>
      <c r="WD319" s="96"/>
      <c r="WE319" s="96"/>
      <c r="WF319" s="96"/>
      <c r="WG319" s="96"/>
      <c r="WH319" s="96"/>
      <c r="WI319" s="96"/>
      <c r="WJ319" s="96"/>
      <c r="WK319" s="96"/>
      <c r="WL319" s="96"/>
      <c r="WM319" s="96"/>
      <c r="WN319" s="96"/>
      <c r="WO319" s="96"/>
      <c r="WP319" s="96"/>
      <c r="WQ319" s="96"/>
      <c r="WR319" s="96"/>
      <c r="WS319" s="96"/>
      <c r="WT319" s="96"/>
      <c r="WU319" s="96"/>
      <c r="WV319" s="96"/>
      <c r="WW319" s="96"/>
      <c r="WX319" s="96"/>
      <c r="WY319" s="96"/>
      <c r="WZ319" s="96"/>
      <c r="XA319" s="96"/>
      <c r="XB319" s="96"/>
      <c r="XC319" s="96"/>
      <c r="XD319" s="96"/>
      <c r="XE319" s="96"/>
      <c r="XF319" s="96"/>
      <c r="XG319" s="96"/>
      <c r="XH319" s="96"/>
      <c r="XI319" s="96"/>
      <c r="XJ319" s="96"/>
      <c r="XK319" s="96"/>
      <c r="XL319" s="96"/>
      <c r="XM319" s="96"/>
      <c r="XN319" s="96"/>
      <c r="XO319" s="96"/>
      <c r="XP319" s="96"/>
      <c r="XQ319" s="96"/>
      <c r="XR319" s="96"/>
      <c r="XS319" s="96"/>
      <c r="XT319" s="96"/>
      <c r="XU319" s="96"/>
      <c r="XV319" s="96"/>
      <c r="XW319" s="96"/>
      <c r="XX319" s="96"/>
      <c r="XY319" s="96"/>
      <c r="XZ319" s="96"/>
      <c r="YA319" s="96"/>
      <c r="YB319" s="96"/>
      <c r="YC319" s="96"/>
      <c r="YD319" s="96"/>
      <c r="YE319" s="96"/>
      <c r="YF319" s="96"/>
      <c r="YG319" s="96"/>
      <c r="YH319" s="96"/>
      <c r="YI319" s="96"/>
      <c r="YJ319" s="96"/>
      <c r="YK319" s="96"/>
      <c r="YL319" s="96"/>
      <c r="YM319" s="96"/>
      <c r="YN319" s="96"/>
      <c r="YO319" s="96"/>
      <c r="YP319" s="96"/>
      <c r="YQ319" s="96"/>
      <c r="YR319" s="96"/>
      <c r="YS319" s="96"/>
      <c r="YT319" s="96"/>
      <c r="YU319" s="96"/>
      <c r="YV319" s="96"/>
      <c r="YW319" s="96"/>
      <c r="YX319" s="96"/>
      <c r="YY319" s="96"/>
      <c r="YZ319" s="96"/>
      <c r="ZA319" s="96"/>
      <c r="ZB319" s="96"/>
      <c r="ZC319" s="96"/>
      <c r="ZD319" s="96"/>
      <c r="ZE319" s="96"/>
      <c r="ZF319" s="96"/>
      <c r="ZG319" s="96"/>
      <c r="ZH319" s="96"/>
      <c r="ZI319" s="96"/>
      <c r="ZJ319" s="96"/>
      <c r="ZK319" s="96"/>
      <c r="ZL319" s="96"/>
      <c r="ZM319" s="96"/>
      <c r="ZN319" s="96"/>
      <c r="ZO319" s="96"/>
      <c r="ZP319" s="96"/>
      <c r="ZQ319" s="96"/>
      <c r="ZR319" s="96"/>
      <c r="ZS319" s="96"/>
      <c r="ZT319" s="96"/>
      <c r="ZU319" s="96"/>
      <c r="ZV319" s="96"/>
      <c r="ZW319" s="96"/>
      <c r="ZX319" s="96"/>
      <c r="ZY319" s="96"/>
      <c r="ZZ319" s="96"/>
      <c r="AAA319" s="96"/>
      <c r="AAB319" s="96"/>
      <c r="AAC319" s="96"/>
      <c r="AAD319" s="96"/>
      <c r="AAE319" s="96"/>
      <c r="AAF319" s="96"/>
      <c r="AAG319" s="96"/>
      <c r="AAH319" s="96"/>
      <c r="AAI319" s="96"/>
      <c r="AAJ319" s="96"/>
      <c r="AAK319" s="96"/>
      <c r="AAL319" s="96"/>
      <c r="AAM319" s="96"/>
      <c r="AAN319" s="96"/>
      <c r="AAO319" s="96"/>
      <c r="AAP319" s="96"/>
      <c r="AAQ319" s="96"/>
      <c r="AAR319" s="96"/>
      <c r="AAS319" s="96"/>
      <c r="AAT319" s="96"/>
      <c r="AAU319" s="96"/>
      <c r="AAV319" s="96"/>
      <c r="AAW319" s="96"/>
      <c r="AAX319" s="96"/>
      <c r="AAY319" s="96"/>
      <c r="AAZ319" s="96"/>
      <c r="ABA319" s="96"/>
      <c r="ABB319" s="96"/>
      <c r="ABC319" s="96"/>
      <c r="ABD319" s="96"/>
      <c r="ABE319" s="96"/>
      <c r="ABF319" s="96"/>
      <c r="ABG319" s="96"/>
      <c r="ABH319" s="96"/>
      <c r="ABI319" s="96"/>
      <c r="ABJ319" s="96"/>
      <c r="ABK319" s="96"/>
      <c r="ABL319" s="96"/>
      <c r="ABM319" s="96"/>
      <c r="ABN319" s="96"/>
      <c r="ABO319" s="96"/>
      <c r="ABP319" s="96"/>
      <c r="ABQ319" s="96"/>
      <c r="ABR319" s="96"/>
      <c r="ABS319" s="96"/>
      <c r="ABT319" s="96"/>
      <c r="ABU319" s="96"/>
      <c r="ABV319" s="96"/>
      <c r="ABW319" s="96"/>
      <c r="ABX319" s="96"/>
      <c r="ABY319" s="96"/>
      <c r="ABZ319" s="96"/>
      <c r="ACA319" s="96"/>
      <c r="ACB319" s="96"/>
      <c r="ACC319" s="96"/>
      <c r="ACD319" s="96"/>
      <c r="ACE319" s="96"/>
      <c r="ACF319" s="96"/>
      <c r="ACG319" s="96"/>
      <c r="ACH319" s="96"/>
      <c r="ACI319" s="96"/>
      <c r="ACJ319" s="96"/>
      <c r="ACK319" s="96"/>
      <c r="ACL319" s="96"/>
      <c r="ACM319" s="96"/>
      <c r="ACN319" s="96"/>
      <c r="ACO319" s="96"/>
      <c r="ACP319" s="96"/>
      <c r="ACQ319" s="96"/>
      <c r="ACR319" s="96"/>
      <c r="ACS319" s="96"/>
      <c r="ACT319" s="96"/>
      <c r="ACU319" s="96"/>
      <c r="ACV319" s="96"/>
      <c r="ACW319" s="96"/>
      <c r="ACX319" s="96"/>
      <c r="ACY319" s="96"/>
      <c r="ACZ319" s="96"/>
      <c r="ADA319" s="96"/>
      <c r="ADB319" s="96"/>
      <c r="ADC319" s="96"/>
      <c r="ADD319" s="96"/>
      <c r="ADE319" s="96"/>
      <c r="ADF319" s="96"/>
      <c r="ADG319" s="96"/>
      <c r="ADH319" s="96"/>
      <c r="ADI319" s="96"/>
      <c r="ADJ319" s="96"/>
      <c r="ADK319" s="96"/>
      <c r="ADL319" s="96"/>
      <c r="ADM319" s="96"/>
      <c r="ADN319" s="96"/>
      <c r="ADO319" s="96"/>
      <c r="ADP319" s="96"/>
      <c r="ADQ319" s="96"/>
      <c r="ADR319" s="96"/>
      <c r="ADS319" s="96"/>
      <c r="ADT319" s="96"/>
      <c r="ADU319" s="96"/>
      <c r="ADV319" s="96"/>
      <c r="ADW319" s="96"/>
      <c r="ADX319" s="96"/>
      <c r="ADY319" s="96"/>
      <c r="ADZ319" s="96"/>
      <c r="AEA319" s="96"/>
      <c r="AEB319" s="96"/>
      <c r="AEC319" s="96"/>
      <c r="AED319" s="96"/>
      <c r="AEE319" s="96"/>
      <c r="AEF319" s="96"/>
      <c r="AEG319" s="96"/>
      <c r="AEH319" s="96"/>
      <c r="AEI319" s="96"/>
      <c r="AEJ319" s="96"/>
      <c r="AEK319" s="96"/>
      <c r="AEL319" s="96"/>
      <c r="AEM319" s="96"/>
      <c r="AEN319" s="96"/>
      <c r="AEO319" s="96"/>
      <c r="AEP319" s="96"/>
      <c r="AEQ319" s="96"/>
      <c r="AER319" s="96"/>
      <c r="AES319" s="96"/>
      <c r="AET319" s="96"/>
      <c r="AEU319" s="96"/>
      <c r="AEV319" s="96"/>
      <c r="AEW319" s="96"/>
      <c r="AEX319" s="96"/>
      <c r="AEY319" s="96"/>
      <c r="AEZ319" s="96"/>
      <c r="AFA319" s="96"/>
      <c r="AFB319" s="96"/>
      <c r="AFC319" s="96"/>
      <c r="AFD319" s="96"/>
      <c r="AFE319" s="96"/>
      <c r="AFF319" s="96"/>
      <c r="AFG319" s="96"/>
      <c r="AFH319" s="96"/>
      <c r="AFI319" s="96"/>
      <c r="AFJ319" s="96"/>
      <c r="AFK319" s="96"/>
      <c r="AFL319" s="96"/>
      <c r="AFM319" s="96"/>
      <c r="AFN319" s="96"/>
      <c r="AFO319" s="96"/>
      <c r="AFP319" s="96"/>
      <c r="AFQ319" s="96"/>
      <c r="AFR319" s="96"/>
      <c r="AFS319" s="96"/>
      <c r="AFT319" s="96"/>
      <c r="AFU319" s="96"/>
      <c r="AFV319" s="96"/>
      <c r="AFW319" s="96"/>
      <c r="AFX319" s="96"/>
      <c r="AFY319" s="96"/>
      <c r="AFZ319" s="96"/>
      <c r="AGA319" s="96"/>
      <c r="AGB319" s="96"/>
      <c r="AGC319" s="96"/>
      <c r="AGD319" s="96"/>
      <c r="AGE319" s="96"/>
      <c r="AGF319" s="96"/>
      <c r="AGG319" s="96"/>
      <c r="AGH319" s="96"/>
      <c r="AGI319" s="96"/>
      <c r="AGJ319" s="96"/>
      <c r="AGK319" s="96"/>
      <c r="AGL319" s="96"/>
      <c r="AGM319" s="96"/>
      <c r="AGN319" s="96"/>
      <c r="AGO319" s="96"/>
      <c r="AGP319" s="96"/>
      <c r="AGQ319" s="96"/>
      <c r="AGR319" s="96"/>
      <c r="AGS319" s="96"/>
      <c r="AGT319" s="96"/>
      <c r="AGU319" s="96"/>
      <c r="AGV319" s="96"/>
      <c r="AGW319" s="96"/>
      <c r="AGX319" s="96"/>
      <c r="AGY319" s="96"/>
      <c r="AGZ319" s="96"/>
      <c r="AHA319" s="96"/>
      <c r="AHB319" s="96"/>
      <c r="AHC319" s="96"/>
      <c r="AHD319" s="96"/>
      <c r="AHE319" s="96"/>
      <c r="AHF319" s="96"/>
      <c r="AHG319" s="96"/>
      <c r="AHH319" s="96"/>
      <c r="AHI319" s="96"/>
      <c r="AHJ319" s="96"/>
      <c r="AHK319" s="96"/>
      <c r="AHL319" s="96"/>
      <c r="AHM319" s="96"/>
      <c r="AHN319" s="96"/>
      <c r="AHO319" s="96"/>
      <c r="AHP319" s="96"/>
      <c r="AHQ319" s="96"/>
      <c r="AHR319" s="96"/>
      <c r="AHS319" s="96"/>
      <c r="AHT319" s="96"/>
      <c r="AHU319" s="96"/>
      <c r="AHV319" s="96"/>
      <c r="AHW319" s="96"/>
      <c r="AHX319" s="96"/>
      <c r="AHY319" s="96"/>
      <c r="AHZ319" s="96"/>
      <c r="AIA319" s="96"/>
      <c r="AIB319" s="96"/>
      <c r="AIC319" s="96"/>
      <c r="AID319" s="96"/>
      <c r="AIE319" s="96"/>
      <c r="AIF319" s="96"/>
      <c r="AIG319" s="96"/>
      <c r="AIH319" s="96"/>
      <c r="AII319" s="96"/>
      <c r="AIJ319" s="96"/>
      <c r="AIK319" s="96"/>
      <c r="AIL319" s="96"/>
      <c r="AIM319" s="96"/>
      <c r="AIN319" s="96"/>
      <c r="AIO319" s="96"/>
      <c r="AIP319" s="96"/>
      <c r="AIQ319" s="96"/>
      <c r="AIR319" s="96"/>
      <c r="AIS319" s="96"/>
      <c r="AIT319" s="96"/>
      <c r="AIU319" s="96"/>
      <c r="AIV319" s="96"/>
      <c r="AIW319" s="96"/>
      <c r="AIX319" s="96"/>
      <c r="AIY319" s="96"/>
      <c r="AIZ319" s="96"/>
      <c r="AJA319" s="96"/>
      <c r="AJB319" s="96"/>
      <c r="AJC319" s="96"/>
      <c r="AJD319" s="96"/>
      <c r="AJE319" s="96"/>
      <c r="AJF319" s="96"/>
      <c r="AJG319" s="96"/>
      <c r="AJH319" s="96"/>
      <c r="AJI319" s="96"/>
      <c r="AJJ319" s="96"/>
      <c r="AJK319" s="96"/>
      <c r="AJL319" s="96"/>
      <c r="AJM319" s="96"/>
      <c r="AJN319" s="96"/>
      <c r="AJO319" s="96"/>
      <c r="AJP319" s="96"/>
      <c r="AJQ319" s="96"/>
      <c r="AJR319" s="96"/>
      <c r="AJS319" s="96"/>
      <c r="AJT319" s="96"/>
      <c r="AJU319" s="96"/>
      <c r="AJV319" s="96"/>
      <c r="AJW319" s="96"/>
      <c r="AJX319" s="96"/>
      <c r="AJY319" s="96"/>
      <c r="AJZ319" s="96"/>
      <c r="AKA319" s="96"/>
      <c r="AKB319" s="96"/>
      <c r="AKC319" s="96"/>
      <c r="AKD319" s="96"/>
      <c r="AKE319" s="96"/>
      <c r="AKF319" s="96"/>
      <c r="AKG319" s="96"/>
      <c r="AKH319" s="96"/>
      <c r="AKI319" s="96"/>
      <c r="AKJ319" s="96"/>
      <c r="AKK319" s="96"/>
      <c r="AKL319" s="96"/>
      <c r="AKM319" s="96"/>
      <c r="AKN319" s="96"/>
      <c r="AKO319" s="96"/>
      <c r="AKP319" s="96"/>
      <c r="AKQ319" s="96"/>
      <c r="AKR319" s="96"/>
      <c r="AKS319" s="96"/>
      <c r="AKT319" s="96"/>
      <c r="AKU319" s="96"/>
      <c r="AKV319" s="96"/>
      <c r="AKW319" s="96"/>
      <c r="AKX319" s="96"/>
      <c r="AKY319" s="96"/>
      <c r="AKZ319" s="96"/>
      <c r="ALA319" s="96"/>
      <c r="ALB319" s="96"/>
      <c r="ALC319" s="96"/>
      <c r="ALD319" s="96"/>
      <c r="ALE319" s="96"/>
      <c r="ALF319" s="96"/>
      <c r="ALG319" s="96"/>
      <c r="ALH319" s="96"/>
      <c r="ALI319" s="96"/>
      <c r="ALJ319" s="96"/>
      <c r="ALK319" s="96"/>
      <c r="ALL319" s="96"/>
      <c r="ALM319" s="96"/>
      <c r="ALN319" s="96"/>
      <c r="ALO319" s="96"/>
      <c r="ALP319" s="96"/>
      <c r="ALQ319" s="96"/>
      <c r="ALR319" s="96"/>
      <c r="ALS319" s="96"/>
      <c r="ALT319" s="96"/>
      <c r="ALU319" s="96"/>
      <c r="ALV319" s="96"/>
      <c r="ALW319" s="96"/>
      <c r="ALX319" s="96"/>
      <c r="ALY319" s="96"/>
      <c r="ALZ319" s="96"/>
      <c r="AMA319" s="96"/>
      <c r="AMB319" s="96"/>
      <c r="AMC319" s="96"/>
      <c r="AMD319" s="96"/>
      <c r="AME319" s="96"/>
      <c r="AMF319" s="96"/>
      <c r="AMG319" s="96"/>
      <c r="AMH319" s="96"/>
      <c r="AMI319" s="96"/>
      <c r="AMJ319" s="96"/>
      <c r="AMK319" s="96"/>
      <c r="AML319" s="96"/>
      <c r="AMM319" s="96"/>
      <c r="AMN319" s="96"/>
      <c r="AMO319" s="96"/>
      <c r="AMP319" s="96"/>
      <c r="AMQ319" s="96"/>
      <c r="AMR319" s="96"/>
      <c r="AMS319" s="96"/>
      <c r="AMT319" s="96"/>
      <c r="AMU319" s="96"/>
      <c r="AMV319" s="96"/>
      <c r="AMW319" s="96"/>
      <c r="AMX319" s="96"/>
      <c r="AMY319" s="96"/>
      <c r="AMZ319" s="96"/>
      <c r="ANA319" s="96"/>
      <c r="ANB319" s="96"/>
      <c r="ANC319" s="96"/>
      <c r="AND319" s="96"/>
      <c r="ANE319" s="96"/>
      <c r="ANF319" s="96"/>
      <c r="ANG319" s="96"/>
      <c r="ANH319" s="96"/>
      <c r="ANI319" s="96"/>
      <c r="ANJ319" s="96"/>
      <c r="ANK319" s="96"/>
      <c r="ANL319" s="96"/>
      <c r="ANM319" s="96"/>
      <c r="ANN319" s="96"/>
      <c r="ANO319" s="96"/>
      <c r="ANP319" s="96"/>
      <c r="ANQ319" s="96"/>
      <c r="ANR319" s="96"/>
      <c r="ANS319" s="96"/>
      <c r="ANT319" s="96"/>
      <c r="ANU319" s="96"/>
      <c r="ANV319" s="96"/>
      <c r="ANW319" s="96"/>
      <c r="ANX319" s="96"/>
      <c r="ANY319" s="96"/>
      <c r="ANZ319" s="96"/>
      <c r="AOA319" s="96"/>
      <c r="AOB319" s="96"/>
      <c r="AOC319" s="96"/>
      <c r="AOD319" s="96"/>
      <c r="AOE319" s="96"/>
      <c r="AOF319" s="96"/>
      <c r="AOG319" s="96"/>
      <c r="AOH319" s="96"/>
      <c r="AOI319" s="96"/>
      <c r="AOJ319" s="96"/>
      <c r="AOK319" s="96"/>
      <c r="AOL319" s="96"/>
      <c r="AOM319" s="96"/>
      <c r="AON319" s="96"/>
      <c r="AOO319" s="96"/>
      <c r="AOP319" s="96"/>
      <c r="AOQ319" s="96"/>
      <c r="AOR319" s="96"/>
      <c r="AOS319" s="96"/>
      <c r="AOT319" s="96"/>
      <c r="AOU319" s="96"/>
      <c r="AOV319" s="96"/>
      <c r="AOW319" s="96"/>
      <c r="AOX319" s="96"/>
      <c r="AOY319" s="96"/>
      <c r="AOZ319" s="96"/>
      <c r="APA319" s="96"/>
      <c r="APB319" s="96"/>
      <c r="APC319" s="96"/>
      <c r="APD319" s="96"/>
      <c r="APE319" s="96"/>
      <c r="APF319" s="96"/>
      <c r="APG319" s="96"/>
      <c r="APH319" s="96"/>
      <c r="API319" s="96"/>
      <c r="APJ319" s="96"/>
      <c r="APK319" s="96"/>
      <c r="APL319" s="96"/>
      <c r="APM319" s="96"/>
      <c r="APN319" s="96"/>
      <c r="APO319" s="96"/>
      <c r="APP319" s="96"/>
      <c r="APQ319" s="96"/>
      <c r="APR319" s="96"/>
      <c r="APS319" s="96"/>
      <c r="APT319" s="96"/>
      <c r="APU319" s="96"/>
      <c r="APV319" s="96"/>
      <c r="APW319" s="96"/>
      <c r="APX319" s="96"/>
      <c r="APY319" s="96"/>
      <c r="APZ319" s="96"/>
      <c r="AQA319" s="96"/>
      <c r="AQB319" s="96"/>
      <c r="AQC319" s="96"/>
      <c r="AQD319" s="96"/>
      <c r="AQE319" s="96"/>
      <c r="AQF319" s="96"/>
      <c r="AQG319" s="96"/>
      <c r="AQH319" s="96"/>
      <c r="AQI319" s="96"/>
      <c r="AQJ319" s="96"/>
      <c r="AQK319" s="96"/>
      <c r="AQL319" s="96"/>
      <c r="AQM319" s="96"/>
      <c r="AQN319" s="96"/>
      <c r="AQO319" s="96"/>
      <c r="AQP319" s="96"/>
      <c r="AQQ319" s="96"/>
      <c r="AQR319" s="96"/>
      <c r="AQS319" s="96"/>
      <c r="AQT319" s="96"/>
      <c r="AQU319" s="96"/>
      <c r="AQV319" s="96"/>
      <c r="AQW319" s="96"/>
      <c r="AQX319" s="96"/>
      <c r="AQY319" s="96"/>
      <c r="AQZ319" s="96"/>
      <c r="ARA319" s="96"/>
      <c r="ARB319" s="96"/>
      <c r="ARC319" s="96"/>
      <c r="ARD319" s="96"/>
      <c r="ARE319" s="96"/>
      <c r="ARF319" s="96"/>
      <c r="ARG319" s="96"/>
      <c r="ARH319" s="96"/>
      <c r="ARI319" s="96"/>
      <c r="ARJ319" s="96"/>
      <c r="ARK319" s="96"/>
      <c r="ARL319" s="96"/>
      <c r="ARM319" s="96"/>
      <c r="ARN319" s="96"/>
      <c r="ARO319" s="96"/>
      <c r="ARP319" s="96"/>
      <c r="ARQ319" s="96"/>
      <c r="ARR319" s="96"/>
      <c r="ARS319" s="96"/>
      <c r="ART319" s="96"/>
      <c r="ARU319" s="96"/>
      <c r="ARV319" s="96"/>
      <c r="ARW319" s="96"/>
      <c r="ARX319" s="96"/>
      <c r="ARY319" s="96"/>
      <c r="ARZ319" s="96"/>
      <c r="ASA319" s="96"/>
      <c r="ASB319" s="96"/>
      <c r="ASC319" s="96"/>
      <c r="ASD319" s="96"/>
      <c r="ASE319" s="96"/>
      <c r="ASF319" s="96"/>
      <c r="ASG319" s="96"/>
      <c r="ASH319" s="96"/>
      <c r="ASI319" s="96"/>
      <c r="ASJ319" s="96"/>
      <c r="ASK319" s="96"/>
      <c r="ASL319" s="96"/>
      <c r="ASM319" s="96"/>
      <c r="ASN319" s="96"/>
      <c r="ASO319" s="96"/>
      <c r="ASP319" s="96"/>
      <c r="ASQ319" s="96"/>
      <c r="ASR319" s="96"/>
      <c r="ASS319" s="96"/>
      <c r="AST319" s="96"/>
      <c r="ASU319" s="96"/>
      <c r="ASV319" s="96"/>
      <c r="ASW319" s="96"/>
      <c r="ASX319" s="96"/>
      <c r="ASY319" s="96"/>
      <c r="ASZ319" s="96"/>
      <c r="ATA319" s="96"/>
      <c r="ATB319" s="96"/>
      <c r="ATC319" s="96"/>
      <c r="ATD319" s="96"/>
      <c r="ATE319" s="96"/>
      <c r="ATF319" s="96"/>
      <c r="ATG319" s="96"/>
      <c r="ATH319" s="96"/>
      <c r="ATI319" s="96"/>
      <c r="ATJ319" s="96"/>
      <c r="ATK319" s="96"/>
      <c r="ATL319" s="96"/>
      <c r="ATM319" s="96"/>
      <c r="ATN319" s="96"/>
      <c r="ATO319" s="96"/>
      <c r="ATP319" s="96"/>
      <c r="ATQ319" s="96"/>
      <c r="ATR319" s="96"/>
      <c r="ATS319" s="96"/>
      <c r="ATT319" s="96"/>
      <c r="ATU319" s="96"/>
      <c r="ATV319" s="96"/>
      <c r="ATW319" s="96"/>
      <c r="ATX319" s="96"/>
      <c r="ATY319" s="96"/>
      <c r="ATZ319" s="96"/>
      <c r="AUA319" s="96"/>
      <c r="AUB319" s="96"/>
      <c r="AUC319" s="96"/>
      <c r="AUD319" s="96"/>
      <c r="AUE319" s="96"/>
      <c r="AUF319" s="96"/>
      <c r="AUG319" s="96"/>
      <c r="AUH319" s="96"/>
      <c r="AUI319" s="96"/>
      <c r="AUJ319" s="96"/>
      <c r="AUK319" s="96"/>
      <c r="AUL319" s="96"/>
      <c r="AUM319" s="96"/>
      <c r="AUN319" s="96"/>
      <c r="AUO319" s="96"/>
      <c r="AUP319" s="96"/>
      <c r="AUQ319" s="96"/>
      <c r="AUR319" s="96"/>
      <c r="AUS319" s="96"/>
      <c r="AUT319" s="96"/>
      <c r="AUU319" s="96"/>
      <c r="AUV319" s="96"/>
      <c r="AUW319" s="96"/>
      <c r="AUX319" s="96"/>
      <c r="AUY319" s="96"/>
      <c r="AUZ319" s="96"/>
      <c r="AVA319" s="96"/>
      <c r="AVB319" s="96"/>
      <c r="AVC319" s="96"/>
      <c r="AVD319" s="96"/>
      <c r="AVE319" s="96"/>
      <c r="AVF319" s="96"/>
      <c r="AVG319" s="96"/>
      <c r="AVH319" s="96"/>
      <c r="AVI319" s="96"/>
      <c r="AVJ319" s="96"/>
      <c r="AVK319" s="96"/>
      <c r="AVL319" s="96"/>
      <c r="AVM319" s="96"/>
      <c r="AVN319" s="96"/>
      <c r="AVO319" s="96"/>
      <c r="AVP319" s="96"/>
      <c r="AVQ319" s="96"/>
      <c r="AVR319" s="96"/>
      <c r="AVS319" s="96"/>
      <c r="AVT319" s="96"/>
      <c r="AVU319" s="96"/>
      <c r="AVV319" s="96"/>
      <c r="AVW319" s="96"/>
      <c r="AVX319" s="96"/>
      <c r="AVY319" s="96"/>
      <c r="AVZ319" s="96"/>
      <c r="AWA319" s="96"/>
      <c r="AWB319" s="96"/>
      <c r="AWC319" s="96"/>
      <c r="AWD319" s="96"/>
      <c r="AWE319" s="96"/>
      <c r="AWF319" s="96"/>
      <c r="AWG319" s="96"/>
      <c r="AWH319" s="96"/>
      <c r="AWI319" s="96"/>
      <c r="AWJ319" s="96"/>
      <c r="AWK319" s="96"/>
      <c r="AWL319" s="96"/>
      <c r="AWM319" s="96"/>
      <c r="AWN319" s="96"/>
      <c r="AWO319" s="96"/>
      <c r="AWP319" s="96"/>
      <c r="AWQ319" s="96"/>
      <c r="AWR319" s="96"/>
      <c r="AWS319" s="96"/>
      <c r="AWT319" s="96"/>
      <c r="AWU319" s="96"/>
      <c r="AWV319" s="96"/>
      <c r="AWW319" s="96"/>
      <c r="AWX319" s="96"/>
      <c r="AWY319" s="96"/>
      <c r="AWZ319" s="96"/>
      <c r="AXA319" s="96"/>
      <c r="AXB319" s="96"/>
      <c r="AXC319" s="96"/>
      <c r="AXD319" s="96"/>
      <c r="AXE319" s="96"/>
      <c r="AXF319" s="96"/>
      <c r="AXG319" s="96"/>
      <c r="AXH319" s="96"/>
      <c r="AXI319" s="96"/>
      <c r="AXJ319" s="96"/>
      <c r="AXK319" s="96"/>
      <c r="AXL319" s="96"/>
      <c r="AXM319" s="96"/>
      <c r="AXN319" s="96"/>
      <c r="AXO319" s="96"/>
      <c r="AXP319" s="96"/>
      <c r="AXQ319" s="96"/>
      <c r="AXR319" s="96"/>
      <c r="AXS319" s="96"/>
      <c r="AXT319" s="96"/>
      <c r="AXU319" s="96"/>
      <c r="AXV319" s="96"/>
      <c r="AXW319" s="96"/>
      <c r="AXX319" s="96"/>
      <c r="AXY319" s="96"/>
      <c r="AXZ319" s="96"/>
      <c r="AYA319" s="96"/>
      <c r="AYB319" s="96"/>
      <c r="AYC319" s="96"/>
      <c r="AYD319" s="96"/>
      <c r="AYE319" s="96"/>
      <c r="AYF319" s="96"/>
      <c r="AYG319" s="96"/>
      <c r="AYH319" s="96"/>
      <c r="AYI319" s="96"/>
      <c r="AYJ319" s="96"/>
      <c r="AYK319" s="96"/>
      <c r="AYL319" s="96"/>
      <c r="AYM319" s="96"/>
      <c r="AYN319" s="96"/>
      <c r="AYO319" s="96"/>
      <c r="AYP319" s="96"/>
      <c r="AYQ319" s="96"/>
      <c r="AYR319" s="96"/>
      <c r="AYS319" s="96"/>
      <c r="AYT319" s="96"/>
      <c r="AYU319" s="96"/>
      <c r="AYV319" s="96"/>
      <c r="AYW319" s="96"/>
      <c r="AYX319" s="96"/>
      <c r="AYY319" s="96"/>
      <c r="AYZ319" s="96"/>
      <c r="AZA319" s="96"/>
      <c r="AZB319" s="96"/>
      <c r="AZC319" s="96"/>
      <c r="AZD319" s="96"/>
      <c r="AZE319" s="96"/>
      <c r="AZF319" s="96"/>
      <c r="AZG319" s="96"/>
      <c r="AZH319" s="96"/>
      <c r="AZI319" s="96"/>
      <c r="AZJ319" s="96"/>
      <c r="AZK319" s="96"/>
      <c r="AZL319" s="96"/>
      <c r="AZM319" s="96"/>
      <c r="AZN319" s="96"/>
      <c r="AZO319" s="96"/>
      <c r="AZP319" s="96"/>
      <c r="AZQ319" s="96"/>
      <c r="AZR319" s="96"/>
      <c r="AZS319" s="96"/>
      <c r="AZT319" s="96"/>
      <c r="AZU319" s="96"/>
      <c r="AZV319" s="96"/>
      <c r="AZW319" s="96"/>
      <c r="AZX319" s="96"/>
      <c r="AZY319" s="96"/>
      <c r="AZZ319" s="96"/>
      <c r="BAA319" s="96"/>
      <c r="BAB319" s="96"/>
      <c r="BAC319" s="96"/>
      <c r="BAD319" s="96"/>
      <c r="BAE319" s="96"/>
      <c r="BAF319" s="96"/>
      <c r="BAG319" s="96"/>
      <c r="BAH319" s="96"/>
      <c r="BAI319" s="96"/>
      <c r="BAJ319" s="96"/>
      <c r="BAK319" s="96"/>
      <c r="BAL319" s="96"/>
      <c r="BAM319" s="96"/>
      <c r="BAN319" s="96"/>
      <c r="BAO319" s="96"/>
      <c r="BAP319" s="96"/>
      <c r="BAQ319" s="96"/>
      <c r="BAR319" s="96"/>
      <c r="BAS319" s="96"/>
      <c r="BAT319" s="96"/>
      <c r="BAU319" s="96"/>
      <c r="BAV319" s="96"/>
      <c r="BAW319" s="96"/>
      <c r="BAX319" s="96"/>
      <c r="BAY319" s="96"/>
      <c r="BAZ319" s="96"/>
      <c r="BBA319" s="96"/>
      <c r="BBB319" s="96"/>
      <c r="BBC319" s="96"/>
      <c r="BBD319" s="96"/>
      <c r="BBE319" s="96"/>
      <c r="BBF319" s="96"/>
      <c r="BBG319" s="96"/>
      <c r="BBH319" s="96"/>
      <c r="BBI319" s="96"/>
      <c r="BBJ319" s="96"/>
      <c r="BBK319" s="96"/>
      <c r="BBL319" s="96"/>
      <c r="BBM319" s="96"/>
      <c r="BBN319" s="96"/>
      <c r="BBO319" s="96"/>
      <c r="BBP319" s="96"/>
      <c r="BBQ319" s="96"/>
      <c r="BBR319" s="96"/>
      <c r="BBS319" s="96"/>
      <c r="BBT319" s="96"/>
      <c r="BBU319" s="96"/>
      <c r="BBV319" s="96"/>
      <c r="BBW319" s="96"/>
      <c r="BBX319" s="96"/>
      <c r="BBY319" s="96"/>
      <c r="BBZ319" s="96"/>
      <c r="BCA319" s="96"/>
      <c r="BCB319" s="96"/>
      <c r="BCC319" s="96"/>
      <c r="BCD319" s="96"/>
      <c r="BCE319" s="96"/>
      <c r="BCF319" s="96"/>
      <c r="BCG319" s="96"/>
      <c r="BCH319" s="96"/>
      <c r="BCI319" s="96"/>
      <c r="BCJ319" s="96"/>
      <c r="BCK319" s="96"/>
      <c r="BCL319" s="96"/>
      <c r="BCM319" s="96"/>
      <c r="BCN319" s="96"/>
      <c r="BCO319" s="96"/>
      <c r="BCP319" s="96"/>
      <c r="BCQ319" s="96"/>
      <c r="BCR319" s="96"/>
      <c r="BCS319" s="96"/>
      <c r="BCT319" s="96"/>
      <c r="BCU319" s="96"/>
      <c r="BCV319" s="96"/>
      <c r="BCW319" s="96"/>
      <c r="BCX319" s="96"/>
      <c r="BCY319" s="96"/>
      <c r="BCZ319" s="96"/>
      <c r="BDA319" s="96"/>
      <c r="BDB319" s="96"/>
      <c r="BDC319" s="96"/>
      <c r="BDD319" s="96"/>
      <c r="BDE319" s="96"/>
      <c r="BDF319" s="96"/>
      <c r="BDG319" s="96"/>
      <c r="BDH319" s="96"/>
      <c r="BDI319" s="96"/>
      <c r="BDJ319" s="96"/>
      <c r="BDK319" s="96"/>
      <c r="BDL319" s="96"/>
      <c r="BDM319" s="96"/>
      <c r="BDN319" s="96"/>
      <c r="BDO319" s="96"/>
      <c r="BDP319" s="96"/>
      <c r="BDQ319" s="96"/>
      <c r="BDR319" s="96"/>
      <c r="BDS319" s="96"/>
      <c r="BDT319" s="96"/>
      <c r="BDU319" s="96"/>
      <c r="BDV319" s="96"/>
      <c r="BDW319" s="96"/>
      <c r="BDX319" s="96"/>
      <c r="BDY319" s="96"/>
      <c r="BDZ319" s="96"/>
      <c r="BEA319" s="96"/>
      <c r="BEB319" s="96"/>
      <c r="BEC319" s="96"/>
      <c r="BED319" s="96"/>
      <c r="BEE319" s="96"/>
      <c r="BEF319" s="96"/>
      <c r="BEG319" s="96"/>
      <c r="BEH319" s="96"/>
      <c r="BEI319" s="96"/>
      <c r="BEJ319" s="96"/>
      <c r="BEK319" s="96"/>
      <c r="BEL319" s="96"/>
      <c r="BEM319" s="96"/>
      <c r="BEN319" s="96"/>
      <c r="BEO319" s="96"/>
      <c r="BEP319" s="96"/>
      <c r="BEQ319" s="96"/>
      <c r="BER319" s="96"/>
      <c r="BES319" s="96"/>
      <c r="BET319" s="96"/>
      <c r="BEU319" s="96"/>
      <c r="BEV319" s="96"/>
      <c r="BEW319" s="96"/>
      <c r="BEX319" s="96"/>
      <c r="BEY319" s="96"/>
      <c r="BEZ319" s="96"/>
      <c r="BFA319" s="96"/>
      <c r="BFB319" s="96"/>
      <c r="BFC319" s="96"/>
      <c r="BFD319" s="96"/>
      <c r="BFE319" s="96"/>
      <c r="BFF319" s="96"/>
      <c r="BFG319" s="96"/>
      <c r="BFH319" s="96"/>
      <c r="BFI319" s="96"/>
      <c r="BFJ319" s="96"/>
      <c r="BFK319" s="96"/>
      <c r="BFL319" s="96"/>
      <c r="BFM319" s="96"/>
      <c r="BFN319" s="96"/>
      <c r="BFO319" s="96"/>
      <c r="BFP319" s="96"/>
      <c r="BFQ319" s="96"/>
      <c r="BFR319" s="96"/>
      <c r="BFS319" s="96"/>
      <c r="BFT319" s="96"/>
      <c r="BFU319" s="96"/>
      <c r="BFV319" s="96"/>
      <c r="BFW319" s="96"/>
      <c r="BFX319" s="96"/>
      <c r="BFY319" s="96"/>
      <c r="BFZ319" s="96"/>
      <c r="BGA319" s="96"/>
      <c r="BGB319" s="96"/>
      <c r="BGC319" s="96"/>
      <c r="BGD319" s="96"/>
      <c r="BGE319" s="96"/>
      <c r="BGF319" s="96"/>
      <c r="BGG319" s="96"/>
      <c r="BGH319" s="96"/>
      <c r="BGI319" s="96"/>
      <c r="BGJ319" s="96"/>
      <c r="BGK319" s="96"/>
      <c r="BGL319" s="96"/>
      <c r="BGM319" s="96"/>
      <c r="BGN319" s="96"/>
      <c r="BGO319" s="96"/>
      <c r="BGP319" s="96"/>
      <c r="BGQ319" s="96"/>
      <c r="BGR319" s="96"/>
      <c r="BGS319" s="96"/>
      <c r="BGT319" s="96"/>
      <c r="BGU319" s="96"/>
      <c r="BGV319" s="96"/>
      <c r="BGW319" s="96"/>
      <c r="BGX319" s="96"/>
      <c r="BGY319" s="96"/>
      <c r="BGZ319" s="96"/>
      <c r="BHA319" s="96"/>
      <c r="BHB319" s="96"/>
      <c r="BHC319" s="96"/>
      <c r="BHD319" s="96"/>
      <c r="BHE319" s="96"/>
      <c r="BHF319" s="96"/>
      <c r="BHG319" s="96"/>
      <c r="BHH319" s="96"/>
      <c r="BHI319" s="96"/>
      <c r="BHJ319" s="96"/>
      <c r="BHK319" s="96"/>
      <c r="BHL319" s="96"/>
      <c r="BHM319" s="96"/>
      <c r="BHN319" s="96"/>
      <c r="BHO319" s="96"/>
      <c r="BHP319" s="96"/>
      <c r="BHQ319" s="96"/>
      <c r="BHR319" s="96"/>
      <c r="BHS319" s="96"/>
      <c r="BHT319" s="96"/>
      <c r="BHU319" s="96"/>
      <c r="BHV319" s="96"/>
      <c r="BHW319" s="96"/>
      <c r="BHX319" s="96"/>
      <c r="BHY319" s="96"/>
      <c r="BHZ319" s="96"/>
      <c r="BIA319" s="96"/>
      <c r="BIB319" s="96"/>
      <c r="BIC319" s="96"/>
      <c r="BID319" s="96"/>
      <c r="BIE319" s="96"/>
      <c r="BIF319" s="96"/>
      <c r="BIG319" s="96"/>
      <c r="BIH319" s="96"/>
      <c r="BII319" s="96"/>
      <c r="BIJ319" s="96"/>
      <c r="BIK319" s="96"/>
      <c r="BIL319" s="96"/>
      <c r="BIM319" s="96"/>
      <c r="BIN319" s="96"/>
      <c r="BIO319" s="96"/>
      <c r="BIP319" s="96"/>
      <c r="BIQ319" s="96"/>
      <c r="BIR319" s="96"/>
      <c r="BIS319" s="96"/>
      <c r="BIT319" s="96"/>
      <c r="BIU319" s="96"/>
      <c r="BIV319" s="96"/>
      <c r="BIW319" s="96"/>
      <c r="BIX319" s="96"/>
      <c r="BIY319" s="96"/>
      <c r="BIZ319" s="96"/>
      <c r="BJA319" s="96"/>
      <c r="BJB319" s="96"/>
      <c r="BJC319" s="96"/>
      <c r="BJD319" s="96"/>
      <c r="BJE319" s="96"/>
      <c r="BJF319" s="96"/>
      <c r="BJG319" s="96"/>
      <c r="BJH319" s="96"/>
      <c r="BJI319" s="96"/>
      <c r="BJJ319" s="96"/>
      <c r="BJK319" s="96"/>
      <c r="BJL319" s="96"/>
      <c r="BJM319" s="96"/>
      <c r="BJN319" s="96"/>
      <c r="BJO319" s="96"/>
      <c r="BJP319" s="96"/>
      <c r="BJQ319" s="96"/>
      <c r="BJR319" s="96"/>
      <c r="BJS319" s="96"/>
      <c r="BJT319" s="96"/>
      <c r="BJU319" s="96"/>
      <c r="BJV319" s="96"/>
      <c r="BJW319" s="96"/>
      <c r="BJX319" s="96"/>
      <c r="BJY319" s="96"/>
      <c r="BJZ319" s="96"/>
      <c r="BKA319" s="96"/>
      <c r="BKB319" s="96"/>
      <c r="BKC319" s="96"/>
      <c r="BKD319" s="96"/>
      <c r="BKE319" s="96"/>
      <c r="BKF319" s="96"/>
      <c r="BKG319" s="96"/>
      <c r="BKH319" s="96"/>
      <c r="BKI319" s="96"/>
      <c r="BKJ319" s="96"/>
      <c r="BKK319" s="96"/>
      <c r="BKL319" s="96"/>
      <c r="BKM319" s="96"/>
      <c r="BKN319" s="96"/>
      <c r="BKO319" s="96"/>
      <c r="BKP319" s="96"/>
      <c r="BKQ319" s="96"/>
      <c r="BKR319" s="96"/>
      <c r="BKS319" s="96"/>
      <c r="BKT319" s="96"/>
      <c r="BKU319" s="96"/>
      <c r="BKV319" s="96"/>
      <c r="BKW319" s="96"/>
      <c r="BKX319" s="96"/>
      <c r="BKY319" s="96"/>
      <c r="BKZ319" s="96"/>
      <c r="BLA319" s="96"/>
      <c r="BLB319" s="96"/>
      <c r="BLC319" s="96"/>
      <c r="BLD319" s="96"/>
      <c r="BLE319" s="96"/>
      <c r="BLF319" s="96"/>
      <c r="BLG319" s="96"/>
      <c r="BLH319" s="96"/>
      <c r="BLI319" s="96"/>
      <c r="BLJ319" s="96"/>
      <c r="BLK319" s="96"/>
      <c r="BLL319" s="96"/>
      <c r="BLM319" s="96"/>
      <c r="BLN319" s="96"/>
      <c r="BLO319" s="96"/>
      <c r="BLP319" s="96"/>
      <c r="BLQ319" s="96"/>
      <c r="BLR319" s="96"/>
      <c r="BLS319" s="96"/>
      <c r="BLT319" s="96"/>
      <c r="BLU319" s="96"/>
      <c r="BLV319" s="96"/>
      <c r="BLW319" s="96"/>
      <c r="BLX319" s="96"/>
      <c r="BLY319" s="96"/>
      <c r="BLZ319" s="96"/>
      <c r="BMA319" s="96"/>
      <c r="BMB319" s="96"/>
      <c r="BMC319" s="96"/>
      <c r="BMD319" s="96"/>
      <c r="BME319" s="96"/>
      <c r="BMF319" s="96"/>
      <c r="BMG319" s="96"/>
      <c r="BMH319" s="96"/>
      <c r="BMI319" s="96"/>
      <c r="BMJ319" s="96"/>
      <c r="BMK319" s="96"/>
      <c r="BML319" s="96"/>
      <c r="BMM319" s="96"/>
      <c r="BMN319" s="96"/>
      <c r="BMO319" s="96"/>
      <c r="BMP319" s="96"/>
      <c r="BMQ319" s="96"/>
      <c r="BMR319" s="96"/>
      <c r="BMS319" s="96"/>
      <c r="BMT319" s="96"/>
      <c r="BMU319" s="96"/>
      <c r="BMV319" s="96"/>
      <c r="BMW319" s="96"/>
      <c r="BMX319" s="96"/>
      <c r="BMY319" s="96"/>
      <c r="BMZ319" s="96"/>
      <c r="BNA319" s="96"/>
      <c r="BNB319" s="96"/>
      <c r="BNC319" s="96"/>
      <c r="BND319" s="96"/>
      <c r="BNE319" s="96"/>
      <c r="BNF319" s="96"/>
      <c r="BNG319" s="96"/>
      <c r="BNH319" s="96"/>
      <c r="BNI319" s="96"/>
      <c r="BNJ319" s="96"/>
      <c r="BNK319" s="96"/>
      <c r="BNL319" s="96"/>
      <c r="BNM319" s="96"/>
      <c r="BNN319" s="96"/>
      <c r="BNO319" s="96"/>
      <c r="BNP319" s="96"/>
      <c r="BNQ319" s="96"/>
      <c r="BNR319" s="96"/>
      <c r="BNS319" s="96"/>
      <c r="BNT319" s="96"/>
      <c r="BNU319" s="96"/>
      <c r="BNV319" s="96"/>
      <c r="BNW319" s="96"/>
      <c r="BNX319" s="96"/>
      <c r="BNY319" s="96"/>
      <c r="BNZ319" s="96"/>
      <c r="BOA319" s="96"/>
      <c r="BOB319" s="96"/>
      <c r="BOC319" s="96"/>
      <c r="BOD319" s="96"/>
      <c r="BOE319" s="96"/>
      <c r="BOF319" s="96"/>
      <c r="BOG319" s="96"/>
      <c r="BOH319" s="96"/>
      <c r="BOI319" s="96"/>
      <c r="BOJ319" s="96"/>
      <c r="BOK319" s="96"/>
      <c r="BOL319" s="96"/>
      <c r="BOM319" s="96"/>
      <c r="BON319" s="96"/>
      <c r="BOO319" s="96"/>
      <c r="BOP319" s="96"/>
      <c r="BOQ319" s="96"/>
      <c r="BOR319" s="96"/>
      <c r="BOS319" s="96"/>
      <c r="BOT319" s="96"/>
      <c r="BOU319" s="96"/>
      <c r="BOV319" s="96"/>
      <c r="BOW319" s="96"/>
      <c r="BOX319" s="96"/>
      <c r="BOY319" s="96"/>
      <c r="BOZ319" s="96"/>
      <c r="BPA319" s="96"/>
      <c r="BPB319" s="96"/>
      <c r="BPC319" s="96"/>
      <c r="BPD319" s="96"/>
      <c r="BPE319" s="96"/>
      <c r="BPF319" s="96"/>
      <c r="BPG319" s="96"/>
      <c r="BPH319" s="96"/>
      <c r="BPI319" s="96"/>
      <c r="BPJ319" s="96"/>
      <c r="BPK319" s="96"/>
      <c r="BPL319" s="96"/>
      <c r="BPM319" s="96"/>
      <c r="BPN319" s="96"/>
      <c r="BPO319" s="96"/>
      <c r="BPP319" s="96"/>
      <c r="BPQ319" s="96"/>
      <c r="BPR319" s="96"/>
      <c r="BPS319" s="96"/>
      <c r="BPT319" s="96"/>
      <c r="BPU319" s="96"/>
      <c r="BPV319" s="96"/>
      <c r="BPW319" s="96"/>
      <c r="BPX319" s="96"/>
      <c r="BPY319" s="96"/>
      <c r="BPZ319" s="96"/>
      <c r="BQA319" s="96"/>
      <c r="BQB319" s="96"/>
      <c r="BQC319" s="96"/>
      <c r="BQD319" s="96"/>
      <c r="BQE319" s="96"/>
      <c r="BQF319" s="96"/>
      <c r="BQG319" s="96"/>
      <c r="BQH319" s="96"/>
      <c r="BQI319" s="96"/>
      <c r="BQJ319" s="96"/>
      <c r="BQK319" s="96"/>
      <c r="BQL319" s="96"/>
      <c r="BQM319" s="96"/>
      <c r="BQN319" s="96"/>
      <c r="BQO319" s="96"/>
      <c r="BQP319" s="96"/>
      <c r="BQQ319" s="96"/>
      <c r="BQR319" s="96"/>
      <c r="BQS319" s="96"/>
      <c r="BQT319" s="96"/>
      <c r="BQU319" s="96"/>
      <c r="BQV319" s="96"/>
      <c r="BQW319" s="96"/>
      <c r="BQX319" s="96"/>
      <c r="BQY319" s="96"/>
      <c r="BQZ319" s="96"/>
      <c r="BRA319" s="96"/>
      <c r="BRB319" s="96"/>
      <c r="BRC319" s="96"/>
      <c r="BRD319" s="96"/>
      <c r="BRE319" s="96"/>
      <c r="BRF319" s="96"/>
      <c r="BRG319" s="96"/>
      <c r="BRH319" s="96"/>
      <c r="BRI319" s="96"/>
      <c r="BRJ319" s="96"/>
      <c r="BRK319" s="96"/>
      <c r="BRL319" s="96"/>
      <c r="BRM319" s="96"/>
      <c r="BRN319" s="96"/>
      <c r="BRO319" s="96"/>
      <c r="BRP319" s="96"/>
      <c r="BRQ319" s="96"/>
      <c r="BRR319" s="96"/>
      <c r="BRS319" s="96"/>
      <c r="BRT319" s="96"/>
      <c r="BRU319" s="96"/>
      <c r="BRV319" s="96"/>
      <c r="BRW319" s="96"/>
      <c r="BRX319" s="96"/>
      <c r="BRY319" s="96"/>
      <c r="BRZ319" s="96"/>
      <c r="BSA319" s="96"/>
      <c r="BSB319" s="96"/>
      <c r="BSC319" s="96"/>
      <c r="BSD319" s="96"/>
      <c r="BSE319" s="96"/>
      <c r="BSF319" s="96"/>
      <c r="BSG319" s="96"/>
      <c r="BSH319" s="96"/>
      <c r="BSI319" s="96"/>
      <c r="BSJ319" s="96"/>
      <c r="BSK319" s="96"/>
      <c r="BSL319" s="96"/>
      <c r="BSM319" s="96"/>
      <c r="BSN319" s="96"/>
      <c r="BSO319" s="96"/>
      <c r="BSP319" s="96"/>
      <c r="BSQ319" s="96"/>
      <c r="BSR319" s="96"/>
      <c r="BSS319" s="96"/>
      <c r="BST319" s="96"/>
      <c r="BSU319" s="96"/>
      <c r="BSV319" s="96"/>
      <c r="BSW319" s="96"/>
      <c r="BSX319" s="96"/>
      <c r="BSY319" s="96"/>
      <c r="BSZ319" s="96"/>
      <c r="BTA319" s="96"/>
      <c r="BTB319" s="96"/>
      <c r="BTC319" s="96"/>
      <c r="BTD319" s="96"/>
      <c r="BTE319" s="96"/>
      <c r="BTF319" s="96"/>
      <c r="BTG319" s="96"/>
      <c r="BTH319" s="96"/>
      <c r="BTI319" s="96"/>
      <c r="BTJ319" s="96"/>
      <c r="BTK319" s="96"/>
      <c r="BTL319" s="96"/>
      <c r="BTM319" s="96"/>
      <c r="BTN319" s="96"/>
      <c r="BTO319" s="96"/>
      <c r="BTP319" s="96"/>
      <c r="BTQ319" s="96"/>
      <c r="BTR319" s="96"/>
      <c r="BTS319" s="96"/>
      <c r="BTT319" s="96"/>
      <c r="BTU319" s="96"/>
      <c r="BTV319" s="96"/>
      <c r="BTW319" s="96"/>
      <c r="BTX319" s="96"/>
      <c r="BTY319" s="96"/>
      <c r="BTZ319" s="96"/>
      <c r="BUA319" s="96"/>
      <c r="BUB319" s="96"/>
      <c r="BUC319" s="96"/>
      <c r="BUD319" s="96"/>
      <c r="BUE319" s="96"/>
      <c r="BUF319" s="96"/>
      <c r="BUG319" s="96"/>
      <c r="BUH319" s="96"/>
      <c r="BUI319" s="96"/>
      <c r="BUJ319" s="96"/>
      <c r="BUK319" s="96"/>
      <c r="BUL319" s="96"/>
      <c r="BUM319" s="96"/>
      <c r="BUN319" s="96"/>
      <c r="BUO319" s="96"/>
      <c r="BUP319" s="96"/>
      <c r="BUQ319" s="96"/>
      <c r="BUR319" s="96"/>
      <c r="BUS319" s="96"/>
      <c r="BUT319" s="96"/>
      <c r="BUU319" s="96"/>
      <c r="BUV319" s="96"/>
      <c r="BUW319" s="96"/>
      <c r="BUX319" s="96"/>
      <c r="BUY319" s="96"/>
      <c r="BUZ319" s="96"/>
      <c r="BVA319" s="96"/>
      <c r="BVB319" s="96"/>
      <c r="BVC319" s="96"/>
      <c r="BVD319" s="96"/>
      <c r="BVE319" s="96"/>
      <c r="BVF319" s="96"/>
      <c r="BVG319" s="96"/>
      <c r="BVH319" s="96"/>
      <c r="BVI319" s="96"/>
      <c r="BVJ319" s="96"/>
      <c r="BVK319" s="96"/>
      <c r="BVL319" s="96"/>
      <c r="BVM319" s="96"/>
      <c r="BVN319" s="96"/>
      <c r="BVO319" s="96"/>
      <c r="BVP319" s="96"/>
      <c r="BVQ319" s="96"/>
      <c r="BVR319" s="96"/>
      <c r="BVS319" s="96"/>
      <c r="BVT319" s="96"/>
      <c r="BVU319" s="96"/>
      <c r="BVV319" s="96"/>
      <c r="BVW319" s="96"/>
      <c r="BVX319" s="96"/>
      <c r="BVY319" s="96"/>
      <c r="BVZ319" s="96"/>
      <c r="BWA319" s="96"/>
      <c r="BWB319" s="96"/>
      <c r="BWC319" s="96"/>
      <c r="BWD319" s="96"/>
      <c r="BWE319" s="96"/>
      <c r="BWF319" s="96"/>
      <c r="BWG319" s="96"/>
      <c r="BWH319" s="96"/>
      <c r="BWI319" s="96"/>
      <c r="BWJ319" s="96"/>
      <c r="BWK319" s="96"/>
      <c r="BWL319" s="96"/>
      <c r="BWM319" s="96"/>
      <c r="BWN319" s="96"/>
      <c r="BWO319" s="96"/>
      <c r="BWP319" s="96"/>
      <c r="BWQ319" s="96"/>
      <c r="BWR319" s="96"/>
      <c r="BWS319" s="96"/>
      <c r="BWT319" s="96"/>
      <c r="BWU319" s="96"/>
      <c r="BWV319" s="96"/>
      <c r="BWW319" s="96"/>
      <c r="BWX319" s="96"/>
      <c r="BWY319" s="96"/>
      <c r="BWZ319" s="96"/>
      <c r="BXA319" s="96"/>
      <c r="BXB319" s="96"/>
      <c r="BXC319" s="96"/>
      <c r="BXD319" s="96"/>
      <c r="BXE319" s="96"/>
      <c r="BXF319" s="96"/>
      <c r="BXG319" s="96"/>
      <c r="BXH319" s="96"/>
      <c r="BXI319" s="96"/>
      <c r="BXJ319" s="96"/>
      <c r="BXK319" s="96"/>
      <c r="BXL319" s="96"/>
      <c r="BXM319" s="96"/>
      <c r="BXN319" s="96"/>
      <c r="BXO319" s="96"/>
      <c r="BXP319" s="96"/>
      <c r="BXQ319" s="96"/>
      <c r="BXR319" s="96"/>
      <c r="BXS319" s="96"/>
      <c r="BXT319" s="96"/>
      <c r="BXU319" s="96"/>
      <c r="BXV319" s="96"/>
      <c r="BXW319" s="96"/>
      <c r="BXX319" s="96"/>
      <c r="BXY319" s="96"/>
      <c r="BXZ319" s="96"/>
      <c r="BYA319" s="96"/>
      <c r="BYB319" s="96"/>
      <c r="BYC319" s="96"/>
      <c r="BYD319" s="96"/>
      <c r="BYE319" s="96"/>
      <c r="BYF319" s="96"/>
      <c r="BYG319" s="96"/>
      <c r="BYH319" s="96"/>
      <c r="BYI319" s="96"/>
      <c r="BYJ319" s="96"/>
      <c r="BYK319" s="96"/>
      <c r="BYL319" s="96"/>
      <c r="BYM319" s="96"/>
      <c r="BYN319" s="96"/>
      <c r="BYO319" s="96"/>
      <c r="BYP319" s="96"/>
      <c r="BYQ319" s="96"/>
      <c r="BYR319" s="96"/>
      <c r="BYS319" s="96"/>
      <c r="BYT319" s="96"/>
      <c r="BYU319" s="96"/>
      <c r="BYV319" s="96"/>
      <c r="BYW319" s="96"/>
      <c r="BYX319" s="96"/>
      <c r="BYY319" s="96"/>
      <c r="BYZ319" s="96"/>
      <c r="BZA319" s="96"/>
      <c r="BZB319" s="96"/>
      <c r="BZC319" s="96"/>
      <c r="BZD319" s="96"/>
      <c r="BZE319" s="96"/>
      <c r="BZF319" s="96"/>
      <c r="BZG319" s="96"/>
      <c r="BZH319" s="96"/>
      <c r="BZI319" s="96"/>
      <c r="BZJ319" s="96"/>
      <c r="BZK319" s="96"/>
      <c r="BZL319" s="96"/>
      <c r="BZM319" s="96"/>
      <c r="BZN319" s="96"/>
      <c r="BZO319" s="96"/>
      <c r="BZP319" s="96"/>
      <c r="BZQ319" s="96"/>
      <c r="BZR319" s="96"/>
      <c r="BZS319" s="96"/>
      <c r="BZT319" s="96"/>
      <c r="BZU319" s="96"/>
      <c r="BZV319" s="96"/>
      <c r="BZW319" s="96"/>
      <c r="BZX319" s="96"/>
      <c r="BZY319" s="96"/>
      <c r="BZZ319" s="96"/>
      <c r="CAA319" s="96"/>
      <c r="CAB319" s="96"/>
      <c r="CAC319" s="96"/>
      <c r="CAD319" s="96"/>
      <c r="CAE319" s="96"/>
      <c r="CAF319" s="96"/>
      <c r="CAG319" s="96"/>
      <c r="CAH319" s="96"/>
      <c r="CAI319" s="96"/>
      <c r="CAJ319" s="96"/>
      <c r="CAK319" s="96"/>
      <c r="CAL319" s="96"/>
      <c r="CAM319" s="96"/>
      <c r="CAN319" s="96"/>
      <c r="CAO319" s="96"/>
      <c r="CAP319" s="96"/>
      <c r="CAQ319" s="96"/>
      <c r="CAR319" s="96"/>
      <c r="CAS319" s="96"/>
      <c r="CAT319" s="96"/>
      <c r="CAU319" s="96"/>
      <c r="CAV319" s="96"/>
      <c r="CAW319" s="96"/>
      <c r="CAX319" s="96"/>
      <c r="CAY319" s="96"/>
      <c r="CAZ319" s="96"/>
      <c r="CBA319" s="96"/>
      <c r="CBB319" s="96"/>
      <c r="CBC319" s="96"/>
      <c r="CBD319" s="96"/>
      <c r="CBE319" s="96"/>
      <c r="CBF319" s="96"/>
      <c r="CBG319" s="96"/>
      <c r="CBH319" s="96"/>
      <c r="CBI319" s="96"/>
      <c r="CBJ319" s="96"/>
      <c r="CBK319" s="96"/>
      <c r="CBL319" s="96"/>
      <c r="CBM319" s="96"/>
      <c r="CBN319" s="96"/>
      <c r="CBO319" s="96"/>
      <c r="CBP319" s="96"/>
      <c r="CBQ319" s="96"/>
      <c r="CBR319" s="96"/>
      <c r="CBS319" s="96"/>
      <c r="CBT319" s="96"/>
      <c r="CBU319" s="96"/>
      <c r="CBV319" s="96"/>
      <c r="CBW319" s="96"/>
      <c r="CBX319" s="96"/>
      <c r="CBY319" s="96"/>
      <c r="CBZ319" s="96"/>
      <c r="CCA319" s="96"/>
      <c r="CCB319" s="96"/>
      <c r="CCC319" s="96"/>
      <c r="CCD319" s="96"/>
      <c r="CCE319" s="96"/>
      <c r="CCF319" s="96"/>
      <c r="CCG319" s="96"/>
      <c r="CCH319" s="96"/>
      <c r="CCI319" s="96"/>
      <c r="CCJ319" s="96"/>
      <c r="CCK319" s="96"/>
      <c r="CCL319" s="96"/>
      <c r="CCM319" s="96"/>
      <c r="CCN319" s="96"/>
      <c r="CCO319" s="96"/>
      <c r="CCP319" s="96"/>
      <c r="CCQ319" s="96"/>
      <c r="CCR319" s="96"/>
      <c r="CCS319" s="96"/>
      <c r="CCT319" s="96"/>
      <c r="CCU319" s="96"/>
      <c r="CCV319" s="96"/>
      <c r="CCW319" s="96"/>
      <c r="CCX319" s="96"/>
      <c r="CCY319" s="96"/>
      <c r="CCZ319" s="96"/>
      <c r="CDA319" s="96"/>
      <c r="CDB319" s="96"/>
      <c r="CDC319" s="96"/>
      <c r="CDD319" s="96"/>
      <c r="CDE319" s="96"/>
      <c r="CDF319" s="96"/>
      <c r="CDG319" s="96"/>
      <c r="CDH319" s="96"/>
      <c r="CDI319" s="96"/>
      <c r="CDJ319" s="96"/>
      <c r="CDK319" s="96"/>
      <c r="CDL319" s="96"/>
      <c r="CDM319" s="96"/>
      <c r="CDN319" s="96"/>
      <c r="CDO319" s="96"/>
      <c r="CDP319" s="96"/>
      <c r="CDQ319" s="96"/>
      <c r="CDR319" s="96"/>
      <c r="CDS319" s="96"/>
      <c r="CDT319" s="96"/>
      <c r="CDU319" s="96"/>
      <c r="CDV319" s="96"/>
      <c r="CDW319" s="96"/>
      <c r="CDX319" s="96"/>
      <c r="CDY319" s="96"/>
      <c r="CDZ319" s="96"/>
      <c r="CEA319" s="96"/>
      <c r="CEB319" s="96"/>
      <c r="CEC319" s="96"/>
      <c r="CED319" s="96"/>
      <c r="CEE319" s="96"/>
      <c r="CEF319" s="96"/>
      <c r="CEG319" s="96"/>
      <c r="CEH319" s="96"/>
      <c r="CEI319" s="96"/>
      <c r="CEJ319" s="96"/>
      <c r="CEK319" s="96"/>
      <c r="CEL319" s="96"/>
      <c r="CEM319" s="96"/>
      <c r="CEN319" s="96"/>
      <c r="CEO319" s="96"/>
      <c r="CEP319" s="96"/>
      <c r="CEQ319" s="96"/>
      <c r="CER319" s="96"/>
      <c r="CES319" s="96"/>
      <c r="CET319" s="96"/>
      <c r="CEU319" s="96"/>
      <c r="CEV319" s="96"/>
      <c r="CEW319" s="96"/>
      <c r="CEX319" s="96"/>
      <c r="CEY319" s="96"/>
      <c r="CEZ319" s="96"/>
      <c r="CFA319" s="96"/>
      <c r="CFB319" s="96"/>
      <c r="CFC319" s="96"/>
      <c r="CFD319" s="96"/>
      <c r="CFE319" s="96"/>
      <c r="CFF319" s="96"/>
      <c r="CFG319" s="96"/>
      <c r="CFH319" s="96"/>
      <c r="CFI319" s="96"/>
      <c r="CFJ319" s="96"/>
      <c r="CFK319" s="96"/>
      <c r="CFL319" s="96"/>
      <c r="CFM319" s="96"/>
      <c r="CFN319" s="96"/>
      <c r="CFO319" s="96"/>
      <c r="CFP319" s="96"/>
      <c r="CFQ319" s="96"/>
      <c r="CFR319" s="96"/>
      <c r="CFS319" s="96"/>
      <c r="CFT319" s="96"/>
      <c r="CFU319" s="96"/>
      <c r="CFV319" s="96"/>
      <c r="CFW319" s="96"/>
      <c r="CFX319" s="96"/>
      <c r="CFY319" s="96"/>
      <c r="CFZ319" s="96"/>
      <c r="CGA319" s="96"/>
      <c r="CGB319" s="96"/>
      <c r="CGC319" s="96"/>
      <c r="CGD319" s="96"/>
      <c r="CGE319" s="96"/>
      <c r="CGF319" s="96"/>
      <c r="CGG319" s="96"/>
      <c r="CGH319" s="96"/>
      <c r="CGI319" s="96"/>
      <c r="CGJ319" s="96"/>
      <c r="CGK319" s="96"/>
      <c r="CGL319" s="96"/>
      <c r="CGM319" s="96"/>
      <c r="CGN319" s="96"/>
      <c r="CGO319" s="96"/>
      <c r="CGP319" s="96"/>
      <c r="CGQ319" s="96"/>
      <c r="CGR319" s="96"/>
      <c r="CGS319" s="96"/>
      <c r="CGT319" s="96"/>
      <c r="CGU319" s="96"/>
      <c r="CGV319" s="96"/>
      <c r="CGW319" s="96"/>
      <c r="CGX319" s="96"/>
      <c r="CGY319" s="96"/>
      <c r="CGZ319" s="96"/>
      <c r="CHA319" s="96"/>
      <c r="CHB319" s="96"/>
      <c r="CHC319" s="96"/>
      <c r="CHD319" s="96"/>
      <c r="CHE319" s="96"/>
      <c r="CHF319" s="96"/>
      <c r="CHG319" s="96"/>
      <c r="CHH319" s="96"/>
      <c r="CHI319" s="96"/>
      <c r="CHJ319" s="96"/>
      <c r="CHK319" s="96"/>
      <c r="CHL319" s="96"/>
      <c r="CHM319" s="96"/>
      <c r="CHN319" s="96"/>
      <c r="CHO319" s="96"/>
      <c r="CHP319" s="96"/>
      <c r="CHQ319" s="96"/>
      <c r="CHR319" s="96"/>
      <c r="CHS319" s="96"/>
      <c r="CHT319" s="96"/>
      <c r="CHU319" s="96"/>
      <c r="CHV319" s="96"/>
      <c r="CHW319" s="96"/>
      <c r="CHX319" s="96"/>
      <c r="CHY319" s="96"/>
      <c r="CHZ319" s="96"/>
      <c r="CIA319" s="96"/>
      <c r="CIB319" s="96"/>
      <c r="CIC319" s="96"/>
      <c r="CID319" s="96"/>
      <c r="CIE319" s="96"/>
      <c r="CIF319" s="96"/>
      <c r="CIG319" s="96"/>
      <c r="CIH319" s="96"/>
      <c r="CII319" s="96"/>
      <c r="CIJ319" s="96"/>
      <c r="CIK319" s="96"/>
      <c r="CIL319" s="96"/>
      <c r="CIM319" s="96"/>
      <c r="CIN319" s="96"/>
      <c r="CIO319" s="96"/>
      <c r="CIP319" s="96"/>
      <c r="CIQ319" s="96"/>
      <c r="CIR319" s="96"/>
      <c r="CIS319" s="96"/>
      <c r="CIT319" s="96"/>
      <c r="CIU319" s="96"/>
      <c r="CIV319" s="96"/>
      <c r="CIW319" s="96"/>
      <c r="CIX319" s="96"/>
      <c r="CIY319" s="96"/>
      <c r="CIZ319" s="96"/>
      <c r="CJA319" s="96"/>
      <c r="CJB319" s="96"/>
      <c r="CJC319" s="96"/>
      <c r="CJD319" s="96"/>
      <c r="CJE319" s="96"/>
      <c r="CJF319" s="96"/>
      <c r="CJG319" s="96"/>
      <c r="CJH319" s="96"/>
      <c r="CJI319" s="96"/>
      <c r="CJJ319" s="96"/>
      <c r="CJK319" s="96"/>
      <c r="CJL319" s="96"/>
      <c r="CJM319" s="96"/>
      <c r="CJN319" s="96"/>
      <c r="CJO319" s="96"/>
      <c r="CJP319" s="96"/>
      <c r="CJQ319" s="96"/>
      <c r="CJR319" s="96"/>
      <c r="CJS319" s="96"/>
      <c r="CJT319" s="96"/>
      <c r="CJU319" s="96"/>
      <c r="CJV319" s="96"/>
      <c r="CJW319" s="96"/>
      <c r="CJX319" s="96"/>
      <c r="CJY319" s="96"/>
      <c r="CJZ319" s="96"/>
      <c r="CKA319" s="96"/>
      <c r="CKB319" s="96"/>
      <c r="CKC319" s="96"/>
      <c r="CKD319" s="96"/>
      <c r="CKE319" s="96"/>
      <c r="CKF319" s="96"/>
      <c r="CKG319" s="96"/>
      <c r="CKH319" s="96"/>
      <c r="CKI319" s="96"/>
      <c r="CKJ319" s="96"/>
      <c r="CKK319" s="96"/>
      <c r="CKL319" s="96"/>
      <c r="CKM319" s="96"/>
      <c r="CKN319" s="96"/>
      <c r="CKO319" s="96"/>
      <c r="CKP319" s="96"/>
      <c r="CKQ319" s="96"/>
      <c r="CKR319" s="96"/>
      <c r="CKS319" s="96"/>
      <c r="CKT319" s="96"/>
      <c r="CKU319" s="96"/>
      <c r="CKV319" s="96"/>
      <c r="CKW319" s="96"/>
      <c r="CKX319" s="96"/>
      <c r="CKY319" s="96"/>
      <c r="CKZ319" s="96"/>
      <c r="CLA319" s="96"/>
      <c r="CLB319" s="96"/>
      <c r="CLC319" s="96"/>
      <c r="CLD319" s="96"/>
      <c r="CLE319" s="96"/>
      <c r="CLF319" s="96"/>
      <c r="CLG319" s="96"/>
      <c r="CLH319" s="96"/>
      <c r="CLI319" s="96"/>
      <c r="CLJ319" s="96"/>
      <c r="CLK319" s="96"/>
      <c r="CLL319" s="96"/>
      <c r="CLM319" s="96"/>
      <c r="CLN319" s="96"/>
      <c r="CLO319" s="96"/>
      <c r="CLP319" s="96"/>
      <c r="CLQ319" s="96"/>
      <c r="CLR319" s="96"/>
      <c r="CLS319" s="96"/>
      <c r="CLT319" s="96"/>
      <c r="CLU319" s="96"/>
      <c r="CLV319" s="96"/>
      <c r="CLW319" s="96"/>
      <c r="CLX319" s="96"/>
      <c r="CLY319" s="96"/>
      <c r="CLZ319" s="96"/>
      <c r="CMA319" s="96"/>
      <c r="CMB319" s="96"/>
      <c r="CMC319" s="96"/>
      <c r="CMD319" s="96"/>
      <c r="CME319" s="96"/>
      <c r="CMF319" s="96"/>
      <c r="CMG319" s="96"/>
      <c r="CMH319" s="96"/>
      <c r="CMI319" s="96"/>
      <c r="CMJ319" s="96"/>
      <c r="CMK319" s="96"/>
      <c r="CML319" s="96"/>
      <c r="CMM319" s="96"/>
      <c r="CMN319" s="96"/>
      <c r="CMO319" s="96"/>
      <c r="CMP319" s="96"/>
      <c r="CMQ319" s="96"/>
      <c r="CMR319" s="96"/>
      <c r="CMS319" s="96"/>
      <c r="CMT319" s="96"/>
      <c r="CMU319" s="96"/>
      <c r="CMV319" s="96"/>
      <c r="CMW319" s="96"/>
      <c r="CMX319" s="96"/>
      <c r="CMY319" s="96"/>
      <c r="CMZ319" s="96"/>
      <c r="CNA319" s="96"/>
      <c r="CNB319" s="96"/>
      <c r="CNC319" s="96"/>
      <c r="CND319" s="96"/>
      <c r="CNE319" s="96"/>
      <c r="CNF319" s="96"/>
      <c r="CNG319" s="96"/>
      <c r="CNH319" s="96"/>
      <c r="CNI319" s="96"/>
      <c r="CNJ319" s="96"/>
      <c r="CNK319" s="96"/>
      <c r="CNL319" s="96"/>
      <c r="CNM319" s="96"/>
      <c r="CNN319" s="96"/>
      <c r="CNO319" s="96"/>
      <c r="CNP319" s="96"/>
      <c r="CNQ319" s="96"/>
      <c r="CNR319" s="96"/>
      <c r="CNS319" s="96"/>
      <c r="CNT319" s="96"/>
      <c r="CNU319" s="96"/>
      <c r="CNV319" s="96"/>
      <c r="CNW319" s="96"/>
      <c r="CNX319" s="96"/>
      <c r="CNY319" s="96"/>
      <c r="CNZ319" s="96"/>
      <c r="COA319" s="96"/>
      <c r="COB319" s="96"/>
      <c r="COC319" s="96"/>
      <c r="COD319" s="96"/>
      <c r="COE319" s="96"/>
      <c r="COF319" s="96"/>
      <c r="COG319" s="96"/>
      <c r="COH319" s="96"/>
      <c r="COI319" s="96"/>
      <c r="COJ319" s="96"/>
      <c r="COK319" s="96"/>
      <c r="COL319" s="96"/>
      <c r="COM319" s="96"/>
      <c r="CON319" s="96"/>
      <c r="COO319" s="96"/>
      <c r="COP319" s="96"/>
      <c r="COQ319" s="96"/>
      <c r="COR319" s="96"/>
      <c r="COS319" s="96"/>
      <c r="COT319" s="96"/>
      <c r="COU319" s="96"/>
      <c r="COV319" s="96"/>
      <c r="COW319" s="96"/>
      <c r="COX319" s="96"/>
      <c r="COY319" s="96"/>
      <c r="COZ319" s="96"/>
      <c r="CPA319" s="96"/>
      <c r="CPB319" s="96"/>
      <c r="CPC319" s="96"/>
      <c r="CPD319" s="96"/>
      <c r="CPE319" s="96"/>
      <c r="CPF319" s="96"/>
      <c r="CPG319" s="96"/>
      <c r="CPH319" s="96"/>
      <c r="CPI319" s="96"/>
      <c r="CPJ319" s="96"/>
      <c r="CPK319" s="96"/>
      <c r="CPL319" s="96"/>
      <c r="CPM319" s="96"/>
      <c r="CPN319" s="96"/>
      <c r="CPO319" s="96"/>
      <c r="CPP319" s="96"/>
      <c r="CPQ319" s="96"/>
      <c r="CPR319" s="96"/>
      <c r="CPS319" s="96"/>
      <c r="CPT319" s="96"/>
      <c r="CPU319" s="96"/>
      <c r="CPV319" s="96"/>
      <c r="CPW319" s="96"/>
      <c r="CPX319" s="96"/>
      <c r="CPY319" s="96"/>
      <c r="CPZ319" s="96"/>
      <c r="CQA319" s="96"/>
      <c r="CQB319" s="96"/>
      <c r="CQC319" s="96"/>
      <c r="CQD319" s="96"/>
      <c r="CQE319" s="96"/>
      <c r="CQF319" s="96"/>
      <c r="CQG319" s="96"/>
      <c r="CQH319" s="96"/>
      <c r="CQI319" s="96"/>
      <c r="CQJ319" s="96"/>
      <c r="CQK319" s="96"/>
      <c r="CQL319" s="96"/>
      <c r="CQM319" s="96"/>
      <c r="CQN319" s="96"/>
      <c r="CQO319" s="96"/>
      <c r="CQP319" s="96"/>
      <c r="CQQ319" s="96"/>
      <c r="CQR319" s="96"/>
      <c r="CQS319" s="96"/>
      <c r="CQT319" s="96"/>
      <c r="CQU319" s="96"/>
      <c r="CQV319" s="96"/>
      <c r="CQW319" s="96"/>
      <c r="CQX319" s="96"/>
      <c r="CQY319" s="96"/>
      <c r="CQZ319" s="96"/>
      <c r="CRA319" s="96"/>
      <c r="CRB319" s="96"/>
      <c r="CRC319" s="96"/>
      <c r="CRD319" s="96"/>
      <c r="CRE319" s="96"/>
      <c r="CRF319" s="96"/>
      <c r="CRG319" s="96"/>
      <c r="CRH319" s="96"/>
      <c r="CRI319" s="96"/>
      <c r="CRJ319" s="96"/>
      <c r="CRK319" s="96"/>
      <c r="CRL319" s="96"/>
      <c r="CRM319" s="96"/>
      <c r="CRN319" s="96"/>
      <c r="CRO319" s="96"/>
      <c r="CRP319" s="96"/>
      <c r="CRQ319" s="96"/>
      <c r="CRR319" s="96"/>
      <c r="CRS319" s="96"/>
      <c r="CRT319" s="96"/>
      <c r="CRU319" s="96"/>
      <c r="CRV319" s="96"/>
      <c r="CRW319" s="96"/>
      <c r="CRX319" s="96"/>
      <c r="CRY319" s="96"/>
      <c r="CRZ319" s="96"/>
      <c r="CSA319" s="96"/>
      <c r="CSB319" s="96"/>
      <c r="CSC319" s="96"/>
      <c r="CSD319" s="96"/>
      <c r="CSE319" s="96"/>
      <c r="CSF319" s="96"/>
      <c r="CSG319" s="96"/>
      <c r="CSH319" s="96"/>
      <c r="CSI319" s="96"/>
      <c r="CSJ319" s="96"/>
      <c r="CSK319" s="96"/>
      <c r="CSL319" s="96"/>
      <c r="CSM319" s="96"/>
      <c r="CSN319" s="96"/>
      <c r="CSO319" s="96"/>
      <c r="CSP319" s="96"/>
      <c r="CSQ319" s="96"/>
      <c r="CSR319" s="96"/>
      <c r="CSS319" s="96"/>
      <c r="CST319" s="96"/>
      <c r="CSU319" s="96"/>
      <c r="CSV319" s="96"/>
      <c r="CSW319" s="96"/>
      <c r="CSX319" s="96"/>
      <c r="CSY319" s="96"/>
      <c r="CSZ319" s="96"/>
      <c r="CTA319" s="96"/>
      <c r="CTB319" s="96"/>
      <c r="CTC319" s="96"/>
      <c r="CTD319" s="96"/>
      <c r="CTE319" s="96"/>
      <c r="CTF319" s="96"/>
      <c r="CTG319" s="96"/>
      <c r="CTH319" s="96"/>
      <c r="CTI319" s="96"/>
      <c r="CTJ319" s="96"/>
      <c r="CTK319" s="96"/>
      <c r="CTL319" s="96"/>
      <c r="CTM319" s="96"/>
      <c r="CTN319" s="96"/>
      <c r="CTO319" s="96"/>
      <c r="CTP319" s="96"/>
      <c r="CTQ319" s="96"/>
      <c r="CTR319" s="96"/>
      <c r="CTS319" s="96"/>
      <c r="CTT319" s="96"/>
      <c r="CTU319" s="96"/>
      <c r="CTV319" s="96"/>
      <c r="CTW319" s="96"/>
      <c r="CTX319" s="96"/>
      <c r="CTY319" s="96"/>
      <c r="CTZ319" s="96"/>
      <c r="CUA319" s="96"/>
      <c r="CUB319" s="96"/>
      <c r="CUC319" s="96"/>
      <c r="CUD319" s="96"/>
      <c r="CUE319" s="96"/>
      <c r="CUF319" s="96"/>
      <c r="CUG319" s="96"/>
      <c r="CUH319" s="96"/>
      <c r="CUI319" s="96"/>
      <c r="CUJ319" s="96"/>
      <c r="CUK319" s="96"/>
      <c r="CUL319" s="96"/>
      <c r="CUM319" s="96"/>
      <c r="CUN319" s="96"/>
      <c r="CUO319" s="96"/>
      <c r="CUP319" s="96"/>
      <c r="CUQ319" s="96"/>
      <c r="CUR319" s="96"/>
      <c r="CUS319" s="96"/>
      <c r="CUT319" s="96"/>
      <c r="CUU319" s="96"/>
      <c r="CUV319" s="96"/>
      <c r="CUW319" s="96"/>
      <c r="CUX319" s="96"/>
      <c r="CUY319" s="96"/>
      <c r="CUZ319" s="96"/>
      <c r="CVA319" s="96"/>
      <c r="CVB319" s="96"/>
      <c r="CVC319" s="96"/>
      <c r="CVD319" s="96"/>
      <c r="CVE319" s="96"/>
      <c r="CVF319" s="96"/>
      <c r="CVG319" s="96"/>
      <c r="CVH319" s="96"/>
      <c r="CVI319" s="96"/>
      <c r="CVJ319" s="96"/>
      <c r="CVK319" s="96"/>
      <c r="CVL319" s="96"/>
      <c r="CVM319" s="96"/>
      <c r="CVN319" s="96"/>
      <c r="CVO319" s="96"/>
      <c r="CVP319" s="96"/>
      <c r="CVQ319" s="96"/>
      <c r="CVR319" s="96"/>
      <c r="CVS319" s="96"/>
      <c r="CVT319" s="96"/>
      <c r="CVU319" s="96"/>
      <c r="CVV319" s="96"/>
      <c r="CVW319" s="96"/>
      <c r="CVX319" s="96"/>
      <c r="CVY319" s="96"/>
      <c r="CVZ319" s="96"/>
      <c r="CWA319" s="96"/>
      <c r="CWB319" s="96"/>
      <c r="CWC319" s="96"/>
      <c r="CWD319" s="96"/>
      <c r="CWE319" s="96"/>
      <c r="CWF319" s="96"/>
      <c r="CWG319" s="96"/>
      <c r="CWH319" s="96"/>
      <c r="CWI319" s="96"/>
      <c r="CWJ319" s="96"/>
      <c r="CWK319" s="96"/>
      <c r="CWL319" s="96"/>
      <c r="CWM319" s="96"/>
      <c r="CWN319" s="96"/>
      <c r="CWO319" s="96"/>
      <c r="CWP319" s="96"/>
      <c r="CWQ319" s="96"/>
      <c r="CWR319" s="96"/>
      <c r="CWS319" s="96"/>
      <c r="CWT319" s="96"/>
      <c r="CWU319" s="96"/>
      <c r="CWV319" s="96"/>
      <c r="CWW319" s="96"/>
      <c r="CWX319" s="96"/>
      <c r="CWY319" s="96"/>
      <c r="CWZ319" s="96"/>
      <c r="CXA319" s="96"/>
      <c r="CXB319" s="96"/>
      <c r="CXC319" s="96"/>
      <c r="CXD319" s="96"/>
      <c r="CXE319" s="96"/>
      <c r="CXF319" s="96"/>
      <c r="CXG319" s="96"/>
      <c r="CXH319" s="96"/>
      <c r="CXI319" s="96"/>
      <c r="CXJ319" s="96"/>
      <c r="CXK319" s="96"/>
      <c r="CXL319" s="96"/>
      <c r="CXM319" s="96"/>
      <c r="CXN319" s="96"/>
      <c r="CXO319" s="96"/>
      <c r="CXP319" s="96"/>
      <c r="CXQ319" s="96"/>
      <c r="CXR319" s="96"/>
      <c r="CXS319" s="96"/>
      <c r="CXT319" s="96"/>
      <c r="CXU319" s="96"/>
      <c r="CXV319" s="96"/>
      <c r="CXW319" s="96"/>
      <c r="CXX319" s="96"/>
      <c r="CXY319" s="96"/>
      <c r="CXZ319" s="96"/>
      <c r="CYA319" s="96"/>
      <c r="CYB319" s="96"/>
      <c r="CYC319" s="96"/>
      <c r="CYD319" s="96"/>
      <c r="CYE319" s="96"/>
      <c r="CYF319" s="96"/>
      <c r="CYG319" s="96"/>
      <c r="CYH319" s="96"/>
      <c r="CYI319" s="96"/>
      <c r="CYJ319" s="96"/>
      <c r="CYK319" s="96"/>
      <c r="CYL319" s="96"/>
      <c r="CYM319" s="96"/>
      <c r="CYN319" s="96"/>
      <c r="CYO319" s="96"/>
      <c r="CYP319" s="96"/>
      <c r="CYQ319" s="96"/>
      <c r="CYR319" s="96"/>
      <c r="CYS319" s="96"/>
      <c r="CYT319" s="96"/>
      <c r="CYU319" s="96"/>
      <c r="CYV319" s="96"/>
      <c r="CYW319" s="96"/>
      <c r="CYX319" s="96"/>
      <c r="CYY319" s="96"/>
      <c r="CYZ319" s="96"/>
      <c r="CZA319" s="96"/>
      <c r="CZB319" s="96"/>
      <c r="CZC319" s="96"/>
      <c r="CZD319" s="96"/>
      <c r="CZE319" s="96"/>
      <c r="CZF319" s="96"/>
      <c r="CZG319" s="96"/>
      <c r="CZH319" s="96"/>
      <c r="CZI319" s="96"/>
      <c r="CZJ319" s="96"/>
      <c r="CZK319" s="96"/>
      <c r="CZL319" s="96"/>
      <c r="CZM319" s="96"/>
      <c r="CZN319" s="96"/>
      <c r="CZO319" s="96"/>
      <c r="CZP319" s="96"/>
      <c r="CZQ319" s="96"/>
      <c r="CZR319" s="96"/>
      <c r="CZS319" s="96"/>
      <c r="CZT319" s="96"/>
      <c r="CZU319" s="96"/>
      <c r="CZV319" s="96"/>
      <c r="CZW319" s="96"/>
      <c r="CZX319" s="96"/>
      <c r="CZY319" s="96"/>
      <c r="CZZ319" s="96"/>
      <c r="DAA319" s="96"/>
      <c r="DAB319" s="96"/>
      <c r="DAC319" s="96"/>
      <c r="DAD319" s="96"/>
      <c r="DAE319" s="96"/>
      <c r="DAF319" s="96"/>
      <c r="DAG319" s="96"/>
      <c r="DAH319" s="96"/>
      <c r="DAI319" s="96"/>
      <c r="DAJ319" s="96"/>
      <c r="DAK319" s="96"/>
      <c r="DAL319" s="96"/>
      <c r="DAM319" s="96"/>
      <c r="DAN319" s="96"/>
      <c r="DAO319" s="96"/>
      <c r="DAP319" s="96"/>
      <c r="DAQ319" s="96"/>
      <c r="DAR319" s="96"/>
      <c r="DAS319" s="96"/>
      <c r="DAT319" s="96"/>
      <c r="DAU319" s="96"/>
      <c r="DAV319" s="96"/>
      <c r="DAW319" s="96"/>
      <c r="DAX319" s="96"/>
      <c r="DAY319" s="96"/>
      <c r="DAZ319" s="96"/>
      <c r="DBA319" s="96"/>
      <c r="DBB319" s="96"/>
      <c r="DBC319" s="96"/>
      <c r="DBD319" s="96"/>
      <c r="DBE319" s="96"/>
      <c r="DBF319" s="96"/>
      <c r="DBG319" s="96"/>
      <c r="DBH319" s="96"/>
      <c r="DBI319" s="96"/>
      <c r="DBJ319" s="96"/>
      <c r="DBK319" s="96"/>
      <c r="DBL319" s="96"/>
      <c r="DBM319" s="96"/>
      <c r="DBN319" s="96"/>
      <c r="DBO319" s="96"/>
      <c r="DBP319" s="96"/>
      <c r="DBQ319" s="96"/>
      <c r="DBR319" s="96"/>
      <c r="DBS319" s="96"/>
      <c r="DBT319" s="96"/>
      <c r="DBU319" s="96"/>
      <c r="DBV319" s="96"/>
      <c r="DBW319" s="96"/>
      <c r="DBX319" s="96"/>
      <c r="DBY319" s="96"/>
      <c r="DBZ319" s="96"/>
      <c r="DCA319" s="96"/>
      <c r="DCB319" s="96"/>
      <c r="DCC319" s="96"/>
      <c r="DCD319" s="96"/>
      <c r="DCE319" s="96"/>
      <c r="DCF319" s="96"/>
      <c r="DCG319" s="96"/>
      <c r="DCH319" s="96"/>
      <c r="DCI319" s="96"/>
      <c r="DCJ319" s="96"/>
      <c r="DCK319" s="96"/>
      <c r="DCL319" s="96"/>
      <c r="DCM319" s="96"/>
      <c r="DCN319" s="96"/>
      <c r="DCO319" s="96"/>
      <c r="DCP319" s="96"/>
      <c r="DCQ319" s="96"/>
      <c r="DCR319" s="96"/>
      <c r="DCS319" s="96"/>
      <c r="DCT319" s="96"/>
      <c r="DCU319" s="96"/>
      <c r="DCV319" s="96"/>
      <c r="DCW319" s="96"/>
      <c r="DCX319" s="96"/>
      <c r="DCY319" s="96"/>
      <c r="DCZ319" s="96"/>
      <c r="DDA319" s="96"/>
      <c r="DDB319" s="96"/>
      <c r="DDC319" s="96"/>
      <c r="DDD319" s="96"/>
      <c r="DDE319" s="96"/>
      <c r="DDF319" s="96"/>
      <c r="DDG319" s="96"/>
      <c r="DDH319" s="96"/>
      <c r="DDI319" s="96"/>
      <c r="DDJ319" s="96"/>
      <c r="DDK319" s="96"/>
      <c r="DDL319" s="96"/>
      <c r="DDM319" s="96"/>
      <c r="DDN319" s="96"/>
      <c r="DDO319" s="96"/>
      <c r="DDP319" s="96"/>
      <c r="DDQ319" s="96"/>
      <c r="DDR319" s="96"/>
      <c r="DDS319" s="96"/>
      <c r="DDT319" s="96"/>
      <c r="DDU319" s="96"/>
      <c r="DDV319" s="96"/>
      <c r="DDW319" s="96"/>
      <c r="DDX319" s="96"/>
      <c r="DDY319" s="96"/>
      <c r="DDZ319" s="96"/>
      <c r="DEA319" s="96"/>
      <c r="DEB319" s="96"/>
      <c r="DEC319" s="96"/>
      <c r="DED319" s="96"/>
      <c r="DEE319" s="96"/>
      <c r="DEF319" s="96"/>
      <c r="DEG319" s="96"/>
      <c r="DEH319" s="96"/>
      <c r="DEI319" s="96"/>
      <c r="DEJ319" s="96"/>
      <c r="DEK319" s="96"/>
      <c r="DEL319" s="96"/>
      <c r="DEM319" s="96"/>
      <c r="DEN319" s="96"/>
      <c r="DEO319" s="96"/>
      <c r="DEP319" s="96"/>
      <c r="DEQ319" s="96"/>
      <c r="DER319" s="96"/>
      <c r="DES319" s="96"/>
      <c r="DET319" s="96"/>
      <c r="DEU319" s="96"/>
      <c r="DEV319" s="96"/>
      <c r="DEW319" s="96"/>
      <c r="DEX319" s="96"/>
      <c r="DEY319" s="96"/>
      <c r="DEZ319" s="96"/>
      <c r="DFA319" s="96"/>
      <c r="DFB319" s="96"/>
      <c r="DFC319" s="96"/>
      <c r="DFD319" s="96"/>
      <c r="DFE319" s="96"/>
      <c r="DFF319" s="96"/>
      <c r="DFG319" s="96"/>
      <c r="DFH319" s="96"/>
      <c r="DFI319" s="96"/>
      <c r="DFJ319" s="96"/>
      <c r="DFK319" s="96"/>
      <c r="DFL319" s="96"/>
      <c r="DFM319" s="96"/>
      <c r="DFN319" s="96"/>
      <c r="DFO319" s="96"/>
      <c r="DFP319" s="96"/>
      <c r="DFQ319" s="96"/>
      <c r="DFR319" s="96"/>
      <c r="DFS319" s="96"/>
      <c r="DFT319" s="96"/>
      <c r="DFU319" s="96"/>
      <c r="DFV319" s="96"/>
      <c r="DFW319" s="96"/>
      <c r="DFX319" s="96"/>
      <c r="DFY319" s="96"/>
      <c r="DFZ319" s="96"/>
      <c r="DGA319" s="96"/>
      <c r="DGB319" s="96"/>
      <c r="DGC319" s="96"/>
      <c r="DGD319" s="96"/>
      <c r="DGE319" s="96"/>
      <c r="DGF319" s="96"/>
      <c r="DGG319" s="96"/>
      <c r="DGH319" s="96"/>
      <c r="DGI319" s="96"/>
      <c r="DGJ319" s="96"/>
      <c r="DGK319" s="96"/>
      <c r="DGL319" s="96"/>
      <c r="DGM319" s="96"/>
      <c r="DGN319" s="96"/>
      <c r="DGO319" s="96"/>
      <c r="DGP319" s="96"/>
      <c r="DGQ319" s="96"/>
      <c r="DGR319" s="96"/>
      <c r="DGS319" s="96"/>
      <c r="DGT319" s="96"/>
      <c r="DGU319" s="96"/>
      <c r="DGV319" s="96"/>
      <c r="DGW319" s="96"/>
      <c r="DGX319" s="96"/>
      <c r="DGY319" s="96"/>
      <c r="DGZ319" s="96"/>
      <c r="DHA319" s="96"/>
      <c r="DHB319" s="96"/>
      <c r="DHC319" s="96"/>
      <c r="DHD319" s="96"/>
      <c r="DHE319" s="96"/>
      <c r="DHF319" s="96"/>
      <c r="DHG319" s="96"/>
      <c r="DHH319" s="96"/>
      <c r="DHI319" s="96"/>
      <c r="DHJ319" s="96"/>
      <c r="DHK319" s="96"/>
      <c r="DHL319" s="96"/>
      <c r="DHM319" s="96"/>
      <c r="DHN319" s="96"/>
      <c r="DHO319" s="96"/>
      <c r="DHP319" s="96"/>
      <c r="DHQ319" s="96"/>
      <c r="DHR319" s="96"/>
      <c r="DHS319" s="96"/>
      <c r="DHT319" s="96"/>
      <c r="DHU319" s="96"/>
      <c r="DHV319" s="96"/>
      <c r="DHW319" s="96"/>
      <c r="DHX319" s="96"/>
      <c r="DHY319" s="96"/>
      <c r="DHZ319" s="96"/>
      <c r="DIA319" s="96"/>
      <c r="DIB319" s="96"/>
      <c r="DIC319" s="96"/>
      <c r="DID319" s="96"/>
      <c r="DIE319" s="96"/>
      <c r="DIF319" s="96"/>
      <c r="DIG319" s="96"/>
      <c r="DIH319" s="96"/>
      <c r="DII319" s="96"/>
      <c r="DIJ319" s="96"/>
      <c r="DIK319" s="96"/>
      <c r="DIL319" s="96"/>
      <c r="DIM319" s="96"/>
      <c r="DIN319" s="96"/>
      <c r="DIO319" s="96"/>
      <c r="DIP319" s="96"/>
      <c r="DIQ319" s="96"/>
      <c r="DIR319" s="96"/>
      <c r="DIS319" s="96"/>
      <c r="DIT319" s="96"/>
      <c r="DIU319" s="96"/>
      <c r="DIV319" s="96"/>
      <c r="DIW319" s="96"/>
      <c r="DIX319" s="96"/>
      <c r="DIY319" s="96"/>
      <c r="DIZ319" s="96"/>
      <c r="DJA319" s="96"/>
      <c r="DJB319" s="96"/>
      <c r="DJC319" s="96"/>
      <c r="DJD319" s="96"/>
      <c r="DJE319" s="96"/>
      <c r="DJF319" s="96"/>
      <c r="DJG319" s="96"/>
      <c r="DJH319" s="96"/>
      <c r="DJI319" s="96"/>
      <c r="DJJ319" s="96"/>
      <c r="DJK319" s="96"/>
      <c r="DJL319" s="96"/>
      <c r="DJM319" s="96"/>
      <c r="DJN319" s="96"/>
      <c r="DJO319" s="96"/>
      <c r="DJP319" s="96"/>
      <c r="DJQ319" s="96"/>
      <c r="DJR319" s="96"/>
      <c r="DJS319" s="96"/>
      <c r="DJT319" s="96"/>
      <c r="DJU319" s="96"/>
      <c r="DJV319" s="96"/>
      <c r="DJW319" s="96"/>
      <c r="DJX319" s="96"/>
      <c r="DJY319" s="96"/>
      <c r="DJZ319" s="96"/>
      <c r="DKA319" s="96"/>
      <c r="DKB319" s="96"/>
      <c r="DKC319" s="96"/>
      <c r="DKD319" s="96"/>
      <c r="DKE319" s="96"/>
      <c r="DKF319" s="96"/>
      <c r="DKG319" s="96"/>
      <c r="DKH319" s="96"/>
      <c r="DKI319" s="96"/>
      <c r="DKJ319" s="96"/>
      <c r="DKK319" s="96"/>
      <c r="DKL319" s="96"/>
      <c r="DKM319" s="96"/>
      <c r="DKN319" s="96"/>
      <c r="DKO319" s="96"/>
      <c r="DKP319" s="96"/>
      <c r="DKQ319" s="96"/>
      <c r="DKR319" s="96"/>
      <c r="DKS319" s="96"/>
      <c r="DKT319" s="96"/>
      <c r="DKU319" s="96"/>
      <c r="DKV319" s="96"/>
      <c r="DKW319" s="96"/>
      <c r="DKX319" s="96"/>
      <c r="DKY319" s="96"/>
      <c r="DKZ319" s="96"/>
      <c r="DLA319" s="96"/>
      <c r="DLB319" s="96"/>
      <c r="DLC319" s="96"/>
      <c r="DLD319" s="96"/>
      <c r="DLE319" s="96"/>
      <c r="DLF319" s="96"/>
      <c r="DLG319" s="96"/>
      <c r="DLH319" s="96"/>
      <c r="DLI319" s="96"/>
      <c r="DLJ319" s="96"/>
      <c r="DLK319" s="96"/>
      <c r="DLL319" s="96"/>
      <c r="DLM319" s="96"/>
      <c r="DLN319" s="96"/>
      <c r="DLO319" s="96"/>
      <c r="DLP319" s="96"/>
      <c r="DLQ319" s="96"/>
      <c r="DLR319" s="96"/>
      <c r="DLS319" s="96"/>
      <c r="DLT319" s="96"/>
      <c r="DLU319" s="96"/>
      <c r="DLV319" s="96"/>
      <c r="DLW319" s="96"/>
      <c r="DLX319" s="96"/>
      <c r="DLY319" s="96"/>
      <c r="DLZ319" s="96"/>
      <c r="DMA319" s="96"/>
      <c r="DMB319" s="96"/>
      <c r="DMC319" s="96"/>
      <c r="DMD319" s="96"/>
      <c r="DME319" s="96"/>
      <c r="DMF319" s="96"/>
      <c r="DMG319" s="96"/>
      <c r="DMH319" s="96"/>
      <c r="DMI319" s="96"/>
      <c r="DMJ319" s="96"/>
      <c r="DMK319" s="96"/>
      <c r="DML319" s="96"/>
      <c r="DMM319" s="96"/>
      <c r="DMN319" s="96"/>
      <c r="DMO319" s="96"/>
      <c r="DMP319" s="96"/>
      <c r="DMQ319" s="96"/>
      <c r="DMR319" s="96"/>
      <c r="DMS319" s="96"/>
      <c r="DMT319" s="96"/>
      <c r="DMU319" s="96"/>
      <c r="DMV319" s="96"/>
      <c r="DMW319" s="96"/>
      <c r="DMX319" s="96"/>
      <c r="DMY319" s="96"/>
      <c r="DMZ319" s="96"/>
      <c r="DNA319" s="96"/>
      <c r="DNB319" s="96"/>
      <c r="DNC319" s="96"/>
      <c r="DND319" s="96"/>
      <c r="DNE319" s="96"/>
      <c r="DNF319" s="96"/>
      <c r="DNG319" s="96"/>
      <c r="DNH319" s="96"/>
      <c r="DNI319" s="96"/>
      <c r="DNJ319" s="96"/>
      <c r="DNK319" s="96"/>
      <c r="DNL319" s="96"/>
      <c r="DNM319" s="96"/>
      <c r="DNN319" s="96"/>
      <c r="DNO319" s="96"/>
      <c r="DNP319" s="96"/>
      <c r="DNQ319" s="96"/>
      <c r="DNR319" s="96"/>
      <c r="DNS319" s="96"/>
      <c r="DNT319" s="96"/>
      <c r="DNU319" s="96"/>
      <c r="DNV319" s="96"/>
      <c r="DNW319" s="96"/>
      <c r="DNX319" s="96"/>
      <c r="DNY319" s="96"/>
      <c r="DNZ319" s="96"/>
      <c r="DOA319" s="96"/>
      <c r="DOB319" s="96"/>
      <c r="DOC319" s="96"/>
      <c r="DOD319" s="96"/>
      <c r="DOE319" s="96"/>
      <c r="DOF319" s="96"/>
      <c r="DOG319" s="96"/>
      <c r="DOH319" s="96"/>
      <c r="DOI319" s="96"/>
      <c r="DOJ319" s="96"/>
      <c r="DOK319" s="96"/>
      <c r="DOL319" s="96"/>
      <c r="DOM319" s="96"/>
      <c r="DON319" s="96"/>
      <c r="DOO319" s="96"/>
      <c r="DOP319" s="96"/>
      <c r="DOQ319" s="96"/>
      <c r="DOR319" s="96"/>
      <c r="DOS319" s="96"/>
      <c r="DOT319" s="96"/>
      <c r="DOU319" s="96"/>
      <c r="DOV319" s="96"/>
      <c r="DOW319" s="96"/>
      <c r="DOX319" s="96"/>
      <c r="DOY319" s="96"/>
      <c r="DOZ319" s="96"/>
      <c r="DPA319" s="96"/>
      <c r="DPB319" s="96"/>
      <c r="DPC319" s="96"/>
      <c r="DPD319" s="96"/>
      <c r="DPE319" s="96"/>
      <c r="DPF319" s="96"/>
      <c r="DPG319" s="96"/>
      <c r="DPH319" s="96"/>
      <c r="DPI319" s="96"/>
      <c r="DPJ319" s="96"/>
      <c r="DPK319" s="96"/>
      <c r="DPL319" s="96"/>
      <c r="DPM319" s="96"/>
      <c r="DPN319" s="96"/>
      <c r="DPO319" s="96"/>
      <c r="DPP319" s="96"/>
      <c r="DPQ319" s="96"/>
      <c r="DPR319" s="96"/>
      <c r="DPS319" s="96"/>
      <c r="DPT319" s="96"/>
      <c r="DPU319" s="96"/>
      <c r="DPV319" s="96"/>
      <c r="DPW319" s="96"/>
      <c r="DPX319" s="96"/>
      <c r="DPY319" s="96"/>
      <c r="DPZ319" s="96"/>
      <c r="DQA319" s="96"/>
      <c r="DQB319" s="96"/>
      <c r="DQC319" s="96"/>
      <c r="DQD319" s="96"/>
      <c r="DQE319" s="96"/>
      <c r="DQF319" s="96"/>
      <c r="DQG319" s="96"/>
      <c r="DQH319" s="96"/>
      <c r="DQI319" s="96"/>
      <c r="DQJ319" s="96"/>
      <c r="DQK319" s="96"/>
      <c r="DQL319" s="96"/>
      <c r="DQM319" s="96"/>
      <c r="DQN319" s="96"/>
      <c r="DQO319" s="96"/>
      <c r="DQP319" s="96"/>
      <c r="DQQ319" s="96"/>
      <c r="DQR319" s="96"/>
      <c r="DQS319" s="96"/>
      <c r="DQT319" s="96"/>
      <c r="DQU319" s="96"/>
      <c r="DQV319" s="96"/>
      <c r="DQW319" s="96"/>
      <c r="DQX319" s="96"/>
      <c r="DQY319" s="96"/>
      <c r="DQZ319" s="96"/>
      <c r="DRA319" s="96"/>
      <c r="DRB319" s="96"/>
      <c r="DRC319" s="96"/>
      <c r="DRD319" s="96"/>
      <c r="DRE319" s="96"/>
      <c r="DRF319" s="96"/>
      <c r="DRG319" s="96"/>
      <c r="DRH319" s="96"/>
      <c r="DRI319" s="96"/>
      <c r="DRJ319" s="96"/>
      <c r="DRK319" s="96"/>
      <c r="DRL319" s="96"/>
      <c r="DRM319" s="96"/>
      <c r="DRN319" s="96"/>
      <c r="DRO319" s="96"/>
      <c r="DRP319" s="96"/>
      <c r="DRQ319" s="96"/>
      <c r="DRR319" s="96"/>
      <c r="DRS319" s="96"/>
      <c r="DRT319" s="96"/>
      <c r="DRU319" s="96"/>
      <c r="DRV319" s="96"/>
      <c r="DRW319" s="96"/>
      <c r="DRX319" s="96"/>
      <c r="DRY319" s="96"/>
      <c r="DRZ319" s="96"/>
      <c r="DSA319" s="96"/>
      <c r="DSB319" s="96"/>
      <c r="DSC319" s="96"/>
      <c r="DSD319" s="96"/>
      <c r="DSE319" s="96"/>
      <c r="DSF319" s="96"/>
      <c r="DSG319" s="96"/>
      <c r="DSH319" s="96"/>
      <c r="DSI319" s="96"/>
      <c r="DSJ319" s="96"/>
      <c r="DSK319" s="96"/>
      <c r="DSL319" s="96"/>
      <c r="DSM319" s="96"/>
      <c r="DSN319" s="96"/>
      <c r="DSO319" s="96"/>
      <c r="DSP319" s="96"/>
      <c r="DSQ319" s="96"/>
      <c r="DSR319" s="96"/>
      <c r="DSS319" s="96"/>
      <c r="DST319" s="96"/>
      <c r="DSU319" s="96"/>
      <c r="DSV319" s="96"/>
      <c r="DSW319" s="96"/>
      <c r="DSX319" s="96"/>
      <c r="DSY319" s="96"/>
      <c r="DSZ319" s="96"/>
      <c r="DTA319" s="96"/>
      <c r="DTB319" s="96"/>
      <c r="DTC319" s="96"/>
      <c r="DTD319" s="96"/>
      <c r="DTE319" s="96"/>
      <c r="DTF319" s="96"/>
      <c r="DTG319" s="96"/>
      <c r="DTH319" s="96"/>
      <c r="DTI319" s="96"/>
      <c r="DTJ319" s="96"/>
      <c r="DTK319" s="96"/>
      <c r="DTL319" s="96"/>
      <c r="DTM319" s="96"/>
      <c r="DTN319" s="96"/>
      <c r="DTO319" s="96"/>
      <c r="DTP319" s="96"/>
      <c r="DTQ319" s="96"/>
      <c r="DTR319" s="96"/>
      <c r="DTS319" s="96"/>
      <c r="DTT319" s="96"/>
      <c r="DTU319" s="96"/>
      <c r="DTV319" s="96"/>
      <c r="DTW319" s="96"/>
      <c r="DTX319" s="96"/>
      <c r="DTY319" s="96"/>
      <c r="DTZ319" s="96"/>
      <c r="DUA319" s="96"/>
      <c r="DUB319" s="96"/>
      <c r="DUC319" s="96"/>
      <c r="DUD319" s="96"/>
      <c r="DUE319" s="96"/>
      <c r="DUF319" s="96"/>
      <c r="DUG319" s="96"/>
      <c r="DUH319" s="96"/>
      <c r="DUI319" s="96"/>
      <c r="DUJ319" s="96"/>
      <c r="DUK319" s="96"/>
      <c r="DUL319" s="96"/>
      <c r="DUM319" s="96"/>
      <c r="DUN319" s="96"/>
      <c r="DUO319" s="96"/>
      <c r="DUP319" s="96"/>
      <c r="DUQ319" s="96"/>
      <c r="DUR319" s="96"/>
      <c r="DUS319" s="96"/>
      <c r="DUT319" s="96"/>
      <c r="DUU319" s="96"/>
      <c r="DUV319" s="96"/>
      <c r="DUW319" s="96"/>
      <c r="DUX319" s="96"/>
      <c r="DUY319" s="96"/>
      <c r="DUZ319" s="96"/>
      <c r="DVA319" s="96"/>
      <c r="DVB319" s="96"/>
      <c r="DVC319" s="96"/>
      <c r="DVD319" s="96"/>
      <c r="DVE319" s="96"/>
      <c r="DVF319" s="96"/>
      <c r="DVG319" s="96"/>
      <c r="DVH319" s="96"/>
      <c r="DVI319" s="96"/>
      <c r="DVJ319" s="96"/>
      <c r="DVK319" s="96"/>
      <c r="DVL319" s="96"/>
      <c r="DVM319" s="96"/>
      <c r="DVN319" s="96"/>
      <c r="DVO319" s="96"/>
      <c r="DVP319" s="96"/>
      <c r="DVQ319" s="96"/>
      <c r="DVR319" s="96"/>
      <c r="DVS319" s="96"/>
      <c r="DVT319" s="96"/>
      <c r="DVU319" s="96"/>
      <c r="DVV319" s="96"/>
      <c r="DVW319" s="96"/>
      <c r="DVX319" s="96"/>
      <c r="DVY319" s="96"/>
      <c r="DVZ319" s="96"/>
      <c r="DWA319" s="96"/>
      <c r="DWB319" s="96"/>
      <c r="DWC319" s="96"/>
      <c r="DWD319" s="96"/>
      <c r="DWE319" s="96"/>
      <c r="DWF319" s="96"/>
      <c r="DWG319" s="96"/>
      <c r="DWH319" s="96"/>
      <c r="DWI319" s="96"/>
      <c r="DWJ319" s="96"/>
      <c r="DWK319" s="96"/>
      <c r="DWL319" s="96"/>
      <c r="DWM319" s="96"/>
      <c r="DWN319" s="96"/>
      <c r="DWO319" s="96"/>
      <c r="DWP319" s="96"/>
      <c r="DWQ319" s="96"/>
      <c r="DWR319" s="96"/>
      <c r="DWS319" s="96"/>
      <c r="DWT319" s="96"/>
      <c r="DWU319" s="96"/>
      <c r="DWV319" s="96"/>
      <c r="DWW319" s="96"/>
      <c r="DWX319" s="96"/>
      <c r="DWY319" s="96"/>
      <c r="DWZ319" s="96"/>
      <c r="DXA319" s="96"/>
      <c r="DXB319" s="96"/>
      <c r="DXC319" s="96"/>
      <c r="DXD319" s="96"/>
      <c r="DXE319" s="96"/>
      <c r="DXF319" s="96"/>
      <c r="DXG319" s="96"/>
      <c r="DXH319" s="96"/>
      <c r="DXI319" s="96"/>
      <c r="DXJ319" s="96"/>
      <c r="DXK319" s="96"/>
      <c r="DXL319" s="96"/>
      <c r="DXM319" s="96"/>
      <c r="DXN319" s="96"/>
      <c r="DXO319" s="96"/>
      <c r="DXP319" s="96"/>
      <c r="DXQ319" s="96"/>
      <c r="DXR319" s="96"/>
      <c r="DXS319" s="96"/>
      <c r="DXT319" s="96"/>
      <c r="DXU319" s="96"/>
      <c r="DXV319" s="96"/>
      <c r="DXW319" s="96"/>
      <c r="DXX319" s="96"/>
      <c r="DXY319" s="96"/>
      <c r="DXZ319" s="96"/>
      <c r="DYA319" s="96"/>
      <c r="DYB319" s="96"/>
      <c r="DYC319" s="96"/>
      <c r="DYD319" s="96"/>
      <c r="DYE319" s="96"/>
      <c r="DYF319" s="96"/>
      <c r="DYG319" s="96"/>
      <c r="DYH319" s="96"/>
      <c r="DYI319" s="96"/>
      <c r="DYJ319" s="96"/>
      <c r="DYK319" s="96"/>
      <c r="DYL319" s="96"/>
      <c r="DYM319" s="96"/>
      <c r="DYN319" s="96"/>
      <c r="DYO319" s="96"/>
      <c r="DYP319" s="96"/>
      <c r="DYQ319" s="96"/>
      <c r="DYR319" s="96"/>
      <c r="DYS319" s="96"/>
      <c r="DYT319" s="96"/>
      <c r="DYU319" s="96"/>
      <c r="DYV319" s="96"/>
      <c r="DYW319" s="96"/>
      <c r="DYX319" s="96"/>
      <c r="DYY319" s="96"/>
      <c r="DYZ319" s="96"/>
      <c r="DZA319" s="96"/>
      <c r="DZB319" s="96"/>
      <c r="DZC319" s="96"/>
      <c r="DZD319" s="96"/>
      <c r="DZE319" s="96"/>
      <c r="DZF319" s="96"/>
      <c r="DZG319" s="96"/>
      <c r="DZH319" s="96"/>
      <c r="DZI319" s="96"/>
      <c r="DZJ319" s="96"/>
      <c r="DZK319" s="96"/>
      <c r="DZL319" s="96"/>
      <c r="DZM319" s="96"/>
      <c r="DZN319" s="96"/>
      <c r="DZO319" s="96"/>
      <c r="DZP319" s="96"/>
      <c r="DZQ319" s="96"/>
      <c r="DZR319" s="96"/>
      <c r="DZS319" s="96"/>
      <c r="DZT319" s="96"/>
      <c r="DZU319" s="96"/>
      <c r="DZV319" s="96"/>
      <c r="DZW319" s="96"/>
      <c r="DZX319" s="96"/>
      <c r="DZY319" s="96"/>
      <c r="DZZ319" s="96"/>
      <c r="EAA319" s="96"/>
      <c r="EAB319" s="96"/>
      <c r="EAC319" s="96"/>
      <c r="EAD319" s="96"/>
      <c r="EAE319" s="96"/>
      <c r="EAF319" s="96"/>
      <c r="EAG319" s="96"/>
      <c r="EAH319" s="96"/>
      <c r="EAI319" s="96"/>
      <c r="EAJ319" s="96"/>
      <c r="EAK319" s="96"/>
      <c r="EAL319" s="96"/>
      <c r="EAM319" s="96"/>
      <c r="EAN319" s="96"/>
      <c r="EAO319" s="96"/>
      <c r="EAP319" s="96"/>
      <c r="EAQ319" s="96"/>
      <c r="EAR319" s="96"/>
      <c r="EAS319" s="96"/>
      <c r="EAT319" s="96"/>
      <c r="EAU319" s="96"/>
      <c r="EAV319" s="96"/>
      <c r="EAW319" s="96"/>
      <c r="EAX319" s="96"/>
      <c r="EAY319" s="96"/>
      <c r="EAZ319" s="96"/>
      <c r="EBA319" s="96"/>
      <c r="EBB319" s="96"/>
      <c r="EBC319" s="96"/>
      <c r="EBD319" s="96"/>
      <c r="EBE319" s="96"/>
      <c r="EBF319" s="96"/>
      <c r="EBG319" s="96"/>
      <c r="EBH319" s="96"/>
      <c r="EBI319" s="96"/>
      <c r="EBJ319" s="96"/>
      <c r="EBK319" s="96"/>
      <c r="EBL319" s="96"/>
      <c r="EBM319" s="96"/>
      <c r="EBN319" s="96"/>
      <c r="EBO319" s="96"/>
      <c r="EBP319" s="96"/>
      <c r="EBQ319" s="96"/>
      <c r="EBR319" s="96"/>
      <c r="EBS319" s="96"/>
      <c r="EBT319" s="96"/>
      <c r="EBU319" s="96"/>
      <c r="EBV319" s="96"/>
      <c r="EBW319" s="96"/>
      <c r="EBX319" s="96"/>
      <c r="EBY319" s="96"/>
      <c r="EBZ319" s="96"/>
      <c r="ECA319" s="96"/>
      <c r="ECB319" s="96"/>
      <c r="ECC319" s="96"/>
      <c r="ECD319" s="96"/>
      <c r="ECE319" s="96"/>
      <c r="ECF319" s="96"/>
      <c r="ECG319" s="96"/>
      <c r="ECH319" s="96"/>
      <c r="ECI319" s="96"/>
      <c r="ECJ319" s="96"/>
      <c r="ECK319" s="96"/>
      <c r="ECL319" s="96"/>
      <c r="ECM319" s="96"/>
      <c r="ECN319" s="96"/>
      <c r="ECO319" s="96"/>
      <c r="ECP319" s="96"/>
      <c r="ECQ319" s="96"/>
      <c r="ECR319" s="96"/>
      <c r="ECS319" s="96"/>
      <c r="ECT319" s="96"/>
      <c r="ECU319" s="96"/>
      <c r="ECV319" s="96"/>
      <c r="ECW319" s="96"/>
      <c r="ECX319" s="96"/>
      <c r="ECY319" s="96"/>
      <c r="ECZ319" s="96"/>
      <c r="EDA319" s="96"/>
      <c r="EDB319" s="96"/>
      <c r="EDC319" s="96"/>
      <c r="EDD319" s="96"/>
      <c r="EDE319" s="96"/>
      <c r="EDF319" s="96"/>
      <c r="EDG319" s="96"/>
      <c r="EDH319" s="96"/>
      <c r="EDI319" s="96"/>
      <c r="EDJ319" s="96"/>
      <c r="EDK319" s="96"/>
      <c r="EDL319" s="96"/>
      <c r="EDM319" s="96"/>
      <c r="EDN319" s="96"/>
      <c r="EDO319" s="96"/>
      <c r="EDP319" s="96"/>
      <c r="EDQ319" s="96"/>
      <c r="EDR319" s="96"/>
      <c r="EDS319" s="96"/>
      <c r="EDT319" s="96"/>
      <c r="EDU319" s="96"/>
      <c r="EDV319" s="96"/>
      <c r="EDW319" s="96"/>
      <c r="EDX319" s="96"/>
      <c r="EDY319" s="96"/>
      <c r="EDZ319" s="96"/>
      <c r="EEA319" s="96"/>
      <c r="EEB319" s="96"/>
      <c r="EEC319" s="96"/>
      <c r="EED319" s="96"/>
      <c r="EEE319" s="96"/>
      <c r="EEF319" s="96"/>
      <c r="EEG319" s="96"/>
      <c r="EEH319" s="96"/>
      <c r="EEI319" s="96"/>
      <c r="EEJ319" s="96"/>
      <c r="EEK319" s="96"/>
      <c r="EEL319" s="96"/>
      <c r="EEM319" s="96"/>
      <c r="EEN319" s="96"/>
      <c r="EEO319" s="96"/>
      <c r="EEP319" s="96"/>
      <c r="EEQ319" s="96"/>
      <c r="EER319" s="96"/>
      <c r="EES319" s="96"/>
      <c r="EET319" s="96"/>
      <c r="EEU319" s="96"/>
      <c r="EEV319" s="96"/>
      <c r="EEW319" s="96"/>
      <c r="EEX319" s="96"/>
      <c r="EEY319" s="96"/>
      <c r="EEZ319" s="96"/>
      <c r="EFA319" s="96"/>
      <c r="EFB319" s="96"/>
      <c r="EFC319" s="96"/>
      <c r="EFD319" s="96"/>
      <c r="EFE319" s="96"/>
      <c r="EFF319" s="96"/>
      <c r="EFG319" s="96"/>
      <c r="EFH319" s="96"/>
      <c r="EFI319" s="96"/>
      <c r="EFJ319" s="96"/>
      <c r="EFK319" s="96"/>
      <c r="EFL319" s="96"/>
      <c r="EFM319" s="96"/>
      <c r="EFN319" s="96"/>
      <c r="EFO319" s="96"/>
      <c r="EFP319" s="96"/>
      <c r="EFQ319" s="96"/>
      <c r="EFR319" s="96"/>
      <c r="EFS319" s="96"/>
      <c r="EFT319" s="96"/>
      <c r="EFU319" s="96"/>
      <c r="EFV319" s="96"/>
      <c r="EFW319" s="96"/>
      <c r="EFX319" s="96"/>
      <c r="EFY319" s="96"/>
      <c r="EFZ319" s="96"/>
      <c r="EGA319" s="96"/>
      <c r="EGB319" s="96"/>
      <c r="EGC319" s="96"/>
      <c r="EGD319" s="96"/>
      <c r="EGE319" s="96"/>
      <c r="EGF319" s="96"/>
      <c r="EGG319" s="96"/>
      <c r="EGH319" s="96"/>
      <c r="EGI319" s="96"/>
      <c r="EGJ319" s="96"/>
      <c r="EGK319" s="96"/>
      <c r="EGL319" s="96"/>
      <c r="EGM319" s="96"/>
      <c r="EGN319" s="96"/>
      <c r="EGO319" s="96"/>
      <c r="EGP319" s="96"/>
      <c r="EGQ319" s="96"/>
      <c r="EGR319" s="96"/>
      <c r="EGS319" s="96"/>
      <c r="EGT319" s="96"/>
      <c r="EGU319" s="96"/>
      <c r="EGV319" s="96"/>
      <c r="EGW319" s="96"/>
      <c r="EGX319" s="96"/>
      <c r="EGY319" s="96"/>
      <c r="EGZ319" s="96"/>
      <c r="EHA319" s="96"/>
      <c r="EHB319" s="96"/>
      <c r="EHC319" s="96"/>
      <c r="EHD319" s="96"/>
      <c r="EHE319" s="96"/>
      <c r="EHF319" s="96"/>
      <c r="EHG319" s="96"/>
      <c r="EHH319" s="96"/>
      <c r="EHI319" s="96"/>
      <c r="EHJ319" s="96"/>
      <c r="EHK319" s="96"/>
      <c r="EHL319" s="96"/>
      <c r="EHM319" s="96"/>
      <c r="EHN319" s="96"/>
      <c r="EHO319" s="96"/>
      <c r="EHP319" s="96"/>
      <c r="EHQ319" s="96"/>
      <c r="EHR319" s="96"/>
      <c r="EHS319" s="96"/>
      <c r="EHT319" s="96"/>
      <c r="EHU319" s="96"/>
      <c r="EHV319" s="96"/>
      <c r="EHW319" s="96"/>
      <c r="EHX319" s="96"/>
      <c r="EHY319" s="96"/>
      <c r="EHZ319" s="96"/>
      <c r="EIA319" s="96"/>
      <c r="EIB319" s="96"/>
      <c r="EIC319" s="96"/>
      <c r="EID319" s="96"/>
      <c r="EIE319" s="96"/>
      <c r="EIF319" s="96"/>
      <c r="EIG319" s="96"/>
      <c r="EIH319" s="96"/>
      <c r="EII319" s="96"/>
      <c r="EIJ319" s="96"/>
      <c r="EIK319" s="96"/>
      <c r="EIL319" s="96"/>
      <c r="EIM319" s="96"/>
      <c r="EIN319" s="96"/>
      <c r="EIO319" s="96"/>
      <c r="EIP319" s="96"/>
      <c r="EIQ319" s="96"/>
      <c r="EIR319" s="96"/>
      <c r="EIS319" s="96"/>
      <c r="EIT319" s="96"/>
      <c r="EIU319" s="96"/>
      <c r="EIV319" s="96"/>
      <c r="EIW319" s="96"/>
      <c r="EIX319" s="96"/>
      <c r="EIY319" s="96"/>
      <c r="EIZ319" s="96"/>
      <c r="EJA319" s="96"/>
      <c r="EJB319" s="96"/>
      <c r="EJC319" s="96"/>
      <c r="EJD319" s="96"/>
      <c r="EJE319" s="96"/>
      <c r="EJF319" s="96"/>
      <c r="EJG319" s="96"/>
      <c r="EJH319" s="96"/>
      <c r="EJI319" s="96"/>
      <c r="EJJ319" s="96"/>
      <c r="EJK319" s="96"/>
      <c r="EJL319" s="96"/>
      <c r="EJM319" s="96"/>
      <c r="EJN319" s="96"/>
      <c r="EJO319" s="96"/>
      <c r="EJP319" s="96"/>
      <c r="EJQ319" s="96"/>
      <c r="EJR319" s="96"/>
      <c r="EJS319" s="96"/>
      <c r="EJT319" s="96"/>
      <c r="EJU319" s="96"/>
      <c r="EJV319" s="96"/>
      <c r="EJW319" s="96"/>
      <c r="EJX319" s="96"/>
      <c r="EJY319" s="96"/>
      <c r="EJZ319" s="96"/>
      <c r="EKA319" s="96"/>
      <c r="EKB319" s="96"/>
      <c r="EKC319" s="96"/>
      <c r="EKD319" s="96"/>
      <c r="EKE319" s="96"/>
      <c r="EKF319" s="96"/>
      <c r="EKG319" s="96"/>
      <c r="EKH319" s="96"/>
      <c r="EKI319" s="96"/>
      <c r="EKJ319" s="96"/>
      <c r="EKK319" s="96"/>
      <c r="EKL319" s="96"/>
      <c r="EKM319" s="96"/>
      <c r="EKN319" s="96"/>
      <c r="EKO319" s="96"/>
      <c r="EKP319" s="96"/>
      <c r="EKQ319" s="96"/>
      <c r="EKR319" s="96"/>
      <c r="EKS319" s="96"/>
      <c r="EKT319" s="96"/>
      <c r="EKU319" s="96"/>
      <c r="EKV319" s="96"/>
      <c r="EKW319" s="96"/>
      <c r="EKX319" s="96"/>
      <c r="EKY319" s="96"/>
      <c r="EKZ319" s="96"/>
      <c r="ELA319" s="96"/>
      <c r="ELB319" s="96"/>
      <c r="ELC319" s="96"/>
      <c r="ELD319" s="96"/>
      <c r="ELE319" s="96"/>
      <c r="ELF319" s="96"/>
      <c r="ELG319" s="96"/>
      <c r="ELH319" s="96"/>
      <c r="ELI319" s="96"/>
      <c r="ELJ319" s="96"/>
      <c r="ELK319" s="96"/>
      <c r="ELL319" s="96"/>
      <c r="ELM319" s="96"/>
      <c r="ELN319" s="96"/>
      <c r="ELO319" s="96"/>
      <c r="ELP319" s="96"/>
      <c r="ELQ319" s="96"/>
      <c r="ELR319" s="96"/>
      <c r="ELS319" s="96"/>
      <c r="ELT319" s="96"/>
      <c r="ELU319" s="96"/>
      <c r="ELV319" s="96"/>
      <c r="ELW319" s="96"/>
      <c r="ELX319" s="96"/>
      <c r="ELY319" s="96"/>
      <c r="ELZ319" s="96"/>
      <c r="EMA319" s="96"/>
      <c r="EMB319" s="96"/>
      <c r="EMC319" s="96"/>
      <c r="EMD319" s="96"/>
      <c r="EME319" s="96"/>
      <c r="EMF319" s="96"/>
      <c r="EMG319" s="96"/>
      <c r="EMH319" s="96"/>
      <c r="EMI319" s="96"/>
      <c r="EMJ319" s="96"/>
      <c r="EMK319" s="96"/>
      <c r="EML319" s="96"/>
      <c r="EMM319" s="96"/>
      <c r="EMN319" s="96"/>
      <c r="EMO319" s="96"/>
      <c r="EMP319" s="96"/>
      <c r="EMQ319" s="96"/>
      <c r="EMR319" s="96"/>
      <c r="EMS319" s="96"/>
      <c r="EMT319" s="96"/>
      <c r="EMU319" s="96"/>
      <c r="EMV319" s="96"/>
      <c r="EMW319" s="96"/>
      <c r="EMX319" s="96"/>
      <c r="EMY319" s="96"/>
      <c r="EMZ319" s="96"/>
      <c r="ENA319" s="96"/>
      <c r="ENB319" s="96"/>
      <c r="ENC319" s="96"/>
      <c r="END319" s="96"/>
      <c r="ENE319" s="96"/>
      <c r="ENF319" s="96"/>
      <c r="ENG319" s="96"/>
      <c r="ENH319" s="96"/>
      <c r="ENI319" s="96"/>
      <c r="ENJ319" s="96"/>
      <c r="ENK319" s="96"/>
      <c r="ENL319" s="96"/>
      <c r="ENM319" s="96"/>
      <c r="ENN319" s="96"/>
      <c r="ENO319" s="96"/>
      <c r="ENP319" s="96"/>
      <c r="ENQ319" s="96"/>
      <c r="ENR319" s="96"/>
      <c r="ENS319" s="96"/>
      <c r="ENT319" s="96"/>
      <c r="ENU319" s="96"/>
      <c r="ENV319" s="96"/>
      <c r="ENW319" s="96"/>
      <c r="ENX319" s="96"/>
      <c r="ENY319" s="96"/>
      <c r="ENZ319" s="96"/>
      <c r="EOA319" s="96"/>
      <c r="EOB319" s="96"/>
      <c r="EOC319" s="96"/>
      <c r="EOD319" s="96"/>
      <c r="EOE319" s="96"/>
      <c r="EOF319" s="96"/>
      <c r="EOG319" s="96"/>
      <c r="EOH319" s="96"/>
      <c r="EOI319" s="96"/>
      <c r="EOJ319" s="96"/>
      <c r="EOK319" s="96"/>
      <c r="EOL319" s="96"/>
      <c r="EOM319" s="96"/>
      <c r="EON319" s="96"/>
      <c r="EOO319" s="96"/>
      <c r="EOP319" s="96"/>
      <c r="EOQ319" s="96"/>
      <c r="EOR319" s="96"/>
      <c r="EOS319" s="96"/>
      <c r="EOT319" s="96"/>
      <c r="EOU319" s="96"/>
      <c r="EOV319" s="96"/>
      <c r="EOW319" s="96"/>
      <c r="EOX319" s="96"/>
      <c r="EOY319" s="96"/>
      <c r="EOZ319" s="96"/>
      <c r="EPA319" s="96"/>
      <c r="EPB319" s="96"/>
      <c r="EPC319" s="96"/>
      <c r="EPD319" s="96"/>
      <c r="EPE319" s="96"/>
      <c r="EPF319" s="96"/>
      <c r="EPG319" s="96"/>
      <c r="EPH319" s="96"/>
      <c r="EPI319" s="96"/>
      <c r="EPJ319" s="96"/>
      <c r="EPK319" s="96"/>
      <c r="EPL319" s="96"/>
      <c r="EPM319" s="96"/>
      <c r="EPN319" s="96"/>
      <c r="EPO319" s="96"/>
      <c r="EPP319" s="96"/>
      <c r="EPQ319" s="96"/>
      <c r="EPR319" s="96"/>
      <c r="EPS319" s="96"/>
      <c r="EPT319" s="96"/>
      <c r="EPU319" s="96"/>
      <c r="EPV319" s="96"/>
      <c r="EPW319" s="96"/>
      <c r="EPX319" s="96"/>
      <c r="EPY319" s="96"/>
      <c r="EPZ319" s="96"/>
      <c r="EQA319" s="96"/>
      <c r="EQB319" s="96"/>
      <c r="EQC319" s="96"/>
      <c r="EQD319" s="96"/>
      <c r="EQE319" s="96"/>
      <c r="EQF319" s="96"/>
      <c r="EQG319" s="96"/>
      <c r="EQH319" s="96"/>
      <c r="EQI319" s="96"/>
      <c r="EQJ319" s="96"/>
      <c r="EQK319" s="96"/>
      <c r="EQL319" s="96"/>
      <c r="EQM319" s="96"/>
      <c r="EQN319" s="96"/>
      <c r="EQO319" s="96"/>
      <c r="EQP319" s="96"/>
      <c r="EQQ319" s="96"/>
      <c r="EQR319" s="96"/>
      <c r="EQS319" s="96"/>
      <c r="EQT319" s="96"/>
      <c r="EQU319" s="96"/>
      <c r="EQV319" s="96"/>
      <c r="EQW319" s="96"/>
      <c r="EQX319" s="96"/>
      <c r="EQY319" s="96"/>
      <c r="EQZ319" s="96"/>
      <c r="ERA319" s="96"/>
      <c r="ERB319" s="96"/>
      <c r="ERC319" s="96"/>
      <c r="ERD319" s="96"/>
      <c r="ERE319" s="96"/>
      <c r="ERF319" s="96"/>
      <c r="ERG319" s="96"/>
      <c r="ERH319" s="96"/>
      <c r="ERI319" s="96"/>
      <c r="ERJ319" s="96"/>
      <c r="ERK319" s="96"/>
      <c r="ERL319" s="96"/>
      <c r="ERM319" s="96"/>
      <c r="ERN319" s="96"/>
      <c r="ERO319" s="96"/>
      <c r="ERP319" s="96"/>
      <c r="ERQ319" s="96"/>
      <c r="ERR319" s="96"/>
      <c r="ERS319" s="96"/>
      <c r="ERT319" s="96"/>
      <c r="ERU319" s="96"/>
      <c r="ERV319" s="96"/>
      <c r="ERW319" s="96"/>
      <c r="ERX319" s="96"/>
      <c r="ERY319" s="96"/>
      <c r="ERZ319" s="96"/>
      <c r="ESA319" s="96"/>
      <c r="ESB319" s="96"/>
      <c r="ESC319" s="96"/>
      <c r="ESD319" s="96"/>
      <c r="ESE319" s="96"/>
      <c r="ESF319" s="96"/>
      <c r="ESG319" s="96"/>
      <c r="ESH319" s="96"/>
      <c r="ESI319" s="96"/>
      <c r="ESJ319" s="96"/>
      <c r="ESK319" s="96"/>
      <c r="ESL319" s="96"/>
      <c r="ESM319" s="96"/>
      <c r="ESN319" s="96"/>
      <c r="ESO319" s="96"/>
      <c r="ESP319" s="96"/>
      <c r="ESQ319" s="96"/>
      <c r="ESR319" s="96"/>
      <c r="ESS319" s="96"/>
      <c r="EST319" s="96"/>
      <c r="ESU319" s="96"/>
      <c r="ESV319" s="96"/>
      <c r="ESW319" s="96"/>
      <c r="ESX319" s="96"/>
      <c r="ESY319" s="96"/>
      <c r="ESZ319" s="96"/>
      <c r="ETA319" s="96"/>
      <c r="ETB319" s="96"/>
      <c r="ETC319" s="96"/>
      <c r="ETD319" s="96"/>
      <c r="ETE319" s="96"/>
      <c r="ETF319" s="96"/>
      <c r="ETG319" s="96"/>
      <c r="ETH319" s="96"/>
      <c r="ETI319" s="96"/>
      <c r="ETJ319" s="96"/>
      <c r="ETK319" s="96"/>
      <c r="ETL319" s="96"/>
      <c r="ETM319" s="96"/>
      <c r="ETN319" s="96"/>
      <c r="ETO319" s="96"/>
      <c r="ETP319" s="96"/>
      <c r="ETQ319" s="96"/>
      <c r="ETR319" s="96"/>
      <c r="ETS319" s="96"/>
      <c r="ETT319" s="96"/>
      <c r="ETU319" s="96"/>
      <c r="ETV319" s="96"/>
      <c r="ETW319" s="96"/>
      <c r="ETX319" s="96"/>
      <c r="ETY319" s="96"/>
      <c r="ETZ319" s="96"/>
      <c r="EUA319" s="96"/>
      <c r="EUB319" s="96"/>
      <c r="EUC319" s="96"/>
      <c r="EUD319" s="96"/>
      <c r="EUE319" s="96"/>
      <c r="EUF319" s="96"/>
      <c r="EUG319" s="96"/>
      <c r="EUH319" s="96"/>
      <c r="EUI319" s="96"/>
      <c r="EUJ319" s="96"/>
      <c r="EUK319" s="96"/>
      <c r="EUL319" s="96"/>
      <c r="EUM319" s="96"/>
      <c r="EUN319" s="96"/>
      <c r="EUO319" s="96"/>
      <c r="EUP319" s="96"/>
      <c r="EUQ319" s="96"/>
      <c r="EUR319" s="96"/>
      <c r="EUS319" s="96"/>
      <c r="EUT319" s="96"/>
      <c r="EUU319" s="96"/>
      <c r="EUV319" s="96"/>
      <c r="EUW319" s="96"/>
      <c r="EUX319" s="96"/>
      <c r="EUY319" s="96"/>
      <c r="EUZ319" s="96"/>
      <c r="EVA319" s="96"/>
      <c r="EVB319" s="96"/>
      <c r="EVC319" s="96"/>
      <c r="EVD319" s="96"/>
      <c r="EVE319" s="96"/>
      <c r="EVF319" s="96"/>
      <c r="EVG319" s="96"/>
      <c r="EVH319" s="96"/>
      <c r="EVI319" s="96"/>
      <c r="EVJ319" s="96"/>
      <c r="EVK319" s="96"/>
      <c r="EVL319" s="96"/>
      <c r="EVM319" s="96"/>
      <c r="EVN319" s="96"/>
      <c r="EVO319" s="96"/>
      <c r="EVP319" s="96"/>
      <c r="EVQ319" s="96"/>
      <c r="EVR319" s="96"/>
      <c r="EVS319" s="96"/>
      <c r="EVT319" s="96"/>
      <c r="EVU319" s="96"/>
      <c r="EVV319" s="96"/>
      <c r="EVW319" s="96"/>
      <c r="EVX319" s="96"/>
      <c r="EVY319" s="96"/>
      <c r="EVZ319" s="96"/>
      <c r="EWA319" s="96"/>
      <c r="EWB319" s="96"/>
      <c r="EWC319" s="96"/>
      <c r="EWD319" s="96"/>
      <c r="EWE319" s="96"/>
      <c r="EWF319" s="96"/>
      <c r="EWG319" s="96"/>
      <c r="EWH319" s="96"/>
      <c r="EWI319" s="96"/>
      <c r="EWJ319" s="96"/>
      <c r="EWK319" s="96"/>
      <c r="EWL319" s="96"/>
      <c r="EWM319" s="96"/>
      <c r="EWN319" s="96"/>
      <c r="EWO319" s="96"/>
      <c r="EWP319" s="96"/>
      <c r="EWQ319" s="96"/>
      <c r="EWR319" s="96"/>
      <c r="EWS319" s="96"/>
      <c r="EWT319" s="96"/>
      <c r="EWU319" s="96"/>
      <c r="EWV319" s="96"/>
      <c r="EWW319" s="96"/>
      <c r="EWX319" s="96"/>
      <c r="EWY319" s="96"/>
      <c r="EWZ319" s="96"/>
      <c r="EXA319" s="96"/>
      <c r="EXB319" s="96"/>
      <c r="EXC319" s="96"/>
      <c r="EXD319" s="96"/>
      <c r="EXE319" s="96"/>
      <c r="EXF319" s="96"/>
      <c r="EXG319" s="96"/>
      <c r="EXH319" s="96"/>
      <c r="EXI319" s="96"/>
      <c r="EXJ319" s="96"/>
      <c r="EXK319" s="96"/>
      <c r="EXL319" s="96"/>
      <c r="EXM319" s="96"/>
      <c r="EXN319" s="96"/>
      <c r="EXO319" s="96"/>
      <c r="EXP319" s="96"/>
      <c r="EXQ319" s="96"/>
      <c r="EXR319" s="96"/>
      <c r="EXS319" s="96"/>
      <c r="EXT319" s="96"/>
      <c r="EXU319" s="96"/>
      <c r="EXV319" s="96"/>
      <c r="EXW319" s="96"/>
      <c r="EXX319" s="96"/>
      <c r="EXY319" s="96"/>
      <c r="EXZ319" s="96"/>
      <c r="EYA319" s="96"/>
      <c r="EYB319" s="96"/>
      <c r="EYC319" s="96"/>
      <c r="EYD319" s="96"/>
      <c r="EYE319" s="96"/>
      <c r="EYF319" s="96"/>
      <c r="EYG319" s="96"/>
      <c r="EYH319" s="96"/>
      <c r="EYI319" s="96"/>
      <c r="EYJ319" s="96"/>
      <c r="EYK319" s="96"/>
      <c r="EYL319" s="96"/>
      <c r="EYM319" s="96"/>
      <c r="EYN319" s="96"/>
      <c r="EYO319" s="96"/>
      <c r="EYP319" s="96"/>
      <c r="EYQ319" s="96"/>
      <c r="EYR319" s="96"/>
      <c r="EYS319" s="96"/>
      <c r="EYT319" s="96"/>
      <c r="EYU319" s="96"/>
      <c r="EYV319" s="96"/>
      <c r="EYW319" s="96"/>
      <c r="EYX319" s="96"/>
      <c r="EYY319" s="96"/>
      <c r="EYZ319" s="96"/>
      <c r="EZA319" s="96"/>
      <c r="EZB319" s="96"/>
      <c r="EZC319" s="96"/>
      <c r="EZD319" s="96"/>
      <c r="EZE319" s="96"/>
      <c r="EZF319" s="96"/>
      <c r="EZG319" s="96"/>
      <c r="EZH319" s="96"/>
      <c r="EZI319" s="96"/>
      <c r="EZJ319" s="96"/>
      <c r="EZK319" s="96"/>
      <c r="EZL319" s="96"/>
      <c r="EZM319" s="96"/>
      <c r="EZN319" s="96"/>
      <c r="EZO319" s="96"/>
      <c r="EZP319" s="96"/>
      <c r="EZQ319" s="96"/>
      <c r="EZR319" s="96"/>
      <c r="EZS319" s="96"/>
      <c r="EZT319" s="96"/>
      <c r="EZU319" s="96"/>
      <c r="EZV319" s="96"/>
      <c r="EZW319" s="96"/>
      <c r="EZX319" s="96"/>
      <c r="EZY319" s="96"/>
      <c r="EZZ319" s="96"/>
      <c r="FAA319" s="96"/>
      <c r="FAB319" s="96"/>
      <c r="FAC319" s="96"/>
      <c r="FAD319" s="96"/>
      <c r="FAE319" s="96"/>
      <c r="FAF319" s="96"/>
      <c r="FAG319" s="96"/>
      <c r="FAH319" s="96"/>
      <c r="FAI319" s="96"/>
      <c r="FAJ319" s="96"/>
      <c r="FAK319" s="96"/>
      <c r="FAL319" s="96"/>
      <c r="FAM319" s="96"/>
      <c r="FAN319" s="96"/>
      <c r="FAO319" s="96"/>
      <c r="FAP319" s="96"/>
      <c r="FAQ319" s="96"/>
      <c r="FAR319" s="96"/>
      <c r="FAS319" s="96"/>
      <c r="FAT319" s="96"/>
      <c r="FAU319" s="96"/>
      <c r="FAV319" s="96"/>
      <c r="FAW319" s="96"/>
      <c r="FAX319" s="96"/>
      <c r="FAY319" s="96"/>
      <c r="FAZ319" s="96"/>
      <c r="FBA319" s="96"/>
      <c r="FBB319" s="96"/>
      <c r="FBC319" s="96"/>
      <c r="FBD319" s="96"/>
      <c r="FBE319" s="96"/>
      <c r="FBF319" s="96"/>
      <c r="FBG319" s="96"/>
      <c r="FBH319" s="96"/>
      <c r="FBI319" s="96"/>
      <c r="FBJ319" s="96"/>
      <c r="FBK319" s="96"/>
      <c r="FBL319" s="96"/>
      <c r="FBM319" s="96"/>
      <c r="FBN319" s="96"/>
      <c r="FBO319" s="96"/>
      <c r="FBP319" s="96"/>
      <c r="FBQ319" s="96"/>
      <c r="FBR319" s="96"/>
      <c r="FBS319" s="96"/>
      <c r="FBT319" s="96"/>
      <c r="FBU319" s="96"/>
      <c r="FBV319" s="96"/>
      <c r="FBW319" s="96"/>
      <c r="FBX319" s="96"/>
      <c r="FBY319" s="96"/>
      <c r="FBZ319" s="96"/>
      <c r="FCA319" s="96"/>
      <c r="FCB319" s="96"/>
      <c r="FCC319" s="96"/>
      <c r="FCD319" s="96"/>
      <c r="FCE319" s="96"/>
      <c r="FCF319" s="96"/>
      <c r="FCG319" s="96"/>
      <c r="FCH319" s="96"/>
      <c r="FCI319" s="96"/>
      <c r="FCJ319" s="96"/>
      <c r="FCK319" s="96"/>
      <c r="FCL319" s="96"/>
      <c r="FCM319" s="96"/>
      <c r="FCN319" s="96"/>
      <c r="FCO319" s="96"/>
      <c r="FCP319" s="96"/>
      <c r="FCQ319" s="96"/>
      <c r="FCR319" s="96"/>
      <c r="FCS319" s="96"/>
      <c r="FCT319" s="96"/>
      <c r="FCU319" s="96"/>
      <c r="FCV319" s="96"/>
      <c r="FCW319" s="96"/>
      <c r="FCX319" s="96"/>
      <c r="FCY319" s="96"/>
      <c r="FCZ319" s="96"/>
      <c r="FDA319" s="96"/>
      <c r="FDB319" s="96"/>
      <c r="FDC319" s="96"/>
      <c r="FDD319" s="96"/>
      <c r="FDE319" s="96"/>
      <c r="FDF319" s="96"/>
      <c r="FDG319" s="96"/>
      <c r="FDH319" s="96"/>
      <c r="FDI319" s="96"/>
      <c r="FDJ319" s="96"/>
      <c r="FDK319" s="96"/>
      <c r="FDL319" s="96"/>
      <c r="FDM319" s="96"/>
      <c r="FDN319" s="96"/>
      <c r="FDO319" s="96"/>
      <c r="FDP319" s="96"/>
      <c r="FDQ319" s="96"/>
      <c r="FDR319" s="96"/>
      <c r="FDS319" s="96"/>
      <c r="FDT319" s="96"/>
      <c r="FDU319" s="96"/>
      <c r="FDV319" s="96"/>
      <c r="FDW319" s="96"/>
      <c r="FDX319" s="96"/>
      <c r="FDY319" s="96"/>
      <c r="FDZ319" s="96"/>
      <c r="FEA319" s="96"/>
      <c r="FEB319" s="96"/>
      <c r="FEC319" s="96"/>
      <c r="FED319" s="96"/>
      <c r="FEE319" s="96"/>
      <c r="FEF319" s="96"/>
      <c r="FEG319" s="96"/>
      <c r="FEH319" s="96"/>
      <c r="FEI319" s="96"/>
      <c r="FEJ319" s="96"/>
      <c r="FEK319" s="96"/>
      <c r="FEL319" s="96"/>
      <c r="FEM319" s="96"/>
      <c r="FEN319" s="96"/>
      <c r="FEO319" s="96"/>
      <c r="FEP319" s="96"/>
      <c r="FEQ319" s="96"/>
      <c r="FER319" s="96"/>
      <c r="FES319" s="96"/>
      <c r="FET319" s="96"/>
      <c r="FEU319" s="96"/>
      <c r="FEV319" s="96"/>
      <c r="FEW319" s="96"/>
      <c r="FEX319" s="96"/>
      <c r="FEY319" s="96"/>
      <c r="FEZ319" s="96"/>
      <c r="FFA319" s="96"/>
      <c r="FFB319" s="96"/>
      <c r="FFC319" s="96"/>
      <c r="FFD319" s="96"/>
      <c r="FFE319" s="96"/>
      <c r="FFF319" s="96"/>
      <c r="FFG319" s="96"/>
      <c r="FFH319" s="96"/>
      <c r="FFI319" s="96"/>
      <c r="FFJ319" s="96"/>
      <c r="FFK319" s="96"/>
      <c r="FFL319" s="96"/>
      <c r="FFM319" s="96"/>
      <c r="FFN319" s="96"/>
      <c r="FFO319" s="96"/>
      <c r="FFP319" s="96"/>
      <c r="FFQ319" s="96"/>
      <c r="FFR319" s="96"/>
      <c r="FFS319" s="96"/>
      <c r="FFT319" s="96"/>
      <c r="FFU319" s="96"/>
      <c r="FFV319" s="96"/>
      <c r="FFW319" s="96"/>
      <c r="FFX319" s="96"/>
      <c r="FFY319" s="96"/>
      <c r="FFZ319" s="96"/>
      <c r="FGA319" s="96"/>
      <c r="FGB319" s="96"/>
      <c r="FGC319" s="96"/>
      <c r="FGD319" s="96"/>
      <c r="FGE319" s="96"/>
      <c r="FGF319" s="96"/>
      <c r="FGG319" s="96"/>
      <c r="FGH319" s="96"/>
      <c r="FGI319" s="96"/>
      <c r="FGJ319" s="96"/>
      <c r="FGK319" s="96"/>
      <c r="FGL319" s="96"/>
      <c r="FGM319" s="96"/>
      <c r="FGN319" s="96"/>
      <c r="FGO319" s="96"/>
      <c r="FGP319" s="96"/>
      <c r="FGQ319" s="96"/>
      <c r="FGR319" s="96"/>
      <c r="FGS319" s="96"/>
      <c r="FGT319" s="96"/>
      <c r="FGU319" s="96"/>
      <c r="FGV319" s="96"/>
      <c r="FGW319" s="96"/>
      <c r="FGX319" s="96"/>
      <c r="FGY319" s="96"/>
      <c r="FGZ319" s="96"/>
      <c r="FHA319" s="96"/>
      <c r="FHB319" s="96"/>
      <c r="FHC319" s="96"/>
      <c r="FHD319" s="96"/>
      <c r="FHE319" s="96"/>
      <c r="FHF319" s="96"/>
      <c r="FHG319" s="96"/>
      <c r="FHH319" s="96"/>
      <c r="FHI319" s="96"/>
      <c r="FHJ319" s="96"/>
      <c r="FHK319" s="96"/>
      <c r="FHL319" s="96"/>
      <c r="FHM319" s="96"/>
      <c r="FHN319" s="96"/>
      <c r="FHO319" s="96"/>
      <c r="FHP319" s="96"/>
      <c r="FHQ319" s="96"/>
      <c r="FHR319" s="96"/>
      <c r="FHS319" s="96"/>
      <c r="FHT319" s="96"/>
      <c r="FHU319" s="96"/>
      <c r="FHV319" s="96"/>
      <c r="FHW319" s="96"/>
      <c r="FHX319" s="96"/>
      <c r="FHY319" s="96"/>
      <c r="FHZ319" s="96"/>
      <c r="FIA319" s="96"/>
      <c r="FIB319" s="96"/>
      <c r="FIC319" s="96"/>
      <c r="FID319" s="96"/>
      <c r="FIE319" s="96"/>
      <c r="FIF319" s="96"/>
      <c r="FIG319" s="96"/>
      <c r="FIH319" s="96"/>
      <c r="FII319" s="96"/>
      <c r="FIJ319" s="96"/>
      <c r="FIK319" s="96"/>
      <c r="FIL319" s="96"/>
      <c r="FIM319" s="96"/>
      <c r="FIN319" s="96"/>
      <c r="FIO319" s="96"/>
      <c r="FIP319" s="96"/>
      <c r="FIQ319" s="96"/>
      <c r="FIR319" s="96"/>
      <c r="FIS319" s="96"/>
      <c r="FIT319" s="96"/>
      <c r="FIU319" s="96"/>
      <c r="FIV319" s="96"/>
      <c r="FIW319" s="96"/>
      <c r="FIX319" s="96"/>
      <c r="FIY319" s="96"/>
      <c r="FIZ319" s="96"/>
      <c r="FJA319" s="96"/>
      <c r="FJB319" s="96"/>
      <c r="FJC319" s="96"/>
      <c r="FJD319" s="96"/>
      <c r="FJE319" s="96"/>
      <c r="FJF319" s="96"/>
      <c r="FJG319" s="96"/>
      <c r="FJH319" s="96"/>
      <c r="FJI319" s="96"/>
      <c r="FJJ319" s="96"/>
      <c r="FJK319" s="96"/>
      <c r="FJL319" s="96"/>
      <c r="FJM319" s="96"/>
      <c r="FJN319" s="96"/>
      <c r="FJO319" s="96"/>
      <c r="FJP319" s="96"/>
      <c r="FJQ319" s="96"/>
      <c r="FJR319" s="96"/>
      <c r="FJS319" s="96"/>
      <c r="FJT319" s="96"/>
      <c r="FJU319" s="96"/>
      <c r="FJV319" s="96"/>
      <c r="FJW319" s="96"/>
      <c r="FJX319" s="96"/>
      <c r="FJY319" s="96"/>
      <c r="FJZ319" s="96"/>
      <c r="FKA319" s="96"/>
      <c r="FKB319" s="96"/>
      <c r="FKC319" s="96"/>
      <c r="FKD319" s="96"/>
      <c r="FKE319" s="96"/>
      <c r="FKF319" s="96"/>
      <c r="FKG319" s="96"/>
      <c r="FKH319" s="96"/>
      <c r="FKI319" s="96"/>
      <c r="FKJ319" s="96"/>
      <c r="FKK319" s="96"/>
      <c r="FKL319" s="96"/>
      <c r="FKM319" s="96"/>
      <c r="FKN319" s="96"/>
      <c r="FKO319" s="96"/>
      <c r="FKP319" s="96"/>
      <c r="FKQ319" s="96"/>
      <c r="FKR319" s="96"/>
      <c r="FKS319" s="96"/>
      <c r="FKT319" s="96"/>
      <c r="FKU319" s="96"/>
      <c r="FKV319" s="96"/>
      <c r="FKW319" s="96"/>
      <c r="FKX319" s="96"/>
      <c r="FKY319" s="96"/>
      <c r="FKZ319" s="96"/>
      <c r="FLA319" s="96"/>
      <c r="FLB319" s="96"/>
      <c r="FLC319" s="96"/>
      <c r="FLD319" s="96"/>
      <c r="FLE319" s="96"/>
      <c r="FLF319" s="96"/>
      <c r="FLG319" s="96"/>
      <c r="FLH319" s="96"/>
      <c r="FLI319" s="96"/>
      <c r="FLJ319" s="96"/>
      <c r="FLK319" s="96"/>
      <c r="FLL319" s="96"/>
      <c r="FLM319" s="96"/>
      <c r="FLN319" s="96"/>
      <c r="FLO319" s="96"/>
      <c r="FLP319" s="96"/>
      <c r="FLQ319" s="96"/>
      <c r="FLR319" s="96"/>
      <c r="FLS319" s="96"/>
      <c r="FLT319" s="96"/>
      <c r="FLU319" s="96"/>
      <c r="FLV319" s="96"/>
      <c r="FLW319" s="96"/>
      <c r="FLX319" s="96"/>
      <c r="FLY319" s="96"/>
      <c r="FLZ319" s="96"/>
      <c r="FMA319" s="96"/>
      <c r="FMB319" s="96"/>
      <c r="FMC319" s="96"/>
      <c r="FMD319" s="96"/>
      <c r="FME319" s="96"/>
      <c r="FMF319" s="96"/>
      <c r="FMG319" s="96"/>
      <c r="FMH319" s="96"/>
      <c r="FMI319" s="96"/>
      <c r="FMJ319" s="96"/>
      <c r="FMK319" s="96"/>
      <c r="FML319" s="96"/>
      <c r="FMM319" s="96"/>
      <c r="FMN319" s="96"/>
      <c r="FMO319" s="96"/>
      <c r="FMP319" s="96"/>
      <c r="FMQ319" s="96"/>
      <c r="FMR319" s="96"/>
      <c r="FMS319" s="96"/>
      <c r="FMT319" s="96"/>
      <c r="FMU319" s="96"/>
      <c r="FMV319" s="96"/>
      <c r="FMW319" s="96"/>
      <c r="FMX319" s="96"/>
      <c r="FMY319" s="96"/>
      <c r="FMZ319" s="96"/>
      <c r="FNA319" s="96"/>
      <c r="FNB319" s="96"/>
      <c r="FNC319" s="96"/>
      <c r="FND319" s="96"/>
      <c r="FNE319" s="96"/>
      <c r="FNF319" s="96"/>
      <c r="FNG319" s="96"/>
      <c r="FNH319" s="96"/>
      <c r="FNI319" s="96"/>
      <c r="FNJ319" s="96"/>
      <c r="FNK319" s="96"/>
      <c r="FNL319" s="96"/>
      <c r="FNM319" s="96"/>
      <c r="FNN319" s="96"/>
      <c r="FNO319" s="96"/>
      <c r="FNP319" s="96"/>
      <c r="FNQ319" s="96"/>
      <c r="FNR319" s="96"/>
      <c r="FNS319" s="96"/>
      <c r="FNT319" s="96"/>
      <c r="FNU319" s="96"/>
      <c r="FNV319" s="96"/>
      <c r="FNW319" s="96"/>
      <c r="FNX319" s="96"/>
      <c r="FNY319" s="96"/>
      <c r="FNZ319" s="96"/>
      <c r="FOA319" s="96"/>
      <c r="FOB319" s="96"/>
      <c r="FOC319" s="96"/>
      <c r="FOD319" s="96"/>
      <c r="FOE319" s="96"/>
      <c r="FOF319" s="96"/>
      <c r="FOG319" s="96"/>
      <c r="FOH319" s="96"/>
      <c r="FOI319" s="96"/>
      <c r="FOJ319" s="96"/>
      <c r="FOK319" s="96"/>
      <c r="FOL319" s="96"/>
      <c r="FOM319" s="96"/>
      <c r="FON319" s="96"/>
      <c r="FOO319" s="96"/>
      <c r="FOP319" s="96"/>
      <c r="FOQ319" s="96"/>
      <c r="FOR319" s="96"/>
      <c r="FOS319" s="96"/>
      <c r="FOT319" s="96"/>
      <c r="FOU319" s="96"/>
      <c r="FOV319" s="96"/>
      <c r="FOW319" s="96"/>
      <c r="FOX319" s="96"/>
      <c r="FOY319" s="96"/>
      <c r="FOZ319" s="96"/>
      <c r="FPA319" s="96"/>
      <c r="FPB319" s="96"/>
      <c r="FPC319" s="96"/>
      <c r="FPD319" s="96"/>
      <c r="FPE319" s="96"/>
      <c r="FPF319" s="96"/>
      <c r="FPG319" s="96"/>
      <c r="FPH319" s="96"/>
      <c r="FPI319" s="96"/>
      <c r="FPJ319" s="96"/>
      <c r="FPK319" s="96"/>
      <c r="FPL319" s="96"/>
      <c r="FPM319" s="96"/>
      <c r="FPN319" s="96"/>
      <c r="FPO319" s="96"/>
      <c r="FPP319" s="96"/>
      <c r="FPQ319" s="96"/>
      <c r="FPR319" s="96"/>
      <c r="FPS319" s="96"/>
      <c r="FPT319" s="96"/>
      <c r="FPU319" s="96"/>
      <c r="FPV319" s="96"/>
      <c r="FPW319" s="96"/>
      <c r="FPX319" s="96"/>
      <c r="FPY319" s="96"/>
      <c r="FPZ319" s="96"/>
      <c r="FQA319" s="96"/>
      <c r="FQB319" s="96"/>
      <c r="FQC319" s="96"/>
      <c r="FQD319" s="96"/>
      <c r="FQE319" s="96"/>
      <c r="FQF319" s="96"/>
      <c r="FQG319" s="96"/>
      <c r="FQH319" s="96"/>
      <c r="FQI319" s="96"/>
      <c r="FQJ319" s="96"/>
      <c r="FQK319" s="96"/>
      <c r="FQL319" s="96"/>
      <c r="FQM319" s="96"/>
      <c r="FQN319" s="96"/>
      <c r="FQO319" s="96"/>
      <c r="FQP319" s="96"/>
      <c r="FQQ319" s="96"/>
      <c r="FQR319" s="96"/>
      <c r="FQS319" s="96"/>
      <c r="FQT319" s="96"/>
      <c r="FQU319" s="96"/>
      <c r="FQV319" s="96"/>
      <c r="FQW319" s="96"/>
      <c r="FQX319" s="96"/>
      <c r="FQY319" s="96"/>
      <c r="FQZ319" s="96"/>
      <c r="FRA319" s="96"/>
      <c r="FRB319" s="96"/>
      <c r="FRC319" s="96"/>
      <c r="FRD319" s="96"/>
      <c r="FRE319" s="96"/>
      <c r="FRF319" s="96"/>
      <c r="FRG319" s="96"/>
      <c r="FRH319" s="96"/>
      <c r="FRI319" s="96"/>
      <c r="FRJ319" s="96"/>
      <c r="FRK319" s="96"/>
      <c r="FRL319" s="96"/>
      <c r="FRM319" s="96"/>
      <c r="FRN319" s="96"/>
      <c r="FRO319" s="96"/>
      <c r="FRP319" s="96"/>
      <c r="FRQ319" s="96"/>
      <c r="FRR319" s="96"/>
      <c r="FRS319" s="96"/>
      <c r="FRT319" s="96"/>
      <c r="FRU319" s="96"/>
      <c r="FRV319" s="96"/>
      <c r="FRW319" s="96"/>
      <c r="FRX319" s="96"/>
      <c r="FRY319" s="96"/>
      <c r="FRZ319" s="96"/>
      <c r="FSA319" s="96"/>
      <c r="FSB319" s="96"/>
      <c r="FSC319" s="96"/>
      <c r="FSD319" s="96"/>
      <c r="FSE319" s="96"/>
      <c r="FSF319" s="96"/>
      <c r="FSG319" s="96"/>
      <c r="FSH319" s="96"/>
      <c r="FSI319" s="96"/>
      <c r="FSJ319" s="96"/>
      <c r="FSK319" s="96"/>
      <c r="FSL319" s="96"/>
      <c r="FSM319" s="96"/>
      <c r="FSN319" s="96"/>
      <c r="FSO319" s="96"/>
      <c r="FSP319" s="96"/>
      <c r="FSQ319" s="96"/>
      <c r="FSR319" s="96"/>
      <c r="FSS319" s="96"/>
      <c r="FST319" s="96"/>
      <c r="FSU319" s="96"/>
      <c r="FSV319" s="96"/>
      <c r="FSW319" s="96"/>
      <c r="FSX319" s="96"/>
      <c r="FSY319" s="96"/>
      <c r="FSZ319" s="96"/>
      <c r="FTA319" s="96"/>
      <c r="FTB319" s="96"/>
      <c r="FTC319" s="96"/>
      <c r="FTD319" s="96"/>
      <c r="FTE319" s="96"/>
      <c r="FTF319" s="96"/>
      <c r="FTG319" s="96"/>
      <c r="FTH319" s="96"/>
      <c r="FTI319" s="96"/>
      <c r="FTJ319" s="96"/>
      <c r="FTK319" s="96"/>
      <c r="FTL319" s="96"/>
      <c r="FTM319" s="96"/>
      <c r="FTN319" s="96"/>
      <c r="FTO319" s="96"/>
      <c r="FTP319" s="96"/>
      <c r="FTQ319" s="96"/>
      <c r="FTR319" s="96"/>
      <c r="FTS319" s="96"/>
      <c r="FTT319" s="96"/>
      <c r="FTU319" s="96"/>
      <c r="FTV319" s="96"/>
      <c r="FTW319" s="96"/>
      <c r="FTX319" s="96"/>
      <c r="FTY319" s="96"/>
      <c r="FTZ319" s="96"/>
      <c r="FUA319" s="96"/>
      <c r="FUB319" s="96"/>
      <c r="FUC319" s="96"/>
      <c r="FUD319" s="96"/>
      <c r="FUE319" s="96"/>
      <c r="FUF319" s="96"/>
      <c r="FUG319" s="96"/>
      <c r="FUH319" s="96"/>
      <c r="FUI319" s="96"/>
      <c r="FUJ319" s="96"/>
      <c r="FUK319" s="96"/>
      <c r="FUL319" s="96"/>
      <c r="FUM319" s="96"/>
      <c r="FUN319" s="96"/>
      <c r="FUO319" s="96"/>
      <c r="FUP319" s="96"/>
      <c r="FUQ319" s="96"/>
      <c r="FUR319" s="96"/>
      <c r="FUS319" s="96"/>
      <c r="FUT319" s="96"/>
      <c r="FUU319" s="96"/>
      <c r="FUV319" s="96"/>
      <c r="FUW319" s="96"/>
      <c r="FUX319" s="96"/>
      <c r="FUY319" s="96"/>
      <c r="FUZ319" s="96"/>
      <c r="FVA319" s="96"/>
      <c r="FVB319" s="96"/>
      <c r="FVC319" s="96"/>
      <c r="FVD319" s="96"/>
      <c r="FVE319" s="96"/>
      <c r="FVF319" s="96"/>
      <c r="FVG319" s="96"/>
      <c r="FVH319" s="96"/>
      <c r="FVI319" s="96"/>
      <c r="FVJ319" s="96"/>
      <c r="FVK319" s="96"/>
      <c r="FVL319" s="96"/>
      <c r="FVM319" s="96"/>
      <c r="FVN319" s="96"/>
      <c r="FVO319" s="96"/>
      <c r="FVP319" s="96"/>
      <c r="FVQ319" s="96"/>
      <c r="FVR319" s="96"/>
      <c r="FVS319" s="96"/>
      <c r="FVT319" s="96"/>
      <c r="FVU319" s="96"/>
      <c r="FVV319" s="96"/>
      <c r="FVW319" s="96"/>
      <c r="FVX319" s="96"/>
      <c r="FVY319" s="96"/>
      <c r="FVZ319" s="96"/>
      <c r="FWA319" s="96"/>
      <c r="FWB319" s="96"/>
      <c r="FWC319" s="96"/>
      <c r="FWD319" s="96"/>
      <c r="FWE319" s="96"/>
      <c r="FWF319" s="96"/>
      <c r="FWG319" s="96"/>
      <c r="FWH319" s="96"/>
      <c r="FWI319" s="96"/>
      <c r="FWJ319" s="96"/>
      <c r="FWK319" s="96"/>
      <c r="FWL319" s="96"/>
      <c r="FWM319" s="96"/>
      <c r="FWN319" s="96"/>
      <c r="FWO319" s="96"/>
      <c r="FWP319" s="96"/>
      <c r="FWQ319" s="96"/>
      <c r="FWR319" s="96"/>
      <c r="FWS319" s="96"/>
      <c r="FWT319" s="96"/>
      <c r="FWU319" s="96"/>
      <c r="FWV319" s="96"/>
      <c r="FWW319" s="96"/>
      <c r="FWX319" s="96"/>
      <c r="FWY319" s="96"/>
      <c r="FWZ319" s="96"/>
      <c r="FXA319" s="96"/>
      <c r="FXB319" s="96"/>
      <c r="FXC319" s="96"/>
      <c r="FXD319" s="96"/>
      <c r="FXE319" s="96"/>
      <c r="FXF319" s="96"/>
      <c r="FXG319" s="96"/>
      <c r="FXH319" s="96"/>
      <c r="FXI319" s="96"/>
      <c r="FXJ319" s="96"/>
      <c r="FXK319" s="96"/>
      <c r="FXL319" s="96"/>
      <c r="FXM319" s="96"/>
      <c r="FXN319" s="96"/>
      <c r="FXO319" s="96"/>
      <c r="FXP319" s="96"/>
      <c r="FXQ319" s="96"/>
      <c r="FXR319" s="96"/>
      <c r="FXS319" s="96"/>
      <c r="FXT319" s="96"/>
      <c r="FXU319" s="96"/>
      <c r="FXV319" s="96"/>
      <c r="FXW319" s="96"/>
      <c r="FXX319" s="96"/>
      <c r="FXY319" s="96"/>
      <c r="FXZ319" s="96"/>
      <c r="FYA319" s="96"/>
      <c r="FYB319" s="96"/>
      <c r="FYC319" s="96"/>
      <c r="FYD319" s="96"/>
      <c r="FYE319" s="96"/>
      <c r="FYF319" s="96"/>
      <c r="FYG319" s="96"/>
      <c r="FYH319" s="96"/>
      <c r="FYI319" s="96"/>
      <c r="FYJ319" s="96"/>
      <c r="FYK319" s="96"/>
      <c r="FYL319" s="96"/>
      <c r="FYM319" s="96"/>
      <c r="FYN319" s="96"/>
      <c r="FYO319" s="96"/>
      <c r="FYP319" s="96"/>
      <c r="FYQ319" s="96"/>
      <c r="FYR319" s="96"/>
      <c r="FYS319" s="96"/>
      <c r="FYT319" s="96"/>
      <c r="FYU319" s="96"/>
      <c r="FYV319" s="96"/>
      <c r="FYW319" s="96"/>
      <c r="FYX319" s="96"/>
      <c r="FYY319" s="96"/>
      <c r="FYZ319" s="96"/>
      <c r="FZA319" s="96"/>
      <c r="FZB319" s="96"/>
      <c r="FZC319" s="96"/>
      <c r="FZD319" s="96"/>
      <c r="FZE319" s="96"/>
      <c r="FZF319" s="96"/>
      <c r="FZG319" s="96"/>
      <c r="FZH319" s="96"/>
      <c r="FZI319" s="96"/>
      <c r="FZJ319" s="96"/>
      <c r="FZK319" s="96"/>
      <c r="FZL319" s="96"/>
      <c r="FZM319" s="96"/>
      <c r="FZN319" s="96"/>
      <c r="FZO319" s="96"/>
      <c r="FZP319" s="96"/>
      <c r="FZQ319" s="96"/>
      <c r="FZR319" s="96"/>
      <c r="FZS319" s="96"/>
      <c r="FZT319" s="96"/>
      <c r="FZU319" s="96"/>
      <c r="FZV319" s="96"/>
      <c r="FZW319" s="96"/>
      <c r="FZX319" s="96"/>
      <c r="FZY319" s="96"/>
      <c r="FZZ319" s="96"/>
      <c r="GAA319" s="96"/>
      <c r="GAB319" s="96"/>
      <c r="GAC319" s="96"/>
      <c r="GAD319" s="96"/>
      <c r="GAE319" s="96"/>
      <c r="GAF319" s="96"/>
      <c r="GAG319" s="96"/>
      <c r="GAH319" s="96"/>
      <c r="GAI319" s="96"/>
      <c r="GAJ319" s="96"/>
      <c r="GAK319" s="96"/>
      <c r="GAL319" s="96"/>
      <c r="GAM319" s="96"/>
      <c r="GAN319" s="96"/>
      <c r="GAO319" s="96"/>
      <c r="GAP319" s="96"/>
      <c r="GAQ319" s="96"/>
      <c r="GAR319" s="96"/>
      <c r="GAS319" s="96"/>
      <c r="GAT319" s="96"/>
      <c r="GAU319" s="96"/>
      <c r="GAV319" s="96"/>
      <c r="GAW319" s="96"/>
      <c r="GAX319" s="96"/>
      <c r="GAY319" s="96"/>
      <c r="GAZ319" s="96"/>
      <c r="GBA319" s="96"/>
      <c r="GBB319" s="96"/>
      <c r="GBC319" s="96"/>
      <c r="GBD319" s="96"/>
      <c r="GBE319" s="96"/>
      <c r="GBF319" s="96"/>
      <c r="GBG319" s="96"/>
      <c r="GBH319" s="96"/>
      <c r="GBI319" s="96"/>
      <c r="GBJ319" s="96"/>
      <c r="GBK319" s="96"/>
      <c r="GBL319" s="96"/>
      <c r="GBM319" s="96"/>
      <c r="GBN319" s="96"/>
      <c r="GBO319" s="96"/>
      <c r="GBP319" s="96"/>
      <c r="GBQ319" s="96"/>
      <c r="GBR319" s="96"/>
      <c r="GBS319" s="96"/>
      <c r="GBT319" s="96"/>
      <c r="GBU319" s="96"/>
      <c r="GBV319" s="96"/>
      <c r="GBW319" s="96"/>
      <c r="GBX319" s="96"/>
      <c r="GBY319" s="96"/>
      <c r="GBZ319" s="96"/>
      <c r="GCA319" s="96"/>
      <c r="GCB319" s="96"/>
      <c r="GCC319" s="96"/>
      <c r="GCD319" s="96"/>
      <c r="GCE319" s="96"/>
      <c r="GCF319" s="96"/>
      <c r="GCG319" s="96"/>
      <c r="GCH319" s="96"/>
      <c r="GCI319" s="96"/>
      <c r="GCJ319" s="96"/>
      <c r="GCK319" s="96"/>
      <c r="GCL319" s="96"/>
      <c r="GCM319" s="96"/>
      <c r="GCN319" s="96"/>
      <c r="GCO319" s="96"/>
      <c r="GCP319" s="96"/>
      <c r="GCQ319" s="96"/>
      <c r="GCR319" s="96"/>
      <c r="GCS319" s="96"/>
      <c r="GCT319" s="96"/>
      <c r="GCU319" s="96"/>
      <c r="GCV319" s="96"/>
      <c r="GCW319" s="96"/>
      <c r="GCX319" s="96"/>
      <c r="GCY319" s="96"/>
      <c r="GCZ319" s="96"/>
      <c r="GDA319" s="96"/>
      <c r="GDB319" s="96"/>
      <c r="GDC319" s="96"/>
      <c r="GDD319" s="96"/>
      <c r="GDE319" s="96"/>
      <c r="GDF319" s="96"/>
      <c r="GDG319" s="96"/>
      <c r="GDH319" s="96"/>
      <c r="GDI319" s="96"/>
      <c r="GDJ319" s="96"/>
      <c r="GDK319" s="96"/>
      <c r="GDL319" s="96"/>
      <c r="GDM319" s="96"/>
      <c r="GDN319" s="96"/>
      <c r="GDO319" s="96"/>
      <c r="GDP319" s="96"/>
      <c r="GDQ319" s="96"/>
      <c r="GDR319" s="96"/>
      <c r="GDS319" s="96"/>
      <c r="GDT319" s="96"/>
      <c r="GDU319" s="96"/>
      <c r="GDV319" s="96"/>
      <c r="GDW319" s="96"/>
      <c r="GDX319" s="96"/>
      <c r="GDY319" s="96"/>
      <c r="GDZ319" s="96"/>
      <c r="GEA319" s="96"/>
      <c r="GEB319" s="96"/>
      <c r="GEC319" s="96"/>
      <c r="GED319" s="96"/>
      <c r="GEE319" s="96"/>
      <c r="GEF319" s="96"/>
      <c r="GEG319" s="96"/>
      <c r="GEH319" s="96"/>
      <c r="GEI319" s="96"/>
      <c r="GEJ319" s="96"/>
      <c r="GEK319" s="96"/>
      <c r="GEL319" s="96"/>
      <c r="GEM319" s="96"/>
      <c r="GEN319" s="96"/>
      <c r="GEO319" s="96"/>
      <c r="GEP319" s="96"/>
      <c r="GEQ319" s="96"/>
      <c r="GER319" s="96"/>
      <c r="GES319" s="96"/>
      <c r="GET319" s="96"/>
      <c r="GEU319" s="96"/>
      <c r="GEV319" s="96"/>
      <c r="GEW319" s="96"/>
      <c r="GEX319" s="96"/>
      <c r="GEY319" s="96"/>
      <c r="GEZ319" s="96"/>
      <c r="GFA319" s="96"/>
      <c r="GFB319" s="96"/>
      <c r="GFC319" s="96"/>
      <c r="GFD319" s="96"/>
      <c r="GFE319" s="96"/>
      <c r="GFF319" s="96"/>
      <c r="GFG319" s="96"/>
      <c r="GFH319" s="96"/>
      <c r="GFI319" s="96"/>
      <c r="GFJ319" s="96"/>
      <c r="GFK319" s="96"/>
      <c r="GFL319" s="96"/>
      <c r="GFM319" s="96"/>
      <c r="GFN319" s="96"/>
      <c r="GFO319" s="96"/>
      <c r="GFP319" s="96"/>
      <c r="GFQ319" s="96"/>
      <c r="GFR319" s="96"/>
      <c r="GFS319" s="96"/>
      <c r="GFT319" s="96"/>
      <c r="GFU319" s="96"/>
      <c r="GFV319" s="96"/>
      <c r="GFW319" s="96"/>
      <c r="GFX319" s="96"/>
      <c r="GFY319" s="96"/>
      <c r="GFZ319" s="96"/>
      <c r="GGA319" s="96"/>
      <c r="GGB319" s="96"/>
      <c r="GGC319" s="96"/>
      <c r="GGD319" s="96"/>
      <c r="GGE319" s="96"/>
      <c r="GGF319" s="96"/>
      <c r="GGG319" s="96"/>
      <c r="GGH319" s="96"/>
      <c r="GGI319" s="96"/>
      <c r="GGJ319" s="96"/>
      <c r="GGK319" s="96"/>
      <c r="GGL319" s="96"/>
      <c r="GGM319" s="96"/>
      <c r="GGN319" s="96"/>
      <c r="GGO319" s="96"/>
      <c r="GGP319" s="96"/>
      <c r="GGQ319" s="96"/>
      <c r="GGR319" s="96"/>
      <c r="GGS319" s="96"/>
      <c r="GGT319" s="96"/>
      <c r="GGU319" s="96"/>
      <c r="GGV319" s="96"/>
      <c r="GGW319" s="96"/>
      <c r="GGX319" s="96"/>
      <c r="GGY319" s="96"/>
      <c r="GGZ319" s="96"/>
      <c r="GHA319" s="96"/>
      <c r="GHB319" s="96"/>
      <c r="GHC319" s="96"/>
      <c r="GHD319" s="96"/>
      <c r="GHE319" s="96"/>
      <c r="GHF319" s="96"/>
      <c r="GHG319" s="96"/>
      <c r="GHH319" s="96"/>
      <c r="GHI319" s="96"/>
      <c r="GHJ319" s="96"/>
      <c r="GHK319" s="96"/>
      <c r="GHL319" s="96"/>
      <c r="GHM319" s="96"/>
      <c r="GHN319" s="96"/>
      <c r="GHO319" s="96"/>
      <c r="GHP319" s="96"/>
      <c r="GHQ319" s="96"/>
      <c r="GHR319" s="96"/>
      <c r="GHS319" s="96"/>
      <c r="GHT319" s="96"/>
      <c r="GHU319" s="96"/>
      <c r="GHV319" s="96"/>
      <c r="GHW319" s="96"/>
      <c r="GHX319" s="96"/>
      <c r="GHY319" s="96"/>
      <c r="GHZ319" s="96"/>
      <c r="GIA319" s="96"/>
      <c r="GIB319" s="96"/>
      <c r="GIC319" s="96"/>
      <c r="GID319" s="96"/>
      <c r="GIE319" s="96"/>
      <c r="GIF319" s="96"/>
      <c r="GIG319" s="96"/>
      <c r="GIH319" s="96"/>
      <c r="GII319" s="96"/>
      <c r="GIJ319" s="96"/>
      <c r="GIK319" s="96"/>
      <c r="GIL319" s="96"/>
      <c r="GIM319" s="96"/>
      <c r="GIN319" s="96"/>
      <c r="GIO319" s="96"/>
      <c r="GIP319" s="96"/>
      <c r="GIQ319" s="96"/>
      <c r="GIR319" s="96"/>
      <c r="GIS319" s="96"/>
      <c r="GIT319" s="96"/>
      <c r="GIU319" s="96"/>
      <c r="GIV319" s="96"/>
      <c r="GIW319" s="96"/>
      <c r="GIX319" s="96"/>
      <c r="GIY319" s="96"/>
      <c r="GIZ319" s="96"/>
      <c r="GJA319" s="96"/>
      <c r="GJB319" s="96"/>
      <c r="GJC319" s="96"/>
      <c r="GJD319" s="96"/>
      <c r="GJE319" s="96"/>
      <c r="GJF319" s="96"/>
      <c r="GJG319" s="96"/>
      <c r="GJH319" s="96"/>
      <c r="GJI319" s="96"/>
      <c r="GJJ319" s="96"/>
      <c r="GJK319" s="96"/>
      <c r="GJL319" s="96"/>
      <c r="GJM319" s="96"/>
      <c r="GJN319" s="96"/>
      <c r="GJO319" s="96"/>
      <c r="GJP319" s="96"/>
      <c r="GJQ319" s="96"/>
      <c r="GJR319" s="96"/>
      <c r="GJS319" s="96"/>
      <c r="GJT319" s="96"/>
      <c r="GJU319" s="96"/>
      <c r="GJV319" s="96"/>
      <c r="GJW319" s="96"/>
      <c r="GJX319" s="96"/>
      <c r="GJY319" s="96"/>
      <c r="GJZ319" s="96"/>
      <c r="GKA319" s="96"/>
      <c r="GKB319" s="96"/>
      <c r="GKC319" s="96"/>
      <c r="GKD319" s="96"/>
      <c r="GKE319" s="96"/>
      <c r="GKF319" s="96"/>
      <c r="GKG319" s="96"/>
      <c r="GKH319" s="96"/>
      <c r="GKI319" s="96"/>
      <c r="GKJ319" s="96"/>
      <c r="GKK319" s="96"/>
      <c r="GKL319" s="96"/>
      <c r="GKM319" s="96"/>
      <c r="GKN319" s="96"/>
      <c r="GKO319" s="96"/>
      <c r="GKP319" s="96"/>
      <c r="GKQ319" s="96"/>
      <c r="GKR319" s="96"/>
      <c r="GKS319" s="96"/>
      <c r="GKT319" s="96"/>
      <c r="GKU319" s="96"/>
      <c r="GKV319" s="96"/>
      <c r="GKW319" s="96"/>
      <c r="GKX319" s="96"/>
      <c r="GKY319" s="96"/>
      <c r="GKZ319" s="96"/>
      <c r="GLA319" s="96"/>
      <c r="GLB319" s="96"/>
      <c r="GLC319" s="96"/>
      <c r="GLD319" s="96"/>
      <c r="GLE319" s="96"/>
      <c r="GLF319" s="96"/>
      <c r="GLG319" s="96"/>
      <c r="GLH319" s="96"/>
      <c r="GLI319" s="96"/>
      <c r="GLJ319" s="96"/>
      <c r="GLK319" s="96"/>
      <c r="GLL319" s="96"/>
      <c r="GLM319" s="96"/>
      <c r="GLN319" s="96"/>
      <c r="GLO319" s="96"/>
      <c r="GLP319" s="96"/>
      <c r="GLQ319" s="96"/>
      <c r="GLR319" s="96"/>
      <c r="GLS319" s="96"/>
      <c r="GLT319" s="96"/>
      <c r="GLU319" s="96"/>
      <c r="GLV319" s="96"/>
      <c r="GLW319" s="96"/>
      <c r="GLX319" s="96"/>
      <c r="GLY319" s="96"/>
      <c r="GLZ319" s="96"/>
      <c r="GMA319" s="96"/>
      <c r="GMB319" s="96"/>
      <c r="GMC319" s="96"/>
      <c r="GMD319" s="96"/>
      <c r="GME319" s="96"/>
      <c r="GMF319" s="96"/>
      <c r="GMG319" s="96"/>
      <c r="GMH319" s="96"/>
      <c r="GMI319" s="96"/>
      <c r="GMJ319" s="96"/>
      <c r="GMK319" s="96"/>
      <c r="GML319" s="96"/>
      <c r="GMM319" s="96"/>
      <c r="GMN319" s="96"/>
      <c r="GMO319" s="96"/>
      <c r="GMP319" s="96"/>
      <c r="GMQ319" s="96"/>
      <c r="GMR319" s="96"/>
      <c r="GMS319" s="96"/>
      <c r="GMT319" s="96"/>
      <c r="GMU319" s="96"/>
      <c r="GMV319" s="96"/>
      <c r="GMW319" s="96"/>
      <c r="GMX319" s="96"/>
      <c r="GMY319" s="96"/>
      <c r="GMZ319" s="96"/>
      <c r="GNA319" s="96"/>
      <c r="GNB319" s="96"/>
      <c r="GNC319" s="96"/>
      <c r="GND319" s="96"/>
      <c r="GNE319" s="96"/>
      <c r="GNF319" s="96"/>
      <c r="GNG319" s="96"/>
      <c r="GNH319" s="96"/>
      <c r="GNI319" s="96"/>
      <c r="GNJ319" s="96"/>
      <c r="GNK319" s="96"/>
      <c r="GNL319" s="96"/>
      <c r="GNM319" s="96"/>
      <c r="GNN319" s="96"/>
      <c r="GNO319" s="96"/>
      <c r="GNP319" s="96"/>
      <c r="GNQ319" s="96"/>
      <c r="GNR319" s="96"/>
      <c r="GNS319" s="96"/>
      <c r="GNT319" s="96"/>
      <c r="GNU319" s="96"/>
      <c r="GNV319" s="96"/>
      <c r="GNW319" s="96"/>
      <c r="GNX319" s="96"/>
      <c r="GNY319" s="96"/>
      <c r="GNZ319" s="96"/>
      <c r="GOA319" s="96"/>
      <c r="GOB319" s="96"/>
      <c r="GOC319" s="96"/>
      <c r="GOD319" s="96"/>
      <c r="GOE319" s="96"/>
      <c r="GOF319" s="96"/>
      <c r="GOG319" s="96"/>
      <c r="GOH319" s="96"/>
      <c r="GOI319" s="96"/>
      <c r="GOJ319" s="96"/>
      <c r="GOK319" s="96"/>
      <c r="GOL319" s="96"/>
      <c r="GOM319" s="96"/>
      <c r="GON319" s="96"/>
      <c r="GOO319" s="96"/>
      <c r="GOP319" s="96"/>
      <c r="GOQ319" s="96"/>
      <c r="GOR319" s="96"/>
      <c r="GOS319" s="96"/>
      <c r="GOT319" s="96"/>
      <c r="GOU319" s="96"/>
      <c r="GOV319" s="96"/>
      <c r="GOW319" s="96"/>
      <c r="GOX319" s="96"/>
      <c r="GOY319" s="96"/>
      <c r="GOZ319" s="96"/>
      <c r="GPA319" s="96"/>
      <c r="GPB319" s="96"/>
      <c r="GPC319" s="96"/>
      <c r="GPD319" s="96"/>
      <c r="GPE319" s="96"/>
      <c r="GPF319" s="96"/>
      <c r="GPG319" s="96"/>
      <c r="GPH319" s="96"/>
      <c r="GPI319" s="96"/>
      <c r="GPJ319" s="96"/>
      <c r="GPK319" s="96"/>
      <c r="GPL319" s="96"/>
      <c r="GPM319" s="96"/>
      <c r="GPN319" s="96"/>
      <c r="GPO319" s="96"/>
      <c r="GPP319" s="96"/>
      <c r="GPQ319" s="96"/>
      <c r="GPR319" s="96"/>
      <c r="GPS319" s="96"/>
      <c r="GPT319" s="96"/>
      <c r="GPU319" s="96"/>
      <c r="GPV319" s="96"/>
      <c r="GPW319" s="96"/>
      <c r="GPX319" s="96"/>
      <c r="GPY319" s="96"/>
      <c r="GPZ319" s="96"/>
      <c r="GQA319" s="96"/>
      <c r="GQB319" s="96"/>
      <c r="GQC319" s="96"/>
      <c r="GQD319" s="96"/>
      <c r="GQE319" s="96"/>
      <c r="GQF319" s="96"/>
      <c r="GQG319" s="96"/>
      <c r="GQH319" s="96"/>
      <c r="GQI319" s="96"/>
      <c r="GQJ319" s="96"/>
      <c r="GQK319" s="96"/>
      <c r="GQL319" s="96"/>
      <c r="GQM319" s="96"/>
      <c r="GQN319" s="96"/>
      <c r="GQO319" s="96"/>
      <c r="GQP319" s="96"/>
      <c r="GQQ319" s="96"/>
      <c r="GQR319" s="96"/>
      <c r="GQS319" s="96"/>
      <c r="GQT319" s="96"/>
      <c r="GQU319" s="96"/>
      <c r="GQV319" s="96"/>
      <c r="GQW319" s="96"/>
      <c r="GQX319" s="96"/>
      <c r="GQY319" s="96"/>
      <c r="GQZ319" s="96"/>
      <c r="GRA319" s="96"/>
      <c r="GRB319" s="96"/>
      <c r="GRC319" s="96"/>
      <c r="GRD319" s="96"/>
      <c r="GRE319" s="96"/>
      <c r="GRF319" s="96"/>
      <c r="GRG319" s="96"/>
      <c r="GRH319" s="96"/>
      <c r="GRI319" s="96"/>
      <c r="GRJ319" s="96"/>
      <c r="GRK319" s="96"/>
      <c r="GRL319" s="96"/>
      <c r="GRM319" s="96"/>
      <c r="GRN319" s="96"/>
      <c r="GRO319" s="96"/>
      <c r="GRP319" s="96"/>
      <c r="GRQ319" s="96"/>
      <c r="GRR319" s="96"/>
      <c r="GRS319" s="96"/>
      <c r="GRT319" s="96"/>
      <c r="GRU319" s="96"/>
      <c r="GRV319" s="96"/>
      <c r="GRW319" s="96"/>
      <c r="GRX319" s="96"/>
      <c r="GRY319" s="96"/>
      <c r="GRZ319" s="96"/>
      <c r="GSA319" s="96"/>
      <c r="GSB319" s="96"/>
      <c r="GSC319" s="96"/>
      <c r="GSD319" s="96"/>
      <c r="GSE319" s="96"/>
      <c r="GSF319" s="96"/>
      <c r="GSG319" s="96"/>
      <c r="GSH319" s="96"/>
      <c r="GSI319" s="96"/>
      <c r="GSJ319" s="96"/>
      <c r="GSK319" s="96"/>
      <c r="GSL319" s="96"/>
      <c r="GSM319" s="96"/>
      <c r="GSN319" s="96"/>
      <c r="GSO319" s="96"/>
      <c r="GSP319" s="96"/>
      <c r="GSQ319" s="96"/>
      <c r="GSR319" s="96"/>
      <c r="GSS319" s="96"/>
      <c r="GST319" s="96"/>
      <c r="GSU319" s="96"/>
      <c r="GSV319" s="96"/>
      <c r="GSW319" s="96"/>
      <c r="GSX319" s="96"/>
      <c r="GSY319" s="96"/>
      <c r="GSZ319" s="96"/>
      <c r="GTA319" s="96"/>
      <c r="GTB319" s="96"/>
      <c r="GTC319" s="96"/>
      <c r="GTD319" s="96"/>
      <c r="GTE319" s="96"/>
      <c r="GTF319" s="96"/>
      <c r="GTG319" s="96"/>
      <c r="GTH319" s="96"/>
      <c r="GTI319" s="96"/>
      <c r="GTJ319" s="96"/>
      <c r="GTK319" s="96"/>
      <c r="GTL319" s="96"/>
      <c r="GTM319" s="96"/>
      <c r="GTN319" s="96"/>
      <c r="GTO319" s="96"/>
      <c r="GTP319" s="96"/>
      <c r="GTQ319" s="96"/>
      <c r="GTR319" s="96"/>
      <c r="GTS319" s="96"/>
      <c r="GTT319" s="96"/>
      <c r="GTU319" s="96"/>
      <c r="GTV319" s="96"/>
      <c r="GTW319" s="96"/>
      <c r="GTX319" s="96"/>
      <c r="GTY319" s="96"/>
      <c r="GTZ319" s="96"/>
      <c r="GUA319" s="96"/>
      <c r="GUB319" s="96"/>
      <c r="GUC319" s="96"/>
      <c r="GUD319" s="96"/>
      <c r="GUE319" s="96"/>
      <c r="GUF319" s="96"/>
      <c r="GUG319" s="96"/>
      <c r="GUH319" s="96"/>
      <c r="GUI319" s="96"/>
      <c r="GUJ319" s="96"/>
      <c r="GUK319" s="96"/>
      <c r="GUL319" s="96"/>
      <c r="GUM319" s="96"/>
      <c r="GUN319" s="96"/>
      <c r="GUO319" s="96"/>
      <c r="GUP319" s="96"/>
      <c r="GUQ319" s="96"/>
      <c r="GUR319" s="96"/>
      <c r="GUS319" s="96"/>
      <c r="GUT319" s="96"/>
      <c r="GUU319" s="96"/>
      <c r="GUV319" s="96"/>
      <c r="GUW319" s="96"/>
      <c r="GUX319" s="96"/>
      <c r="GUY319" s="96"/>
      <c r="GUZ319" s="96"/>
      <c r="GVA319" s="96"/>
      <c r="GVB319" s="96"/>
      <c r="GVC319" s="96"/>
      <c r="GVD319" s="96"/>
      <c r="GVE319" s="96"/>
      <c r="GVF319" s="96"/>
      <c r="GVG319" s="96"/>
      <c r="GVH319" s="96"/>
      <c r="GVI319" s="96"/>
      <c r="GVJ319" s="96"/>
      <c r="GVK319" s="96"/>
      <c r="GVL319" s="96"/>
      <c r="GVM319" s="96"/>
      <c r="GVN319" s="96"/>
      <c r="GVO319" s="96"/>
      <c r="GVP319" s="96"/>
      <c r="GVQ319" s="96"/>
      <c r="GVR319" s="96"/>
      <c r="GVS319" s="96"/>
      <c r="GVT319" s="96"/>
      <c r="GVU319" s="96"/>
      <c r="GVV319" s="96"/>
      <c r="GVW319" s="96"/>
      <c r="GVX319" s="96"/>
      <c r="GVY319" s="96"/>
      <c r="GVZ319" s="96"/>
      <c r="GWA319" s="96"/>
      <c r="GWB319" s="96"/>
      <c r="GWC319" s="96"/>
      <c r="GWD319" s="96"/>
      <c r="GWE319" s="96"/>
      <c r="GWF319" s="96"/>
      <c r="GWG319" s="96"/>
      <c r="GWH319" s="96"/>
      <c r="GWI319" s="96"/>
      <c r="GWJ319" s="96"/>
      <c r="GWK319" s="96"/>
      <c r="GWL319" s="96"/>
      <c r="GWM319" s="96"/>
      <c r="GWN319" s="96"/>
      <c r="GWO319" s="96"/>
      <c r="GWP319" s="96"/>
      <c r="GWQ319" s="96"/>
      <c r="GWR319" s="96"/>
      <c r="GWS319" s="96"/>
      <c r="GWT319" s="96"/>
      <c r="GWU319" s="96"/>
      <c r="GWV319" s="96"/>
      <c r="GWW319" s="96"/>
      <c r="GWX319" s="96"/>
      <c r="GWY319" s="96"/>
      <c r="GWZ319" s="96"/>
      <c r="GXA319" s="96"/>
      <c r="GXB319" s="96"/>
      <c r="GXC319" s="96"/>
      <c r="GXD319" s="96"/>
      <c r="GXE319" s="96"/>
      <c r="GXF319" s="96"/>
      <c r="GXG319" s="96"/>
      <c r="GXH319" s="96"/>
      <c r="GXI319" s="96"/>
      <c r="GXJ319" s="96"/>
      <c r="GXK319" s="96"/>
      <c r="GXL319" s="96"/>
      <c r="GXM319" s="96"/>
      <c r="GXN319" s="96"/>
      <c r="GXO319" s="96"/>
      <c r="GXP319" s="96"/>
      <c r="GXQ319" s="96"/>
      <c r="GXR319" s="96"/>
      <c r="GXS319" s="96"/>
      <c r="GXT319" s="96"/>
      <c r="GXU319" s="96"/>
      <c r="GXV319" s="96"/>
      <c r="GXW319" s="96"/>
      <c r="GXX319" s="96"/>
      <c r="GXY319" s="96"/>
      <c r="GXZ319" s="96"/>
      <c r="GYA319" s="96"/>
      <c r="GYB319" s="96"/>
      <c r="GYC319" s="96"/>
      <c r="GYD319" s="96"/>
      <c r="GYE319" s="96"/>
      <c r="GYF319" s="96"/>
      <c r="GYG319" s="96"/>
      <c r="GYH319" s="96"/>
      <c r="GYI319" s="96"/>
      <c r="GYJ319" s="96"/>
      <c r="GYK319" s="96"/>
      <c r="GYL319" s="96"/>
      <c r="GYM319" s="96"/>
      <c r="GYN319" s="96"/>
      <c r="GYO319" s="96"/>
      <c r="GYP319" s="96"/>
      <c r="GYQ319" s="96"/>
      <c r="GYR319" s="96"/>
      <c r="GYS319" s="96"/>
      <c r="GYT319" s="96"/>
      <c r="GYU319" s="96"/>
      <c r="GYV319" s="96"/>
      <c r="GYW319" s="96"/>
      <c r="GYX319" s="96"/>
      <c r="GYY319" s="96"/>
      <c r="GYZ319" s="96"/>
      <c r="GZA319" s="96"/>
      <c r="GZB319" s="96"/>
      <c r="GZC319" s="96"/>
      <c r="GZD319" s="96"/>
      <c r="GZE319" s="96"/>
      <c r="GZF319" s="96"/>
      <c r="GZG319" s="96"/>
      <c r="GZH319" s="96"/>
      <c r="GZI319" s="96"/>
      <c r="GZJ319" s="96"/>
      <c r="GZK319" s="96"/>
      <c r="GZL319" s="96"/>
      <c r="GZM319" s="96"/>
      <c r="GZN319" s="96"/>
      <c r="GZO319" s="96"/>
      <c r="GZP319" s="96"/>
      <c r="GZQ319" s="96"/>
      <c r="GZR319" s="96"/>
      <c r="GZS319" s="96"/>
      <c r="GZT319" s="96"/>
      <c r="GZU319" s="96"/>
      <c r="GZV319" s="96"/>
      <c r="GZW319" s="96"/>
      <c r="GZX319" s="96"/>
      <c r="GZY319" s="96"/>
      <c r="GZZ319" s="96"/>
      <c r="HAA319" s="96"/>
      <c r="HAB319" s="96"/>
      <c r="HAC319" s="96"/>
      <c r="HAD319" s="96"/>
      <c r="HAE319" s="96"/>
      <c r="HAF319" s="96"/>
      <c r="HAG319" s="96"/>
      <c r="HAH319" s="96"/>
      <c r="HAI319" s="96"/>
      <c r="HAJ319" s="96"/>
      <c r="HAK319" s="96"/>
      <c r="HAL319" s="96"/>
      <c r="HAM319" s="96"/>
      <c r="HAN319" s="96"/>
      <c r="HAO319" s="96"/>
      <c r="HAP319" s="96"/>
      <c r="HAQ319" s="96"/>
      <c r="HAR319" s="96"/>
      <c r="HAS319" s="96"/>
      <c r="HAT319" s="96"/>
      <c r="HAU319" s="96"/>
      <c r="HAV319" s="96"/>
      <c r="HAW319" s="96"/>
      <c r="HAX319" s="96"/>
      <c r="HAY319" s="96"/>
      <c r="HAZ319" s="96"/>
      <c r="HBA319" s="96"/>
      <c r="HBB319" s="96"/>
      <c r="HBC319" s="96"/>
      <c r="HBD319" s="96"/>
      <c r="HBE319" s="96"/>
      <c r="HBF319" s="96"/>
      <c r="HBG319" s="96"/>
      <c r="HBH319" s="96"/>
      <c r="HBI319" s="96"/>
      <c r="HBJ319" s="96"/>
      <c r="HBK319" s="96"/>
      <c r="HBL319" s="96"/>
      <c r="HBM319" s="96"/>
      <c r="HBN319" s="96"/>
      <c r="HBO319" s="96"/>
      <c r="HBP319" s="96"/>
      <c r="HBQ319" s="96"/>
      <c r="HBR319" s="96"/>
      <c r="HBS319" s="96"/>
      <c r="HBT319" s="96"/>
      <c r="HBU319" s="96"/>
      <c r="HBV319" s="96"/>
      <c r="HBW319" s="96"/>
      <c r="HBX319" s="96"/>
      <c r="HBY319" s="96"/>
      <c r="HBZ319" s="96"/>
      <c r="HCA319" s="96"/>
      <c r="HCB319" s="96"/>
      <c r="HCC319" s="96"/>
      <c r="HCD319" s="96"/>
      <c r="HCE319" s="96"/>
      <c r="HCF319" s="96"/>
      <c r="HCG319" s="96"/>
      <c r="HCH319" s="96"/>
      <c r="HCI319" s="96"/>
      <c r="HCJ319" s="96"/>
      <c r="HCK319" s="96"/>
      <c r="HCL319" s="96"/>
      <c r="HCM319" s="96"/>
      <c r="HCN319" s="96"/>
      <c r="HCO319" s="96"/>
      <c r="HCP319" s="96"/>
      <c r="HCQ319" s="96"/>
      <c r="HCR319" s="96"/>
      <c r="HCS319" s="96"/>
      <c r="HCT319" s="96"/>
      <c r="HCU319" s="96"/>
      <c r="HCV319" s="96"/>
      <c r="HCW319" s="96"/>
      <c r="HCX319" s="96"/>
      <c r="HCY319" s="96"/>
      <c r="HCZ319" s="96"/>
      <c r="HDA319" s="96"/>
      <c r="HDB319" s="96"/>
      <c r="HDC319" s="96"/>
      <c r="HDD319" s="96"/>
      <c r="HDE319" s="96"/>
      <c r="HDF319" s="96"/>
      <c r="HDG319" s="96"/>
      <c r="HDH319" s="96"/>
      <c r="HDI319" s="96"/>
      <c r="HDJ319" s="96"/>
      <c r="HDK319" s="96"/>
      <c r="HDL319" s="96"/>
      <c r="HDM319" s="96"/>
      <c r="HDN319" s="96"/>
      <c r="HDO319" s="96"/>
      <c r="HDP319" s="96"/>
      <c r="HDQ319" s="96"/>
      <c r="HDR319" s="96"/>
      <c r="HDS319" s="96"/>
      <c r="HDT319" s="96"/>
      <c r="HDU319" s="96"/>
      <c r="HDV319" s="96"/>
      <c r="HDW319" s="96"/>
      <c r="HDX319" s="96"/>
      <c r="HDY319" s="96"/>
      <c r="HDZ319" s="96"/>
      <c r="HEA319" s="96"/>
      <c r="HEB319" s="96"/>
      <c r="HEC319" s="96"/>
      <c r="HED319" s="96"/>
      <c r="HEE319" s="96"/>
      <c r="HEF319" s="96"/>
      <c r="HEG319" s="96"/>
      <c r="HEH319" s="96"/>
      <c r="HEI319" s="96"/>
      <c r="HEJ319" s="96"/>
      <c r="HEK319" s="96"/>
      <c r="HEL319" s="96"/>
      <c r="HEM319" s="96"/>
      <c r="HEN319" s="96"/>
      <c r="HEO319" s="96"/>
      <c r="HEP319" s="96"/>
      <c r="HEQ319" s="96"/>
      <c r="HER319" s="96"/>
      <c r="HES319" s="96"/>
      <c r="HET319" s="96"/>
      <c r="HEU319" s="96"/>
      <c r="HEV319" s="96"/>
      <c r="HEW319" s="96"/>
      <c r="HEX319" s="96"/>
      <c r="HEY319" s="96"/>
      <c r="HEZ319" s="96"/>
      <c r="HFA319" s="96"/>
      <c r="HFB319" s="96"/>
      <c r="HFC319" s="96"/>
      <c r="HFD319" s="96"/>
      <c r="HFE319" s="96"/>
      <c r="HFF319" s="96"/>
      <c r="HFG319" s="96"/>
      <c r="HFH319" s="96"/>
      <c r="HFI319" s="96"/>
      <c r="HFJ319" s="96"/>
      <c r="HFK319" s="96"/>
      <c r="HFL319" s="96"/>
      <c r="HFM319" s="96"/>
      <c r="HFN319" s="96"/>
      <c r="HFO319" s="96"/>
      <c r="HFP319" s="96"/>
      <c r="HFQ319" s="96"/>
      <c r="HFR319" s="96"/>
      <c r="HFS319" s="96"/>
      <c r="HFT319" s="96"/>
      <c r="HFU319" s="96"/>
      <c r="HFV319" s="96"/>
      <c r="HFW319" s="96"/>
      <c r="HFX319" s="96"/>
      <c r="HFY319" s="96"/>
      <c r="HFZ319" s="96"/>
      <c r="HGA319" s="96"/>
      <c r="HGB319" s="96"/>
      <c r="HGC319" s="96"/>
      <c r="HGD319" s="96"/>
      <c r="HGE319" s="96"/>
      <c r="HGF319" s="96"/>
      <c r="HGG319" s="96"/>
      <c r="HGH319" s="96"/>
      <c r="HGI319" s="96"/>
      <c r="HGJ319" s="96"/>
      <c r="HGK319" s="96"/>
      <c r="HGL319" s="96"/>
      <c r="HGM319" s="96"/>
      <c r="HGN319" s="96"/>
      <c r="HGO319" s="96"/>
      <c r="HGP319" s="96"/>
      <c r="HGQ319" s="96"/>
      <c r="HGR319" s="96"/>
      <c r="HGS319" s="96"/>
      <c r="HGT319" s="96"/>
      <c r="HGU319" s="96"/>
      <c r="HGV319" s="96"/>
      <c r="HGW319" s="96"/>
      <c r="HGX319" s="96"/>
      <c r="HGY319" s="96"/>
      <c r="HGZ319" s="96"/>
      <c r="HHA319" s="96"/>
      <c r="HHB319" s="96"/>
      <c r="HHC319" s="96"/>
      <c r="HHD319" s="96"/>
      <c r="HHE319" s="96"/>
      <c r="HHF319" s="96"/>
      <c r="HHG319" s="96"/>
      <c r="HHH319" s="96"/>
      <c r="HHI319" s="96"/>
      <c r="HHJ319" s="96"/>
      <c r="HHK319" s="96"/>
      <c r="HHL319" s="96"/>
      <c r="HHM319" s="96"/>
      <c r="HHN319" s="96"/>
      <c r="HHO319" s="96"/>
      <c r="HHP319" s="96"/>
      <c r="HHQ319" s="96"/>
      <c r="HHR319" s="96"/>
      <c r="HHS319" s="96"/>
      <c r="HHT319" s="96"/>
      <c r="HHU319" s="96"/>
      <c r="HHV319" s="96"/>
      <c r="HHW319" s="96"/>
      <c r="HHX319" s="96"/>
      <c r="HHY319" s="96"/>
      <c r="HHZ319" s="96"/>
      <c r="HIA319" s="96"/>
      <c r="HIB319" s="96"/>
      <c r="HIC319" s="96"/>
      <c r="HID319" s="96"/>
      <c r="HIE319" s="96"/>
      <c r="HIF319" s="96"/>
      <c r="HIG319" s="96"/>
      <c r="HIH319" s="96"/>
      <c r="HII319" s="96"/>
      <c r="HIJ319" s="96"/>
      <c r="HIK319" s="96"/>
      <c r="HIL319" s="96"/>
      <c r="HIM319" s="96"/>
      <c r="HIN319" s="96"/>
      <c r="HIO319" s="96"/>
      <c r="HIP319" s="96"/>
      <c r="HIQ319" s="96"/>
      <c r="HIR319" s="96"/>
      <c r="HIS319" s="96"/>
      <c r="HIT319" s="96"/>
      <c r="HIU319" s="96"/>
      <c r="HIV319" s="96"/>
      <c r="HIW319" s="96"/>
      <c r="HIX319" s="96"/>
      <c r="HIY319" s="96"/>
      <c r="HIZ319" s="96"/>
      <c r="HJA319" s="96"/>
      <c r="HJB319" s="96"/>
      <c r="HJC319" s="96"/>
      <c r="HJD319" s="96"/>
      <c r="HJE319" s="96"/>
      <c r="HJF319" s="96"/>
      <c r="HJG319" s="96"/>
      <c r="HJH319" s="96"/>
      <c r="HJI319" s="96"/>
      <c r="HJJ319" s="96"/>
      <c r="HJK319" s="96"/>
      <c r="HJL319" s="96"/>
      <c r="HJM319" s="96"/>
      <c r="HJN319" s="96"/>
      <c r="HJO319" s="96"/>
      <c r="HJP319" s="96"/>
      <c r="HJQ319" s="96"/>
      <c r="HJR319" s="96"/>
      <c r="HJS319" s="96"/>
      <c r="HJT319" s="96"/>
      <c r="HJU319" s="96"/>
      <c r="HJV319" s="96"/>
      <c r="HJW319" s="96"/>
      <c r="HJX319" s="96"/>
      <c r="HJY319" s="96"/>
      <c r="HJZ319" s="96"/>
      <c r="HKA319" s="96"/>
      <c r="HKB319" s="96"/>
      <c r="HKC319" s="96"/>
      <c r="HKD319" s="96"/>
      <c r="HKE319" s="96"/>
      <c r="HKF319" s="96"/>
      <c r="HKG319" s="96"/>
      <c r="HKH319" s="96"/>
      <c r="HKI319" s="96"/>
      <c r="HKJ319" s="96"/>
      <c r="HKK319" s="96"/>
      <c r="HKL319" s="96"/>
      <c r="HKM319" s="96"/>
      <c r="HKN319" s="96"/>
      <c r="HKO319" s="96"/>
      <c r="HKP319" s="96"/>
      <c r="HKQ319" s="96"/>
      <c r="HKR319" s="96"/>
      <c r="HKS319" s="96"/>
      <c r="HKT319" s="96"/>
      <c r="HKU319" s="96"/>
      <c r="HKV319" s="96"/>
      <c r="HKW319" s="96"/>
      <c r="HKX319" s="96"/>
      <c r="HKY319" s="96"/>
      <c r="HKZ319" s="96"/>
      <c r="HLA319" s="96"/>
      <c r="HLB319" s="96"/>
      <c r="HLC319" s="96"/>
      <c r="HLD319" s="96"/>
      <c r="HLE319" s="96"/>
      <c r="HLF319" s="96"/>
      <c r="HLG319" s="96"/>
      <c r="HLH319" s="96"/>
      <c r="HLI319" s="96"/>
      <c r="HLJ319" s="96"/>
      <c r="HLK319" s="96"/>
      <c r="HLL319" s="96"/>
      <c r="HLM319" s="96"/>
      <c r="HLN319" s="96"/>
      <c r="HLO319" s="96"/>
      <c r="HLP319" s="96"/>
      <c r="HLQ319" s="96"/>
      <c r="HLR319" s="96"/>
      <c r="HLS319" s="96"/>
      <c r="HLT319" s="96"/>
      <c r="HLU319" s="96"/>
      <c r="HLV319" s="96"/>
      <c r="HLW319" s="96"/>
      <c r="HLX319" s="96"/>
      <c r="HLY319" s="96"/>
      <c r="HLZ319" s="96"/>
      <c r="HMA319" s="96"/>
      <c r="HMB319" s="96"/>
      <c r="HMC319" s="96"/>
      <c r="HMD319" s="96"/>
      <c r="HME319" s="96"/>
      <c r="HMF319" s="96"/>
      <c r="HMG319" s="96"/>
      <c r="HMH319" s="96"/>
      <c r="HMI319" s="96"/>
      <c r="HMJ319" s="96"/>
      <c r="HMK319" s="96"/>
      <c r="HML319" s="96"/>
      <c r="HMM319" s="96"/>
      <c r="HMN319" s="96"/>
      <c r="HMO319" s="96"/>
      <c r="HMP319" s="96"/>
      <c r="HMQ319" s="96"/>
      <c r="HMR319" s="96"/>
      <c r="HMS319" s="96"/>
      <c r="HMT319" s="96"/>
      <c r="HMU319" s="96"/>
      <c r="HMV319" s="96"/>
      <c r="HMW319" s="96"/>
      <c r="HMX319" s="96"/>
      <c r="HMY319" s="96"/>
      <c r="HMZ319" s="96"/>
      <c r="HNA319" s="96"/>
      <c r="HNB319" s="96"/>
      <c r="HNC319" s="96"/>
      <c r="HND319" s="96"/>
      <c r="HNE319" s="96"/>
      <c r="HNF319" s="96"/>
      <c r="HNG319" s="96"/>
      <c r="HNH319" s="96"/>
      <c r="HNI319" s="96"/>
      <c r="HNJ319" s="96"/>
      <c r="HNK319" s="96"/>
      <c r="HNL319" s="96"/>
      <c r="HNM319" s="96"/>
      <c r="HNN319" s="96"/>
      <c r="HNO319" s="96"/>
      <c r="HNP319" s="96"/>
      <c r="HNQ319" s="96"/>
      <c r="HNR319" s="96"/>
      <c r="HNS319" s="96"/>
      <c r="HNT319" s="96"/>
      <c r="HNU319" s="96"/>
      <c r="HNV319" s="96"/>
      <c r="HNW319" s="96"/>
      <c r="HNX319" s="96"/>
      <c r="HNY319" s="96"/>
      <c r="HNZ319" s="96"/>
      <c r="HOA319" s="96"/>
      <c r="HOB319" s="96"/>
      <c r="HOC319" s="96"/>
      <c r="HOD319" s="96"/>
      <c r="HOE319" s="96"/>
      <c r="HOF319" s="96"/>
      <c r="HOG319" s="96"/>
      <c r="HOH319" s="96"/>
      <c r="HOI319" s="96"/>
      <c r="HOJ319" s="96"/>
      <c r="HOK319" s="96"/>
      <c r="HOL319" s="96"/>
      <c r="HOM319" s="96"/>
      <c r="HON319" s="96"/>
      <c r="HOO319" s="96"/>
      <c r="HOP319" s="96"/>
      <c r="HOQ319" s="96"/>
      <c r="HOR319" s="96"/>
      <c r="HOS319" s="96"/>
      <c r="HOT319" s="96"/>
      <c r="HOU319" s="96"/>
      <c r="HOV319" s="96"/>
      <c r="HOW319" s="96"/>
      <c r="HOX319" s="96"/>
      <c r="HOY319" s="96"/>
      <c r="HOZ319" s="96"/>
      <c r="HPA319" s="96"/>
      <c r="HPB319" s="96"/>
      <c r="HPC319" s="96"/>
      <c r="HPD319" s="96"/>
      <c r="HPE319" s="96"/>
      <c r="HPF319" s="96"/>
      <c r="HPG319" s="96"/>
      <c r="HPH319" s="96"/>
      <c r="HPI319" s="96"/>
      <c r="HPJ319" s="96"/>
      <c r="HPK319" s="96"/>
      <c r="HPL319" s="96"/>
      <c r="HPM319" s="96"/>
      <c r="HPN319" s="96"/>
      <c r="HPO319" s="96"/>
      <c r="HPP319" s="96"/>
      <c r="HPQ319" s="96"/>
      <c r="HPR319" s="96"/>
      <c r="HPS319" s="96"/>
      <c r="HPT319" s="96"/>
      <c r="HPU319" s="96"/>
      <c r="HPV319" s="96"/>
      <c r="HPW319" s="96"/>
      <c r="HPX319" s="96"/>
      <c r="HPY319" s="96"/>
      <c r="HPZ319" s="96"/>
      <c r="HQA319" s="96"/>
      <c r="HQB319" s="96"/>
      <c r="HQC319" s="96"/>
      <c r="HQD319" s="96"/>
      <c r="HQE319" s="96"/>
      <c r="HQF319" s="96"/>
      <c r="HQG319" s="96"/>
      <c r="HQH319" s="96"/>
      <c r="HQI319" s="96"/>
      <c r="HQJ319" s="96"/>
      <c r="HQK319" s="96"/>
      <c r="HQL319" s="96"/>
      <c r="HQM319" s="96"/>
      <c r="HQN319" s="96"/>
      <c r="HQO319" s="96"/>
      <c r="HQP319" s="96"/>
      <c r="HQQ319" s="96"/>
      <c r="HQR319" s="96"/>
      <c r="HQS319" s="96"/>
      <c r="HQT319" s="96"/>
      <c r="HQU319" s="96"/>
      <c r="HQV319" s="96"/>
      <c r="HQW319" s="96"/>
      <c r="HQX319" s="96"/>
      <c r="HQY319" s="96"/>
      <c r="HQZ319" s="96"/>
      <c r="HRA319" s="96"/>
      <c r="HRB319" s="96"/>
      <c r="HRC319" s="96"/>
      <c r="HRD319" s="96"/>
      <c r="HRE319" s="96"/>
      <c r="HRF319" s="96"/>
      <c r="HRG319" s="96"/>
      <c r="HRH319" s="96"/>
      <c r="HRI319" s="96"/>
      <c r="HRJ319" s="96"/>
      <c r="HRK319" s="96"/>
      <c r="HRL319" s="96"/>
      <c r="HRM319" s="96"/>
      <c r="HRN319" s="96"/>
      <c r="HRO319" s="96"/>
      <c r="HRP319" s="96"/>
      <c r="HRQ319" s="96"/>
      <c r="HRR319" s="96"/>
      <c r="HRS319" s="96"/>
      <c r="HRT319" s="96"/>
      <c r="HRU319" s="96"/>
      <c r="HRV319" s="96"/>
      <c r="HRW319" s="96"/>
      <c r="HRX319" s="96"/>
      <c r="HRY319" s="96"/>
      <c r="HRZ319" s="96"/>
      <c r="HSA319" s="96"/>
      <c r="HSB319" s="96"/>
      <c r="HSC319" s="96"/>
      <c r="HSD319" s="96"/>
      <c r="HSE319" s="96"/>
      <c r="HSF319" s="96"/>
      <c r="HSG319" s="96"/>
      <c r="HSH319" s="96"/>
      <c r="HSI319" s="96"/>
      <c r="HSJ319" s="96"/>
      <c r="HSK319" s="96"/>
      <c r="HSL319" s="96"/>
      <c r="HSM319" s="96"/>
      <c r="HSN319" s="96"/>
      <c r="HSO319" s="96"/>
      <c r="HSP319" s="96"/>
      <c r="HSQ319" s="96"/>
      <c r="HSR319" s="96"/>
      <c r="HSS319" s="96"/>
      <c r="HST319" s="96"/>
      <c r="HSU319" s="96"/>
      <c r="HSV319" s="96"/>
      <c r="HSW319" s="96"/>
      <c r="HSX319" s="96"/>
      <c r="HSY319" s="96"/>
      <c r="HSZ319" s="96"/>
      <c r="HTA319" s="96"/>
      <c r="HTB319" s="96"/>
      <c r="HTC319" s="96"/>
      <c r="HTD319" s="96"/>
      <c r="HTE319" s="96"/>
      <c r="HTF319" s="96"/>
      <c r="HTG319" s="96"/>
      <c r="HTH319" s="96"/>
      <c r="HTI319" s="96"/>
      <c r="HTJ319" s="96"/>
      <c r="HTK319" s="96"/>
      <c r="HTL319" s="96"/>
      <c r="HTM319" s="96"/>
      <c r="HTN319" s="96"/>
      <c r="HTO319" s="96"/>
      <c r="HTP319" s="96"/>
      <c r="HTQ319" s="96"/>
      <c r="HTR319" s="96"/>
      <c r="HTS319" s="96"/>
      <c r="HTT319" s="96"/>
      <c r="HTU319" s="96"/>
      <c r="HTV319" s="96"/>
      <c r="HTW319" s="96"/>
      <c r="HTX319" s="96"/>
      <c r="HTY319" s="96"/>
      <c r="HTZ319" s="96"/>
      <c r="HUA319" s="96"/>
      <c r="HUB319" s="96"/>
      <c r="HUC319" s="96"/>
      <c r="HUD319" s="96"/>
      <c r="HUE319" s="96"/>
      <c r="HUF319" s="96"/>
      <c r="HUG319" s="96"/>
      <c r="HUH319" s="96"/>
      <c r="HUI319" s="96"/>
      <c r="HUJ319" s="96"/>
      <c r="HUK319" s="96"/>
      <c r="HUL319" s="96"/>
      <c r="HUM319" s="96"/>
      <c r="HUN319" s="96"/>
      <c r="HUO319" s="96"/>
      <c r="HUP319" s="96"/>
      <c r="HUQ319" s="96"/>
      <c r="HUR319" s="96"/>
      <c r="HUS319" s="96"/>
      <c r="HUT319" s="96"/>
      <c r="HUU319" s="96"/>
      <c r="HUV319" s="96"/>
      <c r="HUW319" s="96"/>
      <c r="HUX319" s="96"/>
      <c r="HUY319" s="96"/>
      <c r="HUZ319" s="96"/>
      <c r="HVA319" s="96"/>
      <c r="HVB319" s="96"/>
      <c r="HVC319" s="96"/>
      <c r="HVD319" s="96"/>
      <c r="HVE319" s="96"/>
      <c r="HVF319" s="96"/>
      <c r="HVG319" s="96"/>
      <c r="HVH319" s="96"/>
      <c r="HVI319" s="96"/>
      <c r="HVJ319" s="96"/>
      <c r="HVK319" s="96"/>
      <c r="HVL319" s="96"/>
      <c r="HVM319" s="96"/>
      <c r="HVN319" s="96"/>
      <c r="HVO319" s="96"/>
      <c r="HVP319" s="96"/>
      <c r="HVQ319" s="96"/>
      <c r="HVR319" s="96"/>
      <c r="HVS319" s="96"/>
      <c r="HVT319" s="96"/>
      <c r="HVU319" s="96"/>
      <c r="HVV319" s="96"/>
      <c r="HVW319" s="96"/>
      <c r="HVX319" s="96"/>
      <c r="HVY319" s="96"/>
      <c r="HVZ319" s="96"/>
      <c r="HWA319" s="96"/>
      <c r="HWB319" s="96"/>
      <c r="HWC319" s="96"/>
      <c r="HWD319" s="96"/>
      <c r="HWE319" s="96"/>
      <c r="HWF319" s="96"/>
      <c r="HWG319" s="96"/>
      <c r="HWH319" s="96"/>
      <c r="HWI319" s="96"/>
      <c r="HWJ319" s="96"/>
      <c r="HWK319" s="96"/>
      <c r="HWL319" s="96"/>
      <c r="HWM319" s="96"/>
      <c r="HWN319" s="96"/>
      <c r="HWO319" s="96"/>
      <c r="HWP319" s="96"/>
      <c r="HWQ319" s="96"/>
      <c r="HWR319" s="96"/>
      <c r="HWS319" s="96"/>
      <c r="HWT319" s="96"/>
      <c r="HWU319" s="96"/>
      <c r="HWV319" s="96"/>
      <c r="HWW319" s="96"/>
      <c r="HWX319" s="96"/>
      <c r="HWY319" s="96"/>
      <c r="HWZ319" s="96"/>
      <c r="HXA319" s="96"/>
      <c r="HXB319" s="96"/>
      <c r="HXC319" s="96"/>
      <c r="HXD319" s="96"/>
      <c r="HXE319" s="96"/>
      <c r="HXF319" s="96"/>
      <c r="HXG319" s="96"/>
      <c r="HXH319" s="96"/>
      <c r="HXI319" s="96"/>
      <c r="HXJ319" s="96"/>
      <c r="HXK319" s="96"/>
      <c r="HXL319" s="96"/>
      <c r="HXM319" s="96"/>
      <c r="HXN319" s="96"/>
      <c r="HXO319" s="96"/>
      <c r="HXP319" s="96"/>
      <c r="HXQ319" s="96"/>
      <c r="HXR319" s="96"/>
      <c r="HXS319" s="96"/>
      <c r="HXT319" s="96"/>
      <c r="HXU319" s="96"/>
      <c r="HXV319" s="96"/>
      <c r="HXW319" s="96"/>
      <c r="HXX319" s="96"/>
      <c r="HXY319" s="96"/>
      <c r="HXZ319" s="96"/>
      <c r="HYA319" s="96"/>
      <c r="HYB319" s="96"/>
      <c r="HYC319" s="96"/>
      <c r="HYD319" s="96"/>
      <c r="HYE319" s="96"/>
      <c r="HYF319" s="96"/>
      <c r="HYG319" s="96"/>
      <c r="HYH319" s="96"/>
      <c r="HYI319" s="96"/>
      <c r="HYJ319" s="96"/>
      <c r="HYK319" s="96"/>
      <c r="HYL319" s="96"/>
      <c r="HYM319" s="96"/>
      <c r="HYN319" s="96"/>
      <c r="HYO319" s="96"/>
      <c r="HYP319" s="96"/>
      <c r="HYQ319" s="96"/>
      <c r="HYR319" s="96"/>
      <c r="HYS319" s="96"/>
      <c r="HYT319" s="96"/>
      <c r="HYU319" s="96"/>
      <c r="HYV319" s="96"/>
      <c r="HYW319" s="96"/>
      <c r="HYX319" s="96"/>
      <c r="HYY319" s="96"/>
      <c r="HYZ319" s="96"/>
      <c r="HZA319" s="96"/>
      <c r="HZB319" s="96"/>
      <c r="HZC319" s="96"/>
      <c r="HZD319" s="96"/>
      <c r="HZE319" s="96"/>
      <c r="HZF319" s="96"/>
      <c r="HZG319" s="96"/>
      <c r="HZH319" s="96"/>
      <c r="HZI319" s="96"/>
      <c r="HZJ319" s="96"/>
      <c r="HZK319" s="96"/>
      <c r="HZL319" s="96"/>
      <c r="HZM319" s="96"/>
      <c r="HZN319" s="96"/>
      <c r="HZO319" s="96"/>
      <c r="HZP319" s="96"/>
      <c r="HZQ319" s="96"/>
      <c r="HZR319" s="96"/>
      <c r="HZS319" s="96"/>
      <c r="HZT319" s="96"/>
      <c r="HZU319" s="96"/>
      <c r="HZV319" s="96"/>
      <c r="HZW319" s="96"/>
      <c r="HZX319" s="96"/>
      <c r="HZY319" s="96"/>
      <c r="HZZ319" s="96"/>
      <c r="IAA319" s="96"/>
      <c r="IAB319" s="96"/>
      <c r="IAC319" s="96"/>
      <c r="IAD319" s="96"/>
      <c r="IAE319" s="96"/>
      <c r="IAF319" s="96"/>
      <c r="IAG319" s="96"/>
      <c r="IAH319" s="96"/>
      <c r="IAI319" s="96"/>
      <c r="IAJ319" s="96"/>
      <c r="IAK319" s="96"/>
      <c r="IAL319" s="96"/>
      <c r="IAM319" s="96"/>
      <c r="IAN319" s="96"/>
      <c r="IAO319" s="96"/>
      <c r="IAP319" s="96"/>
      <c r="IAQ319" s="96"/>
      <c r="IAR319" s="96"/>
      <c r="IAS319" s="96"/>
      <c r="IAT319" s="96"/>
      <c r="IAU319" s="96"/>
      <c r="IAV319" s="96"/>
      <c r="IAW319" s="96"/>
      <c r="IAX319" s="96"/>
      <c r="IAY319" s="96"/>
      <c r="IAZ319" s="96"/>
      <c r="IBA319" s="96"/>
      <c r="IBB319" s="96"/>
      <c r="IBC319" s="96"/>
      <c r="IBD319" s="96"/>
      <c r="IBE319" s="96"/>
      <c r="IBF319" s="96"/>
      <c r="IBG319" s="96"/>
      <c r="IBH319" s="96"/>
      <c r="IBI319" s="96"/>
      <c r="IBJ319" s="96"/>
      <c r="IBK319" s="96"/>
      <c r="IBL319" s="96"/>
      <c r="IBM319" s="96"/>
      <c r="IBN319" s="96"/>
      <c r="IBO319" s="96"/>
      <c r="IBP319" s="96"/>
      <c r="IBQ319" s="96"/>
      <c r="IBR319" s="96"/>
      <c r="IBS319" s="96"/>
      <c r="IBT319" s="96"/>
      <c r="IBU319" s="96"/>
      <c r="IBV319" s="96"/>
      <c r="IBW319" s="96"/>
      <c r="IBX319" s="96"/>
      <c r="IBY319" s="96"/>
      <c r="IBZ319" s="96"/>
      <c r="ICA319" s="96"/>
      <c r="ICB319" s="96"/>
      <c r="ICC319" s="96"/>
      <c r="ICD319" s="96"/>
      <c r="ICE319" s="96"/>
      <c r="ICF319" s="96"/>
      <c r="ICG319" s="96"/>
      <c r="ICH319" s="96"/>
      <c r="ICI319" s="96"/>
      <c r="ICJ319" s="96"/>
      <c r="ICK319" s="96"/>
      <c r="ICL319" s="96"/>
      <c r="ICM319" s="96"/>
      <c r="ICN319" s="96"/>
      <c r="ICO319" s="96"/>
      <c r="ICP319" s="96"/>
      <c r="ICQ319" s="96"/>
      <c r="ICR319" s="96"/>
      <c r="ICS319" s="96"/>
      <c r="ICT319" s="96"/>
      <c r="ICU319" s="96"/>
      <c r="ICV319" s="96"/>
      <c r="ICW319" s="96"/>
      <c r="ICX319" s="96"/>
      <c r="ICY319" s="96"/>
      <c r="ICZ319" s="96"/>
      <c r="IDA319" s="96"/>
      <c r="IDB319" s="96"/>
      <c r="IDC319" s="96"/>
      <c r="IDD319" s="96"/>
      <c r="IDE319" s="96"/>
      <c r="IDF319" s="96"/>
      <c r="IDG319" s="96"/>
      <c r="IDH319" s="96"/>
      <c r="IDI319" s="96"/>
      <c r="IDJ319" s="96"/>
      <c r="IDK319" s="96"/>
      <c r="IDL319" s="96"/>
      <c r="IDM319" s="96"/>
      <c r="IDN319" s="96"/>
      <c r="IDO319" s="96"/>
      <c r="IDP319" s="96"/>
      <c r="IDQ319" s="96"/>
      <c r="IDR319" s="96"/>
      <c r="IDS319" s="96"/>
      <c r="IDT319" s="96"/>
      <c r="IDU319" s="96"/>
      <c r="IDV319" s="96"/>
      <c r="IDW319" s="96"/>
      <c r="IDX319" s="96"/>
      <c r="IDY319" s="96"/>
      <c r="IDZ319" s="96"/>
      <c r="IEA319" s="96"/>
      <c r="IEB319" s="96"/>
      <c r="IEC319" s="96"/>
      <c r="IED319" s="96"/>
      <c r="IEE319" s="96"/>
      <c r="IEF319" s="96"/>
      <c r="IEG319" s="96"/>
      <c r="IEH319" s="96"/>
      <c r="IEI319" s="96"/>
      <c r="IEJ319" s="96"/>
      <c r="IEK319" s="96"/>
      <c r="IEL319" s="96"/>
      <c r="IEM319" s="96"/>
      <c r="IEN319" s="96"/>
      <c r="IEO319" s="96"/>
      <c r="IEP319" s="96"/>
      <c r="IEQ319" s="96"/>
      <c r="IER319" s="96"/>
      <c r="IES319" s="96"/>
      <c r="IET319" s="96"/>
      <c r="IEU319" s="96"/>
      <c r="IEV319" s="96"/>
      <c r="IEW319" s="96"/>
      <c r="IEX319" s="96"/>
      <c r="IEY319" s="96"/>
      <c r="IEZ319" s="96"/>
      <c r="IFA319" s="96"/>
      <c r="IFB319" s="96"/>
      <c r="IFC319" s="96"/>
      <c r="IFD319" s="96"/>
      <c r="IFE319" s="96"/>
      <c r="IFF319" s="96"/>
      <c r="IFG319" s="96"/>
      <c r="IFH319" s="96"/>
      <c r="IFI319" s="96"/>
      <c r="IFJ319" s="96"/>
      <c r="IFK319" s="96"/>
      <c r="IFL319" s="96"/>
      <c r="IFM319" s="96"/>
      <c r="IFN319" s="96"/>
      <c r="IFO319" s="96"/>
      <c r="IFP319" s="96"/>
      <c r="IFQ319" s="96"/>
      <c r="IFR319" s="96"/>
      <c r="IFS319" s="96"/>
      <c r="IFT319" s="96"/>
      <c r="IFU319" s="96"/>
      <c r="IFV319" s="96"/>
      <c r="IFW319" s="96"/>
      <c r="IFX319" s="96"/>
      <c r="IFY319" s="96"/>
      <c r="IFZ319" s="96"/>
      <c r="IGA319" s="96"/>
      <c r="IGB319" s="96"/>
      <c r="IGC319" s="96"/>
      <c r="IGD319" s="96"/>
      <c r="IGE319" s="96"/>
      <c r="IGF319" s="96"/>
      <c r="IGG319" s="96"/>
      <c r="IGH319" s="96"/>
      <c r="IGI319" s="96"/>
      <c r="IGJ319" s="96"/>
      <c r="IGK319" s="96"/>
      <c r="IGL319" s="96"/>
      <c r="IGM319" s="96"/>
      <c r="IGN319" s="96"/>
      <c r="IGO319" s="96"/>
      <c r="IGP319" s="96"/>
      <c r="IGQ319" s="96"/>
      <c r="IGR319" s="96"/>
      <c r="IGS319" s="96"/>
      <c r="IGT319" s="96"/>
      <c r="IGU319" s="96"/>
      <c r="IGV319" s="96"/>
      <c r="IGW319" s="96"/>
      <c r="IGX319" s="96"/>
      <c r="IGY319" s="96"/>
      <c r="IGZ319" s="96"/>
      <c r="IHA319" s="96"/>
      <c r="IHB319" s="96"/>
      <c r="IHC319" s="96"/>
      <c r="IHD319" s="96"/>
      <c r="IHE319" s="96"/>
      <c r="IHF319" s="96"/>
      <c r="IHG319" s="96"/>
      <c r="IHH319" s="96"/>
      <c r="IHI319" s="96"/>
      <c r="IHJ319" s="96"/>
      <c r="IHK319" s="96"/>
      <c r="IHL319" s="96"/>
      <c r="IHM319" s="96"/>
      <c r="IHN319" s="96"/>
      <c r="IHO319" s="96"/>
      <c r="IHP319" s="96"/>
      <c r="IHQ319" s="96"/>
      <c r="IHR319" s="96"/>
      <c r="IHS319" s="96"/>
      <c r="IHT319" s="96"/>
      <c r="IHU319" s="96"/>
      <c r="IHV319" s="96"/>
      <c r="IHW319" s="96"/>
      <c r="IHX319" s="96"/>
      <c r="IHY319" s="96"/>
      <c r="IHZ319" s="96"/>
      <c r="IIA319" s="96"/>
      <c r="IIB319" s="96"/>
      <c r="IIC319" s="96"/>
      <c r="IID319" s="96"/>
      <c r="IIE319" s="96"/>
      <c r="IIF319" s="96"/>
      <c r="IIG319" s="96"/>
      <c r="IIH319" s="96"/>
      <c r="III319" s="96"/>
      <c r="IIJ319" s="96"/>
      <c r="IIK319" s="96"/>
      <c r="IIL319" s="96"/>
      <c r="IIM319" s="96"/>
      <c r="IIN319" s="96"/>
      <c r="IIO319" s="96"/>
      <c r="IIP319" s="96"/>
      <c r="IIQ319" s="96"/>
      <c r="IIR319" s="96"/>
      <c r="IIS319" s="96"/>
      <c r="IIT319" s="96"/>
      <c r="IIU319" s="96"/>
      <c r="IIV319" s="96"/>
      <c r="IIW319" s="96"/>
      <c r="IIX319" s="96"/>
      <c r="IIY319" s="96"/>
      <c r="IIZ319" s="96"/>
      <c r="IJA319" s="96"/>
      <c r="IJB319" s="96"/>
      <c r="IJC319" s="96"/>
      <c r="IJD319" s="96"/>
      <c r="IJE319" s="96"/>
      <c r="IJF319" s="96"/>
      <c r="IJG319" s="96"/>
      <c r="IJH319" s="96"/>
      <c r="IJI319" s="96"/>
      <c r="IJJ319" s="96"/>
      <c r="IJK319" s="96"/>
      <c r="IJL319" s="96"/>
      <c r="IJM319" s="96"/>
      <c r="IJN319" s="96"/>
      <c r="IJO319" s="96"/>
      <c r="IJP319" s="96"/>
      <c r="IJQ319" s="96"/>
      <c r="IJR319" s="96"/>
      <c r="IJS319" s="96"/>
      <c r="IJT319" s="96"/>
      <c r="IJU319" s="96"/>
      <c r="IJV319" s="96"/>
      <c r="IJW319" s="96"/>
      <c r="IJX319" s="96"/>
      <c r="IJY319" s="96"/>
      <c r="IJZ319" s="96"/>
      <c r="IKA319" s="96"/>
      <c r="IKB319" s="96"/>
      <c r="IKC319" s="96"/>
      <c r="IKD319" s="96"/>
      <c r="IKE319" s="96"/>
      <c r="IKF319" s="96"/>
      <c r="IKG319" s="96"/>
      <c r="IKH319" s="96"/>
      <c r="IKI319" s="96"/>
      <c r="IKJ319" s="96"/>
      <c r="IKK319" s="96"/>
      <c r="IKL319" s="96"/>
      <c r="IKM319" s="96"/>
      <c r="IKN319" s="96"/>
      <c r="IKO319" s="96"/>
      <c r="IKP319" s="96"/>
      <c r="IKQ319" s="96"/>
      <c r="IKR319" s="96"/>
      <c r="IKS319" s="96"/>
      <c r="IKT319" s="96"/>
      <c r="IKU319" s="96"/>
      <c r="IKV319" s="96"/>
      <c r="IKW319" s="96"/>
      <c r="IKX319" s="96"/>
      <c r="IKY319" s="96"/>
      <c r="IKZ319" s="96"/>
      <c r="ILA319" s="96"/>
      <c r="ILB319" s="96"/>
      <c r="ILC319" s="96"/>
      <c r="ILD319" s="96"/>
      <c r="ILE319" s="96"/>
      <c r="ILF319" s="96"/>
      <c r="ILG319" s="96"/>
      <c r="ILH319" s="96"/>
      <c r="ILI319" s="96"/>
      <c r="ILJ319" s="96"/>
      <c r="ILK319" s="96"/>
      <c r="ILL319" s="96"/>
      <c r="ILM319" s="96"/>
      <c r="ILN319" s="96"/>
      <c r="ILO319" s="96"/>
      <c r="ILP319" s="96"/>
      <c r="ILQ319" s="96"/>
      <c r="ILR319" s="96"/>
      <c r="ILS319" s="96"/>
      <c r="ILT319" s="96"/>
      <c r="ILU319" s="96"/>
      <c r="ILV319" s="96"/>
      <c r="ILW319" s="96"/>
      <c r="ILX319" s="96"/>
      <c r="ILY319" s="96"/>
      <c r="ILZ319" s="96"/>
      <c r="IMA319" s="96"/>
      <c r="IMB319" s="96"/>
      <c r="IMC319" s="96"/>
      <c r="IMD319" s="96"/>
      <c r="IME319" s="96"/>
      <c r="IMF319" s="96"/>
      <c r="IMG319" s="96"/>
      <c r="IMH319" s="96"/>
      <c r="IMI319" s="96"/>
      <c r="IMJ319" s="96"/>
      <c r="IMK319" s="96"/>
      <c r="IML319" s="96"/>
      <c r="IMM319" s="96"/>
      <c r="IMN319" s="96"/>
      <c r="IMO319" s="96"/>
      <c r="IMP319" s="96"/>
      <c r="IMQ319" s="96"/>
      <c r="IMR319" s="96"/>
      <c r="IMS319" s="96"/>
      <c r="IMT319" s="96"/>
      <c r="IMU319" s="96"/>
      <c r="IMV319" s="96"/>
      <c r="IMW319" s="96"/>
      <c r="IMX319" s="96"/>
      <c r="IMY319" s="96"/>
      <c r="IMZ319" s="96"/>
      <c r="INA319" s="96"/>
      <c r="INB319" s="96"/>
      <c r="INC319" s="96"/>
      <c r="IND319" s="96"/>
      <c r="INE319" s="96"/>
      <c r="INF319" s="96"/>
      <c r="ING319" s="96"/>
      <c r="INH319" s="96"/>
      <c r="INI319" s="96"/>
      <c r="INJ319" s="96"/>
      <c r="INK319" s="96"/>
      <c r="INL319" s="96"/>
      <c r="INM319" s="96"/>
      <c r="INN319" s="96"/>
      <c r="INO319" s="96"/>
      <c r="INP319" s="96"/>
      <c r="INQ319" s="96"/>
      <c r="INR319" s="96"/>
      <c r="INS319" s="96"/>
      <c r="INT319" s="96"/>
      <c r="INU319" s="96"/>
      <c r="INV319" s="96"/>
      <c r="INW319" s="96"/>
      <c r="INX319" s="96"/>
      <c r="INY319" s="96"/>
      <c r="INZ319" s="96"/>
      <c r="IOA319" s="96"/>
      <c r="IOB319" s="96"/>
      <c r="IOC319" s="96"/>
      <c r="IOD319" s="96"/>
      <c r="IOE319" s="96"/>
      <c r="IOF319" s="96"/>
      <c r="IOG319" s="96"/>
      <c r="IOH319" s="96"/>
      <c r="IOI319" s="96"/>
      <c r="IOJ319" s="96"/>
      <c r="IOK319" s="96"/>
      <c r="IOL319" s="96"/>
      <c r="IOM319" s="96"/>
      <c r="ION319" s="96"/>
      <c r="IOO319" s="96"/>
      <c r="IOP319" s="96"/>
      <c r="IOQ319" s="96"/>
      <c r="IOR319" s="96"/>
      <c r="IOS319" s="96"/>
      <c r="IOT319" s="96"/>
      <c r="IOU319" s="96"/>
      <c r="IOV319" s="96"/>
      <c r="IOW319" s="96"/>
      <c r="IOX319" s="96"/>
      <c r="IOY319" s="96"/>
      <c r="IOZ319" s="96"/>
      <c r="IPA319" s="96"/>
      <c r="IPB319" s="96"/>
      <c r="IPC319" s="96"/>
      <c r="IPD319" s="96"/>
      <c r="IPE319" s="96"/>
      <c r="IPF319" s="96"/>
      <c r="IPG319" s="96"/>
      <c r="IPH319" s="96"/>
      <c r="IPI319" s="96"/>
      <c r="IPJ319" s="96"/>
      <c r="IPK319" s="96"/>
      <c r="IPL319" s="96"/>
      <c r="IPM319" s="96"/>
      <c r="IPN319" s="96"/>
      <c r="IPO319" s="96"/>
      <c r="IPP319" s="96"/>
      <c r="IPQ319" s="96"/>
      <c r="IPR319" s="96"/>
      <c r="IPS319" s="96"/>
      <c r="IPT319" s="96"/>
      <c r="IPU319" s="96"/>
      <c r="IPV319" s="96"/>
      <c r="IPW319" s="96"/>
      <c r="IPX319" s="96"/>
      <c r="IPY319" s="96"/>
      <c r="IPZ319" s="96"/>
      <c r="IQA319" s="96"/>
      <c r="IQB319" s="96"/>
      <c r="IQC319" s="96"/>
      <c r="IQD319" s="96"/>
      <c r="IQE319" s="96"/>
      <c r="IQF319" s="96"/>
      <c r="IQG319" s="96"/>
      <c r="IQH319" s="96"/>
      <c r="IQI319" s="96"/>
      <c r="IQJ319" s="96"/>
      <c r="IQK319" s="96"/>
      <c r="IQL319" s="96"/>
      <c r="IQM319" s="96"/>
      <c r="IQN319" s="96"/>
      <c r="IQO319" s="96"/>
      <c r="IQP319" s="96"/>
      <c r="IQQ319" s="96"/>
      <c r="IQR319" s="96"/>
      <c r="IQS319" s="96"/>
      <c r="IQT319" s="96"/>
      <c r="IQU319" s="96"/>
      <c r="IQV319" s="96"/>
      <c r="IQW319" s="96"/>
      <c r="IQX319" s="96"/>
      <c r="IQY319" s="96"/>
      <c r="IQZ319" s="96"/>
      <c r="IRA319" s="96"/>
      <c r="IRB319" s="96"/>
      <c r="IRC319" s="96"/>
      <c r="IRD319" s="96"/>
      <c r="IRE319" s="96"/>
      <c r="IRF319" s="96"/>
      <c r="IRG319" s="96"/>
      <c r="IRH319" s="96"/>
      <c r="IRI319" s="96"/>
      <c r="IRJ319" s="96"/>
      <c r="IRK319" s="96"/>
      <c r="IRL319" s="96"/>
      <c r="IRM319" s="96"/>
      <c r="IRN319" s="96"/>
      <c r="IRO319" s="96"/>
      <c r="IRP319" s="96"/>
      <c r="IRQ319" s="96"/>
      <c r="IRR319" s="96"/>
      <c r="IRS319" s="96"/>
      <c r="IRT319" s="96"/>
      <c r="IRU319" s="96"/>
      <c r="IRV319" s="96"/>
      <c r="IRW319" s="96"/>
      <c r="IRX319" s="96"/>
      <c r="IRY319" s="96"/>
      <c r="IRZ319" s="96"/>
      <c r="ISA319" s="96"/>
      <c r="ISB319" s="96"/>
      <c r="ISC319" s="96"/>
      <c r="ISD319" s="96"/>
      <c r="ISE319" s="96"/>
      <c r="ISF319" s="96"/>
      <c r="ISG319" s="96"/>
      <c r="ISH319" s="96"/>
      <c r="ISI319" s="96"/>
      <c r="ISJ319" s="96"/>
      <c r="ISK319" s="96"/>
      <c r="ISL319" s="96"/>
      <c r="ISM319" s="96"/>
      <c r="ISN319" s="96"/>
      <c r="ISO319" s="96"/>
      <c r="ISP319" s="96"/>
      <c r="ISQ319" s="96"/>
      <c r="ISR319" s="96"/>
      <c r="ISS319" s="96"/>
      <c r="IST319" s="96"/>
      <c r="ISU319" s="96"/>
      <c r="ISV319" s="96"/>
      <c r="ISW319" s="96"/>
      <c r="ISX319" s="96"/>
      <c r="ISY319" s="96"/>
      <c r="ISZ319" s="96"/>
      <c r="ITA319" s="96"/>
      <c r="ITB319" s="96"/>
      <c r="ITC319" s="96"/>
      <c r="ITD319" s="96"/>
      <c r="ITE319" s="96"/>
      <c r="ITF319" s="96"/>
      <c r="ITG319" s="96"/>
      <c r="ITH319" s="96"/>
      <c r="ITI319" s="96"/>
      <c r="ITJ319" s="96"/>
      <c r="ITK319" s="96"/>
      <c r="ITL319" s="96"/>
      <c r="ITM319" s="96"/>
      <c r="ITN319" s="96"/>
      <c r="ITO319" s="96"/>
      <c r="ITP319" s="96"/>
      <c r="ITQ319" s="96"/>
      <c r="ITR319" s="96"/>
      <c r="ITS319" s="96"/>
      <c r="ITT319" s="96"/>
      <c r="ITU319" s="96"/>
      <c r="ITV319" s="96"/>
      <c r="ITW319" s="96"/>
      <c r="ITX319" s="96"/>
      <c r="ITY319" s="96"/>
      <c r="ITZ319" s="96"/>
      <c r="IUA319" s="96"/>
      <c r="IUB319" s="96"/>
      <c r="IUC319" s="96"/>
      <c r="IUD319" s="96"/>
      <c r="IUE319" s="96"/>
      <c r="IUF319" s="96"/>
      <c r="IUG319" s="96"/>
      <c r="IUH319" s="96"/>
      <c r="IUI319" s="96"/>
      <c r="IUJ319" s="96"/>
      <c r="IUK319" s="96"/>
      <c r="IUL319" s="96"/>
      <c r="IUM319" s="96"/>
      <c r="IUN319" s="96"/>
      <c r="IUO319" s="96"/>
      <c r="IUP319" s="96"/>
      <c r="IUQ319" s="96"/>
      <c r="IUR319" s="96"/>
      <c r="IUS319" s="96"/>
      <c r="IUT319" s="96"/>
      <c r="IUU319" s="96"/>
      <c r="IUV319" s="96"/>
      <c r="IUW319" s="96"/>
      <c r="IUX319" s="96"/>
      <c r="IUY319" s="96"/>
      <c r="IUZ319" s="96"/>
      <c r="IVA319" s="96"/>
      <c r="IVB319" s="96"/>
      <c r="IVC319" s="96"/>
      <c r="IVD319" s="96"/>
      <c r="IVE319" s="96"/>
      <c r="IVF319" s="96"/>
      <c r="IVG319" s="96"/>
      <c r="IVH319" s="96"/>
      <c r="IVI319" s="96"/>
      <c r="IVJ319" s="96"/>
      <c r="IVK319" s="96"/>
      <c r="IVL319" s="96"/>
      <c r="IVM319" s="96"/>
      <c r="IVN319" s="96"/>
      <c r="IVO319" s="96"/>
      <c r="IVP319" s="96"/>
      <c r="IVQ319" s="96"/>
      <c r="IVR319" s="96"/>
      <c r="IVS319" s="96"/>
      <c r="IVT319" s="96"/>
      <c r="IVU319" s="96"/>
      <c r="IVV319" s="96"/>
      <c r="IVW319" s="96"/>
      <c r="IVX319" s="96"/>
      <c r="IVY319" s="96"/>
      <c r="IVZ319" s="96"/>
      <c r="IWA319" s="96"/>
      <c r="IWB319" s="96"/>
      <c r="IWC319" s="96"/>
      <c r="IWD319" s="96"/>
      <c r="IWE319" s="96"/>
      <c r="IWF319" s="96"/>
      <c r="IWG319" s="96"/>
      <c r="IWH319" s="96"/>
      <c r="IWI319" s="96"/>
      <c r="IWJ319" s="96"/>
      <c r="IWK319" s="96"/>
      <c r="IWL319" s="96"/>
      <c r="IWM319" s="96"/>
      <c r="IWN319" s="96"/>
      <c r="IWO319" s="96"/>
      <c r="IWP319" s="96"/>
      <c r="IWQ319" s="96"/>
      <c r="IWR319" s="96"/>
      <c r="IWS319" s="96"/>
      <c r="IWT319" s="96"/>
      <c r="IWU319" s="96"/>
      <c r="IWV319" s="96"/>
      <c r="IWW319" s="96"/>
      <c r="IWX319" s="96"/>
      <c r="IWY319" s="96"/>
      <c r="IWZ319" s="96"/>
      <c r="IXA319" s="96"/>
      <c r="IXB319" s="96"/>
      <c r="IXC319" s="96"/>
      <c r="IXD319" s="96"/>
      <c r="IXE319" s="96"/>
      <c r="IXF319" s="96"/>
      <c r="IXG319" s="96"/>
      <c r="IXH319" s="96"/>
      <c r="IXI319" s="96"/>
      <c r="IXJ319" s="96"/>
      <c r="IXK319" s="96"/>
      <c r="IXL319" s="96"/>
      <c r="IXM319" s="96"/>
      <c r="IXN319" s="96"/>
      <c r="IXO319" s="96"/>
      <c r="IXP319" s="96"/>
      <c r="IXQ319" s="96"/>
      <c r="IXR319" s="96"/>
      <c r="IXS319" s="96"/>
      <c r="IXT319" s="96"/>
      <c r="IXU319" s="96"/>
      <c r="IXV319" s="96"/>
      <c r="IXW319" s="96"/>
      <c r="IXX319" s="96"/>
      <c r="IXY319" s="96"/>
      <c r="IXZ319" s="96"/>
      <c r="IYA319" s="96"/>
      <c r="IYB319" s="96"/>
      <c r="IYC319" s="96"/>
      <c r="IYD319" s="96"/>
      <c r="IYE319" s="96"/>
      <c r="IYF319" s="96"/>
      <c r="IYG319" s="96"/>
      <c r="IYH319" s="96"/>
      <c r="IYI319" s="96"/>
      <c r="IYJ319" s="96"/>
      <c r="IYK319" s="96"/>
      <c r="IYL319" s="96"/>
      <c r="IYM319" s="96"/>
      <c r="IYN319" s="96"/>
      <c r="IYO319" s="96"/>
      <c r="IYP319" s="96"/>
      <c r="IYQ319" s="96"/>
      <c r="IYR319" s="96"/>
      <c r="IYS319" s="96"/>
      <c r="IYT319" s="96"/>
      <c r="IYU319" s="96"/>
      <c r="IYV319" s="96"/>
      <c r="IYW319" s="96"/>
      <c r="IYX319" s="96"/>
      <c r="IYY319" s="96"/>
      <c r="IYZ319" s="96"/>
      <c r="IZA319" s="96"/>
      <c r="IZB319" s="96"/>
      <c r="IZC319" s="96"/>
      <c r="IZD319" s="96"/>
      <c r="IZE319" s="96"/>
      <c r="IZF319" s="96"/>
      <c r="IZG319" s="96"/>
      <c r="IZH319" s="96"/>
      <c r="IZI319" s="96"/>
      <c r="IZJ319" s="96"/>
      <c r="IZK319" s="96"/>
      <c r="IZL319" s="96"/>
      <c r="IZM319" s="96"/>
      <c r="IZN319" s="96"/>
      <c r="IZO319" s="96"/>
      <c r="IZP319" s="96"/>
      <c r="IZQ319" s="96"/>
      <c r="IZR319" s="96"/>
      <c r="IZS319" s="96"/>
      <c r="IZT319" s="96"/>
      <c r="IZU319" s="96"/>
      <c r="IZV319" s="96"/>
      <c r="IZW319" s="96"/>
      <c r="IZX319" s="96"/>
      <c r="IZY319" s="96"/>
      <c r="IZZ319" s="96"/>
      <c r="JAA319" s="96"/>
      <c r="JAB319" s="96"/>
      <c r="JAC319" s="96"/>
      <c r="JAD319" s="96"/>
      <c r="JAE319" s="96"/>
      <c r="JAF319" s="96"/>
      <c r="JAG319" s="96"/>
      <c r="JAH319" s="96"/>
      <c r="JAI319" s="96"/>
      <c r="JAJ319" s="96"/>
      <c r="JAK319" s="96"/>
      <c r="JAL319" s="96"/>
      <c r="JAM319" s="96"/>
      <c r="JAN319" s="96"/>
      <c r="JAO319" s="96"/>
      <c r="JAP319" s="96"/>
      <c r="JAQ319" s="96"/>
      <c r="JAR319" s="96"/>
      <c r="JAS319" s="96"/>
      <c r="JAT319" s="96"/>
      <c r="JAU319" s="96"/>
      <c r="JAV319" s="96"/>
      <c r="JAW319" s="96"/>
      <c r="JAX319" s="96"/>
      <c r="JAY319" s="96"/>
      <c r="JAZ319" s="96"/>
      <c r="JBA319" s="96"/>
      <c r="JBB319" s="96"/>
      <c r="JBC319" s="96"/>
      <c r="JBD319" s="96"/>
      <c r="JBE319" s="96"/>
      <c r="JBF319" s="96"/>
      <c r="JBG319" s="96"/>
      <c r="JBH319" s="96"/>
      <c r="JBI319" s="96"/>
      <c r="JBJ319" s="96"/>
      <c r="JBK319" s="96"/>
      <c r="JBL319" s="96"/>
      <c r="JBM319" s="96"/>
      <c r="JBN319" s="96"/>
      <c r="JBO319" s="96"/>
      <c r="JBP319" s="96"/>
      <c r="JBQ319" s="96"/>
      <c r="JBR319" s="96"/>
      <c r="JBS319" s="96"/>
      <c r="JBT319" s="96"/>
      <c r="JBU319" s="96"/>
      <c r="JBV319" s="96"/>
      <c r="JBW319" s="96"/>
      <c r="JBX319" s="96"/>
      <c r="JBY319" s="96"/>
      <c r="JBZ319" s="96"/>
      <c r="JCA319" s="96"/>
      <c r="JCB319" s="96"/>
      <c r="JCC319" s="96"/>
      <c r="JCD319" s="96"/>
      <c r="JCE319" s="96"/>
      <c r="JCF319" s="96"/>
      <c r="JCG319" s="96"/>
      <c r="JCH319" s="96"/>
      <c r="JCI319" s="96"/>
      <c r="JCJ319" s="96"/>
      <c r="JCK319" s="96"/>
      <c r="JCL319" s="96"/>
      <c r="JCM319" s="96"/>
      <c r="JCN319" s="96"/>
      <c r="JCO319" s="96"/>
      <c r="JCP319" s="96"/>
      <c r="JCQ319" s="96"/>
      <c r="JCR319" s="96"/>
      <c r="JCS319" s="96"/>
      <c r="JCT319" s="96"/>
      <c r="JCU319" s="96"/>
      <c r="JCV319" s="96"/>
      <c r="JCW319" s="96"/>
      <c r="JCX319" s="96"/>
      <c r="JCY319" s="96"/>
      <c r="JCZ319" s="96"/>
      <c r="JDA319" s="96"/>
      <c r="JDB319" s="96"/>
      <c r="JDC319" s="96"/>
      <c r="JDD319" s="96"/>
      <c r="JDE319" s="96"/>
      <c r="JDF319" s="96"/>
      <c r="JDG319" s="96"/>
      <c r="JDH319" s="96"/>
      <c r="JDI319" s="96"/>
      <c r="JDJ319" s="96"/>
      <c r="JDK319" s="96"/>
      <c r="JDL319" s="96"/>
      <c r="JDM319" s="96"/>
      <c r="JDN319" s="96"/>
      <c r="JDO319" s="96"/>
      <c r="JDP319" s="96"/>
      <c r="JDQ319" s="96"/>
      <c r="JDR319" s="96"/>
      <c r="JDS319" s="96"/>
      <c r="JDT319" s="96"/>
      <c r="JDU319" s="96"/>
      <c r="JDV319" s="96"/>
      <c r="JDW319" s="96"/>
      <c r="JDX319" s="96"/>
      <c r="JDY319" s="96"/>
      <c r="JDZ319" s="96"/>
      <c r="JEA319" s="96"/>
      <c r="JEB319" s="96"/>
      <c r="JEC319" s="96"/>
      <c r="JED319" s="96"/>
      <c r="JEE319" s="96"/>
      <c r="JEF319" s="96"/>
      <c r="JEG319" s="96"/>
      <c r="JEH319" s="96"/>
      <c r="JEI319" s="96"/>
      <c r="JEJ319" s="96"/>
      <c r="JEK319" s="96"/>
      <c r="JEL319" s="96"/>
      <c r="JEM319" s="96"/>
      <c r="JEN319" s="96"/>
      <c r="JEO319" s="96"/>
      <c r="JEP319" s="96"/>
      <c r="JEQ319" s="96"/>
      <c r="JER319" s="96"/>
      <c r="JES319" s="96"/>
      <c r="JET319" s="96"/>
      <c r="JEU319" s="96"/>
      <c r="JEV319" s="96"/>
      <c r="JEW319" s="96"/>
      <c r="JEX319" s="96"/>
      <c r="JEY319" s="96"/>
      <c r="JEZ319" s="96"/>
      <c r="JFA319" s="96"/>
      <c r="JFB319" s="96"/>
      <c r="JFC319" s="96"/>
      <c r="JFD319" s="96"/>
      <c r="JFE319" s="96"/>
      <c r="JFF319" s="96"/>
      <c r="JFG319" s="96"/>
      <c r="JFH319" s="96"/>
      <c r="JFI319" s="96"/>
      <c r="JFJ319" s="96"/>
      <c r="JFK319" s="96"/>
      <c r="JFL319" s="96"/>
      <c r="JFM319" s="96"/>
      <c r="JFN319" s="96"/>
      <c r="JFO319" s="96"/>
      <c r="JFP319" s="96"/>
      <c r="JFQ319" s="96"/>
      <c r="JFR319" s="96"/>
      <c r="JFS319" s="96"/>
      <c r="JFT319" s="96"/>
      <c r="JFU319" s="96"/>
      <c r="JFV319" s="96"/>
      <c r="JFW319" s="96"/>
      <c r="JFX319" s="96"/>
      <c r="JFY319" s="96"/>
      <c r="JFZ319" s="96"/>
      <c r="JGA319" s="96"/>
      <c r="JGB319" s="96"/>
      <c r="JGC319" s="96"/>
      <c r="JGD319" s="96"/>
      <c r="JGE319" s="96"/>
      <c r="JGF319" s="96"/>
      <c r="JGG319" s="96"/>
      <c r="JGH319" s="96"/>
      <c r="JGI319" s="96"/>
      <c r="JGJ319" s="96"/>
      <c r="JGK319" s="96"/>
      <c r="JGL319" s="96"/>
      <c r="JGM319" s="96"/>
      <c r="JGN319" s="96"/>
      <c r="JGO319" s="96"/>
      <c r="JGP319" s="96"/>
      <c r="JGQ319" s="96"/>
      <c r="JGR319" s="96"/>
      <c r="JGS319" s="96"/>
      <c r="JGT319" s="96"/>
      <c r="JGU319" s="96"/>
      <c r="JGV319" s="96"/>
      <c r="JGW319" s="96"/>
      <c r="JGX319" s="96"/>
      <c r="JGY319" s="96"/>
      <c r="JGZ319" s="96"/>
      <c r="JHA319" s="96"/>
      <c r="JHB319" s="96"/>
      <c r="JHC319" s="96"/>
      <c r="JHD319" s="96"/>
      <c r="JHE319" s="96"/>
      <c r="JHF319" s="96"/>
      <c r="JHG319" s="96"/>
      <c r="JHH319" s="96"/>
      <c r="JHI319" s="96"/>
      <c r="JHJ319" s="96"/>
      <c r="JHK319" s="96"/>
      <c r="JHL319" s="96"/>
      <c r="JHM319" s="96"/>
      <c r="JHN319" s="96"/>
      <c r="JHO319" s="96"/>
      <c r="JHP319" s="96"/>
      <c r="JHQ319" s="96"/>
      <c r="JHR319" s="96"/>
      <c r="JHS319" s="96"/>
      <c r="JHT319" s="96"/>
      <c r="JHU319" s="96"/>
      <c r="JHV319" s="96"/>
      <c r="JHW319" s="96"/>
      <c r="JHX319" s="96"/>
      <c r="JHY319" s="96"/>
      <c r="JHZ319" s="96"/>
      <c r="JIA319" s="96"/>
      <c r="JIB319" s="96"/>
      <c r="JIC319" s="96"/>
      <c r="JID319" s="96"/>
      <c r="JIE319" s="96"/>
      <c r="JIF319" s="96"/>
      <c r="JIG319" s="96"/>
      <c r="JIH319" s="96"/>
      <c r="JII319" s="96"/>
      <c r="JIJ319" s="96"/>
      <c r="JIK319" s="96"/>
      <c r="JIL319" s="96"/>
      <c r="JIM319" s="96"/>
      <c r="JIN319" s="96"/>
      <c r="JIO319" s="96"/>
      <c r="JIP319" s="96"/>
      <c r="JIQ319" s="96"/>
      <c r="JIR319" s="96"/>
      <c r="JIS319" s="96"/>
      <c r="JIT319" s="96"/>
      <c r="JIU319" s="96"/>
      <c r="JIV319" s="96"/>
      <c r="JIW319" s="96"/>
      <c r="JIX319" s="96"/>
      <c r="JIY319" s="96"/>
      <c r="JIZ319" s="96"/>
      <c r="JJA319" s="96"/>
      <c r="JJB319" s="96"/>
      <c r="JJC319" s="96"/>
      <c r="JJD319" s="96"/>
      <c r="JJE319" s="96"/>
      <c r="JJF319" s="96"/>
      <c r="JJG319" s="96"/>
      <c r="JJH319" s="96"/>
      <c r="JJI319" s="96"/>
      <c r="JJJ319" s="96"/>
      <c r="JJK319" s="96"/>
      <c r="JJL319" s="96"/>
      <c r="JJM319" s="96"/>
      <c r="JJN319" s="96"/>
      <c r="JJO319" s="96"/>
      <c r="JJP319" s="96"/>
      <c r="JJQ319" s="96"/>
      <c r="JJR319" s="96"/>
      <c r="JJS319" s="96"/>
      <c r="JJT319" s="96"/>
      <c r="JJU319" s="96"/>
      <c r="JJV319" s="96"/>
      <c r="JJW319" s="96"/>
      <c r="JJX319" s="96"/>
      <c r="JJY319" s="96"/>
      <c r="JJZ319" s="96"/>
      <c r="JKA319" s="96"/>
      <c r="JKB319" s="96"/>
      <c r="JKC319" s="96"/>
      <c r="JKD319" s="96"/>
      <c r="JKE319" s="96"/>
      <c r="JKF319" s="96"/>
      <c r="JKG319" s="96"/>
      <c r="JKH319" s="96"/>
      <c r="JKI319" s="96"/>
      <c r="JKJ319" s="96"/>
      <c r="JKK319" s="96"/>
      <c r="JKL319" s="96"/>
      <c r="JKM319" s="96"/>
      <c r="JKN319" s="96"/>
      <c r="JKO319" s="96"/>
      <c r="JKP319" s="96"/>
      <c r="JKQ319" s="96"/>
      <c r="JKR319" s="96"/>
      <c r="JKS319" s="96"/>
      <c r="JKT319" s="96"/>
      <c r="JKU319" s="96"/>
      <c r="JKV319" s="96"/>
      <c r="JKW319" s="96"/>
      <c r="JKX319" s="96"/>
      <c r="JKY319" s="96"/>
      <c r="JKZ319" s="96"/>
      <c r="JLA319" s="96"/>
      <c r="JLB319" s="96"/>
      <c r="JLC319" s="96"/>
      <c r="JLD319" s="96"/>
      <c r="JLE319" s="96"/>
      <c r="JLF319" s="96"/>
      <c r="JLG319" s="96"/>
      <c r="JLH319" s="96"/>
      <c r="JLI319" s="96"/>
      <c r="JLJ319" s="96"/>
      <c r="JLK319" s="96"/>
      <c r="JLL319" s="96"/>
      <c r="JLM319" s="96"/>
      <c r="JLN319" s="96"/>
      <c r="JLO319" s="96"/>
      <c r="JLP319" s="96"/>
      <c r="JLQ319" s="96"/>
      <c r="JLR319" s="96"/>
      <c r="JLS319" s="96"/>
      <c r="JLT319" s="96"/>
      <c r="JLU319" s="96"/>
      <c r="JLV319" s="96"/>
      <c r="JLW319" s="96"/>
      <c r="JLX319" s="96"/>
      <c r="JLY319" s="96"/>
      <c r="JLZ319" s="96"/>
      <c r="JMA319" s="96"/>
      <c r="JMB319" s="96"/>
      <c r="JMC319" s="96"/>
      <c r="JMD319" s="96"/>
      <c r="JME319" s="96"/>
      <c r="JMF319" s="96"/>
      <c r="JMG319" s="96"/>
      <c r="JMH319" s="96"/>
      <c r="JMI319" s="96"/>
      <c r="JMJ319" s="96"/>
      <c r="JMK319" s="96"/>
      <c r="JML319" s="96"/>
      <c r="JMM319" s="96"/>
      <c r="JMN319" s="96"/>
      <c r="JMO319" s="96"/>
      <c r="JMP319" s="96"/>
      <c r="JMQ319" s="96"/>
      <c r="JMR319" s="96"/>
      <c r="JMS319" s="96"/>
      <c r="JMT319" s="96"/>
      <c r="JMU319" s="96"/>
      <c r="JMV319" s="96"/>
      <c r="JMW319" s="96"/>
      <c r="JMX319" s="96"/>
      <c r="JMY319" s="96"/>
      <c r="JMZ319" s="96"/>
      <c r="JNA319" s="96"/>
      <c r="JNB319" s="96"/>
      <c r="JNC319" s="96"/>
      <c r="JND319" s="96"/>
      <c r="JNE319" s="96"/>
      <c r="JNF319" s="96"/>
      <c r="JNG319" s="96"/>
      <c r="JNH319" s="96"/>
      <c r="JNI319" s="96"/>
      <c r="JNJ319" s="96"/>
      <c r="JNK319" s="96"/>
      <c r="JNL319" s="96"/>
      <c r="JNM319" s="96"/>
      <c r="JNN319" s="96"/>
      <c r="JNO319" s="96"/>
      <c r="JNP319" s="96"/>
      <c r="JNQ319" s="96"/>
      <c r="JNR319" s="96"/>
      <c r="JNS319" s="96"/>
      <c r="JNT319" s="96"/>
      <c r="JNU319" s="96"/>
      <c r="JNV319" s="96"/>
      <c r="JNW319" s="96"/>
      <c r="JNX319" s="96"/>
      <c r="JNY319" s="96"/>
      <c r="JNZ319" s="96"/>
      <c r="JOA319" s="96"/>
      <c r="JOB319" s="96"/>
      <c r="JOC319" s="96"/>
      <c r="JOD319" s="96"/>
      <c r="JOE319" s="96"/>
      <c r="JOF319" s="96"/>
      <c r="JOG319" s="96"/>
      <c r="JOH319" s="96"/>
      <c r="JOI319" s="96"/>
      <c r="JOJ319" s="96"/>
      <c r="JOK319" s="96"/>
      <c r="JOL319" s="96"/>
      <c r="JOM319" s="96"/>
      <c r="JON319" s="96"/>
      <c r="JOO319" s="96"/>
      <c r="JOP319" s="96"/>
      <c r="JOQ319" s="96"/>
      <c r="JOR319" s="96"/>
      <c r="JOS319" s="96"/>
      <c r="JOT319" s="96"/>
      <c r="JOU319" s="96"/>
      <c r="JOV319" s="96"/>
      <c r="JOW319" s="96"/>
      <c r="JOX319" s="96"/>
      <c r="JOY319" s="96"/>
      <c r="JOZ319" s="96"/>
      <c r="JPA319" s="96"/>
      <c r="JPB319" s="96"/>
      <c r="JPC319" s="96"/>
      <c r="JPD319" s="96"/>
      <c r="JPE319" s="96"/>
      <c r="JPF319" s="96"/>
      <c r="JPG319" s="96"/>
      <c r="JPH319" s="96"/>
      <c r="JPI319" s="96"/>
      <c r="JPJ319" s="96"/>
      <c r="JPK319" s="96"/>
      <c r="JPL319" s="96"/>
      <c r="JPM319" s="96"/>
      <c r="JPN319" s="96"/>
      <c r="JPO319" s="96"/>
      <c r="JPP319" s="96"/>
      <c r="JPQ319" s="96"/>
      <c r="JPR319" s="96"/>
      <c r="JPS319" s="96"/>
      <c r="JPT319" s="96"/>
      <c r="JPU319" s="96"/>
      <c r="JPV319" s="96"/>
      <c r="JPW319" s="96"/>
      <c r="JPX319" s="96"/>
      <c r="JPY319" s="96"/>
      <c r="JPZ319" s="96"/>
      <c r="JQA319" s="96"/>
      <c r="JQB319" s="96"/>
      <c r="JQC319" s="96"/>
      <c r="JQD319" s="96"/>
      <c r="JQE319" s="96"/>
      <c r="JQF319" s="96"/>
      <c r="JQG319" s="96"/>
      <c r="JQH319" s="96"/>
      <c r="JQI319" s="96"/>
      <c r="JQJ319" s="96"/>
      <c r="JQK319" s="96"/>
      <c r="JQL319" s="96"/>
      <c r="JQM319" s="96"/>
      <c r="JQN319" s="96"/>
      <c r="JQO319" s="96"/>
      <c r="JQP319" s="96"/>
      <c r="JQQ319" s="96"/>
      <c r="JQR319" s="96"/>
      <c r="JQS319" s="96"/>
      <c r="JQT319" s="96"/>
      <c r="JQU319" s="96"/>
      <c r="JQV319" s="96"/>
      <c r="JQW319" s="96"/>
      <c r="JQX319" s="96"/>
      <c r="JQY319" s="96"/>
      <c r="JQZ319" s="96"/>
      <c r="JRA319" s="96"/>
      <c r="JRB319" s="96"/>
      <c r="JRC319" s="96"/>
      <c r="JRD319" s="96"/>
      <c r="JRE319" s="96"/>
      <c r="JRF319" s="96"/>
      <c r="JRG319" s="96"/>
      <c r="JRH319" s="96"/>
      <c r="JRI319" s="96"/>
      <c r="JRJ319" s="96"/>
      <c r="JRK319" s="96"/>
      <c r="JRL319" s="96"/>
      <c r="JRM319" s="96"/>
      <c r="JRN319" s="96"/>
      <c r="JRO319" s="96"/>
      <c r="JRP319" s="96"/>
      <c r="JRQ319" s="96"/>
      <c r="JRR319" s="96"/>
      <c r="JRS319" s="96"/>
      <c r="JRT319" s="96"/>
      <c r="JRU319" s="96"/>
      <c r="JRV319" s="96"/>
      <c r="JRW319" s="96"/>
      <c r="JRX319" s="96"/>
      <c r="JRY319" s="96"/>
      <c r="JRZ319" s="96"/>
      <c r="JSA319" s="96"/>
      <c r="JSB319" s="96"/>
      <c r="JSC319" s="96"/>
      <c r="JSD319" s="96"/>
      <c r="JSE319" s="96"/>
      <c r="JSF319" s="96"/>
      <c r="JSG319" s="96"/>
      <c r="JSH319" s="96"/>
      <c r="JSI319" s="96"/>
      <c r="JSJ319" s="96"/>
      <c r="JSK319" s="96"/>
      <c r="JSL319" s="96"/>
      <c r="JSM319" s="96"/>
      <c r="JSN319" s="96"/>
      <c r="JSO319" s="96"/>
      <c r="JSP319" s="96"/>
      <c r="JSQ319" s="96"/>
      <c r="JSR319" s="96"/>
      <c r="JSS319" s="96"/>
      <c r="JST319" s="96"/>
      <c r="JSU319" s="96"/>
      <c r="JSV319" s="96"/>
      <c r="JSW319" s="96"/>
      <c r="JSX319" s="96"/>
      <c r="JSY319" s="96"/>
      <c r="JSZ319" s="96"/>
      <c r="JTA319" s="96"/>
      <c r="JTB319" s="96"/>
      <c r="JTC319" s="96"/>
      <c r="JTD319" s="96"/>
      <c r="JTE319" s="96"/>
      <c r="JTF319" s="96"/>
      <c r="JTG319" s="96"/>
      <c r="JTH319" s="96"/>
      <c r="JTI319" s="96"/>
      <c r="JTJ319" s="96"/>
      <c r="JTK319" s="96"/>
      <c r="JTL319" s="96"/>
      <c r="JTM319" s="96"/>
      <c r="JTN319" s="96"/>
      <c r="JTO319" s="96"/>
      <c r="JTP319" s="96"/>
      <c r="JTQ319" s="96"/>
      <c r="JTR319" s="96"/>
      <c r="JTS319" s="96"/>
      <c r="JTT319" s="96"/>
      <c r="JTU319" s="96"/>
      <c r="JTV319" s="96"/>
      <c r="JTW319" s="96"/>
      <c r="JTX319" s="96"/>
      <c r="JTY319" s="96"/>
      <c r="JTZ319" s="96"/>
      <c r="JUA319" s="96"/>
      <c r="JUB319" s="96"/>
      <c r="JUC319" s="96"/>
      <c r="JUD319" s="96"/>
      <c r="JUE319" s="96"/>
      <c r="JUF319" s="96"/>
      <c r="JUG319" s="96"/>
      <c r="JUH319" s="96"/>
      <c r="JUI319" s="96"/>
      <c r="JUJ319" s="96"/>
      <c r="JUK319" s="96"/>
      <c r="JUL319" s="96"/>
      <c r="JUM319" s="96"/>
      <c r="JUN319" s="96"/>
      <c r="JUO319" s="96"/>
      <c r="JUP319" s="96"/>
      <c r="JUQ319" s="96"/>
      <c r="JUR319" s="96"/>
      <c r="JUS319" s="96"/>
      <c r="JUT319" s="96"/>
      <c r="JUU319" s="96"/>
      <c r="JUV319" s="96"/>
      <c r="JUW319" s="96"/>
      <c r="JUX319" s="96"/>
      <c r="JUY319" s="96"/>
      <c r="JUZ319" s="96"/>
      <c r="JVA319" s="96"/>
      <c r="JVB319" s="96"/>
      <c r="JVC319" s="96"/>
      <c r="JVD319" s="96"/>
      <c r="JVE319" s="96"/>
      <c r="JVF319" s="96"/>
      <c r="JVG319" s="96"/>
      <c r="JVH319" s="96"/>
      <c r="JVI319" s="96"/>
      <c r="JVJ319" s="96"/>
      <c r="JVK319" s="96"/>
      <c r="JVL319" s="96"/>
      <c r="JVM319" s="96"/>
      <c r="JVN319" s="96"/>
      <c r="JVO319" s="96"/>
      <c r="JVP319" s="96"/>
      <c r="JVQ319" s="96"/>
      <c r="JVR319" s="96"/>
      <c r="JVS319" s="96"/>
      <c r="JVT319" s="96"/>
      <c r="JVU319" s="96"/>
      <c r="JVV319" s="96"/>
      <c r="JVW319" s="96"/>
      <c r="JVX319" s="96"/>
      <c r="JVY319" s="96"/>
      <c r="JVZ319" s="96"/>
      <c r="JWA319" s="96"/>
      <c r="JWB319" s="96"/>
      <c r="JWC319" s="96"/>
      <c r="JWD319" s="96"/>
      <c r="JWE319" s="96"/>
      <c r="JWF319" s="96"/>
      <c r="JWG319" s="96"/>
      <c r="JWH319" s="96"/>
      <c r="JWI319" s="96"/>
      <c r="JWJ319" s="96"/>
      <c r="JWK319" s="96"/>
      <c r="JWL319" s="96"/>
      <c r="JWM319" s="96"/>
      <c r="JWN319" s="96"/>
      <c r="JWO319" s="96"/>
      <c r="JWP319" s="96"/>
      <c r="JWQ319" s="96"/>
      <c r="JWR319" s="96"/>
      <c r="JWS319" s="96"/>
      <c r="JWT319" s="96"/>
      <c r="JWU319" s="96"/>
      <c r="JWV319" s="96"/>
      <c r="JWW319" s="96"/>
      <c r="JWX319" s="96"/>
      <c r="JWY319" s="96"/>
      <c r="JWZ319" s="96"/>
      <c r="JXA319" s="96"/>
      <c r="JXB319" s="96"/>
      <c r="JXC319" s="96"/>
      <c r="JXD319" s="96"/>
      <c r="JXE319" s="96"/>
      <c r="JXF319" s="96"/>
      <c r="JXG319" s="96"/>
      <c r="JXH319" s="96"/>
      <c r="JXI319" s="96"/>
      <c r="JXJ319" s="96"/>
      <c r="JXK319" s="96"/>
      <c r="JXL319" s="96"/>
      <c r="JXM319" s="96"/>
      <c r="JXN319" s="96"/>
      <c r="JXO319" s="96"/>
      <c r="JXP319" s="96"/>
      <c r="JXQ319" s="96"/>
      <c r="JXR319" s="96"/>
      <c r="JXS319" s="96"/>
      <c r="JXT319" s="96"/>
      <c r="JXU319" s="96"/>
      <c r="JXV319" s="96"/>
      <c r="JXW319" s="96"/>
      <c r="JXX319" s="96"/>
      <c r="JXY319" s="96"/>
      <c r="JXZ319" s="96"/>
      <c r="JYA319" s="96"/>
      <c r="JYB319" s="96"/>
      <c r="JYC319" s="96"/>
      <c r="JYD319" s="96"/>
      <c r="JYE319" s="96"/>
      <c r="JYF319" s="96"/>
      <c r="JYG319" s="96"/>
      <c r="JYH319" s="96"/>
      <c r="JYI319" s="96"/>
      <c r="JYJ319" s="96"/>
      <c r="JYK319" s="96"/>
      <c r="JYL319" s="96"/>
      <c r="JYM319" s="96"/>
      <c r="JYN319" s="96"/>
      <c r="JYO319" s="96"/>
      <c r="JYP319" s="96"/>
      <c r="JYQ319" s="96"/>
      <c r="JYR319" s="96"/>
      <c r="JYS319" s="96"/>
      <c r="JYT319" s="96"/>
      <c r="JYU319" s="96"/>
      <c r="JYV319" s="96"/>
      <c r="JYW319" s="96"/>
      <c r="JYX319" s="96"/>
      <c r="JYY319" s="96"/>
      <c r="JYZ319" s="96"/>
      <c r="JZA319" s="96"/>
      <c r="JZB319" s="96"/>
      <c r="JZC319" s="96"/>
      <c r="JZD319" s="96"/>
      <c r="JZE319" s="96"/>
      <c r="JZF319" s="96"/>
      <c r="JZG319" s="96"/>
      <c r="JZH319" s="96"/>
      <c r="JZI319" s="96"/>
      <c r="JZJ319" s="96"/>
      <c r="JZK319" s="96"/>
      <c r="JZL319" s="96"/>
      <c r="JZM319" s="96"/>
      <c r="JZN319" s="96"/>
      <c r="JZO319" s="96"/>
      <c r="JZP319" s="96"/>
      <c r="JZQ319" s="96"/>
      <c r="JZR319" s="96"/>
      <c r="JZS319" s="96"/>
      <c r="JZT319" s="96"/>
      <c r="JZU319" s="96"/>
      <c r="JZV319" s="96"/>
      <c r="JZW319" s="96"/>
      <c r="JZX319" s="96"/>
      <c r="JZY319" s="96"/>
      <c r="JZZ319" s="96"/>
      <c r="KAA319" s="96"/>
      <c r="KAB319" s="96"/>
      <c r="KAC319" s="96"/>
      <c r="KAD319" s="96"/>
      <c r="KAE319" s="96"/>
      <c r="KAF319" s="96"/>
      <c r="KAG319" s="96"/>
      <c r="KAH319" s="96"/>
      <c r="KAI319" s="96"/>
      <c r="KAJ319" s="96"/>
      <c r="KAK319" s="96"/>
      <c r="KAL319" s="96"/>
      <c r="KAM319" s="96"/>
      <c r="KAN319" s="96"/>
      <c r="KAO319" s="96"/>
      <c r="KAP319" s="96"/>
      <c r="KAQ319" s="96"/>
      <c r="KAR319" s="96"/>
      <c r="KAS319" s="96"/>
      <c r="KAT319" s="96"/>
      <c r="KAU319" s="96"/>
      <c r="KAV319" s="96"/>
      <c r="KAW319" s="96"/>
      <c r="KAX319" s="96"/>
      <c r="KAY319" s="96"/>
      <c r="KAZ319" s="96"/>
      <c r="KBA319" s="96"/>
      <c r="KBB319" s="96"/>
      <c r="KBC319" s="96"/>
      <c r="KBD319" s="96"/>
      <c r="KBE319" s="96"/>
      <c r="KBF319" s="96"/>
      <c r="KBG319" s="96"/>
      <c r="KBH319" s="96"/>
      <c r="KBI319" s="96"/>
      <c r="KBJ319" s="96"/>
      <c r="KBK319" s="96"/>
      <c r="KBL319" s="96"/>
      <c r="KBM319" s="96"/>
      <c r="KBN319" s="96"/>
      <c r="KBO319" s="96"/>
      <c r="KBP319" s="96"/>
      <c r="KBQ319" s="96"/>
      <c r="KBR319" s="96"/>
      <c r="KBS319" s="96"/>
      <c r="KBT319" s="96"/>
      <c r="KBU319" s="96"/>
      <c r="KBV319" s="96"/>
      <c r="KBW319" s="96"/>
      <c r="KBX319" s="96"/>
      <c r="KBY319" s="96"/>
      <c r="KBZ319" s="96"/>
      <c r="KCA319" s="96"/>
      <c r="KCB319" s="96"/>
      <c r="KCC319" s="96"/>
      <c r="KCD319" s="96"/>
      <c r="KCE319" s="96"/>
      <c r="KCF319" s="96"/>
      <c r="KCG319" s="96"/>
      <c r="KCH319" s="96"/>
      <c r="KCI319" s="96"/>
      <c r="KCJ319" s="96"/>
      <c r="KCK319" s="96"/>
      <c r="KCL319" s="96"/>
      <c r="KCM319" s="96"/>
      <c r="KCN319" s="96"/>
      <c r="KCO319" s="96"/>
      <c r="KCP319" s="96"/>
      <c r="KCQ319" s="96"/>
      <c r="KCR319" s="96"/>
      <c r="KCS319" s="96"/>
      <c r="KCT319" s="96"/>
      <c r="KCU319" s="96"/>
      <c r="KCV319" s="96"/>
      <c r="KCW319" s="96"/>
      <c r="KCX319" s="96"/>
      <c r="KCY319" s="96"/>
      <c r="KCZ319" s="96"/>
      <c r="KDA319" s="96"/>
      <c r="KDB319" s="96"/>
      <c r="KDC319" s="96"/>
      <c r="KDD319" s="96"/>
      <c r="KDE319" s="96"/>
      <c r="KDF319" s="96"/>
      <c r="KDG319" s="96"/>
      <c r="KDH319" s="96"/>
      <c r="KDI319" s="96"/>
      <c r="KDJ319" s="96"/>
      <c r="KDK319" s="96"/>
      <c r="KDL319" s="96"/>
      <c r="KDM319" s="96"/>
      <c r="KDN319" s="96"/>
      <c r="KDO319" s="96"/>
      <c r="KDP319" s="96"/>
      <c r="KDQ319" s="96"/>
      <c r="KDR319" s="96"/>
      <c r="KDS319" s="96"/>
      <c r="KDT319" s="96"/>
      <c r="KDU319" s="96"/>
      <c r="KDV319" s="96"/>
      <c r="KDW319" s="96"/>
      <c r="KDX319" s="96"/>
      <c r="KDY319" s="96"/>
      <c r="KDZ319" s="96"/>
      <c r="KEA319" s="96"/>
      <c r="KEB319" s="96"/>
      <c r="KEC319" s="96"/>
      <c r="KED319" s="96"/>
      <c r="KEE319" s="96"/>
      <c r="KEF319" s="96"/>
      <c r="KEG319" s="96"/>
      <c r="KEH319" s="96"/>
      <c r="KEI319" s="96"/>
      <c r="KEJ319" s="96"/>
      <c r="KEK319" s="96"/>
      <c r="KEL319" s="96"/>
      <c r="KEM319" s="96"/>
      <c r="KEN319" s="96"/>
      <c r="KEO319" s="96"/>
      <c r="KEP319" s="96"/>
      <c r="KEQ319" s="96"/>
      <c r="KER319" s="96"/>
      <c r="KES319" s="96"/>
      <c r="KET319" s="96"/>
      <c r="KEU319" s="96"/>
      <c r="KEV319" s="96"/>
      <c r="KEW319" s="96"/>
      <c r="KEX319" s="96"/>
      <c r="KEY319" s="96"/>
      <c r="KEZ319" s="96"/>
      <c r="KFA319" s="96"/>
      <c r="KFB319" s="96"/>
      <c r="KFC319" s="96"/>
      <c r="KFD319" s="96"/>
      <c r="KFE319" s="96"/>
      <c r="KFF319" s="96"/>
      <c r="KFG319" s="96"/>
      <c r="KFH319" s="96"/>
      <c r="KFI319" s="96"/>
      <c r="KFJ319" s="96"/>
      <c r="KFK319" s="96"/>
      <c r="KFL319" s="96"/>
      <c r="KFM319" s="96"/>
      <c r="KFN319" s="96"/>
      <c r="KFO319" s="96"/>
      <c r="KFP319" s="96"/>
      <c r="KFQ319" s="96"/>
      <c r="KFR319" s="96"/>
      <c r="KFS319" s="96"/>
      <c r="KFT319" s="96"/>
      <c r="KFU319" s="96"/>
      <c r="KFV319" s="96"/>
      <c r="KFW319" s="96"/>
      <c r="KFX319" s="96"/>
      <c r="KFY319" s="96"/>
      <c r="KFZ319" s="96"/>
      <c r="KGA319" s="96"/>
      <c r="KGB319" s="96"/>
      <c r="KGC319" s="96"/>
      <c r="KGD319" s="96"/>
      <c r="KGE319" s="96"/>
      <c r="KGF319" s="96"/>
      <c r="KGG319" s="96"/>
      <c r="KGH319" s="96"/>
      <c r="KGI319" s="96"/>
      <c r="KGJ319" s="96"/>
      <c r="KGK319" s="96"/>
      <c r="KGL319" s="96"/>
      <c r="KGM319" s="96"/>
      <c r="KGN319" s="96"/>
      <c r="KGO319" s="96"/>
      <c r="KGP319" s="96"/>
      <c r="KGQ319" s="96"/>
      <c r="KGR319" s="96"/>
      <c r="KGS319" s="96"/>
      <c r="KGT319" s="96"/>
      <c r="KGU319" s="96"/>
      <c r="KGV319" s="96"/>
      <c r="KGW319" s="96"/>
      <c r="KGX319" s="96"/>
      <c r="KGY319" s="96"/>
      <c r="KGZ319" s="96"/>
      <c r="KHA319" s="96"/>
      <c r="KHB319" s="96"/>
      <c r="KHC319" s="96"/>
      <c r="KHD319" s="96"/>
      <c r="KHE319" s="96"/>
      <c r="KHF319" s="96"/>
      <c r="KHG319" s="96"/>
      <c r="KHH319" s="96"/>
      <c r="KHI319" s="96"/>
      <c r="KHJ319" s="96"/>
      <c r="KHK319" s="96"/>
      <c r="KHL319" s="96"/>
      <c r="KHM319" s="96"/>
      <c r="KHN319" s="96"/>
      <c r="KHO319" s="96"/>
      <c r="KHP319" s="96"/>
      <c r="KHQ319" s="96"/>
      <c r="KHR319" s="96"/>
      <c r="KHS319" s="96"/>
      <c r="KHT319" s="96"/>
      <c r="KHU319" s="96"/>
      <c r="KHV319" s="96"/>
      <c r="KHW319" s="96"/>
      <c r="KHX319" s="96"/>
      <c r="KHY319" s="96"/>
      <c r="KHZ319" s="96"/>
      <c r="KIA319" s="96"/>
      <c r="KIB319" s="96"/>
      <c r="KIC319" s="96"/>
      <c r="KID319" s="96"/>
      <c r="KIE319" s="96"/>
      <c r="KIF319" s="96"/>
      <c r="KIG319" s="96"/>
      <c r="KIH319" s="96"/>
      <c r="KII319" s="96"/>
      <c r="KIJ319" s="96"/>
      <c r="KIK319" s="96"/>
      <c r="KIL319" s="96"/>
      <c r="KIM319" s="96"/>
      <c r="KIN319" s="96"/>
      <c r="KIO319" s="96"/>
      <c r="KIP319" s="96"/>
      <c r="KIQ319" s="96"/>
      <c r="KIR319" s="96"/>
      <c r="KIS319" s="96"/>
      <c r="KIT319" s="96"/>
      <c r="KIU319" s="96"/>
      <c r="KIV319" s="96"/>
      <c r="KIW319" s="96"/>
      <c r="KIX319" s="96"/>
      <c r="KIY319" s="96"/>
      <c r="KIZ319" s="96"/>
      <c r="KJA319" s="96"/>
      <c r="KJB319" s="96"/>
      <c r="KJC319" s="96"/>
      <c r="KJD319" s="96"/>
      <c r="KJE319" s="96"/>
      <c r="KJF319" s="96"/>
      <c r="KJG319" s="96"/>
      <c r="KJH319" s="96"/>
      <c r="KJI319" s="96"/>
      <c r="KJJ319" s="96"/>
      <c r="KJK319" s="96"/>
      <c r="KJL319" s="96"/>
      <c r="KJM319" s="96"/>
      <c r="KJN319" s="96"/>
      <c r="KJO319" s="96"/>
      <c r="KJP319" s="96"/>
      <c r="KJQ319" s="96"/>
      <c r="KJR319" s="96"/>
      <c r="KJS319" s="96"/>
      <c r="KJT319" s="96"/>
      <c r="KJU319" s="96"/>
      <c r="KJV319" s="96"/>
      <c r="KJW319" s="96"/>
      <c r="KJX319" s="96"/>
      <c r="KJY319" s="96"/>
      <c r="KJZ319" s="96"/>
      <c r="KKA319" s="96"/>
      <c r="KKB319" s="96"/>
      <c r="KKC319" s="96"/>
      <c r="KKD319" s="96"/>
      <c r="KKE319" s="96"/>
      <c r="KKF319" s="96"/>
      <c r="KKG319" s="96"/>
      <c r="KKH319" s="96"/>
      <c r="KKI319" s="96"/>
      <c r="KKJ319" s="96"/>
      <c r="KKK319" s="96"/>
      <c r="KKL319" s="96"/>
      <c r="KKM319" s="96"/>
      <c r="KKN319" s="96"/>
      <c r="KKO319" s="96"/>
      <c r="KKP319" s="96"/>
      <c r="KKQ319" s="96"/>
      <c r="KKR319" s="96"/>
      <c r="KKS319" s="96"/>
      <c r="KKT319" s="96"/>
      <c r="KKU319" s="96"/>
      <c r="KKV319" s="96"/>
      <c r="KKW319" s="96"/>
      <c r="KKX319" s="96"/>
      <c r="KKY319" s="96"/>
      <c r="KKZ319" s="96"/>
      <c r="KLA319" s="96"/>
      <c r="KLB319" s="96"/>
      <c r="KLC319" s="96"/>
      <c r="KLD319" s="96"/>
      <c r="KLE319" s="96"/>
      <c r="KLF319" s="96"/>
      <c r="KLG319" s="96"/>
      <c r="KLH319" s="96"/>
      <c r="KLI319" s="96"/>
      <c r="KLJ319" s="96"/>
      <c r="KLK319" s="96"/>
      <c r="KLL319" s="96"/>
      <c r="KLM319" s="96"/>
      <c r="KLN319" s="96"/>
      <c r="KLO319" s="96"/>
      <c r="KLP319" s="96"/>
      <c r="KLQ319" s="96"/>
      <c r="KLR319" s="96"/>
      <c r="KLS319" s="96"/>
      <c r="KLT319" s="96"/>
      <c r="KLU319" s="96"/>
      <c r="KLV319" s="96"/>
      <c r="KLW319" s="96"/>
      <c r="KLX319" s="96"/>
      <c r="KLY319" s="96"/>
      <c r="KLZ319" s="96"/>
      <c r="KMA319" s="96"/>
      <c r="KMB319" s="96"/>
      <c r="KMC319" s="96"/>
      <c r="KMD319" s="96"/>
      <c r="KME319" s="96"/>
      <c r="KMF319" s="96"/>
      <c r="KMG319" s="96"/>
      <c r="KMH319" s="96"/>
      <c r="KMI319" s="96"/>
      <c r="KMJ319" s="96"/>
      <c r="KMK319" s="96"/>
      <c r="KML319" s="96"/>
      <c r="KMM319" s="96"/>
      <c r="KMN319" s="96"/>
      <c r="KMO319" s="96"/>
      <c r="KMP319" s="96"/>
      <c r="KMQ319" s="96"/>
      <c r="KMR319" s="96"/>
      <c r="KMS319" s="96"/>
      <c r="KMT319" s="96"/>
      <c r="KMU319" s="96"/>
      <c r="KMV319" s="96"/>
      <c r="KMW319" s="96"/>
      <c r="KMX319" s="96"/>
      <c r="KMY319" s="96"/>
      <c r="KMZ319" s="96"/>
      <c r="KNA319" s="96"/>
      <c r="KNB319" s="96"/>
      <c r="KNC319" s="96"/>
      <c r="KND319" s="96"/>
      <c r="KNE319" s="96"/>
      <c r="KNF319" s="96"/>
      <c r="KNG319" s="96"/>
      <c r="KNH319" s="96"/>
      <c r="KNI319" s="96"/>
      <c r="KNJ319" s="96"/>
      <c r="KNK319" s="96"/>
      <c r="KNL319" s="96"/>
      <c r="KNM319" s="96"/>
      <c r="KNN319" s="96"/>
      <c r="KNO319" s="96"/>
      <c r="KNP319" s="96"/>
      <c r="KNQ319" s="96"/>
      <c r="KNR319" s="96"/>
      <c r="KNS319" s="96"/>
      <c r="KNT319" s="96"/>
      <c r="KNU319" s="96"/>
      <c r="KNV319" s="96"/>
      <c r="KNW319" s="96"/>
      <c r="KNX319" s="96"/>
      <c r="KNY319" s="96"/>
      <c r="KNZ319" s="96"/>
      <c r="KOA319" s="96"/>
      <c r="KOB319" s="96"/>
      <c r="KOC319" s="96"/>
      <c r="KOD319" s="96"/>
      <c r="KOE319" s="96"/>
      <c r="KOF319" s="96"/>
      <c r="KOG319" s="96"/>
      <c r="KOH319" s="96"/>
      <c r="KOI319" s="96"/>
      <c r="KOJ319" s="96"/>
      <c r="KOK319" s="96"/>
      <c r="KOL319" s="96"/>
      <c r="KOM319" s="96"/>
      <c r="KON319" s="96"/>
      <c r="KOO319" s="96"/>
      <c r="KOP319" s="96"/>
      <c r="KOQ319" s="96"/>
      <c r="KOR319" s="96"/>
      <c r="KOS319" s="96"/>
      <c r="KOT319" s="96"/>
      <c r="KOU319" s="96"/>
      <c r="KOV319" s="96"/>
      <c r="KOW319" s="96"/>
      <c r="KOX319" s="96"/>
      <c r="KOY319" s="96"/>
      <c r="KOZ319" s="96"/>
      <c r="KPA319" s="96"/>
      <c r="KPB319" s="96"/>
      <c r="KPC319" s="96"/>
      <c r="KPD319" s="96"/>
      <c r="KPE319" s="96"/>
      <c r="KPF319" s="96"/>
      <c r="KPG319" s="96"/>
      <c r="KPH319" s="96"/>
      <c r="KPI319" s="96"/>
      <c r="KPJ319" s="96"/>
      <c r="KPK319" s="96"/>
      <c r="KPL319" s="96"/>
      <c r="KPM319" s="96"/>
      <c r="KPN319" s="96"/>
      <c r="KPO319" s="96"/>
      <c r="KPP319" s="96"/>
      <c r="KPQ319" s="96"/>
      <c r="KPR319" s="96"/>
      <c r="KPS319" s="96"/>
      <c r="KPT319" s="96"/>
      <c r="KPU319" s="96"/>
      <c r="KPV319" s="96"/>
      <c r="KPW319" s="96"/>
      <c r="KPX319" s="96"/>
      <c r="KPY319" s="96"/>
      <c r="KPZ319" s="96"/>
      <c r="KQA319" s="96"/>
      <c r="KQB319" s="96"/>
      <c r="KQC319" s="96"/>
      <c r="KQD319" s="96"/>
      <c r="KQE319" s="96"/>
      <c r="KQF319" s="96"/>
      <c r="KQG319" s="96"/>
      <c r="KQH319" s="96"/>
      <c r="KQI319" s="96"/>
      <c r="KQJ319" s="96"/>
      <c r="KQK319" s="96"/>
      <c r="KQL319" s="96"/>
      <c r="KQM319" s="96"/>
      <c r="KQN319" s="96"/>
      <c r="KQO319" s="96"/>
      <c r="KQP319" s="96"/>
      <c r="KQQ319" s="96"/>
      <c r="KQR319" s="96"/>
      <c r="KQS319" s="96"/>
      <c r="KQT319" s="96"/>
      <c r="KQU319" s="96"/>
      <c r="KQV319" s="96"/>
      <c r="KQW319" s="96"/>
      <c r="KQX319" s="96"/>
      <c r="KQY319" s="96"/>
      <c r="KQZ319" s="96"/>
      <c r="KRA319" s="96"/>
      <c r="KRB319" s="96"/>
      <c r="KRC319" s="96"/>
      <c r="KRD319" s="96"/>
      <c r="KRE319" s="96"/>
      <c r="KRF319" s="96"/>
      <c r="KRG319" s="96"/>
      <c r="KRH319" s="96"/>
      <c r="KRI319" s="96"/>
      <c r="KRJ319" s="96"/>
      <c r="KRK319" s="96"/>
      <c r="KRL319" s="96"/>
      <c r="KRM319" s="96"/>
      <c r="KRN319" s="96"/>
      <c r="KRO319" s="96"/>
      <c r="KRP319" s="96"/>
      <c r="KRQ319" s="96"/>
      <c r="KRR319" s="96"/>
      <c r="KRS319" s="96"/>
      <c r="KRT319" s="96"/>
      <c r="KRU319" s="96"/>
      <c r="KRV319" s="96"/>
      <c r="KRW319" s="96"/>
      <c r="KRX319" s="96"/>
      <c r="KRY319" s="96"/>
      <c r="KRZ319" s="96"/>
      <c r="KSA319" s="96"/>
      <c r="KSB319" s="96"/>
      <c r="KSC319" s="96"/>
      <c r="KSD319" s="96"/>
      <c r="KSE319" s="96"/>
      <c r="KSF319" s="96"/>
      <c r="KSG319" s="96"/>
      <c r="KSH319" s="96"/>
      <c r="KSI319" s="96"/>
      <c r="KSJ319" s="96"/>
      <c r="KSK319" s="96"/>
      <c r="KSL319" s="96"/>
      <c r="KSM319" s="96"/>
      <c r="KSN319" s="96"/>
      <c r="KSO319" s="96"/>
      <c r="KSP319" s="96"/>
      <c r="KSQ319" s="96"/>
      <c r="KSR319" s="96"/>
      <c r="KSS319" s="96"/>
      <c r="KST319" s="96"/>
      <c r="KSU319" s="96"/>
      <c r="KSV319" s="96"/>
      <c r="KSW319" s="96"/>
      <c r="KSX319" s="96"/>
      <c r="KSY319" s="96"/>
      <c r="KSZ319" s="96"/>
      <c r="KTA319" s="96"/>
      <c r="KTB319" s="96"/>
      <c r="KTC319" s="96"/>
      <c r="KTD319" s="96"/>
      <c r="KTE319" s="96"/>
      <c r="KTF319" s="96"/>
      <c r="KTG319" s="96"/>
      <c r="KTH319" s="96"/>
      <c r="KTI319" s="96"/>
      <c r="KTJ319" s="96"/>
      <c r="KTK319" s="96"/>
      <c r="KTL319" s="96"/>
      <c r="KTM319" s="96"/>
      <c r="KTN319" s="96"/>
      <c r="KTO319" s="96"/>
      <c r="KTP319" s="96"/>
      <c r="KTQ319" s="96"/>
      <c r="KTR319" s="96"/>
      <c r="KTS319" s="96"/>
      <c r="KTT319" s="96"/>
      <c r="KTU319" s="96"/>
      <c r="KTV319" s="96"/>
      <c r="KTW319" s="96"/>
      <c r="KTX319" s="96"/>
      <c r="KTY319" s="96"/>
      <c r="KTZ319" s="96"/>
      <c r="KUA319" s="96"/>
      <c r="KUB319" s="96"/>
      <c r="KUC319" s="96"/>
      <c r="KUD319" s="96"/>
      <c r="KUE319" s="96"/>
      <c r="KUF319" s="96"/>
      <c r="KUG319" s="96"/>
      <c r="KUH319" s="96"/>
      <c r="KUI319" s="96"/>
      <c r="KUJ319" s="96"/>
      <c r="KUK319" s="96"/>
      <c r="KUL319" s="96"/>
      <c r="KUM319" s="96"/>
      <c r="KUN319" s="96"/>
      <c r="KUO319" s="96"/>
      <c r="KUP319" s="96"/>
      <c r="KUQ319" s="96"/>
      <c r="KUR319" s="96"/>
      <c r="KUS319" s="96"/>
      <c r="KUT319" s="96"/>
      <c r="KUU319" s="96"/>
      <c r="KUV319" s="96"/>
      <c r="KUW319" s="96"/>
      <c r="KUX319" s="96"/>
      <c r="KUY319" s="96"/>
      <c r="KUZ319" s="96"/>
      <c r="KVA319" s="96"/>
      <c r="KVB319" s="96"/>
      <c r="KVC319" s="96"/>
      <c r="KVD319" s="96"/>
      <c r="KVE319" s="96"/>
      <c r="KVF319" s="96"/>
      <c r="KVG319" s="96"/>
      <c r="KVH319" s="96"/>
      <c r="KVI319" s="96"/>
      <c r="KVJ319" s="96"/>
      <c r="KVK319" s="96"/>
      <c r="KVL319" s="96"/>
      <c r="KVM319" s="96"/>
      <c r="KVN319" s="96"/>
      <c r="KVO319" s="96"/>
      <c r="KVP319" s="96"/>
      <c r="KVQ319" s="96"/>
      <c r="KVR319" s="96"/>
      <c r="KVS319" s="96"/>
      <c r="KVT319" s="96"/>
      <c r="KVU319" s="96"/>
      <c r="KVV319" s="96"/>
      <c r="KVW319" s="96"/>
      <c r="KVX319" s="96"/>
      <c r="KVY319" s="96"/>
      <c r="KVZ319" s="96"/>
      <c r="KWA319" s="96"/>
      <c r="KWB319" s="96"/>
      <c r="KWC319" s="96"/>
      <c r="KWD319" s="96"/>
      <c r="KWE319" s="96"/>
      <c r="KWF319" s="96"/>
      <c r="KWG319" s="96"/>
      <c r="KWH319" s="96"/>
      <c r="KWI319" s="96"/>
      <c r="KWJ319" s="96"/>
      <c r="KWK319" s="96"/>
      <c r="KWL319" s="96"/>
      <c r="KWM319" s="96"/>
      <c r="KWN319" s="96"/>
      <c r="KWO319" s="96"/>
      <c r="KWP319" s="96"/>
      <c r="KWQ319" s="96"/>
      <c r="KWR319" s="96"/>
      <c r="KWS319" s="96"/>
      <c r="KWT319" s="96"/>
      <c r="KWU319" s="96"/>
      <c r="KWV319" s="96"/>
      <c r="KWW319" s="96"/>
      <c r="KWX319" s="96"/>
      <c r="KWY319" s="96"/>
      <c r="KWZ319" s="96"/>
      <c r="KXA319" s="96"/>
      <c r="KXB319" s="96"/>
      <c r="KXC319" s="96"/>
      <c r="KXD319" s="96"/>
      <c r="KXE319" s="96"/>
      <c r="KXF319" s="96"/>
      <c r="KXG319" s="96"/>
      <c r="KXH319" s="96"/>
      <c r="KXI319" s="96"/>
      <c r="KXJ319" s="96"/>
      <c r="KXK319" s="96"/>
      <c r="KXL319" s="96"/>
      <c r="KXM319" s="96"/>
      <c r="KXN319" s="96"/>
      <c r="KXO319" s="96"/>
      <c r="KXP319" s="96"/>
      <c r="KXQ319" s="96"/>
      <c r="KXR319" s="96"/>
      <c r="KXS319" s="96"/>
      <c r="KXT319" s="96"/>
      <c r="KXU319" s="96"/>
      <c r="KXV319" s="96"/>
      <c r="KXW319" s="96"/>
      <c r="KXX319" s="96"/>
      <c r="KXY319" s="96"/>
      <c r="KXZ319" s="96"/>
      <c r="KYA319" s="96"/>
      <c r="KYB319" s="96"/>
      <c r="KYC319" s="96"/>
      <c r="KYD319" s="96"/>
      <c r="KYE319" s="96"/>
      <c r="KYF319" s="96"/>
      <c r="KYG319" s="96"/>
      <c r="KYH319" s="96"/>
      <c r="KYI319" s="96"/>
      <c r="KYJ319" s="96"/>
      <c r="KYK319" s="96"/>
      <c r="KYL319" s="96"/>
      <c r="KYM319" s="96"/>
      <c r="KYN319" s="96"/>
      <c r="KYO319" s="96"/>
      <c r="KYP319" s="96"/>
      <c r="KYQ319" s="96"/>
      <c r="KYR319" s="96"/>
      <c r="KYS319" s="96"/>
      <c r="KYT319" s="96"/>
      <c r="KYU319" s="96"/>
      <c r="KYV319" s="96"/>
      <c r="KYW319" s="96"/>
      <c r="KYX319" s="96"/>
      <c r="KYY319" s="96"/>
      <c r="KYZ319" s="96"/>
      <c r="KZA319" s="96"/>
      <c r="KZB319" s="96"/>
      <c r="KZC319" s="96"/>
      <c r="KZD319" s="96"/>
      <c r="KZE319" s="96"/>
      <c r="KZF319" s="96"/>
      <c r="KZG319" s="96"/>
      <c r="KZH319" s="96"/>
      <c r="KZI319" s="96"/>
      <c r="KZJ319" s="96"/>
      <c r="KZK319" s="96"/>
      <c r="KZL319" s="96"/>
      <c r="KZM319" s="96"/>
      <c r="KZN319" s="96"/>
      <c r="KZO319" s="96"/>
      <c r="KZP319" s="96"/>
      <c r="KZQ319" s="96"/>
      <c r="KZR319" s="96"/>
      <c r="KZS319" s="96"/>
      <c r="KZT319" s="96"/>
      <c r="KZU319" s="96"/>
      <c r="KZV319" s="96"/>
      <c r="KZW319" s="96"/>
      <c r="KZX319" s="96"/>
      <c r="KZY319" s="96"/>
      <c r="KZZ319" s="96"/>
      <c r="LAA319" s="96"/>
      <c r="LAB319" s="96"/>
      <c r="LAC319" s="96"/>
      <c r="LAD319" s="96"/>
      <c r="LAE319" s="96"/>
      <c r="LAF319" s="96"/>
      <c r="LAG319" s="96"/>
      <c r="LAH319" s="96"/>
      <c r="LAI319" s="96"/>
      <c r="LAJ319" s="96"/>
      <c r="LAK319" s="96"/>
      <c r="LAL319" s="96"/>
      <c r="LAM319" s="96"/>
      <c r="LAN319" s="96"/>
      <c r="LAO319" s="96"/>
      <c r="LAP319" s="96"/>
      <c r="LAQ319" s="96"/>
      <c r="LAR319" s="96"/>
      <c r="LAS319" s="96"/>
      <c r="LAT319" s="96"/>
      <c r="LAU319" s="96"/>
      <c r="LAV319" s="96"/>
      <c r="LAW319" s="96"/>
      <c r="LAX319" s="96"/>
      <c r="LAY319" s="96"/>
      <c r="LAZ319" s="96"/>
      <c r="LBA319" s="96"/>
      <c r="LBB319" s="96"/>
      <c r="LBC319" s="96"/>
      <c r="LBD319" s="96"/>
      <c r="LBE319" s="96"/>
      <c r="LBF319" s="96"/>
      <c r="LBG319" s="96"/>
      <c r="LBH319" s="96"/>
      <c r="LBI319" s="96"/>
      <c r="LBJ319" s="96"/>
      <c r="LBK319" s="96"/>
      <c r="LBL319" s="96"/>
      <c r="LBM319" s="96"/>
      <c r="LBN319" s="96"/>
      <c r="LBO319" s="96"/>
      <c r="LBP319" s="96"/>
      <c r="LBQ319" s="96"/>
      <c r="LBR319" s="96"/>
      <c r="LBS319" s="96"/>
      <c r="LBT319" s="96"/>
      <c r="LBU319" s="96"/>
      <c r="LBV319" s="96"/>
      <c r="LBW319" s="96"/>
      <c r="LBX319" s="96"/>
      <c r="LBY319" s="96"/>
      <c r="LBZ319" s="96"/>
      <c r="LCA319" s="96"/>
      <c r="LCB319" s="96"/>
      <c r="LCC319" s="96"/>
      <c r="LCD319" s="96"/>
      <c r="LCE319" s="96"/>
      <c r="LCF319" s="96"/>
      <c r="LCG319" s="96"/>
      <c r="LCH319" s="96"/>
      <c r="LCI319" s="96"/>
      <c r="LCJ319" s="96"/>
      <c r="LCK319" s="96"/>
      <c r="LCL319" s="96"/>
      <c r="LCM319" s="96"/>
      <c r="LCN319" s="96"/>
      <c r="LCO319" s="96"/>
      <c r="LCP319" s="96"/>
      <c r="LCQ319" s="96"/>
      <c r="LCR319" s="96"/>
      <c r="LCS319" s="96"/>
      <c r="LCT319" s="96"/>
      <c r="LCU319" s="96"/>
      <c r="LCV319" s="96"/>
      <c r="LCW319" s="96"/>
      <c r="LCX319" s="96"/>
      <c r="LCY319" s="96"/>
      <c r="LCZ319" s="96"/>
      <c r="LDA319" s="96"/>
      <c r="LDB319" s="96"/>
      <c r="LDC319" s="96"/>
      <c r="LDD319" s="96"/>
      <c r="LDE319" s="96"/>
      <c r="LDF319" s="96"/>
      <c r="LDG319" s="96"/>
      <c r="LDH319" s="96"/>
      <c r="LDI319" s="96"/>
      <c r="LDJ319" s="96"/>
      <c r="LDK319" s="96"/>
      <c r="LDL319" s="96"/>
      <c r="LDM319" s="96"/>
      <c r="LDN319" s="96"/>
      <c r="LDO319" s="96"/>
      <c r="LDP319" s="96"/>
      <c r="LDQ319" s="96"/>
      <c r="LDR319" s="96"/>
      <c r="LDS319" s="96"/>
      <c r="LDT319" s="96"/>
      <c r="LDU319" s="96"/>
      <c r="LDV319" s="96"/>
      <c r="LDW319" s="96"/>
      <c r="LDX319" s="96"/>
      <c r="LDY319" s="96"/>
      <c r="LDZ319" s="96"/>
      <c r="LEA319" s="96"/>
      <c r="LEB319" s="96"/>
      <c r="LEC319" s="96"/>
      <c r="LED319" s="96"/>
      <c r="LEE319" s="96"/>
      <c r="LEF319" s="96"/>
      <c r="LEG319" s="96"/>
      <c r="LEH319" s="96"/>
      <c r="LEI319" s="96"/>
      <c r="LEJ319" s="96"/>
      <c r="LEK319" s="96"/>
      <c r="LEL319" s="96"/>
      <c r="LEM319" s="96"/>
      <c r="LEN319" s="96"/>
      <c r="LEO319" s="96"/>
      <c r="LEP319" s="96"/>
      <c r="LEQ319" s="96"/>
      <c r="LER319" s="96"/>
      <c r="LES319" s="96"/>
      <c r="LET319" s="96"/>
      <c r="LEU319" s="96"/>
      <c r="LEV319" s="96"/>
      <c r="LEW319" s="96"/>
      <c r="LEX319" s="96"/>
      <c r="LEY319" s="96"/>
      <c r="LEZ319" s="96"/>
      <c r="LFA319" s="96"/>
      <c r="LFB319" s="96"/>
      <c r="LFC319" s="96"/>
      <c r="LFD319" s="96"/>
      <c r="LFE319" s="96"/>
      <c r="LFF319" s="96"/>
      <c r="LFG319" s="96"/>
      <c r="LFH319" s="96"/>
      <c r="LFI319" s="96"/>
      <c r="LFJ319" s="96"/>
      <c r="LFK319" s="96"/>
      <c r="LFL319" s="96"/>
      <c r="LFM319" s="96"/>
      <c r="LFN319" s="96"/>
      <c r="LFO319" s="96"/>
      <c r="LFP319" s="96"/>
      <c r="LFQ319" s="96"/>
      <c r="LFR319" s="96"/>
      <c r="LFS319" s="96"/>
      <c r="LFT319" s="96"/>
      <c r="LFU319" s="96"/>
      <c r="LFV319" s="96"/>
      <c r="LFW319" s="96"/>
      <c r="LFX319" s="96"/>
      <c r="LFY319" s="96"/>
      <c r="LFZ319" s="96"/>
      <c r="LGA319" s="96"/>
      <c r="LGB319" s="96"/>
      <c r="LGC319" s="96"/>
      <c r="LGD319" s="96"/>
      <c r="LGE319" s="96"/>
      <c r="LGF319" s="96"/>
      <c r="LGG319" s="96"/>
      <c r="LGH319" s="96"/>
      <c r="LGI319" s="96"/>
      <c r="LGJ319" s="96"/>
      <c r="LGK319" s="96"/>
      <c r="LGL319" s="96"/>
      <c r="LGM319" s="96"/>
      <c r="LGN319" s="96"/>
      <c r="LGO319" s="96"/>
      <c r="LGP319" s="96"/>
      <c r="LGQ319" s="96"/>
      <c r="LGR319" s="96"/>
      <c r="LGS319" s="96"/>
      <c r="LGT319" s="96"/>
      <c r="LGU319" s="96"/>
      <c r="LGV319" s="96"/>
      <c r="LGW319" s="96"/>
      <c r="LGX319" s="96"/>
      <c r="LGY319" s="96"/>
      <c r="LGZ319" s="96"/>
      <c r="LHA319" s="96"/>
      <c r="LHB319" s="96"/>
      <c r="LHC319" s="96"/>
      <c r="LHD319" s="96"/>
      <c r="LHE319" s="96"/>
      <c r="LHF319" s="96"/>
      <c r="LHG319" s="96"/>
      <c r="LHH319" s="96"/>
      <c r="LHI319" s="96"/>
      <c r="LHJ319" s="96"/>
      <c r="LHK319" s="96"/>
      <c r="LHL319" s="96"/>
      <c r="LHM319" s="96"/>
      <c r="LHN319" s="96"/>
      <c r="LHO319" s="96"/>
      <c r="LHP319" s="96"/>
      <c r="LHQ319" s="96"/>
      <c r="LHR319" s="96"/>
      <c r="LHS319" s="96"/>
      <c r="LHT319" s="96"/>
      <c r="LHU319" s="96"/>
      <c r="LHV319" s="96"/>
      <c r="LHW319" s="96"/>
      <c r="LHX319" s="96"/>
      <c r="LHY319" s="96"/>
      <c r="LHZ319" s="96"/>
      <c r="LIA319" s="96"/>
      <c r="LIB319" s="96"/>
      <c r="LIC319" s="96"/>
      <c r="LID319" s="96"/>
      <c r="LIE319" s="96"/>
      <c r="LIF319" s="96"/>
      <c r="LIG319" s="96"/>
      <c r="LIH319" s="96"/>
      <c r="LII319" s="96"/>
      <c r="LIJ319" s="96"/>
      <c r="LIK319" s="96"/>
      <c r="LIL319" s="96"/>
      <c r="LIM319" s="96"/>
      <c r="LIN319" s="96"/>
      <c r="LIO319" s="96"/>
      <c r="LIP319" s="96"/>
      <c r="LIQ319" s="96"/>
      <c r="LIR319" s="96"/>
      <c r="LIS319" s="96"/>
      <c r="LIT319" s="96"/>
      <c r="LIU319" s="96"/>
      <c r="LIV319" s="96"/>
      <c r="LIW319" s="96"/>
      <c r="LIX319" s="96"/>
      <c r="LIY319" s="96"/>
      <c r="LIZ319" s="96"/>
      <c r="LJA319" s="96"/>
      <c r="LJB319" s="96"/>
      <c r="LJC319" s="96"/>
      <c r="LJD319" s="96"/>
      <c r="LJE319" s="96"/>
      <c r="LJF319" s="96"/>
      <c r="LJG319" s="96"/>
      <c r="LJH319" s="96"/>
      <c r="LJI319" s="96"/>
      <c r="LJJ319" s="96"/>
      <c r="LJK319" s="96"/>
      <c r="LJL319" s="96"/>
      <c r="LJM319" s="96"/>
      <c r="LJN319" s="96"/>
      <c r="LJO319" s="96"/>
      <c r="LJP319" s="96"/>
      <c r="LJQ319" s="96"/>
      <c r="LJR319" s="96"/>
      <c r="LJS319" s="96"/>
      <c r="LJT319" s="96"/>
      <c r="LJU319" s="96"/>
      <c r="LJV319" s="96"/>
      <c r="LJW319" s="96"/>
      <c r="LJX319" s="96"/>
      <c r="LJY319" s="96"/>
      <c r="LJZ319" s="96"/>
      <c r="LKA319" s="96"/>
      <c r="LKB319" s="96"/>
      <c r="LKC319" s="96"/>
      <c r="LKD319" s="96"/>
      <c r="LKE319" s="96"/>
      <c r="LKF319" s="96"/>
      <c r="LKG319" s="96"/>
      <c r="LKH319" s="96"/>
      <c r="LKI319" s="96"/>
      <c r="LKJ319" s="96"/>
      <c r="LKK319" s="96"/>
      <c r="LKL319" s="96"/>
      <c r="LKM319" s="96"/>
      <c r="LKN319" s="96"/>
      <c r="LKO319" s="96"/>
      <c r="LKP319" s="96"/>
      <c r="LKQ319" s="96"/>
      <c r="LKR319" s="96"/>
      <c r="LKS319" s="96"/>
      <c r="LKT319" s="96"/>
      <c r="LKU319" s="96"/>
      <c r="LKV319" s="96"/>
      <c r="LKW319" s="96"/>
      <c r="LKX319" s="96"/>
      <c r="LKY319" s="96"/>
      <c r="LKZ319" s="96"/>
      <c r="LLA319" s="96"/>
      <c r="LLB319" s="96"/>
      <c r="LLC319" s="96"/>
      <c r="LLD319" s="96"/>
      <c r="LLE319" s="96"/>
      <c r="LLF319" s="96"/>
      <c r="LLG319" s="96"/>
      <c r="LLH319" s="96"/>
      <c r="LLI319" s="96"/>
      <c r="LLJ319" s="96"/>
      <c r="LLK319" s="96"/>
      <c r="LLL319" s="96"/>
      <c r="LLM319" s="96"/>
      <c r="LLN319" s="96"/>
      <c r="LLO319" s="96"/>
      <c r="LLP319" s="96"/>
      <c r="LLQ319" s="96"/>
      <c r="LLR319" s="96"/>
      <c r="LLS319" s="96"/>
      <c r="LLT319" s="96"/>
      <c r="LLU319" s="96"/>
      <c r="LLV319" s="96"/>
      <c r="LLW319" s="96"/>
      <c r="LLX319" s="96"/>
      <c r="LLY319" s="96"/>
      <c r="LLZ319" s="96"/>
      <c r="LMA319" s="96"/>
      <c r="LMB319" s="96"/>
      <c r="LMC319" s="96"/>
      <c r="LMD319" s="96"/>
      <c r="LME319" s="96"/>
      <c r="LMF319" s="96"/>
      <c r="LMG319" s="96"/>
      <c r="LMH319" s="96"/>
      <c r="LMI319" s="96"/>
      <c r="LMJ319" s="96"/>
      <c r="LMK319" s="96"/>
      <c r="LML319" s="96"/>
      <c r="LMM319" s="96"/>
      <c r="LMN319" s="96"/>
      <c r="LMO319" s="96"/>
      <c r="LMP319" s="96"/>
      <c r="LMQ319" s="96"/>
      <c r="LMR319" s="96"/>
      <c r="LMS319" s="96"/>
      <c r="LMT319" s="96"/>
      <c r="LMU319" s="96"/>
      <c r="LMV319" s="96"/>
      <c r="LMW319" s="96"/>
      <c r="LMX319" s="96"/>
      <c r="LMY319" s="96"/>
      <c r="LMZ319" s="96"/>
      <c r="LNA319" s="96"/>
      <c r="LNB319" s="96"/>
      <c r="LNC319" s="96"/>
      <c r="LND319" s="96"/>
      <c r="LNE319" s="96"/>
      <c r="LNF319" s="96"/>
      <c r="LNG319" s="96"/>
      <c r="LNH319" s="96"/>
      <c r="LNI319" s="96"/>
      <c r="LNJ319" s="96"/>
      <c r="LNK319" s="96"/>
      <c r="LNL319" s="96"/>
      <c r="LNM319" s="96"/>
      <c r="LNN319" s="96"/>
      <c r="LNO319" s="96"/>
      <c r="LNP319" s="96"/>
      <c r="LNQ319" s="96"/>
      <c r="LNR319" s="96"/>
      <c r="LNS319" s="96"/>
      <c r="LNT319" s="96"/>
      <c r="LNU319" s="96"/>
      <c r="LNV319" s="96"/>
      <c r="LNW319" s="96"/>
      <c r="LNX319" s="96"/>
      <c r="LNY319" s="96"/>
      <c r="LNZ319" s="96"/>
      <c r="LOA319" s="96"/>
      <c r="LOB319" s="96"/>
      <c r="LOC319" s="96"/>
      <c r="LOD319" s="96"/>
      <c r="LOE319" s="96"/>
      <c r="LOF319" s="96"/>
      <c r="LOG319" s="96"/>
      <c r="LOH319" s="96"/>
      <c r="LOI319" s="96"/>
      <c r="LOJ319" s="96"/>
      <c r="LOK319" s="96"/>
      <c r="LOL319" s="96"/>
      <c r="LOM319" s="96"/>
      <c r="LON319" s="96"/>
      <c r="LOO319" s="96"/>
      <c r="LOP319" s="96"/>
      <c r="LOQ319" s="96"/>
      <c r="LOR319" s="96"/>
      <c r="LOS319" s="96"/>
      <c r="LOT319" s="96"/>
      <c r="LOU319" s="96"/>
      <c r="LOV319" s="96"/>
      <c r="LOW319" s="96"/>
      <c r="LOX319" s="96"/>
      <c r="LOY319" s="96"/>
      <c r="LOZ319" s="96"/>
      <c r="LPA319" s="96"/>
      <c r="LPB319" s="96"/>
      <c r="LPC319" s="96"/>
      <c r="LPD319" s="96"/>
      <c r="LPE319" s="96"/>
      <c r="LPF319" s="96"/>
      <c r="LPG319" s="96"/>
      <c r="LPH319" s="96"/>
      <c r="LPI319" s="96"/>
      <c r="LPJ319" s="96"/>
      <c r="LPK319" s="96"/>
      <c r="LPL319" s="96"/>
      <c r="LPM319" s="96"/>
      <c r="LPN319" s="96"/>
      <c r="LPO319" s="96"/>
      <c r="LPP319" s="96"/>
      <c r="LPQ319" s="96"/>
      <c r="LPR319" s="96"/>
      <c r="LPS319" s="96"/>
      <c r="LPT319" s="96"/>
      <c r="LPU319" s="96"/>
      <c r="LPV319" s="96"/>
      <c r="LPW319" s="96"/>
      <c r="LPX319" s="96"/>
      <c r="LPY319" s="96"/>
      <c r="LPZ319" s="96"/>
      <c r="LQA319" s="96"/>
      <c r="LQB319" s="96"/>
      <c r="LQC319" s="96"/>
      <c r="LQD319" s="96"/>
      <c r="LQE319" s="96"/>
      <c r="LQF319" s="96"/>
      <c r="LQG319" s="96"/>
      <c r="LQH319" s="96"/>
      <c r="LQI319" s="96"/>
      <c r="LQJ319" s="96"/>
      <c r="LQK319" s="96"/>
      <c r="LQL319" s="96"/>
      <c r="LQM319" s="96"/>
      <c r="LQN319" s="96"/>
      <c r="LQO319" s="96"/>
      <c r="LQP319" s="96"/>
      <c r="LQQ319" s="96"/>
      <c r="LQR319" s="96"/>
      <c r="LQS319" s="96"/>
      <c r="LQT319" s="96"/>
      <c r="LQU319" s="96"/>
      <c r="LQV319" s="96"/>
      <c r="LQW319" s="96"/>
      <c r="LQX319" s="96"/>
      <c r="LQY319" s="96"/>
      <c r="LQZ319" s="96"/>
      <c r="LRA319" s="96"/>
      <c r="LRB319" s="96"/>
      <c r="LRC319" s="96"/>
      <c r="LRD319" s="96"/>
      <c r="LRE319" s="96"/>
      <c r="LRF319" s="96"/>
      <c r="LRG319" s="96"/>
      <c r="LRH319" s="96"/>
      <c r="LRI319" s="96"/>
      <c r="LRJ319" s="96"/>
      <c r="LRK319" s="96"/>
      <c r="LRL319" s="96"/>
      <c r="LRM319" s="96"/>
      <c r="LRN319" s="96"/>
      <c r="LRO319" s="96"/>
      <c r="LRP319" s="96"/>
      <c r="LRQ319" s="96"/>
      <c r="LRR319" s="96"/>
      <c r="LRS319" s="96"/>
      <c r="LRT319" s="96"/>
      <c r="LRU319" s="96"/>
      <c r="LRV319" s="96"/>
      <c r="LRW319" s="96"/>
      <c r="LRX319" s="96"/>
      <c r="LRY319" s="96"/>
      <c r="LRZ319" s="96"/>
      <c r="LSA319" s="96"/>
      <c r="LSB319" s="96"/>
      <c r="LSC319" s="96"/>
      <c r="LSD319" s="96"/>
      <c r="LSE319" s="96"/>
      <c r="LSF319" s="96"/>
      <c r="LSG319" s="96"/>
      <c r="LSH319" s="96"/>
      <c r="LSI319" s="96"/>
      <c r="LSJ319" s="96"/>
      <c r="LSK319" s="96"/>
      <c r="LSL319" s="96"/>
      <c r="LSM319" s="96"/>
      <c r="LSN319" s="96"/>
      <c r="LSO319" s="96"/>
      <c r="LSP319" s="96"/>
      <c r="LSQ319" s="96"/>
      <c r="LSR319" s="96"/>
      <c r="LSS319" s="96"/>
      <c r="LST319" s="96"/>
      <c r="LSU319" s="96"/>
      <c r="LSV319" s="96"/>
      <c r="LSW319" s="96"/>
      <c r="LSX319" s="96"/>
      <c r="LSY319" s="96"/>
      <c r="LSZ319" s="96"/>
      <c r="LTA319" s="96"/>
      <c r="LTB319" s="96"/>
      <c r="LTC319" s="96"/>
      <c r="LTD319" s="96"/>
      <c r="LTE319" s="96"/>
      <c r="LTF319" s="96"/>
      <c r="LTG319" s="96"/>
      <c r="LTH319" s="96"/>
      <c r="LTI319" s="96"/>
      <c r="LTJ319" s="96"/>
      <c r="LTK319" s="96"/>
      <c r="LTL319" s="96"/>
      <c r="LTM319" s="96"/>
      <c r="LTN319" s="96"/>
      <c r="LTO319" s="96"/>
      <c r="LTP319" s="96"/>
      <c r="LTQ319" s="96"/>
      <c r="LTR319" s="96"/>
      <c r="LTS319" s="96"/>
      <c r="LTT319" s="96"/>
      <c r="LTU319" s="96"/>
      <c r="LTV319" s="96"/>
      <c r="LTW319" s="96"/>
      <c r="LTX319" s="96"/>
      <c r="LTY319" s="96"/>
      <c r="LTZ319" s="96"/>
      <c r="LUA319" s="96"/>
      <c r="LUB319" s="96"/>
      <c r="LUC319" s="96"/>
      <c r="LUD319" s="96"/>
      <c r="LUE319" s="96"/>
      <c r="LUF319" s="96"/>
      <c r="LUG319" s="96"/>
      <c r="LUH319" s="96"/>
      <c r="LUI319" s="96"/>
      <c r="LUJ319" s="96"/>
      <c r="LUK319" s="96"/>
      <c r="LUL319" s="96"/>
      <c r="LUM319" s="96"/>
      <c r="LUN319" s="96"/>
      <c r="LUO319" s="96"/>
      <c r="LUP319" s="96"/>
      <c r="LUQ319" s="96"/>
      <c r="LUR319" s="96"/>
      <c r="LUS319" s="96"/>
      <c r="LUT319" s="96"/>
      <c r="LUU319" s="96"/>
      <c r="LUV319" s="96"/>
      <c r="LUW319" s="96"/>
      <c r="LUX319" s="96"/>
      <c r="LUY319" s="96"/>
      <c r="LUZ319" s="96"/>
      <c r="LVA319" s="96"/>
      <c r="LVB319" s="96"/>
      <c r="LVC319" s="96"/>
      <c r="LVD319" s="96"/>
      <c r="LVE319" s="96"/>
      <c r="LVF319" s="96"/>
      <c r="LVG319" s="96"/>
      <c r="LVH319" s="96"/>
      <c r="LVI319" s="96"/>
      <c r="LVJ319" s="96"/>
      <c r="LVK319" s="96"/>
      <c r="LVL319" s="96"/>
      <c r="LVM319" s="96"/>
      <c r="LVN319" s="96"/>
      <c r="LVO319" s="96"/>
      <c r="LVP319" s="96"/>
      <c r="LVQ319" s="96"/>
      <c r="LVR319" s="96"/>
      <c r="LVS319" s="96"/>
      <c r="LVT319" s="96"/>
      <c r="LVU319" s="96"/>
      <c r="LVV319" s="96"/>
      <c r="LVW319" s="96"/>
      <c r="LVX319" s="96"/>
      <c r="LVY319" s="96"/>
      <c r="LVZ319" s="96"/>
      <c r="LWA319" s="96"/>
      <c r="LWB319" s="96"/>
      <c r="LWC319" s="96"/>
      <c r="LWD319" s="96"/>
      <c r="LWE319" s="96"/>
      <c r="LWF319" s="96"/>
      <c r="LWG319" s="96"/>
      <c r="LWH319" s="96"/>
      <c r="LWI319" s="96"/>
      <c r="LWJ319" s="96"/>
      <c r="LWK319" s="96"/>
      <c r="LWL319" s="96"/>
      <c r="LWM319" s="96"/>
      <c r="LWN319" s="96"/>
      <c r="LWO319" s="96"/>
      <c r="LWP319" s="96"/>
      <c r="LWQ319" s="96"/>
      <c r="LWR319" s="96"/>
      <c r="LWS319" s="96"/>
      <c r="LWT319" s="96"/>
      <c r="LWU319" s="96"/>
      <c r="LWV319" s="96"/>
      <c r="LWW319" s="96"/>
      <c r="LWX319" s="96"/>
      <c r="LWY319" s="96"/>
      <c r="LWZ319" s="96"/>
      <c r="LXA319" s="96"/>
      <c r="LXB319" s="96"/>
      <c r="LXC319" s="96"/>
      <c r="LXD319" s="96"/>
      <c r="LXE319" s="96"/>
      <c r="LXF319" s="96"/>
      <c r="LXG319" s="96"/>
      <c r="LXH319" s="96"/>
      <c r="LXI319" s="96"/>
      <c r="LXJ319" s="96"/>
      <c r="LXK319" s="96"/>
      <c r="LXL319" s="96"/>
      <c r="LXM319" s="96"/>
      <c r="LXN319" s="96"/>
      <c r="LXO319" s="96"/>
      <c r="LXP319" s="96"/>
      <c r="LXQ319" s="96"/>
      <c r="LXR319" s="96"/>
      <c r="LXS319" s="96"/>
      <c r="LXT319" s="96"/>
      <c r="LXU319" s="96"/>
      <c r="LXV319" s="96"/>
      <c r="LXW319" s="96"/>
      <c r="LXX319" s="96"/>
      <c r="LXY319" s="96"/>
      <c r="LXZ319" s="96"/>
      <c r="LYA319" s="96"/>
      <c r="LYB319" s="96"/>
      <c r="LYC319" s="96"/>
      <c r="LYD319" s="96"/>
      <c r="LYE319" s="96"/>
      <c r="LYF319" s="96"/>
      <c r="LYG319" s="96"/>
      <c r="LYH319" s="96"/>
      <c r="LYI319" s="96"/>
      <c r="LYJ319" s="96"/>
      <c r="LYK319" s="96"/>
      <c r="LYL319" s="96"/>
      <c r="LYM319" s="96"/>
      <c r="LYN319" s="96"/>
      <c r="LYO319" s="96"/>
      <c r="LYP319" s="96"/>
      <c r="LYQ319" s="96"/>
      <c r="LYR319" s="96"/>
      <c r="LYS319" s="96"/>
      <c r="LYT319" s="96"/>
      <c r="LYU319" s="96"/>
      <c r="LYV319" s="96"/>
      <c r="LYW319" s="96"/>
      <c r="LYX319" s="96"/>
      <c r="LYY319" s="96"/>
      <c r="LYZ319" s="96"/>
      <c r="LZA319" s="96"/>
      <c r="LZB319" s="96"/>
      <c r="LZC319" s="96"/>
      <c r="LZD319" s="96"/>
      <c r="LZE319" s="96"/>
      <c r="LZF319" s="96"/>
      <c r="LZG319" s="96"/>
      <c r="LZH319" s="96"/>
      <c r="LZI319" s="96"/>
      <c r="LZJ319" s="96"/>
      <c r="LZK319" s="96"/>
      <c r="LZL319" s="96"/>
      <c r="LZM319" s="96"/>
      <c r="LZN319" s="96"/>
      <c r="LZO319" s="96"/>
      <c r="LZP319" s="96"/>
      <c r="LZQ319" s="96"/>
      <c r="LZR319" s="96"/>
      <c r="LZS319" s="96"/>
      <c r="LZT319" s="96"/>
      <c r="LZU319" s="96"/>
      <c r="LZV319" s="96"/>
      <c r="LZW319" s="96"/>
      <c r="LZX319" s="96"/>
      <c r="LZY319" s="96"/>
      <c r="LZZ319" s="96"/>
      <c r="MAA319" s="96"/>
      <c r="MAB319" s="96"/>
      <c r="MAC319" s="96"/>
      <c r="MAD319" s="96"/>
      <c r="MAE319" s="96"/>
      <c r="MAF319" s="96"/>
      <c r="MAG319" s="96"/>
      <c r="MAH319" s="96"/>
      <c r="MAI319" s="96"/>
      <c r="MAJ319" s="96"/>
      <c r="MAK319" s="96"/>
      <c r="MAL319" s="96"/>
      <c r="MAM319" s="96"/>
      <c r="MAN319" s="96"/>
      <c r="MAO319" s="96"/>
      <c r="MAP319" s="96"/>
      <c r="MAQ319" s="96"/>
      <c r="MAR319" s="96"/>
      <c r="MAS319" s="96"/>
      <c r="MAT319" s="96"/>
      <c r="MAU319" s="96"/>
      <c r="MAV319" s="96"/>
      <c r="MAW319" s="96"/>
      <c r="MAX319" s="96"/>
      <c r="MAY319" s="96"/>
      <c r="MAZ319" s="96"/>
      <c r="MBA319" s="96"/>
      <c r="MBB319" s="96"/>
      <c r="MBC319" s="96"/>
      <c r="MBD319" s="96"/>
      <c r="MBE319" s="96"/>
      <c r="MBF319" s="96"/>
      <c r="MBG319" s="96"/>
      <c r="MBH319" s="96"/>
      <c r="MBI319" s="96"/>
      <c r="MBJ319" s="96"/>
      <c r="MBK319" s="96"/>
      <c r="MBL319" s="96"/>
      <c r="MBM319" s="96"/>
      <c r="MBN319" s="96"/>
      <c r="MBO319" s="96"/>
      <c r="MBP319" s="96"/>
      <c r="MBQ319" s="96"/>
      <c r="MBR319" s="96"/>
      <c r="MBS319" s="96"/>
      <c r="MBT319" s="96"/>
      <c r="MBU319" s="96"/>
      <c r="MBV319" s="96"/>
      <c r="MBW319" s="96"/>
      <c r="MBX319" s="96"/>
      <c r="MBY319" s="96"/>
      <c r="MBZ319" s="96"/>
      <c r="MCA319" s="96"/>
      <c r="MCB319" s="96"/>
      <c r="MCC319" s="96"/>
      <c r="MCD319" s="96"/>
      <c r="MCE319" s="96"/>
      <c r="MCF319" s="96"/>
      <c r="MCG319" s="96"/>
      <c r="MCH319" s="96"/>
      <c r="MCI319" s="96"/>
      <c r="MCJ319" s="96"/>
      <c r="MCK319" s="96"/>
      <c r="MCL319" s="96"/>
      <c r="MCM319" s="96"/>
      <c r="MCN319" s="96"/>
      <c r="MCO319" s="96"/>
      <c r="MCP319" s="96"/>
      <c r="MCQ319" s="96"/>
      <c r="MCR319" s="96"/>
      <c r="MCS319" s="96"/>
      <c r="MCT319" s="96"/>
      <c r="MCU319" s="96"/>
      <c r="MCV319" s="96"/>
      <c r="MCW319" s="96"/>
      <c r="MCX319" s="96"/>
      <c r="MCY319" s="96"/>
      <c r="MCZ319" s="96"/>
      <c r="MDA319" s="96"/>
      <c r="MDB319" s="96"/>
      <c r="MDC319" s="96"/>
      <c r="MDD319" s="96"/>
      <c r="MDE319" s="96"/>
      <c r="MDF319" s="96"/>
      <c r="MDG319" s="96"/>
      <c r="MDH319" s="96"/>
      <c r="MDI319" s="96"/>
      <c r="MDJ319" s="96"/>
      <c r="MDK319" s="96"/>
      <c r="MDL319" s="96"/>
      <c r="MDM319" s="96"/>
      <c r="MDN319" s="96"/>
      <c r="MDO319" s="96"/>
      <c r="MDP319" s="96"/>
      <c r="MDQ319" s="96"/>
      <c r="MDR319" s="96"/>
      <c r="MDS319" s="96"/>
      <c r="MDT319" s="96"/>
      <c r="MDU319" s="96"/>
      <c r="MDV319" s="96"/>
      <c r="MDW319" s="96"/>
      <c r="MDX319" s="96"/>
      <c r="MDY319" s="96"/>
      <c r="MDZ319" s="96"/>
      <c r="MEA319" s="96"/>
      <c r="MEB319" s="96"/>
      <c r="MEC319" s="96"/>
      <c r="MED319" s="96"/>
      <c r="MEE319" s="96"/>
      <c r="MEF319" s="96"/>
      <c r="MEG319" s="96"/>
      <c r="MEH319" s="96"/>
      <c r="MEI319" s="96"/>
      <c r="MEJ319" s="96"/>
      <c r="MEK319" s="96"/>
      <c r="MEL319" s="96"/>
      <c r="MEM319" s="96"/>
      <c r="MEN319" s="96"/>
      <c r="MEO319" s="96"/>
      <c r="MEP319" s="96"/>
      <c r="MEQ319" s="96"/>
      <c r="MER319" s="96"/>
      <c r="MES319" s="96"/>
      <c r="MET319" s="96"/>
      <c r="MEU319" s="96"/>
      <c r="MEV319" s="96"/>
      <c r="MEW319" s="96"/>
      <c r="MEX319" s="96"/>
      <c r="MEY319" s="96"/>
      <c r="MEZ319" s="96"/>
      <c r="MFA319" s="96"/>
      <c r="MFB319" s="96"/>
      <c r="MFC319" s="96"/>
      <c r="MFD319" s="96"/>
      <c r="MFE319" s="96"/>
      <c r="MFF319" s="96"/>
      <c r="MFG319" s="96"/>
      <c r="MFH319" s="96"/>
      <c r="MFI319" s="96"/>
      <c r="MFJ319" s="96"/>
      <c r="MFK319" s="96"/>
      <c r="MFL319" s="96"/>
      <c r="MFM319" s="96"/>
      <c r="MFN319" s="96"/>
      <c r="MFO319" s="96"/>
      <c r="MFP319" s="96"/>
      <c r="MFQ319" s="96"/>
      <c r="MFR319" s="96"/>
      <c r="MFS319" s="96"/>
      <c r="MFT319" s="96"/>
      <c r="MFU319" s="96"/>
      <c r="MFV319" s="96"/>
      <c r="MFW319" s="96"/>
      <c r="MFX319" s="96"/>
      <c r="MFY319" s="96"/>
      <c r="MFZ319" s="96"/>
      <c r="MGA319" s="96"/>
      <c r="MGB319" s="96"/>
      <c r="MGC319" s="96"/>
      <c r="MGD319" s="96"/>
      <c r="MGE319" s="96"/>
      <c r="MGF319" s="96"/>
      <c r="MGG319" s="96"/>
      <c r="MGH319" s="96"/>
      <c r="MGI319" s="96"/>
      <c r="MGJ319" s="96"/>
      <c r="MGK319" s="96"/>
      <c r="MGL319" s="96"/>
      <c r="MGM319" s="96"/>
      <c r="MGN319" s="96"/>
      <c r="MGO319" s="96"/>
      <c r="MGP319" s="96"/>
      <c r="MGQ319" s="96"/>
      <c r="MGR319" s="96"/>
      <c r="MGS319" s="96"/>
      <c r="MGT319" s="96"/>
      <c r="MGU319" s="96"/>
      <c r="MGV319" s="96"/>
      <c r="MGW319" s="96"/>
      <c r="MGX319" s="96"/>
      <c r="MGY319" s="96"/>
      <c r="MGZ319" s="96"/>
      <c r="MHA319" s="96"/>
      <c r="MHB319" s="96"/>
      <c r="MHC319" s="96"/>
      <c r="MHD319" s="96"/>
      <c r="MHE319" s="96"/>
      <c r="MHF319" s="96"/>
      <c r="MHG319" s="96"/>
      <c r="MHH319" s="96"/>
      <c r="MHI319" s="96"/>
      <c r="MHJ319" s="96"/>
      <c r="MHK319" s="96"/>
      <c r="MHL319" s="96"/>
      <c r="MHM319" s="96"/>
      <c r="MHN319" s="96"/>
      <c r="MHO319" s="96"/>
      <c r="MHP319" s="96"/>
      <c r="MHQ319" s="96"/>
      <c r="MHR319" s="96"/>
      <c r="MHS319" s="96"/>
      <c r="MHT319" s="96"/>
      <c r="MHU319" s="96"/>
      <c r="MHV319" s="96"/>
      <c r="MHW319" s="96"/>
      <c r="MHX319" s="96"/>
      <c r="MHY319" s="96"/>
      <c r="MHZ319" s="96"/>
      <c r="MIA319" s="96"/>
      <c r="MIB319" s="96"/>
      <c r="MIC319" s="96"/>
      <c r="MID319" s="96"/>
      <c r="MIE319" s="96"/>
      <c r="MIF319" s="96"/>
      <c r="MIG319" s="96"/>
      <c r="MIH319" s="96"/>
      <c r="MII319" s="96"/>
      <c r="MIJ319" s="96"/>
      <c r="MIK319" s="96"/>
      <c r="MIL319" s="96"/>
      <c r="MIM319" s="96"/>
      <c r="MIN319" s="96"/>
      <c r="MIO319" s="96"/>
      <c r="MIP319" s="96"/>
      <c r="MIQ319" s="96"/>
      <c r="MIR319" s="96"/>
      <c r="MIS319" s="96"/>
      <c r="MIT319" s="96"/>
      <c r="MIU319" s="96"/>
      <c r="MIV319" s="96"/>
      <c r="MIW319" s="96"/>
      <c r="MIX319" s="96"/>
      <c r="MIY319" s="96"/>
      <c r="MIZ319" s="96"/>
      <c r="MJA319" s="96"/>
      <c r="MJB319" s="96"/>
      <c r="MJC319" s="96"/>
      <c r="MJD319" s="96"/>
      <c r="MJE319" s="96"/>
      <c r="MJF319" s="96"/>
      <c r="MJG319" s="96"/>
      <c r="MJH319" s="96"/>
      <c r="MJI319" s="96"/>
      <c r="MJJ319" s="96"/>
      <c r="MJK319" s="96"/>
      <c r="MJL319" s="96"/>
      <c r="MJM319" s="96"/>
      <c r="MJN319" s="96"/>
      <c r="MJO319" s="96"/>
      <c r="MJP319" s="96"/>
      <c r="MJQ319" s="96"/>
      <c r="MJR319" s="96"/>
      <c r="MJS319" s="96"/>
      <c r="MJT319" s="96"/>
      <c r="MJU319" s="96"/>
      <c r="MJV319" s="96"/>
      <c r="MJW319" s="96"/>
      <c r="MJX319" s="96"/>
      <c r="MJY319" s="96"/>
      <c r="MJZ319" s="96"/>
      <c r="MKA319" s="96"/>
      <c r="MKB319" s="96"/>
      <c r="MKC319" s="96"/>
      <c r="MKD319" s="96"/>
      <c r="MKE319" s="96"/>
      <c r="MKF319" s="96"/>
      <c r="MKG319" s="96"/>
      <c r="MKH319" s="96"/>
      <c r="MKI319" s="96"/>
      <c r="MKJ319" s="96"/>
      <c r="MKK319" s="96"/>
      <c r="MKL319" s="96"/>
      <c r="MKM319" s="96"/>
      <c r="MKN319" s="96"/>
      <c r="MKO319" s="96"/>
      <c r="MKP319" s="96"/>
      <c r="MKQ319" s="96"/>
      <c r="MKR319" s="96"/>
      <c r="MKS319" s="96"/>
      <c r="MKT319" s="96"/>
      <c r="MKU319" s="96"/>
      <c r="MKV319" s="96"/>
      <c r="MKW319" s="96"/>
      <c r="MKX319" s="96"/>
      <c r="MKY319" s="96"/>
      <c r="MKZ319" s="96"/>
      <c r="MLA319" s="96"/>
      <c r="MLB319" s="96"/>
      <c r="MLC319" s="96"/>
      <c r="MLD319" s="96"/>
      <c r="MLE319" s="96"/>
      <c r="MLF319" s="96"/>
      <c r="MLG319" s="96"/>
      <c r="MLH319" s="96"/>
      <c r="MLI319" s="96"/>
      <c r="MLJ319" s="96"/>
      <c r="MLK319" s="96"/>
      <c r="MLL319" s="96"/>
      <c r="MLM319" s="96"/>
      <c r="MLN319" s="96"/>
      <c r="MLO319" s="96"/>
      <c r="MLP319" s="96"/>
      <c r="MLQ319" s="96"/>
      <c r="MLR319" s="96"/>
      <c r="MLS319" s="96"/>
      <c r="MLT319" s="96"/>
      <c r="MLU319" s="96"/>
      <c r="MLV319" s="96"/>
      <c r="MLW319" s="96"/>
      <c r="MLX319" s="96"/>
      <c r="MLY319" s="96"/>
      <c r="MLZ319" s="96"/>
      <c r="MMA319" s="96"/>
      <c r="MMB319" s="96"/>
      <c r="MMC319" s="96"/>
      <c r="MMD319" s="96"/>
      <c r="MME319" s="96"/>
      <c r="MMF319" s="96"/>
      <c r="MMG319" s="96"/>
      <c r="MMH319" s="96"/>
      <c r="MMI319" s="96"/>
      <c r="MMJ319" s="96"/>
      <c r="MMK319" s="96"/>
      <c r="MML319" s="96"/>
      <c r="MMM319" s="96"/>
      <c r="MMN319" s="96"/>
      <c r="MMO319" s="96"/>
      <c r="MMP319" s="96"/>
      <c r="MMQ319" s="96"/>
      <c r="MMR319" s="96"/>
      <c r="MMS319" s="96"/>
      <c r="MMT319" s="96"/>
      <c r="MMU319" s="96"/>
      <c r="MMV319" s="96"/>
      <c r="MMW319" s="96"/>
      <c r="MMX319" s="96"/>
      <c r="MMY319" s="96"/>
      <c r="MMZ319" s="96"/>
      <c r="MNA319" s="96"/>
      <c r="MNB319" s="96"/>
      <c r="MNC319" s="96"/>
      <c r="MND319" s="96"/>
      <c r="MNE319" s="96"/>
      <c r="MNF319" s="96"/>
      <c r="MNG319" s="96"/>
      <c r="MNH319" s="96"/>
      <c r="MNI319" s="96"/>
      <c r="MNJ319" s="96"/>
      <c r="MNK319" s="96"/>
      <c r="MNL319" s="96"/>
      <c r="MNM319" s="96"/>
      <c r="MNN319" s="96"/>
      <c r="MNO319" s="96"/>
      <c r="MNP319" s="96"/>
      <c r="MNQ319" s="96"/>
      <c r="MNR319" s="96"/>
      <c r="MNS319" s="96"/>
      <c r="MNT319" s="96"/>
      <c r="MNU319" s="96"/>
      <c r="MNV319" s="96"/>
      <c r="MNW319" s="96"/>
      <c r="MNX319" s="96"/>
      <c r="MNY319" s="96"/>
      <c r="MNZ319" s="96"/>
      <c r="MOA319" s="96"/>
      <c r="MOB319" s="96"/>
      <c r="MOC319" s="96"/>
      <c r="MOD319" s="96"/>
      <c r="MOE319" s="96"/>
      <c r="MOF319" s="96"/>
      <c r="MOG319" s="96"/>
      <c r="MOH319" s="96"/>
      <c r="MOI319" s="96"/>
      <c r="MOJ319" s="96"/>
      <c r="MOK319" s="96"/>
      <c r="MOL319" s="96"/>
      <c r="MOM319" s="96"/>
      <c r="MON319" s="96"/>
      <c r="MOO319" s="96"/>
      <c r="MOP319" s="96"/>
      <c r="MOQ319" s="96"/>
      <c r="MOR319" s="96"/>
      <c r="MOS319" s="96"/>
      <c r="MOT319" s="96"/>
      <c r="MOU319" s="96"/>
      <c r="MOV319" s="96"/>
      <c r="MOW319" s="96"/>
      <c r="MOX319" s="96"/>
      <c r="MOY319" s="96"/>
      <c r="MOZ319" s="96"/>
      <c r="MPA319" s="96"/>
      <c r="MPB319" s="96"/>
      <c r="MPC319" s="96"/>
      <c r="MPD319" s="96"/>
      <c r="MPE319" s="96"/>
      <c r="MPF319" s="96"/>
      <c r="MPG319" s="96"/>
      <c r="MPH319" s="96"/>
      <c r="MPI319" s="96"/>
      <c r="MPJ319" s="96"/>
      <c r="MPK319" s="96"/>
      <c r="MPL319" s="96"/>
      <c r="MPM319" s="96"/>
      <c r="MPN319" s="96"/>
      <c r="MPO319" s="96"/>
      <c r="MPP319" s="96"/>
      <c r="MPQ319" s="96"/>
      <c r="MPR319" s="96"/>
      <c r="MPS319" s="96"/>
      <c r="MPT319" s="96"/>
      <c r="MPU319" s="96"/>
      <c r="MPV319" s="96"/>
      <c r="MPW319" s="96"/>
      <c r="MPX319" s="96"/>
      <c r="MPY319" s="96"/>
      <c r="MPZ319" s="96"/>
      <c r="MQA319" s="96"/>
      <c r="MQB319" s="96"/>
      <c r="MQC319" s="96"/>
      <c r="MQD319" s="96"/>
      <c r="MQE319" s="96"/>
      <c r="MQF319" s="96"/>
      <c r="MQG319" s="96"/>
      <c r="MQH319" s="96"/>
      <c r="MQI319" s="96"/>
      <c r="MQJ319" s="96"/>
      <c r="MQK319" s="96"/>
      <c r="MQL319" s="96"/>
      <c r="MQM319" s="96"/>
      <c r="MQN319" s="96"/>
      <c r="MQO319" s="96"/>
      <c r="MQP319" s="96"/>
      <c r="MQQ319" s="96"/>
      <c r="MQR319" s="96"/>
      <c r="MQS319" s="96"/>
      <c r="MQT319" s="96"/>
      <c r="MQU319" s="96"/>
      <c r="MQV319" s="96"/>
      <c r="MQW319" s="96"/>
      <c r="MQX319" s="96"/>
      <c r="MQY319" s="96"/>
      <c r="MQZ319" s="96"/>
      <c r="MRA319" s="96"/>
      <c r="MRB319" s="96"/>
      <c r="MRC319" s="96"/>
      <c r="MRD319" s="96"/>
      <c r="MRE319" s="96"/>
      <c r="MRF319" s="96"/>
      <c r="MRG319" s="96"/>
      <c r="MRH319" s="96"/>
      <c r="MRI319" s="96"/>
      <c r="MRJ319" s="96"/>
      <c r="MRK319" s="96"/>
      <c r="MRL319" s="96"/>
      <c r="MRM319" s="96"/>
      <c r="MRN319" s="96"/>
      <c r="MRO319" s="96"/>
      <c r="MRP319" s="96"/>
      <c r="MRQ319" s="96"/>
      <c r="MRR319" s="96"/>
      <c r="MRS319" s="96"/>
      <c r="MRT319" s="96"/>
      <c r="MRU319" s="96"/>
      <c r="MRV319" s="96"/>
      <c r="MRW319" s="96"/>
      <c r="MRX319" s="96"/>
      <c r="MRY319" s="96"/>
      <c r="MRZ319" s="96"/>
      <c r="MSA319" s="96"/>
      <c r="MSB319" s="96"/>
      <c r="MSC319" s="96"/>
      <c r="MSD319" s="96"/>
      <c r="MSE319" s="96"/>
      <c r="MSF319" s="96"/>
      <c r="MSG319" s="96"/>
      <c r="MSH319" s="96"/>
      <c r="MSI319" s="96"/>
      <c r="MSJ319" s="96"/>
      <c r="MSK319" s="96"/>
      <c r="MSL319" s="96"/>
      <c r="MSM319" s="96"/>
      <c r="MSN319" s="96"/>
      <c r="MSO319" s="96"/>
      <c r="MSP319" s="96"/>
      <c r="MSQ319" s="96"/>
      <c r="MSR319" s="96"/>
      <c r="MSS319" s="96"/>
      <c r="MST319" s="96"/>
      <c r="MSU319" s="96"/>
      <c r="MSV319" s="96"/>
      <c r="MSW319" s="96"/>
      <c r="MSX319" s="96"/>
      <c r="MSY319" s="96"/>
      <c r="MSZ319" s="96"/>
      <c r="MTA319" s="96"/>
      <c r="MTB319" s="96"/>
      <c r="MTC319" s="96"/>
      <c r="MTD319" s="96"/>
      <c r="MTE319" s="96"/>
      <c r="MTF319" s="96"/>
      <c r="MTG319" s="96"/>
      <c r="MTH319" s="96"/>
      <c r="MTI319" s="96"/>
      <c r="MTJ319" s="96"/>
      <c r="MTK319" s="96"/>
      <c r="MTL319" s="96"/>
      <c r="MTM319" s="96"/>
      <c r="MTN319" s="96"/>
      <c r="MTO319" s="96"/>
      <c r="MTP319" s="96"/>
      <c r="MTQ319" s="96"/>
      <c r="MTR319" s="96"/>
      <c r="MTS319" s="96"/>
      <c r="MTT319" s="96"/>
      <c r="MTU319" s="96"/>
      <c r="MTV319" s="96"/>
      <c r="MTW319" s="96"/>
      <c r="MTX319" s="96"/>
      <c r="MTY319" s="96"/>
      <c r="MTZ319" s="96"/>
      <c r="MUA319" s="96"/>
      <c r="MUB319" s="96"/>
      <c r="MUC319" s="96"/>
      <c r="MUD319" s="96"/>
      <c r="MUE319" s="96"/>
      <c r="MUF319" s="96"/>
      <c r="MUG319" s="96"/>
      <c r="MUH319" s="96"/>
      <c r="MUI319" s="96"/>
      <c r="MUJ319" s="96"/>
      <c r="MUK319" s="96"/>
      <c r="MUL319" s="96"/>
      <c r="MUM319" s="96"/>
      <c r="MUN319" s="96"/>
      <c r="MUO319" s="96"/>
      <c r="MUP319" s="96"/>
      <c r="MUQ319" s="96"/>
      <c r="MUR319" s="96"/>
      <c r="MUS319" s="96"/>
      <c r="MUT319" s="96"/>
      <c r="MUU319" s="96"/>
      <c r="MUV319" s="96"/>
      <c r="MUW319" s="96"/>
      <c r="MUX319" s="96"/>
      <c r="MUY319" s="96"/>
      <c r="MUZ319" s="96"/>
      <c r="MVA319" s="96"/>
      <c r="MVB319" s="96"/>
      <c r="MVC319" s="96"/>
      <c r="MVD319" s="96"/>
      <c r="MVE319" s="96"/>
      <c r="MVF319" s="96"/>
      <c r="MVG319" s="96"/>
      <c r="MVH319" s="96"/>
      <c r="MVI319" s="96"/>
      <c r="MVJ319" s="96"/>
      <c r="MVK319" s="96"/>
      <c r="MVL319" s="96"/>
      <c r="MVM319" s="96"/>
      <c r="MVN319" s="96"/>
      <c r="MVO319" s="96"/>
      <c r="MVP319" s="96"/>
      <c r="MVQ319" s="96"/>
      <c r="MVR319" s="96"/>
      <c r="MVS319" s="96"/>
      <c r="MVT319" s="96"/>
      <c r="MVU319" s="96"/>
      <c r="MVV319" s="96"/>
      <c r="MVW319" s="96"/>
      <c r="MVX319" s="96"/>
      <c r="MVY319" s="96"/>
      <c r="MVZ319" s="96"/>
      <c r="MWA319" s="96"/>
      <c r="MWB319" s="96"/>
      <c r="MWC319" s="96"/>
      <c r="MWD319" s="96"/>
      <c r="MWE319" s="96"/>
      <c r="MWF319" s="96"/>
      <c r="MWG319" s="96"/>
      <c r="MWH319" s="96"/>
      <c r="MWI319" s="96"/>
      <c r="MWJ319" s="96"/>
      <c r="MWK319" s="96"/>
      <c r="MWL319" s="96"/>
      <c r="MWM319" s="96"/>
      <c r="MWN319" s="96"/>
      <c r="MWO319" s="96"/>
      <c r="MWP319" s="96"/>
      <c r="MWQ319" s="96"/>
      <c r="MWR319" s="96"/>
      <c r="MWS319" s="96"/>
      <c r="MWT319" s="96"/>
      <c r="MWU319" s="96"/>
      <c r="MWV319" s="96"/>
      <c r="MWW319" s="96"/>
      <c r="MWX319" s="96"/>
      <c r="MWY319" s="96"/>
      <c r="MWZ319" s="96"/>
      <c r="MXA319" s="96"/>
      <c r="MXB319" s="96"/>
      <c r="MXC319" s="96"/>
      <c r="MXD319" s="96"/>
      <c r="MXE319" s="96"/>
      <c r="MXF319" s="96"/>
      <c r="MXG319" s="96"/>
      <c r="MXH319" s="96"/>
      <c r="MXI319" s="96"/>
      <c r="MXJ319" s="96"/>
      <c r="MXK319" s="96"/>
      <c r="MXL319" s="96"/>
      <c r="MXM319" s="96"/>
      <c r="MXN319" s="96"/>
      <c r="MXO319" s="96"/>
      <c r="MXP319" s="96"/>
      <c r="MXQ319" s="96"/>
      <c r="MXR319" s="96"/>
      <c r="MXS319" s="96"/>
      <c r="MXT319" s="96"/>
      <c r="MXU319" s="96"/>
      <c r="MXV319" s="96"/>
      <c r="MXW319" s="96"/>
      <c r="MXX319" s="96"/>
      <c r="MXY319" s="96"/>
      <c r="MXZ319" s="96"/>
      <c r="MYA319" s="96"/>
      <c r="MYB319" s="96"/>
      <c r="MYC319" s="96"/>
      <c r="MYD319" s="96"/>
      <c r="MYE319" s="96"/>
      <c r="MYF319" s="96"/>
      <c r="MYG319" s="96"/>
      <c r="MYH319" s="96"/>
      <c r="MYI319" s="96"/>
      <c r="MYJ319" s="96"/>
      <c r="MYK319" s="96"/>
      <c r="MYL319" s="96"/>
      <c r="MYM319" s="96"/>
      <c r="MYN319" s="96"/>
      <c r="MYO319" s="96"/>
      <c r="MYP319" s="96"/>
      <c r="MYQ319" s="96"/>
      <c r="MYR319" s="96"/>
      <c r="MYS319" s="96"/>
      <c r="MYT319" s="96"/>
      <c r="MYU319" s="96"/>
      <c r="MYV319" s="96"/>
      <c r="MYW319" s="96"/>
      <c r="MYX319" s="96"/>
      <c r="MYY319" s="96"/>
      <c r="MYZ319" s="96"/>
      <c r="MZA319" s="96"/>
      <c r="MZB319" s="96"/>
      <c r="MZC319" s="96"/>
      <c r="MZD319" s="96"/>
      <c r="MZE319" s="96"/>
      <c r="MZF319" s="96"/>
      <c r="MZG319" s="96"/>
      <c r="MZH319" s="96"/>
      <c r="MZI319" s="96"/>
      <c r="MZJ319" s="96"/>
      <c r="MZK319" s="96"/>
      <c r="MZL319" s="96"/>
      <c r="MZM319" s="96"/>
      <c r="MZN319" s="96"/>
      <c r="MZO319" s="96"/>
      <c r="MZP319" s="96"/>
      <c r="MZQ319" s="96"/>
      <c r="MZR319" s="96"/>
      <c r="MZS319" s="96"/>
      <c r="MZT319" s="96"/>
      <c r="MZU319" s="96"/>
      <c r="MZV319" s="96"/>
      <c r="MZW319" s="96"/>
      <c r="MZX319" s="96"/>
      <c r="MZY319" s="96"/>
      <c r="MZZ319" s="96"/>
      <c r="NAA319" s="96"/>
      <c r="NAB319" s="96"/>
      <c r="NAC319" s="96"/>
      <c r="NAD319" s="96"/>
      <c r="NAE319" s="96"/>
      <c r="NAF319" s="96"/>
      <c r="NAG319" s="96"/>
      <c r="NAH319" s="96"/>
      <c r="NAI319" s="96"/>
      <c r="NAJ319" s="96"/>
      <c r="NAK319" s="96"/>
      <c r="NAL319" s="96"/>
      <c r="NAM319" s="96"/>
      <c r="NAN319" s="96"/>
      <c r="NAO319" s="96"/>
      <c r="NAP319" s="96"/>
      <c r="NAQ319" s="96"/>
      <c r="NAR319" s="96"/>
      <c r="NAS319" s="96"/>
      <c r="NAT319" s="96"/>
      <c r="NAU319" s="96"/>
      <c r="NAV319" s="96"/>
      <c r="NAW319" s="96"/>
      <c r="NAX319" s="96"/>
      <c r="NAY319" s="96"/>
      <c r="NAZ319" s="96"/>
      <c r="NBA319" s="96"/>
      <c r="NBB319" s="96"/>
      <c r="NBC319" s="96"/>
      <c r="NBD319" s="96"/>
      <c r="NBE319" s="96"/>
      <c r="NBF319" s="96"/>
      <c r="NBG319" s="96"/>
      <c r="NBH319" s="96"/>
      <c r="NBI319" s="96"/>
      <c r="NBJ319" s="96"/>
      <c r="NBK319" s="96"/>
      <c r="NBL319" s="96"/>
      <c r="NBM319" s="96"/>
      <c r="NBN319" s="96"/>
      <c r="NBO319" s="96"/>
      <c r="NBP319" s="96"/>
      <c r="NBQ319" s="96"/>
      <c r="NBR319" s="96"/>
      <c r="NBS319" s="96"/>
      <c r="NBT319" s="96"/>
      <c r="NBU319" s="96"/>
      <c r="NBV319" s="96"/>
      <c r="NBW319" s="96"/>
      <c r="NBX319" s="96"/>
      <c r="NBY319" s="96"/>
      <c r="NBZ319" s="96"/>
      <c r="NCA319" s="96"/>
      <c r="NCB319" s="96"/>
      <c r="NCC319" s="96"/>
      <c r="NCD319" s="96"/>
      <c r="NCE319" s="96"/>
      <c r="NCF319" s="96"/>
      <c r="NCG319" s="96"/>
      <c r="NCH319" s="96"/>
      <c r="NCI319" s="96"/>
      <c r="NCJ319" s="96"/>
      <c r="NCK319" s="96"/>
      <c r="NCL319" s="96"/>
      <c r="NCM319" s="96"/>
      <c r="NCN319" s="96"/>
      <c r="NCO319" s="96"/>
      <c r="NCP319" s="96"/>
      <c r="NCQ319" s="96"/>
      <c r="NCR319" s="96"/>
      <c r="NCS319" s="96"/>
      <c r="NCT319" s="96"/>
      <c r="NCU319" s="96"/>
      <c r="NCV319" s="96"/>
      <c r="NCW319" s="96"/>
      <c r="NCX319" s="96"/>
      <c r="NCY319" s="96"/>
      <c r="NCZ319" s="96"/>
      <c r="NDA319" s="96"/>
      <c r="NDB319" s="96"/>
      <c r="NDC319" s="96"/>
      <c r="NDD319" s="96"/>
      <c r="NDE319" s="96"/>
      <c r="NDF319" s="96"/>
      <c r="NDG319" s="96"/>
      <c r="NDH319" s="96"/>
      <c r="NDI319" s="96"/>
      <c r="NDJ319" s="96"/>
      <c r="NDK319" s="96"/>
      <c r="NDL319" s="96"/>
      <c r="NDM319" s="96"/>
      <c r="NDN319" s="96"/>
      <c r="NDO319" s="96"/>
      <c r="NDP319" s="96"/>
      <c r="NDQ319" s="96"/>
      <c r="NDR319" s="96"/>
      <c r="NDS319" s="96"/>
      <c r="NDT319" s="96"/>
      <c r="NDU319" s="96"/>
      <c r="NDV319" s="96"/>
      <c r="NDW319" s="96"/>
      <c r="NDX319" s="96"/>
      <c r="NDY319" s="96"/>
      <c r="NDZ319" s="96"/>
      <c r="NEA319" s="96"/>
      <c r="NEB319" s="96"/>
      <c r="NEC319" s="96"/>
      <c r="NED319" s="96"/>
      <c r="NEE319" s="96"/>
      <c r="NEF319" s="96"/>
      <c r="NEG319" s="96"/>
      <c r="NEH319" s="96"/>
      <c r="NEI319" s="96"/>
      <c r="NEJ319" s="96"/>
      <c r="NEK319" s="96"/>
      <c r="NEL319" s="96"/>
      <c r="NEM319" s="96"/>
      <c r="NEN319" s="96"/>
      <c r="NEO319" s="96"/>
      <c r="NEP319" s="96"/>
      <c r="NEQ319" s="96"/>
      <c r="NER319" s="96"/>
      <c r="NES319" s="96"/>
      <c r="NET319" s="96"/>
      <c r="NEU319" s="96"/>
      <c r="NEV319" s="96"/>
      <c r="NEW319" s="96"/>
      <c r="NEX319" s="96"/>
      <c r="NEY319" s="96"/>
      <c r="NEZ319" s="96"/>
      <c r="NFA319" s="96"/>
      <c r="NFB319" s="96"/>
      <c r="NFC319" s="96"/>
      <c r="NFD319" s="96"/>
      <c r="NFE319" s="96"/>
      <c r="NFF319" s="96"/>
      <c r="NFG319" s="96"/>
      <c r="NFH319" s="96"/>
      <c r="NFI319" s="96"/>
      <c r="NFJ319" s="96"/>
      <c r="NFK319" s="96"/>
      <c r="NFL319" s="96"/>
      <c r="NFM319" s="96"/>
      <c r="NFN319" s="96"/>
      <c r="NFO319" s="96"/>
      <c r="NFP319" s="96"/>
      <c r="NFQ319" s="96"/>
      <c r="NFR319" s="96"/>
      <c r="NFS319" s="96"/>
      <c r="NFT319" s="96"/>
      <c r="NFU319" s="96"/>
      <c r="NFV319" s="96"/>
      <c r="NFW319" s="96"/>
      <c r="NFX319" s="96"/>
      <c r="NFY319" s="96"/>
      <c r="NFZ319" s="96"/>
      <c r="NGA319" s="96"/>
      <c r="NGB319" s="96"/>
      <c r="NGC319" s="96"/>
      <c r="NGD319" s="96"/>
      <c r="NGE319" s="96"/>
      <c r="NGF319" s="96"/>
      <c r="NGG319" s="96"/>
      <c r="NGH319" s="96"/>
      <c r="NGI319" s="96"/>
      <c r="NGJ319" s="96"/>
      <c r="NGK319" s="96"/>
      <c r="NGL319" s="96"/>
      <c r="NGM319" s="96"/>
      <c r="NGN319" s="96"/>
      <c r="NGO319" s="96"/>
      <c r="NGP319" s="96"/>
      <c r="NGQ319" s="96"/>
      <c r="NGR319" s="96"/>
      <c r="NGS319" s="96"/>
      <c r="NGT319" s="96"/>
      <c r="NGU319" s="96"/>
      <c r="NGV319" s="96"/>
      <c r="NGW319" s="96"/>
      <c r="NGX319" s="96"/>
      <c r="NGY319" s="96"/>
      <c r="NGZ319" s="96"/>
      <c r="NHA319" s="96"/>
      <c r="NHB319" s="96"/>
      <c r="NHC319" s="96"/>
      <c r="NHD319" s="96"/>
      <c r="NHE319" s="96"/>
      <c r="NHF319" s="96"/>
      <c r="NHG319" s="96"/>
      <c r="NHH319" s="96"/>
      <c r="NHI319" s="96"/>
      <c r="NHJ319" s="96"/>
      <c r="NHK319" s="96"/>
      <c r="NHL319" s="96"/>
      <c r="NHM319" s="96"/>
      <c r="NHN319" s="96"/>
      <c r="NHO319" s="96"/>
      <c r="NHP319" s="96"/>
      <c r="NHQ319" s="96"/>
      <c r="NHR319" s="96"/>
      <c r="NHS319" s="96"/>
      <c r="NHT319" s="96"/>
      <c r="NHU319" s="96"/>
      <c r="NHV319" s="96"/>
      <c r="NHW319" s="96"/>
      <c r="NHX319" s="96"/>
      <c r="NHY319" s="96"/>
      <c r="NHZ319" s="96"/>
      <c r="NIA319" s="96"/>
      <c r="NIB319" s="96"/>
      <c r="NIC319" s="96"/>
      <c r="NID319" s="96"/>
      <c r="NIE319" s="96"/>
      <c r="NIF319" s="96"/>
      <c r="NIG319" s="96"/>
      <c r="NIH319" s="96"/>
      <c r="NII319" s="96"/>
      <c r="NIJ319" s="96"/>
      <c r="NIK319" s="96"/>
      <c r="NIL319" s="96"/>
      <c r="NIM319" s="96"/>
      <c r="NIN319" s="96"/>
      <c r="NIO319" s="96"/>
      <c r="NIP319" s="96"/>
      <c r="NIQ319" s="96"/>
      <c r="NIR319" s="96"/>
      <c r="NIS319" s="96"/>
      <c r="NIT319" s="96"/>
      <c r="NIU319" s="96"/>
      <c r="NIV319" s="96"/>
      <c r="NIW319" s="96"/>
      <c r="NIX319" s="96"/>
      <c r="NIY319" s="96"/>
      <c r="NIZ319" s="96"/>
      <c r="NJA319" s="96"/>
      <c r="NJB319" s="96"/>
      <c r="NJC319" s="96"/>
      <c r="NJD319" s="96"/>
      <c r="NJE319" s="96"/>
      <c r="NJF319" s="96"/>
      <c r="NJG319" s="96"/>
      <c r="NJH319" s="96"/>
      <c r="NJI319" s="96"/>
      <c r="NJJ319" s="96"/>
      <c r="NJK319" s="96"/>
      <c r="NJL319" s="96"/>
      <c r="NJM319" s="96"/>
      <c r="NJN319" s="96"/>
      <c r="NJO319" s="96"/>
      <c r="NJP319" s="96"/>
      <c r="NJQ319" s="96"/>
      <c r="NJR319" s="96"/>
      <c r="NJS319" s="96"/>
      <c r="NJT319" s="96"/>
      <c r="NJU319" s="96"/>
      <c r="NJV319" s="96"/>
      <c r="NJW319" s="96"/>
      <c r="NJX319" s="96"/>
      <c r="NJY319" s="96"/>
      <c r="NJZ319" s="96"/>
      <c r="NKA319" s="96"/>
      <c r="NKB319" s="96"/>
      <c r="NKC319" s="96"/>
      <c r="NKD319" s="96"/>
      <c r="NKE319" s="96"/>
      <c r="NKF319" s="96"/>
      <c r="NKG319" s="96"/>
      <c r="NKH319" s="96"/>
      <c r="NKI319" s="96"/>
      <c r="NKJ319" s="96"/>
      <c r="NKK319" s="96"/>
      <c r="NKL319" s="96"/>
      <c r="NKM319" s="96"/>
      <c r="NKN319" s="96"/>
      <c r="NKO319" s="96"/>
      <c r="NKP319" s="96"/>
      <c r="NKQ319" s="96"/>
      <c r="NKR319" s="96"/>
      <c r="NKS319" s="96"/>
      <c r="NKT319" s="96"/>
      <c r="NKU319" s="96"/>
      <c r="NKV319" s="96"/>
      <c r="NKW319" s="96"/>
      <c r="NKX319" s="96"/>
      <c r="NKY319" s="96"/>
      <c r="NKZ319" s="96"/>
      <c r="NLA319" s="96"/>
      <c r="NLB319" s="96"/>
      <c r="NLC319" s="96"/>
      <c r="NLD319" s="96"/>
      <c r="NLE319" s="96"/>
      <c r="NLF319" s="96"/>
      <c r="NLG319" s="96"/>
      <c r="NLH319" s="96"/>
      <c r="NLI319" s="96"/>
      <c r="NLJ319" s="96"/>
      <c r="NLK319" s="96"/>
      <c r="NLL319" s="96"/>
      <c r="NLM319" s="96"/>
      <c r="NLN319" s="96"/>
      <c r="NLO319" s="96"/>
      <c r="NLP319" s="96"/>
      <c r="NLQ319" s="96"/>
      <c r="NLR319" s="96"/>
      <c r="NLS319" s="96"/>
      <c r="NLT319" s="96"/>
      <c r="NLU319" s="96"/>
      <c r="NLV319" s="96"/>
      <c r="NLW319" s="96"/>
      <c r="NLX319" s="96"/>
      <c r="NLY319" s="96"/>
      <c r="NLZ319" s="96"/>
      <c r="NMA319" s="96"/>
      <c r="NMB319" s="96"/>
      <c r="NMC319" s="96"/>
      <c r="NMD319" s="96"/>
      <c r="NME319" s="96"/>
      <c r="NMF319" s="96"/>
      <c r="NMG319" s="96"/>
      <c r="NMH319" s="96"/>
      <c r="NMI319" s="96"/>
      <c r="NMJ319" s="96"/>
      <c r="NMK319" s="96"/>
      <c r="NML319" s="96"/>
      <c r="NMM319" s="96"/>
      <c r="NMN319" s="96"/>
      <c r="NMO319" s="96"/>
      <c r="NMP319" s="96"/>
      <c r="NMQ319" s="96"/>
      <c r="NMR319" s="96"/>
      <c r="NMS319" s="96"/>
      <c r="NMT319" s="96"/>
      <c r="NMU319" s="96"/>
      <c r="NMV319" s="96"/>
      <c r="NMW319" s="96"/>
      <c r="NMX319" s="96"/>
      <c r="NMY319" s="96"/>
      <c r="NMZ319" s="96"/>
      <c r="NNA319" s="96"/>
      <c r="NNB319" s="96"/>
      <c r="NNC319" s="96"/>
      <c r="NND319" s="96"/>
      <c r="NNE319" s="96"/>
      <c r="NNF319" s="96"/>
      <c r="NNG319" s="96"/>
      <c r="NNH319" s="96"/>
      <c r="NNI319" s="96"/>
      <c r="NNJ319" s="96"/>
      <c r="NNK319" s="96"/>
      <c r="NNL319" s="96"/>
      <c r="NNM319" s="96"/>
      <c r="NNN319" s="96"/>
      <c r="NNO319" s="96"/>
      <c r="NNP319" s="96"/>
      <c r="NNQ319" s="96"/>
      <c r="NNR319" s="96"/>
      <c r="NNS319" s="96"/>
      <c r="NNT319" s="96"/>
      <c r="NNU319" s="96"/>
      <c r="NNV319" s="96"/>
      <c r="NNW319" s="96"/>
      <c r="NNX319" s="96"/>
      <c r="NNY319" s="96"/>
      <c r="NNZ319" s="96"/>
      <c r="NOA319" s="96"/>
      <c r="NOB319" s="96"/>
      <c r="NOC319" s="96"/>
      <c r="NOD319" s="96"/>
      <c r="NOE319" s="96"/>
      <c r="NOF319" s="96"/>
      <c r="NOG319" s="96"/>
      <c r="NOH319" s="96"/>
      <c r="NOI319" s="96"/>
      <c r="NOJ319" s="96"/>
      <c r="NOK319" s="96"/>
      <c r="NOL319" s="96"/>
      <c r="NOM319" s="96"/>
      <c r="NON319" s="96"/>
      <c r="NOO319" s="96"/>
      <c r="NOP319" s="96"/>
      <c r="NOQ319" s="96"/>
      <c r="NOR319" s="96"/>
      <c r="NOS319" s="96"/>
      <c r="NOT319" s="96"/>
      <c r="NOU319" s="96"/>
      <c r="NOV319" s="96"/>
      <c r="NOW319" s="96"/>
      <c r="NOX319" s="96"/>
      <c r="NOY319" s="96"/>
      <c r="NOZ319" s="96"/>
      <c r="NPA319" s="96"/>
      <c r="NPB319" s="96"/>
      <c r="NPC319" s="96"/>
      <c r="NPD319" s="96"/>
      <c r="NPE319" s="96"/>
      <c r="NPF319" s="96"/>
      <c r="NPG319" s="96"/>
      <c r="NPH319" s="96"/>
      <c r="NPI319" s="96"/>
      <c r="NPJ319" s="96"/>
      <c r="NPK319" s="96"/>
      <c r="NPL319" s="96"/>
      <c r="NPM319" s="96"/>
      <c r="NPN319" s="96"/>
      <c r="NPO319" s="96"/>
      <c r="NPP319" s="96"/>
      <c r="NPQ319" s="96"/>
      <c r="NPR319" s="96"/>
      <c r="NPS319" s="96"/>
      <c r="NPT319" s="96"/>
      <c r="NPU319" s="96"/>
      <c r="NPV319" s="96"/>
      <c r="NPW319" s="96"/>
      <c r="NPX319" s="96"/>
      <c r="NPY319" s="96"/>
      <c r="NPZ319" s="96"/>
      <c r="NQA319" s="96"/>
      <c r="NQB319" s="96"/>
      <c r="NQC319" s="96"/>
      <c r="NQD319" s="96"/>
      <c r="NQE319" s="96"/>
      <c r="NQF319" s="96"/>
      <c r="NQG319" s="96"/>
      <c r="NQH319" s="96"/>
      <c r="NQI319" s="96"/>
      <c r="NQJ319" s="96"/>
      <c r="NQK319" s="96"/>
      <c r="NQL319" s="96"/>
      <c r="NQM319" s="96"/>
      <c r="NQN319" s="96"/>
      <c r="NQO319" s="96"/>
      <c r="NQP319" s="96"/>
      <c r="NQQ319" s="96"/>
      <c r="NQR319" s="96"/>
      <c r="NQS319" s="96"/>
      <c r="NQT319" s="96"/>
      <c r="NQU319" s="96"/>
      <c r="NQV319" s="96"/>
      <c r="NQW319" s="96"/>
      <c r="NQX319" s="96"/>
      <c r="NQY319" s="96"/>
      <c r="NQZ319" s="96"/>
      <c r="NRA319" s="96"/>
      <c r="NRB319" s="96"/>
      <c r="NRC319" s="96"/>
      <c r="NRD319" s="96"/>
      <c r="NRE319" s="96"/>
      <c r="NRF319" s="96"/>
      <c r="NRG319" s="96"/>
      <c r="NRH319" s="96"/>
      <c r="NRI319" s="96"/>
      <c r="NRJ319" s="96"/>
      <c r="NRK319" s="96"/>
      <c r="NRL319" s="96"/>
      <c r="NRM319" s="96"/>
      <c r="NRN319" s="96"/>
      <c r="NRO319" s="96"/>
      <c r="NRP319" s="96"/>
      <c r="NRQ319" s="96"/>
      <c r="NRR319" s="96"/>
      <c r="NRS319" s="96"/>
      <c r="NRT319" s="96"/>
      <c r="NRU319" s="96"/>
      <c r="NRV319" s="96"/>
      <c r="NRW319" s="96"/>
      <c r="NRX319" s="96"/>
      <c r="NRY319" s="96"/>
      <c r="NRZ319" s="96"/>
      <c r="NSA319" s="96"/>
      <c r="NSB319" s="96"/>
      <c r="NSC319" s="96"/>
      <c r="NSD319" s="96"/>
      <c r="NSE319" s="96"/>
      <c r="NSF319" s="96"/>
      <c r="NSG319" s="96"/>
      <c r="NSH319" s="96"/>
      <c r="NSI319" s="96"/>
      <c r="NSJ319" s="96"/>
      <c r="NSK319" s="96"/>
      <c r="NSL319" s="96"/>
      <c r="NSM319" s="96"/>
      <c r="NSN319" s="96"/>
      <c r="NSO319" s="96"/>
      <c r="NSP319" s="96"/>
      <c r="NSQ319" s="96"/>
      <c r="NSR319" s="96"/>
      <c r="NSS319" s="96"/>
      <c r="NST319" s="96"/>
      <c r="NSU319" s="96"/>
      <c r="NSV319" s="96"/>
      <c r="NSW319" s="96"/>
      <c r="NSX319" s="96"/>
      <c r="NSY319" s="96"/>
      <c r="NSZ319" s="96"/>
      <c r="NTA319" s="96"/>
      <c r="NTB319" s="96"/>
      <c r="NTC319" s="96"/>
      <c r="NTD319" s="96"/>
      <c r="NTE319" s="96"/>
      <c r="NTF319" s="96"/>
      <c r="NTG319" s="96"/>
      <c r="NTH319" s="96"/>
      <c r="NTI319" s="96"/>
      <c r="NTJ319" s="96"/>
      <c r="NTK319" s="96"/>
      <c r="NTL319" s="96"/>
      <c r="NTM319" s="96"/>
      <c r="NTN319" s="96"/>
      <c r="NTO319" s="96"/>
      <c r="NTP319" s="96"/>
      <c r="NTQ319" s="96"/>
      <c r="NTR319" s="96"/>
      <c r="NTS319" s="96"/>
      <c r="NTT319" s="96"/>
      <c r="NTU319" s="96"/>
      <c r="NTV319" s="96"/>
      <c r="NTW319" s="96"/>
      <c r="NTX319" s="96"/>
      <c r="NTY319" s="96"/>
      <c r="NTZ319" s="96"/>
      <c r="NUA319" s="96"/>
      <c r="NUB319" s="96"/>
      <c r="NUC319" s="96"/>
      <c r="NUD319" s="96"/>
      <c r="NUE319" s="96"/>
      <c r="NUF319" s="96"/>
      <c r="NUG319" s="96"/>
      <c r="NUH319" s="96"/>
      <c r="NUI319" s="96"/>
      <c r="NUJ319" s="96"/>
      <c r="NUK319" s="96"/>
      <c r="NUL319" s="96"/>
      <c r="NUM319" s="96"/>
      <c r="NUN319" s="96"/>
      <c r="NUO319" s="96"/>
      <c r="NUP319" s="96"/>
      <c r="NUQ319" s="96"/>
      <c r="NUR319" s="96"/>
      <c r="NUS319" s="96"/>
      <c r="NUT319" s="96"/>
      <c r="NUU319" s="96"/>
      <c r="NUV319" s="96"/>
      <c r="NUW319" s="96"/>
      <c r="NUX319" s="96"/>
      <c r="NUY319" s="96"/>
      <c r="NUZ319" s="96"/>
      <c r="NVA319" s="96"/>
      <c r="NVB319" s="96"/>
      <c r="NVC319" s="96"/>
      <c r="NVD319" s="96"/>
      <c r="NVE319" s="96"/>
      <c r="NVF319" s="96"/>
      <c r="NVG319" s="96"/>
      <c r="NVH319" s="96"/>
      <c r="NVI319" s="96"/>
      <c r="NVJ319" s="96"/>
      <c r="NVK319" s="96"/>
      <c r="NVL319" s="96"/>
      <c r="NVM319" s="96"/>
      <c r="NVN319" s="96"/>
      <c r="NVO319" s="96"/>
      <c r="NVP319" s="96"/>
      <c r="NVQ319" s="96"/>
      <c r="NVR319" s="96"/>
      <c r="NVS319" s="96"/>
      <c r="NVT319" s="96"/>
      <c r="NVU319" s="96"/>
      <c r="NVV319" s="96"/>
      <c r="NVW319" s="96"/>
      <c r="NVX319" s="96"/>
      <c r="NVY319" s="96"/>
      <c r="NVZ319" s="96"/>
      <c r="NWA319" s="96"/>
      <c r="NWB319" s="96"/>
      <c r="NWC319" s="96"/>
      <c r="NWD319" s="96"/>
      <c r="NWE319" s="96"/>
      <c r="NWF319" s="96"/>
      <c r="NWG319" s="96"/>
      <c r="NWH319" s="96"/>
      <c r="NWI319" s="96"/>
      <c r="NWJ319" s="96"/>
      <c r="NWK319" s="96"/>
      <c r="NWL319" s="96"/>
      <c r="NWM319" s="96"/>
      <c r="NWN319" s="96"/>
      <c r="NWO319" s="96"/>
      <c r="NWP319" s="96"/>
      <c r="NWQ319" s="96"/>
      <c r="NWR319" s="96"/>
      <c r="NWS319" s="96"/>
      <c r="NWT319" s="96"/>
      <c r="NWU319" s="96"/>
      <c r="NWV319" s="96"/>
      <c r="NWW319" s="96"/>
      <c r="NWX319" s="96"/>
      <c r="NWY319" s="96"/>
      <c r="NWZ319" s="96"/>
      <c r="NXA319" s="96"/>
      <c r="NXB319" s="96"/>
      <c r="NXC319" s="96"/>
      <c r="NXD319" s="96"/>
      <c r="NXE319" s="96"/>
      <c r="NXF319" s="96"/>
      <c r="NXG319" s="96"/>
      <c r="NXH319" s="96"/>
      <c r="NXI319" s="96"/>
      <c r="NXJ319" s="96"/>
      <c r="NXK319" s="96"/>
      <c r="NXL319" s="96"/>
      <c r="NXM319" s="96"/>
      <c r="NXN319" s="96"/>
      <c r="NXO319" s="96"/>
      <c r="NXP319" s="96"/>
      <c r="NXQ319" s="96"/>
      <c r="NXR319" s="96"/>
      <c r="NXS319" s="96"/>
      <c r="NXT319" s="96"/>
      <c r="NXU319" s="96"/>
      <c r="NXV319" s="96"/>
      <c r="NXW319" s="96"/>
      <c r="NXX319" s="96"/>
      <c r="NXY319" s="96"/>
      <c r="NXZ319" s="96"/>
      <c r="NYA319" s="96"/>
      <c r="NYB319" s="96"/>
      <c r="NYC319" s="96"/>
      <c r="NYD319" s="96"/>
      <c r="NYE319" s="96"/>
      <c r="NYF319" s="96"/>
      <c r="NYG319" s="96"/>
      <c r="NYH319" s="96"/>
      <c r="NYI319" s="96"/>
      <c r="NYJ319" s="96"/>
      <c r="NYK319" s="96"/>
      <c r="NYL319" s="96"/>
      <c r="NYM319" s="96"/>
      <c r="NYN319" s="96"/>
      <c r="NYO319" s="96"/>
      <c r="NYP319" s="96"/>
      <c r="NYQ319" s="96"/>
      <c r="NYR319" s="96"/>
      <c r="NYS319" s="96"/>
      <c r="NYT319" s="96"/>
      <c r="NYU319" s="96"/>
      <c r="NYV319" s="96"/>
      <c r="NYW319" s="96"/>
      <c r="NYX319" s="96"/>
      <c r="NYY319" s="96"/>
      <c r="NYZ319" s="96"/>
      <c r="NZA319" s="96"/>
      <c r="NZB319" s="96"/>
      <c r="NZC319" s="96"/>
      <c r="NZD319" s="96"/>
      <c r="NZE319" s="96"/>
      <c r="NZF319" s="96"/>
      <c r="NZG319" s="96"/>
      <c r="NZH319" s="96"/>
      <c r="NZI319" s="96"/>
      <c r="NZJ319" s="96"/>
      <c r="NZK319" s="96"/>
      <c r="NZL319" s="96"/>
      <c r="NZM319" s="96"/>
      <c r="NZN319" s="96"/>
      <c r="NZO319" s="96"/>
      <c r="NZP319" s="96"/>
      <c r="NZQ319" s="96"/>
      <c r="NZR319" s="96"/>
      <c r="NZS319" s="96"/>
      <c r="NZT319" s="96"/>
      <c r="NZU319" s="96"/>
      <c r="NZV319" s="96"/>
      <c r="NZW319" s="96"/>
      <c r="NZX319" s="96"/>
      <c r="NZY319" s="96"/>
      <c r="NZZ319" s="96"/>
      <c r="OAA319" s="96"/>
      <c r="OAB319" s="96"/>
      <c r="OAC319" s="96"/>
      <c r="OAD319" s="96"/>
      <c r="OAE319" s="96"/>
      <c r="OAF319" s="96"/>
      <c r="OAG319" s="96"/>
      <c r="OAH319" s="96"/>
      <c r="OAI319" s="96"/>
      <c r="OAJ319" s="96"/>
      <c r="OAK319" s="96"/>
      <c r="OAL319" s="96"/>
      <c r="OAM319" s="96"/>
      <c r="OAN319" s="96"/>
      <c r="OAO319" s="96"/>
      <c r="OAP319" s="96"/>
      <c r="OAQ319" s="96"/>
      <c r="OAR319" s="96"/>
      <c r="OAS319" s="96"/>
      <c r="OAT319" s="96"/>
      <c r="OAU319" s="96"/>
      <c r="OAV319" s="96"/>
      <c r="OAW319" s="96"/>
      <c r="OAX319" s="96"/>
      <c r="OAY319" s="96"/>
      <c r="OAZ319" s="96"/>
      <c r="OBA319" s="96"/>
      <c r="OBB319" s="96"/>
      <c r="OBC319" s="96"/>
      <c r="OBD319" s="96"/>
      <c r="OBE319" s="96"/>
      <c r="OBF319" s="96"/>
      <c r="OBG319" s="96"/>
      <c r="OBH319" s="96"/>
      <c r="OBI319" s="96"/>
      <c r="OBJ319" s="96"/>
      <c r="OBK319" s="96"/>
      <c r="OBL319" s="96"/>
      <c r="OBM319" s="96"/>
      <c r="OBN319" s="96"/>
      <c r="OBO319" s="96"/>
      <c r="OBP319" s="96"/>
      <c r="OBQ319" s="96"/>
      <c r="OBR319" s="96"/>
      <c r="OBS319" s="96"/>
      <c r="OBT319" s="96"/>
      <c r="OBU319" s="96"/>
      <c r="OBV319" s="96"/>
      <c r="OBW319" s="96"/>
      <c r="OBX319" s="96"/>
      <c r="OBY319" s="96"/>
      <c r="OBZ319" s="96"/>
      <c r="OCA319" s="96"/>
      <c r="OCB319" s="96"/>
      <c r="OCC319" s="96"/>
      <c r="OCD319" s="96"/>
      <c r="OCE319" s="96"/>
      <c r="OCF319" s="96"/>
      <c r="OCG319" s="96"/>
      <c r="OCH319" s="96"/>
      <c r="OCI319" s="96"/>
      <c r="OCJ319" s="96"/>
      <c r="OCK319" s="96"/>
      <c r="OCL319" s="96"/>
      <c r="OCM319" s="96"/>
      <c r="OCN319" s="96"/>
      <c r="OCO319" s="96"/>
      <c r="OCP319" s="96"/>
      <c r="OCQ319" s="96"/>
      <c r="OCR319" s="96"/>
      <c r="OCS319" s="96"/>
      <c r="OCT319" s="96"/>
      <c r="OCU319" s="96"/>
      <c r="OCV319" s="96"/>
      <c r="OCW319" s="96"/>
      <c r="OCX319" s="96"/>
      <c r="OCY319" s="96"/>
      <c r="OCZ319" s="96"/>
      <c r="ODA319" s="96"/>
      <c r="ODB319" s="96"/>
      <c r="ODC319" s="96"/>
      <c r="ODD319" s="96"/>
      <c r="ODE319" s="96"/>
      <c r="ODF319" s="96"/>
      <c r="ODG319" s="96"/>
      <c r="ODH319" s="96"/>
      <c r="ODI319" s="96"/>
      <c r="ODJ319" s="96"/>
      <c r="ODK319" s="96"/>
      <c r="ODL319" s="96"/>
      <c r="ODM319" s="96"/>
      <c r="ODN319" s="96"/>
      <c r="ODO319" s="96"/>
      <c r="ODP319" s="96"/>
      <c r="ODQ319" s="96"/>
      <c r="ODR319" s="96"/>
      <c r="ODS319" s="96"/>
      <c r="ODT319" s="96"/>
      <c r="ODU319" s="96"/>
      <c r="ODV319" s="96"/>
      <c r="ODW319" s="96"/>
      <c r="ODX319" s="96"/>
      <c r="ODY319" s="96"/>
      <c r="ODZ319" s="96"/>
      <c r="OEA319" s="96"/>
      <c r="OEB319" s="96"/>
      <c r="OEC319" s="96"/>
      <c r="OED319" s="96"/>
      <c r="OEE319" s="96"/>
      <c r="OEF319" s="96"/>
      <c r="OEG319" s="96"/>
      <c r="OEH319" s="96"/>
      <c r="OEI319" s="96"/>
      <c r="OEJ319" s="96"/>
      <c r="OEK319" s="96"/>
      <c r="OEL319" s="96"/>
      <c r="OEM319" s="96"/>
      <c r="OEN319" s="96"/>
      <c r="OEO319" s="96"/>
      <c r="OEP319" s="96"/>
      <c r="OEQ319" s="96"/>
      <c r="OER319" s="96"/>
      <c r="OES319" s="96"/>
      <c r="OET319" s="96"/>
      <c r="OEU319" s="96"/>
      <c r="OEV319" s="96"/>
      <c r="OEW319" s="96"/>
      <c r="OEX319" s="96"/>
      <c r="OEY319" s="96"/>
      <c r="OEZ319" s="96"/>
      <c r="OFA319" s="96"/>
      <c r="OFB319" s="96"/>
      <c r="OFC319" s="96"/>
      <c r="OFD319" s="96"/>
      <c r="OFE319" s="96"/>
      <c r="OFF319" s="96"/>
      <c r="OFG319" s="96"/>
      <c r="OFH319" s="96"/>
      <c r="OFI319" s="96"/>
      <c r="OFJ319" s="96"/>
      <c r="OFK319" s="96"/>
      <c r="OFL319" s="96"/>
      <c r="OFM319" s="96"/>
      <c r="OFN319" s="96"/>
      <c r="OFO319" s="96"/>
      <c r="OFP319" s="96"/>
      <c r="OFQ319" s="96"/>
      <c r="OFR319" s="96"/>
      <c r="OFS319" s="96"/>
      <c r="OFT319" s="96"/>
      <c r="OFU319" s="96"/>
      <c r="OFV319" s="96"/>
      <c r="OFW319" s="96"/>
      <c r="OFX319" s="96"/>
      <c r="OFY319" s="96"/>
      <c r="OFZ319" s="96"/>
      <c r="OGA319" s="96"/>
      <c r="OGB319" s="96"/>
      <c r="OGC319" s="96"/>
      <c r="OGD319" s="96"/>
      <c r="OGE319" s="96"/>
      <c r="OGF319" s="96"/>
      <c r="OGG319" s="96"/>
      <c r="OGH319" s="96"/>
      <c r="OGI319" s="96"/>
      <c r="OGJ319" s="96"/>
      <c r="OGK319" s="96"/>
      <c r="OGL319" s="96"/>
      <c r="OGM319" s="96"/>
      <c r="OGN319" s="96"/>
      <c r="OGO319" s="96"/>
      <c r="OGP319" s="96"/>
      <c r="OGQ319" s="96"/>
      <c r="OGR319" s="96"/>
      <c r="OGS319" s="96"/>
      <c r="OGT319" s="96"/>
      <c r="OGU319" s="96"/>
      <c r="OGV319" s="96"/>
      <c r="OGW319" s="96"/>
      <c r="OGX319" s="96"/>
      <c r="OGY319" s="96"/>
      <c r="OGZ319" s="96"/>
      <c r="OHA319" s="96"/>
      <c r="OHB319" s="96"/>
      <c r="OHC319" s="96"/>
      <c r="OHD319" s="96"/>
      <c r="OHE319" s="96"/>
      <c r="OHF319" s="96"/>
      <c r="OHG319" s="96"/>
      <c r="OHH319" s="96"/>
      <c r="OHI319" s="96"/>
      <c r="OHJ319" s="96"/>
      <c r="OHK319" s="96"/>
      <c r="OHL319" s="96"/>
      <c r="OHM319" s="96"/>
      <c r="OHN319" s="96"/>
      <c r="OHO319" s="96"/>
      <c r="OHP319" s="96"/>
      <c r="OHQ319" s="96"/>
      <c r="OHR319" s="96"/>
      <c r="OHS319" s="96"/>
      <c r="OHT319" s="96"/>
      <c r="OHU319" s="96"/>
      <c r="OHV319" s="96"/>
      <c r="OHW319" s="96"/>
      <c r="OHX319" s="96"/>
      <c r="OHY319" s="96"/>
      <c r="OHZ319" s="96"/>
      <c r="OIA319" s="96"/>
      <c r="OIB319" s="96"/>
      <c r="OIC319" s="96"/>
      <c r="OID319" s="96"/>
      <c r="OIE319" s="96"/>
      <c r="OIF319" s="96"/>
      <c r="OIG319" s="96"/>
      <c r="OIH319" s="96"/>
      <c r="OII319" s="96"/>
      <c r="OIJ319" s="96"/>
      <c r="OIK319" s="96"/>
      <c r="OIL319" s="96"/>
      <c r="OIM319" s="96"/>
      <c r="OIN319" s="96"/>
      <c r="OIO319" s="96"/>
      <c r="OIP319" s="96"/>
      <c r="OIQ319" s="96"/>
      <c r="OIR319" s="96"/>
      <c r="OIS319" s="96"/>
      <c r="OIT319" s="96"/>
      <c r="OIU319" s="96"/>
      <c r="OIV319" s="96"/>
      <c r="OIW319" s="96"/>
      <c r="OIX319" s="96"/>
      <c r="OIY319" s="96"/>
      <c r="OIZ319" s="96"/>
      <c r="OJA319" s="96"/>
      <c r="OJB319" s="96"/>
      <c r="OJC319" s="96"/>
      <c r="OJD319" s="96"/>
      <c r="OJE319" s="96"/>
      <c r="OJF319" s="96"/>
      <c r="OJG319" s="96"/>
      <c r="OJH319" s="96"/>
      <c r="OJI319" s="96"/>
      <c r="OJJ319" s="96"/>
      <c r="OJK319" s="96"/>
      <c r="OJL319" s="96"/>
      <c r="OJM319" s="96"/>
      <c r="OJN319" s="96"/>
      <c r="OJO319" s="96"/>
      <c r="OJP319" s="96"/>
      <c r="OJQ319" s="96"/>
      <c r="OJR319" s="96"/>
      <c r="OJS319" s="96"/>
      <c r="OJT319" s="96"/>
      <c r="OJU319" s="96"/>
      <c r="OJV319" s="96"/>
      <c r="OJW319" s="96"/>
      <c r="OJX319" s="96"/>
      <c r="OJY319" s="96"/>
      <c r="OJZ319" s="96"/>
      <c r="OKA319" s="96"/>
      <c r="OKB319" s="96"/>
      <c r="OKC319" s="96"/>
      <c r="OKD319" s="96"/>
      <c r="OKE319" s="96"/>
      <c r="OKF319" s="96"/>
      <c r="OKG319" s="96"/>
      <c r="OKH319" s="96"/>
      <c r="OKI319" s="96"/>
      <c r="OKJ319" s="96"/>
      <c r="OKK319" s="96"/>
      <c r="OKL319" s="96"/>
      <c r="OKM319" s="96"/>
      <c r="OKN319" s="96"/>
      <c r="OKO319" s="96"/>
      <c r="OKP319" s="96"/>
      <c r="OKQ319" s="96"/>
      <c r="OKR319" s="96"/>
      <c r="OKS319" s="96"/>
      <c r="OKT319" s="96"/>
      <c r="OKU319" s="96"/>
      <c r="OKV319" s="96"/>
      <c r="OKW319" s="96"/>
      <c r="OKX319" s="96"/>
      <c r="OKY319" s="96"/>
      <c r="OKZ319" s="96"/>
      <c r="OLA319" s="96"/>
      <c r="OLB319" s="96"/>
      <c r="OLC319" s="96"/>
      <c r="OLD319" s="96"/>
      <c r="OLE319" s="96"/>
      <c r="OLF319" s="96"/>
      <c r="OLG319" s="96"/>
      <c r="OLH319" s="96"/>
      <c r="OLI319" s="96"/>
      <c r="OLJ319" s="96"/>
      <c r="OLK319" s="96"/>
      <c r="OLL319" s="96"/>
      <c r="OLM319" s="96"/>
      <c r="OLN319" s="96"/>
      <c r="OLO319" s="96"/>
      <c r="OLP319" s="96"/>
      <c r="OLQ319" s="96"/>
      <c r="OLR319" s="96"/>
      <c r="OLS319" s="96"/>
      <c r="OLT319" s="96"/>
      <c r="OLU319" s="96"/>
      <c r="OLV319" s="96"/>
      <c r="OLW319" s="96"/>
      <c r="OLX319" s="96"/>
      <c r="OLY319" s="96"/>
      <c r="OLZ319" s="96"/>
      <c r="OMA319" s="96"/>
      <c r="OMB319" s="96"/>
      <c r="OMC319" s="96"/>
      <c r="OMD319" s="96"/>
      <c r="OME319" s="96"/>
      <c r="OMF319" s="96"/>
      <c r="OMG319" s="96"/>
      <c r="OMH319" s="96"/>
      <c r="OMI319" s="96"/>
      <c r="OMJ319" s="96"/>
      <c r="OMK319" s="96"/>
      <c r="OML319" s="96"/>
      <c r="OMM319" s="96"/>
      <c r="OMN319" s="96"/>
      <c r="OMO319" s="96"/>
      <c r="OMP319" s="96"/>
      <c r="OMQ319" s="96"/>
      <c r="OMR319" s="96"/>
      <c r="OMS319" s="96"/>
      <c r="OMT319" s="96"/>
      <c r="OMU319" s="96"/>
      <c r="OMV319" s="96"/>
      <c r="OMW319" s="96"/>
      <c r="OMX319" s="96"/>
      <c r="OMY319" s="96"/>
      <c r="OMZ319" s="96"/>
      <c r="ONA319" s="96"/>
      <c r="ONB319" s="96"/>
      <c r="ONC319" s="96"/>
      <c r="OND319" s="96"/>
      <c r="ONE319" s="96"/>
      <c r="ONF319" s="96"/>
      <c r="ONG319" s="96"/>
      <c r="ONH319" s="96"/>
      <c r="ONI319" s="96"/>
      <c r="ONJ319" s="96"/>
      <c r="ONK319" s="96"/>
      <c r="ONL319" s="96"/>
      <c r="ONM319" s="96"/>
      <c r="ONN319" s="96"/>
      <c r="ONO319" s="96"/>
      <c r="ONP319" s="96"/>
      <c r="ONQ319" s="96"/>
      <c r="ONR319" s="96"/>
      <c r="ONS319" s="96"/>
      <c r="ONT319" s="96"/>
      <c r="ONU319" s="96"/>
      <c r="ONV319" s="96"/>
      <c r="ONW319" s="96"/>
      <c r="ONX319" s="96"/>
      <c r="ONY319" s="96"/>
      <c r="ONZ319" s="96"/>
      <c r="OOA319" s="96"/>
      <c r="OOB319" s="96"/>
      <c r="OOC319" s="96"/>
      <c r="OOD319" s="96"/>
      <c r="OOE319" s="96"/>
      <c r="OOF319" s="96"/>
      <c r="OOG319" s="96"/>
      <c r="OOH319" s="96"/>
      <c r="OOI319" s="96"/>
      <c r="OOJ319" s="96"/>
      <c r="OOK319" s="96"/>
      <c r="OOL319" s="96"/>
      <c r="OOM319" s="96"/>
      <c r="OON319" s="96"/>
      <c r="OOO319" s="96"/>
      <c r="OOP319" s="96"/>
      <c r="OOQ319" s="96"/>
      <c r="OOR319" s="96"/>
      <c r="OOS319" s="96"/>
      <c r="OOT319" s="96"/>
      <c r="OOU319" s="96"/>
      <c r="OOV319" s="96"/>
      <c r="OOW319" s="96"/>
      <c r="OOX319" s="96"/>
      <c r="OOY319" s="96"/>
      <c r="OOZ319" s="96"/>
      <c r="OPA319" s="96"/>
      <c r="OPB319" s="96"/>
      <c r="OPC319" s="96"/>
      <c r="OPD319" s="96"/>
      <c r="OPE319" s="96"/>
      <c r="OPF319" s="96"/>
      <c r="OPG319" s="96"/>
      <c r="OPH319" s="96"/>
      <c r="OPI319" s="96"/>
      <c r="OPJ319" s="96"/>
      <c r="OPK319" s="96"/>
      <c r="OPL319" s="96"/>
      <c r="OPM319" s="96"/>
      <c r="OPN319" s="96"/>
      <c r="OPO319" s="96"/>
      <c r="OPP319" s="96"/>
      <c r="OPQ319" s="96"/>
      <c r="OPR319" s="96"/>
      <c r="OPS319" s="96"/>
      <c r="OPT319" s="96"/>
      <c r="OPU319" s="96"/>
      <c r="OPV319" s="96"/>
      <c r="OPW319" s="96"/>
      <c r="OPX319" s="96"/>
      <c r="OPY319" s="96"/>
      <c r="OPZ319" s="96"/>
      <c r="OQA319" s="96"/>
      <c r="OQB319" s="96"/>
      <c r="OQC319" s="96"/>
      <c r="OQD319" s="96"/>
      <c r="OQE319" s="96"/>
      <c r="OQF319" s="96"/>
      <c r="OQG319" s="96"/>
      <c r="OQH319" s="96"/>
      <c r="OQI319" s="96"/>
      <c r="OQJ319" s="96"/>
      <c r="OQK319" s="96"/>
      <c r="OQL319" s="96"/>
      <c r="OQM319" s="96"/>
      <c r="OQN319" s="96"/>
      <c r="OQO319" s="96"/>
      <c r="OQP319" s="96"/>
      <c r="OQQ319" s="96"/>
      <c r="OQR319" s="96"/>
      <c r="OQS319" s="96"/>
      <c r="OQT319" s="96"/>
      <c r="OQU319" s="96"/>
      <c r="OQV319" s="96"/>
      <c r="OQW319" s="96"/>
      <c r="OQX319" s="96"/>
      <c r="OQY319" s="96"/>
      <c r="OQZ319" s="96"/>
      <c r="ORA319" s="96"/>
      <c r="ORB319" s="96"/>
      <c r="ORC319" s="96"/>
      <c r="ORD319" s="96"/>
      <c r="ORE319" s="96"/>
      <c r="ORF319" s="96"/>
      <c r="ORG319" s="96"/>
      <c r="ORH319" s="96"/>
      <c r="ORI319" s="96"/>
      <c r="ORJ319" s="96"/>
      <c r="ORK319" s="96"/>
      <c r="ORL319" s="96"/>
      <c r="ORM319" s="96"/>
      <c r="ORN319" s="96"/>
      <c r="ORO319" s="96"/>
      <c r="ORP319" s="96"/>
      <c r="ORQ319" s="96"/>
      <c r="ORR319" s="96"/>
      <c r="ORS319" s="96"/>
      <c r="ORT319" s="96"/>
      <c r="ORU319" s="96"/>
      <c r="ORV319" s="96"/>
      <c r="ORW319" s="96"/>
      <c r="ORX319" s="96"/>
      <c r="ORY319" s="96"/>
      <c r="ORZ319" s="96"/>
      <c r="OSA319" s="96"/>
      <c r="OSB319" s="96"/>
      <c r="OSC319" s="96"/>
      <c r="OSD319" s="96"/>
      <c r="OSE319" s="96"/>
      <c r="OSF319" s="96"/>
      <c r="OSG319" s="96"/>
      <c r="OSH319" s="96"/>
      <c r="OSI319" s="96"/>
      <c r="OSJ319" s="96"/>
      <c r="OSK319" s="96"/>
      <c r="OSL319" s="96"/>
      <c r="OSM319" s="96"/>
      <c r="OSN319" s="96"/>
      <c r="OSO319" s="96"/>
      <c r="OSP319" s="96"/>
      <c r="OSQ319" s="96"/>
      <c r="OSR319" s="96"/>
      <c r="OSS319" s="96"/>
      <c r="OST319" s="96"/>
      <c r="OSU319" s="96"/>
      <c r="OSV319" s="96"/>
      <c r="OSW319" s="96"/>
      <c r="OSX319" s="96"/>
      <c r="OSY319" s="96"/>
      <c r="OSZ319" s="96"/>
      <c r="OTA319" s="96"/>
      <c r="OTB319" s="96"/>
      <c r="OTC319" s="96"/>
      <c r="OTD319" s="96"/>
      <c r="OTE319" s="96"/>
      <c r="OTF319" s="96"/>
      <c r="OTG319" s="96"/>
      <c r="OTH319" s="96"/>
      <c r="OTI319" s="96"/>
      <c r="OTJ319" s="96"/>
      <c r="OTK319" s="96"/>
      <c r="OTL319" s="96"/>
      <c r="OTM319" s="96"/>
      <c r="OTN319" s="96"/>
      <c r="OTO319" s="96"/>
      <c r="OTP319" s="96"/>
      <c r="OTQ319" s="96"/>
      <c r="OTR319" s="96"/>
      <c r="OTS319" s="96"/>
      <c r="OTT319" s="96"/>
      <c r="OTU319" s="96"/>
      <c r="OTV319" s="96"/>
      <c r="OTW319" s="96"/>
      <c r="OTX319" s="96"/>
      <c r="OTY319" s="96"/>
      <c r="OTZ319" s="96"/>
      <c r="OUA319" s="96"/>
      <c r="OUB319" s="96"/>
      <c r="OUC319" s="96"/>
      <c r="OUD319" s="96"/>
      <c r="OUE319" s="96"/>
      <c r="OUF319" s="96"/>
      <c r="OUG319" s="96"/>
      <c r="OUH319" s="96"/>
      <c r="OUI319" s="96"/>
      <c r="OUJ319" s="96"/>
      <c r="OUK319" s="96"/>
      <c r="OUL319" s="96"/>
      <c r="OUM319" s="96"/>
      <c r="OUN319" s="96"/>
      <c r="OUO319" s="96"/>
      <c r="OUP319" s="96"/>
      <c r="OUQ319" s="96"/>
      <c r="OUR319" s="96"/>
      <c r="OUS319" s="96"/>
      <c r="OUT319" s="96"/>
      <c r="OUU319" s="96"/>
      <c r="OUV319" s="96"/>
      <c r="OUW319" s="96"/>
      <c r="OUX319" s="96"/>
      <c r="OUY319" s="96"/>
      <c r="OUZ319" s="96"/>
      <c r="OVA319" s="96"/>
      <c r="OVB319" s="96"/>
      <c r="OVC319" s="96"/>
      <c r="OVD319" s="96"/>
      <c r="OVE319" s="96"/>
      <c r="OVF319" s="96"/>
      <c r="OVG319" s="96"/>
      <c r="OVH319" s="96"/>
      <c r="OVI319" s="96"/>
      <c r="OVJ319" s="96"/>
      <c r="OVK319" s="96"/>
      <c r="OVL319" s="96"/>
      <c r="OVM319" s="96"/>
      <c r="OVN319" s="96"/>
      <c r="OVO319" s="96"/>
      <c r="OVP319" s="96"/>
      <c r="OVQ319" s="96"/>
      <c r="OVR319" s="96"/>
      <c r="OVS319" s="96"/>
      <c r="OVT319" s="96"/>
      <c r="OVU319" s="96"/>
      <c r="OVV319" s="96"/>
      <c r="OVW319" s="96"/>
      <c r="OVX319" s="96"/>
      <c r="OVY319" s="96"/>
      <c r="OVZ319" s="96"/>
      <c r="OWA319" s="96"/>
      <c r="OWB319" s="96"/>
      <c r="OWC319" s="96"/>
      <c r="OWD319" s="96"/>
      <c r="OWE319" s="96"/>
      <c r="OWF319" s="96"/>
      <c r="OWG319" s="96"/>
      <c r="OWH319" s="96"/>
      <c r="OWI319" s="96"/>
      <c r="OWJ319" s="96"/>
      <c r="OWK319" s="96"/>
      <c r="OWL319" s="96"/>
      <c r="OWM319" s="96"/>
      <c r="OWN319" s="96"/>
      <c r="OWO319" s="96"/>
      <c r="OWP319" s="96"/>
      <c r="OWQ319" s="96"/>
      <c r="OWR319" s="96"/>
      <c r="OWS319" s="96"/>
      <c r="OWT319" s="96"/>
      <c r="OWU319" s="96"/>
      <c r="OWV319" s="96"/>
      <c r="OWW319" s="96"/>
      <c r="OWX319" s="96"/>
      <c r="OWY319" s="96"/>
      <c r="OWZ319" s="96"/>
      <c r="OXA319" s="96"/>
      <c r="OXB319" s="96"/>
      <c r="OXC319" s="96"/>
      <c r="OXD319" s="96"/>
      <c r="OXE319" s="96"/>
      <c r="OXF319" s="96"/>
      <c r="OXG319" s="96"/>
      <c r="OXH319" s="96"/>
      <c r="OXI319" s="96"/>
      <c r="OXJ319" s="96"/>
      <c r="OXK319" s="96"/>
      <c r="OXL319" s="96"/>
      <c r="OXM319" s="96"/>
      <c r="OXN319" s="96"/>
      <c r="OXO319" s="96"/>
      <c r="OXP319" s="96"/>
      <c r="OXQ319" s="96"/>
      <c r="OXR319" s="96"/>
      <c r="OXS319" s="96"/>
      <c r="OXT319" s="96"/>
      <c r="OXU319" s="96"/>
      <c r="OXV319" s="96"/>
      <c r="OXW319" s="96"/>
      <c r="OXX319" s="96"/>
      <c r="OXY319" s="96"/>
      <c r="OXZ319" s="96"/>
      <c r="OYA319" s="96"/>
      <c r="OYB319" s="96"/>
      <c r="OYC319" s="96"/>
      <c r="OYD319" s="96"/>
      <c r="OYE319" s="96"/>
      <c r="OYF319" s="96"/>
      <c r="OYG319" s="96"/>
      <c r="OYH319" s="96"/>
      <c r="OYI319" s="96"/>
      <c r="OYJ319" s="96"/>
      <c r="OYK319" s="96"/>
      <c r="OYL319" s="96"/>
      <c r="OYM319" s="96"/>
      <c r="OYN319" s="96"/>
      <c r="OYO319" s="96"/>
      <c r="OYP319" s="96"/>
      <c r="OYQ319" s="96"/>
      <c r="OYR319" s="96"/>
      <c r="OYS319" s="96"/>
      <c r="OYT319" s="96"/>
      <c r="OYU319" s="96"/>
      <c r="OYV319" s="96"/>
      <c r="OYW319" s="96"/>
      <c r="OYX319" s="96"/>
      <c r="OYY319" s="96"/>
      <c r="OYZ319" s="96"/>
      <c r="OZA319" s="96"/>
      <c r="OZB319" s="96"/>
      <c r="OZC319" s="96"/>
      <c r="OZD319" s="96"/>
      <c r="OZE319" s="96"/>
      <c r="OZF319" s="96"/>
      <c r="OZG319" s="96"/>
      <c r="OZH319" s="96"/>
      <c r="OZI319" s="96"/>
      <c r="OZJ319" s="96"/>
      <c r="OZK319" s="96"/>
      <c r="OZL319" s="96"/>
      <c r="OZM319" s="96"/>
      <c r="OZN319" s="96"/>
      <c r="OZO319" s="96"/>
      <c r="OZP319" s="96"/>
      <c r="OZQ319" s="96"/>
      <c r="OZR319" s="96"/>
      <c r="OZS319" s="96"/>
      <c r="OZT319" s="96"/>
      <c r="OZU319" s="96"/>
      <c r="OZV319" s="96"/>
      <c r="OZW319" s="96"/>
      <c r="OZX319" s="96"/>
      <c r="OZY319" s="96"/>
      <c r="OZZ319" s="96"/>
      <c r="PAA319" s="96"/>
      <c r="PAB319" s="96"/>
      <c r="PAC319" s="96"/>
      <c r="PAD319" s="96"/>
      <c r="PAE319" s="96"/>
      <c r="PAF319" s="96"/>
      <c r="PAG319" s="96"/>
      <c r="PAH319" s="96"/>
      <c r="PAI319" s="96"/>
      <c r="PAJ319" s="96"/>
      <c r="PAK319" s="96"/>
      <c r="PAL319" s="96"/>
      <c r="PAM319" s="96"/>
      <c r="PAN319" s="96"/>
      <c r="PAO319" s="96"/>
      <c r="PAP319" s="96"/>
      <c r="PAQ319" s="96"/>
      <c r="PAR319" s="96"/>
      <c r="PAS319" s="96"/>
      <c r="PAT319" s="96"/>
      <c r="PAU319" s="96"/>
      <c r="PAV319" s="96"/>
      <c r="PAW319" s="96"/>
      <c r="PAX319" s="96"/>
      <c r="PAY319" s="96"/>
      <c r="PAZ319" s="96"/>
      <c r="PBA319" s="96"/>
      <c r="PBB319" s="96"/>
      <c r="PBC319" s="96"/>
      <c r="PBD319" s="96"/>
      <c r="PBE319" s="96"/>
      <c r="PBF319" s="96"/>
      <c r="PBG319" s="96"/>
      <c r="PBH319" s="96"/>
      <c r="PBI319" s="96"/>
      <c r="PBJ319" s="96"/>
      <c r="PBK319" s="96"/>
      <c r="PBL319" s="96"/>
      <c r="PBM319" s="96"/>
      <c r="PBN319" s="96"/>
      <c r="PBO319" s="96"/>
      <c r="PBP319" s="96"/>
      <c r="PBQ319" s="96"/>
      <c r="PBR319" s="96"/>
      <c r="PBS319" s="96"/>
      <c r="PBT319" s="96"/>
      <c r="PBU319" s="96"/>
      <c r="PBV319" s="96"/>
      <c r="PBW319" s="96"/>
      <c r="PBX319" s="96"/>
      <c r="PBY319" s="96"/>
      <c r="PBZ319" s="96"/>
      <c r="PCA319" s="96"/>
      <c r="PCB319" s="96"/>
      <c r="PCC319" s="96"/>
      <c r="PCD319" s="96"/>
      <c r="PCE319" s="96"/>
      <c r="PCF319" s="96"/>
      <c r="PCG319" s="96"/>
      <c r="PCH319" s="96"/>
      <c r="PCI319" s="96"/>
      <c r="PCJ319" s="96"/>
      <c r="PCK319" s="96"/>
      <c r="PCL319" s="96"/>
      <c r="PCM319" s="96"/>
      <c r="PCN319" s="96"/>
      <c r="PCO319" s="96"/>
      <c r="PCP319" s="96"/>
      <c r="PCQ319" s="96"/>
      <c r="PCR319" s="96"/>
      <c r="PCS319" s="96"/>
      <c r="PCT319" s="96"/>
      <c r="PCU319" s="96"/>
      <c r="PCV319" s="96"/>
      <c r="PCW319" s="96"/>
      <c r="PCX319" s="96"/>
      <c r="PCY319" s="96"/>
      <c r="PCZ319" s="96"/>
      <c r="PDA319" s="96"/>
      <c r="PDB319" s="96"/>
      <c r="PDC319" s="96"/>
      <c r="PDD319" s="96"/>
      <c r="PDE319" s="96"/>
      <c r="PDF319" s="96"/>
      <c r="PDG319" s="96"/>
      <c r="PDH319" s="96"/>
      <c r="PDI319" s="96"/>
      <c r="PDJ319" s="96"/>
      <c r="PDK319" s="96"/>
      <c r="PDL319" s="96"/>
      <c r="PDM319" s="96"/>
      <c r="PDN319" s="96"/>
      <c r="PDO319" s="96"/>
      <c r="PDP319" s="96"/>
      <c r="PDQ319" s="96"/>
      <c r="PDR319" s="96"/>
      <c r="PDS319" s="96"/>
      <c r="PDT319" s="96"/>
      <c r="PDU319" s="96"/>
      <c r="PDV319" s="96"/>
      <c r="PDW319" s="96"/>
      <c r="PDX319" s="96"/>
      <c r="PDY319" s="96"/>
      <c r="PDZ319" s="96"/>
      <c r="PEA319" s="96"/>
      <c r="PEB319" s="96"/>
      <c r="PEC319" s="96"/>
      <c r="PED319" s="96"/>
      <c r="PEE319" s="96"/>
      <c r="PEF319" s="96"/>
      <c r="PEG319" s="96"/>
      <c r="PEH319" s="96"/>
      <c r="PEI319" s="96"/>
      <c r="PEJ319" s="96"/>
      <c r="PEK319" s="96"/>
      <c r="PEL319" s="96"/>
      <c r="PEM319" s="96"/>
      <c r="PEN319" s="96"/>
      <c r="PEO319" s="96"/>
      <c r="PEP319" s="96"/>
      <c r="PEQ319" s="96"/>
      <c r="PER319" s="96"/>
      <c r="PES319" s="96"/>
      <c r="PET319" s="96"/>
      <c r="PEU319" s="96"/>
      <c r="PEV319" s="96"/>
      <c r="PEW319" s="96"/>
      <c r="PEX319" s="96"/>
      <c r="PEY319" s="96"/>
      <c r="PEZ319" s="96"/>
      <c r="PFA319" s="96"/>
      <c r="PFB319" s="96"/>
      <c r="PFC319" s="96"/>
      <c r="PFD319" s="96"/>
      <c r="PFE319" s="96"/>
      <c r="PFF319" s="96"/>
      <c r="PFG319" s="96"/>
      <c r="PFH319" s="96"/>
      <c r="PFI319" s="96"/>
      <c r="PFJ319" s="96"/>
      <c r="PFK319" s="96"/>
      <c r="PFL319" s="96"/>
      <c r="PFM319" s="96"/>
      <c r="PFN319" s="96"/>
      <c r="PFO319" s="96"/>
      <c r="PFP319" s="96"/>
      <c r="PFQ319" s="96"/>
      <c r="PFR319" s="96"/>
      <c r="PFS319" s="96"/>
      <c r="PFT319" s="96"/>
      <c r="PFU319" s="96"/>
      <c r="PFV319" s="96"/>
      <c r="PFW319" s="96"/>
      <c r="PFX319" s="96"/>
      <c r="PFY319" s="96"/>
      <c r="PFZ319" s="96"/>
      <c r="PGA319" s="96"/>
      <c r="PGB319" s="96"/>
      <c r="PGC319" s="96"/>
      <c r="PGD319" s="96"/>
      <c r="PGE319" s="96"/>
      <c r="PGF319" s="96"/>
      <c r="PGG319" s="96"/>
      <c r="PGH319" s="96"/>
      <c r="PGI319" s="96"/>
      <c r="PGJ319" s="96"/>
      <c r="PGK319" s="96"/>
      <c r="PGL319" s="96"/>
      <c r="PGM319" s="96"/>
      <c r="PGN319" s="96"/>
      <c r="PGO319" s="96"/>
      <c r="PGP319" s="96"/>
      <c r="PGQ319" s="96"/>
      <c r="PGR319" s="96"/>
      <c r="PGS319" s="96"/>
      <c r="PGT319" s="96"/>
      <c r="PGU319" s="96"/>
      <c r="PGV319" s="96"/>
      <c r="PGW319" s="96"/>
      <c r="PGX319" s="96"/>
      <c r="PGY319" s="96"/>
      <c r="PGZ319" s="96"/>
      <c r="PHA319" s="96"/>
      <c r="PHB319" s="96"/>
      <c r="PHC319" s="96"/>
      <c r="PHD319" s="96"/>
      <c r="PHE319" s="96"/>
      <c r="PHF319" s="96"/>
      <c r="PHG319" s="96"/>
      <c r="PHH319" s="96"/>
      <c r="PHI319" s="96"/>
      <c r="PHJ319" s="96"/>
      <c r="PHK319" s="96"/>
      <c r="PHL319" s="96"/>
      <c r="PHM319" s="96"/>
      <c r="PHN319" s="96"/>
      <c r="PHO319" s="96"/>
      <c r="PHP319" s="96"/>
      <c r="PHQ319" s="96"/>
      <c r="PHR319" s="96"/>
      <c r="PHS319" s="96"/>
      <c r="PHT319" s="96"/>
      <c r="PHU319" s="96"/>
      <c r="PHV319" s="96"/>
      <c r="PHW319" s="96"/>
      <c r="PHX319" s="96"/>
      <c r="PHY319" s="96"/>
      <c r="PHZ319" s="96"/>
      <c r="PIA319" s="96"/>
      <c r="PIB319" s="96"/>
      <c r="PIC319" s="96"/>
      <c r="PID319" s="96"/>
      <c r="PIE319" s="96"/>
      <c r="PIF319" s="96"/>
      <c r="PIG319" s="96"/>
      <c r="PIH319" s="96"/>
      <c r="PII319" s="96"/>
      <c r="PIJ319" s="96"/>
      <c r="PIK319" s="96"/>
      <c r="PIL319" s="96"/>
      <c r="PIM319" s="96"/>
      <c r="PIN319" s="96"/>
      <c r="PIO319" s="96"/>
      <c r="PIP319" s="96"/>
      <c r="PIQ319" s="96"/>
      <c r="PIR319" s="96"/>
      <c r="PIS319" s="96"/>
      <c r="PIT319" s="96"/>
      <c r="PIU319" s="96"/>
      <c r="PIV319" s="96"/>
      <c r="PIW319" s="96"/>
      <c r="PIX319" s="96"/>
      <c r="PIY319" s="96"/>
      <c r="PIZ319" s="96"/>
      <c r="PJA319" s="96"/>
      <c r="PJB319" s="96"/>
      <c r="PJC319" s="96"/>
      <c r="PJD319" s="96"/>
      <c r="PJE319" s="96"/>
      <c r="PJF319" s="96"/>
      <c r="PJG319" s="96"/>
      <c r="PJH319" s="96"/>
      <c r="PJI319" s="96"/>
      <c r="PJJ319" s="96"/>
      <c r="PJK319" s="96"/>
      <c r="PJL319" s="96"/>
      <c r="PJM319" s="96"/>
      <c r="PJN319" s="96"/>
      <c r="PJO319" s="96"/>
      <c r="PJP319" s="96"/>
      <c r="PJQ319" s="96"/>
      <c r="PJR319" s="96"/>
      <c r="PJS319" s="96"/>
      <c r="PJT319" s="96"/>
      <c r="PJU319" s="96"/>
      <c r="PJV319" s="96"/>
      <c r="PJW319" s="96"/>
      <c r="PJX319" s="96"/>
      <c r="PJY319" s="96"/>
      <c r="PJZ319" s="96"/>
      <c r="PKA319" s="96"/>
      <c r="PKB319" s="96"/>
      <c r="PKC319" s="96"/>
      <c r="PKD319" s="96"/>
      <c r="PKE319" s="96"/>
      <c r="PKF319" s="96"/>
      <c r="PKG319" s="96"/>
      <c r="PKH319" s="96"/>
      <c r="PKI319" s="96"/>
      <c r="PKJ319" s="96"/>
      <c r="PKK319" s="96"/>
      <c r="PKL319" s="96"/>
      <c r="PKM319" s="96"/>
      <c r="PKN319" s="96"/>
      <c r="PKO319" s="96"/>
      <c r="PKP319" s="96"/>
      <c r="PKQ319" s="96"/>
      <c r="PKR319" s="96"/>
      <c r="PKS319" s="96"/>
      <c r="PKT319" s="96"/>
      <c r="PKU319" s="96"/>
      <c r="PKV319" s="96"/>
      <c r="PKW319" s="96"/>
      <c r="PKX319" s="96"/>
      <c r="PKY319" s="96"/>
      <c r="PKZ319" s="96"/>
      <c r="PLA319" s="96"/>
      <c r="PLB319" s="96"/>
      <c r="PLC319" s="96"/>
      <c r="PLD319" s="96"/>
      <c r="PLE319" s="96"/>
      <c r="PLF319" s="96"/>
      <c r="PLG319" s="96"/>
      <c r="PLH319" s="96"/>
      <c r="PLI319" s="96"/>
      <c r="PLJ319" s="96"/>
      <c r="PLK319" s="96"/>
      <c r="PLL319" s="96"/>
      <c r="PLM319" s="96"/>
      <c r="PLN319" s="96"/>
      <c r="PLO319" s="96"/>
      <c r="PLP319" s="96"/>
      <c r="PLQ319" s="96"/>
      <c r="PLR319" s="96"/>
      <c r="PLS319" s="96"/>
      <c r="PLT319" s="96"/>
      <c r="PLU319" s="96"/>
      <c r="PLV319" s="96"/>
      <c r="PLW319" s="96"/>
      <c r="PLX319" s="96"/>
      <c r="PLY319" s="96"/>
      <c r="PLZ319" s="96"/>
      <c r="PMA319" s="96"/>
      <c r="PMB319" s="96"/>
      <c r="PMC319" s="96"/>
      <c r="PMD319" s="96"/>
      <c r="PME319" s="96"/>
      <c r="PMF319" s="96"/>
      <c r="PMG319" s="96"/>
      <c r="PMH319" s="96"/>
      <c r="PMI319" s="96"/>
      <c r="PMJ319" s="96"/>
      <c r="PMK319" s="96"/>
      <c r="PML319" s="96"/>
      <c r="PMM319" s="96"/>
      <c r="PMN319" s="96"/>
      <c r="PMO319" s="96"/>
      <c r="PMP319" s="96"/>
      <c r="PMQ319" s="96"/>
      <c r="PMR319" s="96"/>
      <c r="PMS319" s="96"/>
      <c r="PMT319" s="96"/>
      <c r="PMU319" s="96"/>
      <c r="PMV319" s="96"/>
      <c r="PMW319" s="96"/>
      <c r="PMX319" s="96"/>
      <c r="PMY319" s="96"/>
      <c r="PMZ319" s="96"/>
      <c r="PNA319" s="96"/>
      <c r="PNB319" s="96"/>
      <c r="PNC319" s="96"/>
      <c r="PND319" s="96"/>
      <c r="PNE319" s="96"/>
      <c r="PNF319" s="96"/>
      <c r="PNG319" s="96"/>
      <c r="PNH319" s="96"/>
      <c r="PNI319" s="96"/>
      <c r="PNJ319" s="96"/>
      <c r="PNK319" s="96"/>
      <c r="PNL319" s="96"/>
      <c r="PNM319" s="96"/>
      <c r="PNN319" s="96"/>
      <c r="PNO319" s="96"/>
      <c r="PNP319" s="96"/>
      <c r="PNQ319" s="96"/>
      <c r="PNR319" s="96"/>
      <c r="PNS319" s="96"/>
      <c r="PNT319" s="96"/>
      <c r="PNU319" s="96"/>
      <c r="PNV319" s="96"/>
      <c r="PNW319" s="96"/>
      <c r="PNX319" s="96"/>
      <c r="PNY319" s="96"/>
      <c r="PNZ319" s="96"/>
      <c r="POA319" s="96"/>
      <c r="POB319" s="96"/>
      <c r="POC319" s="96"/>
      <c r="POD319" s="96"/>
      <c r="POE319" s="96"/>
      <c r="POF319" s="96"/>
      <c r="POG319" s="96"/>
      <c r="POH319" s="96"/>
      <c r="POI319" s="96"/>
      <c r="POJ319" s="96"/>
      <c r="POK319" s="96"/>
      <c r="POL319" s="96"/>
      <c r="POM319" s="96"/>
      <c r="PON319" s="96"/>
      <c r="POO319" s="96"/>
      <c r="POP319" s="96"/>
      <c r="POQ319" s="96"/>
      <c r="POR319" s="96"/>
      <c r="POS319" s="96"/>
      <c r="POT319" s="96"/>
      <c r="POU319" s="96"/>
      <c r="POV319" s="96"/>
      <c r="POW319" s="96"/>
      <c r="POX319" s="96"/>
      <c r="POY319" s="96"/>
      <c r="POZ319" s="96"/>
      <c r="PPA319" s="96"/>
      <c r="PPB319" s="96"/>
      <c r="PPC319" s="96"/>
      <c r="PPD319" s="96"/>
      <c r="PPE319" s="96"/>
      <c r="PPF319" s="96"/>
      <c r="PPG319" s="96"/>
      <c r="PPH319" s="96"/>
      <c r="PPI319" s="96"/>
      <c r="PPJ319" s="96"/>
      <c r="PPK319" s="96"/>
      <c r="PPL319" s="96"/>
      <c r="PPM319" s="96"/>
      <c r="PPN319" s="96"/>
      <c r="PPO319" s="96"/>
      <c r="PPP319" s="96"/>
      <c r="PPQ319" s="96"/>
      <c r="PPR319" s="96"/>
      <c r="PPS319" s="96"/>
      <c r="PPT319" s="96"/>
      <c r="PPU319" s="96"/>
      <c r="PPV319" s="96"/>
      <c r="PPW319" s="96"/>
      <c r="PPX319" s="96"/>
      <c r="PPY319" s="96"/>
      <c r="PPZ319" s="96"/>
      <c r="PQA319" s="96"/>
      <c r="PQB319" s="96"/>
      <c r="PQC319" s="96"/>
      <c r="PQD319" s="96"/>
      <c r="PQE319" s="96"/>
      <c r="PQF319" s="96"/>
      <c r="PQG319" s="96"/>
      <c r="PQH319" s="96"/>
      <c r="PQI319" s="96"/>
      <c r="PQJ319" s="96"/>
      <c r="PQK319" s="96"/>
      <c r="PQL319" s="96"/>
      <c r="PQM319" s="96"/>
      <c r="PQN319" s="96"/>
      <c r="PQO319" s="96"/>
      <c r="PQP319" s="96"/>
      <c r="PQQ319" s="96"/>
      <c r="PQR319" s="96"/>
      <c r="PQS319" s="96"/>
      <c r="PQT319" s="96"/>
      <c r="PQU319" s="96"/>
      <c r="PQV319" s="96"/>
      <c r="PQW319" s="96"/>
      <c r="PQX319" s="96"/>
      <c r="PQY319" s="96"/>
      <c r="PQZ319" s="96"/>
      <c r="PRA319" s="96"/>
      <c r="PRB319" s="96"/>
      <c r="PRC319" s="96"/>
      <c r="PRD319" s="96"/>
      <c r="PRE319" s="96"/>
      <c r="PRF319" s="96"/>
      <c r="PRG319" s="96"/>
      <c r="PRH319" s="96"/>
      <c r="PRI319" s="96"/>
      <c r="PRJ319" s="96"/>
      <c r="PRK319" s="96"/>
      <c r="PRL319" s="96"/>
      <c r="PRM319" s="96"/>
      <c r="PRN319" s="96"/>
      <c r="PRO319" s="96"/>
      <c r="PRP319" s="96"/>
      <c r="PRQ319" s="96"/>
      <c r="PRR319" s="96"/>
      <c r="PRS319" s="96"/>
      <c r="PRT319" s="96"/>
      <c r="PRU319" s="96"/>
      <c r="PRV319" s="96"/>
      <c r="PRW319" s="96"/>
      <c r="PRX319" s="96"/>
      <c r="PRY319" s="96"/>
      <c r="PRZ319" s="96"/>
      <c r="PSA319" s="96"/>
      <c r="PSB319" s="96"/>
      <c r="PSC319" s="96"/>
      <c r="PSD319" s="96"/>
      <c r="PSE319" s="96"/>
      <c r="PSF319" s="96"/>
      <c r="PSG319" s="96"/>
      <c r="PSH319" s="96"/>
      <c r="PSI319" s="96"/>
      <c r="PSJ319" s="96"/>
      <c r="PSK319" s="96"/>
      <c r="PSL319" s="96"/>
      <c r="PSM319" s="96"/>
      <c r="PSN319" s="96"/>
      <c r="PSO319" s="96"/>
      <c r="PSP319" s="96"/>
      <c r="PSQ319" s="96"/>
      <c r="PSR319" s="96"/>
      <c r="PSS319" s="96"/>
      <c r="PST319" s="96"/>
      <c r="PSU319" s="96"/>
      <c r="PSV319" s="96"/>
      <c r="PSW319" s="96"/>
      <c r="PSX319" s="96"/>
      <c r="PSY319" s="96"/>
      <c r="PSZ319" s="96"/>
      <c r="PTA319" s="96"/>
      <c r="PTB319" s="96"/>
      <c r="PTC319" s="96"/>
      <c r="PTD319" s="96"/>
      <c r="PTE319" s="96"/>
      <c r="PTF319" s="96"/>
      <c r="PTG319" s="96"/>
      <c r="PTH319" s="96"/>
      <c r="PTI319" s="96"/>
      <c r="PTJ319" s="96"/>
      <c r="PTK319" s="96"/>
      <c r="PTL319" s="96"/>
      <c r="PTM319" s="96"/>
      <c r="PTN319" s="96"/>
      <c r="PTO319" s="96"/>
      <c r="PTP319" s="96"/>
      <c r="PTQ319" s="96"/>
      <c r="PTR319" s="96"/>
      <c r="PTS319" s="96"/>
      <c r="PTT319" s="96"/>
      <c r="PTU319" s="96"/>
      <c r="PTV319" s="96"/>
      <c r="PTW319" s="96"/>
      <c r="PTX319" s="96"/>
      <c r="PTY319" s="96"/>
      <c r="PTZ319" s="96"/>
      <c r="PUA319" s="96"/>
      <c r="PUB319" s="96"/>
      <c r="PUC319" s="96"/>
      <c r="PUD319" s="96"/>
      <c r="PUE319" s="96"/>
      <c r="PUF319" s="96"/>
      <c r="PUG319" s="96"/>
      <c r="PUH319" s="96"/>
      <c r="PUI319" s="96"/>
      <c r="PUJ319" s="96"/>
      <c r="PUK319" s="96"/>
      <c r="PUL319" s="96"/>
      <c r="PUM319" s="96"/>
      <c r="PUN319" s="96"/>
      <c r="PUO319" s="96"/>
      <c r="PUP319" s="96"/>
      <c r="PUQ319" s="96"/>
      <c r="PUR319" s="96"/>
      <c r="PUS319" s="96"/>
      <c r="PUT319" s="96"/>
      <c r="PUU319" s="96"/>
      <c r="PUV319" s="96"/>
      <c r="PUW319" s="96"/>
      <c r="PUX319" s="96"/>
      <c r="PUY319" s="96"/>
      <c r="PUZ319" s="96"/>
      <c r="PVA319" s="96"/>
      <c r="PVB319" s="96"/>
      <c r="PVC319" s="96"/>
      <c r="PVD319" s="96"/>
      <c r="PVE319" s="96"/>
      <c r="PVF319" s="96"/>
      <c r="PVG319" s="96"/>
      <c r="PVH319" s="96"/>
      <c r="PVI319" s="96"/>
      <c r="PVJ319" s="96"/>
      <c r="PVK319" s="96"/>
      <c r="PVL319" s="96"/>
      <c r="PVM319" s="96"/>
      <c r="PVN319" s="96"/>
      <c r="PVO319" s="96"/>
      <c r="PVP319" s="96"/>
      <c r="PVQ319" s="96"/>
      <c r="PVR319" s="96"/>
      <c r="PVS319" s="96"/>
      <c r="PVT319" s="96"/>
      <c r="PVU319" s="96"/>
      <c r="PVV319" s="96"/>
      <c r="PVW319" s="96"/>
      <c r="PVX319" s="96"/>
      <c r="PVY319" s="96"/>
      <c r="PVZ319" s="96"/>
      <c r="PWA319" s="96"/>
      <c r="PWB319" s="96"/>
      <c r="PWC319" s="96"/>
      <c r="PWD319" s="96"/>
      <c r="PWE319" s="96"/>
      <c r="PWF319" s="96"/>
      <c r="PWG319" s="96"/>
      <c r="PWH319" s="96"/>
      <c r="PWI319" s="96"/>
      <c r="PWJ319" s="96"/>
      <c r="PWK319" s="96"/>
      <c r="PWL319" s="96"/>
      <c r="PWM319" s="96"/>
      <c r="PWN319" s="96"/>
      <c r="PWO319" s="96"/>
      <c r="PWP319" s="96"/>
      <c r="PWQ319" s="96"/>
      <c r="PWR319" s="96"/>
      <c r="PWS319" s="96"/>
      <c r="PWT319" s="96"/>
      <c r="PWU319" s="96"/>
      <c r="PWV319" s="96"/>
      <c r="PWW319" s="96"/>
      <c r="PWX319" s="96"/>
      <c r="PWY319" s="96"/>
      <c r="PWZ319" s="96"/>
      <c r="PXA319" s="96"/>
      <c r="PXB319" s="96"/>
      <c r="PXC319" s="96"/>
      <c r="PXD319" s="96"/>
      <c r="PXE319" s="96"/>
      <c r="PXF319" s="96"/>
      <c r="PXG319" s="96"/>
      <c r="PXH319" s="96"/>
      <c r="PXI319" s="96"/>
      <c r="PXJ319" s="96"/>
      <c r="PXK319" s="96"/>
      <c r="PXL319" s="96"/>
      <c r="PXM319" s="96"/>
      <c r="PXN319" s="96"/>
      <c r="PXO319" s="96"/>
      <c r="PXP319" s="96"/>
      <c r="PXQ319" s="96"/>
      <c r="PXR319" s="96"/>
      <c r="PXS319" s="96"/>
      <c r="PXT319" s="96"/>
      <c r="PXU319" s="96"/>
      <c r="PXV319" s="96"/>
      <c r="PXW319" s="96"/>
      <c r="PXX319" s="96"/>
      <c r="PXY319" s="96"/>
      <c r="PXZ319" s="96"/>
      <c r="PYA319" s="96"/>
      <c r="PYB319" s="96"/>
      <c r="PYC319" s="96"/>
      <c r="PYD319" s="96"/>
      <c r="PYE319" s="96"/>
      <c r="PYF319" s="96"/>
      <c r="PYG319" s="96"/>
      <c r="PYH319" s="96"/>
      <c r="PYI319" s="96"/>
      <c r="PYJ319" s="96"/>
      <c r="PYK319" s="96"/>
      <c r="PYL319" s="96"/>
      <c r="PYM319" s="96"/>
      <c r="PYN319" s="96"/>
      <c r="PYO319" s="96"/>
      <c r="PYP319" s="96"/>
      <c r="PYQ319" s="96"/>
      <c r="PYR319" s="96"/>
      <c r="PYS319" s="96"/>
      <c r="PYT319" s="96"/>
      <c r="PYU319" s="96"/>
      <c r="PYV319" s="96"/>
      <c r="PYW319" s="96"/>
      <c r="PYX319" s="96"/>
      <c r="PYY319" s="96"/>
      <c r="PYZ319" s="96"/>
      <c r="PZA319" s="96"/>
      <c r="PZB319" s="96"/>
      <c r="PZC319" s="96"/>
      <c r="PZD319" s="96"/>
      <c r="PZE319" s="96"/>
      <c r="PZF319" s="96"/>
      <c r="PZG319" s="96"/>
      <c r="PZH319" s="96"/>
      <c r="PZI319" s="96"/>
      <c r="PZJ319" s="96"/>
      <c r="PZK319" s="96"/>
      <c r="PZL319" s="96"/>
      <c r="PZM319" s="96"/>
      <c r="PZN319" s="96"/>
      <c r="PZO319" s="96"/>
      <c r="PZP319" s="96"/>
      <c r="PZQ319" s="96"/>
      <c r="PZR319" s="96"/>
      <c r="PZS319" s="96"/>
      <c r="PZT319" s="96"/>
      <c r="PZU319" s="96"/>
      <c r="PZV319" s="96"/>
      <c r="PZW319" s="96"/>
      <c r="PZX319" s="96"/>
      <c r="PZY319" s="96"/>
      <c r="PZZ319" s="96"/>
      <c r="QAA319" s="96"/>
      <c r="QAB319" s="96"/>
      <c r="QAC319" s="96"/>
      <c r="QAD319" s="96"/>
      <c r="QAE319" s="96"/>
      <c r="QAF319" s="96"/>
      <c r="QAG319" s="96"/>
      <c r="QAH319" s="96"/>
      <c r="QAI319" s="96"/>
      <c r="QAJ319" s="96"/>
      <c r="QAK319" s="96"/>
      <c r="QAL319" s="96"/>
      <c r="QAM319" s="96"/>
      <c r="QAN319" s="96"/>
      <c r="QAO319" s="96"/>
      <c r="QAP319" s="96"/>
      <c r="QAQ319" s="96"/>
      <c r="QAR319" s="96"/>
      <c r="QAS319" s="96"/>
      <c r="QAT319" s="96"/>
      <c r="QAU319" s="96"/>
      <c r="QAV319" s="96"/>
      <c r="QAW319" s="96"/>
      <c r="QAX319" s="96"/>
      <c r="QAY319" s="96"/>
      <c r="QAZ319" s="96"/>
      <c r="QBA319" s="96"/>
      <c r="QBB319" s="96"/>
      <c r="QBC319" s="96"/>
      <c r="QBD319" s="96"/>
      <c r="QBE319" s="96"/>
      <c r="QBF319" s="96"/>
      <c r="QBG319" s="96"/>
      <c r="QBH319" s="96"/>
      <c r="QBI319" s="96"/>
      <c r="QBJ319" s="96"/>
      <c r="QBK319" s="96"/>
      <c r="QBL319" s="96"/>
      <c r="QBM319" s="96"/>
      <c r="QBN319" s="96"/>
      <c r="QBO319" s="96"/>
      <c r="QBP319" s="96"/>
      <c r="QBQ319" s="96"/>
      <c r="QBR319" s="96"/>
      <c r="QBS319" s="96"/>
      <c r="QBT319" s="96"/>
      <c r="QBU319" s="96"/>
      <c r="QBV319" s="96"/>
      <c r="QBW319" s="96"/>
      <c r="QBX319" s="96"/>
      <c r="QBY319" s="96"/>
      <c r="QBZ319" s="96"/>
      <c r="QCA319" s="96"/>
      <c r="QCB319" s="96"/>
      <c r="QCC319" s="96"/>
      <c r="QCD319" s="96"/>
      <c r="QCE319" s="96"/>
      <c r="QCF319" s="96"/>
      <c r="QCG319" s="96"/>
      <c r="QCH319" s="96"/>
      <c r="QCI319" s="96"/>
      <c r="QCJ319" s="96"/>
      <c r="QCK319" s="96"/>
      <c r="QCL319" s="96"/>
      <c r="QCM319" s="96"/>
      <c r="QCN319" s="96"/>
      <c r="QCO319" s="96"/>
      <c r="QCP319" s="96"/>
      <c r="QCQ319" s="96"/>
      <c r="QCR319" s="96"/>
      <c r="QCS319" s="96"/>
      <c r="QCT319" s="96"/>
      <c r="QCU319" s="96"/>
      <c r="QCV319" s="96"/>
      <c r="QCW319" s="96"/>
      <c r="QCX319" s="96"/>
      <c r="QCY319" s="96"/>
      <c r="QCZ319" s="96"/>
      <c r="QDA319" s="96"/>
      <c r="QDB319" s="96"/>
      <c r="QDC319" s="96"/>
      <c r="QDD319" s="96"/>
      <c r="QDE319" s="96"/>
      <c r="QDF319" s="96"/>
      <c r="QDG319" s="96"/>
      <c r="QDH319" s="96"/>
      <c r="QDI319" s="96"/>
      <c r="QDJ319" s="96"/>
      <c r="QDK319" s="96"/>
      <c r="QDL319" s="96"/>
      <c r="QDM319" s="96"/>
      <c r="QDN319" s="96"/>
      <c r="QDO319" s="96"/>
      <c r="QDP319" s="96"/>
      <c r="QDQ319" s="96"/>
      <c r="QDR319" s="96"/>
      <c r="QDS319" s="96"/>
      <c r="QDT319" s="96"/>
      <c r="QDU319" s="96"/>
      <c r="QDV319" s="96"/>
      <c r="QDW319" s="96"/>
      <c r="QDX319" s="96"/>
      <c r="QDY319" s="96"/>
      <c r="QDZ319" s="96"/>
      <c r="QEA319" s="96"/>
      <c r="QEB319" s="96"/>
      <c r="QEC319" s="96"/>
      <c r="QED319" s="96"/>
      <c r="QEE319" s="96"/>
      <c r="QEF319" s="96"/>
      <c r="QEG319" s="96"/>
      <c r="QEH319" s="96"/>
      <c r="QEI319" s="96"/>
      <c r="QEJ319" s="96"/>
      <c r="QEK319" s="96"/>
      <c r="QEL319" s="96"/>
      <c r="QEM319" s="96"/>
      <c r="QEN319" s="96"/>
      <c r="QEO319" s="96"/>
      <c r="QEP319" s="96"/>
      <c r="QEQ319" s="96"/>
      <c r="QER319" s="96"/>
      <c r="QES319" s="96"/>
      <c r="QET319" s="96"/>
      <c r="QEU319" s="96"/>
      <c r="QEV319" s="96"/>
      <c r="QEW319" s="96"/>
      <c r="QEX319" s="96"/>
      <c r="QEY319" s="96"/>
      <c r="QEZ319" s="96"/>
      <c r="QFA319" s="96"/>
      <c r="QFB319" s="96"/>
      <c r="QFC319" s="96"/>
      <c r="QFD319" s="96"/>
      <c r="QFE319" s="96"/>
      <c r="QFF319" s="96"/>
      <c r="QFG319" s="96"/>
      <c r="QFH319" s="96"/>
      <c r="QFI319" s="96"/>
      <c r="QFJ319" s="96"/>
      <c r="QFK319" s="96"/>
      <c r="QFL319" s="96"/>
      <c r="QFM319" s="96"/>
      <c r="QFN319" s="96"/>
      <c r="QFO319" s="96"/>
      <c r="QFP319" s="96"/>
      <c r="QFQ319" s="96"/>
      <c r="QFR319" s="96"/>
      <c r="QFS319" s="96"/>
      <c r="QFT319" s="96"/>
      <c r="QFU319" s="96"/>
      <c r="QFV319" s="96"/>
      <c r="QFW319" s="96"/>
      <c r="QFX319" s="96"/>
      <c r="QFY319" s="96"/>
      <c r="QFZ319" s="96"/>
      <c r="QGA319" s="96"/>
      <c r="QGB319" s="96"/>
      <c r="QGC319" s="96"/>
      <c r="QGD319" s="96"/>
      <c r="QGE319" s="96"/>
      <c r="QGF319" s="96"/>
      <c r="QGG319" s="96"/>
      <c r="QGH319" s="96"/>
      <c r="QGI319" s="96"/>
      <c r="QGJ319" s="96"/>
      <c r="QGK319" s="96"/>
      <c r="QGL319" s="96"/>
      <c r="QGM319" s="96"/>
      <c r="QGN319" s="96"/>
      <c r="QGO319" s="96"/>
      <c r="QGP319" s="96"/>
      <c r="QGQ319" s="96"/>
      <c r="QGR319" s="96"/>
      <c r="QGS319" s="96"/>
      <c r="QGT319" s="96"/>
      <c r="QGU319" s="96"/>
      <c r="QGV319" s="96"/>
      <c r="QGW319" s="96"/>
      <c r="QGX319" s="96"/>
      <c r="QGY319" s="96"/>
      <c r="QGZ319" s="96"/>
      <c r="QHA319" s="96"/>
      <c r="QHB319" s="96"/>
      <c r="QHC319" s="96"/>
      <c r="QHD319" s="96"/>
      <c r="QHE319" s="96"/>
      <c r="QHF319" s="96"/>
      <c r="QHG319" s="96"/>
      <c r="QHH319" s="96"/>
      <c r="QHI319" s="96"/>
      <c r="QHJ319" s="96"/>
      <c r="QHK319" s="96"/>
      <c r="QHL319" s="96"/>
      <c r="QHM319" s="96"/>
      <c r="QHN319" s="96"/>
      <c r="QHO319" s="96"/>
      <c r="QHP319" s="96"/>
      <c r="QHQ319" s="96"/>
      <c r="QHR319" s="96"/>
      <c r="QHS319" s="96"/>
      <c r="QHT319" s="96"/>
      <c r="QHU319" s="96"/>
      <c r="QHV319" s="96"/>
      <c r="QHW319" s="96"/>
      <c r="QHX319" s="96"/>
      <c r="QHY319" s="96"/>
      <c r="QHZ319" s="96"/>
      <c r="QIA319" s="96"/>
      <c r="QIB319" s="96"/>
      <c r="QIC319" s="96"/>
      <c r="QID319" s="96"/>
      <c r="QIE319" s="96"/>
      <c r="QIF319" s="96"/>
      <c r="QIG319" s="96"/>
      <c r="QIH319" s="96"/>
      <c r="QII319" s="96"/>
      <c r="QIJ319" s="96"/>
      <c r="QIK319" s="96"/>
      <c r="QIL319" s="96"/>
      <c r="QIM319" s="96"/>
      <c r="QIN319" s="96"/>
      <c r="QIO319" s="96"/>
      <c r="QIP319" s="96"/>
      <c r="QIQ319" s="96"/>
      <c r="QIR319" s="96"/>
      <c r="QIS319" s="96"/>
      <c r="QIT319" s="96"/>
      <c r="QIU319" s="96"/>
      <c r="QIV319" s="96"/>
      <c r="QIW319" s="96"/>
      <c r="QIX319" s="96"/>
      <c r="QIY319" s="96"/>
      <c r="QIZ319" s="96"/>
      <c r="QJA319" s="96"/>
      <c r="QJB319" s="96"/>
      <c r="QJC319" s="96"/>
      <c r="QJD319" s="96"/>
      <c r="QJE319" s="96"/>
      <c r="QJF319" s="96"/>
      <c r="QJG319" s="96"/>
      <c r="QJH319" s="96"/>
      <c r="QJI319" s="96"/>
      <c r="QJJ319" s="96"/>
      <c r="QJK319" s="96"/>
      <c r="QJL319" s="96"/>
      <c r="QJM319" s="96"/>
      <c r="QJN319" s="96"/>
      <c r="QJO319" s="96"/>
      <c r="QJP319" s="96"/>
      <c r="QJQ319" s="96"/>
      <c r="QJR319" s="96"/>
      <c r="QJS319" s="96"/>
      <c r="QJT319" s="96"/>
      <c r="QJU319" s="96"/>
      <c r="QJV319" s="96"/>
      <c r="QJW319" s="96"/>
      <c r="QJX319" s="96"/>
      <c r="QJY319" s="96"/>
      <c r="QJZ319" s="96"/>
      <c r="QKA319" s="96"/>
      <c r="QKB319" s="96"/>
      <c r="QKC319" s="96"/>
      <c r="QKD319" s="96"/>
      <c r="QKE319" s="96"/>
      <c r="QKF319" s="96"/>
      <c r="QKG319" s="96"/>
      <c r="QKH319" s="96"/>
      <c r="QKI319" s="96"/>
      <c r="QKJ319" s="96"/>
      <c r="QKK319" s="96"/>
      <c r="QKL319" s="96"/>
      <c r="QKM319" s="96"/>
      <c r="QKN319" s="96"/>
      <c r="QKO319" s="96"/>
      <c r="QKP319" s="96"/>
      <c r="QKQ319" s="96"/>
      <c r="QKR319" s="96"/>
      <c r="QKS319" s="96"/>
      <c r="QKT319" s="96"/>
      <c r="QKU319" s="96"/>
      <c r="QKV319" s="96"/>
      <c r="QKW319" s="96"/>
      <c r="QKX319" s="96"/>
      <c r="QKY319" s="96"/>
      <c r="QKZ319" s="96"/>
      <c r="QLA319" s="96"/>
      <c r="QLB319" s="96"/>
      <c r="QLC319" s="96"/>
      <c r="QLD319" s="96"/>
      <c r="QLE319" s="96"/>
      <c r="QLF319" s="96"/>
      <c r="QLG319" s="96"/>
      <c r="QLH319" s="96"/>
      <c r="QLI319" s="96"/>
      <c r="QLJ319" s="96"/>
      <c r="QLK319" s="96"/>
      <c r="QLL319" s="96"/>
      <c r="QLM319" s="96"/>
      <c r="QLN319" s="96"/>
      <c r="QLO319" s="96"/>
      <c r="QLP319" s="96"/>
      <c r="QLQ319" s="96"/>
      <c r="QLR319" s="96"/>
      <c r="QLS319" s="96"/>
      <c r="QLT319" s="96"/>
      <c r="QLU319" s="96"/>
      <c r="QLV319" s="96"/>
      <c r="QLW319" s="96"/>
      <c r="QLX319" s="96"/>
      <c r="QLY319" s="96"/>
      <c r="QLZ319" s="96"/>
      <c r="QMA319" s="96"/>
      <c r="QMB319" s="96"/>
      <c r="QMC319" s="96"/>
      <c r="QMD319" s="96"/>
      <c r="QME319" s="96"/>
      <c r="QMF319" s="96"/>
      <c r="QMG319" s="96"/>
      <c r="QMH319" s="96"/>
      <c r="QMI319" s="96"/>
      <c r="QMJ319" s="96"/>
      <c r="QMK319" s="96"/>
      <c r="QML319" s="96"/>
      <c r="QMM319" s="96"/>
      <c r="QMN319" s="96"/>
      <c r="QMO319" s="96"/>
      <c r="QMP319" s="96"/>
      <c r="QMQ319" s="96"/>
      <c r="QMR319" s="96"/>
      <c r="QMS319" s="96"/>
      <c r="QMT319" s="96"/>
      <c r="QMU319" s="96"/>
      <c r="QMV319" s="96"/>
      <c r="QMW319" s="96"/>
      <c r="QMX319" s="96"/>
      <c r="QMY319" s="96"/>
      <c r="QMZ319" s="96"/>
      <c r="QNA319" s="96"/>
      <c r="QNB319" s="96"/>
      <c r="QNC319" s="96"/>
      <c r="QND319" s="96"/>
      <c r="QNE319" s="96"/>
      <c r="QNF319" s="96"/>
      <c r="QNG319" s="96"/>
      <c r="QNH319" s="96"/>
      <c r="QNI319" s="96"/>
      <c r="QNJ319" s="96"/>
      <c r="QNK319" s="96"/>
      <c r="QNL319" s="96"/>
      <c r="QNM319" s="96"/>
      <c r="QNN319" s="96"/>
      <c r="QNO319" s="96"/>
      <c r="QNP319" s="96"/>
      <c r="QNQ319" s="96"/>
      <c r="QNR319" s="96"/>
      <c r="QNS319" s="96"/>
      <c r="QNT319" s="96"/>
      <c r="QNU319" s="96"/>
      <c r="QNV319" s="96"/>
      <c r="QNW319" s="96"/>
      <c r="QNX319" s="96"/>
      <c r="QNY319" s="96"/>
      <c r="QNZ319" s="96"/>
      <c r="QOA319" s="96"/>
      <c r="QOB319" s="96"/>
      <c r="QOC319" s="96"/>
      <c r="QOD319" s="96"/>
      <c r="QOE319" s="96"/>
      <c r="QOF319" s="96"/>
      <c r="QOG319" s="96"/>
      <c r="QOH319" s="96"/>
      <c r="QOI319" s="96"/>
      <c r="QOJ319" s="96"/>
      <c r="QOK319" s="96"/>
      <c r="QOL319" s="96"/>
      <c r="QOM319" s="96"/>
      <c r="QON319" s="96"/>
      <c r="QOO319" s="96"/>
      <c r="QOP319" s="96"/>
      <c r="QOQ319" s="96"/>
      <c r="QOR319" s="96"/>
      <c r="QOS319" s="96"/>
      <c r="QOT319" s="96"/>
      <c r="QOU319" s="96"/>
      <c r="QOV319" s="96"/>
      <c r="QOW319" s="96"/>
      <c r="QOX319" s="96"/>
      <c r="QOY319" s="96"/>
      <c r="QOZ319" s="96"/>
      <c r="QPA319" s="96"/>
      <c r="QPB319" s="96"/>
      <c r="QPC319" s="96"/>
      <c r="QPD319" s="96"/>
      <c r="QPE319" s="96"/>
      <c r="QPF319" s="96"/>
      <c r="QPG319" s="96"/>
      <c r="QPH319" s="96"/>
      <c r="QPI319" s="96"/>
      <c r="QPJ319" s="96"/>
      <c r="QPK319" s="96"/>
      <c r="QPL319" s="96"/>
      <c r="QPM319" s="96"/>
      <c r="QPN319" s="96"/>
      <c r="QPO319" s="96"/>
      <c r="QPP319" s="96"/>
      <c r="QPQ319" s="96"/>
      <c r="QPR319" s="96"/>
      <c r="QPS319" s="96"/>
      <c r="QPT319" s="96"/>
      <c r="QPU319" s="96"/>
      <c r="QPV319" s="96"/>
      <c r="QPW319" s="96"/>
      <c r="QPX319" s="96"/>
      <c r="QPY319" s="96"/>
      <c r="QPZ319" s="96"/>
      <c r="QQA319" s="96"/>
      <c r="QQB319" s="96"/>
      <c r="QQC319" s="96"/>
      <c r="QQD319" s="96"/>
      <c r="QQE319" s="96"/>
      <c r="QQF319" s="96"/>
      <c r="QQG319" s="96"/>
      <c r="QQH319" s="96"/>
      <c r="QQI319" s="96"/>
      <c r="QQJ319" s="96"/>
      <c r="QQK319" s="96"/>
      <c r="QQL319" s="96"/>
      <c r="QQM319" s="96"/>
      <c r="QQN319" s="96"/>
      <c r="QQO319" s="96"/>
      <c r="QQP319" s="96"/>
      <c r="QQQ319" s="96"/>
      <c r="QQR319" s="96"/>
      <c r="QQS319" s="96"/>
      <c r="QQT319" s="96"/>
      <c r="QQU319" s="96"/>
      <c r="QQV319" s="96"/>
      <c r="QQW319" s="96"/>
      <c r="QQX319" s="96"/>
      <c r="QQY319" s="96"/>
      <c r="QQZ319" s="96"/>
      <c r="QRA319" s="96"/>
      <c r="QRB319" s="96"/>
      <c r="QRC319" s="96"/>
      <c r="QRD319" s="96"/>
      <c r="QRE319" s="96"/>
      <c r="QRF319" s="96"/>
      <c r="QRG319" s="96"/>
      <c r="QRH319" s="96"/>
      <c r="QRI319" s="96"/>
      <c r="QRJ319" s="96"/>
      <c r="QRK319" s="96"/>
      <c r="QRL319" s="96"/>
      <c r="QRM319" s="96"/>
      <c r="QRN319" s="96"/>
      <c r="QRO319" s="96"/>
      <c r="QRP319" s="96"/>
      <c r="QRQ319" s="96"/>
      <c r="QRR319" s="96"/>
      <c r="QRS319" s="96"/>
      <c r="QRT319" s="96"/>
      <c r="QRU319" s="96"/>
      <c r="QRV319" s="96"/>
      <c r="QRW319" s="96"/>
      <c r="QRX319" s="96"/>
      <c r="QRY319" s="96"/>
      <c r="QRZ319" s="96"/>
      <c r="QSA319" s="96"/>
      <c r="QSB319" s="96"/>
      <c r="QSC319" s="96"/>
      <c r="QSD319" s="96"/>
      <c r="QSE319" s="96"/>
      <c r="QSF319" s="96"/>
      <c r="QSG319" s="96"/>
      <c r="QSH319" s="96"/>
      <c r="QSI319" s="96"/>
      <c r="QSJ319" s="96"/>
      <c r="QSK319" s="96"/>
      <c r="QSL319" s="96"/>
      <c r="QSM319" s="96"/>
      <c r="QSN319" s="96"/>
      <c r="QSO319" s="96"/>
      <c r="QSP319" s="96"/>
      <c r="QSQ319" s="96"/>
      <c r="QSR319" s="96"/>
      <c r="QSS319" s="96"/>
      <c r="QST319" s="96"/>
      <c r="QSU319" s="96"/>
      <c r="QSV319" s="96"/>
      <c r="QSW319" s="96"/>
      <c r="QSX319" s="96"/>
      <c r="QSY319" s="96"/>
      <c r="QSZ319" s="96"/>
      <c r="QTA319" s="96"/>
      <c r="QTB319" s="96"/>
      <c r="QTC319" s="96"/>
      <c r="QTD319" s="96"/>
      <c r="QTE319" s="96"/>
      <c r="QTF319" s="96"/>
      <c r="QTG319" s="96"/>
      <c r="QTH319" s="96"/>
      <c r="QTI319" s="96"/>
      <c r="QTJ319" s="96"/>
      <c r="QTK319" s="96"/>
      <c r="QTL319" s="96"/>
      <c r="QTM319" s="96"/>
      <c r="QTN319" s="96"/>
      <c r="QTO319" s="96"/>
      <c r="QTP319" s="96"/>
      <c r="QTQ319" s="96"/>
      <c r="QTR319" s="96"/>
      <c r="QTS319" s="96"/>
      <c r="QTT319" s="96"/>
      <c r="QTU319" s="96"/>
      <c r="QTV319" s="96"/>
      <c r="QTW319" s="96"/>
      <c r="QTX319" s="96"/>
      <c r="QTY319" s="96"/>
      <c r="QTZ319" s="96"/>
      <c r="QUA319" s="96"/>
      <c r="QUB319" s="96"/>
      <c r="QUC319" s="96"/>
      <c r="QUD319" s="96"/>
      <c r="QUE319" s="96"/>
      <c r="QUF319" s="96"/>
      <c r="QUG319" s="96"/>
      <c r="QUH319" s="96"/>
      <c r="QUI319" s="96"/>
      <c r="QUJ319" s="96"/>
      <c r="QUK319" s="96"/>
      <c r="QUL319" s="96"/>
      <c r="QUM319" s="96"/>
      <c r="QUN319" s="96"/>
      <c r="QUO319" s="96"/>
      <c r="QUP319" s="96"/>
      <c r="QUQ319" s="96"/>
      <c r="QUR319" s="96"/>
      <c r="QUS319" s="96"/>
      <c r="QUT319" s="96"/>
      <c r="QUU319" s="96"/>
      <c r="QUV319" s="96"/>
      <c r="QUW319" s="96"/>
      <c r="QUX319" s="96"/>
      <c r="QUY319" s="96"/>
      <c r="QUZ319" s="96"/>
      <c r="QVA319" s="96"/>
      <c r="QVB319" s="96"/>
      <c r="QVC319" s="96"/>
      <c r="QVD319" s="96"/>
      <c r="QVE319" s="96"/>
      <c r="QVF319" s="96"/>
      <c r="QVG319" s="96"/>
      <c r="QVH319" s="96"/>
      <c r="QVI319" s="96"/>
      <c r="QVJ319" s="96"/>
      <c r="QVK319" s="96"/>
      <c r="QVL319" s="96"/>
      <c r="QVM319" s="96"/>
      <c r="QVN319" s="96"/>
      <c r="QVO319" s="96"/>
      <c r="QVP319" s="96"/>
      <c r="QVQ319" s="96"/>
      <c r="QVR319" s="96"/>
      <c r="QVS319" s="96"/>
      <c r="QVT319" s="96"/>
      <c r="QVU319" s="96"/>
      <c r="QVV319" s="96"/>
      <c r="QVW319" s="96"/>
      <c r="QVX319" s="96"/>
      <c r="QVY319" s="96"/>
      <c r="QVZ319" s="96"/>
      <c r="QWA319" s="96"/>
      <c r="QWB319" s="96"/>
      <c r="QWC319" s="96"/>
      <c r="QWD319" s="96"/>
      <c r="QWE319" s="96"/>
      <c r="QWF319" s="96"/>
      <c r="QWG319" s="96"/>
      <c r="QWH319" s="96"/>
      <c r="QWI319" s="96"/>
      <c r="QWJ319" s="96"/>
      <c r="QWK319" s="96"/>
      <c r="QWL319" s="96"/>
      <c r="QWM319" s="96"/>
      <c r="QWN319" s="96"/>
      <c r="QWO319" s="96"/>
      <c r="QWP319" s="96"/>
      <c r="QWQ319" s="96"/>
      <c r="QWR319" s="96"/>
      <c r="QWS319" s="96"/>
      <c r="QWT319" s="96"/>
      <c r="QWU319" s="96"/>
      <c r="QWV319" s="96"/>
      <c r="QWW319" s="96"/>
      <c r="QWX319" s="96"/>
      <c r="QWY319" s="96"/>
      <c r="QWZ319" s="96"/>
      <c r="QXA319" s="96"/>
      <c r="QXB319" s="96"/>
      <c r="QXC319" s="96"/>
      <c r="QXD319" s="96"/>
      <c r="QXE319" s="96"/>
      <c r="QXF319" s="96"/>
      <c r="QXG319" s="96"/>
      <c r="QXH319" s="96"/>
      <c r="QXI319" s="96"/>
      <c r="QXJ319" s="96"/>
      <c r="QXK319" s="96"/>
      <c r="QXL319" s="96"/>
      <c r="QXM319" s="96"/>
      <c r="QXN319" s="96"/>
      <c r="QXO319" s="96"/>
      <c r="QXP319" s="96"/>
      <c r="QXQ319" s="96"/>
      <c r="QXR319" s="96"/>
      <c r="QXS319" s="96"/>
      <c r="QXT319" s="96"/>
      <c r="QXU319" s="96"/>
      <c r="QXV319" s="96"/>
      <c r="QXW319" s="96"/>
      <c r="QXX319" s="96"/>
      <c r="QXY319" s="96"/>
      <c r="QXZ319" s="96"/>
      <c r="QYA319" s="96"/>
      <c r="QYB319" s="96"/>
      <c r="QYC319" s="96"/>
      <c r="QYD319" s="96"/>
      <c r="QYE319" s="96"/>
      <c r="QYF319" s="96"/>
      <c r="QYG319" s="96"/>
      <c r="QYH319" s="96"/>
      <c r="QYI319" s="96"/>
      <c r="QYJ319" s="96"/>
      <c r="QYK319" s="96"/>
      <c r="QYL319" s="96"/>
      <c r="QYM319" s="96"/>
      <c r="QYN319" s="96"/>
      <c r="QYO319" s="96"/>
      <c r="QYP319" s="96"/>
      <c r="QYQ319" s="96"/>
      <c r="QYR319" s="96"/>
      <c r="QYS319" s="96"/>
      <c r="QYT319" s="96"/>
      <c r="QYU319" s="96"/>
      <c r="QYV319" s="96"/>
      <c r="QYW319" s="96"/>
      <c r="QYX319" s="96"/>
      <c r="QYY319" s="96"/>
      <c r="QYZ319" s="96"/>
      <c r="QZA319" s="96"/>
      <c r="QZB319" s="96"/>
      <c r="QZC319" s="96"/>
      <c r="QZD319" s="96"/>
      <c r="QZE319" s="96"/>
      <c r="QZF319" s="96"/>
      <c r="QZG319" s="96"/>
      <c r="QZH319" s="96"/>
      <c r="QZI319" s="96"/>
      <c r="QZJ319" s="96"/>
      <c r="QZK319" s="96"/>
      <c r="QZL319" s="96"/>
      <c r="QZM319" s="96"/>
      <c r="QZN319" s="96"/>
      <c r="QZO319" s="96"/>
      <c r="QZP319" s="96"/>
      <c r="QZQ319" s="96"/>
      <c r="QZR319" s="96"/>
      <c r="QZS319" s="96"/>
      <c r="QZT319" s="96"/>
      <c r="QZU319" s="96"/>
      <c r="QZV319" s="96"/>
      <c r="QZW319" s="96"/>
      <c r="QZX319" s="96"/>
      <c r="QZY319" s="96"/>
      <c r="QZZ319" s="96"/>
      <c r="RAA319" s="96"/>
      <c r="RAB319" s="96"/>
      <c r="RAC319" s="96"/>
      <c r="RAD319" s="96"/>
      <c r="RAE319" s="96"/>
      <c r="RAF319" s="96"/>
      <c r="RAG319" s="96"/>
      <c r="RAH319" s="96"/>
      <c r="RAI319" s="96"/>
      <c r="RAJ319" s="96"/>
      <c r="RAK319" s="96"/>
      <c r="RAL319" s="96"/>
      <c r="RAM319" s="96"/>
      <c r="RAN319" s="96"/>
      <c r="RAO319" s="96"/>
      <c r="RAP319" s="96"/>
      <c r="RAQ319" s="96"/>
      <c r="RAR319" s="96"/>
      <c r="RAS319" s="96"/>
      <c r="RAT319" s="96"/>
      <c r="RAU319" s="96"/>
      <c r="RAV319" s="96"/>
      <c r="RAW319" s="96"/>
      <c r="RAX319" s="96"/>
      <c r="RAY319" s="96"/>
      <c r="RAZ319" s="96"/>
      <c r="RBA319" s="96"/>
      <c r="RBB319" s="96"/>
      <c r="RBC319" s="96"/>
      <c r="RBD319" s="96"/>
      <c r="RBE319" s="96"/>
      <c r="RBF319" s="96"/>
      <c r="RBG319" s="96"/>
      <c r="RBH319" s="96"/>
      <c r="RBI319" s="96"/>
      <c r="RBJ319" s="96"/>
      <c r="RBK319" s="96"/>
      <c r="RBL319" s="96"/>
      <c r="RBM319" s="96"/>
      <c r="RBN319" s="96"/>
      <c r="RBO319" s="96"/>
      <c r="RBP319" s="96"/>
      <c r="RBQ319" s="96"/>
      <c r="RBR319" s="96"/>
      <c r="RBS319" s="96"/>
      <c r="RBT319" s="96"/>
      <c r="RBU319" s="96"/>
      <c r="RBV319" s="96"/>
      <c r="RBW319" s="96"/>
      <c r="RBX319" s="96"/>
      <c r="RBY319" s="96"/>
      <c r="RBZ319" s="96"/>
      <c r="RCA319" s="96"/>
      <c r="RCB319" s="96"/>
      <c r="RCC319" s="96"/>
      <c r="RCD319" s="96"/>
      <c r="RCE319" s="96"/>
      <c r="RCF319" s="96"/>
      <c r="RCG319" s="96"/>
      <c r="RCH319" s="96"/>
      <c r="RCI319" s="96"/>
      <c r="RCJ319" s="96"/>
      <c r="RCK319" s="96"/>
      <c r="RCL319" s="96"/>
      <c r="RCM319" s="96"/>
      <c r="RCN319" s="96"/>
      <c r="RCO319" s="96"/>
      <c r="RCP319" s="96"/>
      <c r="RCQ319" s="96"/>
      <c r="RCR319" s="96"/>
      <c r="RCS319" s="96"/>
      <c r="RCT319" s="96"/>
      <c r="RCU319" s="96"/>
      <c r="RCV319" s="96"/>
      <c r="RCW319" s="96"/>
      <c r="RCX319" s="96"/>
      <c r="RCY319" s="96"/>
      <c r="RCZ319" s="96"/>
      <c r="RDA319" s="96"/>
      <c r="RDB319" s="96"/>
      <c r="RDC319" s="96"/>
      <c r="RDD319" s="96"/>
      <c r="RDE319" s="96"/>
      <c r="RDF319" s="96"/>
      <c r="RDG319" s="96"/>
      <c r="RDH319" s="96"/>
      <c r="RDI319" s="96"/>
      <c r="RDJ319" s="96"/>
      <c r="RDK319" s="96"/>
      <c r="RDL319" s="96"/>
      <c r="RDM319" s="96"/>
      <c r="RDN319" s="96"/>
      <c r="RDO319" s="96"/>
      <c r="RDP319" s="96"/>
      <c r="RDQ319" s="96"/>
      <c r="RDR319" s="96"/>
      <c r="RDS319" s="96"/>
      <c r="RDT319" s="96"/>
      <c r="RDU319" s="96"/>
      <c r="RDV319" s="96"/>
      <c r="RDW319" s="96"/>
      <c r="RDX319" s="96"/>
      <c r="RDY319" s="96"/>
      <c r="RDZ319" s="96"/>
      <c r="REA319" s="96"/>
      <c r="REB319" s="96"/>
      <c r="REC319" s="96"/>
      <c r="RED319" s="96"/>
      <c r="REE319" s="96"/>
      <c r="REF319" s="96"/>
      <c r="REG319" s="96"/>
      <c r="REH319" s="96"/>
      <c r="REI319" s="96"/>
      <c r="REJ319" s="96"/>
      <c r="REK319" s="96"/>
      <c r="REL319" s="96"/>
      <c r="REM319" s="96"/>
      <c r="REN319" s="96"/>
      <c r="REO319" s="96"/>
      <c r="REP319" s="96"/>
      <c r="REQ319" s="96"/>
      <c r="RER319" s="96"/>
      <c r="RES319" s="96"/>
      <c r="RET319" s="96"/>
      <c r="REU319" s="96"/>
      <c r="REV319" s="96"/>
      <c r="REW319" s="96"/>
      <c r="REX319" s="96"/>
      <c r="REY319" s="96"/>
      <c r="REZ319" s="96"/>
      <c r="RFA319" s="96"/>
      <c r="RFB319" s="96"/>
      <c r="RFC319" s="96"/>
      <c r="RFD319" s="96"/>
      <c r="RFE319" s="96"/>
      <c r="RFF319" s="96"/>
      <c r="RFG319" s="96"/>
      <c r="RFH319" s="96"/>
      <c r="RFI319" s="96"/>
      <c r="RFJ319" s="96"/>
      <c r="RFK319" s="96"/>
      <c r="RFL319" s="96"/>
      <c r="RFM319" s="96"/>
      <c r="RFN319" s="96"/>
      <c r="RFO319" s="96"/>
      <c r="RFP319" s="96"/>
      <c r="RFQ319" s="96"/>
      <c r="RFR319" s="96"/>
      <c r="RFS319" s="96"/>
      <c r="RFT319" s="96"/>
      <c r="RFU319" s="96"/>
      <c r="RFV319" s="96"/>
      <c r="RFW319" s="96"/>
      <c r="RFX319" s="96"/>
      <c r="RFY319" s="96"/>
      <c r="RFZ319" s="96"/>
      <c r="RGA319" s="96"/>
      <c r="RGB319" s="96"/>
      <c r="RGC319" s="96"/>
      <c r="RGD319" s="96"/>
      <c r="RGE319" s="96"/>
      <c r="RGF319" s="96"/>
      <c r="RGG319" s="96"/>
      <c r="RGH319" s="96"/>
      <c r="RGI319" s="96"/>
      <c r="RGJ319" s="96"/>
      <c r="RGK319" s="96"/>
      <c r="RGL319" s="96"/>
      <c r="RGM319" s="96"/>
      <c r="RGN319" s="96"/>
      <c r="RGO319" s="96"/>
      <c r="RGP319" s="96"/>
      <c r="RGQ319" s="96"/>
      <c r="RGR319" s="96"/>
      <c r="RGS319" s="96"/>
      <c r="RGT319" s="96"/>
      <c r="RGU319" s="96"/>
      <c r="RGV319" s="96"/>
      <c r="RGW319" s="96"/>
      <c r="RGX319" s="96"/>
      <c r="RGY319" s="96"/>
      <c r="RGZ319" s="96"/>
      <c r="RHA319" s="96"/>
      <c r="RHB319" s="96"/>
      <c r="RHC319" s="96"/>
      <c r="RHD319" s="96"/>
      <c r="RHE319" s="96"/>
      <c r="RHF319" s="96"/>
      <c r="RHG319" s="96"/>
      <c r="RHH319" s="96"/>
      <c r="RHI319" s="96"/>
      <c r="RHJ319" s="96"/>
      <c r="RHK319" s="96"/>
      <c r="RHL319" s="96"/>
      <c r="RHM319" s="96"/>
      <c r="RHN319" s="96"/>
      <c r="RHO319" s="96"/>
      <c r="RHP319" s="96"/>
      <c r="RHQ319" s="96"/>
      <c r="RHR319" s="96"/>
      <c r="RHS319" s="96"/>
      <c r="RHT319" s="96"/>
      <c r="RHU319" s="96"/>
      <c r="RHV319" s="96"/>
      <c r="RHW319" s="96"/>
      <c r="RHX319" s="96"/>
      <c r="RHY319" s="96"/>
      <c r="RHZ319" s="96"/>
      <c r="RIA319" s="96"/>
      <c r="RIB319" s="96"/>
      <c r="RIC319" s="96"/>
      <c r="RID319" s="96"/>
      <c r="RIE319" s="96"/>
      <c r="RIF319" s="96"/>
      <c r="RIG319" s="96"/>
      <c r="RIH319" s="96"/>
      <c r="RII319" s="96"/>
      <c r="RIJ319" s="96"/>
      <c r="RIK319" s="96"/>
      <c r="RIL319" s="96"/>
      <c r="RIM319" s="96"/>
      <c r="RIN319" s="96"/>
      <c r="RIO319" s="96"/>
      <c r="RIP319" s="96"/>
      <c r="RIQ319" s="96"/>
      <c r="RIR319" s="96"/>
      <c r="RIS319" s="96"/>
      <c r="RIT319" s="96"/>
      <c r="RIU319" s="96"/>
      <c r="RIV319" s="96"/>
      <c r="RIW319" s="96"/>
      <c r="RIX319" s="96"/>
      <c r="RIY319" s="96"/>
      <c r="RIZ319" s="96"/>
      <c r="RJA319" s="96"/>
      <c r="RJB319" s="96"/>
      <c r="RJC319" s="96"/>
      <c r="RJD319" s="96"/>
      <c r="RJE319" s="96"/>
      <c r="RJF319" s="96"/>
      <c r="RJG319" s="96"/>
      <c r="RJH319" s="96"/>
      <c r="RJI319" s="96"/>
      <c r="RJJ319" s="96"/>
      <c r="RJK319" s="96"/>
      <c r="RJL319" s="96"/>
      <c r="RJM319" s="96"/>
      <c r="RJN319" s="96"/>
      <c r="RJO319" s="96"/>
      <c r="RJP319" s="96"/>
      <c r="RJQ319" s="96"/>
      <c r="RJR319" s="96"/>
      <c r="RJS319" s="96"/>
      <c r="RJT319" s="96"/>
      <c r="RJU319" s="96"/>
      <c r="RJV319" s="96"/>
      <c r="RJW319" s="96"/>
      <c r="RJX319" s="96"/>
      <c r="RJY319" s="96"/>
      <c r="RJZ319" s="96"/>
      <c r="RKA319" s="96"/>
      <c r="RKB319" s="96"/>
      <c r="RKC319" s="96"/>
      <c r="RKD319" s="96"/>
      <c r="RKE319" s="96"/>
      <c r="RKF319" s="96"/>
      <c r="RKG319" s="96"/>
      <c r="RKH319" s="96"/>
      <c r="RKI319" s="96"/>
      <c r="RKJ319" s="96"/>
      <c r="RKK319" s="96"/>
      <c r="RKL319" s="96"/>
      <c r="RKM319" s="96"/>
      <c r="RKN319" s="96"/>
      <c r="RKO319" s="96"/>
      <c r="RKP319" s="96"/>
      <c r="RKQ319" s="96"/>
      <c r="RKR319" s="96"/>
      <c r="RKS319" s="96"/>
      <c r="RKT319" s="96"/>
      <c r="RKU319" s="96"/>
      <c r="RKV319" s="96"/>
      <c r="RKW319" s="96"/>
      <c r="RKX319" s="96"/>
      <c r="RKY319" s="96"/>
      <c r="RKZ319" s="96"/>
      <c r="RLA319" s="96"/>
      <c r="RLB319" s="96"/>
      <c r="RLC319" s="96"/>
      <c r="RLD319" s="96"/>
      <c r="RLE319" s="96"/>
      <c r="RLF319" s="96"/>
      <c r="RLG319" s="96"/>
      <c r="RLH319" s="96"/>
      <c r="RLI319" s="96"/>
      <c r="RLJ319" s="96"/>
      <c r="RLK319" s="96"/>
      <c r="RLL319" s="96"/>
      <c r="RLM319" s="96"/>
      <c r="RLN319" s="96"/>
      <c r="RLO319" s="96"/>
      <c r="RLP319" s="96"/>
      <c r="RLQ319" s="96"/>
      <c r="RLR319" s="96"/>
      <c r="RLS319" s="96"/>
      <c r="RLT319" s="96"/>
      <c r="RLU319" s="96"/>
      <c r="RLV319" s="96"/>
      <c r="RLW319" s="96"/>
      <c r="RLX319" s="96"/>
      <c r="RLY319" s="96"/>
      <c r="RLZ319" s="96"/>
      <c r="RMA319" s="96"/>
      <c r="RMB319" s="96"/>
      <c r="RMC319" s="96"/>
      <c r="RMD319" s="96"/>
      <c r="RME319" s="96"/>
      <c r="RMF319" s="96"/>
      <c r="RMG319" s="96"/>
      <c r="RMH319" s="96"/>
      <c r="RMI319" s="96"/>
      <c r="RMJ319" s="96"/>
      <c r="RMK319" s="96"/>
      <c r="RML319" s="96"/>
      <c r="RMM319" s="96"/>
      <c r="RMN319" s="96"/>
      <c r="RMO319" s="96"/>
      <c r="RMP319" s="96"/>
      <c r="RMQ319" s="96"/>
      <c r="RMR319" s="96"/>
      <c r="RMS319" s="96"/>
      <c r="RMT319" s="96"/>
      <c r="RMU319" s="96"/>
      <c r="RMV319" s="96"/>
      <c r="RMW319" s="96"/>
      <c r="RMX319" s="96"/>
      <c r="RMY319" s="96"/>
      <c r="RMZ319" s="96"/>
      <c r="RNA319" s="96"/>
      <c r="RNB319" s="96"/>
      <c r="RNC319" s="96"/>
      <c r="RND319" s="96"/>
      <c r="RNE319" s="96"/>
      <c r="RNF319" s="96"/>
      <c r="RNG319" s="96"/>
      <c r="RNH319" s="96"/>
      <c r="RNI319" s="96"/>
      <c r="RNJ319" s="96"/>
      <c r="RNK319" s="96"/>
      <c r="RNL319" s="96"/>
      <c r="RNM319" s="96"/>
      <c r="RNN319" s="96"/>
      <c r="RNO319" s="96"/>
      <c r="RNP319" s="96"/>
      <c r="RNQ319" s="96"/>
      <c r="RNR319" s="96"/>
      <c r="RNS319" s="96"/>
      <c r="RNT319" s="96"/>
      <c r="RNU319" s="96"/>
      <c r="RNV319" s="96"/>
      <c r="RNW319" s="96"/>
      <c r="RNX319" s="96"/>
      <c r="RNY319" s="96"/>
      <c r="RNZ319" s="96"/>
      <c r="ROA319" s="96"/>
      <c r="ROB319" s="96"/>
      <c r="ROC319" s="96"/>
      <c r="ROD319" s="96"/>
      <c r="ROE319" s="96"/>
      <c r="ROF319" s="96"/>
      <c r="ROG319" s="96"/>
      <c r="ROH319" s="96"/>
      <c r="ROI319" s="96"/>
      <c r="ROJ319" s="96"/>
      <c r="ROK319" s="96"/>
      <c r="ROL319" s="96"/>
      <c r="ROM319" s="96"/>
      <c r="RON319" s="96"/>
      <c r="ROO319" s="96"/>
      <c r="ROP319" s="96"/>
      <c r="ROQ319" s="96"/>
      <c r="ROR319" s="96"/>
      <c r="ROS319" s="96"/>
      <c r="ROT319" s="96"/>
      <c r="ROU319" s="96"/>
      <c r="ROV319" s="96"/>
      <c r="ROW319" s="96"/>
      <c r="ROX319" s="96"/>
      <c r="ROY319" s="96"/>
      <c r="ROZ319" s="96"/>
      <c r="RPA319" s="96"/>
      <c r="RPB319" s="96"/>
      <c r="RPC319" s="96"/>
      <c r="RPD319" s="96"/>
      <c r="RPE319" s="96"/>
      <c r="RPF319" s="96"/>
      <c r="RPG319" s="96"/>
      <c r="RPH319" s="96"/>
      <c r="RPI319" s="96"/>
      <c r="RPJ319" s="96"/>
      <c r="RPK319" s="96"/>
      <c r="RPL319" s="96"/>
      <c r="RPM319" s="96"/>
      <c r="RPN319" s="96"/>
      <c r="RPO319" s="96"/>
      <c r="RPP319" s="96"/>
      <c r="RPQ319" s="96"/>
      <c r="RPR319" s="96"/>
      <c r="RPS319" s="96"/>
      <c r="RPT319" s="96"/>
      <c r="RPU319" s="96"/>
      <c r="RPV319" s="96"/>
      <c r="RPW319" s="96"/>
      <c r="RPX319" s="96"/>
      <c r="RPY319" s="96"/>
      <c r="RPZ319" s="96"/>
      <c r="RQA319" s="96"/>
      <c r="RQB319" s="96"/>
      <c r="RQC319" s="96"/>
      <c r="RQD319" s="96"/>
      <c r="RQE319" s="96"/>
      <c r="RQF319" s="96"/>
      <c r="RQG319" s="96"/>
      <c r="RQH319" s="96"/>
      <c r="RQI319" s="96"/>
      <c r="RQJ319" s="96"/>
      <c r="RQK319" s="96"/>
      <c r="RQL319" s="96"/>
      <c r="RQM319" s="96"/>
      <c r="RQN319" s="96"/>
      <c r="RQO319" s="96"/>
      <c r="RQP319" s="96"/>
      <c r="RQQ319" s="96"/>
      <c r="RQR319" s="96"/>
      <c r="RQS319" s="96"/>
      <c r="RQT319" s="96"/>
      <c r="RQU319" s="96"/>
      <c r="RQV319" s="96"/>
      <c r="RQW319" s="96"/>
      <c r="RQX319" s="96"/>
      <c r="RQY319" s="96"/>
      <c r="RQZ319" s="96"/>
      <c r="RRA319" s="96"/>
      <c r="RRB319" s="96"/>
      <c r="RRC319" s="96"/>
      <c r="RRD319" s="96"/>
      <c r="RRE319" s="96"/>
      <c r="RRF319" s="96"/>
      <c r="RRG319" s="96"/>
      <c r="RRH319" s="96"/>
      <c r="RRI319" s="96"/>
      <c r="RRJ319" s="96"/>
      <c r="RRK319" s="96"/>
      <c r="RRL319" s="96"/>
      <c r="RRM319" s="96"/>
      <c r="RRN319" s="96"/>
      <c r="RRO319" s="96"/>
      <c r="RRP319" s="96"/>
      <c r="RRQ319" s="96"/>
      <c r="RRR319" s="96"/>
      <c r="RRS319" s="96"/>
      <c r="RRT319" s="96"/>
      <c r="RRU319" s="96"/>
      <c r="RRV319" s="96"/>
      <c r="RRW319" s="96"/>
      <c r="RRX319" s="96"/>
      <c r="RRY319" s="96"/>
      <c r="RRZ319" s="96"/>
      <c r="RSA319" s="96"/>
      <c r="RSB319" s="96"/>
      <c r="RSC319" s="96"/>
      <c r="RSD319" s="96"/>
      <c r="RSE319" s="96"/>
      <c r="RSF319" s="96"/>
      <c r="RSG319" s="96"/>
      <c r="RSH319" s="96"/>
      <c r="RSI319" s="96"/>
      <c r="RSJ319" s="96"/>
      <c r="RSK319" s="96"/>
      <c r="RSL319" s="96"/>
      <c r="RSM319" s="96"/>
      <c r="RSN319" s="96"/>
      <c r="RSO319" s="96"/>
      <c r="RSP319" s="96"/>
      <c r="RSQ319" s="96"/>
      <c r="RSR319" s="96"/>
      <c r="RSS319" s="96"/>
      <c r="RST319" s="96"/>
      <c r="RSU319" s="96"/>
      <c r="RSV319" s="96"/>
      <c r="RSW319" s="96"/>
      <c r="RSX319" s="96"/>
      <c r="RSY319" s="96"/>
      <c r="RSZ319" s="96"/>
      <c r="RTA319" s="96"/>
      <c r="RTB319" s="96"/>
      <c r="RTC319" s="96"/>
      <c r="RTD319" s="96"/>
      <c r="RTE319" s="96"/>
      <c r="RTF319" s="96"/>
      <c r="RTG319" s="96"/>
      <c r="RTH319" s="96"/>
      <c r="RTI319" s="96"/>
      <c r="RTJ319" s="96"/>
      <c r="RTK319" s="96"/>
      <c r="RTL319" s="96"/>
      <c r="RTM319" s="96"/>
      <c r="RTN319" s="96"/>
      <c r="RTO319" s="96"/>
      <c r="RTP319" s="96"/>
      <c r="RTQ319" s="96"/>
      <c r="RTR319" s="96"/>
      <c r="RTS319" s="96"/>
      <c r="RTT319" s="96"/>
      <c r="RTU319" s="96"/>
      <c r="RTV319" s="96"/>
      <c r="RTW319" s="96"/>
      <c r="RTX319" s="96"/>
      <c r="RTY319" s="96"/>
      <c r="RTZ319" s="96"/>
      <c r="RUA319" s="96"/>
      <c r="RUB319" s="96"/>
      <c r="RUC319" s="96"/>
      <c r="RUD319" s="96"/>
      <c r="RUE319" s="96"/>
      <c r="RUF319" s="96"/>
      <c r="RUG319" s="96"/>
      <c r="RUH319" s="96"/>
      <c r="RUI319" s="96"/>
      <c r="RUJ319" s="96"/>
      <c r="RUK319" s="96"/>
      <c r="RUL319" s="96"/>
      <c r="RUM319" s="96"/>
      <c r="RUN319" s="96"/>
      <c r="RUO319" s="96"/>
      <c r="RUP319" s="96"/>
      <c r="RUQ319" s="96"/>
      <c r="RUR319" s="96"/>
      <c r="RUS319" s="96"/>
      <c r="RUT319" s="96"/>
      <c r="RUU319" s="96"/>
      <c r="RUV319" s="96"/>
      <c r="RUW319" s="96"/>
      <c r="RUX319" s="96"/>
      <c r="RUY319" s="96"/>
      <c r="RUZ319" s="96"/>
      <c r="RVA319" s="96"/>
      <c r="RVB319" s="96"/>
      <c r="RVC319" s="96"/>
      <c r="RVD319" s="96"/>
      <c r="RVE319" s="96"/>
      <c r="RVF319" s="96"/>
      <c r="RVG319" s="96"/>
      <c r="RVH319" s="96"/>
      <c r="RVI319" s="96"/>
      <c r="RVJ319" s="96"/>
      <c r="RVK319" s="96"/>
      <c r="RVL319" s="96"/>
      <c r="RVM319" s="96"/>
      <c r="RVN319" s="96"/>
      <c r="RVO319" s="96"/>
      <c r="RVP319" s="96"/>
      <c r="RVQ319" s="96"/>
      <c r="RVR319" s="96"/>
      <c r="RVS319" s="96"/>
      <c r="RVT319" s="96"/>
      <c r="RVU319" s="96"/>
      <c r="RVV319" s="96"/>
      <c r="RVW319" s="96"/>
      <c r="RVX319" s="96"/>
      <c r="RVY319" s="96"/>
      <c r="RVZ319" s="96"/>
      <c r="RWA319" s="96"/>
      <c r="RWB319" s="96"/>
      <c r="RWC319" s="96"/>
      <c r="RWD319" s="96"/>
      <c r="RWE319" s="96"/>
      <c r="RWF319" s="96"/>
      <c r="RWG319" s="96"/>
      <c r="RWH319" s="96"/>
      <c r="RWI319" s="96"/>
      <c r="RWJ319" s="96"/>
      <c r="RWK319" s="96"/>
      <c r="RWL319" s="96"/>
      <c r="RWM319" s="96"/>
      <c r="RWN319" s="96"/>
      <c r="RWO319" s="96"/>
      <c r="RWP319" s="96"/>
      <c r="RWQ319" s="96"/>
      <c r="RWR319" s="96"/>
      <c r="RWS319" s="96"/>
      <c r="RWT319" s="96"/>
      <c r="RWU319" s="96"/>
      <c r="RWV319" s="96"/>
      <c r="RWW319" s="96"/>
      <c r="RWX319" s="96"/>
      <c r="RWY319" s="96"/>
      <c r="RWZ319" s="96"/>
      <c r="RXA319" s="96"/>
      <c r="RXB319" s="96"/>
      <c r="RXC319" s="96"/>
      <c r="RXD319" s="96"/>
      <c r="RXE319" s="96"/>
      <c r="RXF319" s="96"/>
      <c r="RXG319" s="96"/>
      <c r="RXH319" s="96"/>
      <c r="RXI319" s="96"/>
      <c r="RXJ319" s="96"/>
      <c r="RXK319" s="96"/>
      <c r="RXL319" s="96"/>
      <c r="RXM319" s="96"/>
      <c r="RXN319" s="96"/>
      <c r="RXO319" s="96"/>
      <c r="RXP319" s="96"/>
      <c r="RXQ319" s="96"/>
      <c r="RXR319" s="96"/>
      <c r="RXS319" s="96"/>
      <c r="RXT319" s="96"/>
      <c r="RXU319" s="96"/>
      <c r="RXV319" s="96"/>
      <c r="RXW319" s="96"/>
      <c r="RXX319" s="96"/>
      <c r="RXY319" s="96"/>
      <c r="RXZ319" s="96"/>
      <c r="RYA319" s="96"/>
      <c r="RYB319" s="96"/>
      <c r="RYC319" s="96"/>
      <c r="RYD319" s="96"/>
      <c r="RYE319" s="96"/>
      <c r="RYF319" s="96"/>
      <c r="RYG319" s="96"/>
      <c r="RYH319" s="96"/>
      <c r="RYI319" s="96"/>
      <c r="RYJ319" s="96"/>
      <c r="RYK319" s="96"/>
      <c r="RYL319" s="96"/>
      <c r="RYM319" s="96"/>
      <c r="RYN319" s="96"/>
      <c r="RYO319" s="96"/>
      <c r="RYP319" s="96"/>
      <c r="RYQ319" s="96"/>
      <c r="RYR319" s="96"/>
      <c r="RYS319" s="96"/>
      <c r="RYT319" s="96"/>
      <c r="RYU319" s="96"/>
      <c r="RYV319" s="96"/>
      <c r="RYW319" s="96"/>
      <c r="RYX319" s="96"/>
      <c r="RYY319" s="96"/>
      <c r="RYZ319" s="96"/>
      <c r="RZA319" s="96"/>
      <c r="RZB319" s="96"/>
      <c r="RZC319" s="96"/>
      <c r="RZD319" s="96"/>
      <c r="RZE319" s="96"/>
      <c r="RZF319" s="96"/>
      <c r="RZG319" s="96"/>
      <c r="RZH319" s="96"/>
      <c r="RZI319" s="96"/>
      <c r="RZJ319" s="96"/>
      <c r="RZK319" s="96"/>
      <c r="RZL319" s="96"/>
      <c r="RZM319" s="96"/>
      <c r="RZN319" s="96"/>
      <c r="RZO319" s="96"/>
      <c r="RZP319" s="96"/>
      <c r="RZQ319" s="96"/>
      <c r="RZR319" s="96"/>
      <c r="RZS319" s="96"/>
      <c r="RZT319" s="96"/>
      <c r="RZU319" s="96"/>
      <c r="RZV319" s="96"/>
      <c r="RZW319" s="96"/>
      <c r="RZX319" s="96"/>
      <c r="RZY319" s="96"/>
      <c r="RZZ319" s="96"/>
      <c r="SAA319" s="96"/>
      <c r="SAB319" s="96"/>
      <c r="SAC319" s="96"/>
      <c r="SAD319" s="96"/>
      <c r="SAE319" s="96"/>
      <c r="SAF319" s="96"/>
      <c r="SAG319" s="96"/>
      <c r="SAH319" s="96"/>
      <c r="SAI319" s="96"/>
      <c r="SAJ319" s="96"/>
      <c r="SAK319" s="96"/>
      <c r="SAL319" s="96"/>
      <c r="SAM319" s="96"/>
      <c r="SAN319" s="96"/>
      <c r="SAO319" s="96"/>
      <c r="SAP319" s="96"/>
      <c r="SAQ319" s="96"/>
      <c r="SAR319" s="96"/>
      <c r="SAS319" s="96"/>
      <c r="SAT319" s="96"/>
      <c r="SAU319" s="96"/>
      <c r="SAV319" s="96"/>
      <c r="SAW319" s="96"/>
      <c r="SAX319" s="96"/>
      <c r="SAY319" s="96"/>
      <c r="SAZ319" s="96"/>
      <c r="SBA319" s="96"/>
      <c r="SBB319" s="96"/>
      <c r="SBC319" s="96"/>
      <c r="SBD319" s="96"/>
      <c r="SBE319" s="96"/>
      <c r="SBF319" s="96"/>
      <c r="SBG319" s="96"/>
      <c r="SBH319" s="96"/>
      <c r="SBI319" s="96"/>
      <c r="SBJ319" s="96"/>
      <c r="SBK319" s="96"/>
      <c r="SBL319" s="96"/>
      <c r="SBM319" s="96"/>
      <c r="SBN319" s="96"/>
      <c r="SBO319" s="96"/>
      <c r="SBP319" s="96"/>
      <c r="SBQ319" s="96"/>
      <c r="SBR319" s="96"/>
      <c r="SBS319" s="96"/>
      <c r="SBT319" s="96"/>
      <c r="SBU319" s="96"/>
      <c r="SBV319" s="96"/>
      <c r="SBW319" s="96"/>
      <c r="SBX319" s="96"/>
      <c r="SBY319" s="96"/>
      <c r="SBZ319" s="96"/>
      <c r="SCA319" s="96"/>
      <c r="SCB319" s="96"/>
      <c r="SCC319" s="96"/>
      <c r="SCD319" s="96"/>
      <c r="SCE319" s="96"/>
      <c r="SCF319" s="96"/>
      <c r="SCG319" s="96"/>
      <c r="SCH319" s="96"/>
      <c r="SCI319" s="96"/>
      <c r="SCJ319" s="96"/>
      <c r="SCK319" s="96"/>
      <c r="SCL319" s="96"/>
      <c r="SCM319" s="96"/>
      <c r="SCN319" s="96"/>
      <c r="SCO319" s="96"/>
      <c r="SCP319" s="96"/>
      <c r="SCQ319" s="96"/>
      <c r="SCR319" s="96"/>
      <c r="SCS319" s="96"/>
      <c r="SCT319" s="96"/>
      <c r="SCU319" s="96"/>
      <c r="SCV319" s="96"/>
      <c r="SCW319" s="96"/>
      <c r="SCX319" s="96"/>
      <c r="SCY319" s="96"/>
      <c r="SCZ319" s="96"/>
      <c r="SDA319" s="96"/>
      <c r="SDB319" s="96"/>
      <c r="SDC319" s="96"/>
      <c r="SDD319" s="96"/>
      <c r="SDE319" s="96"/>
      <c r="SDF319" s="96"/>
      <c r="SDG319" s="96"/>
      <c r="SDH319" s="96"/>
      <c r="SDI319" s="96"/>
      <c r="SDJ319" s="96"/>
      <c r="SDK319" s="96"/>
      <c r="SDL319" s="96"/>
      <c r="SDM319" s="96"/>
      <c r="SDN319" s="96"/>
      <c r="SDO319" s="96"/>
      <c r="SDP319" s="96"/>
      <c r="SDQ319" s="96"/>
      <c r="SDR319" s="96"/>
      <c r="SDS319" s="96"/>
      <c r="SDT319" s="96"/>
      <c r="SDU319" s="96"/>
      <c r="SDV319" s="96"/>
      <c r="SDW319" s="96"/>
      <c r="SDX319" s="96"/>
      <c r="SDY319" s="96"/>
      <c r="SDZ319" s="96"/>
      <c r="SEA319" s="96"/>
      <c r="SEB319" s="96"/>
      <c r="SEC319" s="96"/>
      <c r="SED319" s="96"/>
      <c r="SEE319" s="96"/>
      <c r="SEF319" s="96"/>
      <c r="SEG319" s="96"/>
      <c r="SEH319" s="96"/>
      <c r="SEI319" s="96"/>
      <c r="SEJ319" s="96"/>
      <c r="SEK319" s="96"/>
      <c r="SEL319" s="96"/>
      <c r="SEM319" s="96"/>
      <c r="SEN319" s="96"/>
      <c r="SEO319" s="96"/>
      <c r="SEP319" s="96"/>
      <c r="SEQ319" s="96"/>
      <c r="SER319" s="96"/>
      <c r="SES319" s="96"/>
      <c r="SET319" s="96"/>
      <c r="SEU319" s="96"/>
      <c r="SEV319" s="96"/>
      <c r="SEW319" s="96"/>
      <c r="SEX319" s="96"/>
      <c r="SEY319" s="96"/>
      <c r="SEZ319" s="96"/>
      <c r="SFA319" s="96"/>
      <c r="SFB319" s="96"/>
      <c r="SFC319" s="96"/>
      <c r="SFD319" s="96"/>
      <c r="SFE319" s="96"/>
      <c r="SFF319" s="96"/>
      <c r="SFG319" s="96"/>
      <c r="SFH319" s="96"/>
      <c r="SFI319" s="96"/>
      <c r="SFJ319" s="96"/>
      <c r="SFK319" s="96"/>
      <c r="SFL319" s="96"/>
      <c r="SFM319" s="96"/>
      <c r="SFN319" s="96"/>
      <c r="SFO319" s="96"/>
      <c r="SFP319" s="96"/>
      <c r="SFQ319" s="96"/>
      <c r="SFR319" s="96"/>
      <c r="SFS319" s="96"/>
      <c r="SFT319" s="96"/>
      <c r="SFU319" s="96"/>
      <c r="SFV319" s="96"/>
      <c r="SFW319" s="96"/>
      <c r="SFX319" s="96"/>
      <c r="SFY319" s="96"/>
      <c r="SFZ319" s="96"/>
      <c r="SGA319" s="96"/>
      <c r="SGB319" s="96"/>
      <c r="SGC319" s="96"/>
      <c r="SGD319" s="96"/>
      <c r="SGE319" s="96"/>
      <c r="SGF319" s="96"/>
      <c r="SGG319" s="96"/>
      <c r="SGH319" s="96"/>
      <c r="SGI319" s="96"/>
      <c r="SGJ319" s="96"/>
      <c r="SGK319" s="96"/>
      <c r="SGL319" s="96"/>
      <c r="SGM319" s="96"/>
      <c r="SGN319" s="96"/>
      <c r="SGO319" s="96"/>
      <c r="SGP319" s="96"/>
      <c r="SGQ319" s="96"/>
      <c r="SGR319" s="96"/>
      <c r="SGS319" s="96"/>
      <c r="SGT319" s="96"/>
      <c r="SGU319" s="96"/>
      <c r="SGV319" s="96"/>
      <c r="SGW319" s="96"/>
      <c r="SGX319" s="96"/>
      <c r="SGY319" s="96"/>
      <c r="SGZ319" s="96"/>
      <c r="SHA319" s="96"/>
      <c r="SHB319" s="96"/>
      <c r="SHC319" s="96"/>
      <c r="SHD319" s="96"/>
      <c r="SHE319" s="96"/>
      <c r="SHF319" s="96"/>
      <c r="SHG319" s="96"/>
      <c r="SHH319" s="96"/>
      <c r="SHI319" s="96"/>
      <c r="SHJ319" s="96"/>
      <c r="SHK319" s="96"/>
      <c r="SHL319" s="96"/>
      <c r="SHM319" s="96"/>
      <c r="SHN319" s="96"/>
      <c r="SHO319" s="96"/>
      <c r="SHP319" s="96"/>
      <c r="SHQ319" s="96"/>
      <c r="SHR319" s="96"/>
      <c r="SHS319" s="96"/>
      <c r="SHT319" s="96"/>
      <c r="SHU319" s="96"/>
      <c r="SHV319" s="96"/>
      <c r="SHW319" s="96"/>
      <c r="SHX319" s="96"/>
      <c r="SHY319" s="96"/>
      <c r="SHZ319" s="96"/>
      <c r="SIA319" s="96"/>
      <c r="SIB319" s="96"/>
      <c r="SIC319" s="96"/>
      <c r="SID319" s="96"/>
      <c r="SIE319" s="96"/>
      <c r="SIF319" s="96"/>
      <c r="SIG319" s="96"/>
      <c r="SIH319" s="96"/>
      <c r="SII319" s="96"/>
      <c r="SIJ319" s="96"/>
      <c r="SIK319" s="96"/>
      <c r="SIL319" s="96"/>
      <c r="SIM319" s="96"/>
      <c r="SIN319" s="96"/>
      <c r="SIO319" s="96"/>
      <c r="SIP319" s="96"/>
      <c r="SIQ319" s="96"/>
      <c r="SIR319" s="96"/>
      <c r="SIS319" s="96"/>
      <c r="SIT319" s="96"/>
      <c r="SIU319" s="96"/>
      <c r="SIV319" s="96"/>
      <c r="SIW319" s="96"/>
      <c r="SIX319" s="96"/>
      <c r="SIY319" s="96"/>
      <c r="SIZ319" s="96"/>
      <c r="SJA319" s="96"/>
      <c r="SJB319" s="96"/>
      <c r="SJC319" s="96"/>
      <c r="SJD319" s="96"/>
      <c r="SJE319" s="96"/>
      <c r="SJF319" s="96"/>
      <c r="SJG319" s="96"/>
      <c r="SJH319" s="96"/>
      <c r="SJI319" s="96"/>
      <c r="SJJ319" s="96"/>
      <c r="SJK319" s="96"/>
      <c r="SJL319" s="96"/>
      <c r="SJM319" s="96"/>
      <c r="SJN319" s="96"/>
      <c r="SJO319" s="96"/>
      <c r="SJP319" s="96"/>
      <c r="SJQ319" s="96"/>
      <c r="SJR319" s="96"/>
      <c r="SJS319" s="96"/>
      <c r="SJT319" s="96"/>
      <c r="SJU319" s="96"/>
      <c r="SJV319" s="96"/>
      <c r="SJW319" s="96"/>
      <c r="SJX319" s="96"/>
      <c r="SJY319" s="96"/>
      <c r="SJZ319" s="96"/>
      <c r="SKA319" s="96"/>
      <c r="SKB319" s="96"/>
      <c r="SKC319" s="96"/>
      <c r="SKD319" s="96"/>
      <c r="SKE319" s="96"/>
      <c r="SKF319" s="96"/>
      <c r="SKG319" s="96"/>
      <c r="SKH319" s="96"/>
      <c r="SKI319" s="96"/>
      <c r="SKJ319" s="96"/>
      <c r="SKK319" s="96"/>
      <c r="SKL319" s="96"/>
      <c r="SKM319" s="96"/>
      <c r="SKN319" s="96"/>
      <c r="SKO319" s="96"/>
      <c r="SKP319" s="96"/>
      <c r="SKQ319" s="96"/>
      <c r="SKR319" s="96"/>
      <c r="SKS319" s="96"/>
      <c r="SKT319" s="96"/>
      <c r="SKU319" s="96"/>
      <c r="SKV319" s="96"/>
      <c r="SKW319" s="96"/>
      <c r="SKX319" s="96"/>
      <c r="SKY319" s="96"/>
      <c r="SKZ319" s="96"/>
      <c r="SLA319" s="96"/>
      <c r="SLB319" s="96"/>
      <c r="SLC319" s="96"/>
      <c r="SLD319" s="96"/>
      <c r="SLE319" s="96"/>
      <c r="SLF319" s="96"/>
      <c r="SLG319" s="96"/>
      <c r="SLH319" s="96"/>
      <c r="SLI319" s="96"/>
      <c r="SLJ319" s="96"/>
      <c r="SLK319" s="96"/>
      <c r="SLL319" s="96"/>
      <c r="SLM319" s="96"/>
      <c r="SLN319" s="96"/>
      <c r="SLO319" s="96"/>
      <c r="SLP319" s="96"/>
      <c r="SLQ319" s="96"/>
      <c r="SLR319" s="96"/>
      <c r="SLS319" s="96"/>
      <c r="SLT319" s="96"/>
      <c r="SLU319" s="96"/>
      <c r="SLV319" s="96"/>
      <c r="SLW319" s="96"/>
      <c r="SLX319" s="96"/>
      <c r="SLY319" s="96"/>
      <c r="SLZ319" s="96"/>
      <c r="SMA319" s="96"/>
      <c r="SMB319" s="96"/>
      <c r="SMC319" s="96"/>
      <c r="SMD319" s="96"/>
      <c r="SME319" s="96"/>
      <c r="SMF319" s="96"/>
      <c r="SMG319" s="96"/>
      <c r="SMH319" s="96"/>
      <c r="SMI319" s="96"/>
      <c r="SMJ319" s="96"/>
      <c r="SMK319" s="96"/>
      <c r="SML319" s="96"/>
      <c r="SMM319" s="96"/>
      <c r="SMN319" s="96"/>
      <c r="SMO319" s="96"/>
      <c r="SMP319" s="96"/>
      <c r="SMQ319" s="96"/>
      <c r="SMR319" s="96"/>
      <c r="SMS319" s="96"/>
      <c r="SMT319" s="96"/>
      <c r="SMU319" s="96"/>
      <c r="SMV319" s="96"/>
      <c r="SMW319" s="96"/>
      <c r="SMX319" s="96"/>
      <c r="SMY319" s="96"/>
      <c r="SMZ319" s="96"/>
      <c r="SNA319" s="96"/>
      <c r="SNB319" s="96"/>
      <c r="SNC319" s="96"/>
      <c r="SND319" s="96"/>
      <c r="SNE319" s="96"/>
      <c r="SNF319" s="96"/>
      <c r="SNG319" s="96"/>
      <c r="SNH319" s="96"/>
      <c r="SNI319" s="96"/>
      <c r="SNJ319" s="96"/>
      <c r="SNK319" s="96"/>
      <c r="SNL319" s="96"/>
      <c r="SNM319" s="96"/>
      <c r="SNN319" s="96"/>
      <c r="SNO319" s="96"/>
      <c r="SNP319" s="96"/>
      <c r="SNQ319" s="96"/>
      <c r="SNR319" s="96"/>
      <c r="SNS319" s="96"/>
      <c r="SNT319" s="96"/>
      <c r="SNU319" s="96"/>
      <c r="SNV319" s="96"/>
      <c r="SNW319" s="96"/>
      <c r="SNX319" s="96"/>
      <c r="SNY319" s="96"/>
      <c r="SNZ319" s="96"/>
      <c r="SOA319" s="96"/>
      <c r="SOB319" s="96"/>
      <c r="SOC319" s="96"/>
      <c r="SOD319" s="96"/>
      <c r="SOE319" s="96"/>
      <c r="SOF319" s="96"/>
      <c r="SOG319" s="96"/>
      <c r="SOH319" s="96"/>
      <c r="SOI319" s="96"/>
      <c r="SOJ319" s="96"/>
      <c r="SOK319" s="96"/>
      <c r="SOL319" s="96"/>
      <c r="SOM319" s="96"/>
      <c r="SON319" s="96"/>
      <c r="SOO319" s="96"/>
      <c r="SOP319" s="96"/>
      <c r="SOQ319" s="96"/>
      <c r="SOR319" s="96"/>
      <c r="SOS319" s="96"/>
      <c r="SOT319" s="96"/>
      <c r="SOU319" s="96"/>
      <c r="SOV319" s="96"/>
      <c r="SOW319" s="96"/>
      <c r="SOX319" s="96"/>
      <c r="SOY319" s="96"/>
      <c r="SOZ319" s="96"/>
      <c r="SPA319" s="96"/>
      <c r="SPB319" s="96"/>
      <c r="SPC319" s="96"/>
      <c r="SPD319" s="96"/>
      <c r="SPE319" s="96"/>
      <c r="SPF319" s="96"/>
      <c r="SPG319" s="96"/>
      <c r="SPH319" s="96"/>
      <c r="SPI319" s="96"/>
      <c r="SPJ319" s="96"/>
      <c r="SPK319" s="96"/>
      <c r="SPL319" s="96"/>
      <c r="SPM319" s="96"/>
      <c r="SPN319" s="96"/>
      <c r="SPO319" s="96"/>
      <c r="SPP319" s="96"/>
      <c r="SPQ319" s="96"/>
      <c r="SPR319" s="96"/>
      <c r="SPS319" s="96"/>
      <c r="SPT319" s="96"/>
      <c r="SPU319" s="96"/>
      <c r="SPV319" s="96"/>
      <c r="SPW319" s="96"/>
      <c r="SPX319" s="96"/>
      <c r="SPY319" s="96"/>
      <c r="SPZ319" s="96"/>
      <c r="SQA319" s="96"/>
      <c r="SQB319" s="96"/>
      <c r="SQC319" s="96"/>
      <c r="SQD319" s="96"/>
      <c r="SQE319" s="96"/>
      <c r="SQF319" s="96"/>
      <c r="SQG319" s="96"/>
      <c r="SQH319" s="96"/>
      <c r="SQI319" s="96"/>
      <c r="SQJ319" s="96"/>
      <c r="SQK319" s="96"/>
      <c r="SQL319" s="96"/>
      <c r="SQM319" s="96"/>
      <c r="SQN319" s="96"/>
      <c r="SQO319" s="96"/>
      <c r="SQP319" s="96"/>
      <c r="SQQ319" s="96"/>
      <c r="SQR319" s="96"/>
      <c r="SQS319" s="96"/>
      <c r="SQT319" s="96"/>
      <c r="SQU319" s="96"/>
      <c r="SQV319" s="96"/>
      <c r="SQW319" s="96"/>
      <c r="SQX319" s="96"/>
      <c r="SQY319" s="96"/>
      <c r="SQZ319" s="96"/>
      <c r="SRA319" s="96"/>
      <c r="SRB319" s="96"/>
      <c r="SRC319" s="96"/>
      <c r="SRD319" s="96"/>
      <c r="SRE319" s="96"/>
      <c r="SRF319" s="96"/>
      <c r="SRG319" s="96"/>
      <c r="SRH319" s="96"/>
      <c r="SRI319" s="96"/>
      <c r="SRJ319" s="96"/>
      <c r="SRK319" s="96"/>
      <c r="SRL319" s="96"/>
      <c r="SRM319" s="96"/>
      <c r="SRN319" s="96"/>
      <c r="SRO319" s="96"/>
      <c r="SRP319" s="96"/>
      <c r="SRQ319" s="96"/>
      <c r="SRR319" s="96"/>
      <c r="SRS319" s="96"/>
      <c r="SRT319" s="96"/>
      <c r="SRU319" s="96"/>
      <c r="SRV319" s="96"/>
      <c r="SRW319" s="96"/>
      <c r="SRX319" s="96"/>
      <c r="SRY319" s="96"/>
      <c r="SRZ319" s="96"/>
      <c r="SSA319" s="96"/>
      <c r="SSB319" s="96"/>
      <c r="SSC319" s="96"/>
      <c r="SSD319" s="96"/>
      <c r="SSE319" s="96"/>
      <c r="SSF319" s="96"/>
      <c r="SSG319" s="96"/>
      <c r="SSH319" s="96"/>
      <c r="SSI319" s="96"/>
      <c r="SSJ319" s="96"/>
      <c r="SSK319" s="96"/>
      <c r="SSL319" s="96"/>
      <c r="SSM319" s="96"/>
      <c r="SSN319" s="96"/>
      <c r="SSO319" s="96"/>
      <c r="SSP319" s="96"/>
      <c r="SSQ319" s="96"/>
      <c r="SSR319" s="96"/>
      <c r="SSS319" s="96"/>
      <c r="SST319" s="96"/>
      <c r="SSU319" s="96"/>
      <c r="SSV319" s="96"/>
      <c r="SSW319" s="96"/>
      <c r="SSX319" s="96"/>
      <c r="SSY319" s="96"/>
      <c r="SSZ319" s="96"/>
      <c r="STA319" s="96"/>
      <c r="STB319" s="96"/>
      <c r="STC319" s="96"/>
      <c r="STD319" s="96"/>
      <c r="STE319" s="96"/>
      <c r="STF319" s="96"/>
      <c r="STG319" s="96"/>
      <c r="STH319" s="96"/>
      <c r="STI319" s="96"/>
      <c r="STJ319" s="96"/>
      <c r="STK319" s="96"/>
      <c r="STL319" s="96"/>
      <c r="STM319" s="96"/>
      <c r="STN319" s="96"/>
      <c r="STO319" s="96"/>
      <c r="STP319" s="96"/>
      <c r="STQ319" s="96"/>
      <c r="STR319" s="96"/>
      <c r="STS319" s="96"/>
      <c r="STT319" s="96"/>
      <c r="STU319" s="96"/>
      <c r="STV319" s="96"/>
      <c r="STW319" s="96"/>
      <c r="STX319" s="96"/>
      <c r="STY319" s="96"/>
      <c r="STZ319" s="96"/>
      <c r="SUA319" s="96"/>
      <c r="SUB319" s="96"/>
      <c r="SUC319" s="96"/>
      <c r="SUD319" s="96"/>
      <c r="SUE319" s="96"/>
      <c r="SUF319" s="96"/>
      <c r="SUG319" s="96"/>
      <c r="SUH319" s="96"/>
      <c r="SUI319" s="96"/>
      <c r="SUJ319" s="96"/>
      <c r="SUK319" s="96"/>
      <c r="SUL319" s="96"/>
      <c r="SUM319" s="96"/>
      <c r="SUN319" s="96"/>
      <c r="SUO319" s="96"/>
      <c r="SUP319" s="96"/>
      <c r="SUQ319" s="96"/>
      <c r="SUR319" s="96"/>
      <c r="SUS319" s="96"/>
      <c r="SUT319" s="96"/>
      <c r="SUU319" s="96"/>
      <c r="SUV319" s="96"/>
      <c r="SUW319" s="96"/>
      <c r="SUX319" s="96"/>
      <c r="SUY319" s="96"/>
      <c r="SUZ319" s="96"/>
      <c r="SVA319" s="96"/>
      <c r="SVB319" s="96"/>
      <c r="SVC319" s="96"/>
      <c r="SVD319" s="96"/>
      <c r="SVE319" s="96"/>
      <c r="SVF319" s="96"/>
      <c r="SVG319" s="96"/>
      <c r="SVH319" s="96"/>
      <c r="SVI319" s="96"/>
      <c r="SVJ319" s="96"/>
      <c r="SVK319" s="96"/>
      <c r="SVL319" s="96"/>
      <c r="SVM319" s="96"/>
      <c r="SVN319" s="96"/>
      <c r="SVO319" s="96"/>
      <c r="SVP319" s="96"/>
      <c r="SVQ319" s="96"/>
      <c r="SVR319" s="96"/>
      <c r="SVS319" s="96"/>
      <c r="SVT319" s="96"/>
      <c r="SVU319" s="96"/>
      <c r="SVV319" s="96"/>
      <c r="SVW319" s="96"/>
      <c r="SVX319" s="96"/>
      <c r="SVY319" s="96"/>
      <c r="SVZ319" s="96"/>
      <c r="SWA319" s="96"/>
      <c r="SWB319" s="96"/>
      <c r="SWC319" s="96"/>
      <c r="SWD319" s="96"/>
      <c r="SWE319" s="96"/>
      <c r="SWF319" s="96"/>
      <c r="SWG319" s="96"/>
      <c r="SWH319" s="96"/>
      <c r="SWI319" s="96"/>
      <c r="SWJ319" s="96"/>
      <c r="SWK319" s="96"/>
      <c r="SWL319" s="96"/>
      <c r="SWM319" s="96"/>
      <c r="SWN319" s="96"/>
      <c r="SWO319" s="96"/>
      <c r="SWP319" s="96"/>
      <c r="SWQ319" s="96"/>
      <c r="SWR319" s="96"/>
      <c r="SWS319" s="96"/>
      <c r="SWT319" s="96"/>
      <c r="SWU319" s="96"/>
      <c r="SWV319" s="96"/>
      <c r="SWW319" s="96"/>
      <c r="SWX319" s="96"/>
      <c r="SWY319" s="96"/>
      <c r="SWZ319" s="96"/>
      <c r="SXA319" s="96"/>
      <c r="SXB319" s="96"/>
      <c r="SXC319" s="96"/>
      <c r="SXD319" s="96"/>
      <c r="SXE319" s="96"/>
      <c r="SXF319" s="96"/>
      <c r="SXG319" s="96"/>
      <c r="SXH319" s="96"/>
      <c r="SXI319" s="96"/>
      <c r="SXJ319" s="96"/>
      <c r="SXK319" s="96"/>
      <c r="SXL319" s="96"/>
      <c r="SXM319" s="96"/>
      <c r="SXN319" s="96"/>
      <c r="SXO319" s="96"/>
      <c r="SXP319" s="96"/>
      <c r="SXQ319" s="96"/>
      <c r="SXR319" s="96"/>
      <c r="SXS319" s="96"/>
      <c r="SXT319" s="96"/>
      <c r="SXU319" s="96"/>
      <c r="SXV319" s="96"/>
      <c r="SXW319" s="96"/>
      <c r="SXX319" s="96"/>
      <c r="SXY319" s="96"/>
      <c r="SXZ319" s="96"/>
      <c r="SYA319" s="96"/>
      <c r="SYB319" s="96"/>
      <c r="SYC319" s="96"/>
      <c r="SYD319" s="96"/>
      <c r="SYE319" s="96"/>
      <c r="SYF319" s="96"/>
      <c r="SYG319" s="96"/>
      <c r="SYH319" s="96"/>
      <c r="SYI319" s="96"/>
      <c r="SYJ319" s="96"/>
      <c r="SYK319" s="96"/>
      <c r="SYL319" s="96"/>
      <c r="SYM319" s="96"/>
      <c r="SYN319" s="96"/>
      <c r="SYO319" s="96"/>
      <c r="SYP319" s="96"/>
      <c r="SYQ319" s="96"/>
      <c r="SYR319" s="96"/>
      <c r="SYS319" s="96"/>
      <c r="SYT319" s="96"/>
      <c r="SYU319" s="96"/>
      <c r="SYV319" s="96"/>
      <c r="SYW319" s="96"/>
      <c r="SYX319" s="96"/>
      <c r="SYY319" s="96"/>
      <c r="SYZ319" s="96"/>
      <c r="SZA319" s="96"/>
      <c r="SZB319" s="96"/>
      <c r="SZC319" s="96"/>
      <c r="SZD319" s="96"/>
      <c r="SZE319" s="96"/>
      <c r="SZF319" s="96"/>
      <c r="SZG319" s="96"/>
      <c r="SZH319" s="96"/>
      <c r="SZI319" s="96"/>
      <c r="SZJ319" s="96"/>
      <c r="SZK319" s="96"/>
      <c r="SZL319" s="96"/>
      <c r="SZM319" s="96"/>
      <c r="SZN319" s="96"/>
      <c r="SZO319" s="96"/>
      <c r="SZP319" s="96"/>
      <c r="SZQ319" s="96"/>
      <c r="SZR319" s="96"/>
      <c r="SZS319" s="96"/>
      <c r="SZT319" s="96"/>
      <c r="SZU319" s="96"/>
      <c r="SZV319" s="96"/>
      <c r="SZW319" s="96"/>
      <c r="SZX319" s="96"/>
      <c r="SZY319" s="96"/>
      <c r="SZZ319" s="96"/>
      <c r="TAA319" s="96"/>
      <c r="TAB319" s="96"/>
      <c r="TAC319" s="96"/>
      <c r="TAD319" s="96"/>
      <c r="TAE319" s="96"/>
      <c r="TAF319" s="96"/>
      <c r="TAG319" s="96"/>
      <c r="TAH319" s="96"/>
      <c r="TAI319" s="96"/>
      <c r="TAJ319" s="96"/>
      <c r="TAK319" s="96"/>
      <c r="TAL319" s="96"/>
      <c r="TAM319" s="96"/>
      <c r="TAN319" s="96"/>
      <c r="TAO319" s="96"/>
      <c r="TAP319" s="96"/>
      <c r="TAQ319" s="96"/>
      <c r="TAR319" s="96"/>
      <c r="TAS319" s="96"/>
      <c r="TAT319" s="96"/>
      <c r="TAU319" s="96"/>
      <c r="TAV319" s="96"/>
      <c r="TAW319" s="96"/>
      <c r="TAX319" s="96"/>
      <c r="TAY319" s="96"/>
      <c r="TAZ319" s="96"/>
      <c r="TBA319" s="96"/>
      <c r="TBB319" s="96"/>
      <c r="TBC319" s="96"/>
      <c r="TBD319" s="96"/>
      <c r="TBE319" s="96"/>
      <c r="TBF319" s="96"/>
      <c r="TBG319" s="96"/>
      <c r="TBH319" s="96"/>
      <c r="TBI319" s="96"/>
      <c r="TBJ319" s="96"/>
      <c r="TBK319" s="96"/>
      <c r="TBL319" s="96"/>
      <c r="TBM319" s="96"/>
      <c r="TBN319" s="96"/>
      <c r="TBO319" s="96"/>
      <c r="TBP319" s="96"/>
      <c r="TBQ319" s="96"/>
      <c r="TBR319" s="96"/>
      <c r="TBS319" s="96"/>
      <c r="TBT319" s="96"/>
      <c r="TBU319" s="96"/>
      <c r="TBV319" s="96"/>
      <c r="TBW319" s="96"/>
      <c r="TBX319" s="96"/>
      <c r="TBY319" s="96"/>
      <c r="TBZ319" s="96"/>
      <c r="TCA319" s="96"/>
      <c r="TCB319" s="96"/>
      <c r="TCC319" s="96"/>
      <c r="TCD319" s="96"/>
      <c r="TCE319" s="96"/>
      <c r="TCF319" s="96"/>
      <c r="TCG319" s="96"/>
      <c r="TCH319" s="96"/>
      <c r="TCI319" s="96"/>
      <c r="TCJ319" s="96"/>
      <c r="TCK319" s="96"/>
      <c r="TCL319" s="96"/>
      <c r="TCM319" s="96"/>
      <c r="TCN319" s="96"/>
      <c r="TCO319" s="96"/>
      <c r="TCP319" s="96"/>
      <c r="TCQ319" s="96"/>
      <c r="TCR319" s="96"/>
      <c r="TCS319" s="96"/>
      <c r="TCT319" s="96"/>
      <c r="TCU319" s="96"/>
      <c r="TCV319" s="96"/>
      <c r="TCW319" s="96"/>
      <c r="TCX319" s="96"/>
      <c r="TCY319" s="96"/>
      <c r="TCZ319" s="96"/>
      <c r="TDA319" s="96"/>
      <c r="TDB319" s="96"/>
      <c r="TDC319" s="96"/>
      <c r="TDD319" s="96"/>
      <c r="TDE319" s="96"/>
      <c r="TDF319" s="96"/>
      <c r="TDG319" s="96"/>
      <c r="TDH319" s="96"/>
      <c r="TDI319" s="96"/>
      <c r="TDJ319" s="96"/>
      <c r="TDK319" s="96"/>
      <c r="TDL319" s="96"/>
      <c r="TDM319" s="96"/>
      <c r="TDN319" s="96"/>
      <c r="TDO319" s="96"/>
      <c r="TDP319" s="96"/>
      <c r="TDQ319" s="96"/>
      <c r="TDR319" s="96"/>
      <c r="TDS319" s="96"/>
      <c r="TDT319" s="96"/>
      <c r="TDU319" s="96"/>
      <c r="TDV319" s="96"/>
      <c r="TDW319" s="96"/>
      <c r="TDX319" s="96"/>
      <c r="TDY319" s="96"/>
      <c r="TDZ319" s="96"/>
      <c r="TEA319" s="96"/>
      <c r="TEB319" s="96"/>
      <c r="TEC319" s="96"/>
      <c r="TED319" s="96"/>
      <c r="TEE319" s="96"/>
      <c r="TEF319" s="96"/>
      <c r="TEG319" s="96"/>
      <c r="TEH319" s="96"/>
      <c r="TEI319" s="96"/>
      <c r="TEJ319" s="96"/>
      <c r="TEK319" s="96"/>
      <c r="TEL319" s="96"/>
      <c r="TEM319" s="96"/>
      <c r="TEN319" s="96"/>
      <c r="TEO319" s="96"/>
      <c r="TEP319" s="96"/>
      <c r="TEQ319" s="96"/>
      <c r="TER319" s="96"/>
      <c r="TES319" s="96"/>
      <c r="TET319" s="96"/>
      <c r="TEU319" s="96"/>
      <c r="TEV319" s="96"/>
      <c r="TEW319" s="96"/>
      <c r="TEX319" s="96"/>
      <c r="TEY319" s="96"/>
      <c r="TEZ319" s="96"/>
      <c r="TFA319" s="96"/>
      <c r="TFB319" s="96"/>
      <c r="TFC319" s="96"/>
      <c r="TFD319" s="96"/>
      <c r="TFE319" s="96"/>
      <c r="TFF319" s="96"/>
      <c r="TFG319" s="96"/>
      <c r="TFH319" s="96"/>
      <c r="TFI319" s="96"/>
      <c r="TFJ319" s="96"/>
      <c r="TFK319" s="96"/>
      <c r="TFL319" s="96"/>
      <c r="TFM319" s="96"/>
      <c r="TFN319" s="96"/>
      <c r="TFO319" s="96"/>
      <c r="TFP319" s="96"/>
      <c r="TFQ319" s="96"/>
      <c r="TFR319" s="96"/>
      <c r="TFS319" s="96"/>
      <c r="TFT319" s="96"/>
      <c r="TFU319" s="96"/>
      <c r="TFV319" s="96"/>
      <c r="TFW319" s="96"/>
      <c r="TFX319" s="96"/>
      <c r="TFY319" s="96"/>
      <c r="TFZ319" s="96"/>
      <c r="TGA319" s="96"/>
      <c r="TGB319" s="96"/>
      <c r="TGC319" s="96"/>
      <c r="TGD319" s="96"/>
      <c r="TGE319" s="96"/>
      <c r="TGF319" s="96"/>
      <c r="TGG319" s="96"/>
      <c r="TGH319" s="96"/>
      <c r="TGI319" s="96"/>
      <c r="TGJ319" s="96"/>
      <c r="TGK319" s="96"/>
      <c r="TGL319" s="96"/>
      <c r="TGM319" s="96"/>
      <c r="TGN319" s="96"/>
      <c r="TGO319" s="96"/>
      <c r="TGP319" s="96"/>
      <c r="TGQ319" s="96"/>
      <c r="TGR319" s="96"/>
      <c r="TGS319" s="96"/>
      <c r="TGT319" s="96"/>
      <c r="TGU319" s="96"/>
      <c r="TGV319" s="96"/>
      <c r="TGW319" s="96"/>
      <c r="TGX319" s="96"/>
      <c r="TGY319" s="96"/>
      <c r="TGZ319" s="96"/>
      <c r="THA319" s="96"/>
      <c r="THB319" s="96"/>
      <c r="THC319" s="96"/>
      <c r="THD319" s="96"/>
      <c r="THE319" s="96"/>
      <c r="THF319" s="96"/>
      <c r="THG319" s="96"/>
      <c r="THH319" s="96"/>
      <c r="THI319" s="96"/>
      <c r="THJ319" s="96"/>
      <c r="THK319" s="96"/>
      <c r="THL319" s="96"/>
      <c r="THM319" s="96"/>
      <c r="THN319" s="96"/>
      <c r="THO319" s="96"/>
      <c r="THP319" s="96"/>
      <c r="THQ319" s="96"/>
      <c r="THR319" s="96"/>
      <c r="THS319" s="96"/>
      <c r="THT319" s="96"/>
      <c r="THU319" s="96"/>
      <c r="THV319" s="96"/>
      <c r="THW319" s="96"/>
      <c r="THX319" s="96"/>
      <c r="THY319" s="96"/>
      <c r="THZ319" s="96"/>
      <c r="TIA319" s="96"/>
      <c r="TIB319" s="96"/>
      <c r="TIC319" s="96"/>
      <c r="TID319" s="96"/>
      <c r="TIE319" s="96"/>
      <c r="TIF319" s="96"/>
      <c r="TIG319" s="96"/>
      <c r="TIH319" s="96"/>
      <c r="TII319" s="96"/>
      <c r="TIJ319" s="96"/>
      <c r="TIK319" s="96"/>
      <c r="TIL319" s="96"/>
      <c r="TIM319" s="96"/>
      <c r="TIN319" s="96"/>
      <c r="TIO319" s="96"/>
      <c r="TIP319" s="96"/>
      <c r="TIQ319" s="96"/>
      <c r="TIR319" s="96"/>
      <c r="TIS319" s="96"/>
      <c r="TIT319" s="96"/>
      <c r="TIU319" s="96"/>
      <c r="TIV319" s="96"/>
      <c r="TIW319" s="96"/>
      <c r="TIX319" s="96"/>
      <c r="TIY319" s="96"/>
      <c r="TIZ319" s="96"/>
      <c r="TJA319" s="96"/>
      <c r="TJB319" s="96"/>
      <c r="TJC319" s="96"/>
      <c r="TJD319" s="96"/>
      <c r="TJE319" s="96"/>
      <c r="TJF319" s="96"/>
      <c r="TJG319" s="96"/>
      <c r="TJH319" s="96"/>
      <c r="TJI319" s="96"/>
      <c r="TJJ319" s="96"/>
      <c r="TJK319" s="96"/>
      <c r="TJL319" s="96"/>
      <c r="TJM319" s="96"/>
      <c r="TJN319" s="96"/>
      <c r="TJO319" s="96"/>
      <c r="TJP319" s="96"/>
      <c r="TJQ319" s="96"/>
      <c r="TJR319" s="96"/>
      <c r="TJS319" s="96"/>
      <c r="TJT319" s="96"/>
      <c r="TJU319" s="96"/>
      <c r="TJV319" s="96"/>
      <c r="TJW319" s="96"/>
      <c r="TJX319" s="96"/>
      <c r="TJY319" s="96"/>
      <c r="TJZ319" s="96"/>
      <c r="TKA319" s="96"/>
      <c r="TKB319" s="96"/>
      <c r="TKC319" s="96"/>
      <c r="TKD319" s="96"/>
      <c r="TKE319" s="96"/>
      <c r="TKF319" s="96"/>
      <c r="TKG319" s="96"/>
      <c r="TKH319" s="96"/>
      <c r="TKI319" s="96"/>
      <c r="TKJ319" s="96"/>
      <c r="TKK319" s="96"/>
      <c r="TKL319" s="96"/>
      <c r="TKM319" s="96"/>
      <c r="TKN319" s="96"/>
      <c r="TKO319" s="96"/>
      <c r="TKP319" s="96"/>
      <c r="TKQ319" s="96"/>
      <c r="TKR319" s="96"/>
      <c r="TKS319" s="96"/>
      <c r="TKT319" s="96"/>
      <c r="TKU319" s="96"/>
      <c r="TKV319" s="96"/>
      <c r="TKW319" s="96"/>
      <c r="TKX319" s="96"/>
      <c r="TKY319" s="96"/>
      <c r="TKZ319" s="96"/>
      <c r="TLA319" s="96"/>
      <c r="TLB319" s="96"/>
      <c r="TLC319" s="96"/>
      <c r="TLD319" s="96"/>
      <c r="TLE319" s="96"/>
      <c r="TLF319" s="96"/>
      <c r="TLG319" s="96"/>
      <c r="TLH319" s="96"/>
      <c r="TLI319" s="96"/>
      <c r="TLJ319" s="96"/>
      <c r="TLK319" s="96"/>
      <c r="TLL319" s="96"/>
      <c r="TLM319" s="96"/>
      <c r="TLN319" s="96"/>
      <c r="TLO319" s="96"/>
      <c r="TLP319" s="96"/>
      <c r="TLQ319" s="96"/>
      <c r="TLR319" s="96"/>
      <c r="TLS319" s="96"/>
      <c r="TLT319" s="96"/>
      <c r="TLU319" s="96"/>
      <c r="TLV319" s="96"/>
      <c r="TLW319" s="96"/>
      <c r="TLX319" s="96"/>
      <c r="TLY319" s="96"/>
      <c r="TLZ319" s="96"/>
      <c r="TMA319" s="96"/>
      <c r="TMB319" s="96"/>
      <c r="TMC319" s="96"/>
      <c r="TMD319" s="96"/>
      <c r="TME319" s="96"/>
      <c r="TMF319" s="96"/>
      <c r="TMG319" s="96"/>
      <c r="TMH319" s="96"/>
      <c r="TMI319" s="96"/>
      <c r="TMJ319" s="96"/>
      <c r="TMK319" s="96"/>
      <c r="TML319" s="96"/>
      <c r="TMM319" s="96"/>
      <c r="TMN319" s="96"/>
      <c r="TMO319" s="96"/>
      <c r="TMP319" s="96"/>
      <c r="TMQ319" s="96"/>
      <c r="TMR319" s="96"/>
      <c r="TMS319" s="96"/>
      <c r="TMT319" s="96"/>
      <c r="TMU319" s="96"/>
      <c r="TMV319" s="96"/>
      <c r="TMW319" s="96"/>
      <c r="TMX319" s="96"/>
      <c r="TMY319" s="96"/>
      <c r="TMZ319" s="96"/>
      <c r="TNA319" s="96"/>
      <c r="TNB319" s="96"/>
      <c r="TNC319" s="96"/>
      <c r="TND319" s="96"/>
      <c r="TNE319" s="96"/>
      <c r="TNF319" s="96"/>
      <c r="TNG319" s="96"/>
      <c r="TNH319" s="96"/>
      <c r="TNI319" s="96"/>
      <c r="TNJ319" s="96"/>
      <c r="TNK319" s="96"/>
      <c r="TNL319" s="96"/>
      <c r="TNM319" s="96"/>
      <c r="TNN319" s="96"/>
      <c r="TNO319" s="96"/>
      <c r="TNP319" s="96"/>
      <c r="TNQ319" s="96"/>
      <c r="TNR319" s="96"/>
      <c r="TNS319" s="96"/>
      <c r="TNT319" s="96"/>
      <c r="TNU319" s="96"/>
      <c r="TNV319" s="96"/>
      <c r="TNW319" s="96"/>
      <c r="TNX319" s="96"/>
      <c r="TNY319" s="96"/>
      <c r="TNZ319" s="96"/>
      <c r="TOA319" s="96"/>
      <c r="TOB319" s="96"/>
      <c r="TOC319" s="96"/>
      <c r="TOD319" s="96"/>
      <c r="TOE319" s="96"/>
      <c r="TOF319" s="96"/>
      <c r="TOG319" s="96"/>
      <c r="TOH319" s="96"/>
      <c r="TOI319" s="96"/>
      <c r="TOJ319" s="96"/>
      <c r="TOK319" s="96"/>
      <c r="TOL319" s="96"/>
      <c r="TOM319" s="96"/>
      <c r="TON319" s="96"/>
      <c r="TOO319" s="96"/>
      <c r="TOP319" s="96"/>
      <c r="TOQ319" s="96"/>
      <c r="TOR319" s="96"/>
      <c r="TOS319" s="96"/>
      <c r="TOT319" s="96"/>
      <c r="TOU319" s="96"/>
      <c r="TOV319" s="96"/>
      <c r="TOW319" s="96"/>
      <c r="TOX319" s="96"/>
      <c r="TOY319" s="96"/>
      <c r="TOZ319" s="96"/>
      <c r="TPA319" s="96"/>
      <c r="TPB319" s="96"/>
      <c r="TPC319" s="96"/>
      <c r="TPD319" s="96"/>
      <c r="TPE319" s="96"/>
      <c r="TPF319" s="96"/>
      <c r="TPG319" s="96"/>
      <c r="TPH319" s="96"/>
      <c r="TPI319" s="96"/>
      <c r="TPJ319" s="96"/>
      <c r="TPK319" s="96"/>
      <c r="TPL319" s="96"/>
      <c r="TPM319" s="96"/>
      <c r="TPN319" s="96"/>
      <c r="TPO319" s="96"/>
      <c r="TPP319" s="96"/>
      <c r="TPQ319" s="96"/>
      <c r="TPR319" s="96"/>
      <c r="TPS319" s="96"/>
      <c r="TPT319" s="96"/>
      <c r="TPU319" s="96"/>
      <c r="TPV319" s="96"/>
      <c r="TPW319" s="96"/>
      <c r="TPX319" s="96"/>
      <c r="TPY319" s="96"/>
      <c r="TPZ319" s="96"/>
      <c r="TQA319" s="96"/>
      <c r="TQB319" s="96"/>
      <c r="TQC319" s="96"/>
      <c r="TQD319" s="96"/>
      <c r="TQE319" s="96"/>
      <c r="TQF319" s="96"/>
      <c r="TQG319" s="96"/>
      <c r="TQH319" s="96"/>
      <c r="TQI319" s="96"/>
      <c r="TQJ319" s="96"/>
      <c r="TQK319" s="96"/>
      <c r="TQL319" s="96"/>
      <c r="TQM319" s="96"/>
      <c r="TQN319" s="96"/>
      <c r="TQO319" s="96"/>
      <c r="TQP319" s="96"/>
      <c r="TQQ319" s="96"/>
      <c r="TQR319" s="96"/>
      <c r="TQS319" s="96"/>
      <c r="TQT319" s="96"/>
      <c r="TQU319" s="96"/>
      <c r="TQV319" s="96"/>
      <c r="TQW319" s="96"/>
      <c r="TQX319" s="96"/>
      <c r="TQY319" s="96"/>
      <c r="TQZ319" s="96"/>
      <c r="TRA319" s="96"/>
      <c r="TRB319" s="96"/>
      <c r="TRC319" s="96"/>
      <c r="TRD319" s="96"/>
      <c r="TRE319" s="96"/>
      <c r="TRF319" s="96"/>
      <c r="TRG319" s="96"/>
      <c r="TRH319" s="96"/>
      <c r="TRI319" s="96"/>
      <c r="TRJ319" s="96"/>
      <c r="TRK319" s="96"/>
      <c r="TRL319" s="96"/>
      <c r="TRM319" s="96"/>
      <c r="TRN319" s="96"/>
      <c r="TRO319" s="96"/>
      <c r="TRP319" s="96"/>
      <c r="TRQ319" s="96"/>
      <c r="TRR319" s="96"/>
      <c r="TRS319" s="96"/>
      <c r="TRT319" s="96"/>
      <c r="TRU319" s="96"/>
      <c r="TRV319" s="96"/>
      <c r="TRW319" s="96"/>
      <c r="TRX319" s="96"/>
      <c r="TRY319" s="96"/>
      <c r="TRZ319" s="96"/>
      <c r="TSA319" s="96"/>
      <c r="TSB319" s="96"/>
      <c r="TSC319" s="96"/>
      <c r="TSD319" s="96"/>
      <c r="TSE319" s="96"/>
      <c r="TSF319" s="96"/>
      <c r="TSG319" s="96"/>
      <c r="TSH319" s="96"/>
      <c r="TSI319" s="96"/>
      <c r="TSJ319" s="96"/>
      <c r="TSK319" s="96"/>
      <c r="TSL319" s="96"/>
      <c r="TSM319" s="96"/>
      <c r="TSN319" s="96"/>
      <c r="TSO319" s="96"/>
      <c r="TSP319" s="96"/>
      <c r="TSQ319" s="96"/>
      <c r="TSR319" s="96"/>
      <c r="TSS319" s="96"/>
      <c r="TST319" s="96"/>
      <c r="TSU319" s="96"/>
      <c r="TSV319" s="96"/>
      <c r="TSW319" s="96"/>
      <c r="TSX319" s="96"/>
      <c r="TSY319" s="96"/>
      <c r="TSZ319" s="96"/>
      <c r="TTA319" s="96"/>
      <c r="TTB319" s="96"/>
      <c r="TTC319" s="96"/>
      <c r="TTD319" s="96"/>
      <c r="TTE319" s="96"/>
      <c r="TTF319" s="96"/>
      <c r="TTG319" s="96"/>
      <c r="TTH319" s="96"/>
      <c r="TTI319" s="96"/>
      <c r="TTJ319" s="96"/>
      <c r="TTK319" s="96"/>
      <c r="TTL319" s="96"/>
      <c r="TTM319" s="96"/>
      <c r="TTN319" s="96"/>
      <c r="TTO319" s="96"/>
      <c r="TTP319" s="96"/>
      <c r="TTQ319" s="96"/>
      <c r="TTR319" s="96"/>
      <c r="TTS319" s="96"/>
      <c r="TTT319" s="96"/>
      <c r="TTU319" s="96"/>
      <c r="TTV319" s="96"/>
      <c r="TTW319" s="96"/>
      <c r="TTX319" s="96"/>
      <c r="TTY319" s="96"/>
      <c r="TTZ319" s="96"/>
      <c r="TUA319" s="96"/>
      <c r="TUB319" s="96"/>
      <c r="TUC319" s="96"/>
      <c r="TUD319" s="96"/>
      <c r="TUE319" s="96"/>
      <c r="TUF319" s="96"/>
      <c r="TUG319" s="96"/>
      <c r="TUH319" s="96"/>
      <c r="TUI319" s="96"/>
      <c r="TUJ319" s="96"/>
      <c r="TUK319" s="96"/>
      <c r="TUL319" s="96"/>
      <c r="TUM319" s="96"/>
      <c r="TUN319" s="96"/>
      <c r="TUO319" s="96"/>
      <c r="TUP319" s="96"/>
      <c r="TUQ319" s="96"/>
      <c r="TUR319" s="96"/>
      <c r="TUS319" s="96"/>
      <c r="TUT319" s="96"/>
      <c r="TUU319" s="96"/>
      <c r="TUV319" s="96"/>
      <c r="TUW319" s="96"/>
      <c r="TUX319" s="96"/>
      <c r="TUY319" s="96"/>
      <c r="TUZ319" s="96"/>
      <c r="TVA319" s="96"/>
      <c r="TVB319" s="96"/>
      <c r="TVC319" s="96"/>
      <c r="TVD319" s="96"/>
      <c r="TVE319" s="96"/>
      <c r="TVF319" s="96"/>
      <c r="TVG319" s="96"/>
      <c r="TVH319" s="96"/>
      <c r="TVI319" s="96"/>
      <c r="TVJ319" s="96"/>
      <c r="TVK319" s="96"/>
      <c r="TVL319" s="96"/>
      <c r="TVM319" s="96"/>
      <c r="TVN319" s="96"/>
      <c r="TVO319" s="96"/>
      <c r="TVP319" s="96"/>
      <c r="TVQ319" s="96"/>
      <c r="TVR319" s="96"/>
      <c r="TVS319" s="96"/>
      <c r="TVT319" s="96"/>
      <c r="TVU319" s="96"/>
      <c r="TVV319" s="96"/>
      <c r="TVW319" s="96"/>
      <c r="TVX319" s="96"/>
      <c r="TVY319" s="96"/>
      <c r="TVZ319" s="96"/>
      <c r="TWA319" s="96"/>
      <c r="TWB319" s="96"/>
      <c r="TWC319" s="96"/>
      <c r="TWD319" s="96"/>
      <c r="TWE319" s="96"/>
      <c r="TWF319" s="96"/>
      <c r="TWG319" s="96"/>
      <c r="TWH319" s="96"/>
      <c r="TWI319" s="96"/>
      <c r="TWJ319" s="96"/>
      <c r="TWK319" s="96"/>
      <c r="TWL319" s="96"/>
      <c r="TWM319" s="96"/>
      <c r="TWN319" s="96"/>
      <c r="TWO319" s="96"/>
      <c r="TWP319" s="96"/>
      <c r="TWQ319" s="96"/>
      <c r="TWR319" s="96"/>
      <c r="TWS319" s="96"/>
      <c r="TWT319" s="96"/>
      <c r="TWU319" s="96"/>
      <c r="TWV319" s="96"/>
      <c r="TWW319" s="96"/>
      <c r="TWX319" s="96"/>
      <c r="TWY319" s="96"/>
      <c r="TWZ319" s="96"/>
      <c r="TXA319" s="96"/>
      <c r="TXB319" s="96"/>
      <c r="TXC319" s="96"/>
      <c r="TXD319" s="96"/>
      <c r="TXE319" s="96"/>
      <c r="TXF319" s="96"/>
      <c r="TXG319" s="96"/>
      <c r="TXH319" s="96"/>
      <c r="TXI319" s="96"/>
      <c r="TXJ319" s="96"/>
      <c r="TXK319" s="96"/>
      <c r="TXL319" s="96"/>
      <c r="TXM319" s="96"/>
      <c r="TXN319" s="96"/>
      <c r="TXO319" s="96"/>
      <c r="TXP319" s="96"/>
      <c r="TXQ319" s="96"/>
      <c r="TXR319" s="96"/>
      <c r="TXS319" s="96"/>
      <c r="TXT319" s="96"/>
      <c r="TXU319" s="96"/>
      <c r="TXV319" s="96"/>
      <c r="TXW319" s="96"/>
      <c r="TXX319" s="96"/>
      <c r="TXY319" s="96"/>
      <c r="TXZ319" s="96"/>
      <c r="TYA319" s="96"/>
      <c r="TYB319" s="96"/>
      <c r="TYC319" s="96"/>
      <c r="TYD319" s="96"/>
      <c r="TYE319" s="96"/>
      <c r="TYF319" s="96"/>
      <c r="TYG319" s="96"/>
      <c r="TYH319" s="96"/>
      <c r="TYI319" s="96"/>
      <c r="TYJ319" s="96"/>
      <c r="TYK319" s="96"/>
      <c r="TYL319" s="96"/>
      <c r="TYM319" s="96"/>
      <c r="TYN319" s="96"/>
      <c r="TYO319" s="96"/>
      <c r="TYP319" s="96"/>
      <c r="TYQ319" s="96"/>
      <c r="TYR319" s="96"/>
      <c r="TYS319" s="96"/>
      <c r="TYT319" s="96"/>
      <c r="TYU319" s="96"/>
      <c r="TYV319" s="96"/>
      <c r="TYW319" s="96"/>
      <c r="TYX319" s="96"/>
      <c r="TYY319" s="96"/>
      <c r="TYZ319" s="96"/>
      <c r="TZA319" s="96"/>
      <c r="TZB319" s="96"/>
      <c r="TZC319" s="96"/>
      <c r="TZD319" s="96"/>
      <c r="TZE319" s="96"/>
      <c r="TZF319" s="96"/>
      <c r="TZG319" s="96"/>
      <c r="TZH319" s="96"/>
      <c r="TZI319" s="96"/>
      <c r="TZJ319" s="96"/>
      <c r="TZK319" s="96"/>
      <c r="TZL319" s="96"/>
      <c r="TZM319" s="96"/>
      <c r="TZN319" s="96"/>
      <c r="TZO319" s="96"/>
      <c r="TZP319" s="96"/>
      <c r="TZQ319" s="96"/>
      <c r="TZR319" s="96"/>
      <c r="TZS319" s="96"/>
      <c r="TZT319" s="96"/>
      <c r="TZU319" s="96"/>
      <c r="TZV319" s="96"/>
      <c r="TZW319" s="96"/>
      <c r="TZX319" s="96"/>
      <c r="TZY319" s="96"/>
      <c r="TZZ319" s="96"/>
      <c r="UAA319" s="96"/>
      <c r="UAB319" s="96"/>
      <c r="UAC319" s="96"/>
      <c r="UAD319" s="96"/>
      <c r="UAE319" s="96"/>
      <c r="UAF319" s="96"/>
      <c r="UAG319" s="96"/>
      <c r="UAH319" s="96"/>
      <c r="UAI319" s="96"/>
      <c r="UAJ319" s="96"/>
      <c r="UAK319" s="96"/>
      <c r="UAL319" s="96"/>
      <c r="UAM319" s="96"/>
      <c r="UAN319" s="96"/>
      <c r="UAO319" s="96"/>
      <c r="UAP319" s="96"/>
      <c r="UAQ319" s="96"/>
      <c r="UAR319" s="96"/>
      <c r="UAS319" s="96"/>
      <c r="UAT319" s="96"/>
      <c r="UAU319" s="96"/>
      <c r="UAV319" s="96"/>
      <c r="UAW319" s="96"/>
      <c r="UAX319" s="96"/>
      <c r="UAY319" s="96"/>
      <c r="UAZ319" s="96"/>
      <c r="UBA319" s="96"/>
      <c r="UBB319" s="96"/>
      <c r="UBC319" s="96"/>
      <c r="UBD319" s="96"/>
      <c r="UBE319" s="96"/>
      <c r="UBF319" s="96"/>
      <c r="UBG319" s="96"/>
      <c r="UBH319" s="96"/>
      <c r="UBI319" s="96"/>
      <c r="UBJ319" s="96"/>
      <c r="UBK319" s="96"/>
      <c r="UBL319" s="96"/>
      <c r="UBM319" s="96"/>
      <c r="UBN319" s="96"/>
      <c r="UBO319" s="96"/>
      <c r="UBP319" s="96"/>
      <c r="UBQ319" s="96"/>
      <c r="UBR319" s="96"/>
      <c r="UBS319" s="96"/>
      <c r="UBT319" s="96"/>
      <c r="UBU319" s="96"/>
      <c r="UBV319" s="96"/>
      <c r="UBW319" s="96"/>
      <c r="UBX319" s="96"/>
      <c r="UBY319" s="96"/>
      <c r="UBZ319" s="96"/>
      <c r="UCA319" s="96"/>
      <c r="UCB319" s="96"/>
      <c r="UCC319" s="96"/>
      <c r="UCD319" s="96"/>
      <c r="UCE319" s="96"/>
      <c r="UCF319" s="96"/>
      <c r="UCG319" s="96"/>
      <c r="UCH319" s="96"/>
      <c r="UCI319" s="96"/>
      <c r="UCJ319" s="96"/>
      <c r="UCK319" s="96"/>
      <c r="UCL319" s="96"/>
      <c r="UCM319" s="96"/>
      <c r="UCN319" s="96"/>
      <c r="UCO319" s="96"/>
      <c r="UCP319" s="96"/>
      <c r="UCQ319" s="96"/>
      <c r="UCR319" s="96"/>
      <c r="UCS319" s="96"/>
      <c r="UCT319" s="96"/>
      <c r="UCU319" s="96"/>
      <c r="UCV319" s="96"/>
      <c r="UCW319" s="96"/>
      <c r="UCX319" s="96"/>
      <c r="UCY319" s="96"/>
      <c r="UCZ319" s="96"/>
      <c r="UDA319" s="96"/>
      <c r="UDB319" s="96"/>
      <c r="UDC319" s="96"/>
      <c r="UDD319" s="96"/>
      <c r="UDE319" s="96"/>
      <c r="UDF319" s="96"/>
      <c r="UDG319" s="96"/>
      <c r="UDH319" s="96"/>
      <c r="UDI319" s="96"/>
      <c r="UDJ319" s="96"/>
      <c r="UDK319" s="96"/>
      <c r="UDL319" s="96"/>
      <c r="UDM319" s="96"/>
      <c r="UDN319" s="96"/>
      <c r="UDO319" s="96"/>
      <c r="UDP319" s="96"/>
      <c r="UDQ319" s="96"/>
      <c r="UDR319" s="96"/>
      <c r="UDS319" s="96"/>
      <c r="UDT319" s="96"/>
      <c r="UDU319" s="96"/>
      <c r="UDV319" s="96"/>
      <c r="UDW319" s="96"/>
      <c r="UDX319" s="96"/>
      <c r="UDY319" s="96"/>
      <c r="UDZ319" s="96"/>
      <c r="UEA319" s="96"/>
      <c r="UEB319" s="96"/>
      <c r="UEC319" s="96"/>
      <c r="UED319" s="96"/>
      <c r="UEE319" s="96"/>
      <c r="UEF319" s="96"/>
      <c r="UEG319" s="96"/>
      <c r="UEH319" s="96"/>
      <c r="UEI319" s="96"/>
      <c r="UEJ319" s="96"/>
      <c r="UEK319" s="96"/>
      <c r="UEL319" s="96"/>
      <c r="UEM319" s="96"/>
      <c r="UEN319" s="96"/>
      <c r="UEO319" s="96"/>
      <c r="UEP319" s="96"/>
      <c r="UEQ319" s="96"/>
      <c r="UER319" s="96"/>
      <c r="UES319" s="96"/>
      <c r="UET319" s="96"/>
      <c r="UEU319" s="96"/>
      <c r="UEV319" s="96"/>
      <c r="UEW319" s="96"/>
      <c r="UEX319" s="96"/>
      <c r="UEY319" s="96"/>
      <c r="UEZ319" s="96"/>
      <c r="UFA319" s="96"/>
      <c r="UFB319" s="96"/>
      <c r="UFC319" s="96"/>
      <c r="UFD319" s="96"/>
      <c r="UFE319" s="96"/>
      <c r="UFF319" s="96"/>
      <c r="UFG319" s="96"/>
      <c r="UFH319" s="96"/>
      <c r="UFI319" s="96"/>
      <c r="UFJ319" s="96"/>
      <c r="UFK319" s="96"/>
      <c r="UFL319" s="96"/>
      <c r="UFM319" s="96"/>
      <c r="UFN319" s="96"/>
      <c r="UFO319" s="96"/>
      <c r="UFP319" s="96"/>
      <c r="UFQ319" s="96"/>
      <c r="UFR319" s="96"/>
      <c r="UFS319" s="96"/>
      <c r="UFT319" s="96"/>
      <c r="UFU319" s="96"/>
      <c r="UFV319" s="96"/>
      <c r="UFW319" s="96"/>
      <c r="UFX319" s="96"/>
      <c r="UFY319" s="96"/>
      <c r="UFZ319" s="96"/>
      <c r="UGA319" s="96"/>
      <c r="UGB319" s="96"/>
      <c r="UGC319" s="96"/>
      <c r="UGD319" s="96"/>
      <c r="UGE319" s="96"/>
      <c r="UGF319" s="96"/>
      <c r="UGG319" s="96"/>
      <c r="UGH319" s="96"/>
      <c r="UGI319" s="96"/>
      <c r="UGJ319" s="96"/>
      <c r="UGK319" s="96"/>
      <c r="UGL319" s="96"/>
      <c r="UGM319" s="96"/>
      <c r="UGN319" s="96"/>
      <c r="UGO319" s="96"/>
      <c r="UGP319" s="96"/>
      <c r="UGQ319" s="96"/>
      <c r="UGR319" s="96"/>
      <c r="UGS319" s="96"/>
      <c r="UGT319" s="96"/>
      <c r="UGU319" s="96"/>
      <c r="UGV319" s="96"/>
      <c r="UGW319" s="96"/>
      <c r="UGX319" s="96"/>
      <c r="UGY319" s="96"/>
      <c r="UGZ319" s="96"/>
      <c r="UHA319" s="96"/>
      <c r="UHB319" s="96"/>
      <c r="UHC319" s="96"/>
      <c r="UHD319" s="96"/>
      <c r="UHE319" s="96"/>
      <c r="UHF319" s="96"/>
      <c r="UHG319" s="96"/>
      <c r="UHH319" s="96"/>
      <c r="UHI319" s="96"/>
      <c r="UHJ319" s="96"/>
      <c r="UHK319" s="96"/>
      <c r="UHL319" s="96"/>
      <c r="UHM319" s="96"/>
      <c r="UHN319" s="96"/>
      <c r="UHO319" s="96"/>
      <c r="UHP319" s="96"/>
      <c r="UHQ319" s="96"/>
      <c r="UHR319" s="96"/>
      <c r="UHS319" s="96"/>
      <c r="UHT319" s="96"/>
      <c r="UHU319" s="96"/>
      <c r="UHV319" s="96"/>
      <c r="UHW319" s="96"/>
      <c r="UHX319" s="96"/>
      <c r="UHY319" s="96"/>
      <c r="UHZ319" s="96"/>
      <c r="UIA319" s="96"/>
      <c r="UIB319" s="96"/>
      <c r="UIC319" s="96"/>
      <c r="UID319" s="96"/>
      <c r="UIE319" s="96"/>
      <c r="UIF319" s="96"/>
      <c r="UIG319" s="96"/>
      <c r="UIH319" s="96"/>
      <c r="UII319" s="96"/>
      <c r="UIJ319" s="96"/>
      <c r="UIK319" s="96"/>
      <c r="UIL319" s="96"/>
      <c r="UIM319" s="96"/>
      <c r="UIN319" s="96"/>
      <c r="UIO319" s="96"/>
      <c r="UIP319" s="96"/>
      <c r="UIQ319" s="96"/>
      <c r="UIR319" s="96"/>
      <c r="UIS319" s="96"/>
      <c r="UIT319" s="96"/>
      <c r="UIU319" s="96"/>
      <c r="UIV319" s="96"/>
      <c r="UIW319" s="96"/>
      <c r="UIX319" s="96"/>
      <c r="UIY319" s="96"/>
      <c r="UIZ319" s="96"/>
      <c r="UJA319" s="96"/>
      <c r="UJB319" s="96"/>
      <c r="UJC319" s="96"/>
      <c r="UJD319" s="96"/>
      <c r="UJE319" s="96"/>
      <c r="UJF319" s="96"/>
      <c r="UJG319" s="96"/>
      <c r="UJH319" s="96"/>
      <c r="UJI319" s="96"/>
      <c r="UJJ319" s="96"/>
      <c r="UJK319" s="96"/>
      <c r="UJL319" s="96"/>
      <c r="UJM319" s="96"/>
      <c r="UJN319" s="96"/>
      <c r="UJO319" s="96"/>
      <c r="UJP319" s="96"/>
      <c r="UJQ319" s="96"/>
      <c r="UJR319" s="96"/>
      <c r="UJS319" s="96"/>
      <c r="UJT319" s="96"/>
      <c r="UJU319" s="96"/>
      <c r="UJV319" s="96"/>
      <c r="UJW319" s="96"/>
      <c r="UJX319" s="96"/>
      <c r="UJY319" s="96"/>
      <c r="UJZ319" s="96"/>
      <c r="UKA319" s="96"/>
      <c r="UKB319" s="96"/>
      <c r="UKC319" s="96"/>
      <c r="UKD319" s="96"/>
      <c r="UKE319" s="96"/>
      <c r="UKF319" s="96"/>
      <c r="UKG319" s="96"/>
      <c r="UKH319" s="96"/>
      <c r="UKI319" s="96"/>
      <c r="UKJ319" s="96"/>
      <c r="UKK319" s="96"/>
      <c r="UKL319" s="96"/>
      <c r="UKM319" s="96"/>
      <c r="UKN319" s="96"/>
      <c r="UKO319" s="96"/>
      <c r="UKP319" s="96"/>
      <c r="UKQ319" s="96"/>
      <c r="UKR319" s="96"/>
      <c r="UKS319" s="96"/>
      <c r="UKT319" s="96"/>
      <c r="UKU319" s="96"/>
      <c r="UKV319" s="96"/>
      <c r="UKW319" s="96"/>
      <c r="UKX319" s="96"/>
      <c r="UKY319" s="96"/>
      <c r="UKZ319" s="96"/>
      <c r="ULA319" s="96"/>
      <c r="ULB319" s="96"/>
      <c r="ULC319" s="96"/>
      <c r="ULD319" s="96"/>
      <c r="ULE319" s="96"/>
      <c r="ULF319" s="96"/>
      <c r="ULG319" s="96"/>
      <c r="ULH319" s="96"/>
      <c r="ULI319" s="96"/>
      <c r="ULJ319" s="96"/>
      <c r="ULK319" s="96"/>
      <c r="ULL319" s="96"/>
      <c r="ULM319" s="96"/>
      <c r="ULN319" s="96"/>
      <c r="ULO319" s="96"/>
      <c r="ULP319" s="96"/>
      <c r="ULQ319" s="96"/>
      <c r="ULR319" s="96"/>
      <c r="ULS319" s="96"/>
      <c r="ULT319" s="96"/>
      <c r="ULU319" s="96"/>
      <c r="ULV319" s="96"/>
      <c r="ULW319" s="96"/>
      <c r="ULX319" s="96"/>
      <c r="ULY319" s="96"/>
      <c r="ULZ319" s="96"/>
      <c r="UMA319" s="96"/>
      <c r="UMB319" s="96"/>
      <c r="UMC319" s="96"/>
      <c r="UMD319" s="96"/>
      <c r="UME319" s="96"/>
      <c r="UMF319" s="96"/>
      <c r="UMG319" s="96"/>
      <c r="UMH319" s="96"/>
      <c r="UMI319" s="96"/>
      <c r="UMJ319" s="96"/>
      <c r="UMK319" s="96"/>
      <c r="UML319" s="96"/>
      <c r="UMM319" s="96"/>
      <c r="UMN319" s="96"/>
      <c r="UMO319" s="96"/>
      <c r="UMP319" s="96"/>
      <c r="UMQ319" s="96"/>
      <c r="UMR319" s="96"/>
      <c r="UMS319" s="96"/>
      <c r="UMT319" s="96"/>
      <c r="UMU319" s="96"/>
      <c r="UMV319" s="96"/>
      <c r="UMW319" s="96"/>
      <c r="UMX319" s="96"/>
      <c r="UMY319" s="96"/>
      <c r="UMZ319" s="96"/>
      <c r="UNA319" s="96"/>
      <c r="UNB319" s="96"/>
      <c r="UNC319" s="96"/>
      <c r="UND319" s="96"/>
      <c r="UNE319" s="96"/>
      <c r="UNF319" s="96"/>
      <c r="UNG319" s="96"/>
      <c r="UNH319" s="96"/>
      <c r="UNI319" s="96"/>
      <c r="UNJ319" s="96"/>
      <c r="UNK319" s="96"/>
      <c r="UNL319" s="96"/>
      <c r="UNM319" s="96"/>
      <c r="UNN319" s="96"/>
      <c r="UNO319" s="96"/>
      <c r="UNP319" s="96"/>
      <c r="UNQ319" s="96"/>
      <c r="UNR319" s="96"/>
      <c r="UNS319" s="96"/>
      <c r="UNT319" s="96"/>
      <c r="UNU319" s="96"/>
      <c r="UNV319" s="96"/>
      <c r="UNW319" s="96"/>
      <c r="UNX319" s="96"/>
      <c r="UNY319" s="96"/>
      <c r="UNZ319" s="96"/>
      <c r="UOA319" s="96"/>
      <c r="UOB319" s="96"/>
      <c r="UOC319" s="96"/>
      <c r="UOD319" s="96"/>
      <c r="UOE319" s="96"/>
      <c r="UOF319" s="96"/>
      <c r="UOG319" s="96"/>
      <c r="UOH319" s="96"/>
      <c r="UOI319" s="96"/>
      <c r="UOJ319" s="96"/>
      <c r="UOK319" s="96"/>
      <c r="UOL319" s="96"/>
      <c r="UOM319" s="96"/>
      <c r="UON319" s="96"/>
      <c r="UOO319" s="96"/>
      <c r="UOP319" s="96"/>
      <c r="UOQ319" s="96"/>
      <c r="UOR319" s="96"/>
      <c r="UOS319" s="96"/>
      <c r="UOT319" s="96"/>
      <c r="UOU319" s="96"/>
      <c r="UOV319" s="96"/>
      <c r="UOW319" s="96"/>
      <c r="UOX319" s="96"/>
      <c r="UOY319" s="96"/>
      <c r="UOZ319" s="96"/>
      <c r="UPA319" s="96"/>
      <c r="UPB319" s="96"/>
      <c r="UPC319" s="96"/>
      <c r="UPD319" s="96"/>
      <c r="UPE319" s="96"/>
      <c r="UPF319" s="96"/>
      <c r="UPG319" s="96"/>
      <c r="UPH319" s="96"/>
      <c r="UPI319" s="96"/>
      <c r="UPJ319" s="96"/>
      <c r="UPK319" s="96"/>
      <c r="UPL319" s="96"/>
      <c r="UPM319" s="96"/>
      <c r="UPN319" s="96"/>
      <c r="UPO319" s="96"/>
      <c r="UPP319" s="96"/>
      <c r="UPQ319" s="96"/>
      <c r="UPR319" s="96"/>
      <c r="UPS319" s="96"/>
      <c r="UPT319" s="96"/>
      <c r="UPU319" s="96"/>
      <c r="UPV319" s="96"/>
      <c r="UPW319" s="96"/>
      <c r="UPX319" s="96"/>
      <c r="UPY319" s="96"/>
      <c r="UPZ319" s="96"/>
      <c r="UQA319" s="96"/>
      <c r="UQB319" s="96"/>
      <c r="UQC319" s="96"/>
      <c r="UQD319" s="96"/>
      <c r="UQE319" s="96"/>
      <c r="UQF319" s="96"/>
      <c r="UQG319" s="96"/>
      <c r="UQH319" s="96"/>
      <c r="UQI319" s="96"/>
      <c r="UQJ319" s="96"/>
      <c r="UQK319" s="96"/>
      <c r="UQL319" s="96"/>
      <c r="UQM319" s="96"/>
      <c r="UQN319" s="96"/>
      <c r="UQO319" s="96"/>
      <c r="UQP319" s="96"/>
      <c r="UQQ319" s="96"/>
      <c r="UQR319" s="96"/>
      <c r="UQS319" s="96"/>
      <c r="UQT319" s="96"/>
      <c r="UQU319" s="96"/>
      <c r="UQV319" s="96"/>
      <c r="UQW319" s="96"/>
      <c r="UQX319" s="96"/>
      <c r="UQY319" s="96"/>
      <c r="UQZ319" s="96"/>
      <c r="URA319" s="96"/>
      <c r="URB319" s="96"/>
      <c r="URC319" s="96"/>
      <c r="URD319" s="96"/>
      <c r="URE319" s="96"/>
      <c r="URF319" s="96"/>
      <c r="URG319" s="96"/>
      <c r="URH319" s="96"/>
      <c r="URI319" s="96"/>
      <c r="URJ319" s="96"/>
      <c r="URK319" s="96"/>
      <c r="URL319" s="96"/>
      <c r="URM319" s="96"/>
      <c r="URN319" s="96"/>
      <c r="URO319" s="96"/>
      <c r="URP319" s="96"/>
      <c r="URQ319" s="96"/>
      <c r="URR319" s="96"/>
      <c r="URS319" s="96"/>
      <c r="URT319" s="96"/>
      <c r="URU319" s="96"/>
      <c r="URV319" s="96"/>
      <c r="URW319" s="96"/>
      <c r="URX319" s="96"/>
      <c r="URY319" s="96"/>
      <c r="URZ319" s="96"/>
      <c r="USA319" s="96"/>
      <c r="USB319" s="96"/>
      <c r="USC319" s="96"/>
      <c r="USD319" s="96"/>
      <c r="USE319" s="96"/>
      <c r="USF319" s="96"/>
      <c r="USG319" s="96"/>
      <c r="USH319" s="96"/>
      <c r="USI319" s="96"/>
      <c r="USJ319" s="96"/>
      <c r="USK319" s="96"/>
      <c r="USL319" s="96"/>
      <c r="USM319" s="96"/>
      <c r="USN319" s="96"/>
      <c r="USO319" s="96"/>
      <c r="USP319" s="96"/>
      <c r="USQ319" s="96"/>
      <c r="USR319" s="96"/>
      <c r="USS319" s="96"/>
      <c r="UST319" s="96"/>
      <c r="USU319" s="96"/>
      <c r="USV319" s="96"/>
      <c r="USW319" s="96"/>
      <c r="USX319" s="96"/>
      <c r="USY319" s="96"/>
      <c r="USZ319" s="96"/>
      <c r="UTA319" s="96"/>
      <c r="UTB319" s="96"/>
      <c r="UTC319" s="96"/>
      <c r="UTD319" s="96"/>
      <c r="UTE319" s="96"/>
      <c r="UTF319" s="96"/>
      <c r="UTG319" s="96"/>
      <c r="UTH319" s="96"/>
      <c r="UTI319" s="96"/>
      <c r="UTJ319" s="96"/>
      <c r="UTK319" s="96"/>
      <c r="UTL319" s="96"/>
      <c r="UTM319" s="96"/>
      <c r="UTN319" s="96"/>
      <c r="UTO319" s="96"/>
      <c r="UTP319" s="96"/>
      <c r="UTQ319" s="96"/>
      <c r="UTR319" s="96"/>
      <c r="UTS319" s="96"/>
      <c r="UTT319" s="96"/>
      <c r="UTU319" s="96"/>
      <c r="UTV319" s="96"/>
      <c r="UTW319" s="96"/>
      <c r="UTX319" s="96"/>
      <c r="UTY319" s="96"/>
      <c r="UTZ319" s="96"/>
      <c r="UUA319" s="96"/>
      <c r="UUB319" s="96"/>
      <c r="UUC319" s="96"/>
      <c r="UUD319" s="96"/>
      <c r="UUE319" s="96"/>
      <c r="UUF319" s="96"/>
      <c r="UUG319" s="96"/>
      <c r="UUH319" s="96"/>
      <c r="UUI319" s="96"/>
      <c r="UUJ319" s="96"/>
      <c r="UUK319" s="96"/>
      <c r="UUL319" s="96"/>
      <c r="UUM319" s="96"/>
      <c r="UUN319" s="96"/>
      <c r="UUO319" s="96"/>
      <c r="UUP319" s="96"/>
      <c r="UUQ319" s="96"/>
      <c r="UUR319" s="96"/>
      <c r="UUS319" s="96"/>
      <c r="UUT319" s="96"/>
      <c r="UUU319" s="96"/>
      <c r="UUV319" s="96"/>
      <c r="UUW319" s="96"/>
      <c r="UUX319" s="96"/>
      <c r="UUY319" s="96"/>
      <c r="UUZ319" s="96"/>
      <c r="UVA319" s="96"/>
      <c r="UVB319" s="96"/>
      <c r="UVC319" s="96"/>
      <c r="UVD319" s="96"/>
      <c r="UVE319" s="96"/>
      <c r="UVF319" s="96"/>
      <c r="UVG319" s="96"/>
      <c r="UVH319" s="96"/>
      <c r="UVI319" s="96"/>
      <c r="UVJ319" s="96"/>
      <c r="UVK319" s="96"/>
      <c r="UVL319" s="96"/>
      <c r="UVM319" s="96"/>
      <c r="UVN319" s="96"/>
      <c r="UVO319" s="96"/>
      <c r="UVP319" s="96"/>
      <c r="UVQ319" s="96"/>
      <c r="UVR319" s="96"/>
      <c r="UVS319" s="96"/>
      <c r="UVT319" s="96"/>
      <c r="UVU319" s="96"/>
      <c r="UVV319" s="96"/>
      <c r="UVW319" s="96"/>
      <c r="UVX319" s="96"/>
      <c r="UVY319" s="96"/>
      <c r="UVZ319" s="96"/>
      <c r="UWA319" s="96"/>
      <c r="UWB319" s="96"/>
      <c r="UWC319" s="96"/>
      <c r="UWD319" s="96"/>
      <c r="UWE319" s="96"/>
      <c r="UWF319" s="96"/>
      <c r="UWG319" s="96"/>
      <c r="UWH319" s="96"/>
      <c r="UWI319" s="96"/>
      <c r="UWJ319" s="96"/>
      <c r="UWK319" s="96"/>
      <c r="UWL319" s="96"/>
      <c r="UWM319" s="96"/>
      <c r="UWN319" s="96"/>
      <c r="UWO319" s="96"/>
      <c r="UWP319" s="96"/>
      <c r="UWQ319" s="96"/>
      <c r="UWR319" s="96"/>
      <c r="UWS319" s="96"/>
      <c r="UWT319" s="96"/>
      <c r="UWU319" s="96"/>
      <c r="UWV319" s="96"/>
      <c r="UWW319" s="96"/>
      <c r="UWX319" s="96"/>
      <c r="UWY319" s="96"/>
      <c r="UWZ319" s="96"/>
      <c r="UXA319" s="96"/>
      <c r="UXB319" s="96"/>
      <c r="UXC319" s="96"/>
      <c r="UXD319" s="96"/>
      <c r="UXE319" s="96"/>
      <c r="UXF319" s="96"/>
      <c r="UXG319" s="96"/>
      <c r="UXH319" s="96"/>
      <c r="UXI319" s="96"/>
      <c r="UXJ319" s="96"/>
      <c r="UXK319" s="96"/>
      <c r="UXL319" s="96"/>
      <c r="UXM319" s="96"/>
      <c r="UXN319" s="96"/>
      <c r="UXO319" s="96"/>
      <c r="UXP319" s="96"/>
      <c r="UXQ319" s="96"/>
      <c r="UXR319" s="96"/>
      <c r="UXS319" s="96"/>
      <c r="UXT319" s="96"/>
      <c r="UXU319" s="96"/>
      <c r="UXV319" s="96"/>
      <c r="UXW319" s="96"/>
      <c r="UXX319" s="96"/>
      <c r="UXY319" s="96"/>
      <c r="UXZ319" s="96"/>
      <c r="UYA319" s="96"/>
      <c r="UYB319" s="96"/>
      <c r="UYC319" s="96"/>
      <c r="UYD319" s="96"/>
      <c r="UYE319" s="96"/>
      <c r="UYF319" s="96"/>
      <c r="UYG319" s="96"/>
      <c r="UYH319" s="96"/>
      <c r="UYI319" s="96"/>
      <c r="UYJ319" s="96"/>
      <c r="UYK319" s="96"/>
      <c r="UYL319" s="96"/>
      <c r="UYM319" s="96"/>
      <c r="UYN319" s="96"/>
      <c r="UYO319" s="96"/>
      <c r="UYP319" s="96"/>
      <c r="UYQ319" s="96"/>
      <c r="UYR319" s="96"/>
      <c r="UYS319" s="96"/>
      <c r="UYT319" s="96"/>
      <c r="UYU319" s="96"/>
      <c r="UYV319" s="96"/>
      <c r="UYW319" s="96"/>
      <c r="UYX319" s="96"/>
      <c r="UYY319" s="96"/>
      <c r="UYZ319" s="96"/>
      <c r="UZA319" s="96"/>
      <c r="UZB319" s="96"/>
      <c r="UZC319" s="96"/>
      <c r="UZD319" s="96"/>
      <c r="UZE319" s="96"/>
      <c r="UZF319" s="96"/>
      <c r="UZG319" s="96"/>
      <c r="UZH319" s="96"/>
      <c r="UZI319" s="96"/>
      <c r="UZJ319" s="96"/>
      <c r="UZK319" s="96"/>
      <c r="UZL319" s="96"/>
      <c r="UZM319" s="96"/>
      <c r="UZN319" s="96"/>
      <c r="UZO319" s="96"/>
      <c r="UZP319" s="96"/>
      <c r="UZQ319" s="96"/>
      <c r="UZR319" s="96"/>
      <c r="UZS319" s="96"/>
      <c r="UZT319" s="96"/>
      <c r="UZU319" s="96"/>
      <c r="UZV319" s="96"/>
      <c r="UZW319" s="96"/>
      <c r="UZX319" s="96"/>
      <c r="UZY319" s="96"/>
      <c r="UZZ319" s="96"/>
      <c r="VAA319" s="96"/>
      <c r="VAB319" s="96"/>
      <c r="VAC319" s="96"/>
      <c r="VAD319" s="96"/>
      <c r="VAE319" s="96"/>
      <c r="VAF319" s="96"/>
      <c r="VAG319" s="96"/>
      <c r="VAH319" s="96"/>
      <c r="VAI319" s="96"/>
      <c r="VAJ319" s="96"/>
      <c r="VAK319" s="96"/>
      <c r="VAL319" s="96"/>
      <c r="VAM319" s="96"/>
      <c r="VAN319" s="96"/>
      <c r="VAO319" s="96"/>
      <c r="VAP319" s="96"/>
      <c r="VAQ319" s="96"/>
      <c r="VAR319" s="96"/>
      <c r="VAS319" s="96"/>
      <c r="VAT319" s="96"/>
      <c r="VAU319" s="96"/>
      <c r="VAV319" s="96"/>
      <c r="VAW319" s="96"/>
      <c r="VAX319" s="96"/>
      <c r="VAY319" s="96"/>
      <c r="VAZ319" s="96"/>
      <c r="VBA319" s="96"/>
      <c r="VBB319" s="96"/>
      <c r="VBC319" s="96"/>
      <c r="VBD319" s="96"/>
      <c r="VBE319" s="96"/>
      <c r="VBF319" s="96"/>
      <c r="VBG319" s="96"/>
      <c r="VBH319" s="96"/>
      <c r="VBI319" s="96"/>
      <c r="VBJ319" s="96"/>
      <c r="VBK319" s="96"/>
      <c r="VBL319" s="96"/>
      <c r="VBM319" s="96"/>
      <c r="VBN319" s="96"/>
      <c r="VBO319" s="96"/>
      <c r="VBP319" s="96"/>
      <c r="VBQ319" s="96"/>
      <c r="VBR319" s="96"/>
      <c r="VBS319" s="96"/>
      <c r="VBT319" s="96"/>
      <c r="VBU319" s="96"/>
      <c r="VBV319" s="96"/>
      <c r="VBW319" s="96"/>
      <c r="VBX319" s="96"/>
      <c r="VBY319" s="96"/>
      <c r="VBZ319" s="96"/>
      <c r="VCA319" s="96"/>
      <c r="VCB319" s="96"/>
      <c r="VCC319" s="96"/>
      <c r="VCD319" s="96"/>
      <c r="VCE319" s="96"/>
      <c r="VCF319" s="96"/>
      <c r="VCG319" s="96"/>
      <c r="VCH319" s="96"/>
      <c r="VCI319" s="96"/>
      <c r="VCJ319" s="96"/>
      <c r="VCK319" s="96"/>
      <c r="VCL319" s="96"/>
      <c r="VCM319" s="96"/>
      <c r="VCN319" s="96"/>
      <c r="VCO319" s="96"/>
      <c r="VCP319" s="96"/>
      <c r="VCQ319" s="96"/>
      <c r="VCR319" s="96"/>
      <c r="VCS319" s="96"/>
      <c r="VCT319" s="96"/>
      <c r="VCU319" s="96"/>
      <c r="VCV319" s="96"/>
      <c r="VCW319" s="96"/>
      <c r="VCX319" s="96"/>
      <c r="VCY319" s="96"/>
      <c r="VCZ319" s="96"/>
      <c r="VDA319" s="96"/>
      <c r="VDB319" s="96"/>
      <c r="VDC319" s="96"/>
      <c r="VDD319" s="96"/>
      <c r="VDE319" s="96"/>
      <c r="VDF319" s="96"/>
      <c r="VDG319" s="96"/>
      <c r="VDH319" s="96"/>
      <c r="VDI319" s="96"/>
      <c r="VDJ319" s="96"/>
      <c r="VDK319" s="96"/>
      <c r="VDL319" s="96"/>
      <c r="VDM319" s="96"/>
      <c r="VDN319" s="96"/>
      <c r="VDO319" s="96"/>
      <c r="VDP319" s="96"/>
      <c r="VDQ319" s="96"/>
      <c r="VDR319" s="96"/>
      <c r="VDS319" s="96"/>
      <c r="VDT319" s="96"/>
      <c r="VDU319" s="96"/>
      <c r="VDV319" s="96"/>
      <c r="VDW319" s="96"/>
      <c r="VDX319" s="96"/>
      <c r="VDY319" s="96"/>
      <c r="VDZ319" s="96"/>
      <c r="VEA319" s="96"/>
      <c r="VEB319" s="96"/>
      <c r="VEC319" s="96"/>
      <c r="VED319" s="96"/>
      <c r="VEE319" s="96"/>
      <c r="VEF319" s="96"/>
      <c r="VEG319" s="96"/>
      <c r="VEH319" s="96"/>
      <c r="VEI319" s="96"/>
      <c r="VEJ319" s="96"/>
      <c r="VEK319" s="96"/>
      <c r="VEL319" s="96"/>
      <c r="VEM319" s="96"/>
      <c r="VEN319" s="96"/>
      <c r="VEO319" s="96"/>
      <c r="VEP319" s="96"/>
      <c r="VEQ319" s="96"/>
      <c r="VER319" s="96"/>
      <c r="VES319" s="96"/>
      <c r="VET319" s="96"/>
      <c r="VEU319" s="96"/>
      <c r="VEV319" s="96"/>
      <c r="VEW319" s="96"/>
      <c r="VEX319" s="96"/>
      <c r="VEY319" s="96"/>
      <c r="VEZ319" s="96"/>
      <c r="VFA319" s="96"/>
      <c r="VFB319" s="96"/>
      <c r="VFC319" s="96"/>
      <c r="VFD319" s="96"/>
      <c r="VFE319" s="96"/>
      <c r="VFF319" s="96"/>
      <c r="VFG319" s="96"/>
      <c r="VFH319" s="96"/>
      <c r="VFI319" s="96"/>
      <c r="VFJ319" s="96"/>
      <c r="VFK319" s="96"/>
      <c r="VFL319" s="96"/>
      <c r="VFM319" s="96"/>
      <c r="VFN319" s="96"/>
      <c r="VFO319" s="96"/>
      <c r="VFP319" s="96"/>
      <c r="VFQ319" s="96"/>
      <c r="VFR319" s="96"/>
      <c r="VFS319" s="96"/>
      <c r="VFT319" s="96"/>
      <c r="VFU319" s="96"/>
      <c r="VFV319" s="96"/>
      <c r="VFW319" s="96"/>
      <c r="VFX319" s="96"/>
      <c r="VFY319" s="96"/>
      <c r="VFZ319" s="96"/>
      <c r="VGA319" s="96"/>
      <c r="VGB319" s="96"/>
      <c r="VGC319" s="96"/>
      <c r="VGD319" s="96"/>
      <c r="VGE319" s="96"/>
      <c r="VGF319" s="96"/>
      <c r="VGG319" s="96"/>
      <c r="VGH319" s="96"/>
      <c r="VGI319" s="96"/>
      <c r="VGJ319" s="96"/>
      <c r="VGK319" s="96"/>
      <c r="VGL319" s="96"/>
      <c r="VGM319" s="96"/>
      <c r="VGN319" s="96"/>
      <c r="VGO319" s="96"/>
      <c r="VGP319" s="96"/>
      <c r="VGQ319" s="96"/>
      <c r="VGR319" s="96"/>
      <c r="VGS319" s="96"/>
      <c r="VGT319" s="96"/>
      <c r="VGU319" s="96"/>
      <c r="VGV319" s="96"/>
      <c r="VGW319" s="96"/>
      <c r="VGX319" s="96"/>
      <c r="VGY319" s="96"/>
      <c r="VGZ319" s="96"/>
      <c r="VHA319" s="96"/>
      <c r="VHB319" s="96"/>
      <c r="VHC319" s="96"/>
      <c r="VHD319" s="96"/>
      <c r="VHE319" s="96"/>
      <c r="VHF319" s="96"/>
      <c r="VHG319" s="96"/>
      <c r="VHH319" s="96"/>
      <c r="VHI319" s="96"/>
      <c r="VHJ319" s="96"/>
      <c r="VHK319" s="96"/>
      <c r="VHL319" s="96"/>
      <c r="VHM319" s="96"/>
      <c r="VHN319" s="96"/>
      <c r="VHO319" s="96"/>
      <c r="VHP319" s="96"/>
      <c r="VHQ319" s="96"/>
      <c r="VHR319" s="96"/>
      <c r="VHS319" s="96"/>
      <c r="VHT319" s="96"/>
      <c r="VHU319" s="96"/>
      <c r="VHV319" s="96"/>
      <c r="VHW319" s="96"/>
      <c r="VHX319" s="96"/>
      <c r="VHY319" s="96"/>
      <c r="VHZ319" s="96"/>
      <c r="VIA319" s="96"/>
      <c r="VIB319" s="96"/>
      <c r="VIC319" s="96"/>
      <c r="VID319" s="96"/>
      <c r="VIE319" s="96"/>
      <c r="VIF319" s="96"/>
      <c r="VIG319" s="96"/>
      <c r="VIH319" s="96"/>
      <c r="VII319" s="96"/>
      <c r="VIJ319" s="96"/>
      <c r="VIK319" s="96"/>
      <c r="VIL319" s="96"/>
      <c r="VIM319" s="96"/>
      <c r="VIN319" s="96"/>
      <c r="VIO319" s="96"/>
      <c r="VIP319" s="96"/>
      <c r="VIQ319" s="96"/>
      <c r="VIR319" s="96"/>
      <c r="VIS319" s="96"/>
      <c r="VIT319" s="96"/>
      <c r="VIU319" s="96"/>
      <c r="VIV319" s="96"/>
      <c r="VIW319" s="96"/>
      <c r="VIX319" s="96"/>
      <c r="VIY319" s="96"/>
      <c r="VIZ319" s="96"/>
      <c r="VJA319" s="96"/>
      <c r="VJB319" s="96"/>
      <c r="VJC319" s="96"/>
      <c r="VJD319" s="96"/>
      <c r="VJE319" s="96"/>
      <c r="VJF319" s="96"/>
      <c r="VJG319" s="96"/>
      <c r="VJH319" s="96"/>
      <c r="VJI319" s="96"/>
      <c r="VJJ319" s="96"/>
      <c r="VJK319" s="96"/>
      <c r="VJL319" s="96"/>
      <c r="VJM319" s="96"/>
      <c r="VJN319" s="96"/>
      <c r="VJO319" s="96"/>
      <c r="VJP319" s="96"/>
      <c r="VJQ319" s="96"/>
      <c r="VJR319" s="96"/>
      <c r="VJS319" s="96"/>
      <c r="VJT319" s="96"/>
      <c r="VJU319" s="96"/>
      <c r="VJV319" s="96"/>
      <c r="VJW319" s="96"/>
      <c r="VJX319" s="96"/>
      <c r="VJY319" s="96"/>
      <c r="VJZ319" s="96"/>
      <c r="VKA319" s="96"/>
      <c r="VKB319" s="96"/>
      <c r="VKC319" s="96"/>
      <c r="VKD319" s="96"/>
      <c r="VKE319" s="96"/>
      <c r="VKF319" s="96"/>
      <c r="VKG319" s="96"/>
      <c r="VKH319" s="96"/>
      <c r="VKI319" s="96"/>
      <c r="VKJ319" s="96"/>
      <c r="VKK319" s="96"/>
      <c r="VKL319" s="96"/>
      <c r="VKM319" s="96"/>
      <c r="VKN319" s="96"/>
      <c r="VKO319" s="96"/>
      <c r="VKP319" s="96"/>
      <c r="VKQ319" s="96"/>
      <c r="VKR319" s="96"/>
      <c r="VKS319" s="96"/>
      <c r="VKT319" s="96"/>
      <c r="VKU319" s="96"/>
      <c r="VKV319" s="96"/>
      <c r="VKW319" s="96"/>
      <c r="VKX319" s="96"/>
      <c r="VKY319" s="96"/>
      <c r="VKZ319" s="96"/>
      <c r="VLA319" s="96"/>
      <c r="VLB319" s="96"/>
      <c r="VLC319" s="96"/>
      <c r="VLD319" s="96"/>
      <c r="VLE319" s="96"/>
      <c r="VLF319" s="96"/>
      <c r="VLG319" s="96"/>
      <c r="VLH319" s="96"/>
      <c r="VLI319" s="96"/>
      <c r="VLJ319" s="96"/>
      <c r="VLK319" s="96"/>
      <c r="VLL319" s="96"/>
      <c r="VLM319" s="96"/>
      <c r="VLN319" s="96"/>
      <c r="VLO319" s="96"/>
      <c r="VLP319" s="96"/>
      <c r="VLQ319" s="96"/>
      <c r="VLR319" s="96"/>
      <c r="VLS319" s="96"/>
      <c r="VLT319" s="96"/>
      <c r="VLU319" s="96"/>
      <c r="VLV319" s="96"/>
      <c r="VLW319" s="96"/>
      <c r="VLX319" s="96"/>
      <c r="VLY319" s="96"/>
      <c r="VLZ319" s="96"/>
      <c r="VMA319" s="96"/>
      <c r="VMB319" s="96"/>
      <c r="VMC319" s="96"/>
      <c r="VMD319" s="96"/>
      <c r="VME319" s="96"/>
      <c r="VMF319" s="96"/>
      <c r="VMG319" s="96"/>
      <c r="VMH319" s="96"/>
      <c r="VMI319" s="96"/>
      <c r="VMJ319" s="96"/>
      <c r="VMK319" s="96"/>
      <c r="VML319" s="96"/>
      <c r="VMM319" s="96"/>
      <c r="VMN319" s="96"/>
      <c r="VMO319" s="96"/>
      <c r="VMP319" s="96"/>
      <c r="VMQ319" s="96"/>
      <c r="VMR319" s="96"/>
      <c r="VMS319" s="96"/>
      <c r="VMT319" s="96"/>
      <c r="VMU319" s="96"/>
      <c r="VMV319" s="96"/>
      <c r="VMW319" s="96"/>
      <c r="VMX319" s="96"/>
      <c r="VMY319" s="96"/>
      <c r="VMZ319" s="96"/>
      <c r="VNA319" s="96"/>
      <c r="VNB319" s="96"/>
      <c r="VNC319" s="96"/>
      <c r="VND319" s="96"/>
      <c r="VNE319" s="96"/>
      <c r="VNF319" s="96"/>
      <c r="VNG319" s="96"/>
      <c r="VNH319" s="96"/>
      <c r="VNI319" s="96"/>
      <c r="VNJ319" s="96"/>
      <c r="VNK319" s="96"/>
      <c r="VNL319" s="96"/>
      <c r="VNM319" s="96"/>
      <c r="VNN319" s="96"/>
      <c r="VNO319" s="96"/>
      <c r="VNP319" s="96"/>
      <c r="VNQ319" s="96"/>
      <c r="VNR319" s="96"/>
      <c r="VNS319" s="96"/>
      <c r="VNT319" s="96"/>
      <c r="VNU319" s="96"/>
      <c r="VNV319" s="96"/>
      <c r="VNW319" s="96"/>
      <c r="VNX319" s="96"/>
      <c r="VNY319" s="96"/>
      <c r="VNZ319" s="96"/>
      <c r="VOA319" s="96"/>
      <c r="VOB319" s="96"/>
      <c r="VOC319" s="96"/>
      <c r="VOD319" s="96"/>
      <c r="VOE319" s="96"/>
      <c r="VOF319" s="96"/>
      <c r="VOG319" s="96"/>
      <c r="VOH319" s="96"/>
      <c r="VOI319" s="96"/>
      <c r="VOJ319" s="96"/>
      <c r="VOK319" s="96"/>
      <c r="VOL319" s="96"/>
      <c r="VOM319" s="96"/>
      <c r="VON319" s="96"/>
      <c r="VOO319" s="96"/>
      <c r="VOP319" s="96"/>
      <c r="VOQ319" s="96"/>
      <c r="VOR319" s="96"/>
      <c r="VOS319" s="96"/>
      <c r="VOT319" s="96"/>
      <c r="VOU319" s="96"/>
      <c r="VOV319" s="96"/>
      <c r="VOW319" s="96"/>
      <c r="VOX319" s="96"/>
      <c r="VOY319" s="96"/>
      <c r="VOZ319" s="96"/>
      <c r="VPA319" s="96"/>
      <c r="VPB319" s="96"/>
      <c r="VPC319" s="96"/>
      <c r="VPD319" s="96"/>
      <c r="VPE319" s="96"/>
      <c r="VPF319" s="96"/>
      <c r="VPG319" s="96"/>
      <c r="VPH319" s="96"/>
      <c r="VPI319" s="96"/>
      <c r="VPJ319" s="96"/>
      <c r="VPK319" s="96"/>
      <c r="VPL319" s="96"/>
      <c r="VPM319" s="96"/>
      <c r="VPN319" s="96"/>
      <c r="VPO319" s="96"/>
      <c r="VPP319" s="96"/>
      <c r="VPQ319" s="96"/>
      <c r="VPR319" s="96"/>
      <c r="VPS319" s="96"/>
      <c r="VPT319" s="96"/>
      <c r="VPU319" s="96"/>
      <c r="VPV319" s="96"/>
      <c r="VPW319" s="96"/>
      <c r="VPX319" s="96"/>
      <c r="VPY319" s="96"/>
      <c r="VPZ319" s="96"/>
      <c r="VQA319" s="96"/>
      <c r="VQB319" s="96"/>
      <c r="VQC319" s="96"/>
      <c r="VQD319" s="96"/>
      <c r="VQE319" s="96"/>
      <c r="VQF319" s="96"/>
      <c r="VQG319" s="96"/>
      <c r="VQH319" s="96"/>
      <c r="VQI319" s="96"/>
      <c r="VQJ319" s="96"/>
      <c r="VQK319" s="96"/>
      <c r="VQL319" s="96"/>
      <c r="VQM319" s="96"/>
      <c r="VQN319" s="96"/>
      <c r="VQO319" s="96"/>
      <c r="VQP319" s="96"/>
      <c r="VQQ319" s="96"/>
      <c r="VQR319" s="96"/>
      <c r="VQS319" s="96"/>
      <c r="VQT319" s="96"/>
      <c r="VQU319" s="96"/>
      <c r="VQV319" s="96"/>
      <c r="VQW319" s="96"/>
      <c r="VQX319" s="96"/>
      <c r="VQY319" s="96"/>
      <c r="VQZ319" s="96"/>
      <c r="VRA319" s="96"/>
      <c r="VRB319" s="96"/>
      <c r="VRC319" s="96"/>
      <c r="VRD319" s="96"/>
      <c r="VRE319" s="96"/>
      <c r="VRF319" s="96"/>
      <c r="VRG319" s="96"/>
      <c r="VRH319" s="96"/>
      <c r="VRI319" s="96"/>
      <c r="VRJ319" s="96"/>
      <c r="VRK319" s="96"/>
      <c r="VRL319" s="96"/>
      <c r="VRM319" s="96"/>
      <c r="VRN319" s="96"/>
      <c r="VRO319" s="96"/>
      <c r="VRP319" s="96"/>
      <c r="VRQ319" s="96"/>
      <c r="VRR319" s="96"/>
      <c r="VRS319" s="96"/>
      <c r="VRT319" s="96"/>
      <c r="VRU319" s="96"/>
      <c r="VRV319" s="96"/>
      <c r="VRW319" s="96"/>
      <c r="VRX319" s="96"/>
      <c r="VRY319" s="96"/>
      <c r="VRZ319" s="96"/>
      <c r="VSA319" s="96"/>
      <c r="VSB319" s="96"/>
      <c r="VSC319" s="96"/>
      <c r="VSD319" s="96"/>
      <c r="VSE319" s="96"/>
      <c r="VSF319" s="96"/>
      <c r="VSG319" s="96"/>
      <c r="VSH319" s="96"/>
      <c r="VSI319" s="96"/>
      <c r="VSJ319" s="96"/>
      <c r="VSK319" s="96"/>
      <c r="VSL319" s="96"/>
      <c r="VSM319" s="96"/>
      <c r="VSN319" s="96"/>
      <c r="VSO319" s="96"/>
      <c r="VSP319" s="96"/>
      <c r="VSQ319" s="96"/>
      <c r="VSR319" s="96"/>
      <c r="VSS319" s="96"/>
      <c r="VST319" s="96"/>
      <c r="VSU319" s="96"/>
      <c r="VSV319" s="96"/>
      <c r="VSW319" s="96"/>
      <c r="VSX319" s="96"/>
      <c r="VSY319" s="96"/>
      <c r="VSZ319" s="96"/>
      <c r="VTA319" s="96"/>
      <c r="VTB319" s="96"/>
      <c r="VTC319" s="96"/>
      <c r="VTD319" s="96"/>
      <c r="VTE319" s="96"/>
      <c r="VTF319" s="96"/>
      <c r="VTG319" s="96"/>
      <c r="VTH319" s="96"/>
      <c r="VTI319" s="96"/>
      <c r="VTJ319" s="96"/>
      <c r="VTK319" s="96"/>
      <c r="VTL319" s="96"/>
      <c r="VTM319" s="96"/>
      <c r="VTN319" s="96"/>
      <c r="VTO319" s="96"/>
      <c r="VTP319" s="96"/>
      <c r="VTQ319" s="96"/>
      <c r="VTR319" s="96"/>
      <c r="VTS319" s="96"/>
      <c r="VTT319" s="96"/>
      <c r="VTU319" s="96"/>
      <c r="VTV319" s="96"/>
      <c r="VTW319" s="96"/>
      <c r="VTX319" s="96"/>
      <c r="VTY319" s="96"/>
      <c r="VTZ319" s="96"/>
      <c r="VUA319" s="96"/>
      <c r="VUB319" s="96"/>
      <c r="VUC319" s="96"/>
      <c r="VUD319" s="96"/>
      <c r="VUE319" s="96"/>
      <c r="VUF319" s="96"/>
      <c r="VUG319" s="96"/>
      <c r="VUH319" s="96"/>
      <c r="VUI319" s="96"/>
      <c r="VUJ319" s="96"/>
      <c r="VUK319" s="96"/>
      <c r="VUL319" s="96"/>
      <c r="VUM319" s="96"/>
      <c r="VUN319" s="96"/>
      <c r="VUO319" s="96"/>
      <c r="VUP319" s="96"/>
      <c r="VUQ319" s="96"/>
      <c r="VUR319" s="96"/>
      <c r="VUS319" s="96"/>
      <c r="VUT319" s="96"/>
      <c r="VUU319" s="96"/>
      <c r="VUV319" s="96"/>
      <c r="VUW319" s="96"/>
      <c r="VUX319" s="96"/>
      <c r="VUY319" s="96"/>
      <c r="VUZ319" s="96"/>
      <c r="VVA319" s="96"/>
      <c r="VVB319" s="96"/>
      <c r="VVC319" s="96"/>
      <c r="VVD319" s="96"/>
      <c r="VVE319" s="96"/>
      <c r="VVF319" s="96"/>
      <c r="VVG319" s="96"/>
      <c r="VVH319" s="96"/>
      <c r="VVI319" s="96"/>
      <c r="VVJ319" s="96"/>
      <c r="VVK319" s="96"/>
      <c r="VVL319" s="96"/>
      <c r="VVM319" s="96"/>
      <c r="VVN319" s="96"/>
      <c r="VVO319" s="96"/>
      <c r="VVP319" s="96"/>
      <c r="VVQ319" s="96"/>
      <c r="VVR319" s="96"/>
      <c r="VVS319" s="96"/>
      <c r="VVT319" s="96"/>
      <c r="VVU319" s="96"/>
      <c r="VVV319" s="96"/>
      <c r="VVW319" s="96"/>
      <c r="VVX319" s="96"/>
      <c r="VVY319" s="96"/>
      <c r="VVZ319" s="96"/>
      <c r="VWA319" s="96"/>
      <c r="VWB319" s="96"/>
      <c r="VWC319" s="96"/>
      <c r="VWD319" s="96"/>
      <c r="VWE319" s="96"/>
      <c r="VWF319" s="96"/>
      <c r="VWG319" s="96"/>
      <c r="VWH319" s="96"/>
      <c r="VWI319" s="96"/>
      <c r="VWJ319" s="96"/>
      <c r="VWK319" s="96"/>
      <c r="VWL319" s="96"/>
      <c r="VWM319" s="96"/>
      <c r="VWN319" s="96"/>
      <c r="VWO319" s="96"/>
      <c r="VWP319" s="96"/>
      <c r="VWQ319" s="96"/>
      <c r="VWR319" s="96"/>
      <c r="VWS319" s="96"/>
      <c r="VWT319" s="96"/>
      <c r="VWU319" s="96"/>
      <c r="VWV319" s="96"/>
      <c r="VWW319" s="96"/>
      <c r="VWX319" s="96"/>
      <c r="VWY319" s="96"/>
      <c r="VWZ319" s="96"/>
      <c r="VXA319" s="96"/>
      <c r="VXB319" s="96"/>
      <c r="VXC319" s="96"/>
      <c r="VXD319" s="96"/>
      <c r="VXE319" s="96"/>
      <c r="VXF319" s="96"/>
      <c r="VXG319" s="96"/>
      <c r="VXH319" s="96"/>
      <c r="VXI319" s="96"/>
      <c r="VXJ319" s="96"/>
      <c r="VXK319" s="96"/>
      <c r="VXL319" s="96"/>
      <c r="VXM319" s="96"/>
      <c r="VXN319" s="96"/>
      <c r="VXO319" s="96"/>
      <c r="VXP319" s="96"/>
      <c r="VXQ319" s="96"/>
      <c r="VXR319" s="96"/>
      <c r="VXS319" s="96"/>
      <c r="VXT319" s="96"/>
      <c r="VXU319" s="96"/>
      <c r="VXV319" s="96"/>
      <c r="VXW319" s="96"/>
      <c r="VXX319" s="96"/>
      <c r="VXY319" s="96"/>
      <c r="VXZ319" s="96"/>
      <c r="VYA319" s="96"/>
      <c r="VYB319" s="96"/>
      <c r="VYC319" s="96"/>
      <c r="VYD319" s="96"/>
      <c r="VYE319" s="96"/>
      <c r="VYF319" s="96"/>
      <c r="VYG319" s="96"/>
      <c r="VYH319" s="96"/>
      <c r="VYI319" s="96"/>
      <c r="VYJ319" s="96"/>
      <c r="VYK319" s="96"/>
      <c r="VYL319" s="96"/>
      <c r="VYM319" s="96"/>
      <c r="VYN319" s="96"/>
      <c r="VYO319" s="96"/>
      <c r="VYP319" s="96"/>
      <c r="VYQ319" s="96"/>
      <c r="VYR319" s="96"/>
      <c r="VYS319" s="96"/>
      <c r="VYT319" s="96"/>
      <c r="VYU319" s="96"/>
      <c r="VYV319" s="96"/>
      <c r="VYW319" s="96"/>
      <c r="VYX319" s="96"/>
      <c r="VYY319" s="96"/>
      <c r="VYZ319" s="96"/>
      <c r="VZA319" s="96"/>
      <c r="VZB319" s="96"/>
      <c r="VZC319" s="96"/>
      <c r="VZD319" s="96"/>
      <c r="VZE319" s="96"/>
      <c r="VZF319" s="96"/>
      <c r="VZG319" s="96"/>
      <c r="VZH319" s="96"/>
      <c r="VZI319" s="96"/>
      <c r="VZJ319" s="96"/>
      <c r="VZK319" s="96"/>
      <c r="VZL319" s="96"/>
      <c r="VZM319" s="96"/>
      <c r="VZN319" s="96"/>
      <c r="VZO319" s="96"/>
      <c r="VZP319" s="96"/>
      <c r="VZQ319" s="96"/>
      <c r="VZR319" s="96"/>
      <c r="VZS319" s="96"/>
      <c r="VZT319" s="96"/>
      <c r="VZU319" s="96"/>
      <c r="VZV319" s="96"/>
      <c r="VZW319" s="96"/>
      <c r="VZX319" s="96"/>
      <c r="VZY319" s="96"/>
      <c r="VZZ319" s="96"/>
      <c r="WAA319" s="96"/>
      <c r="WAB319" s="96"/>
      <c r="WAC319" s="96"/>
      <c r="WAD319" s="96"/>
      <c r="WAE319" s="96"/>
      <c r="WAF319" s="96"/>
      <c r="WAG319" s="96"/>
      <c r="WAH319" s="96"/>
      <c r="WAI319" s="96"/>
      <c r="WAJ319" s="96"/>
      <c r="WAK319" s="96"/>
      <c r="WAL319" s="96"/>
      <c r="WAM319" s="96"/>
      <c r="WAN319" s="96"/>
      <c r="WAO319" s="96"/>
      <c r="WAP319" s="96"/>
      <c r="WAQ319" s="96"/>
      <c r="WAR319" s="96"/>
      <c r="WAS319" s="96"/>
      <c r="WAT319" s="96"/>
      <c r="WAU319" s="96"/>
      <c r="WAV319" s="96"/>
      <c r="WAW319" s="96"/>
      <c r="WAX319" s="96"/>
      <c r="WAY319" s="96"/>
      <c r="WAZ319" s="96"/>
      <c r="WBA319" s="96"/>
      <c r="WBB319" s="96"/>
      <c r="WBC319" s="96"/>
      <c r="WBD319" s="96"/>
      <c r="WBE319" s="96"/>
      <c r="WBF319" s="96"/>
      <c r="WBG319" s="96"/>
      <c r="WBH319" s="96"/>
      <c r="WBI319" s="96"/>
      <c r="WBJ319" s="96"/>
      <c r="WBK319" s="96"/>
      <c r="WBL319" s="96"/>
      <c r="WBM319" s="96"/>
      <c r="WBN319" s="96"/>
      <c r="WBO319" s="96"/>
      <c r="WBP319" s="96"/>
      <c r="WBQ319" s="96"/>
      <c r="WBR319" s="96"/>
      <c r="WBS319" s="96"/>
      <c r="WBT319" s="96"/>
      <c r="WBU319" s="96"/>
      <c r="WBV319" s="96"/>
      <c r="WBW319" s="96"/>
      <c r="WBX319" s="96"/>
      <c r="WBY319" s="96"/>
      <c r="WBZ319" s="96"/>
      <c r="WCA319" s="96"/>
      <c r="WCB319" s="96"/>
      <c r="WCC319" s="96"/>
      <c r="WCD319" s="96"/>
      <c r="WCE319" s="96"/>
      <c r="WCF319" s="96"/>
      <c r="WCG319" s="96"/>
      <c r="WCH319" s="96"/>
      <c r="WCI319" s="96"/>
      <c r="WCJ319" s="96"/>
      <c r="WCK319" s="96"/>
      <c r="WCL319" s="96"/>
      <c r="WCM319" s="96"/>
      <c r="WCN319" s="96"/>
      <c r="WCO319" s="96"/>
      <c r="WCP319" s="96"/>
      <c r="WCQ319" s="96"/>
      <c r="WCR319" s="96"/>
      <c r="WCS319" s="96"/>
      <c r="WCT319" s="96"/>
      <c r="WCU319" s="96"/>
      <c r="WCV319" s="96"/>
      <c r="WCW319" s="96"/>
      <c r="WCX319" s="96"/>
      <c r="WCY319" s="96"/>
      <c r="WCZ319" s="96"/>
      <c r="WDA319" s="96"/>
      <c r="WDB319" s="96"/>
      <c r="WDC319" s="96"/>
      <c r="WDD319" s="96"/>
      <c r="WDE319" s="96"/>
      <c r="WDF319" s="96"/>
      <c r="WDG319" s="96"/>
      <c r="WDH319" s="96"/>
      <c r="WDI319" s="96"/>
      <c r="WDJ319" s="96"/>
      <c r="WDK319" s="96"/>
      <c r="WDL319" s="96"/>
      <c r="WDM319" s="96"/>
      <c r="WDN319" s="96"/>
      <c r="WDO319" s="96"/>
      <c r="WDP319" s="96"/>
      <c r="WDQ319" s="96"/>
      <c r="WDR319" s="96"/>
      <c r="WDS319" s="96"/>
      <c r="WDT319" s="96"/>
      <c r="WDU319" s="96"/>
      <c r="WDV319" s="96"/>
      <c r="WDW319" s="96"/>
      <c r="WDX319" s="96"/>
      <c r="WDY319" s="96"/>
      <c r="WDZ319" s="96"/>
      <c r="WEA319" s="96"/>
      <c r="WEB319" s="96"/>
      <c r="WEC319" s="96"/>
      <c r="WED319" s="96"/>
      <c r="WEE319" s="96"/>
      <c r="WEF319" s="96"/>
      <c r="WEG319" s="96"/>
      <c r="WEH319" s="96"/>
      <c r="WEI319" s="96"/>
      <c r="WEJ319" s="96"/>
      <c r="WEK319" s="96"/>
      <c r="WEL319" s="96"/>
      <c r="WEM319" s="96"/>
      <c r="WEN319" s="96"/>
      <c r="WEO319" s="96"/>
      <c r="WEP319" s="96"/>
      <c r="WEQ319" s="96"/>
      <c r="WER319" s="96"/>
      <c r="WES319" s="96"/>
      <c r="WET319" s="96"/>
      <c r="WEU319" s="96"/>
      <c r="WEV319" s="96"/>
      <c r="WEW319" s="96"/>
      <c r="WEX319" s="96"/>
      <c r="WEY319" s="96"/>
      <c r="WEZ319" s="96"/>
      <c r="WFA319" s="96"/>
      <c r="WFB319" s="96"/>
      <c r="WFC319" s="96"/>
      <c r="WFD319" s="96"/>
      <c r="WFE319" s="96"/>
      <c r="WFF319" s="96"/>
      <c r="WFG319" s="96"/>
      <c r="WFH319" s="96"/>
      <c r="WFI319" s="96"/>
      <c r="WFJ319" s="96"/>
      <c r="WFK319" s="96"/>
      <c r="WFL319" s="96"/>
      <c r="WFM319" s="96"/>
      <c r="WFN319" s="96"/>
      <c r="WFO319" s="96"/>
      <c r="WFP319" s="96"/>
      <c r="WFQ319" s="96"/>
      <c r="WFR319" s="96"/>
      <c r="WFS319" s="96"/>
      <c r="WFT319" s="96"/>
      <c r="WFU319" s="96"/>
      <c r="WFV319" s="96"/>
      <c r="WFW319" s="96"/>
      <c r="WFX319" s="96"/>
      <c r="WFY319" s="96"/>
      <c r="WFZ319" s="96"/>
      <c r="WGA319" s="96"/>
      <c r="WGB319" s="96"/>
      <c r="WGC319" s="96"/>
      <c r="WGD319" s="96"/>
      <c r="WGE319" s="96"/>
      <c r="WGF319" s="96"/>
      <c r="WGG319" s="96"/>
      <c r="WGH319" s="96"/>
      <c r="WGI319" s="96"/>
      <c r="WGJ319" s="96"/>
      <c r="WGK319" s="96"/>
      <c r="WGL319" s="96"/>
      <c r="WGM319" s="96"/>
      <c r="WGN319" s="96"/>
      <c r="WGO319" s="96"/>
      <c r="WGP319" s="96"/>
      <c r="WGQ319" s="96"/>
      <c r="WGR319" s="96"/>
      <c r="WGS319" s="96"/>
      <c r="WGT319" s="96"/>
      <c r="WGU319" s="96"/>
      <c r="WGV319" s="96"/>
      <c r="WGW319" s="96"/>
      <c r="WGX319" s="96"/>
      <c r="WGY319" s="96"/>
      <c r="WGZ319" s="96"/>
      <c r="WHA319" s="96"/>
      <c r="WHB319" s="96"/>
      <c r="WHC319" s="96"/>
      <c r="WHD319" s="96"/>
      <c r="WHE319" s="96"/>
      <c r="WHF319" s="96"/>
      <c r="WHG319" s="96"/>
      <c r="WHH319" s="96"/>
      <c r="WHI319" s="96"/>
      <c r="WHJ319" s="96"/>
      <c r="WHK319" s="96"/>
      <c r="WHL319" s="96"/>
      <c r="WHM319" s="96"/>
      <c r="WHN319" s="96"/>
      <c r="WHO319" s="96"/>
      <c r="WHP319" s="96"/>
      <c r="WHQ319" s="96"/>
      <c r="WHR319" s="96"/>
      <c r="WHS319" s="96"/>
      <c r="WHT319" s="96"/>
      <c r="WHU319" s="96"/>
      <c r="WHV319" s="96"/>
      <c r="WHW319" s="96"/>
      <c r="WHX319" s="96"/>
      <c r="WHY319" s="96"/>
      <c r="WHZ319" s="96"/>
      <c r="WIA319" s="96"/>
      <c r="WIB319" s="96"/>
      <c r="WIC319" s="96"/>
      <c r="WID319" s="96"/>
      <c r="WIE319" s="96"/>
      <c r="WIF319" s="96"/>
      <c r="WIG319" s="96"/>
      <c r="WIH319" s="96"/>
      <c r="WII319" s="96"/>
      <c r="WIJ319" s="96"/>
      <c r="WIK319" s="96"/>
      <c r="WIL319" s="96"/>
      <c r="WIM319" s="96"/>
      <c r="WIN319" s="96"/>
      <c r="WIO319" s="96"/>
      <c r="WIP319" s="96"/>
      <c r="WIQ319" s="96"/>
      <c r="WIR319" s="96"/>
      <c r="WIS319" s="96"/>
      <c r="WIT319" s="96"/>
      <c r="WIU319" s="96"/>
      <c r="WIV319" s="96"/>
      <c r="WIW319" s="96"/>
      <c r="WIX319" s="96"/>
      <c r="WIY319" s="96"/>
      <c r="WIZ319" s="96"/>
      <c r="WJA319" s="96"/>
      <c r="WJB319" s="96"/>
      <c r="WJC319" s="96"/>
      <c r="WJD319" s="96"/>
      <c r="WJE319" s="96"/>
      <c r="WJF319" s="96"/>
      <c r="WJG319" s="96"/>
      <c r="WJH319" s="96"/>
      <c r="WJI319" s="96"/>
      <c r="WJJ319" s="96"/>
      <c r="WJK319" s="96"/>
      <c r="WJL319" s="96"/>
      <c r="WJM319" s="96"/>
      <c r="WJN319" s="96"/>
      <c r="WJO319" s="96"/>
      <c r="WJP319" s="96"/>
      <c r="WJQ319" s="96"/>
      <c r="WJR319" s="96"/>
      <c r="WJS319" s="96"/>
      <c r="WJT319" s="96"/>
      <c r="WJU319" s="96"/>
      <c r="WJV319" s="96"/>
      <c r="WJW319" s="96"/>
      <c r="WJX319" s="96"/>
      <c r="WJY319" s="96"/>
      <c r="WJZ319" s="96"/>
      <c r="WKA319" s="96"/>
      <c r="WKB319" s="96"/>
      <c r="WKC319" s="96"/>
      <c r="WKD319" s="96"/>
      <c r="WKE319" s="96"/>
      <c r="WKF319" s="96"/>
      <c r="WKG319" s="96"/>
      <c r="WKH319" s="96"/>
      <c r="WKI319" s="96"/>
      <c r="WKJ319" s="96"/>
      <c r="WKK319" s="96"/>
      <c r="WKL319" s="96"/>
      <c r="WKM319" s="96"/>
      <c r="WKN319" s="96"/>
      <c r="WKO319" s="96"/>
      <c r="WKP319" s="96"/>
      <c r="WKQ319" s="96"/>
      <c r="WKR319" s="96"/>
      <c r="WKS319" s="96"/>
      <c r="WKT319" s="96"/>
      <c r="WKU319" s="96"/>
      <c r="WKV319" s="96"/>
      <c r="WKW319" s="96"/>
      <c r="WKX319" s="96"/>
      <c r="WKY319" s="96"/>
      <c r="WKZ319" s="96"/>
      <c r="WLA319" s="96"/>
      <c r="WLB319" s="96"/>
      <c r="WLC319" s="96"/>
      <c r="WLD319" s="96"/>
      <c r="WLE319" s="96"/>
      <c r="WLF319" s="96"/>
      <c r="WLG319" s="96"/>
      <c r="WLH319" s="96"/>
      <c r="WLI319" s="96"/>
      <c r="WLJ319" s="96"/>
      <c r="WLK319" s="96"/>
      <c r="WLL319" s="96"/>
      <c r="WLM319" s="96"/>
      <c r="WLN319" s="96"/>
      <c r="WLO319" s="96"/>
      <c r="WLP319" s="96"/>
      <c r="WLQ319" s="96"/>
      <c r="WLR319" s="96"/>
      <c r="WLS319" s="96"/>
      <c r="WLT319" s="96"/>
      <c r="WLU319" s="96"/>
      <c r="WLV319" s="96"/>
      <c r="WLW319" s="96"/>
      <c r="WLX319" s="96"/>
      <c r="WLY319" s="96"/>
      <c r="WLZ319" s="96"/>
      <c r="WMA319" s="96"/>
      <c r="WMB319" s="96"/>
      <c r="WMC319" s="96"/>
      <c r="WMD319" s="96"/>
      <c r="WME319" s="96"/>
      <c r="WMF319" s="96"/>
      <c r="WMG319" s="96"/>
      <c r="WMH319" s="96"/>
      <c r="WMI319" s="96"/>
      <c r="WMJ319" s="96"/>
      <c r="WMK319" s="96"/>
      <c r="WML319" s="96"/>
      <c r="WMM319" s="96"/>
      <c r="WMN319" s="96"/>
      <c r="WMO319" s="96"/>
      <c r="WMP319" s="96"/>
      <c r="WMQ319" s="96"/>
      <c r="WMR319" s="96"/>
      <c r="WMS319" s="96"/>
      <c r="WMT319" s="96"/>
      <c r="WMU319" s="96"/>
      <c r="WMV319" s="96"/>
      <c r="WMW319" s="96"/>
      <c r="WMX319" s="96"/>
      <c r="WMY319" s="96"/>
      <c r="WMZ319" s="96"/>
      <c r="WNA319" s="96"/>
      <c r="WNB319" s="96"/>
      <c r="WNC319" s="96"/>
      <c r="WND319" s="96"/>
      <c r="WNE319" s="96"/>
      <c r="WNF319" s="96"/>
      <c r="WNG319" s="96"/>
      <c r="WNH319" s="96"/>
      <c r="WNI319" s="96"/>
      <c r="WNJ319" s="96"/>
      <c r="WNK319" s="96"/>
      <c r="WNL319" s="96"/>
      <c r="WNM319" s="96"/>
      <c r="WNN319" s="96"/>
      <c r="WNO319" s="96"/>
      <c r="WNP319" s="96"/>
      <c r="WNQ319" s="96"/>
      <c r="WNR319" s="96"/>
      <c r="WNS319" s="96"/>
      <c r="WNT319" s="96"/>
      <c r="WNU319" s="96"/>
      <c r="WNV319" s="96"/>
      <c r="WNW319" s="96"/>
      <c r="WNX319" s="96"/>
      <c r="WNY319" s="96"/>
      <c r="WNZ319" s="96"/>
      <c r="WOA319" s="96"/>
      <c r="WOB319" s="96"/>
      <c r="WOC319" s="96"/>
      <c r="WOD319" s="96"/>
      <c r="WOE319" s="96"/>
      <c r="WOF319" s="96"/>
      <c r="WOG319" s="96"/>
      <c r="WOH319" s="96"/>
      <c r="WOI319" s="96"/>
      <c r="WOJ319" s="96"/>
      <c r="WOK319" s="96"/>
      <c r="WOL319" s="96"/>
      <c r="WOM319" s="96"/>
      <c r="WON319" s="96"/>
      <c r="WOO319" s="96"/>
      <c r="WOP319" s="96"/>
      <c r="WOQ319" s="96"/>
      <c r="WOR319" s="96"/>
      <c r="WOS319" s="96"/>
      <c r="WOT319" s="96"/>
      <c r="WOU319" s="96"/>
      <c r="WOV319" s="96"/>
      <c r="WOW319" s="96"/>
      <c r="WOX319" s="96"/>
      <c r="WOY319" s="96"/>
      <c r="WOZ319" s="96"/>
      <c r="WPA319" s="96"/>
      <c r="WPB319" s="96"/>
      <c r="WPC319" s="96"/>
      <c r="WPD319" s="96"/>
      <c r="WPE319" s="96"/>
      <c r="WPF319" s="96"/>
      <c r="WPG319" s="96"/>
      <c r="WPH319" s="96"/>
      <c r="WPI319" s="96"/>
      <c r="WPJ319" s="96"/>
      <c r="WPK319" s="96"/>
      <c r="WPL319" s="96"/>
      <c r="WPM319" s="96"/>
      <c r="WPN319" s="96"/>
      <c r="WPO319" s="96"/>
      <c r="WPP319" s="96"/>
      <c r="WPQ319" s="96"/>
      <c r="WPR319" s="96"/>
      <c r="WPS319" s="96"/>
      <c r="WPT319" s="96"/>
      <c r="WPU319" s="96"/>
      <c r="WPV319" s="96"/>
      <c r="WPW319" s="96"/>
      <c r="WPX319" s="96"/>
      <c r="WPY319" s="96"/>
      <c r="WPZ319" s="96"/>
      <c r="WQA319" s="96"/>
      <c r="WQB319" s="96"/>
      <c r="WQC319" s="96"/>
      <c r="WQD319" s="96"/>
      <c r="WQE319" s="96"/>
      <c r="WQF319" s="96"/>
      <c r="WQG319" s="96"/>
      <c r="WQH319" s="96"/>
      <c r="WQI319" s="96"/>
      <c r="WQJ319" s="96"/>
      <c r="WQK319" s="96"/>
      <c r="WQL319" s="96"/>
      <c r="WQM319" s="96"/>
      <c r="WQN319" s="96"/>
      <c r="WQO319" s="96"/>
      <c r="WQP319" s="96"/>
      <c r="WQQ319" s="96"/>
      <c r="WQR319" s="96"/>
      <c r="WQS319" s="96"/>
      <c r="WQT319" s="96"/>
      <c r="WQU319" s="96"/>
      <c r="WQV319" s="96"/>
      <c r="WQW319" s="96"/>
      <c r="WQX319" s="96"/>
      <c r="WQY319" s="96"/>
      <c r="WQZ319" s="96"/>
      <c r="WRA319" s="96"/>
      <c r="WRB319" s="96"/>
      <c r="WRC319" s="96"/>
      <c r="WRD319" s="96"/>
      <c r="WRE319" s="96"/>
      <c r="WRF319" s="96"/>
      <c r="WRG319" s="96"/>
      <c r="WRH319" s="96"/>
      <c r="WRI319" s="96"/>
      <c r="WRJ319" s="96"/>
      <c r="WRK319" s="96"/>
      <c r="WRL319" s="96"/>
      <c r="WRM319" s="96"/>
      <c r="WRN319" s="96"/>
      <c r="WRO319" s="96"/>
      <c r="WRP319" s="96"/>
      <c r="WRQ319" s="96"/>
      <c r="WRR319" s="96"/>
      <c r="WRS319" s="96"/>
      <c r="WRT319" s="96"/>
      <c r="WRU319" s="96"/>
      <c r="WRV319" s="96"/>
      <c r="WRW319" s="96"/>
      <c r="WRX319" s="96"/>
      <c r="WRY319" s="96"/>
      <c r="WRZ319" s="96"/>
      <c r="WSA319" s="96"/>
      <c r="WSB319" s="96"/>
      <c r="WSC319" s="96"/>
      <c r="WSD319" s="96"/>
      <c r="WSE319" s="96"/>
      <c r="WSF319" s="96"/>
      <c r="WSG319" s="96"/>
      <c r="WSH319" s="96"/>
      <c r="WSI319" s="96"/>
      <c r="WSJ319" s="96"/>
      <c r="WSK319" s="96"/>
      <c r="WSL319" s="96"/>
      <c r="WSM319" s="96"/>
      <c r="WSN319" s="96"/>
      <c r="WSO319" s="96"/>
      <c r="WSP319" s="96"/>
      <c r="WSQ319" s="96"/>
      <c r="WSR319" s="96"/>
      <c r="WSS319" s="96"/>
      <c r="WST319" s="96"/>
      <c r="WSU319" s="96"/>
      <c r="WSV319" s="96"/>
      <c r="WSW319" s="96"/>
      <c r="WSX319" s="96"/>
      <c r="WSY319" s="96"/>
      <c r="WSZ319" s="96"/>
      <c r="WTA319" s="96"/>
      <c r="WTB319" s="96"/>
      <c r="WTC319" s="96"/>
      <c r="WTD319" s="96"/>
      <c r="WTE319" s="96"/>
      <c r="WTF319" s="96"/>
      <c r="WTG319" s="96"/>
      <c r="WTH319" s="96"/>
      <c r="WTI319" s="96"/>
      <c r="WTJ319" s="96"/>
      <c r="WTK319" s="96"/>
      <c r="WTL319" s="96"/>
      <c r="WTM319" s="96"/>
      <c r="WTN319" s="96"/>
      <c r="WTO319" s="96"/>
      <c r="WTP319" s="96"/>
      <c r="WTQ319" s="96"/>
      <c r="WTR319" s="96"/>
      <c r="WTS319" s="96"/>
      <c r="WTT319" s="96"/>
      <c r="WTU319" s="96"/>
      <c r="WTV319" s="96"/>
      <c r="WTW319" s="96"/>
      <c r="WTX319" s="96"/>
      <c r="WTY319" s="96"/>
      <c r="WTZ319" s="96"/>
      <c r="WUA319" s="96"/>
      <c r="WUB319" s="96"/>
      <c r="WUC319" s="96"/>
      <c r="WUD319" s="96"/>
      <c r="WUE319" s="96"/>
      <c r="WUF319" s="96"/>
      <c r="WUG319" s="96"/>
      <c r="WUH319" s="96"/>
      <c r="WUI319" s="96"/>
      <c r="WUJ319" s="96"/>
      <c r="WUK319" s="96"/>
      <c r="WUL319" s="96"/>
      <c r="WUM319" s="96"/>
      <c r="WUN319" s="96"/>
      <c r="WUO319" s="96"/>
      <c r="WUP319" s="96"/>
      <c r="WUQ319" s="96"/>
      <c r="WUR319" s="96"/>
      <c r="WUS319" s="96"/>
      <c r="WUT319" s="96"/>
      <c r="WUU319" s="96"/>
      <c r="WUV319" s="96"/>
      <c r="WUW319" s="96"/>
      <c r="WUX319" s="96"/>
      <c r="WUY319" s="96"/>
      <c r="WUZ319" s="96"/>
      <c r="WVA319" s="96"/>
      <c r="WVB319" s="96"/>
      <c r="WVC319" s="96"/>
      <c r="WVD319" s="96"/>
      <c r="WVE319" s="96"/>
      <c r="WVF319" s="96"/>
      <c r="WVG319" s="96"/>
      <c r="WVH319" s="96"/>
      <c r="WVI319" s="96"/>
    </row>
    <row r="320" spans="1:16129" x14ac:dyDescent="0.2">
      <c r="A320" s="321">
        <v>830</v>
      </c>
      <c r="B320" s="322" t="s">
        <v>581</v>
      </c>
      <c r="C320" s="80">
        <f>SUM(SUMIFS('1. Rpt 18s (non-CSU)'!Q$9:Q$555,'1. Rpt 18s (non-CSU)'!$J$9:$J$555,A276,'1. Rpt 18s (non-CSU)'!$I$9:$I$555,100),SUMIFS('1. Rpt 18s (non-CSU)'!Q$9:Q$555,'1. Rpt 18s (non-CSU)'!$J$9:$J$555,A276,'1. Rpt 18s (non-CSU)'!$I$9:$I$555,200),SUMIFS('1. Rpt 18s (non-CSU)'!Q$9:Q$555,'1. Rpt 18s (non-CSU)'!$J$9:$J$555,A276,'1. Rpt 18s (non-CSU)'!$I$9:$I$555,300))</f>
        <v>585419</v>
      </c>
      <c r="D320" s="80">
        <f>SUM(SUMIFS('1. Rpt 18s (non-CSU)'!X$9:X$555,'1. Rpt 18s (non-CSU)'!$J$9:$J$555,A276,'1. Rpt 18s (non-CSU)'!$I$9:$I$555,100),SUMIFS('1. Rpt 18s (non-CSU)'!X$9:X$555,'1. Rpt 18s (non-CSU)'!$J$9:$J$555,A276,'1. Rpt 18s (non-CSU)'!$I$9:$I$555,200),SUMIFS('1. Rpt 18s (non-CSU)'!X$9:X$555,'1. Rpt 18s (non-CSU)'!$J$9:$J$555,A276,'1. Rpt 18s (non-CSU)'!$I$9:$I$555,300))</f>
        <v>0</v>
      </c>
      <c r="E320" s="80">
        <f>SUM(SUMIFS('1. Rpt 18s (non-CSU)'!AC$9:AC$555,'1. Rpt 18s (non-CSU)'!$J$9:$J$555,A276,'1. Rpt 18s (non-CSU)'!$I$9:$I$555,100),SUMIFS('1. Rpt 18s (non-CSU)'!AC$9:AC$555,'1. Rpt 18s (non-CSU)'!$J$9:$J$555,A276,'1. Rpt 18s (non-CSU)'!$I$9:$I$555,200),SUMIFS('1. Rpt 18s (non-CSU)'!AC$9:AC$555,'1. Rpt 18s (non-CSU)'!$J$9:$J$555,A276,'1. Rpt 18s (non-CSU)'!$I$9:$I$555,300))</f>
        <v>0</v>
      </c>
      <c r="F320" s="232">
        <f t="shared" si="26"/>
        <v>585419</v>
      </c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  <c r="CC320" s="96"/>
      <c r="CD320" s="96"/>
      <c r="CE320" s="96"/>
      <c r="CF320" s="96"/>
      <c r="CG320" s="96"/>
      <c r="CH320" s="96"/>
      <c r="CI320" s="96"/>
      <c r="CJ320" s="96"/>
      <c r="CK320" s="96"/>
      <c r="CL320" s="96"/>
      <c r="CM320" s="96"/>
      <c r="CN320" s="96"/>
      <c r="CO320" s="96"/>
      <c r="CP320" s="96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6"/>
      <c r="DK320" s="96"/>
      <c r="DL320" s="96"/>
      <c r="DM320" s="96"/>
      <c r="DN320" s="96"/>
      <c r="DO320" s="96"/>
      <c r="DP320" s="96"/>
      <c r="DQ320" s="96"/>
      <c r="DR320" s="96"/>
      <c r="DS320" s="96"/>
      <c r="DT320" s="96"/>
      <c r="DU320" s="96"/>
      <c r="DV320" s="96"/>
      <c r="DW320" s="96"/>
      <c r="DX320" s="96"/>
      <c r="DY320" s="96"/>
      <c r="DZ320" s="96"/>
      <c r="EA320" s="96"/>
      <c r="EB320" s="96"/>
      <c r="EC320" s="96"/>
      <c r="ED320" s="96"/>
      <c r="EE320" s="96"/>
      <c r="EF320" s="96"/>
      <c r="EG320" s="96"/>
      <c r="EH320" s="96"/>
      <c r="EI320" s="96"/>
      <c r="EJ320" s="96"/>
      <c r="EK320" s="96"/>
      <c r="EL320" s="96"/>
      <c r="EM320" s="96"/>
      <c r="EN320" s="96"/>
      <c r="EO320" s="96"/>
      <c r="EP320" s="96"/>
      <c r="EQ320" s="96"/>
      <c r="ER320" s="96"/>
      <c r="ES320" s="96"/>
      <c r="ET320" s="96"/>
      <c r="EU320" s="96"/>
      <c r="EV320" s="96"/>
      <c r="EW320" s="96"/>
      <c r="EX320" s="96"/>
      <c r="EY320" s="96"/>
      <c r="EZ320" s="96"/>
      <c r="FA320" s="96"/>
      <c r="FB320" s="96"/>
      <c r="FC320" s="96"/>
      <c r="FD320" s="96"/>
      <c r="FE320" s="96"/>
      <c r="FF320" s="96"/>
      <c r="FG320" s="96"/>
      <c r="FH320" s="96"/>
      <c r="FI320" s="96"/>
      <c r="FJ320" s="96"/>
      <c r="FK320" s="96"/>
      <c r="FL320" s="96"/>
      <c r="FM320" s="96"/>
      <c r="FN320" s="96"/>
      <c r="FO320" s="96"/>
      <c r="FP320" s="96"/>
      <c r="FQ320" s="96"/>
      <c r="FR320" s="96"/>
      <c r="FS320" s="96"/>
      <c r="FT320" s="96"/>
      <c r="FU320" s="96"/>
      <c r="FV320" s="96"/>
      <c r="FW320" s="96"/>
      <c r="FX320" s="96"/>
      <c r="FY320" s="96"/>
      <c r="FZ320" s="96"/>
      <c r="GA320" s="96"/>
      <c r="GB320" s="96"/>
      <c r="GC320" s="96"/>
      <c r="GD320" s="96"/>
      <c r="GE320" s="96"/>
      <c r="GF320" s="96"/>
      <c r="GG320" s="96"/>
      <c r="GH320" s="96"/>
      <c r="GI320" s="96"/>
      <c r="GJ320" s="96"/>
      <c r="GK320" s="96"/>
      <c r="GL320" s="96"/>
      <c r="GM320" s="96"/>
      <c r="GN320" s="96"/>
      <c r="GO320" s="96"/>
      <c r="GP320" s="96"/>
      <c r="GQ320" s="96"/>
      <c r="GR320" s="96"/>
      <c r="GS320" s="96"/>
      <c r="GT320" s="96"/>
      <c r="GU320" s="96"/>
      <c r="GV320" s="96"/>
      <c r="GW320" s="96"/>
      <c r="GX320" s="96"/>
      <c r="GY320" s="96"/>
      <c r="GZ320" s="96"/>
      <c r="HA320" s="96"/>
      <c r="HB320" s="96"/>
      <c r="HC320" s="96"/>
      <c r="HD320" s="96"/>
      <c r="HE320" s="96"/>
      <c r="HF320" s="96"/>
      <c r="HG320" s="96"/>
      <c r="HH320" s="96"/>
      <c r="HI320" s="96"/>
      <c r="HJ320" s="96"/>
      <c r="HK320" s="96"/>
      <c r="HL320" s="96"/>
      <c r="HM320" s="96"/>
      <c r="HN320" s="96"/>
      <c r="HO320" s="96"/>
      <c r="HP320" s="96"/>
      <c r="HQ320" s="96"/>
      <c r="HR320" s="96"/>
      <c r="HS320" s="96"/>
      <c r="HT320" s="96"/>
      <c r="HU320" s="96"/>
      <c r="HV320" s="96"/>
      <c r="HW320" s="96"/>
      <c r="HX320" s="96"/>
      <c r="HY320" s="96"/>
      <c r="HZ320" s="96"/>
      <c r="IA320" s="96"/>
      <c r="IB320" s="96"/>
      <c r="IC320" s="96"/>
      <c r="ID320" s="96"/>
      <c r="IE320" s="96"/>
      <c r="IF320" s="96"/>
      <c r="IG320" s="96"/>
      <c r="IH320" s="96"/>
      <c r="II320" s="96"/>
      <c r="IJ320" s="96"/>
      <c r="IK320" s="96"/>
      <c r="IL320" s="96"/>
      <c r="IM320" s="96"/>
      <c r="IN320" s="96"/>
      <c r="IO320" s="96"/>
      <c r="IP320" s="96"/>
      <c r="IQ320" s="96"/>
      <c r="IR320" s="96"/>
      <c r="IS320" s="96"/>
      <c r="IT320" s="96"/>
      <c r="IU320" s="96"/>
      <c r="IV320" s="96"/>
      <c r="IW320" s="96"/>
      <c r="IX320" s="96"/>
      <c r="IY320" s="96"/>
      <c r="IZ320" s="96"/>
      <c r="JA320" s="96"/>
      <c r="JB320" s="96"/>
      <c r="JC320" s="96"/>
      <c r="JD320" s="96"/>
      <c r="JE320" s="96"/>
      <c r="JF320" s="96"/>
      <c r="JG320" s="96"/>
      <c r="JH320" s="96"/>
      <c r="JI320" s="96"/>
      <c r="JJ320" s="96"/>
      <c r="JK320" s="96"/>
      <c r="JL320" s="96"/>
      <c r="JM320" s="96"/>
      <c r="JN320" s="96"/>
      <c r="JO320" s="96"/>
      <c r="JP320" s="96"/>
      <c r="JQ320" s="96"/>
      <c r="JR320" s="96"/>
      <c r="JS320" s="96"/>
      <c r="JT320" s="96"/>
      <c r="JU320" s="96"/>
      <c r="JV320" s="96"/>
      <c r="JW320" s="96"/>
      <c r="JX320" s="96"/>
      <c r="JY320" s="96"/>
      <c r="JZ320" s="96"/>
      <c r="KA320" s="96"/>
      <c r="KB320" s="96"/>
      <c r="KC320" s="96"/>
      <c r="KD320" s="96"/>
      <c r="KE320" s="96"/>
      <c r="KF320" s="96"/>
      <c r="KG320" s="96"/>
      <c r="KH320" s="96"/>
      <c r="KI320" s="96"/>
      <c r="KJ320" s="96"/>
      <c r="KK320" s="96"/>
      <c r="KL320" s="96"/>
      <c r="KM320" s="96"/>
      <c r="KN320" s="96"/>
      <c r="KO320" s="96"/>
      <c r="KP320" s="96"/>
      <c r="KQ320" s="96"/>
      <c r="KR320" s="96"/>
      <c r="KS320" s="96"/>
      <c r="KT320" s="96"/>
      <c r="KU320" s="96"/>
      <c r="KV320" s="96"/>
      <c r="KW320" s="96"/>
      <c r="KX320" s="96"/>
      <c r="KY320" s="96"/>
      <c r="KZ320" s="96"/>
      <c r="LA320" s="96"/>
      <c r="LB320" s="96"/>
      <c r="LC320" s="96"/>
      <c r="LD320" s="96"/>
      <c r="LE320" s="96"/>
      <c r="LF320" s="96"/>
      <c r="LG320" s="96"/>
      <c r="LH320" s="96"/>
      <c r="LI320" s="96"/>
      <c r="LJ320" s="96"/>
      <c r="LK320" s="96"/>
      <c r="LL320" s="96"/>
      <c r="LM320" s="96"/>
      <c r="LN320" s="96"/>
      <c r="LO320" s="96"/>
      <c r="LP320" s="96"/>
      <c r="LQ320" s="96"/>
      <c r="LR320" s="96"/>
      <c r="LS320" s="96"/>
      <c r="LT320" s="96"/>
      <c r="LU320" s="96"/>
      <c r="LV320" s="96"/>
      <c r="LW320" s="96"/>
      <c r="LX320" s="96"/>
      <c r="LY320" s="96"/>
      <c r="LZ320" s="96"/>
      <c r="MA320" s="96"/>
      <c r="MB320" s="96"/>
      <c r="MC320" s="96"/>
      <c r="MD320" s="96"/>
      <c r="ME320" s="96"/>
      <c r="MF320" s="96"/>
      <c r="MG320" s="96"/>
      <c r="MH320" s="96"/>
      <c r="MI320" s="96"/>
      <c r="MJ320" s="96"/>
      <c r="MK320" s="96"/>
      <c r="ML320" s="96"/>
      <c r="MM320" s="96"/>
      <c r="MN320" s="96"/>
      <c r="MO320" s="96"/>
      <c r="MP320" s="96"/>
      <c r="MQ320" s="96"/>
      <c r="MR320" s="96"/>
      <c r="MS320" s="96"/>
      <c r="MT320" s="96"/>
      <c r="MU320" s="96"/>
      <c r="MV320" s="96"/>
      <c r="MW320" s="96"/>
      <c r="MX320" s="96"/>
      <c r="MY320" s="96"/>
      <c r="MZ320" s="96"/>
      <c r="NA320" s="96"/>
      <c r="NB320" s="96"/>
      <c r="NC320" s="96"/>
      <c r="ND320" s="96"/>
      <c r="NE320" s="96"/>
      <c r="NF320" s="96"/>
      <c r="NG320" s="96"/>
      <c r="NH320" s="96"/>
      <c r="NI320" s="96"/>
      <c r="NJ320" s="96"/>
      <c r="NK320" s="96"/>
      <c r="NL320" s="96"/>
      <c r="NM320" s="96"/>
      <c r="NN320" s="96"/>
      <c r="NO320" s="96"/>
      <c r="NP320" s="96"/>
      <c r="NQ320" s="96"/>
      <c r="NR320" s="96"/>
      <c r="NS320" s="96"/>
      <c r="NT320" s="96"/>
      <c r="NU320" s="96"/>
      <c r="NV320" s="96"/>
      <c r="NW320" s="96"/>
      <c r="NX320" s="96"/>
      <c r="NY320" s="96"/>
      <c r="NZ320" s="96"/>
      <c r="OA320" s="96"/>
      <c r="OB320" s="96"/>
      <c r="OC320" s="96"/>
      <c r="OD320" s="96"/>
      <c r="OE320" s="96"/>
      <c r="OF320" s="96"/>
      <c r="OG320" s="96"/>
      <c r="OH320" s="96"/>
      <c r="OI320" s="96"/>
      <c r="OJ320" s="96"/>
      <c r="OK320" s="96"/>
      <c r="OL320" s="96"/>
      <c r="OM320" s="96"/>
      <c r="ON320" s="96"/>
      <c r="OO320" s="96"/>
      <c r="OP320" s="96"/>
      <c r="OQ320" s="96"/>
      <c r="OR320" s="96"/>
      <c r="OS320" s="96"/>
      <c r="OT320" s="96"/>
      <c r="OU320" s="96"/>
      <c r="OV320" s="96"/>
      <c r="OW320" s="96"/>
      <c r="OX320" s="96"/>
      <c r="OY320" s="96"/>
      <c r="OZ320" s="96"/>
      <c r="PA320" s="96"/>
      <c r="PB320" s="96"/>
      <c r="PC320" s="96"/>
      <c r="PD320" s="96"/>
      <c r="PE320" s="96"/>
      <c r="PF320" s="96"/>
      <c r="PG320" s="96"/>
      <c r="PH320" s="96"/>
      <c r="PI320" s="96"/>
      <c r="PJ320" s="96"/>
      <c r="PK320" s="96"/>
      <c r="PL320" s="96"/>
      <c r="PM320" s="96"/>
      <c r="PN320" s="96"/>
      <c r="PO320" s="96"/>
      <c r="PP320" s="96"/>
      <c r="PQ320" s="96"/>
      <c r="PR320" s="96"/>
      <c r="PS320" s="96"/>
      <c r="PT320" s="96"/>
      <c r="PU320" s="96"/>
      <c r="PV320" s="96"/>
      <c r="PW320" s="96"/>
      <c r="PX320" s="96"/>
      <c r="PY320" s="96"/>
      <c r="PZ320" s="96"/>
      <c r="QA320" s="96"/>
      <c r="QB320" s="96"/>
      <c r="QC320" s="96"/>
      <c r="QD320" s="96"/>
      <c r="QE320" s="96"/>
      <c r="QF320" s="96"/>
      <c r="QG320" s="96"/>
      <c r="QH320" s="96"/>
      <c r="QI320" s="96"/>
      <c r="QJ320" s="96"/>
      <c r="QK320" s="96"/>
      <c r="QL320" s="96"/>
      <c r="QM320" s="96"/>
      <c r="QN320" s="96"/>
      <c r="QO320" s="96"/>
      <c r="QP320" s="96"/>
      <c r="QQ320" s="96"/>
      <c r="QR320" s="96"/>
      <c r="QS320" s="96"/>
      <c r="QT320" s="96"/>
      <c r="QU320" s="96"/>
      <c r="QV320" s="96"/>
      <c r="QW320" s="96"/>
      <c r="QX320" s="96"/>
      <c r="QY320" s="96"/>
      <c r="QZ320" s="96"/>
      <c r="RA320" s="96"/>
      <c r="RB320" s="96"/>
      <c r="RC320" s="96"/>
      <c r="RD320" s="96"/>
      <c r="RE320" s="96"/>
      <c r="RF320" s="96"/>
      <c r="RG320" s="96"/>
      <c r="RH320" s="96"/>
      <c r="RI320" s="96"/>
      <c r="RJ320" s="96"/>
      <c r="RK320" s="96"/>
      <c r="RL320" s="96"/>
      <c r="RM320" s="96"/>
      <c r="RN320" s="96"/>
      <c r="RO320" s="96"/>
      <c r="RP320" s="96"/>
      <c r="RQ320" s="96"/>
      <c r="RR320" s="96"/>
      <c r="RS320" s="96"/>
      <c r="RT320" s="96"/>
      <c r="RU320" s="96"/>
      <c r="RV320" s="96"/>
      <c r="RW320" s="96"/>
      <c r="RX320" s="96"/>
      <c r="RY320" s="96"/>
      <c r="RZ320" s="96"/>
      <c r="SA320" s="96"/>
      <c r="SB320" s="96"/>
      <c r="SC320" s="96"/>
      <c r="SD320" s="96"/>
      <c r="SE320" s="96"/>
      <c r="SF320" s="96"/>
      <c r="SG320" s="96"/>
      <c r="SH320" s="96"/>
      <c r="SI320" s="96"/>
      <c r="SJ320" s="96"/>
      <c r="SK320" s="96"/>
      <c r="SL320" s="96"/>
      <c r="SM320" s="96"/>
      <c r="SN320" s="96"/>
      <c r="SO320" s="96"/>
      <c r="SP320" s="96"/>
      <c r="SQ320" s="96"/>
      <c r="SR320" s="96"/>
      <c r="SS320" s="96"/>
      <c r="ST320" s="96"/>
      <c r="SU320" s="96"/>
      <c r="SV320" s="96"/>
      <c r="SW320" s="96"/>
      <c r="SX320" s="96"/>
      <c r="SY320" s="96"/>
      <c r="SZ320" s="96"/>
      <c r="TA320" s="96"/>
      <c r="TB320" s="96"/>
      <c r="TC320" s="96"/>
      <c r="TD320" s="96"/>
      <c r="TE320" s="96"/>
      <c r="TF320" s="96"/>
      <c r="TG320" s="96"/>
      <c r="TH320" s="96"/>
      <c r="TI320" s="96"/>
      <c r="TJ320" s="96"/>
      <c r="TK320" s="96"/>
      <c r="TL320" s="96"/>
      <c r="TM320" s="96"/>
      <c r="TN320" s="96"/>
      <c r="TO320" s="96"/>
      <c r="TP320" s="96"/>
      <c r="TQ320" s="96"/>
      <c r="TR320" s="96"/>
      <c r="TS320" s="96"/>
      <c r="TT320" s="96"/>
      <c r="TU320" s="96"/>
      <c r="TV320" s="96"/>
      <c r="TW320" s="96"/>
      <c r="TX320" s="96"/>
      <c r="TY320" s="96"/>
      <c r="TZ320" s="96"/>
      <c r="UA320" s="96"/>
      <c r="UB320" s="96"/>
      <c r="UC320" s="96"/>
      <c r="UD320" s="96"/>
      <c r="UE320" s="96"/>
      <c r="UF320" s="96"/>
      <c r="UG320" s="96"/>
      <c r="UH320" s="96"/>
      <c r="UI320" s="96"/>
      <c r="UJ320" s="96"/>
      <c r="UK320" s="96"/>
      <c r="UL320" s="96"/>
      <c r="UM320" s="96"/>
      <c r="UN320" s="96"/>
      <c r="UO320" s="96"/>
      <c r="UP320" s="96"/>
      <c r="UQ320" s="96"/>
      <c r="UR320" s="96"/>
      <c r="US320" s="96"/>
      <c r="UT320" s="96"/>
      <c r="UU320" s="96"/>
      <c r="UV320" s="96"/>
      <c r="UW320" s="96"/>
      <c r="UX320" s="96"/>
      <c r="UY320" s="96"/>
      <c r="UZ320" s="96"/>
      <c r="VA320" s="96"/>
      <c r="VB320" s="96"/>
      <c r="VC320" s="96"/>
      <c r="VD320" s="96"/>
      <c r="VE320" s="96"/>
      <c r="VF320" s="96"/>
      <c r="VG320" s="96"/>
      <c r="VH320" s="96"/>
      <c r="VI320" s="96"/>
      <c r="VJ320" s="96"/>
      <c r="VK320" s="96"/>
      <c r="VL320" s="96"/>
      <c r="VM320" s="96"/>
      <c r="VN320" s="96"/>
      <c r="VO320" s="96"/>
      <c r="VP320" s="96"/>
      <c r="VQ320" s="96"/>
      <c r="VR320" s="96"/>
      <c r="VS320" s="96"/>
      <c r="VT320" s="96"/>
      <c r="VU320" s="96"/>
      <c r="VV320" s="96"/>
      <c r="VW320" s="96"/>
      <c r="VX320" s="96"/>
      <c r="VY320" s="96"/>
      <c r="VZ320" s="96"/>
      <c r="WA320" s="96"/>
      <c r="WB320" s="96"/>
      <c r="WC320" s="96"/>
      <c r="WD320" s="96"/>
      <c r="WE320" s="96"/>
      <c r="WF320" s="96"/>
      <c r="WG320" s="96"/>
      <c r="WH320" s="96"/>
      <c r="WI320" s="96"/>
      <c r="WJ320" s="96"/>
      <c r="WK320" s="96"/>
      <c r="WL320" s="96"/>
      <c r="WM320" s="96"/>
      <c r="WN320" s="96"/>
      <c r="WO320" s="96"/>
      <c r="WP320" s="96"/>
      <c r="WQ320" s="96"/>
      <c r="WR320" s="96"/>
      <c r="WS320" s="96"/>
      <c r="WT320" s="96"/>
      <c r="WU320" s="96"/>
      <c r="WV320" s="96"/>
      <c r="WW320" s="96"/>
      <c r="WX320" s="96"/>
      <c r="WY320" s="96"/>
      <c r="WZ320" s="96"/>
      <c r="XA320" s="96"/>
      <c r="XB320" s="96"/>
      <c r="XC320" s="96"/>
      <c r="XD320" s="96"/>
      <c r="XE320" s="96"/>
      <c r="XF320" s="96"/>
      <c r="XG320" s="96"/>
      <c r="XH320" s="96"/>
      <c r="XI320" s="96"/>
      <c r="XJ320" s="96"/>
      <c r="XK320" s="96"/>
      <c r="XL320" s="96"/>
      <c r="XM320" s="96"/>
      <c r="XN320" s="96"/>
      <c r="XO320" s="96"/>
      <c r="XP320" s="96"/>
      <c r="XQ320" s="96"/>
      <c r="XR320" s="96"/>
      <c r="XS320" s="96"/>
      <c r="XT320" s="96"/>
      <c r="XU320" s="96"/>
      <c r="XV320" s="96"/>
      <c r="XW320" s="96"/>
      <c r="XX320" s="96"/>
      <c r="XY320" s="96"/>
      <c r="XZ320" s="96"/>
      <c r="YA320" s="96"/>
      <c r="YB320" s="96"/>
      <c r="YC320" s="96"/>
      <c r="YD320" s="96"/>
      <c r="YE320" s="96"/>
      <c r="YF320" s="96"/>
      <c r="YG320" s="96"/>
      <c r="YH320" s="96"/>
      <c r="YI320" s="96"/>
      <c r="YJ320" s="96"/>
      <c r="YK320" s="96"/>
      <c r="YL320" s="96"/>
      <c r="YM320" s="96"/>
      <c r="YN320" s="96"/>
      <c r="YO320" s="96"/>
      <c r="YP320" s="96"/>
      <c r="YQ320" s="96"/>
      <c r="YR320" s="96"/>
      <c r="YS320" s="96"/>
      <c r="YT320" s="96"/>
      <c r="YU320" s="96"/>
      <c r="YV320" s="96"/>
      <c r="YW320" s="96"/>
      <c r="YX320" s="96"/>
      <c r="YY320" s="96"/>
      <c r="YZ320" s="96"/>
      <c r="ZA320" s="96"/>
      <c r="ZB320" s="96"/>
      <c r="ZC320" s="96"/>
      <c r="ZD320" s="96"/>
      <c r="ZE320" s="96"/>
      <c r="ZF320" s="96"/>
      <c r="ZG320" s="96"/>
      <c r="ZH320" s="96"/>
      <c r="ZI320" s="96"/>
      <c r="ZJ320" s="96"/>
      <c r="ZK320" s="96"/>
      <c r="ZL320" s="96"/>
      <c r="ZM320" s="96"/>
      <c r="ZN320" s="96"/>
      <c r="ZO320" s="96"/>
      <c r="ZP320" s="96"/>
      <c r="ZQ320" s="96"/>
      <c r="ZR320" s="96"/>
      <c r="ZS320" s="96"/>
      <c r="ZT320" s="96"/>
      <c r="ZU320" s="96"/>
      <c r="ZV320" s="96"/>
      <c r="ZW320" s="96"/>
      <c r="ZX320" s="96"/>
      <c r="ZY320" s="96"/>
      <c r="ZZ320" s="96"/>
      <c r="AAA320" s="96"/>
      <c r="AAB320" s="96"/>
      <c r="AAC320" s="96"/>
      <c r="AAD320" s="96"/>
      <c r="AAE320" s="96"/>
      <c r="AAF320" s="96"/>
      <c r="AAG320" s="96"/>
      <c r="AAH320" s="96"/>
      <c r="AAI320" s="96"/>
      <c r="AAJ320" s="96"/>
      <c r="AAK320" s="96"/>
      <c r="AAL320" s="96"/>
      <c r="AAM320" s="96"/>
      <c r="AAN320" s="96"/>
      <c r="AAO320" s="96"/>
      <c r="AAP320" s="96"/>
      <c r="AAQ320" s="96"/>
      <c r="AAR320" s="96"/>
      <c r="AAS320" s="96"/>
      <c r="AAT320" s="96"/>
      <c r="AAU320" s="96"/>
      <c r="AAV320" s="96"/>
      <c r="AAW320" s="96"/>
      <c r="AAX320" s="96"/>
      <c r="AAY320" s="96"/>
      <c r="AAZ320" s="96"/>
      <c r="ABA320" s="96"/>
      <c r="ABB320" s="96"/>
      <c r="ABC320" s="96"/>
      <c r="ABD320" s="96"/>
      <c r="ABE320" s="96"/>
      <c r="ABF320" s="96"/>
      <c r="ABG320" s="96"/>
      <c r="ABH320" s="96"/>
      <c r="ABI320" s="96"/>
      <c r="ABJ320" s="96"/>
      <c r="ABK320" s="96"/>
      <c r="ABL320" s="96"/>
      <c r="ABM320" s="96"/>
      <c r="ABN320" s="96"/>
      <c r="ABO320" s="96"/>
      <c r="ABP320" s="96"/>
      <c r="ABQ320" s="96"/>
      <c r="ABR320" s="96"/>
      <c r="ABS320" s="96"/>
      <c r="ABT320" s="96"/>
      <c r="ABU320" s="96"/>
      <c r="ABV320" s="96"/>
      <c r="ABW320" s="96"/>
      <c r="ABX320" s="96"/>
      <c r="ABY320" s="96"/>
      <c r="ABZ320" s="96"/>
      <c r="ACA320" s="96"/>
      <c r="ACB320" s="96"/>
      <c r="ACC320" s="96"/>
      <c r="ACD320" s="96"/>
      <c r="ACE320" s="96"/>
      <c r="ACF320" s="96"/>
      <c r="ACG320" s="96"/>
      <c r="ACH320" s="96"/>
      <c r="ACI320" s="96"/>
      <c r="ACJ320" s="96"/>
      <c r="ACK320" s="96"/>
      <c r="ACL320" s="96"/>
      <c r="ACM320" s="96"/>
      <c r="ACN320" s="96"/>
      <c r="ACO320" s="96"/>
      <c r="ACP320" s="96"/>
      <c r="ACQ320" s="96"/>
      <c r="ACR320" s="96"/>
      <c r="ACS320" s="96"/>
      <c r="ACT320" s="96"/>
      <c r="ACU320" s="96"/>
      <c r="ACV320" s="96"/>
      <c r="ACW320" s="96"/>
      <c r="ACX320" s="96"/>
      <c r="ACY320" s="96"/>
      <c r="ACZ320" s="96"/>
      <c r="ADA320" s="96"/>
      <c r="ADB320" s="96"/>
      <c r="ADC320" s="96"/>
      <c r="ADD320" s="96"/>
      <c r="ADE320" s="96"/>
      <c r="ADF320" s="96"/>
      <c r="ADG320" s="96"/>
      <c r="ADH320" s="96"/>
      <c r="ADI320" s="96"/>
      <c r="ADJ320" s="96"/>
      <c r="ADK320" s="96"/>
      <c r="ADL320" s="96"/>
      <c r="ADM320" s="96"/>
      <c r="ADN320" s="96"/>
      <c r="ADO320" s="96"/>
      <c r="ADP320" s="96"/>
      <c r="ADQ320" s="96"/>
      <c r="ADR320" s="96"/>
      <c r="ADS320" s="96"/>
      <c r="ADT320" s="96"/>
      <c r="ADU320" s="96"/>
      <c r="ADV320" s="96"/>
      <c r="ADW320" s="96"/>
      <c r="ADX320" s="96"/>
      <c r="ADY320" s="96"/>
      <c r="ADZ320" s="96"/>
      <c r="AEA320" s="96"/>
      <c r="AEB320" s="96"/>
      <c r="AEC320" s="96"/>
      <c r="AED320" s="96"/>
      <c r="AEE320" s="96"/>
      <c r="AEF320" s="96"/>
      <c r="AEG320" s="96"/>
      <c r="AEH320" s="96"/>
      <c r="AEI320" s="96"/>
      <c r="AEJ320" s="96"/>
      <c r="AEK320" s="96"/>
      <c r="AEL320" s="96"/>
      <c r="AEM320" s="96"/>
      <c r="AEN320" s="96"/>
      <c r="AEO320" s="96"/>
      <c r="AEP320" s="96"/>
      <c r="AEQ320" s="96"/>
      <c r="AER320" s="96"/>
      <c r="AES320" s="96"/>
      <c r="AET320" s="96"/>
      <c r="AEU320" s="96"/>
      <c r="AEV320" s="96"/>
      <c r="AEW320" s="96"/>
      <c r="AEX320" s="96"/>
      <c r="AEY320" s="96"/>
      <c r="AEZ320" s="96"/>
      <c r="AFA320" s="96"/>
      <c r="AFB320" s="96"/>
      <c r="AFC320" s="96"/>
      <c r="AFD320" s="96"/>
      <c r="AFE320" s="96"/>
      <c r="AFF320" s="96"/>
      <c r="AFG320" s="96"/>
      <c r="AFH320" s="96"/>
      <c r="AFI320" s="96"/>
      <c r="AFJ320" s="96"/>
      <c r="AFK320" s="96"/>
      <c r="AFL320" s="96"/>
      <c r="AFM320" s="96"/>
      <c r="AFN320" s="96"/>
      <c r="AFO320" s="96"/>
      <c r="AFP320" s="96"/>
      <c r="AFQ320" s="96"/>
      <c r="AFR320" s="96"/>
      <c r="AFS320" s="96"/>
      <c r="AFT320" s="96"/>
      <c r="AFU320" s="96"/>
      <c r="AFV320" s="96"/>
      <c r="AFW320" s="96"/>
      <c r="AFX320" s="96"/>
      <c r="AFY320" s="96"/>
      <c r="AFZ320" s="96"/>
      <c r="AGA320" s="96"/>
      <c r="AGB320" s="96"/>
      <c r="AGC320" s="96"/>
      <c r="AGD320" s="96"/>
      <c r="AGE320" s="96"/>
      <c r="AGF320" s="96"/>
      <c r="AGG320" s="96"/>
      <c r="AGH320" s="96"/>
      <c r="AGI320" s="96"/>
      <c r="AGJ320" s="96"/>
      <c r="AGK320" s="96"/>
      <c r="AGL320" s="96"/>
      <c r="AGM320" s="96"/>
      <c r="AGN320" s="96"/>
      <c r="AGO320" s="96"/>
      <c r="AGP320" s="96"/>
      <c r="AGQ320" s="96"/>
      <c r="AGR320" s="96"/>
      <c r="AGS320" s="96"/>
      <c r="AGT320" s="96"/>
      <c r="AGU320" s="96"/>
      <c r="AGV320" s="96"/>
      <c r="AGW320" s="96"/>
      <c r="AGX320" s="96"/>
      <c r="AGY320" s="96"/>
      <c r="AGZ320" s="96"/>
      <c r="AHA320" s="96"/>
      <c r="AHB320" s="96"/>
      <c r="AHC320" s="96"/>
      <c r="AHD320" s="96"/>
      <c r="AHE320" s="96"/>
      <c r="AHF320" s="96"/>
      <c r="AHG320" s="96"/>
      <c r="AHH320" s="96"/>
      <c r="AHI320" s="96"/>
      <c r="AHJ320" s="96"/>
      <c r="AHK320" s="96"/>
      <c r="AHL320" s="96"/>
      <c r="AHM320" s="96"/>
      <c r="AHN320" s="96"/>
      <c r="AHO320" s="96"/>
      <c r="AHP320" s="96"/>
      <c r="AHQ320" s="96"/>
      <c r="AHR320" s="96"/>
      <c r="AHS320" s="96"/>
      <c r="AHT320" s="96"/>
      <c r="AHU320" s="96"/>
      <c r="AHV320" s="96"/>
      <c r="AHW320" s="96"/>
      <c r="AHX320" s="96"/>
      <c r="AHY320" s="96"/>
      <c r="AHZ320" s="96"/>
      <c r="AIA320" s="96"/>
      <c r="AIB320" s="96"/>
      <c r="AIC320" s="96"/>
      <c r="AID320" s="96"/>
      <c r="AIE320" s="96"/>
      <c r="AIF320" s="96"/>
      <c r="AIG320" s="96"/>
      <c r="AIH320" s="96"/>
      <c r="AII320" s="96"/>
      <c r="AIJ320" s="96"/>
      <c r="AIK320" s="96"/>
      <c r="AIL320" s="96"/>
      <c r="AIM320" s="96"/>
      <c r="AIN320" s="96"/>
      <c r="AIO320" s="96"/>
      <c r="AIP320" s="96"/>
      <c r="AIQ320" s="96"/>
      <c r="AIR320" s="96"/>
      <c r="AIS320" s="96"/>
      <c r="AIT320" s="96"/>
      <c r="AIU320" s="96"/>
      <c r="AIV320" s="96"/>
      <c r="AIW320" s="96"/>
      <c r="AIX320" s="96"/>
      <c r="AIY320" s="96"/>
      <c r="AIZ320" s="96"/>
      <c r="AJA320" s="96"/>
      <c r="AJB320" s="96"/>
      <c r="AJC320" s="96"/>
      <c r="AJD320" s="96"/>
      <c r="AJE320" s="96"/>
      <c r="AJF320" s="96"/>
      <c r="AJG320" s="96"/>
      <c r="AJH320" s="96"/>
      <c r="AJI320" s="96"/>
      <c r="AJJ320" s="96"/>
      <c r="AJK320" s="96"/>
      <c r="AJL320" s="96"/>
      <c r="AJM320" s="96"/>
      <c r="AJN320" s="96"/>
      <c r="AJO320" s="96"/>
      <c r="AJP320" s="96"/>
      <c r="AJQ320" s="96"/>
      <c r="AJR320" s="96"/>
      <c r="AJS320" s="96"/>
      <c r="AJT320" s="96"/>
      <c r="AJU320" s="96"/>
      <c r="AJV320" s="96"/>
      <c r="AJW320" s="96"/>
      <c r="AJX320" s="96"/>
      <c r="AJY320" s="96"/>
      <c r="AJZ320" s="96"/>
      <c r="AKA320" s="96"/>
      <c r="AKB320" s="96"/>
      <c r="AKC320" s="96"/>
      <c r="AKD320" s="96"/>
      <c r="AKE320" s="96"/>
      <c r="AKF320" s="96"/>
      <c r="AKG320" s="96"/>
      <c r="AKH320" s="96"/>
      <c r="AKI320" s="96"/>
      <c r="AKJ320" s="96"/>
      <c r="AKK320" s="96"/>
      <c r="AKL320" s="96"/>
      <c r="AKM320" s="96"/>
      <c r="AKN320" s="96"/>
      <c r="AKO320" s="96"/>
      <c r="AKP320" s="96"/>
      <c r="AKQ320" s="96"/>
      <c r="AKR320" s="96"/>
      <c r="AKS320" s="96"/>
      <c r="AKT320" s="96"/>
      <c r="AKU320" s="96"/>
      <c r="AKV320" s="96"/>
      <c r="AKW320" s="96"/>
      <c r="AKX320" s="96"/>
      <c r="AKY320" s="96"/>
      <c r="AKZ320" s="96"/>
      <c r="ALA320" s="96"/>
      <c r="ALB320" s="96"/>
      <c r="ALC320" s="96"/>
      <c r="ALD320" s="96"/>
      <c r="ALE320" s="96"/>
      <c r="ALF320" s="96"/>
      <c r="ALG320" s="96"/>
      <c r="ALH320" s="96"/>
      <c r="ALI320" s="96"/>
      <c r="ALJ320" s="96"/>
      <c r="ALK320" s="96"/>
      <c r="ALL320" s="96"/>
      <c r="ALM320" s="96"/>
      <c r="ALN320" s="96"/>
      <c r="ALO320" s="96"/>
      <c r="ALP320" s="96"/>
      <c r="ALQ320" s="96"/>
      <c r="ALR320" s="96"/>
      <c r="ALS320" s="96"/>
      <c r="ALT320" s="96"/>
      <c r="ALU320" s="96"/>
      <c r="ALV320" s="96"/>
      <c r="ALW320" s="96"/>
      <c r="ALX320" s="96"/>
      <c r="ALY320" s="96"/>
      <c r="ALZ320" s="96"/>
      <c r="AMA320" s="96"/>
      <c r="AMB320" s="96"/>
      <c r="AMC320" s="96"/>
      <c r="AMD320" s="96"/>
      <c r="AME320" s="96"/>
      <c r="AMF320" s="96"/>
      <c r="AMG320" s="96"/>
      <c r="AMH320" s="96"/>
      <c r="AMI320" s="96"/>
      <c r="AMJ320" s="96"/>
      <c r="AMK320" s="96"/>
      <c r="AML320" s="96"/>
      <c r="AMM320" s="96"/>
      <c r="AMN320" s="96"/>
      <c r="AMO320" s="96"/>
      <c r="AMP320" s="96"/>
      <c r="AMQ320" s="96"/>
      <c r="AMR320" s="96"/>
      <c r="AMS320" s="96"/>
      <c r="AMT320" s="96"/>
      <c r="AMU320" s="96"/>
      <c r="AMV320" s="96"/>
      <c r="AMW320" s="96"/>
      <c r="AMX320" s="96"/>
      <c r="AMY320" s="96"/>
      <c r="AMZ320" s="96"/>
      <c r="ANA320" s="96"/>
      <c r="ANB320" s="96"/>
      <c r="ANC320" s="96"/>
      <c r="AND320" s="96"/>
      <c r="ANE320" s="96"/>
      <c r="ANF320" s="96"/>
      <c r="ANG320" s="96"/>
      <c r="ANH320" s="96"/>
      <c r="ANI320" s="96"/>
      <c r="ANJ320" s="96"/>
      <c r="ANK320" s="96"/>
      <c r="ANL320" s="96"/>
      <c r="ANM320" s="96"/>
      <c r="ANN320" s="96"/>
      <c r="ANO320" s="96"/>
      <c r="ANP320" s="96"/>
      <c r="ANQ320" s="96"/>
      <c r="ANR320" s="96"/>
      <c r="ANS320" s="96"/>
      <c r="ANT320" s="96"/>
      <c r="ANU320" s="96"/>
      <c r="ANV320" s="96"/>
      <c r="ANW320" s="96"/>
      <c r="ANX320" s="96"/>
      <c r="ANY320" s="96"/>
      <c r="ANZ320" s="96"/>
      <c r="AOA320" s="96"/>
      <c r="AOB320" s="96"/>
      <c r="AOC320" s="96"/>
      <c r="AOD320" s="96"/>
      <c r="AOE320" s="96"/>
      <c r="AOF320" s="96"/>
      <c r="AOG320" s="96"/>
      <c r="AOH320" s="96"/>
      <c r="AOI320" s="96"/>
      <c r="AOJ320" s="96"/>
      <c r="AOK320" s="96"/>
      <c r="AOL320" s="96"/>
      <c r="AOM320" s="96"/>
      <c r="AON320" s="96"/>
      <c r="AOO320" s="96"/>
      <c r="AOP320" s="96"/>
      <c r="AOQ320" s="96"/>
      <c r="AOR320" s="96"/>
      <c r="AOS320" s="96"/>
      <c r="AOT320" s="96"/>
      <c r="AOU320" s="96"/>
      <c r="AOV320" s="96"/>
      <c r="AOW320" s="96"/>
      <c r="AOX320" s="96"/>
      <c r="AOY320" s="96"/>
      <c r="AOZ320" s="96"/>
      <c r="APA320" s="96"/>
      <c r="APB320" s="96"/>
      <c r="APC320" s="96"/>
      <c r="APD320" s="96"/>
      <c r="APE320" s="96"/>
      <c r="APF320" s="96"/>
      <c r="APG320" s="96"/>
      <c r="APH320" s="96"/>
      <c r="API320" s="96"/>
      <c r="APJ320" s="96"/>
      <c r="APK320" s="96"/>
      <c r="APL320" s="96"/>
      <c r="APM320" s="96"/>
      <c r="APN320" s="96"/>
      <c r="APO320" s="96"/>
      <c r="APP320" s="96"/>
      <c r="APQ320" s="96"/>
      <c r="APR320" s="96"/>
      <c r="APS320" s="96"/>
      <c r="APT320" s="96"/>
      <c r="APU320" s="96"/>
      <c r="APV320" s="96"/>
      <c r="APW320" s="96"/>
      <c r="APX320" s="96"/>
      <c r="APY320" s="96"/>
      <c r="APZ320" s="96"/>
      <c r="AQA320" s="96"/>
      <c r="AQB320" s="96"/>
      <c r="AQC320" s="96"/>
      <c r="AQD320" s="96"/>
      <c r="AQE320" s="96"/>
      <c r="AQF320" s="96"/>
      <c r="AQG320" s="96"/>
      <c r="AQH320" s="96"/>
      <c r="AQI320" s="96"/>
      <c r="AQJ320" s="96"/>
      <c r="AQK320" s="96"/>
      <c r="AQL320" s="96"/>
      <c r="AQM320" s="96"/>
      <c r="AQN320" s="96"/>
      <c r="AQO320" s="96"/>
      <c r="AQP320" s="96"/>
      <c r="AQQ320" s="96"/>
      <c r="AQR320" s="96"/>
      <c r="AQS320" s="96"/>
      <c r="AQT320" s="96"/>
      <c r="AQU320" s="96"/>
      <c r="AQV320" s="96"/>
      <c r="AQW320" s="96"/>
      <c r="AQX320" s="96"/>
      <c r="AQY320" s="96"/>
      <c r="AQZ320" s="96"/>
      <c r="ARA320" s="96"/>
      <c r="ARB320" s="96"/>
      <c r="ARC320" s="96"/>
      <c r="ARD320" s="96"/>
      <c r="ARE320" s="96"/>
      <c r="ARF320" s="96"/>
      <c r="ARG320" s="96"/>
      <c r="ARH320" s="96"/>
      <c r="ARI320" s="96"/>
      <c r="ARJ320" s="96"/>
      <c r="ARK320" s="96"/>
      <c r="ARL320" s="96"/>
      <c r="ARM320" s="96"/>
      <c r="ARN320" s="96"/>
      <c r="ARO320" s="96"/>
      <c r="ARP320" s="96"/>
      <c r="ARQ320" s="96"/>
      <c r="ARR320" s="96"/>
      <c r="ARS320" s="96"/>
      <c r="ART320" s="96"/>
      <c r="ARU320" s="96"/>
      <c r="ARV320" s="96"/>
      <c r="ARW320" s="96"/>
      <c r="ARX320" s="96"/>
      <c r="ARY320" s="96"/>
      <c r="ARZ320" s="96"/>
      <c r="ASA320" s="96"/>
      <c r="ASB320" s="96"/>
      <c r="ASC320" s="96"/>
      <c r="ASD320" s="96"/>
      <c r="ASE320" s="96"/>
      <c r="ASF320" s="96"/>
      <c r="ASG320" s="96"/>
      <c r="ASH320" s="96"/>
      <c r="ASI320" s="96"/>
      <c r="ASJ320" s="96"/>
      <c r="ASK320" s="96"/>
      <c r="ASL320" s="96"/>
      <c r="ASM320" s="96"/>
      <c r="ASN320" s="96"/>
      <c r="ASO320" s="96"/>
      <c r="ASP320" s="96"/>
      <c r="ASQ320" s="96"/>
      <c r="ASR320" s="96"/>
      <c r="ASS320" s="96"/>
      <c r="AST320" s="96"/>
      <c r="ASU320" s="96"/>
      <c r="ASV320" s="96"/>
      <c r="ASW320" s="96"/>
      <c r="ASX320" s="96"/>
      <c r="ASY320" s="96"/>
      <c r="ASZ320" s="96"/>
      <c r="ATA320" s="96"/>
      <c r="ATB320" s="96"/>
      <c r="ATC320" s="96"/>
      <c r="ATD320" s="96"/>
      <c r="ATE320" s="96"/>
      <c r="ATF320" s="96"/>
      <c r="ATG320" s="96"/>
      <c r="ATH320" s="96"/>
      <c r="ATI320" s="96"/>
      <c r="ATJ320" s="96"/>
      <c r="ATK320" s="96"/>
      <c r="ATL320" s="96"/>
      <c r="ATM320" s="96"/>
      <c r="ATN320" s="96"/>
      <c r="ATO320" s="96"/>
      <c r="ATP320" s="96"/>
      <c r="ATQ320" s="96"/>
      <c r="ATR320" s="96"/>
      <c r="ATS320" s="96"/>
      <c r="ATT320" s="96"/>
      <c r="ATU320" s="96"/>
      <c r="ATV320" s="96"/>
      <c r="ATW320" s="96"/>
      <c r="ATX320" s="96"/>
      <c r="ATY320" s="96"/>
      <c r="ATZ320" s="96"/>
      <c r="AUA320" s="96"/>
      <c r="AUB320" s="96"/>
      <c r="AUC320" s="96"/>
      <c r="AUD320" s="96"/>
      <c r="AUE320" s="96"/>
      <c r="AUF320" s="96"/>
      <c r="AUG320" s="96"/>
      <c r="AUH320" s="96"/>
      <c r="AUI320" s="96"/>
      <c r="AUJ320" s="96"/>
      <c r="AUK320" s="96"/>
      <c r="AUL320" s="96"/>
      <c r="AUM320" s="96"/>
      <c r="AUN320" s="96"/>
      <c r="AUO320" s="96"/>
      <c r="AUP320" s="96"/>
      <c r="AUQ320" s="96"/>
      <c r="AUR320" s="96"/>
      <c r="AUS320" s="96"/>
      <c r="AUT320" s="96"/>
      <c r="AUU320" s="96"/>
      <c r="AUV320" s="96"/>
      <c r="AUW320" s="96"/>
      <c r="AUX320" s="96"/>
      <c r="AUY320" s="96"/>
      <c r="AUZ320" s="96"/>
      <c r="AVA320" s="96"/>
      <c r="AVB320" s="96"/>
      <c r="AVC320" s="96"/>
      <c r="AVD320" s="96"/>
      <c r="AVE320" s="96"/>
      <c r="AVF320" s="96"/>
      <c r="AVG320" s="96"/>
      <c r="AVH320" s="96"/>
      <c r="AVI320" s="96"/>
      <c r="AVJ320" s="96"/>
      <c r="AVK320" s="96"/>
      <c r="AVL320" s="96"/>
      <c r="AVM320" s="96"/>
      <c r="AVN320" s="96"/>
      <c r="AVO320" s="96"/>
      <c r="AVP320" s="96"/>
      <c r="AVQ320" s="96"/>
      <c r="AVR320" s="96"/>
      <c r="AVS320" s="96"/>
      <c r="AVT320" s="96"/>
      <c r="AVU320" s="96"/>
      <c r="AVV320" s="96"/>
      <c r="AVW320" s="96"/>
      <c r="AVX320" s="96"/>
      <c r="AVY320" s="96"/>
      <c r="AVZ320" s="96"/>
      <c r="AWA320" s="96"/>
      <c r="AWB320" s="96"/>
      <c r="AWC320" s="96"/>
      <c r="AWD320" s="96"/>
      <c r="AWE320" s="96"/>
      <c r="AWF320" s="96"/>
      <c r="AWG320" s="96"/>
      <c r="AWH320" s="96"/>
      <c r="AWI320" s="96"/>
      <c r="AWJ320" s="96"/>
      <c r="AWK320" s="96"/>
      <c r="AWL320" s="96"/>
      <c r="AWM320" s="96"/>
      <c r="AWN320" s="96"/>
      <c r="AWO320" s="96"/>
      <c r="AWP320" s="96"/>
      <c r="AWQ320" s="96"/>
      <c r="AWR320" s="96"/>
      <c r="AWS320" s="96"/>
      <c r="AWT320" s="96"/>
      <c r="AWU320" s="96"/>
      <c r="AWV320" s="96"/>
      <c r="AWW320" s="96"/>
      <c r="AWX320" s="96"/>
      <c r="AWY320" s="96"/>
      <c r="AWZ320" s="96"/>
      <c r="AXA320" s="96"/>
      <c r="AXB320" s="96"/>
      <c r="AXC320" s="96"/>
      <c r="AXD320" s="96"/>
      <c r="AXE320" s="96"/>
      <c r="AXF320" s="96"/>
      <c r="AXG320" s="96"/>
      <c r="AXH320" s="96"/>
      <c r="AXI320" s="96"/>
      <c r="AXJ320" s="96"/>
      <c r="AXK320" s="96"/>
      <c r="AXL320" s="96"/>
      <c r="AXM320" s="96"/>
      <c r="AXN320" s="96"/>
      <c r="AXO320" s="96"/>
      <c r="AXP320" s="96"/>
      <c r="AXQ320" s="96"/>
      <c r="AXR320" s="96"/>
      <c r="AXS320" s="96"/>
      <c r="AXT320" s="96"/>
      <c r="AXU320" s="96"/>
      <c r="AXV320" s="96"/>
      <c r="AXW320" s="96"/>
      <c r="AXX320" s="96"/>
      <c r="AXY320" s="96"/>
      <c r="AXZ320" s="96"/>
      <c r="AYA320" s="96"/>
      <c r="AYB320" s="96"/>
      <c r="AYC320" s="96"/>
      <c r="AYD320" s="96"/>
      <c r="AYE320" s="96"/>
      <c r="AYF320" s="96"/>
      <c r="AYG320" s="96"/>
      <c r="AYH320" s="96"/>
      <c r="AYI320" s="96"/>
      <c r="AYJ320" s="96"/>
      <c r="AYK320" s="96"/>
      <c r="AYL320" s="96"/>
      <c r="AYM320" s="96"/>
      <c r="AYN320" s="96"/>
      <c r="AYO320" s="96"/>
      <c r="AYP320" s="96"/>
      <c r="AYQ320" s="96"/>
      <c r="AYR320" s="96"/>
      <c r="AYS320" s="96"/>
      <c r="AYT320" s="96"/>
      <c r="AYU320" s="96"/>
      <c r="AYV320" s="96"/>
      <c r="AYW320" s="96"/>
      <c r="AYX320" s="96"/>
      <c r="AYY320" s="96"/>
      <c r="AYZ320" s="96"/>
      <c r="AZA320" s="96"/>
      <c r="AZB320" s="96"/>
      <c r="AZC320" s="96"/>
      <c r="AZD320" s="96"/>
      <c r="AZE320" s="96"/>
      <c r="AZF320" s="96"/>
      <c r="AZG320" s="96"/>
      <c r="AZH320" s="96"/>
      <c r="AZI320" s="96"/>
      <c r="AZJ320" s="96"/>
      <c r="AZK320" s="96"/>
      <c r="AZL320" s="96"/>
      <c r="AZM320" s="96"/>
      <c r="AZN320" s="96"/>
      <c r="AZO320" s="96"/>
      <c r="AZP320" s="96"/>
      <c r="AZQ320" s="96"/>
      <c r="AZR320" s="96"/>
      <c r="AZS320" s="96"/>
      <c r="AZT320" s="96"/>
      <c r="AZU320" s="96"/>
      <c r="AZV320" s="96"/>
      <c r="AZW320" s="96"/>
      <c r="AZX320" s="96"/>
      <c r="AZY320" s="96"/>
      <c r="AZZ320" s="96"/>
      <c r="BAA320" s="96"/>
      <c r="BAB320" s="96"/>
      <c r="BAC320" s="96"/>
      <c r="BAD320" s="96"/>
      <c r="BAE320" s="96"/>
      <c r="BAF320" s="96"/>
      <c r="BAG320" s="96"/>
      <c r="BAH320" s="96"/>
      <c r="BAI320" s="96"/>
      <c r="BAJ320" s="96"/>
      <c r="BAK320" s="96"/>
      <c r="BAL320" s="96"/>
      <c r="BAM320" s="96"/>
      <c r="BAN320" s="96"/>
      <c r="BAO320" s="96"/>
      <c r="BAP320" s="96"/>
      <c r="BAQ320" s="96"/>
      <c r="BAR320" s="96"/>
      <c r="BAS320" s="96"/>
      <c r="BAT320" s="96"/>
      <c r="BAU320" s="96"/>
      <c r="BAV320" s="96"/>
      <c r="BAW320" s="96"/>
      <c r="BAX320" s="96"/>
      <c r="BAY320" s="96"/>
      <c r="BAZ320" s="96"/>
      <c r="BBA320" s="96"/>
      <c r="BBB320" s="96"/>
      <c r="BBC320" s="96"/>
      <c r="BBD320" s="96"/>
      <c r="BBE320" s="96"/>
      <c r="BBF320" s="96"/>
      <c r="BBG320" s="96"/>
      <c r="BBH320" s="96"/>
      <c r="BBI320" s="96"/>
      <c r="BBJ320" s="96"/>
      <c r="BBK320" s="96"/>
      <c r="BBL320" s="96"/>
      <c r="BBM320" s="96"/>
      <c r="BBN320" s="96"/>
      <c r="BBO320" s="96"/>
      <c r="BBP320" s="96"/>
      <c r="BBQ320" s="96"/>
      <c r="BBR320" s="96"/>
      <c r="BBS320" s="96"/>
      <c r="BBT320" s="96"/>
      <c r="BBU320" s="96"/>
      <c r="BBV320" s="96"/>
      <c r="BBW320" s="96"/>
      <c r="BBX320" s="96"/>
      <c r="BBY320" s="96"/>
      <c r="BBZ320" s="96"/>
      <c r="BCA320" s="96"/>
      <c r="BCB320" s="96"/>
      <c r="BCC320" s="96"/>
      <c r="BCD320" s="96"/>
      <c r="BCE320" s="96"/>
      <c r="BCF320" s="96"/>
      <c r="BCG320" s="96"/>
      <c r="BCH320" s="96"/>
      <c r="BCI320" s="96"/>
      <c r="BCJ320" s="96"/>
      <c r="BCK320" s="96"/>
      <c r="BCL320" s="96"/>
      <c r="BCM320" s="96"/>
      <c r="BCN320" s="96"/>
      <c r="BCO320" s="96"/>
      <c r="BCP320" s="96"/>
      <c r="BCQ320" s="96"/>
      <c r="BCR320" s="96"/>
      <c r="BCS320" s="96"/>
      <c r="BCT320" s="96"/>
      <c r="BCU320" s="96"/>
      <c r="BCV320" s="96"/>
      <c r="BCW320" s="96"/>
      <c r="BCX320" s="96"/>
      <c r="BCY320" s="96"/>
      <c r="BCZ320" s="96"/>
      <c r="BDA320" s="96"/>
      <c r="BDB320" s="96"/>
      <c r="BDC320" s="96"/>
      <c r="BDD320" s="96"/>
      <c r="BDE320" s="96"/>
      <c r="BDF320" s="96"/>
      <c r="BDG320" s="96"/>
      <c r="BDH320" s="96"/>
      <c r="BDI320" s="96"/>
      <c r="BDJ320" s="96"/>
      <c r="BDK320" s="96"/>
      <c r="BDL320" s="96"/>
      <c r="BDM320" s="96"/>
      <c r="BDN320" s="96"/>
      <c r="BDO320" s="96"/>
      <c r="BDP320" s="96"/>
      <c r="BDQ320" s="96"/>
      <c r="BDR320" s="96"/>
      <c r="BDS320" s="96"/>
      <c r="BDT320" s="96"/>
      <c r="BDU320" s="96"/>
      <c r="BDV320" s="96"/>
      <c r="BDW320" s="96"/>
      <c r="BDX320" s="96"/>
      <c r="BDY320" s="96"/>
      <c r="BDZ320" s="96"/>
      <c r="BEA320" s="96"/>
      <c r="BEB320" s="96"/>
      <c r="BEC320" s="96"/>
      <c r="BED320" s="96"/>
      <c r="BEE320" s="96"/>
      <c r="BEF320" s="96"/>
      <c r="BEG320" s="96"/>
      <c r="BEH320" s="96"/>
      <c r="BEI320" s="96"/>
      <c r="BEJ320" s="96"/>
      <c r="BEK320" s="96"/>
      <c r="BEL320" s="96"/>
      <c r="BEM320" s="96"/>
      <c r="BEN320" s="96"/>
      <c r="BEO320" s="96"/>
      <c r="BEP320" s="96"/>
      <c r="BEQ320" s="96"/>
      <c r="BER320" s="96"/>
      <c r="BES320" s="96"/>
      <c r="BET320" s="96"/>
      <c r="BEU320" s="96"/>
      <c r="BEV320" s="96"/>
      <c r="BEW320" s="96"/>
      <c r="BEX320" s="96"/>
      <c r="BEY320" s="96"/>
      <c r="BEZ320" s="96"/>
      <c r="BFA320" s="96"/>
      <c r="BFB320" s="96"/>
      <c r="BFC320" s="96"/>
      <c r="BFD320" s="96"/>
      <c r="BFE320" s="96"/>
      <c r="BFF320" s="96"/>
      <c r="BFG320" s="96"/>
      <c r="BFH320" s="96"/>
      <c r="BFI320" s="96"/>
      <c r="BFJ320" s="96"/>
      <c r="BFK320" s="96"/>
      <c r="BFL320" s="96"/>
      <c r="BFM320" s="96"/>
      <c r="BFN320" s="96"/>
      <c r="BFO320" s="96"/>
      <c r="BFP320" s="96"/>
      <c r="BFQ320" s="96"/>
      <c r="BFR320" s="96"/>
      <c r="BFS320" s="96"/>
      <c r="BFT320" s="96"/>
      <c r="BFU320" s="96"/>
      <c r="BFV320" s="96"/>
      <c r="BFW320" s="96"/>
      <c r="BFX320" s="96"/>
      <c r="BFY320" s="96"/>
      <c r="BFZ320" s="96"/>
      <c r="BGA320" s="96"/>
      <c r="BGB320" s="96"/>
      <c r="BGC320" s="96"/>
      <c r="BGD320" s="96"/>
      <c r="BGE320" s="96"/>
      <c r="BGF320" s="96"/>
      <c r="BGG320" s="96"/>
      <c r="BGH320" s="96"/>
      <c r="BGI320" s="96"/>
      <c r="BGJ320" s="96"/>
      <c r="BGK320" s="96"/>
      <c r="BGL320" s="96"/>
      <c r="BGM320" s="96"/>
      <c r="BGN320" s="96"/>
      <c r="BGO320" s="96"/>
      <c r="BGP320" s="96"/>
      <c r="BGQ320" s="96"/>
      <c r="BGR320" s="96"/>
      <c r="BGS320" s="96"/>
      <c r="BGT320" s="96"/>
      <c r="BGU320" s="96"/>
      <c r="BGV320" s="96"/>
      <c r="BGW320" s="96"/>
      <c r="BGX320" s="96"/>
      <c r="BGY320" s="96"/>
      <c r="BGZ320" s="96"/>
      <c r="BHA320" s="96"/>
      <c r="BHB320" s="96"/>
      <c r="BHC320" s="96"/>
      <c r="BHD320" s="96"/>
      <c r="BHE320" s="96"/>
      <c r="BHF320" s="96"/>
      <c r="BHG320" s="96"/>
      <c r="BHH320" s="96"/>
      <c r="BHI320" s="96"/>
      <c r="BHJ320" s="96"/>
      <c r="BHK320" s="96"/>
      <c r="BHL320" s="96"/>
      <c r="BHM320" s="96"/>
      <c r="BHN320" s="96"/>
      <c r="BHO320" s="96"/>
      <c r="BHP320" s="96"/>
      <c r="BHQ320" s="96"/>
      <c r="BHR320" s="96"/>
      <c r="BHS320" s="96"/>
      <c r="BHT320" s="96"/>
      <c r="BHU320" s="96"/>
      <c r="BHV320" s="96"/>
      <c r="BHW320" s="96"/>
      <c r="BHX320" s="96"/>
      <c r="BHY320" s="96"/>
      <c r="BHZ320" s="96"/>
      <c r="BIA320" s="96"/>
      <c r="BIB320" s="96"/>
      <c r="BIC320" s="96"/>
      <c r="BID320" s="96"/>
      <c r="BIE320" s="96"/>
      <c r="BIF320" s="96"/>
      <c r="BIG320" s="96"/>
      <c r="BIH320" s="96"/>
      <c r="BII320" s="96"/>
      <c r="BIJ320" s="96"/>
      <c r="BIK320" s="96"/>
      <c r="BIL320" s="96"/>
      <c r="BIM320" s="96"/>
      <c r="BIN320" s="96"/>
      <c r="BIO320" s="96"/>
      <c r="BIP320" s="96"/>
      <c r="BIQ320" s="96"/>
      <c r="BIR320" s="96"/>
      <c r="BIS320" s="96"/>
      <c r="BIT320" s="96"/>
      <c r="BIU320" s="96"/>
      <c r="BIV320" s="96"/>
      <c r="BIW320" s="96"/>
      <c r="BIX320" s="96"/>
      <c r="BIY320" s="96"/>
      <c r="BIZ320" s="96"/>
      <c r="BJA320" s="96"/>
      <c r="BJB320" s="96"/>
      <c r="BJC320" s="96"/>
      <c r="BJD320" s="96"/>
      <c r="BJE320" s="96"/>
      <c r="BJF320" s="96"/>
      <c r="BJG320" s="96"/>
      <c r="BJH320" s="96"/>
      <c r="BJI320" s="96"/>
      <c r="BJJ320" s="96"/>
      <c r="BJK320" s="96"/>
      <c r="BJL320" s="96"/>
      <c r="BJM320" s="96"/>
      <c r="BJN320" s="96"/>
      <c r="BJO320" s="96"/>
      <c r="BJP320" s="96"/>
      <c r="BJQ320" s="96"/>
      <c r="BJR320" s="96"/>
      <c r="BJS320" s="96"/>
      <c r="BJT320" s="96"/>
      <c r="BJU320" s="96"/>
      <c r="BJV320" s="96"/>
      <c r="BJW320" s="96"/>
      <c r="BJX320" s="96"/>
      <c r="BJY320" s="96"/>
      <c r="BJZ320" s="96"/>
      <c r="BKA320" s="96"/>
      <c r="BKB320" s="96"/>
      <c r="BKC320" s="96"/>
      <c r="BKD320" s="96"/>
      <c r="BKE320" s="96"/>
      <c r="BKF320" s="96"/>
      <c r="BKG320" s="96"/>
      <c r="BKH320" s="96"/>
      <c r="BKI320" s="96"/>
      <c r="BKJ320" s="96"/>
      <c r="BKK320" s="96"/>
      <c r="BKL320" s="96"/>
      <c r="BKM320" s="96"/>
      <c r="BKN320" s="96"/>
      <c r="BKO320" s="96"/>
      <c r="BKP320" s="96"/>
      <c r="BKQ320" s="96"/>
      <c r="BKR320" s="96"/>
      <c r="BKS320" s="96"/>
      <c r="BKT320" s="96"/>
      <c r="BKU320" s="96"/>
      <c r="BKV320" s="96"/>
      <c r="BKW320" s="96"/>
      <c r="BKX320" s="96"/>
      <c r="BKY320" s="96"/>
      <c r="BKZ320" s="96"/>
      <c r="BLA320" s="96"/>
      <c r="BLB320" s="96"/>
      <c r="BLC320" s="96"/>
      <c r="BLD320" s="96"/>
      <c r="BLE320" s="96"/>
      <c r="BLF320" s="96"/>
      <c r="BLG320" s="96"/>
      <c r="BLH320" s="96"/>
      <c r="BLI320" s="96"/>
      <c r="BLJ320" s="96"/>
      <c r="BLK320" s="96"/>
      <c r="BLL320" s="96"/>
      <c r="BLM320" s="96"/>
      <c r="BLN320" s="96"/>
      <c r="BLO320" s="96"/>
      <c r="BLP320" s="96"/>
      <c r="BLQ320" s="96"/>
      <c r="BLR320" s="96"/>
      <c r="BLS320" s="96"/>
      <c r="BLT320" s="96"/>
      <c r="BLU320" s="96"/>
      <c r="BLV320" s="96"/>
      <c r="BLW320" s="96"/>
      <c r="BLX320" s="96"/>
      <c r="BLY320" s="96"/>
      <c r="BLZ320" s="96"/>
      <c r="BMA320" s="96"/>
      <c r="BMB320" s="96"/>
      <c r="BMC320" s="96"/>
      <c r="BMD320" s="96"/>
      <c r="BME320" s="96"/>
      <c r="BMF320" s="96"/>
      <c r="BMG320" s="96"/>
      <c r="BMH320" s="96"/>
      <c r="BMI320" s="96"/>
      <c r="BMJ320" s="96"/>
      <c r="BMK320" s="96"/>
      <c r="BML320" s="96"/>
      <c r="BMM320" s="96"/>
      <c r="BMN320" s="96"/>
      <c r="BMO320" s="96"/>
      <c r="BMP320" s="96"/>
      <c r="BMQ320" s="96"/>
      <c r="BMR320" s="96"/>
      <c r="BMS320" s="96"/>
      <c r="BMT320" s="96"/>
      <c r="BMU320" s="96"/>
      <c r="BMV320" s="96"/>
      <c r="BMW320" s="96"/>
      <c r="BMX320" s="96"/>
      <c r="BMY320" s="96"/>
      <c r="BMZ320" s="96"/>
      <c r="BNA320" s="96"/>
      <c r="BNB320" s="96"/>
      <c r="BNC320" s="96"/>
      <c r="BND320" s="96"/>
      <c r="BNE320" s="96"/>
      <c r="BNF320" s="96"/>
      <c r="BNG320" s="96"/>
      <c r="BNH320" s="96"/>
      <c r="BNI320" s="96"/>
      <c r="BNJ320" s="96"/>
      <c r="BNK320" s="96"/>
      <c r="BNL320" s="96"/>
      <c r="BNM320" s="96"/>
      <c r="BNN320" s="96"/>
      <c r="BNO320" s="96"/>
      <c r="BNP320" s="96"/>
      <c r="BNQ320" s="96"/>
      <c r="BNR320" s="96"/>
      <c r="BNS320" s="96"/>
      <c r="BNT320" s="96"/>
      <c r="BNU320" s="96"/>
      <c r="BNV320" s="96"/>
      <c r="BNW320" s="96"/>
      <c r="BNX320" s="96"/>
      <c r="BNY320" s="96"/>
      <c r="BNZ320" s="96"/>
      <c r="BOA320" s="96"/>
      <c r="BOB320" s="96"/>
      <c r="BOC320" s="96"/>
      <c r="BOD320" s="96"/>
      <c r="BOE320" s="96"/>
      <c r="BOF320" s="96"/>
      <c r="BOG320" s="96"/>
      <c r="BOH320" s="96"/>
      <c r="BOI320" s="96"/>
      <c r="BOJ320" s="96"/>
      <c r="BOK320" s="96"/>
      <c r="BOL320" s="96"/>
      <c r="BOM320" s="96"/>
      <c r="BON320" s="96"/>
      <c r="BOO320" s="96"/>
      <c r="BOP320" s="96"/>
      <c r="BOQ320" s="96"/>
      <c r="BOR320" s="96"/>
      <c r="BOS320" s="96"/>
      <c r="BOT320" s="96"/>
      <c r="BOU320" s="96"/>
      <c r="BOV320" s="96"/>
      <c r="BOW320" s="96"/>
      <c r="BOX320" s="96"/>
      <c r="BOY320" s="96"/>
      <c r="BOZ320" s="96"/>
      <c r="BPA320" s="96"/>
      <c r="BPB320" s="96"/>
      <c r="BPC320" s="96"/>
      <c r="BPD320" s="96"/>
      <c r="BPE320" s="96"/>
      <c r="BPF320" s="96"/>
      <c r="BPG320" s="96"/>
      <c r="BPH320" s="96"/>
      <c r="BPI320" s="96"/>
      <c r="BPJ320" s="96"/>
      <c r="BPK320" s="96"/>
      <c r="BPL320" s="96"/>
      <c r="BPM320" s="96"/>
      <c r="BPN320" s="96"/>
      <c r="BPO320" s="96"/>
      <c r="BPP320" s="96"/>
      <c r="BPQ320" s="96"/>
      <c r="BPR320" s="96"/>
      <c r="BPS320" s="96"/>
      <c r="BPT320" s="96"/>
      <c r="BPU320" s="96"/>
      <c r="BPV320" s="96"/>
      <c r="BPW320" s="96"/>
      <c r="BPX320" s="96"/>
      <c r="BPY320" s="96"/>
      <c r="BPZ320" s="96"/>
      <c r="BQA320" s="96"/>
      <c r="BQB320" s="96"/>
      <c r="BQC320" s="96"/>
      <c r="BQD320" s="96"/>
      <c r="BQE320" s="96"/>
      <c r="BQF320" s="96"/>
      <c r="BQG320" s="96"/>
      <c r="BQH320" s="96"/>
      <c r="BQI320" s="96"/>
      <c r="BQJ320" s="96"/>
      <c r="BQK320" s="96"/>
      <c r="BQL320" s="96"/>
      <c r="BQM320" s="96"/>
      <c r="BQN320" s="96"/>
      <c r="BQO320" s="96"/>
      <c r="BQP320" s="96"/>
      <c r="BQQ320" s="96"/>
      <c r="BQR320" s="96"/>
      <c r="BQS320" s="96"/>
      <c r="BQT320" s="96"/>
      <c r="BQU320" s="96"/>
      <c r="BQV320" s="96"/>
      <c r="BQW320" s="96"/>
      <c r="BQX320" s="96"/>
      <c r="BQY320" s="96"/>
      <c r="BQZ320" s="96"/>
      <c r="BRA320" s="96"/>
      <c r="BRB320" s="96"/>
      <c r="BRC320" s="96"/>
      <c r="BRD320" s="96"/>
      <c r="BRE320" s="96"/>
      <c r="BRF320" s="96"/>
      <c r="BRG320" s="96"/>
      <c r="BRH320" s="96"/>
      <c r="BRI320" s="96"/>
      <c r="BRJ320" s="96"/>
      <c r="BRK320" s="96"/>
      <c r="BRL320" s="96"/>
      <c r="BRM320" s="96"/>
      <c r="BRN320" s="96"/>
      <c r="BRO320" s="96"/>
      <c r="BRP320" s="96"/>
      <c r="BRQ320" s="96"/>
      <c r="BRR320" s="96"/>
      <c r="BRS320" s="96"/>
      <c r="BRT320" s="96"/>
      <c r="BRU320" s="96"/>
      <c r="BRV320" s="96"/>
      <c r="BRW320" s="96"/>
      <c r="BRX320" s="96"/>
      <c r="BRY320" s="96"/>
      <c r="BRZ320" s="96"/>
      <c r="BSA320" s="96"/>
      <c r="BSB320" s="96"/>
      <c r="BSC320" s="96"/>
      <c r="BSD320" s="96"/>
      <c r="BSE320" s="96"/>
      <c r="BSF320" s="96"/>
      <c r="BSG320" s="96"/>
      <c r="BSH320" s="96"/>
      <c r="BSI320" s="96"/>
      <c r="BSJ320" s="96"/>
      <c r="BSK320" s="96"/>
      <c r="BSL320" s="96"/>
      <c r="BSM320" s="96"/>
      <c r="BSN320" s="96"/>
      <c r="BSO320" s="96"/>
      <c r="BSP320" s="96"/>
      <c r="BSQ320" s="96"/>
      <c r="BSR320" s="96"/>
      <c r="BSS320" s="96"/>
      <c r="BST320" s="96"/>
      <c r="BSU320" s="96"/>
      <c r="BSV320" s="96"/>
      <c r="BSW320" s="96"/>
      <c r="BSX320" s="96"/>
      <c r="BSY320" s="96"/>
      <c r="BSZ320" s="96"/>
      <c r="BTA320" s="96"/>
      <c r="BTB320" s="96"/>
      <c r="BTC320" s="96"/>
      <c r="BTD320" s="96"/>
      <c r="BTE320" s="96"/>
      <c r="BTF320" s="96"/>
      <c r="BTG320" s="96"/>
      <c r="BTH320" s="96"/>
      <c r="BTI320" s="96"/>
      <c r="BTJ320" s="96"/>
      <c r="BTK320" s="96"/>
      <c r="BTL320" s="96"/>
      <c r="BTM320" s="96"/>
      <c r="BTN320" s="96"/>
      <c r="BTO320" s="96"/>
      <c r="BTP320" s="96"/>
      <c r="BTQ320" s="96"/>
      <c r="BTR320" s="96"/>
      <c r="BTS320" s="96"/>
      <c r="BTT320" s="96"/>
      <c r="BTU320" s="96"/>
      <c r="BTV320" s="96"/>
      <c r="BTW320" s="96"/>
      <c r="BTX320" s="96"/>
      <c r="BTY320" s="96"/>
      <c r="BTZ320" s="96"/>
      <c r="BUA320" s="96"/>
      <c r="BUB320" s="96"/>
      <c r="BUC320" s="96"/>
      <c r="BUD320" s="96"/>
      <c r="BUE320" s="96"/>
      <c r="BUF320" s="96"/>
      <c r="BUG320" s="96"/>
      <c r="BUH320" s="96"/>
      <c r="BUI320" s="96"/>
      <c r="BUJ320" s="96"/>
      <c r="BUK320" s="96"/>
      <c r="BUL320" s="96"/>
      <c r="BUM320" s="96"/>
      <c r="BUN320" s="96"/>
      <c r="BUO320" s="96"/>
      <c r="BUP320" s="96"/>
      <c r="BUQ320" s="96"/>
      <c r="BUR320" s="96"/>
      <c r="BUS320" s="96"/>
      <c r="BUT320" s="96"/>
      <c r="BUU320" s="96"/>
      <c r="BUV320" s="96"/>
      <c r="BUW320" s="96"/>
      <c r="BUX320" s="96"/>
      <c r="BUY320" s="96"/>
      <c r="BUZ320" s="96"/>
      <c r="BVA320" s="96"/>
      <c r="BVB320" s="96"/>
      <c r="BVC320" s="96"/>
      <c r="BVD320" s="96"/>
      <c r="BVE320" s="96"/>
      <c r="BVF320" s="96"/>
      <c r="BVG320" s="96"/>
      <c r="BVH320" s="96"/>
      <c r="BVI320" s="96"/>
      <c r="BVJ320" s="96"/>
      <c r="BVK320" s="96"/>
      <c r="BVL320" s="96"/>
      <c r="BVM320" s="96"/>
      <c r="BVN320" s="96"/>
      <c r="BVO320" s="96"/>
      <c r="BVP320" s="96"/>
      <c r="BVQ320" s="96"/>
      <c r="BVR320" s="96"/>
      <c r="BVS320" s="96"/>
      <c r="BVT320" s="96"/>
      <c r="BVU320" s="96"/>
      <c r="BVV320" s="96"/>
      <c r="BVW320" s="96"/>
      <c r="BVX320" s="96"/>
      <c r="BVY320" s="96"/>
      <c r="BVZ320" s="96"/>
      <c r="BWA320" s="96"/>
      <c r="BWB320" s="96"/>
      <c r="BWC320" s="96"/>
      <c r="BWD320" s="96"/>
      <c r="BWE320" s="96"/>
      <c r="BWF320" s="96"/>
      <c r="BWG320" s="96"/>
      <c r="BWH320" s="96"/>
      <c r="BWI320" s="96"/>
      <c r="BWJ320" s="96"/>
      <c r="BWK320" s="96"/>
      <c r="BWL320" s="96"/>
      <c r="BWM320" s="96"/>
      <c r="BWN320" s="96"/>
      <c r="BWO320" s="96"/>
      <c r="BWP320" s="96"/>
      <c r="BWQ320" s="96"/>
      <c r="BWR320" s="96"/>
      <c r="BWS320" s="96"/>
      <c r="BWT320" s="96"/>
      <c r="BWU320" s="96"/>
      <c r="BWV320" s="96"/>
      <c r="BWW320" s="96"/>
      <c r="BWX320" s="96"/>
      <c r="BWY320" s="96"/>
      <c r="BWZ320" s="96"/>
      <c r="BXA320" s="96"/>
      <c r="BXB320" s="96"/>
      <c r="BXC320" s="96"/>
      <c r="BXD320" s="96"/>
      <c r="BXE320" s="96"/>
      <c r="BXF320" s="96"/>
      <c r="BXG320" s="96"/>
      <c r="BXH320" s="96"/>
      <c r="BXI320" s="96"/>
      <c r="BXJ320" s="96"/>
      <c r="BXK320" s="96"/>
      <c r="BXL320" s="96"/>
      <c r="BXM320" s="96"/>
      <c r="BXN320" s="96"/>
      <c r="BXO320" s="96"/>
      <c r="BXP320" s="96"/>
      <c r="BXQ320" s="96"/>
      <c r="BXR320" s="96"/>
      <c r="BXS320" s="96"/>
      <c r="BXT320" s="96"/>
      <c r="BXU320" s="96"/>
      <c r="BXV320" s="96"/>
      <c r="BXW320" s="96"/>
      <c r="BXX320" s="96"/>
      <c r="BXY320" s="96"/>
      <c r="BXZ320" s="96"/>
      <c r="BYA320" s="96"/>
      <c r="BYB320" s="96"/>
      <c r="BYC320" s="96"/>
      <c r="BYD320" s="96"/>
      <c r="BYE320" s="96"/>
      <c r="BYF320" s="96"/>
      <c r="BYG320" s="96"/>
      <c r="BYH320" s="96"/>
      <c r="BYI320" s="96"/>
      <c r="BYJ320" s="96"/>
      <c r="BYK320" s="96"/>
      <c r="BYL320" s="96"/>
      <c r="BYM320" s="96"/>
      <c r="BYN320" s="96"/>
      <c r="BYO320" s="96"/>
      <c r="BYP320" s="96"/>
      <c r="BYQ320" s="96"/>
      <c r="BYR320" s="96"/>
      <c r="BYS320" s="96"/>
      <c r="BYT320" s="96"/>
      <c r="BYU320" s="96"/>
      <c r="BYV320" s="96"/>
      <c r="BYW320" s="96"/>
      <c r="BYX320" s="96"/>
      <c r="BYY320" s="96"/>
      <c r="BYZ320" s="96"/>
      <c r="BZA320" s="96"/>
      <c r="BZB320" s="96"/>
      <c r="BZC320" s="96"/>
      <c r="BZD320" s="96"/>
      <c r="BZE320" s="96"/>
      <c r="BZF320" s="96"/>
      <c r="BZG320" s="96"/>
      <c r="BZH320" s="96"/>
      <c r="BZI320" s="96"/>
      <c r="BZJ320" s="96"/>
      <c r="BZK320" s="96"/>
      <c r="BZL320" s="96"/>
      <c r="BZM320" s="96"/>
      <c r="BZN320" s="96"/>
      <c r="BZO320" s="96"/>
      <c r="BZP320" s="96"/>
      <c r="BZQ320" s="96"/>
      <c r="BZR320" s="96"/>
      <c r="BZS320" s="96"/>
      <c r="BZT320" s="96"/>
      <c r="BZU320" s="96"/>
      <c r="BZV320" s="96"/>
      <c r="BZW320" s="96"/>
      <c r="BZX320" s="96"/>
      <c r="BZY320" s="96"/>
      <c r="BZZ320" s="96"/>
      <c r="CAA320" s="96"/>
      <c r="CAB320" s="96"/>
      <c r="CAC320" s="96"/>
      <c r="CAD320" s="96"/>
      <c r="CAE320" s="96"/>
      <c r="CAF320" s="96"/>
      <c r="CAG320" s="96"/>
      <c r="CAH320" s="96"/>
      <c r="CAI320" s="96"/>
      <c r="CAJ320" s="96"/>
      <c r="CAK320" s="96"/>
      <c r="CAL320" s="96"/>
      <c r="CAM320" s="96"/>
      <c r="CAN320" s="96"/>
      <c r="CAO320" s="96"/>
      <c r="CAP320" s="96"/>
      <c r="CAQ320" s="96"/>
      <c r="CAR320" s="96"/>
      <c r="CAS320" s="96"/>
      <c r="CAT320" s="96"/>
      <c r="CAU320" s="96"/>
      <c r="CAV320" s="96"/>
      <c r="CAW320" s="96"/>
      <c r="CAX320" s="96"/>
      <c r="CAY320" s="96"/>
      <c r="CAZ320" s="96"/>
      <c r="CBA320" s="96"/>
      <c r="CBB320" s="96"/>
      <c r="CBC320" s="96"/>
      <c r="CBD320" s="96"/>
      <c r="CBE320" s="96"/>
      <c r="CBF320" s="96"/>
      <c r="CBG320" s="96"/>
      <c r="CBH320" s="96"/>
      <c r="CBI320" s="96"/>
      <c r="CBJ320" s="96"/>
      <c r="CBK320" s="96"/>
      <c r="CBL320" s="96"/>
      <c r="CBM320" s="96"/>
      <c r="CBN320" s="96"/>
      <c r="CBO320" s="96"/>
      <c r="CBP320" s="96"/>
      <c r="CBQ320" s="96"/>
      <c r="CBR320" s="96"/>
      <c r="CBS320" s="96"/>
      <c r="CBT320" s="96"/>
      <c r="CBU320" s="96"/>
      <c r="CBV320" s="96"/>
      <c r="CBW320" s="96"/>
      <c r="CBX320" s="96"/>
      <c r="CBY320" s="96"/>
      <c r="CBZ320" s="96"/>
      <c r="CCA320" s="96"/>
      <c r="CCB320" s="96"/>
      <c r="CCC320" s="96"/>
      <c r="CCD320" s="96"/>
      <c r="CCE320" s="96"/>
      <c r="CCF320" s="96"/>
      <c r="CCG320" s="96"/>
      <c r="CCH320" s="96"/>
      <c r="CCI320" s="96"/>
      <c r="CCJ320" s="96"/>
      <c r="CCK320" s="96"/>
      <c r="CCL320" s="96"/>
      <c r="CCM320" s="96"/>
      <c r="CCN320" s="96"/>
      <c r="CCO320" s="96"/>
      <c r="CCP320" s="96"/>
      <c r="CCQ320" s="96"/>
      <c r="CCR320" s="96"/>
      <c r="CCS320" s="96"/>
      <c r="CCT320" s="96"/>
      <c r="CCU320" s="96"/>
      <c r="CCV320" s="96"/>
      <c r="CCW320" s="96"/>
      <c r="CCX320" s="96"/>
      <c r="CCY320" s="96"/>
      <c r="CCZ320" s="96"/>
      <c r="CDA320" s="96"/>
      <c r="CDB320" s="96"/>
      <c r="CDC320" s="96"/>
      <c r="CDD320" s="96"/>
      <c r="CDE320" s="96"/>
      <c r="CDF320" s="96"/>
      <c r="CDG320" s="96"/>
      <c r="CDH320" s="96"/>
      <c r="CDI320" s="96"/>
      <c r="CDJ320" s="96"/>
      <c r="CDK320" s="96"/>
      <c r="CDL320" s="96"/>
      <c r="CDM320" s="96"/>
      <c r="CDN320" s="96"/>
      <c r="CDO320" s="96"/>
      <c r="CDP320" s="96"/>
      <c r="CDQ320" s="96"/>
      <c r="CDR320" s="96"/>
      <c r="CDS320" s="96"/>
      <c r="CDT320" s="96"/>
      <c r="CDU320" s="96"/>
      <c r="CDV320" s="96"/>
      <c r="CDW320" s="96"/>
      <c r="CDX320" s="96"/>
      <c r="CDY320" s="96"/>
      <c r="CDZ320" s="96"/>
      <c r="CEA320" s="96"/>
      <c r="CEB320" s="96"/>
      <c r="CEC320" s="96"/>
      <c r="CED320" s="96"/>
      <c r="CEE320" s="96"/>
      <c r="CEF320" s="96"/>
      <c r="CEG320" s="96"/>
      <c r="CEH320" s="96"/>
      <c r="CEI320" s="96"/>
      <c r="CEJ320" s="96"/>
      <c r="CEK320" s="96"/>
      <c r="CEL320" s="96"/>
      <c r="CEM320" s="96"/>
      <c r="CEN320" s="96"/>
      <c r="CEO320" s="96"/>
      <c r="CEP320" s="96"/>
      <c r="CEQ320" s="96"/>
      <c r="CER320" s="96"/>
      <c r="CES320" s="96"/>
      <c r="CET320" s="96"/>
      <c r="CEU320" s="96"/>
      <c r="CEV320" s="96"/>
      <c r="CEW320" s="96"/>
      <c r="CEX320" s="96"/>
      <c r="CEY320" s="96"/>
      <c r="CEZ320" s="96"/>
      <c r="CFA320" s="96"/>
      <c r="CFB320" s="96"/>
      <c r="CFC320" s="96"/>
      <c r="CFD320" s="96"/>
      <c r="CFE320" s="96"/>
      <c r="CFF320" s="96"/>
      <c r="CFG320" s="96"/>
      <c r="CFH320" s="96"/>
      <c r="CFI320" s="96"/>
      <c r="CFJ320" s="96"/>
      <c r="CFK320" s="96"/>
      <c r="CFL320" s="96"/>
      <c r="CFM320" s="96"/>
      <c r="CFN320" s="96"/>
      <c r="CFO320" s="96"/>
      <c r="CFP320" s="96"/>
      <c r="CFQ320" s="96"/>
      <c r="CFR320" s="96"/>
      <c r="CFS320" s="96"/>
      <c r="CFT320" s="96"/>
      <c r="CFU320" s="96"/>
      <c r="CFV320" s="96"/>
      <c r="CFW320" s="96"/>
      <c r="CFX320" s="96"/>
      <c r="CFY320" s="96"/>
      <c r="CFZ320" s="96"/>
      <c r="CGA320" s="96"/>
      <c r="CGB320" s="96"/>
      <c r="CGC320" s="96"/>
      <c r="CGD320" s="96"/>
      <c r="CGE320" s="96"/>
      <c r="CGF320" s="96"/>
      <c r="CGG320" s="96"/>
      <c r="CGH320" s="96"/>
      <c r="CGI320" s="96"/>
      <c r="CGJ320" s="96"/>
      <c r="CGK320" s="96"/>
      <c r="CGL320" s="96"/>
      <c r="CGM320" s="96"/>
      <c r="CGN320" s="96"/>
      <c r="CGO320" s="96"/>
      <c r="CGP320" s="96"/>
      <c r="CGQ320" s="96"/>
      <c r="CGR320" s="96"/>
      <c r="CGS320" s="96"/>
      <c r="CGT320" s="96"/>
      <c r="CGU320" s="96"/>
      <c r="CGV320" s="96"/>
      <c r="CGW320" s="96"/>
      <c r="CGX320" s="96"/>
      <c r="CGY320" s="96"/>
      <c r="CGZ320" s="96"/>
      <c r="CHA320" s="96"/>
      <c r="CHB320" s="96"/>
      <c r="CHC320" s="96"/>
      <c r="CHD320" s="96"/>
      <c r="CHE320" s="96"/>
      <c r="CHF320" s="96"/>
      <c r="CHG320" s="96"/>
      <c r="CHH320" s="96"/>
      <c r="CHI320" s="96"/>
      <c r="CHJ320" s="96"/>
      <c r="CHK320" s="96"/>
      <c r="CHL320" s="96"/>
      <c r="CHM320" s="96"/>
      <c r="CHN320" s="96"/>
      <c r="CHO320" s="96"/>
      <c r="CHP320" s="96"/>
      <c r="CHQ320" s="96"/>
      <c r="CHR320" s="96"/>
      <c r="CHS320" s="96"/>
      <c r="CHT320" s="96"/>
      <c r="CHU320" s="96"/>
      <c r="CHV320" s="96"/>
      <c r="CHW320" s="96"/>
      <c r="CHX320" s="96"/>
      <c r="CHY320" s="96"/>
      <c r="CHZ320" s="96"/>
      <c r="CIA320" s="96"/>
      <c r="CIB320" s="96"/>
      <c r="CIC320" s="96"/>
      <c r="CID320" s="96"/>
      <c r="CIE320" s="96"/>
      <c r="CIF320" s="96"/>
      <c r="CIG320" s="96"/>
      <c r="CIH320" s="96"/>
      <c r="CII320" s="96"/>
      <c r="CIJ320" s="96"/>
      <c r="CIK320" s="96"/>
      <c r="CIL320" s="96"/>
      <c r="CIM320" s="96"/>
      <c r="CIN320" s="96"/>
      <c r="CIO320" s="96"/>
      <c r="CIP320" s="96"/>
      <c r="CIQ320" s="96"/>
      <c r="CIR320" s="96"/>
      <c r="CIS320" s="96"/>
      <c r="CIT320" s="96"/>
      <c r="CIU320" s="96"/>
      <c r="CIV320" s="96"/>
      <c r="CIW320" s="96"/>
      <c r="CIX320" s="96"/>
      <c r="CIY320" s="96"/>
      <c r="CIZ320" s="96"/>
      <c r="CJA320" s="96"/>
      <c r="CJB320" s="96"/>
      <c r="CJC320" s="96"/>
      <c r="CJD320" s="96"/>
      <c r="CJE320" s="96"/>
      <c r="CJF320" s="96"/>
      <c r="CJG320" s="96"/>
      <c r="CJH320" s="96"/>
      <c r="CJI320" s="96"/>
      <c r="CJJ320" s="96"/>
      <c r="CJK320" s="96"/>
      <c r="CJL320" s="96"/>
      <c r="CJM320" s="96"/>
      <c r="CJN320" s="96"/>
      <c r="CJO320" s="96"/>
      <c r="CJP320" s="96"/>
      <c r="CJQ320" s="96"/>
      <c r="CJR320" s="96"/>
      <c r="CJS320" s="96"/>
      <c r="CJT320" s="96"/>
      <c r="CJU320" s="96"/>
      <c r="CJV320" s="96"/>
      <c r="CJW320" s="96"/>
      <c r="CJX320" s="96"/>
      <c r="CJY320" s="96"/>
      <c r="CJZ320" s="96"/>
      <c r="CKA320" s="96"/>
      <c r="CKB320" s="96"/>
      <c r="CKC320" s="96"/>
      <c r="CKD320" s="96"/>
      <c r="CKE320" s="96"/>
      <c r="CKF320" s="96"/>
      <c r="CKG320" s="96"/>
      <c r="CKH320" s="96"/>
      <c r="CKI320" s="96"/>
      <c r="CKJ320" s="96"/>
      <c r="CKK320" s="96"/>
      <c r="CKL320" s="96"/>
      <c r="CKM320" s="96"/>
      <c r="CKN320" s="96"/>
      <c r="CKO320" s="96"/>
      <c r="CKP320" s="96"/>
      <c r="CKQ320" s="96"/>
      <c r="CKR320" s="96"/>
      <c r="CKS320" s="96"/>
      <c r="CKT320" s="96"/>
      <c r="CKU320" s="96"/>
      <c r="CKV320" s="96"/>
      <c r="CKW320" s="96"/>
      <c r="CKX320" s="96"/>
      <c r="CKY320" s="96"/>
      <c r="CKZ320" s="96"/>
      <c r="CLA320" s="96"/>
      <c r="CLB320" s="96"/>
      <c r="CLC320" s="96"/>
      <c r="CLD320" s="96"/>
      <c r="CLE320" s="96"/>
      <c r="CLF320" s="96"/>
      <c r="CLG320" s="96"/>
      <c r="CLH320" s="96"/>
      <c r="CLI320" s="96"/>
      <c r="CLJ320" s="96"/>
      <c r="CLK320" s="96"/>
      <c r="CLL320" s="96"/>
      <c r="CLM320" s="96"/>
      <c r="CLN320" s="96"/>
      <c r="CLO320" s="96"/>
      <c r="CLP320" s="96"/>
      <c r="CLQ320" s="96"/>
      <c r="CLR320" s="96"/>
      <c r="CLS320" s="96"/>
      <c r="CLT320" s="96"/>
      <c r="CLU320" s="96"/>
      <c r="CLV320" s="96"/>
      <c r="CLW320" s="96"/>
      <c r="CLX320" s="96"/>
      <c r="CLY320" s="96"/>
      <c r="CLZ320" s="96"/>
      <c r="CMA320" s="96"/>
      <c r="CMB320" s="96"/>
      <c r="CMC320" s="96"/>
      <c r="CMD320" s="96"/>
      <c r="CME320" s="96"/>
      <c r="CMF320" s="96"/>
      <c r="CMG320" s="96"/>
      <c r="CMH320" s="96"/>
      <c r="CMI320" s="96"/>
      <c r="CMJ320" s="96"/>
      <c r="CMK320" s="96"/>
      <c r="CML320" s="96"/>
      <c r="CMM320" s="96"/>
      <c r="CMN320" s="96"/>
      <c r="CMO320" s="96"/>
      <c r="CMP320" s="96"/>
      <c r="CMQ320" s="96"/>
      <c r="CMR320" s="96"/>
      <c r="CMS320" s="96"/>
      <c r="CMT320" s="96"/>
      <c r="CMU320" s="96"/>
      <c r="CMV320" s="96"/>
      <c r="CMW320" s="96"/>
      <c r="CMX320" s="96"/>
      <c r="CMY320" s="96"/>
      <c r="CMZ320" s="96"/>
      <c r="CNA320" s="96"/>
      <c r="CNB320" s="96"/>
      <c r="CNC320" s="96"/>
      <c r="CND320" s="96"/>
      <c r="CNE320" s="96"/>
      <c r="CNF320" s="96"/>
      <c r="CNG320" s="96"/>
      <c r="CNH320" s="96"/>
      <c r="CNI320" s="96"/>
      <c r="CNJ320" s="96"/>
      <c r="CNK320" s="96"/>
      <c r="CNL320" s="96"/>
      <c r="CNM320" s="96"/>
      <c r="CNN320" s="96"/>
      <c r="CNO320" s="96"/>
      <c r="CNP320" s="96"/>
      <c r="CNQ320" s="96"/>
      <c r="CNR320" s="96"/>
      <c r="CNS320" s="96"/>
      <c r="CNT320" s="96"/>
      <c r="CNU320" s="96"/>
      <c r="CNV320" s="96"/>
      <c r="CNW320" s="96"/>
      <c r="CNX320" s="96"/>
      <c r="CNY320" s="96"/>
      <c r="CNZ320" s="96"/>
      <c r="COA320" s="96"/>
      <c r="COB320" s="96"/>
      <c r="COC320" s="96"/>
      <c r="COD320" s="96"/>
      <c r="COE320" s="96"/>
      <c r="COF320" s="96"/>
      <c r="COG320" s="96"/>
      <c r="COH320" s="96"/>
      <c r="COI320" s="96"/>
      <c r="COJ320" s="96"/>
      <c r="COK320" s="96"/>
      <c r="COL320" s="96"/>
      <c r="COM320" s="96"/>
      <c r="CON320" s="96"/>
      <c r="COO320" s="96"/>
      <c r="COP320" s="96"/>
      <c r="COQ320" s="96"/>
      <c r="COR320" s="96"/>
      <c r="COS320" s="96"/>
      <c r="COT320" s="96"/>
      <c r="COU320" s="96"/>
      <c r="COV320" s="96"/>
      <c r="COW320" s="96"/>
      <c r="COX320" s="96"/>
      <c r="COY320" s="96"/>
      <c r="COZ320" s="96"/>
      <c r="CPA320" s="96"/>
      <c r="CPB320" s="96"/>
      <c r="CPC320" s="96"/>
      <c r="CPD320" s="96"/>
      <c r="CPE320" s="96"/>
      <c r="CPF320" s="96"/>
      <c r="CPG320" s="96"/>
      <c r="CPH320" s="96"/>
      <c r="CPI320" s="96"/>
      <c r="CPJ320" s="96"/>
      <c r="CPK320" s="96"/>
      <c r="CPL320" s="96"/>
      <c r="CPM320" s="96"/>
      <c r="CPN320" s="96"/>
      <c r="CPO320" s="96"/>
      <c r="CPP320" s="96"/>
      <c r="CPQ320" s="96"/>
      <c r="CPR320" s="96"/>
      <c r="CPS320" s="96"/>
      <c r="CPT320" s="96"/>
      <c r="CPU320" s="96"/>
      <c r="CPV320" s="96"/>
      <c r="CPW320" s="96"/>
      <c r="CPX320" s="96"/>
      <c r="CPY320" s="96"/>
      <c r="CPZ320" s="96"/>
      <c r="CQA320" s="96"/>
      <c r="CQB320" s="96"/>
      <c r="CQC320" s="96"/>
      <c r="CQD320" s="96"/>
      <c r="CQE320" s="96"/>
      <c r="CQF320" s="96"/>
      <c r="CQG320" s="96"/>
      <c r="CQH320" s="96"/>
      <c r="CQI320" s="96"/>
      <c r="CQJ320" s="96"/>
      <c r="CQK320" s="96"/>
      <c r="CQL320" s="96"/>
      <c r="CQM320" s="96"/>
      <c r="CQN320" s="96"/>
      <c r="CQO320" s="96"/>
      <c r="CQP320" s="96"/>
      <c r="CQQ320" s="96"/>
      <c r="CQR320" s="96"/>
      <c r="CQS320" s="96"/>
      <c r="CQT320" s="96"/>
      <c r="CQU320" s="96"/>
      <c r="CQV320" s="96"/>
      <c r="CQW320" s="96"/>
      <c r="CQX320" s="96"/>
      <c r="CQY320" s="96"/>
      <c r="CQZ320" s="96"/>
      <c r="CRA320" s="96"/>
      <c r="CRB320" s="96"/>
      <c r="CRC320" s="96"/>
      <c r="CRD320" s="96"/>
      <c r="CRE320" s="96"/>
      <c r="CRF320" s="96"/>
      <c r="CRG320" s="96"/>
      <c r="CRH320" s="96"/>
      <c r="CRI320" s="96"/>
      <c r="CRJ320" s="96"/>
      <c r="CRK320" s="96"/>
      <c r="CRL320" s="96"/>
      <c r="CRM320" s="96"/>
      <c r="CRN320" s="96"/>
      <c r="CRO320" s="96"/>
      <c r="CRP320" s="96"/>
      <c r="CRQ320" s="96"/>
      <c r="CRR320" s="96"/>
      <c r="CRS320" s="96"/>
      <c r="CRT320" s="96"/>
      <c r="CRU320" s="96"/>
      <c r="CRV320" s="96"/>
      <c r="CRW320" s="96"/>
      <c r="CRX320" s="96"/>
      <c r="CRY320" s="96"/>
      <c r="CRZ320" s="96"/>
      <c r="CSA320" s="96"/>
      <c r="CSB320" s="96"/>
      <c r="CSC320" s="96"/>
      <c r="CSD320" s="96"/>
      <c r="CSE320" s="96"/>
      <c r="CSF320" s="96"/>
      <c r="CSG320" s="96"/>
      <c r="CSH320" s="96"/>
      <c r="CSI320" s="96"/>
      <c r="CSJ320" s="96"/>
      <c r="CSK320" s="96"/>
      <c r="CSL320" s="96"/>
      <c r="CSM320" s="96"/>
      <c r="CSN320" s="96"/>
      <c r="CSO320" s="96"/>
      <c r="CSP320" s="96"/>
      <c r="CSQ320" s="96"/>
      <c r="CSR320" s="96"/>
      <c r="CSS320" s="96"/>
      <c r="CST320" s="96"/>
      <c r="CSU320" s="96"/>
      <c r="CSV320" s="96"/>
      <c r="CSW320" s="96"/>
      <c r="CSX320" s="96"/>
      <c r="CSY320" s="96"/>
      <c r="CSZ320" s="96"/>
      <c r="CTA320" s="96"/>
      <c r="CTB320" s="96"/>
      <c r="CTC320" s="96"/>
      <c r="CTD320" s="96"/>
      <c r="CTE320" s="96"/>
      <c r="CTF320" s="96"/>
      <c r="CTG320" s="96"/>
      <c r="CTH320" s="96"/>
      <c r="CTI320" s="96"/>
      <c r="CTJ320" s="96"/>
      <c r="CTK320" s="96"/>
      <c r="CTL320" s="96"/>
      <c r="CTM320" s="96"/>
      <c r="CTN320" s="96"/>
      <c r="CTO320" s="96"/>
      <c r="CTP320" s="96"/>
      <c r="CTQ320" s="96"/>
      <c r="CTR320" s="96"/>
      <c r="CTS320" s="96"/>
      <c r="CTT320" s="96"/>
      <c r="CTU320" s="96"/>
      <c r="CTV320" s="96"/>
      <c r="CTW320" s="96"/>
      <c r="CTX320" s="96"/>
      <c r="CTY320" s="96"/>
      <c r="CTZ320" s="96"/>
      <c r="CUA320" s="96"/>
      <c r="CUB320" s="96"/>
      <c r="CUC320" s="96"/>
      <c r="CUD320" s="96"/>
      <c r="CUE320" s="96"/>
      <c r="CUF320" s="96"/>
      <c r="CUG320" s="96"/>
      <c r="CUH320" s="96"/>
      <c r="CUI320" s="96"/>
      <c r="CUJ320" s="96"/>
      <c r="CUK320" s="96"/>
      <c r="CUL320" s="96"/>
      <c r="CUM320" s="96"/>
      <c r="CUN320" s="96"/>
      <c r="CUO320" s="96"/>
      <c r="CUP320" s="96"/>
      <c r="CUQ320" s="96"/>
      <c r="CUR320" s="96"/>
      <c r="CUS320" s="96"/>
      <c r="CUT320" s="96"/>
      <c r="CUU320" s="96"/>
      <c r="CUV320" s="96"/>
      <c r="CUW320" s="96"/>
      <c r="CUX320" s="96"/>
      <c r="CUY320" s="96"/>
      <c r="CUZ320" s="96"/>
      <c r="CVA320" s="96"/>
      <c r="CVB320" s="96"/>
      <c r="CVC320" s="96"/>
      <c r="CVD320" s="96"/>
      <c r="CVE320" s="96"/>
      <c r="CVF320" s="96"/>
      <c r="CVG320" s="96"/>
      <c r="CVH320" s="96"/>
      <c r="CVI320" s="96"/>
      <c r="CVJ320" s="96"/>
      <c r="CVK320" s="96"/>
      <c r="CVL320" s="96"/>
      <c r="CVM320" s="96"/>
      <c r="CVN320" s="96"/>
      <c r="CVO320" s="96"/>
      <c r="CVP320" s="96"/>
      <c r="CVQ320" s="96"/>
      <c r="CVR320" s="96"/>
      <c r="CVS320" s="96"/>
      <c r="CVT320" s="96"/>
      <c r="CVU320" s="96"/>
      <c r="CVV320" s="96"/>
      <c r="CVW320" s="96"/>
      <c r="CVX320" s="96"/>
      <c r="CVY320" s="96"/>
      <c r="CVZ320" s="96"/>
      <c r="CWA320" s="96"/>
      <c r="CWB320" s="96"/>
      <c r="CWC320" s="96"/>
      <c r="CWD320" s="96"/>
      <c r="CWE320" s="96"/>
      <c r="CWF320" s="96"/>
      <c r="CWG320" s="96"/>
      <c r="CWH320" s="96"/>
      <c r="CWI320" s="96"/>
      <c r="CWJ320" s="96"/>
      <c r="CWK320" s="96"/>
      <c r="CWL320" s="96"/>
      <c r="CWM320" s="96"/>
      <c r="CWN320" s="96"/>
      <c r="CWO320" s="96"/>
      <c r="CWP320" s="96"/>
      <c r="CWQ320" s="96"/>
      <c r="CWR320" s="96"/>
      <c r="CWS320" s="96"/>
      <c r="CWT320" s="96"/>
      <c r="CWU320" s="96"/>
      <c r="CWV320" s="96"/>
      <c r="CWW320" s="96"/>
      <c r="CWX320" s="96"/>
      <c r="CWY320" s="96"/>
      <c r="CWZ320" s="96"/>
      <c r="CXA320" s="96"/>
      <c r="CXB320" s="96"/>
      <c r="CXC320" s="96"/>
      <c r="CXD320" s="96"/>
      <c r="CXE320" s="96"/>
      <c r="CXF320" s="96"/>
      <c r="CXG320" s="96"/>
      <c r="CXH320" s="96"/>
      <c r="CXI320" s="96"/>
      <c r="CXJ320" s="96"/>
      <c r="CXK320" s="96"/>
      <c r="CXL320" s="96"/>
      <c r="CXM320" s="96"/>
      <c r="CXN320" s="96"/>
      <c r="CXO320" s="96"/>
      <c r="CXP320" s="96"/>
      <c r="CXQ320" s="96"/>
      <c r="CXR320" s="96"/>
      <c r="CXS320" s="96"/>
      <c r="CXT320" s="96"/>
      <c r="CXU320" s="96"/>
      <c r="CXV320" s="96"/>
      <c r="CXW320" s="96"/>
      <c r="CXX320" s="96"/>
      <c r="CXY320" s="96"/>
      <c r="CXZ320" s="96"/>
      <c r="CYA320" s="96"/>
      <c r="CYB320" s="96"/>
      <c r="CYC320" s="96"/>
      <c r="CYD320" s="96"/>
      <c r="CYE320" s="96"/>
      <c r="CYF320" s="96"/>
      <c r="CYG320" s="96"/>
      <c r="CYH320" s="96"/>
      <c r="CYI320" s="96"/>
      <c r="CYJ320" s="96"/>
      <c r="CYK320" s="96"/>
      <c r="CYL320" s="96"/>
      <c r="CYM320" s="96"/>
      <c r="CYN320" s="96"/>
      <c r="CYO320" s="96"/>
      <c r="CYP320" s="96"/>
      <c r="CYQ320" s="96"/>
      <c r="CYR320" s="96"/>
      <c r="CYS320" s="96"/>
      <c r="CYT320" s="96"/>
      <c r="CYU320" s="96"/>
      <c r="CYV320" s="96"/>
      <c r="CYW320" s="96"/>
      <c r="CYX320" s="96"/>
      <c r="CYY320" s="96"/>
      <c r="CYZ320" s="96"/>
      <c r="CZA320" s="96"/>
      <c r="CZB320" s="96"/>
      <c r="CZC320" s="96"/>
      <c r="CZD320" s="96"/>
      <c r="CZE320" s="96"/>
      <c r="CZF320" s="96"/>
      <c r="CZG320" s="96"/>
      <c r="CZH320" s="96"/>
      <c r="CZI320" s="96"/>
      <c r="CZJ320" s="96"/>
      <c r="CZK320" s="96"/>
      <c r="CZL320" s="96"/>
      <c r="CZM320" s="96"/>
      <c r="CZN320" s="96"/>
      <c r="CZO320" s="96"/>
      <c r="CZP320" s="96"/>
      <c r="CZQ320" s="96"/>
      <c r="CZR320" s="96"/>
      <c r="CZS320" s="96"/>
      <c r="CZT320" s="96"/>
      <c r="CZU320" s="96"/>
      <c r="CZV320" s="96"/>
      <c r="CZW320" s="96"/>
      <c r="CZX320" s="96"/>
      <c r="CZY320" s="96"/>
      <c r="CZZ320" s="96"/>
      <c r="DAA320" s="96"/>
      <c r="DAB320" s="96"/>
      <c r="DAC320" s="96"/>
      <c r="DAD320" s="96"/>
      <c r="DAE320" s="96"/>
      <c r="DAF320" s="96"/>
      <c r="DAG320" s="96"/>
      <c r="DAH320" s="96"/>
      <c r="DAI320" s="96"/>
      <c r="DAJ320" s="96"/>
      <c r="DAK320" s="96"/>
      <c r="DAL320" s="96"/>
      <c r="DAM320" s="96"/>
      <c r="DAN320" s="96"/>
      <c r="DAO320" s="96"/>
      <c r="DAP320" s="96"/>
      <c r="DAQ320" s="96"/>
      <c r="DAR320" s="96"/>
      <c r="DAS320" s="96"/>
      <c r="DAT320" s="96"/>
      <c r="DAU320" s="96"/>
      <c r="DAV320" s="96"/>
      <c r="DAW320" s="96"/>
      <c r="DAX320" s="96"/>
      <c r="DAY320" s="96"/>
      <c r="DAZ320" s="96"/>
      <c r="DBA320" s="96"/>
      <c r="DBB320" s="96"/>
      <c r="DBC320" s="96"/>
      <c r="DBD320" s="96"/>
      <c r="DBE320" s="96"/>
      <c r="DBF320" s="96"/>
      <c r="DBG320" s="96"/>
      <c r="DBH320" s="96"/>
      <c r="DBI320" s="96"/>
      <c r="DBJ320" s="96"/>
      <c r="DBK320" s="96"/>
      <c r="DBL320" s="96"/>
      <c r="DBM320" s="96"/>
      <c r="DBN320" s="96"/>
      <c r="DBO320" s="96"/>
      <c r="DBP320" s="96"/>
      <c r="DBQ320" s="96"/>
      <c r="DBR320" s="96"/>
      <c r="DBS320" s="96"/>
      <c r="DBT320" s="96"/>
      <c r="DBU320" s="96"/>
      <c r="DBV320" s="96"/>
      <c r="DBW320" s="96"/>
      <c r="DBX320" s="96"/>
      <c r="DBY320" s="96"/>
      <c r="DBZ320" s="96"/>
      <c r="DCA320" s="96"/>
      <c r="DCB320" s="96"/>
      <c r="DCC320" s="96"/>
      <c r="DCD320" s="96"/>
      <c r="DCE320" s="96"/>
      <c r="DCF320" s="96"/>
      <c r="DCG320" s="96"/>
      <c r="DCH320" s="96"/>
      <c r="DCI320" s="96"/>
      <c r="DCJ320" s="96"/>
      <c r="DCK320" s="96"/>
      <c r="DCL320" s="96"/>
      <c r="DCM320" s="96"/>
      <c r="DCN320" s="96"/>
      <c r="DCO320" s="96"/>
      <c r="DCP320" s="96"/>
      <c r="DCQ320" s="96"/>
      <c r="DCR320" s="96"/>
      <c r="DCS320" s="96"/>
      <c r="DCT320" s="96"/>
      <c r="DCU320" s="96"/>
      <c r="DCV320" s="96"/>
      <c r="DCW320" s="96"/>
      <c r="DCX320" s="96"/>
      <c r="DCY320" s="96"/>
      <c r="DCZ320" s="96"/>
      <c r="DDA320" s="96"/>
      <c r="DDB320" s="96"/>
      <c r="DDC320" s="96"/>
      <c r="DDD320" s="96"/>
      <c r="DDE320" s="96"/>
      <c r="DDF320" s="96"/>
      <c r="DDG320" s="96"/>
      <c r="DDH320" s="96"/>
      <c r="DDI320" s="96"/>
      <c r="DDJ320" s="96"/>
      <c r="DDK320" s="96"/>
      <c r="DDL320" s="96"/>
      <c r="DDM320" s="96"/>
      <c r="DDN320" s="96"/>
      <c r="DDO320" s="96"/>
      <c r="DDP320" s="96"/>
      <c r="DDQ320" s="96"/>
      <c r="DDR320" s="96"/>
      <c r="DDS320" s="96"/>
      <c r="DDT320" s="96"/>
      <c r="DDU320" s="96"/>
      <c r="DDV320" s="96"/>
      <c r="DDW320" s="96"/>
      <c r="DDX320" s="96"/>
      <c r="DDY320" s="96"/>
      <c r="DDZ320" s="96"/>
      <c r="DEA320" s="96"/>
      <c r="DEB320" s="96"/>
      <c r="DEC320" s="96"/>
      <c r="DED320" s="96"/>
      <c r="DEE320" s="96"/>
      <c r="DEF320" s="96"/>
      <c r="DEG320" s="96"/>
      <c r="DEH320" s="96"/>
      <c r="DEI320" s="96"/>
      <c r="DEJ320" s="96"/>
      <c r="DEK320" s="96"/>
      <c r="DEL320" s="96"/>
      <c r="DEM320" s="96"/>
      <c r="DEN320" s="96"/>
      <c r="DEO320" s="96"/>
      <c r="DEP320" s="96"/>
      <c r="DEQ320" s="96"/>
      <c r="DER320" s="96"/>
      <c r="DES320" s="96"/>
      <c r="DET320" s="96"/>
      <c r="DEU320" s="96"/>
      <c r="DEV320" s="96"/>
      <c r="DEW320" s="96"/>
      <c r="DEX320" s="96"/>
      <c r="DEY320" s="96"/>
      <c r="DEZ320" s="96"/>
      <c r="DFA320" s="96"/>
      <c r="DFB320" s="96"/>
      <c r="DFC320" s="96"/>
      <c r="DFD320" s="96"/>
      <c r="DFE320" s="96"/>
      <c r="DFF320" s="96"/>
      <c r="DFG320" s="96"/>
      <c r="DFH320" s="96"/>
      <c r="DFI320" s="96"/>
      <c r="DFJ320" s="96"/>
      <c r="DFK320" s="96"/>
      <c r="DFL320" s="96"/>
      <c r="DFM320" s="96"/>
      <c r="DFN320" s="96"/>
      <c r="DFO320" s="96"/>
      <c r="DFP320" s="96"/>
      <c r="DFQ320" s="96"/>
      <c r="DFR320" s="96"/>
      <c r="DFS320" s="96"/>
      <c r="DFT320" s="96"/>
      <c r="DFU320" s="96"/>
      <c r="DFV320" s="96"/>
      <c r="DFW320" s="96"/>
      <c r="DFX320" s="96"/>
      <c r="DFY320" s="96"/>
      <c r="DFZ320" s="96"/>
      <c r="DGA320" s="96"/>
      <c r="DGB320" s="96"/>
      <c r="DGC320" s="96"/>
      <c r="DGD320" s="96"/>
      <c r="DGE320" s="96"/>
      <c r="DGF320" s="96"/>
      <c r="DGG320" s="96"/>
      <c r="DGH320" s="96"/>
      <c r="DGI320" s="96"/>
      <c r="DGJ320" s="96"/>
      <c r="DGK320" s="96"/>
      <c r="DGL320" s="96"/>
      <c r="DGM320" s="96"/>
      <c r="DGN320" s="96"/>
      <c r="DGO320" s="96"/>
      <c r="DGP320" s="96"/>
      <c r="DGQ320" s="96"/>
      <c r="DGR320" s="96"/>
      <c r="DGS320" s="96"/>
      <c r="DGT320" s="96"/>
      <c r="DGU320" s="96"/>
      <c r="DGV320" s="96"/>
      <c r="DGW320" s="96"/>
      <c r="DGX320" s="96"/>
      <c r="DGY320" s="96"/>
      <c r="DGZ320" s="96"/>
      <c r="DHA320" s="96"/>
      <c r="DHB320" s="96"/>
      <c r="DHC320" s="96"/>
      <c r="DHD320" s="96"/>
      <c r="DHE320" s="96"/>
      <c r="DHF320" s="96"/>
      <c r="DHG320" s="96"/>
      <c r="DHH320" s="96"/>
      <c r="DHI320" s="96"/>
      <c r="DHJ320" s="96"/>
      <c r="DHK320" s="96"/>
      <c r="DHL320" s="96"/>
      <c r="DHM320" s="96"/>
      <c r="DHN320" s="96"/>
      <c r="DHO320" s="96"/>
      <c r="DHP320" s="96"/>
      <c r="DHQ320" s="96"/>
      <c r="DHR320" s="96"/>
      <c r="DHS320" s="96"/>
      <c r="DHT320" s="96"/>
      <c r="DHU320" s="96"/>
      <c r="DHV320" s="96"/>
      <c r="DHW320" s="96"/>
      <c r="DHX320" s="96"/>
      <c r="DHY320" s="96"/>
      <c r="DHZ320" s="96"/>
      <c r="DIA320" s="96"/>
      <c r="DIB320" s="96"/>
      <c r="DIC320" s="96"/>
      <c r="DID320" s="96"/>
      <c r="DIE320" s="96"/>
      <c r="DIF320" s="96"/>
      <c r="DIG320" s="96"/>
      <c r="DIH320" s="96"/>
      <c r="DII320" s="96"/>
      <c r="DIJ320" s="96"/>
      <c r="DIK320" s="96"/>
      <c r="DIL320" s="96"/>
      <c r="DIM320" s="96"/>
      <c r="DIN320" s="96"/>
      <c r="DIO320" s="96"/>
      <c r="DIP320" s="96"/>
      <c r="DIQ320" s="96"/>
      <c r="DIR320" s="96"/>
      <c r="DIS320" s="96"/>
      <c r="DIT320" s="96"/>
      <c r="DIU320" s="96"/>
      <c r="DIV320" s="96"/>
      <c r="DIW320" s="96"/>
      <c r="DIX320" s="96"/>
      <c r="DIY320" s="96"/>
      <c r="DIZ320" s="96"/>
      <c r="DJA320" s="96"/>
      <c r="DJB320" s="96"/>
      <c r="DJC320" s="96"/>
      <c r="DJD320" s="96"/>
      <c r="DJE320" s="96"/>
      <c r="DJF320" s="96"/>
      <c r="DJG320" s="96"/>
      <c r="DJH320" s="96"/>
      <c r="DJI320" s="96"/>
      <c r="DJJ320" s="96"/>
      <c r="DJK320" s="96"/>
      <c r="DJL320" s="96"/>
      <c r="DJM320" s="96"/>
      <c r="DJN320" s="96"/>
      <c r="DJO320" s="96"/>
      <c r="DJP320" s="96"/>
      <c r="DJQ320" s="96"/>
      <c r="DJR320" s="96"/>
      <c r="DJS320" s="96"/>
      <c r="DJT320" s="96"/>
      <c r="DJU320" s="96"/>
      <c r="DJV320" s="96"/>
      <c r="DJW320" s="96"/>
      <c r="DJX320" s="96"/>
      <c r="DJY320" s="96"/>
      <c r="DJZ320" s="96"/>
      <c r="DKA320" s="96"/>
      <c r="DKB320" s="96"/>
      <c r="DKC320" s="96"/>
      <c r="DKD320" s="96"/>
      <c r="DKE320" s="96"/>
      <c r="DKF320" s="96"/>
      <c r="DKG320" s="96"/>
      <c r="DKH320" s="96"/>
      <c r="DKI320" s="96"/>
      <c r="DKJ320" s="96"/>
      <c r="DKK320" s="96"/>
      <c r="DKL320" s="96"/>
      <c r="DKM320" s="96"/>
      <c r="DKN320" s="96"/>
      <c r="DKO320" s="96"/>
      <c r="DKP320" s="96"/>
      <c r="DKQ320" s="96"/>
      <c r="DKR320" s="96"/>
      <c r="DKS320" s="96"/>
      <c r="DKT320" s="96"/>
      <c r="DKU320" s="96"/>
      <c r="DKV320" s="96"/>
      <c r="DKW320" s="96"/>
      <c r="DKX320" s="96"/>
      <c r="DKY320" s="96"/>
      <c r="DKZ320" s="96"/>
      <c r="DLA320" s="96"/>
      <c r="DLB320" s="96"/>
      <c r="DLC320" s="96"/>
      <c r="DLD320" s="96"/>
      <c r="DLE320" s="96"/>
      <c r="DLF320" s="96"/>
      <c r="DLG320" s="96"/>
      <c r="DLH320" s="96"/>
      <c r="DLI320" s="96"/>
      <c r="DLJ320" s="96"/>
      <c r="DLK320" s="96"/>
      <c r="DLL320" s="96"/>
      <c r="DLM320" s="96"/>
      <c r="DLN320" s="96"/>
      <c r="DLO320" s="96"/>
      <c r="DLP320" s="96"/>
      <c r="DLQ320" s="96"/>
      <c r="DLR320" s="96"/>
      <c r="DLS320" s="96"/>
      <c r="DLT320" s="96"/>
      <c r="DLU320" s="96"/>
      <c r="DLV320" s="96"/>
      <c r="DLW320" s="96"/>
      <c r="DLX320" s="96"/>
      <c r="DLY320" s="96"/>
      <c r="DLZ320" s="96"/>
      <c r="DMA320" s="96"/>
      <c r="DMB320" s="96"/>
      <c r="DMC320" s="96"/>
      <c r="DMD320" s="96"/>
      <c r="DME320" s="96"/>
      <c r="DMF320" s="96"/>
      <c r="DMG320" s="96"/>
      <c r="DMH320" s="96"/>
      <c r="DMI320" s="96"/>
      <c r="DMJ320" s="96"/>
      <c r="DMK320" s="96"/>
      <c r="DML320" s="96"/>
      <c r="DMM320" s="96"/>
      <c r="DMN320" s="96"/>
      <c r="DMO320" s="96"/>
      <c r="DMP320" s="96"/>
      <c r="DMQ320" s="96"/>
      <c r="DMR320" s="96"/>
      <c r="DMS320" s="96"/>
      <c r="DMT320" s="96"/>
      <c r="DMU320" s="96"/>
      <c r="DMV320" s="96"/>
      <c r="DMW320" s="96"/>
      <c r="DMX320" s="96"/>
      <c r="DMY320" s="96"/>
      <c r="DMZ320" s="96"/>
      <c r="DNA320" s="96"/>
      <c r="DNB320" s="96"/>
      <c r="DNC320" s="96"/>
      <c r="DND320" s="96"/>
      <c r="DNE320" s="96"/>
      <c r="DNF320" s="96"/>
      <c r="DNG320" s="96"/>
      <c r="DNH320" s="96"/>
      <c r="DNI320" s="96"/>
      <c r="DNJ320" s="96"/>
      <c r="DNK320" s="96"/>
      <c r="DNL320" s="96"/>
      <c r="DNM320" s="96"/>
      <c r="DNN320" s="96"/>
      <c r="DNO320" s="96"/>
      <c r="DNP320" s="96"/>
      <c r="DNQ320" s="96"/>
      <c r="DNR320" s="96"/>
      <c r="DNS320" s="96"/>
      <c r="DNT320" s="96"/>
      <c r="DNU320" s="96"/>
      <c r="DNV320" s="96"/>
      <c r="DNW320" s="96"/>
      <c r="DNX320" s="96"/>
      <c r="DNY320" s="96"/>
      <c r="DNZ320" s="96"/>
      <c r="DOA320" s="96"/>
      <c r="DOB320" s="96"/>
      <c r="DOC320" s="96"/>
      <c r="DOD320" s="96"/>
      <c r="DOE320" s="96"/>
      <c r="DOF320" s="96"/>
      <c r="DOG320" s="96"/>
      <c r="DOH320" s="96"/>
      <c r="DOI320" s="96"/>
      <c r="DOJ320" s="96"/>
      <c r="DOK320" s="96"/>
      <c r="DOL320" s="96"/>
      <c r="DOM320" s="96"/>
      <c r="DON320" s="96"/>
      <c r="DOO320" s="96"/>
      <c r="DOP320" s="96"/>
      <c r="DOQ320" s="96"/>
      <c r="DOR320" s="96"/>
      <c r="DOS320" s="96"/>
      <c r="DOT320" s="96"/>
      <c r="DOU320" s="96"/>
      <c r="DOV320" s="96"/>
      <c r="DOW320" s="96"/>
      <c r="DOX320" s="96"/>
      <c r="DOY320" s="96"/>
      <c r="DOZ320" s="96"/>
      <c r="DPA320" s="96"/>
      <c r="DPB320" s="96"/>
      <c r="DPC320" s="96"/>
      <c r="DPD320" s="96"/>
      <c r="DPE320" s="96"/>
      <c r="DPF320" s="96"/>
      <c r="DPG320" s="96"/>
      <c r="DPH320" s="96"/>
      <c r="DPI320" s="96"/>
      <c r="DPJ320" s="96"/>
      <c r="DPK320" s="96"/>
      <c r="DPL320" s="96"/>
      <c r="DPM320" s="96"/>
      <c r="DPN320" s="96"/>
      <c r="DPO320" s="96"/>
      <c r="DPP320" s="96"/>
      <c r="DPQ320" s="96"/>
      <c r="DPR320" s="96"/>
      <c r="DPS320" s="96"/>
      <c r="DPT320" s="96"/>
      <c r="DPU320" s="96"/>
      <c r="DPV320" s="96"/>
      <c r="DPW320" s="96"/>
      <c r="DPX320" s="96"/>
      <c r="DPY320" s="96"/>
      <c r="DPZ320" s="96"/>
      <c r="DQA320" s="96"/>
      <c r="DQB320" s="96"/>
      <c r="DQC320" s="96"/>
      <c r="DQD320" s="96"/>
      <c r="DQE320" s="96"/>
      <c r="DQF320" s="96"/>
      <c r="DQG320" s="96"/>
      <c r="DQH320" s="96"/>
      <c r="DQI320" s="96"/>
      <c r="DQJ320" s="96"/>
      <c r="DQK320" s="96"/>
      <c r="DQL320" s="96"/>
      <c r="DQM320" s="96"/>
      <c r="DQN320" s="96"/>
      <c r="DQO320" s="96"/>
      <c r="DQP320" s="96"/>
      <c r="DQQ320" s="96"/>
      <c r="DQR320" s="96"/>
      <c r="DQS320" s="96"/>
      <c r="DQT320" s="96"/>
      <c r="DQU320" s="96"/>
      <c r="DQV320" s="96"/>
      <c r="DQW320" s="96"/>
      <c r="DQX320" s="96"/>
      <c r="DQY320" s="96"/>
      <c r="DQZ320" s="96"/>
      <c r="DRA320" s="96"/>
      <c r="DRB320" s="96"/>
      <c r="DRC320" s="96"/>
      <c r="DRD320" s="96"/>
      <c r="DRE320" s="96"/>
      <c r="DRF320" s="96"/>
      <c r="DRG320" s="96"/>
      <c r="DRH320" s="96"/>
      <c r="DRI320" s="96"/>
      <c r="DRJ320" s="96"/>
      <c r="DRK320" s="96"/>
      <c r="DRL320" s="96"/>
      <c r="DRM320" s="96"/>
      <c r="DRN320" s="96"/>
      <c r="DRO320" s="96"/>
      <c r="DRP320" s="96"/>
      <c r="DRQ320" s="96"/>
      <c r="DRR320" s="96"/>
      <c r="DRS320" s="96"/>
      <c r="DRT320" s="96"/>
      <c r="DRU320" s="96"/>
      <c r="DRV320" s="96"/>
      <c r="DRW320" s="96"/>
      <c r="DRX320" s="96"/>
      <c r="DRY320" s="96"/>
      <c r="DRZ320" s="96"/>
      <c r="DSA320" s="96"/>
      <c r="DSB320" s="96"/>
      <c r="DSC320" s="96"/>
      <c r="DSD320" s="96"/>
      <c r="DSE320" s="96"/>
      <c r="DSF320" s="96"/>
      <c r="DSG320" s="96"/>
      <c r="DSH320" s="96"/>
      <c r="DSI320" s="96"/>
      <c r="DSJ320" s="96"/>
      <c r="DSK320" s="96"/>
      <c r="DSL320" s="96"/>
      <c r="DSM320" s="96"/>
      <c r="DSN320" s="96"/>
      <c r="DSO320" s="96"/>
      <c r="DSP320" s="96"/>
      <c r="DSQ320" s="96"/>
      <c r="DSR320" s="96"/>
      <c r="DSS320" s="96"/>
      <c r="DST320" s="96"/>
      <c r="DSU320" s="96"/>
      <c r="DSV320" s="96"/>
      <c r="DSW320" s="96"/>
      <c r="DSX320" s="96"/>
      <c r="DSY320" s="96"/>
      <c r="DSZ320" s="96"/>
      <c r="DTA320" s="96"/>
      <c r="DTB320" s="96"/>
      <c r="DTC320" s="96"/>
      <c r="DTD320" s="96"/>
      <c r="DTE320" s="96"/>
      <c r="DTF320" s="96"/>
      <c r="DTG320" s="96"/>
      <c r="DTH320" s="96"/>
      <c r="DTI320" s="96"/>
      <c r="DTJ320" s="96"/>
      <c r="DTK320" s="96"/>
      <c r="DTL320" s="96"/>
      <c r="DTM320" s="96"/>
      <c r="DTN320" s="96"/>
      <c r="DTO320" s="96"/>
      <c r="DTP320" s="96"/>
      <c r="DTQ320" s="96"/>
      <c r="DTR320" s="96"/>
      <c r="DTS320" s="96"/>
      <c r="DTT320" s="96"/>
      <c r="DTU320" s="96"/>
      <c r="DTV320" s="96"/>
      <c r="DTW320" s="96"/>
      <c r="DTX320" s="96"/>
      <c r="DTY320" s="96"/>
      <c r="DTZ320" s="96"/>
      <c r="DUA320" s="96"/>
      <c r="DUB320" s="96"/>
      <c r="DUC320" s="96"/>
      <c r="DUD320" s="96"/>
      <c r="DUE320" s="96"/>
      <c r="DUF320" s="96"/>
      <c r="DUG320" s="96"/>
      <c r="DUH320" s="96"/>
      <c r="DUI320" s="96"/>
      <c r="DUJ320" s="96"/>
      <c r="DUK320" s="96"/>
      <c r="DUL320" s="96"/>
      <c r="DUM320" s="96"/>
      <c r="DUN320" s="96"/>
      <c r="DUO320" s="96"/>
      <c r="DUP320" s="96"/>
      <c r="DUQ320" s="96"/>
      <c r="DUR320" s="96"/>
      <c r="DUS320" s="96"/>
      <c r="DUT320" s="96"/>
      <c r="DUU320" s="96"/>
      <c r="DUV320" s="96"/>
      <c r="DUW320" s="96"/>
      <c r="DUX320" s="96"/>
      <c r="DUY320" s="96"/>
      <c r="DUZ320" s="96"/>
      <c r="DVA320" s="96"/>
      <c r="DVB320" s="96"/>
      <c r="DVC320" s="96"/>
      <c r="DVD320" s="96"/>
      <c r="DVE320" s="96"/>
      <c r="DVF320" s="96"/>
      <c r="DVG320" s="96"/>
      <c r="DVH320" s="96"/>
      <c r="DVI320" s="96"/>
      <c r="DVJ320" s="96"/>
      <c r="DVK320" s="96"/>
      <c r="DVL320" s="96"/>
      <c r="DVM320" s="96"/>
      <c r="DVN320" s="96"/>
      <c r="DVO320" s="96"/>
      <c r="DVP320" s="96"/>
      <c r="DVQ320" s="96"/>
      <c r="DVR320" s="96"/>
      <c r="DVS320" s="96"/>
      <c r="DVT320" s="96"/>
      <c r="DVU320" s="96"/>
      <c r="DVV320" s="96"/>
      <c r="DVW320" s="96"/>
      <c r="DVX320" s="96"/>
      <c r="DVY320" s="96"/>
      <c r="DVZ320" s="96"/>
      <c r="DWA320" s="96"/>
      <c r="DWB320" s="96"/>
      <c r="DWC320" s="96"/>
      <c r="DWD320" s="96"/>
      <c r="DWE320" s="96"/>
      <c r="DWF320" s="96"/>
      <c r="DWG320" s="96"/>
      <c r="DWH320" s="96"/>
      <c r="DWI320" s="96"/>
      <c r="DWJ320" s="96"/>
      <c r="DWK320" s="96"/>
      <c r="DWL320" s="96"/>
      <c r="DWM320" s="96"/>
      <c r="DWN320" s="96"/>
      <c r="DWO320" s="96"/>
      <c r="DWP320" s="96"/>
      <c r="DWQ320" s="96"/>
      <c r="DWR320" s="96"/>
      <c r="DWS320" s="96"/>
      <c r="DWT320" s="96"/>
      <c r="DWU320" s="96"/>
      <c r="DWV320" s="96"/>
      <c r="DWW320" s="96"/>
      <c r="DWX320" s="96"/>
      <c r="DWY320" s="96"/>
      <c r="DWZ320" s="96"/>
      <c r="DXA320" s="96"/>
      <c r="DXB320" s="96"/>
      <c r="DXC320" s="96"/>
      <c r="DXD320" s="96"/>
      <c r="DXE320" s="96"/>
      <c r="DXF320" s="96"/>
      <c r="DXG320" s="96"/>
      <c r="DXH320" s="96"/>
      <c r="DXI320" s="96"/>
      <c r="DXJ320" s="96"/>
      <c r="DXK320" s="96"/>
      <c r="DXL320" s="96"/>
      <c r="DXM320" s="96"/>
      <c r="DXN320" s="96"/>
      <c r="DXO320" s="96"/>
      <c r="DXP320" s="96"/>
      <c r="DXQ320" s="96"/>
      <c r="DXR320" s="96"/>
      <c r="DXS320" s="96"/>
      <c r="DXT320" s="96"/>
      <c r="DXU320" s="96"/>
      <c r="DXV320" s="96"/>
      <c r="DXW320" s="96"/>
      <c r="DXX320" s="96"/>
      <c r="DXY320" s="96"/>
      <c r="DXZ320" s="96"/>
      <c r="DYA320" s="96"/>
      <c r="DYB320" s="96"/>
      <c r="DYC320" s="96"/>
      <c r="DYD320" s="96"/>
      <c r="DYE320" s="96"/>
      <c r="DYF320" s="96"/>
      <c r="DYG320" s="96"/>
      <c r="DYH320" s="96"/>
      <c r="DYI320" s="96"/>
      <c r="DYJ320" s="96"/>
      <c r="DYK320" s="96"/>
      <c r="DYL320" s="96"/>
      <c r="DYM320" s="96"/>
      <c r="DYN320" s="96"/>
      <c r="DYO320" s="96"/>
      <c r="DYP320" s="96"/>
      <c r="DYQ320" s="96"/>
      <c r="DYR320" s="96"/>
      <c r="DYS320" s="96"/>
      <c r="DYT320" s="96"/>
      <c r="DYU320" s="96"/>
      <c r="DYV320" s="96"/>
      <c r="DYW320" s="96"/>
      <c r="DYX320" s="96"/>
      <c r="DYY320" s="96"/>
      <c r="DYZ320" s="96"/>
      <c r="DZA320" s="96"/>
      <c r="DZB320" s="96"/>
      <c r="DZC320" s="96"/>
      <c r="DZD320" s="96"/>
      <c r="DZE320" s="96"/>
      <c r="DZF320" s="96"/>
      <c r="DZG320" s="96"/>
      <c r="DZH320" s="96"/>
      <c r="DZI320" s="96"/>
      <c r="DZJ320" s="96"/>
      <c r="DZK320" s="96"/>
      <c r="DZL320" s="96"/>
      <c r="DZM320" s="96"/>
      <c r="DZN320" s="96"/>
      <c r="DZO320" s="96"/>
      <c r="DZP320" s="96"/>
      <c r="DZQ320" s="96"/>
      <c r="DZR320" s="96"/>
      <c r="DZS320" s="96"/>
      <c r="DZT320" s="96"/>
      <c r="DZU320" s="96"/>
      <c r="DZV320" s="96"/>
      <c r="DZW320" s="96"/>
      <c r="DZX320" s="96"/>
      <c r="DZY320" s="96"/>
      <c r="DZZ320" s="96"/>
      <c r="EAA320" s="96"/>
      <c r="EAB320" s="96"/>
      <c r="EAC320" s="96"/>
      <c r="EAD320" s="96"/>
      <c r="EAE320" s="96"/>
      <c r="EAF320" s="96"/>
      <c r="EAG320" s="96"/>
      <c r="EAH320" s="96"/>
      <c r="EAI320" s="96"/>
      <c r="EAJ320" s="96"/>
      <c r="EAK320" s="96"/>
      <c r="EAL320" s="96"/>
      <c r="EAM320" s="96"/>
      <c r="EAN320" s="96"/>
      <c r="EAO320" s="96"/>
      <c r="EAP320" s="96"/>
      <c r="EAQ320" s="96"/>
      <c r="EAR320" s="96"/>
      <c r="EAS320" s="96"/>
      <c r="EAT320" s="96"/>
      <c r="EAU320" s="96"/>
      <c r="EAV320" s="96"/>
      <c r="EAW320" s="96"/>
      <c r="EAX320" s="96"/>
      <c r="EAY320" s="96"/>
      <c r="EAZ320" s="96"/>
      <c r="EBA320" s="96"/>
      <c r="EBB320" s="96"/>
      <c r="EBC320" s="96"/>
      <c r="EBD320" s="96"/>
      <c r="EBE320" s="96"/>
      <c r="EBF320" s="96"/>
      <c r="EBG320" s="96"/>
      <c r="EBH320" s="96"/>
      <c r="EBI320" s="96"/>
      <c r="EBJ320" s="96"/>
      <c r="EBK320" s="96"/>
      <c r="EBL320" s="96"/>
      <c r="EBM320" s="96"/>
      <c r="EBN320" s="96"/>
      <c r="EBO320" s="96"/>
      <c r="EBP320" s="96"/>
      <c r="EBQ320" s="96"/>
      <c r="EBR320" s="96"/>
      <c r="EBS320" s="96"/>
      <c r="EBT320" s="96"/>
      <c r="EBU320" s="96"/>
      <c r="EBV320" s="96"/>
      <c r="EBW320" s="96"/>
      <c r="EBX320" s="96"/>
      <c r="EBY320" s="96"/>
      <c r="EBZ320" s="96"/>
      <c r="ECA320" s="96"/>
      <c r="ECB320" s="96"/>
      <c r="ECC320" s="96"/>
      <c r="ECD320" s="96"/>
      <c r="ECE320" s="96"/>
      <c r="ECF320" s="96"/>
      <c r="ECG320" s="96"/>
      <c r="ECH320" s="96"/>
      <c r="ECI320" s="96"/>
      <c r="ECJ320" s="96"/>
      <c r="ECK320" s="96"/>
      <c r="ECL320" s="96"/>
      <c r="ECM320" s="96"/>
      <c r="ECN320" s="96"/>
      <c r="ECO320" s="96"/>
      <c r="ECP320" s="96"/>
      <c r="ECQ320" s="96"/>
      <c r="ECR320" s="96"/>
      <c r="ECS320" s="96"/>
      <c r="ECT320" s="96"/>
      <c r="ECU320" s="96"/>
      <c r="ECV320" s="96"/>
      <c r="ECW320" s="96"/>
      <c r="ECX320" s="96"/>
      <c r="ECY320" s="96"/>
      <c r="ECZ320" s="96"/>
      <c r="EDA320" s="96"/>
      <c r="EDB320" s="96"/>
      <c r="EDC320" s="96"/>
      <c r="EDD320" s="96"/>
      <c r="EDE320" s="96"/>
      <c r="EDF320" s="96"/>
      <c r="EDG320" s="96"/>
      <c r="EDH320" s="96"/>
      <c r="EDI320" s="96"/>
      <c r="EDJ320" s="96"/>
      <c r="EDK320" s="96"/>
      <c r="EDL320" s="96"/>
      <c r="EDM320" s="96"/>
      <c r="EDN320" s="96"/>
      <c r="EDO320" s="96"/>
      <c r="EDP320" s="96"/>
      <c r="EDQ320" s="96"/>
      <c r="EDR320" s="96"/>
      <c r="EDS320" s="96"/>
      <c r="EDT320" s="96"/>
      <c r="EDU320" s="96"/>
      <c r="EDV320" s="96"/>
      <c r="EDW320" s="96"/>
      <c r="EDX320" s="96"/>
      <c r="EDY320" s="96"/>
      <c r="EDZ320" s="96"/>
      <c r="EEA320" s="96"/>
      <c r="EEB320" s="96"/>
      <c r="EEC320" s="96"/>
      <c r="EED320" s="96"/>
      <c r="EEE320" s="96"/>
      <c r="EEF320" s="96"/>
      <c r="EEG320" s="96"/>
      <c r="EEH320" s="96"/>
      <c r="EEI320" s="96"/>
      <c r="EEJ320" s="96"/>
      <c r="EEK320" s="96"/>
      <c r="EEL320" s="96"/>
      <c r="EEM320" s="96"/>
      <c r="EEN320" s="96"/>
      <c r="EEO320" s="96"/>
      <c r="EEP320" s="96"/>
      <c r="EEQ320" s="96"/>
      <c r="EER320" s="96"/>
      <c r="EES320" s="96"/>
      <c r="EET320" s="96"/>
      <c r="EEU320" s="96"/>
      <c r="EEV320" s="96"/>
      <c r="EEW320" s="96"/>
      <c r="EEX320" s="96"/>
      <c r="EEY320" s="96"/>
      <c r="EEZ320" s="96"/>
      <c r="EFA320" s="96"/>
      <c r="EFB320" s="96"/>
      <c r="EFC320" s="96"/>
      <c r="EFD320" s="96"/>
      <c r="EFE320" s="96"/>
      <c r="EFF320" s="96"/>
      <c r="EFG320" s="96"/>
      <c r="EFH320" s="96"/>
      <c r="EFI320" s="96"/>
      <c r="EFJ320" s="96"/>
      <c r="EFK320" s="96"/>
      <c r="EFL320" s="96"/>
      <c r="EFM320" s="96"/>
      <c r="EFN320" s="96"/>
      <c r="EFO320" s="96"/>
      <c r="EFP320" s="96"/>
      <c r="EFQ320" s="96"/>
      <c r="EFR320" s="96"/>
      <c r="EFS320" s="96"/>
      <c r="EFT320" s="96"/>
      <c r="EFU320" s="96"/>
      <c r="EFV320" s="96"/>
      <c r="EFW320" s="96"/>
      <c r="EFX320" s="96"/>
      <c r="EFY320" s="96"/>
      <c r="EFZ320" s="96"/>
      <c r="EGA320" s="96"/>
      <c r="EGB320" s="96"/>
      <c r="EGC320" s="96"/>
      <c r="EGD320" s="96"/>
      <c r="EGE320" s="96"/>
      <c r="EGF320" s="96"/>
      <c r="EGG320" s="96"/>
      <c r="EGH320" s="96"/>
      <c r="EGI320" s="96"/>
      <c r="EGJ320" s="96"/>
      <c r="EGK320" s="96"/>
      <c r="EGL320" s="96"/>
      <c r="EGM320" s="96"/>
      <c r="EGN320" s="96"/>
      <c r="EGO320" s="96"/>
      <c r="EGP320" s="96"/>
      <c r="EGQ320" s="96"/>
      <c r="EGR320" s="96"/>
      <c r="EGS320" s="96"/>
      <c r="EGT320" s="96"/>
      <c r="EGU320" s="96"/>
      <c r="EGV320" s="96"/>
      <c r="EGW320" s="96"/>
      <c r="EGX320" s="96"/>
      <c r="EGY320" s="96"/>
      <c r="EGZ320" s="96"/>
      <c r="EHA320" s="96"/>
      <c r="EHB320" s="96"/>
      <c r="EHC320" s="96"/>
      <c r="EHD320" s="96"/>
      <c r="EHE320" s="96"/>
      <c r="EHF320" s="96"/>
      <c r="EHG320" s="96"/>
      <c r="EHH320" s="96"/>
      <c r="EHI320" s="96"/>
      <c r="EHJ320" s="96"/>
      <c r="EHK320" s="96"/>
      <c r="EHL320" s="96"/>
      <c r="EHM320" s="96"/>
      <c r="EHN320" s="96"/>
      <c r="EHO320" s="96"/>
      <c r="EHP320" s="96"/>
      <c r="EHQ320" s="96"/>
      <c r="EHR320" s="96"/>
      <c r="EHS320" s="96"/>
      <c r="EHT320" s="96"/>
      <c r="EHU320" s="96"/>
      <c r="EHV320" s="96"/>
      <c r="EHW320" s="96"/>
      <c r="EHX320" s="96"/>
      <c r="EHY320" s="96"/>
      <c r="EHZ320" s="96"/>
      <c r="EIA320" s="96"/>
      <c r="EIB320" s="96"/>
      <c r="EIC320" s="96"/>
      <c r="EID320" s="96"/>
      <c r="EIE320" s="96"/>
      <c r="EIF320" s="96"/>
      <c r="EIG320" s="96"/>
      <c r="EIH320" s="96"/>
      <c r="EII320" s="96"/>
      <c r="EIJ320" s="96"/>
      <c r="EIK320" s="96"/>
      <c r="EIL320" s="96"/>
      <c r="EIM320" s="96"/>
      <c r="EIN320" s="96"/>
      <c r="EIO320" s="96"/>
      <c r="EIP320" s="96"/>
      <c r="EIQ320" s="96"/>
      <c r="EIR320" s="96"/>
      <c r="EIS320" s="96"/>
      <c r="EIT320" s="96"/>
      <c r="EIU320" s="96"/>
      <c r="EIV320" s="96"/>
      <c r="EIW320" s="96"/>
      <c r="EIX320" s="96"/>
      <c r="EIY320" s="96"/>
      <c r="EIZ320" s="96"/>
      <c r="EJA320" s="96"/>
      <c r="EJB320" s="96"/>
      <c r="EJC320" s="96"/>
      <c r="EJD320" s="96"/>
      <c r="EJE320" s="96"/>
      <c r="EJF320" s="96"/>
      <c r="EJG320" s="96"/>
      <c r="EJH320" s="96"/>
      <c r="EJI320" s="96"/>
      <c r="EJJ320" s="96"/>
      <c r="EJK320" s="96"/>
      <c r="EJL320" s="96"/>
      <c r="EJM320" s="96"/>
      <c r="EJN320" s="96"/>
      <c r="EJO320" s="96"/>
      <c r="EJP320" s="96"/>
      <c r="EJQ320" s="96"/>
      <c r="EJR320" s="96"/>
      <c r="EJS320" s="96"/>
      <c r="EJT320" s="96"/>
      <c r="EJU320" s="96"/>
      <c r="EJV320" s="96"/>
      <c r="EJW320" s="96"/>
      <c r="EJX320" s="96"/>
      <c r="EJY320" s="96"/>
      <c r="EJZ320" s="96"/>
      <c r="EKA320" s="96"/>
      <c r="EKB320" s="96"/>
      <c r="EKC320" s="96"/>
      <c r="EKD320" s="96"/>
      <c r="EKE320" s="96"/>
      <c r="EKF320" s="96"/>
      <c r="EKG320" s="96"/>
      <c r="EKH320" s="96"/>
      <c r="EKI320" s="96"/>
      <c r="EKJ320" s="96"/>
      <c r="EKK320" s="96"/>
      <c r="EKL320" s="96"/>
      <c r="EKM320" s="96"/>
      <c r="EKN320" s="96"/>
      <c r="EKO320" s="96"/>
      <c r="EKP320" s="96"/>
      <c r="EKQ320" s="96"/>
      <c r="EKR320" s="96"/>
      <c r="EKS320" s="96"/>
      <c r="EKT320" s="96"/>
      <c r="EKU320" s="96"/>
      <c r="EKV320" s="96"/>
      <c r="EKW320" s="96"/>
      <c r="EKX320" s="96"/>
      <c r="EKY320" s="96"/>
      <c r="EKZ320" s="96"/>
      <c r="ELA320" s="96"/>
      <c r="ELB320" s="96"/>
      <c r="ELC320" s="96"/>
      <c r="ELD320" s="96"/>
      <c r="ELE320" s="96"/>
      <c r="ELF320" s="96"/>
      <c r="ELG320" s="96"/>
      <c r="ELH320" s="96"/>
      <c r="ELI320" s="96"/>
      <c r="ELJ320" s="96"/>
      <c r="ELK320" s="96"/>
      <c r="ELL320" s="96"/>
      <c r="ELM320" s="96"/>
      <c r="ELN320" s="96"/>
      <c r="ELO320" s="96"/>
      <c r="ELP320" s="96"/>
      <c r="ELQ320" s="96"/>
      <c r="ELR320" s="96"/>
      <c r="ELS320" s="96"/>
      <c r="ELT320" s="96"/>
      <c r="ELU320" s="96"/>
      <c r="ELV320" s="96"/>
      <c r="ELW320" s="96"/>
      <c r="ELX320" s="96"/>
      <c r="ELY320" s="96"/>
      <c r="ELZ320" s="96"/>
      <c r="EMA320" s="96"/>
      <c r="EMB320" s="96"/>
      <c r="EMC320" s="96"/>
      <c r="EMD320" s="96"/>
      <c r="EME320" s="96"/>
      <c r="EMF320" s="96"/>
      <c r="EMG320" s="96"/>
      <c r="EMH320" s="96"/>
      <c r="EMI320" s="96"/>
      <c r="EMJ320" s="96"/>
      <c r="EMK320" s="96"/>
      <c r="EML320" s="96"/>
      <c r="EMM320" s="96"/>
      <c r="EMN320" s="96"/>
      <c r="EMO320" s="96"/>
      <c r="EMP320" s="96"/>
      <c r="EMQ320" s="96"/>
      <c r="EMR320" s="96"/>
      <c r="EMS320" s="96"/>
      <c r="EMT320" s="96"/>
      <c r="EMU320" s="96"/>
      <c r="EMV320" s="96"/>
      <c r="EMW320" s="96"/>
      <c r="EMX320" s="96"/>
      <c r="EMY320" s="96"/>
      <c r="EMZ320" s="96"/>
      <c r="ENA320" s="96"/>
      <c r="ENB320" s="96"/>
      <c r="ENC320" s="96"/>
      <c r="END320" s="96"/>
      <c r="ENE320" s="96"/>
      <c r="ENF320" s="96"/>
      <c r="ENG320" s="96"/>
      <c r="ENH320" s="96"/>
      <c r="ENI320" s="96"/>
      <c r="ENJ320" s="96"/>
      <c r="ENK320" s="96"/>
      <c r="ENL320" s="96"/>
      <c r="ENM320" s="96"/>
      <c r="ENN320" s="96"/>
      <c r="ENO320" s="96"/>
      <c r="ENP320" s="96"/>
      <c r="ENQ320" s="96"/>
      <c r="ENR320" s="96"/>
      <c r="ENS320" s="96"/>
      <c r="ENT320" s="96"/>
      <c r="ENU320" s="96"/>
      <c r="ENV320" s="96"/>
      <c r="ENW320" s="96"/>
      <c r="ENX320" s="96"/>
      <c r="ENY320" s="96"/>
      <c r="ENZ320" s="96"/>
      <c r="EOA320" s="96"/>
      <c r="EOB320" s="96"/>
      <c r="EOC320" s="96"/>
      <c r="EOD320" s="96"/>
      <c r="EOE320" s="96"/>
      <c r="EOF320" s="96"/>
      <c r="EOG320" s="96"/>
      <c r="EOH320" s="96"/>
      <c r="EOI320" s="96"/>
      <c r="EOJ320" s="96"/>
      <c r="EOK320" s="96"/>
      <c r="EOL320" s="96"/>
      <c r="EOM320" s="96"/>
      <c r="EON320" s="96"/>
      <c r="EOO320" s="96"/>
      <c r="EOP320" s="96"/>
      <c r="EOQ320" s="96"/>
      <c r="EOR320" s="96"/>
      <c r="EOS320" s="96"/>
      <c r="EOT320" s="96"/>
      <c r="EOU320" s="96"/>
      <c r="EOV320" s="96"/>
      <c r="EOW320" s="96"/>
      <c r="EOX320" s="96"/>
      <c r="EOY320" s="96"/>
      <c r="EOZ320" s="96"/>
      <c r="EPA320" s="96"/>
      <c r="EPB320" s="96"/>
      <c r="EPC320" s="96"/>
      <c r="EPD320" s="96"/>
      <c r="EPE320" s="96"/>
      <c r="EPF320" s="96"/>
      <c r="EPG320" s="96"/>
      <c r="EPH320" s="96"/>
      <c r="EPI320" s="96"/>
      <c r="EPJ320" s="96"/>
      <c r="EPK320" s="96"/>
      <c r="EPL320" s="96"/>
      <c r="EPM320" s="96"/>
      <c r="EPN320" s="96"/>
      <c r="EPO320" s="96"/>
      <c r="EPP320" s="96"/>
      <c r="EPQ320" s="96"/>
      <c r="EPR320" s="96"/>
      <c r="EPS320" s="96"/>
      <c r="EPT320" s="96"/>
      <c r="EPU320" s="96"/>
      <c r="EPV320" s="96"/>
      <c r="EPW320" s="96"/>
      <c r="EPX320" s="96"/>
      <c r="EPY320" s="96"/>
      <c r="EPZ320" s="96"/>
      <c r="EQA320" s="96"/>
      <c r="EQB320" s="96"/>
      <c r="EQC320" s="96"/>
      <c r="EQD320" s="96"/>
      <c r="EQE320" s="96"/>
      <c r="EQF320" s="96"/>
      <c r="EQG320" s="96"/>
      <c r="EQH320" s="96"/>
      <c r="EQI320" s="96"/>
      <c r="EQJ320" s="96"/>
      <c r="EQK320" s="96"/>
      <c r="EQL320" s="96"/>
      <c r="EQM320" s="96"/>
      <c r="EQN320" s="96"/>
      <c r="EQO320" s="96"/>
      <c r="EQP320" s="96"/>
      <c r="EQQ320" s="96"/>
      <c r="EQR320" s="96"/>
      <c r="EQS320" s="96"/>
      <c r="EQT320" s="96"/>
      <c r="EQU320" s="96"/>
      <c r="EQV320" s="96"/>
      <c r="EQW320" s="96"/>
      <c r="EQX320" s="96"/>
      <c r="EQY320" s="96"/>
      <c r="EQZ320" s="96"/>
      <c r="ERA320" s="96"/>
      <c r="ERB320" s="96"/>
      <c r="ERC320" s="96"/>
      <c r="ERD320" s="96"/>
      <c r="ERE320" s="96"/>
      <c r="ERF320" s="96"/>
      <c r="ERG320" s="96"/>
      <c r="ERH320" s="96"/>
      <c r="ERI320" s="96"/>
      <c r="ERJ320" s="96"/>
      <c r="ERK320" s="96"/>
      <c r="ERL320" s="96"/>
      <c r="ERM320" s="96"/>
      <c r="ERN320" s="96"/>
      <c r="ERO320" s="96"/>
      <c r="ERP320" s="96"/>
      <c r="ERQ320" s="96"/>
      <c r="ERR320" s="96"/>
      <c r="ERS320" s="96"/>
      <c r="ERT320" s="96"/>
      <c r="ERU320" s="96"/>
      <c r="ERV320" s="96"/>
      <c r="ERW320" s="96"/>
      <c r="ERX320" s="96"/>
      <c r="ERY320" s="96"/>
      <c r="ERZ320" s="96"/>
      <c r="ESA320" s="96"/>
      <c r="ESB320" s="96"/>
      <c r="ESC320" s="96"/>
      <c r="ESD320" s="96"/>
      <c r="ESE320" s="96"/>
      <c r="ESF320" s="96"/>
      <c r="ESG320" s="96"/>
      <c r="ESH320" s="96"/>
      <c r="ESI320" s="96"/>
      <c r="ESJ320" s="96"/>
      <c r="ESK320" s="96"/>
      <c r="ESL320" s="96"/>
      <c r="ESM320" s="96"/>
      <c r="ESN320" s="96"/>
      <c r="ESO320" s="96"/>
      <c r="ESP320" s="96"/>
      <c r="ESQ320" s="96"/>
      <c r="ESR320" s="96"/>
      <c r="ESS320" s="96"/>
      <c r="EST320" s="96"/>
      <c r="ESU320" s="96"/>
      <c r="ESV320" s="96"/>
      <c r="ESW320" s="96"/>
      <c r="ESX320" s="96"/>
      <c r="ESY320" s="96"/>
      <c r="ESZ320" s="96"/>
      <c r="ETA320" s="96"/>
      <c r="ETB320" s="96"/>
      <c r="ETC320" s="96"/>
      <c r="ETD320" s="96"/>
      <c r="ETE320" s="96"/>
      <c r="ETF320" s="96"/>
      <c r="ETG320" s="96"/>
      <c r="ETH320" s="96"/>
      <c r="ETI320" s="96"/>
      <c r="ETJ320" s="96"/>
      <c r="ETK320" s="96"/>
      <c r="ETL320" s="96"/>
      <c r="ETM320" s="96"/>
      <c r="ETN320" s="96"/>
      <c r="ETO320" s="96"/>
      <c r="ETP320" s="96"/>
      <c r="ETQ320" s="96"/>
      <c r="ETR320" s="96"/>
      <c r="ETS320" s="96"/>
      <c r="ETT320" s="96"/>
      <c r="ETU320" s="96"/>
      <c r="ETV320" s="96"/>
      <c r="ETW320" s="96"/>
      <c r="ETX320" s="96"/>
      <c r="ETY320" s="96"/>
      <c r="ETZ320" s="96"/>
      <c r="EUA320" s="96"/>
      <c r="EUB320" s="96"/>
      <c r="EUC320" s="96"/>
      <c r="EUD320" s="96"/>
      <c r="EUE320" s="96"/>
      <c r="EUF320" s="96"/>
      <c r="EUG320" s="96"/>
      <c r="EUH320" s="96"/>
      <c r="EUI320" s="96"/>
      <c r="EUJ320" s="96"/>
      <c r="EUK320" s="96"/>
      <c r="EUL320" s="96"/>
      <c r="EUM320" s="96"/>
      <c r="EUN320" s="96"/>
      <c r="EUO320" s="96"/>
      <c r="EUP320" s="96"/>
      <c r="EUQ320" s="96"/>
      <c r="EUR320" s="96"/>
      <c r="EUS320" s="96"/>
      <c r="EUT320" s="96"/>
      <c r="EUU320" s="96"/>
      <c r="EUV320" s="96"/>
      <c r="EUW320" s="96"/>
      <c r="EUX320" s="96"/>
      <c r="EUY320" s="96"/>
      <c r="EUZ320" s="96"/>
      <c r="EVA320" s="96"/>
      <c r="EVB320" s="96"/>
      <c r="EVC320" s="96"/>
      <c r="EVD320" s="96"/>
      <c r="EVE320" s="96"/>
      <c r="EVF320" s="96"/>
      <c r="EVG320" s="96"/>
      <c r="EVH320" s="96"/>
      <c r="EVI320" s="96"/>
      <c r="EVJ320" s="96"/>
      <c r="EVK320" s="96"/>
      <c r="EVL320" s="96"/>
      <c r="EVM320" s="96"/>
      <c r="EVN320" s="96"/>
      <c r="EVO320" s="96"/>
      <c r="EVP320" s="96"/>
      <c r="EVQ320" s="96"/>
      <c r="EVR320" s="96"/>
      <c r="EVS320" s="96"/>
      <c r="EVT320" s="96"/>
      <c r="EVU320" s="96"/>
      <c r="EVV320" s="96"/>
      <c r="EVW320" s="96"/>
      <c r="EVX320" s="96"/>
      <c r="EVY320" s="96"/>
      <c r="EVZ320" s="96"/>
      <c r="EWA320" s="96"/>
      <c r="EWB320" s="96"/>
      <c r="EWC320" s="96"/>
      <c r="EWD320" s="96"/>
      <c r="EWE320" s="96"/>
      <c r="EWF320" s="96"/>
      <c r="EWG320" s="96"/>
      <c r="EWH320" s="96"/>
      <c r="EWI320" s="96"/>
      <c r="EWJ320" s="96"/>
      <c r="EWK320" s="96"/>
      <c r="EWL320" s="96"/>
      <c r="EWM320" s="96"/>
      <c r="EWN320" s="96"/>
      <c r="EWO320" s="96"/>
      <c r="EWP320" s="96"/>
      <c r="EWQ320" s="96"/>
      <c r="EWR320" s="96"/>
      <c r="EWS320" s="96"/>
      <c r="EWT320" s="96"/>
      <c r="EWU320" s="96"/>
      <c r="EWV320" s="96"/>
      <c r="EWW320" s="96"/>
      <c r="EWX320" s="96"/>
      <c r="EWY320" s="96"/>
      <c r="EWZ320" s="96"/>
      <c r="EXA320" s="96"/>
      <c r="EXB320" s="96"/>
      <c r="EXC320" s="96"/>
      <c r="EXD320" s="96"/>
      <c r="EXE320" s="96"/>
      <c r="EXF320" s="96"/>
      <c r="EXG320" s="96"/>
      <c r="EXH320" s="96"/>
      <c r="EXI320" s="96"/>
      <c r="EXJ320" s="96"/>
      <c r="EXK320" s="96"/>
      <c r="EXL320" s="96"/>
      <c r="EXM320" s="96"/>
      <c r="EXN320" s="96"/>
      <c r="EXO320" s="96"/>
      <c r="EXP320" s="96"/>
      <c r="EXQ320" s="96"/>
      <c r="EXR320" s="96"/>
      <c r="EXS320" s="96"/>
      <c r="EXT320" s="96"/>
      <c r="EXU320" s="96"/>
      <c r="EXV320" s="96"/>
      <c r="EXW320" s="96"/>
      <c r="EXX320" s="96"/>
      <c r="EXY320" s="96"/>
      <c r="EXZ320" s="96"/>
      <c r="EYA320" s="96"/>
      <c r="EYB320" s="96"/>
      <c r="EYC320" s="96"/>
      <c r="EYD320" s="96"/>
      <c r="EYE320" s="96"/>
      <c r="EYF320" s="96"/>
      <c r="EYG320" s="96"/>
      <c r="EYH320" s="96"/>
      <c r="EYI320" s="96"/>
      <c r="EYJ320" s="96"/>
      <c r="EYK320" s="96"/>
      <c r="EYL320" s="96"/>
      <c r="EYM320" s="96"/>
      <c r="EYN320" s="96"/>
      <c r="EYO320" s="96"/>
      <c r="EYP320" s="96"/>
      <c r="EYQ320" s="96"/>
      <c r="EYR320" s="96"/>
      <c r="EYS320" s="96"/>
      <c r="EYT320" s="96"/>
      <c r="EYU320" s="96"/>
      <c r="EYV320" s="96"/>
      <c r="EYW320" s="96"/>
      <c r="EYX320" s="96"/>
      <c r="EYY320" s="96"/>
      <c r="EYZ320" s="96"/>
      <c r="EZA320" s="96"/>
      <c r="EZB320" s="96"/>
      <c r="EZC320" s="96"/>
      <c r="EZD320" s="96"/>
      <c r="EZE320" s="96"/>
      <c r="EZF320" s="96"/>
      <c r="EZG320" s="96"/>
      <c r="EZH320" s="96"/>
      <c r="EZI320" s="96"/>
      <c r="EZJ320" s="96"/>
      <c r="EZK320" s="96"/>
      <c r="EZL320" s="96"/>
      <c r="EZM320" s="96"/>
      <c r="EZN320" s="96"/>
      <c r="EZO320" s="96"/>
      <c r="EZP320" s="96"/>
      <c r="EZQ320" s="96"/>
      <c r="EZR320" s="96"/>
      <c r="EZS320" s="96"/>
      <c r="EZT320" s="96"/>
      <c r="EZU320" s="96"/>
      <c r="EZV320" s="96"/>
      <c r="EZW320" s="96"/>
      <c r="EZX320" s="96"/>
      <c r="EZY320" s="96"/>
      <c r="EZZ320" s="96"/>
      <c r="FAA320" s="96"/>
      <c r="FAB320" s="96"/>
      <c r="FAC320" s="96"/>
      <c r="FAD320" s="96"/>
      <c r="FAE320" s="96"/>
      <c r="FAF320" s="96"/>
      <c r="FAG320" s="96"/>
      <c r="FAH320" s="96"/>
      <c r="FAI320" s="96"/>
      <c r="FAJ320" s="96"/>
      <c r="FAK320" s="96"/>
      <c r="FAL320" s="96"/>
      <c r="FAM320" s="96"/>
      <c r="FAN320" s="96"/>
      <c r="FAO320" s="96"/>
      <c r="FAP320" s="96"/>
      <c r="FAQ320" s="96"/>
      <c r="FAR320" s="96"/>
      <c r="FAS320" s="96"/>
      <c r="FAT320" s="96"/>
      <c r="FAU320" s="96"/>
      <c r="FAV320" s="96"/>
      <c r="FAW320" s="96"/>
      <c r="FAX320" s="96"/>
      <c r="FAY320" s="96"/>
      <c r="FAZ320" s="96"/>
      <c r="FBA320" s="96"/>
      <c r="FBB320" s="96"/>
      <c r="FBC320" s="96"/>
      <c r="FBD320" s="96"/>
      <c r="FBE320" s="96"/>
      <c r="FBF320" s="96"/>
      <c r="FBG320" s="96"/>
      <c r="FBH320" s="96"/>
      <c r="FBI320" s="96"/>
      <c r="FBJ320" s="96"/>
      <c r="FBK320" s="96"/>
      <c r="FBL320" s="96"/>
      <c r="FBM320" s="96"/>
      <c r="FBN320" s="96"/>
      <c r="FBO320" s="96"/>
      <c r="FBP320" s="96"/>
      <c r="FBQ320" s="96"/>
      <c r="FBR320" s="96"/>
      <c r="FBS320" s="96"/>
      <c r="FBT320" s="96"/>
      <c r="FBU320" s="96"/>
      <c r="FBV320" s="96"/>
      <c r="FBW320" s="96"/>
      <c r="FBX320" s="96"/>
      <c r="FBY320" s="96"/>
      <c r="FBZ320" s="96"/>
      <c r="FCA320" s="96"/>
      <c r="FCB320" s="96"/>
      <c r="FCC320" s="96"/>
      <c r="FCD320" s="96"/>
      <c r="FCE320" s="96"/>
      <c r="FCF320" s="96"/>
      <c r="FCG320" s="96"/>
      <c r="FCH320" s="96"/>
      <c r="FCI320" s="96"/>
      <c r="FCJ320" s="96"/>
      <c r="FCK320" s="96"/>
      <c r="FCL320" s="96"/>
      <c r="FCM320" s="96"/>
      <c r="FCN320" s="96"/>
      <c r="FCO320" s="96"/>
      <c r="FCP320" s="96"/>
      <c r="FCQ320" s="96"/>
      <c r="FCR320" s="96"/>
      <c r="FCS320" s="96"/>
      <c r="FCT320" s="96"/>
      <c r="FCU320" s="96"/>
      <c r="FCV320" s="96"/>
      <c r="FCW320" s="96"/>
      <c r="FCX320" s="96"/>
      <c r="FCY320" s="96"/>
      <c r="FCZ320" s="96"/>
      <c r="FDA320" s="96"/>
      <c r="FDB320" s="96"/>
      <c r="FDC320" s="96"/>
      <c r="FDD320" s="96"/>
      <c r="FDE320" s="96"/>
      <c r="FDF320" s="96"/>
      <c r="FDG320" s="96"/>
      <c r="FDH320" s="96"/>
      <c r="FDI320" s="96"/>
      <c r="FDJ320" s="96"/>
      <c r="FDK320" s="96"/>
      <c r="FDL320" s="96"/>
      <c r="FDM320" s="96"/>
      <c r="FDN320" s="96"/>
      <c r="FDO320" s="96"/>
      <c r="FDP320" s="96"/>
      <c r="FDQ320" s="96"/>
      <c r="FDR320" s="96"/>
      <c r="FDS320" s="96"/>
      <c r="FDT320" s="96"/>
      <c r="FDU320" s="96"/>
      <c r="FDV320" s="96"/>
      <c r="FDW320" s="96"/>
      <c r="FDX320" s="96"/>
      <c r="FDY320" s="96"/>
      <c r="FDZ320" s="96"/>
      <c r="FEA320" s="96"/>
      <c r="FEB320" s="96"/>
      <c r="FEC320" s="96"/>
      <c r="FED320" s="96"/>
      <c r="FEE320" s="96"/>
      <c r="FEF320" s="96"/>
      <c r="FEG320" s="96"/>
      <c r="FEH320" s="96"/>
      <c r="FEI320" s="96"/>
      <c r="FEJ320" s="96"/>
      <c r="FEK320" s="96"/>
      <c r="FEL320" s="96"/>
      <c r="FEM320" s="96"/>
      <c r="FEN320" s="96"/>
      <c r="FEO320" s="96"/>
      <c r="FEP320" s="96"/>
      <c r="FEQ320" s="96"/>
      <c r="FER320" s="96"/>
      <c r="FES320" s="96"/>
      <c r="FET320" s="96"/>
      <c r="FEU320" s="96"/>
      <c r="FEV320" s="96"/>
      <c r="FEW320" s="96"/>
      <c r="FEX320" s="96"/>
      <c r="FEY320" s="96"/>
      <c r="FEZ320" s="96"/>
      <c r="FFA320" s="96"/>
      <c r="FFB320" s="96"/>
      <c r="FFC320" s="96"/>
      <c r="FFD320" s="96"/>
      <c r="FFE320" s="96"/>
      <c r="FFF320" s="96"/>
      <c r="FFG320" s="96"/>
      <c r="FFH320" s="96"/>
      <c r="FFI320" s="96"/>
      <c r="FFJ320" s="96"/>
      <c r="FFK320" s="96"/>
      <c r="FFL320" s="96"/>
      <c r="FFM320" s="96"/>
      <c r="FFN320" s="96"/>
      <c r="FFO320" s="96"/>
      <c r="FFP320" s="96"/>
      <c r="FFQ320" s="96"/>
      <c r="FFR320" s="96"/>
      <c r="FFS320" s="96"/>
      <c r="FFT320" s="96"/>
      <c r="FFU320" s="96"/>
      <c r="FFV320" s="96"/>
      <c r="FFW320" s="96"/>
      <c r="FFX320" s="96"/>
      <c r="FFY320" s="96"/>
      <c r="FFZ320" s="96"/>
      <c r="FGA320" s="96"/>
      <c r="FGB320" s="96"/>
      <c r="FGC320" s="96"/>
      <c r="FGD320" s="96"/>
      <c r="FGE320" s="96"/>
      <c r="FGF320" s="96"/>
      <c r="FGG320" s="96"/>
      <c r="FGH320" s="96"/>
      <c r="FGI320" s="96"/>
      <c r="FGJ320" s="96"/>
      <c r="FGK320" s="96"/>
      <c r="FGL320" s="96"/>
      <c r="FGM320" s="96"/>
      <c r="FGN320" s="96"/>
      <c r="FGO320" s="96"/>
      <c r="FGP320" s="96"/>
      <c r="FGQ320" s="96"/>
      <c r="FGR320" s="96"/>
      <c r="FGS320" s="96"/>
      <c r="FGT320" s="96"/>
      <c r="FGU320" s="96"/>
      <c r="FGV320" s="96"/>
      <c r="FGW320" s="96"/>
      <c r="FGX320" s="96"/>
      <c r="FGY320" s="96"/>
      <c r="FGZ320" s="96"/>
      <c r="FHA320" s="96"/>
      <c r="FHB320" s="96"/>
      <c r="FHC320" s="96"/>
      <c r="FHD320" s="96"/>
      <c r="FHE320" s="96"/>
      <c r="FHF320" s="96"/>
      <c r="FHG320" s="96"/>
      <c r="FHH320" s="96"/>
      <c r="FHI320" s="96"/>
      <c r="FHJ320" s="96"/>
      <c r="FHK320" s="96"/>
      <c r="FHL320" s="96"/>
      <c r="FHM320" s="96"/>
      <c r="FHN320" s="96"/>
      <c r="FHO320" s="96"/>
      <c r="FHP320" s="96"/>
      <c r="FHQ320" s="96"/>
      <c r="FHR320" s="96"/>
      <c r="FHS320" s="96"/>
      <c r="FHT320" s="96"/>
      <c r="FHU320" s="96"/>
      <c r="FHV320" s="96"/>
      <c r="FHW320" s="96"/>
      <c r="FHX320" s="96"/>
      <c r="FHY320" s="96"/>
      <c r="FHZ320" s="96"/>
      <c r="FIA320" s="96"/>
      <c r="FIB320" s="96"/>
      <c r="FIC320" s="96"/>
      <c r="FID320" s="96"/>
      <c r="FIE320" s="96"/>
      <c r="FIF320" s="96"/>
      <c r="FIG320" s="96"/>
      <c r="FIH320" s="96"/>
      <c r="FII320" s="96"/>
      <c r="FIJ320" s="96"/>
      <c r="FIK320" s="96"/>
      <c r="FIL320" s="96"/>
      <c r="FIM320" s="96"/>
      <c r="FIN320" s="96"/>
      <c r="FIO320" s="96"/>
      <c r="FIP320" s="96"/>
      <c r="FIQ320" s="96"/>
      <c r="FIR320" s="96"/>
      <c r="FIS320" s="96"/>
      <c r="FIT320" s="96"/>
      <c r="FIU320" s="96"/>
      <c r="FIV320" s="96"/>
      <c r="FIW320" s="96"/>
      <c r="FIX320" s="96"/>
      <c r="FIY320" s="96"/>
      <c r="FIZ320" s="96"/>
      <c r="FJA320" s="96"/>
      <c r="FJB320" s="96"/>
      <c r="FJC320" s="96"/>
      <c r="FJD320" s="96"/>
      <c r="FJE320" s="96"/>
      <c r="FJF320" s="96"/>
      <c r="FJG320" s="96"/>
      <c r="FJH320" s="96"/>
      <c r="FJI320" s="96"/>
      <c r="FJJ320" s="96"/>
      <c r="FJK320" s="96"/>
      <c r="FJL320" s="96"/>
      <c r="FJM320" s="96"/>
      <c r="FJN320" s="96"/>
      <c r="FJO320" s="96"/>
      <c r="FJP320" s="96"/>
      <c r="FJQ320" s="96"/>
      <c r="FJR320" s="96"/>
      <c r="FJS320" s="96"/>
      <c r="FJT320" s="96"/>
      <c r="FJU320" s="96"/>
      <c r="FJV320" s="96"/>
      <c r="FJW320" s="96"/>
      <c r="FJX320" s="96"/>
      <c r="FJY320" s="96"/>
      <c r="FJZ320" s="96"/>
      <c r="FKA320" s="96"/>
      <c r="FKB320" s="96"/>
      <c r="FKC320" s="96"/>
      <c r="FKD320" s="96"/>
      <c r="FKE320" s="96"/>
      <c r="FKF320" s="96"/>
      <c r="FKG320" s="96"/>
      <c r="FKH320" s="96"/>
      <c r="FKI320" s="96"/>
      <c r="FKJ320" s="96"/>
      <c r="FKK320" s="96"/>
      <c r="FKL320" s="96"/>
      <c r="FKM320" s="96"/>
      <c r="FKN320" s="96"/>
      <c r="FKO320" s="96"/>
      <c r="FKP320" s="96"/>
      <c r="FKQ320" s="96"/>
      <c r="FKR320" s="96"/>
      <c r="FKS320" s="96"/>
      <c r="FKT320" s="96"/>
      <c r="FKU320" s="96"/>
      <c r="FKV320" s="96"/>
      <c r="FKW320" s="96"/>
      <c r="FKX320" s="96"/>
      <c r="FKY320" s="96"/>
      <c r="FKZ320" s="96"/>
      <c r="FLA320" s="96"/>
      <c r="FLB320" s="96"/>
      <c r="FLC320" s="96"/>
      <c r="FLD320" s="96"/>
      <c r="FLE320" s="96"/>
      <c r="FLF320" s="96"/>
      <c r="FLG320" s="96"/>
      <c r="FLH320" s="96"/>
      <c r="FLI320" s="96"/>
      <c r="FLJ320" s="96"/>
      <c r="FLK320" s="96"/>
      <c r="FLL320" s="96"/>
      <c r="FLM320" s="96"/>
      <c r="FLN320" s="96"/>
      <c r="FLO320" s="96"/>
      <c r="FLP320" s="96"/>
      <c r="FLQ320" s="96"/>
      <c r="FLR320" s="96"/>
      <c r="FLS320" s="96"/>
      <c r="FLT320" s="96"/>
      <c r="FLU320" s="96"/>
      <c r="FLV320" s="96"/>
      <c r="FLW320" s="96"/>
      <c r="FLX320" s="96"/>
      <c r="FLY320" s="96"/>
      <c r="FLZ320" s="96"/>
      <c r="FMA320" s="96"/>
      <c r="FMB320" s="96"/>
      <c r="FMC320" s="96"/>
      <c r="FMD320" s="96"/>
      <c r="FME320" s="96"/>
      <c r="FMF320" s="96"/>
      <c r="FMG320" s="96"/>
      <c r="FMH320" s="96"/>
      <c r="FMI320" s="96"/>
      <c r="FMJ320" s="96"/>
      <c r="FMK320" s="96"/>
      <c r="FML320" s="96"/>
      <c r="FMM320" s="96"/>
      <c r="FMN320" s="96"/>
      <c r="FMO320" s="96"/>
      <c r="FMP320" s="96"/>
      <c r="FMQ320" s="96"/>
      <c r="FMR320" s="96"/>
      <c r="FMS320" s="96"/>
      <c r="FMT320" s="96"/>
      <c r="FMU320" s="96"/>
      <c r="FMV320" s="96"/>
      <c r="FMW320" s="96"/>
      <c r="FMX320" s="96"/>
      <c r="FMY320" s="96"/>
      <c r="FMZ320" s="96"/>
      <c r="FNA320" s="96"/>
      <c r="FNB320" s="96"/>
      <c r="FNC320" s="96"/>
      <c r="FND320" s="96"/>
      <c r="FNE320" s="96"/>
      <c r="FNF320" s="96"/>
      <c r="FNG320" s="96"/>
      <c r="FNH320" s="96"/>
      <c r="FNI320" s="96"/>
      <c r="FNJ320" s="96"/>
      <c r="FNK320" s="96"/>
      <c r="FNL320" s="96"/>
      <c r="FNM320" s="96"/>
      <c r="FNN320" s="96"/>
      <c r="FNO320" s="96"/>
      <c r="FNP320" s="96"/>
      <c r="FNQ320" s="96"/>
      <c r="FNR320" s="96"/>
      <c r="FNS320" s="96"/>
      <c r="FNT320" s="96"/>
      <c r="FNU320" s="96"/>
      <c r="FNV320" s="96"/>
      <c r="FNW320" s="96"/>
      <c r="FNX320" s="96"/>
      <c r="FNY320" s="96"/>
      <c r="FNZ320" s="96"/>
      <c r="FOA320" s="96"/>
      <c r="FOB320" s="96"/>
      <c r="FOC320" s="96"/>
      <c r="FOD320" s="96"/>
      <c r="FOE320" s="96"/>
      <c r="FOF320" s="96"/>
      <c r="FOG320" s="96"/>
      <c r="FOH320" s="96"/>
      <c r="FOI320" s="96"/>
      <c r="FOJ320" s="96"/>
      <c r="FOK320" s="96"/>
      <c r="FOL320" s="96"/>
      <c r="FOM320" s="96"/>
      <c r="FON320" s="96"/>
      <c r="FOO320" s="96"/>
      <c r="FOP320" s="96"/>
      <c r="FOQ320" s="96"/>
      <c r="FOR320" s="96"/>
      <c r="FOS320" s="96"/>
      <c r="FOT320" s="96"/>
      <c r="FOU320" s="96"/>
      <c r="FOV320" s="96"/>
      <c r="FOW320" s="96"/>
      <c r="FOX320" s="96"/>
      <c r="FOY320" s="96"/>
      <c r="FOZ320" s="96"/>
      <c r="FPA320" s="96"/>
      <c r="FPB320" s="96"/>
      <c r="FPC320" s="96"/>
      <c r="FPD320" s="96"/>
      <c r="FPE320" s="96"/>
      <c r="FPF320" s="96"/>
      <c r="FPG320" s="96"/>
      <c r="FPH320" s="96"/>
      <c r="FPI320" s="96"/>
      <c r="FPJ320" s="96"/>
      <c r="FPK320" s="96"/>
      <c r="FPL320" s="96"/>
      <c r="FPM320" s="96"/>
      <c r="FPN320" s="96"/>
      <c r="FPO320" s="96"/>
      <c r="FPP320" s="96"/>
      <c r="FPQ320" s="96"/>
      <c r="FPR320" s="96"/>
      <c r="FPS320" s="96"/>
      <c r="FPT320" s="96"/>
      <c r="FPU320" s="96"/>
      <c r="FPV320" s="96"/>
      <c r="FPW320" s="96"/>
      <c r="FPX320" s="96"/>
      <c r="FPY320" s="96"/>
      <c r="FPZ320" s="96"/>
      <c r="FQA320" s="96"/>
      <c r="FQB320" s="96"/>
      <c r="FQC320" s="96"/>
      <c r="FQD320" s="96"/>
      <c r="FQE320" s="96"/>
      <c r="FQF320" s="96"/>
      <c r="FQG320" s="96"/>
      <c r="FQH320" s="96"/>
      <c r="FQI320" s="96"/>
      <c r="FQJ320" s="96"/>
      <c r="FQK320" s="96"/>
      <c r="FQL320" s="96"/>
      <c r="FQM320" s="96"/>
      <c r="FQN320" s="96"/>
      <c r="FQO320" s="96"/>
      <c r="FQP320" s="96"/>
      <c r="FQQ320" s="96"/>
      <c r="FQR320" s="96"/>
      <c r="FQS320" s="96"/>
      <c r="FQT320" s="96"/>
      <c r="FQU320" s="96"/>
      <c r="FQV320" s="96"/>
      <c r="FQW320" s="96"/>
      <c r="FQX320" s="96"/>
      <c r="FQY320" s="96"/>
      <c r="FQZ320" s="96"/>
      <c r="FRA320" s="96"/>
      <c r="FRB320" s="96"/>
      <c r="FRC320" s="96"/>
      <c r="FRD320" s="96"/>
      <c r="FRE320" s="96"/>
      <c r="FRF320" s="96"/>
      <c r="FRG320" s="96"/>
      <c r="FRH320" s="96"/>
      <c r="FRI320" s="96"/>
      <c r="FRJ320" s="96"/>
      <c r="FRK320" s="96"/>
      <c r="FRL320" s="96"/>
      <c r="FRM320" s="96"/>
      <c r="FRN320" s="96"/>
      <c r="FRO320" s="96"/>
      <c r="FRP320" s="96"/>
      <c r="FRQ320" s="96"/>
      <c r="FRR320" s="96"/>
      <c r="FRS320" s="96"/>
      <c r="FRT320" s="96"/>
      <c r="FRU320" s="96"/>
      <c r="FRV320" s="96"/>
      <c r="FRW320" s="96"/>
      <c r="FRX320" s="96"/>
      <c r="FRY320" s="96"/>
      <c r="FRZ320" s="96"/>
      <c r="FSA320" s="96"/>
      <c r="FSB320" s="96"/>
      <c r="FSC320" s="96"/>
      <c r="FSD320" s="96"/>
      <c r="FSE320" s="96"/>
      <c r="FSF320" s="96"/>
      <c r="FSG320" s="96"/>
      <c r="FSH320" s="96"/>
      <c r="FSI320" s="96"/>
      <c r="FSJ320" s="96"/>
      <c r="FSK320" s="96"/>
      <c r="FSL320" s="96"/>
      <c r="FSM320" s="96"/>
      <c r="FSN320" s="96"/>
      <c r="FSO320" s="96"/>
      <c r="FSP320" s="96"/>
      <c r="FSQ320" s="96"/>
      <c r="FSR320" s="96"/>
      <c r="FSS320" s="96"/>
      <c r="FST320" s="96"/>
      <c r="FSU320" s="96"/>
      <c r="FSV320" s="96"/>
      <c r="FSW320" s="96"/>
      <c r="FSX320" s="96"/>
      <c r="FSY320" s="96"/>
      <c r="FSZ320" s="96"/>
      <c r="FTA320" s="96"/>
      <c r="FTB320" s="96"/>
      <c r="FTC320" s="96"/>
      <c r="FTD320" s="96"/>
      <c r="FTE320" s="96"/>
      <c r="FTF320" s="96"/>
      <c r="FTG320" s="96"/>
      <c r="FTH320" s="96"/>
      <c r="FTI320" s="96"/>
      <c r="FTJ320" s="96"/>
      <c r="FTK320" s="96"/>
      <c r="FTL320" s="96"/>
      <c r="FTM320" s="96"/>
      <c r="FTN320" s="96"/>
      <c r="FTO320" s="96"/>
      <c r="FTP320" s="96"/>
      <c r="FTQ320" s="96"/>
      <c r="FTR320" s="96"/>
      <c r="FTS320" s="96"/>
      <c r="FTT320" s="96"/>
      <c r="FTU320" s="96"/>
      <c r="FTV320" s="96"/>
      <c r="FTW320" s="96"/>
      <c r="FTX320" s="96"/>
      <c r="FTY320" s="96"/>
      <c r="FTZ320" s="96"/>
      <c r="FUA320" s="96"/>
      <c r="FUB320" s="96"/>
      <c r="FUC320" s="96"/>
      <c r="FUD320" s="96"/>
      <c r="FUE320" s="96"/>
      <c r="FUF320" s="96"/>
      <c r="FUG320" s="96"/>
      <c r="FUH320" s="96"/>
      <c r="FUI320" s="96"/>
      <c r="FUJ320" s="96"/>
      <c r="FUK320" s="96"/>
      <c r="FUL320" s="96"/>
      <c r="FUM320" s="96"/>
      <c r="FUN320" s="96"/>
      <c r="FUO320" s="96"/>
      <c r="FUP320" s="96"/>
      <c r="FUQ320" s="96"/>
      <c r="FUR320" s="96"/>
      <c r="FUS320" s="96"/>
      <c r="FUT320" s="96"/>
      <c r="FUU320" s="96"/>
      <c r="FUV320" s="96"/>
      <c r="FUW320" s="96"/>
      <c r="FUX320" s="96"/>
      <c r="FUY320" s="96"/>
      <c r="FUZ320" s="96"/>
      <c r="FVA320" s="96"/>
      <c r="FVB320" s="96"/>
      <c r="FVC320" s="96"/>
      <c r="FVD320" s="96"/>
      <c r="FVE320" s="96"/>
      <c r="FVF320" s="96"/>
      <c r="FVG320" s="96"/>
      <c r="FVH320" s="96"/>
      <c r="FVI320" s="96"/>
      <c r="FVJ320" s="96"/>
      <c r="FVK320" s="96"/>
      <c r="FVL320" s="96"/>
      <c r="FVM320" s="96"/>
      <c r="FVN320" s="96"/>
      <c r="FVO320" s="96"/>
      <c r="FVP320" s="96"/>
      <c r="FVQ320" s="96"/>
      <c r="FVR320" s="96"/>
      <c r="FVS320" s="96"/>
      <c r="FVT320" s="96"/>
      <c r="FVU320" s="96"/>
      <c r="FVV320" s="96"/>
      <c r="FVW320" s="96"/>
      <c r="FVX320" s="96"/>
      <c r="FVY320" s="96"/>
      <c r="FVZ320" s="96"/>
      <c r="FWA320" s="96"/>
      <c r="FWB320" s="96"/>
      <c r="FWC320" s="96"/>
      <c r="FWD320" s="96"/>
      <c r="FWE320" s="96"/>
      <c r="FWF320" s="96"/>
      <c r="FWG320" s="96"/>
      <c r="FWH320" s="96"/>
      <c r="FWI320" s="96"/>
      <c r="FWJ320" s="96"/>
      <c r="FWK320" s="96"/>
      <c r="FWL320" s="96"/>
      <c r="FWM320" s="96"/>
      <c r="FWN320" s="96"/>
      <c r="FWO320" s="96"/>
      <c r="FWP320" s="96"/>
      <c r="FWQ320" s="96"/>
      <c r="FWR320" s="96"/>
      <c r="FWS320" s="96"/>
      <c r="FWT320" s="96"/>
      <c r="FWU320" s="96"/>
      <c r="FWV320" s="96"/>
      <c r="FWW320" s="96"/>
      <c r="FWX320" s="96"/>
      <c r="FWY320" s="96"/>
      <c r="FWZ320" s="96"/>
      <c r="FXA320" s="96"/>
      <c r="FXB320" s="96"/>
      <c r="FXC320" s="96"/>
      <c r="FXD320" s="96"/>
      <c r="FXE320" s="96"/>
      <c r="FXF320" s="96"/>
      <c r="FXG320" s="96"/>
      <c r="FXH320" s="96"/>
      <c r="FXI320" s="96"/>
      <c r="FXJ320" s="96"/>
      <c r="FXK320" s="96"/>
      <c r="FXL320" s="96"/>
      <c r="FXM320" s="96"/>
      <c r="FXN320" s="96"/>
      <c r="FXO320" s="96"/>
      <c r="FXP320" s="96"/>
      <c r="FXQ320" s="96"/>
      <c r="FXR320" s="96"/>
      <c r="FXS320" s="96"/>
      <c r="FXT320" s="96"/>
      <c r="FXU320" s="96"/>
      <c r="FXV320" s="96"/>
      <c r="FXW320" s="96"/>
      <c r="FXX320" s="96"/>
      <c r="FXY320" s="96"/>
      <c r="FXZ320" s="96"/>
      <c r="FYA320" s="96"/>
      <c r="FYB320" s="96"/>
      <c r="FYC320" s="96"/>
      <c r="FYD320" s="96"/>
      <c r="FYE320" s="96"/>
      <c r="FYF320" s="96"/>
      <c r="FYG320" s="96"/>
      <c r="FYH320" s="96"/>
      <c r="FYI320" s="96"/>
      <c r="FYJ320" s="96"/>
      <c r="FYK320" s="96"/>
      <c r="FYL320" s="96"/>
      <c r="FYM320" s="96"/>
      <c r="FYN320" s="96"/>
      <c r="FYO320" s="96"/>
      <c r="FYP320" s="96"/>
      <c r="FYQ320" s="96"/>
      <c r="FYR320" s="96"/>
      <c r="FYS320" s="96"/>
      <c r="FYT320" s="96"/>
      <c r="FYU320" s="96"/>
      <c r="FYV320" s="96"/>
      <c r="FYW320" s="96"/>
      <c r="FYX320" s="96"/>
      <c r="FYY320" s="96"/>
      <c r="FYZ320" s="96"/>
      <c r="FZA320" s="96"/>
      <c r="FZB320" s="96"/>
      <c r="FZC320" s="96"/>
      <c r="FZD320" s="96"/>
      <c r="FZE320" s="96"/>
      <c r="FZF320" s="96"/>
      <c r="FZG320" s="96"/>
      <c r="FZH320" s="96"/>
      <c r="FZI320" s="96"/>
      <c r="FZJ320" s="96"/>
      <c r="FZK320" s="96"/>
      <c r="FZL320" s="96"/>
      <c r="FZM320" s="96"/>
      <c r="FZN320" s="96"/>
      <c r="FZO320" s="96"/>
      <c r="FZP320" s="96"/>
      <c r="FZQ320" s="96"/>
      <c r="FZR320" s="96"/>
      <c r="FZS320" s="96"/>
      <c r="FZT320" s="96"/>
      <c r="FZU320" s="96"/>
      <c r="FZV320" s="96"/>
      <c r="FZW320" s="96"/>
      <c r="FZX320" s="96"/>
      <c r="FZY320" s="96"/>
      <c r="FZZ320" s="96"/>
      <c r="GAA320" s="96"/>
      <c r="GAB320" s="96"/>
      <c r="GAC320" s="96"/>
      <c r="GAD320" s="96"/>
      <c r="GAE320" s="96"/>
      <c r="GAF320" s="96"/>
      <c r="GAG320" s="96"/>
      <c r="GAH320" s="96"/>
      <c r="GAI320" s="96"/>
      <c r="GAJ320" s="96"/>
      <c r="GAK320" s="96"/>
      <c r="GAL320" s="96"/>
      <c r="GAM320" s="96"/>
      <c r="GAN320" s="96"/>
      <c r="GAO320" s="96"/>
      <c r="GAP320" s="96"/>
      <c r="GAQ320" s="96"/>
      <c r="GAR320" s="96"/>
      <c r="GAS320" s="96"/>
      <c r="GAT320" s="96"/>
      <c r="GAU320" s="96"/>
      <c r="GAV320" s="96"/>
      <c r="GAW320" s="96"/>
      <c r="GAX320" s="96"/>
      <c r="GAY320" s="96"/>
      <c r="GAZ320" s="96"/>
      <c r="GBA320" s="96"/>
      <c r="GBB320" s="96"/>
      <c r="GBC320" s="96"/>
      <c r="GBD320" s="96"/>
      <c r="GBE320" s="96"/>
      <c r="GBF320" s="96"/>
      <c r="GBG320" s="96"/>
      <c r="GBH320" s="96"/>
      <c r="GBI320" s="96"/>
      <c r="GBJ320" s="96"/>
      <c r="GBK320" s="96"/>
      <c r="GBL320" s="96"/>
      <c r="GBM320" s="96"/>
      <c r="GBN320" s="96"/>
      <c r="GBO320" s="96"/>
      <c r="GBP320" s="96"/>
      <c r="GBQ320" s="96"/>
      <c r="GBR320" s="96"/>
      <c r="GBS320" s="96"/>
      <c r="GBT320" s="96"/>
      <c r="GBU320" s="96"/>
      <c r="GBV320" s="96"/>
      <c r="GBW320" s="96"/>
      <c r="GBX320" s="96"/>
      <c r="GBY320" s="96"/>
      <c r="GBZ320" s="96"/>
      <c r="GCA320" s="96"/>
      <c r="GCB320" s="96"/>
      <c r="GCC320" s="96"/>
      <c r="GCD320" s="96"/>
      <c r="GCE320" s="96"/>
      <c r="GCF320" s="96"/>
      <c r="GCG320" s="96"/>
      <c r="GCH320" s="96"/>
      <c r="GCI320" s="96"/>
      <c r="GCJ320" s="96"/>
      <c r="GCK320" s="96"/>
      <c r="GCL320" s="96"/>
      <c r="GCM320" s="96"/>
      <c r="GCN320" s="96"/>
      <c r="GCO320" s="96"/>
      <c r="GCP320" s="96"/>
      <c r="GCQ320" s="96"/>
      <c r="GCR320" s="96"/>
      <c r="GCS320" s="96"/>
      <c r="GCT320" s="96"/>
      <c r="GCU320" s="96"/>
      <c r="GCV320" s="96"/>
      <c r="GCW320" s="96"/>
      <c r="GCX320" s="96"/>
      <c r="GCY320" s="96"/>
      <c r="GCZ320" s="96"/>
      <c r="GDA320" s="96"/>
      <c r="GDB320" s="96"/>
      <c r="GDC320" s="96"/>
      <c r="GDD320" s="96"/>
      <c r="GDE320" s="96"/>
      <c r="GDF320" s="96"/>
      <c r="GDG320" s="96"/>
      <c r="GDH320" s="96"/>
      <c r="GDI320" s="96"/>
      <c r="GDJ320" s="96"/>
      <c r="GDK320" s="96"/>
      <c r="GDL320" s="96"/>
      <c r="GDM320" s="96"/>
      <c r="GDN320" s="96"/>
      <c r="GDO320" s="96"/>
      <c r="GDP320" s="96"/>
      <c r="GDQ320" s="96"/>
      <c r="GDR320" s="96"/>
      <c r="GDS320" s="96"/>
      <c r="GDT320" s="96"/>
      <c r="GDU320" s="96"/>
      <c r="GDV320" s="96"/>
      <c r="GDW320" s="96"/>
      <c r="GDX320" s="96"/>
      <c r="GDY320" s="96"/>
      <c r="GDZ320" s="96"/>
      <c r="GEA320" s="96"/>
      <c r="GEB320" s="96"/>
      <c r="GEC320" s="96"/>
      <c r="GED320" s="96"/>
      <c r="GEE320" s="96"/>
      <c r="GEF320" s="96"/>
      <c r="GEG320" s="96"/>
      <c r="GEH320" s="96"/>
      <c r="GEI320" s="96"/>
      <c r="GEJ320" s="96"/>
      <c r="GEK320" s="96"/>
      <c r="GEL320" s="96"/>
      <c r="GEM320" s="96"/>
      <c r="GEN320" s="96"/>
      <c r="GEO320" s="96"/>
      <c r="GEP320" s="96"/>
      <c r="GEQ320" s="96"/>
      <c r="GER320" s="96"/>
      <c r="GES320" s="96"/>
      <c r="GET320" s="96"/>
      <c r="GEU320" s="96"/>
      <c r="GEV320" s="96"/>
      <c r="GEW320" s="96"/>
      <c r="GEX320" s="96"/>
      <c r="GEY320" s="96"/>
      <c r="GEZ320" s="96"/>
      <c r="GFA320" s="96"/>
      <c r="GFB320" s="96"/>
      <c r="GFC320" s="96"/>
      <c r="GFD320" s="96"/>
      <c r="GFE320" s="96"/>
      <c r="GFF320" s="96"/>
      <c r="GFG320" s="96"/>
      <c r="GFH320" s="96"/>
      <c r="GFI320" s="96"/>
      <c r="GFJ320" s="96"/>
      <c r="GFK320" s="96"/>
      <c r="GFL320" s="96"/>
      <c r="GFM320" s="96"/>
      <c r="GFN320" s="96"/>
      <c r="GFO320" s="96"/>
      <c r="GFP320" s="96"/>
      <c r="GFQ320" s="96"/>
      <c r="GFR320" s="96"/>
      <c r="GFS320" s="96"/>
      <c r="GFT320" s="96"/>
      <c r="GFU320" s="96"/>
      <c r="GFV320" s="96"/>
      <c r="GFW320" s="96"/>
      <c r="GFX320" s="96"/>
      <c r="GFY320" s="96"/>
      <c r="GFZ320" s="96"/>
      <c r="GGA320" s="96"/>
      <c r="GGB320" s="96"/>
      <c r="GGC320" s="96"/>
      <c r="GGD320" s="96"/>
      <c r="GGE320" s="96"/>
      <c r="GGF320" s="96"/>
      <c r="GGG320" s="96"/>
      <c r="GGH320" s="96"/>
      <c r="GGI320" s="96"/>
      <c r="GGJ320" s="96"/>
      <c r="GGK320" s="96"/>
      <c r="GGL320" s="96"/>
      <c r="GGM320" s="96"/>
      <c r="GGN320" s="96"/>
      <c r="GGO320" s="96"/>
      <c r="GGP320" s="96"/>
      <c r="GGQ320" s="96"/>
      <c r="GGR320" s="96"/>
      <c r="GGS320" s="96"/>
      <c r="GGT320" s="96"/>
      <c r="GGU320" s="96"/>
      <c r="GGV320" s="96"/>
      <c r="GGW320" s="96"/>
      <c r="GGX320" s="96"/>
      <c r="GGY320" s="96"/>
      <c r="GGZ320" s="96"/>
      <c r="GHA320" s="96"/>
      <c r="GHB320" s="96"/>
      <c r="GHC320" s="96"/>
      <c r="GHD320" s="96"/>
      <c r="GHE320" s="96"/>
      <c r="GHF320" s="96"/>
      <c r="GHG320" s="96"/>
      <c r="GHH320" s="96"/>
      <c r="GHI320" s="96"/>
      <c r="GHJ320" s="96"/>
      <c r="GHK320" s="96"/>
      <c r="GHL320" s="96"/>
      <c r="GHM320" s="96"/>
      <c r="GHN320" s="96"/>
      <c r="GHO320" s="96"/>
      <c r="GHP320" s="96"/>
      <c r="GHQ320" s="96"/>
      <c r="GHR320" s="96"/>
      <c r="GHS320" s="96"/>
      <c r="GHT320" s="96"/>
      <c r="GHU320" s="96"/>
      <c r="GHV320" s="96"/>
      <c r="GHW320" s="96"/>
      <c r="GHX320" s="96"/>
      <c r="GHY320" s="96"/>
      <c r="GHZ320" s="96"/>
      <c r="GIA320" s="96"/>
      <c r="GIB320" s="96"/>
      <c r="GIC320" s="96"/>
      <c r="GID320" s="96"/>
      <c r="GIE320" s="96"/>
      <c r="GIF320" s="96"/>
      <c r="GIG320" s="96"/>
      <c r="GIH320" s="96"/>
      <c r="GII320" s="96"/>
      <c r="GIJ320" s="96"/>
      <c r="GIK320" s="96"/>
      <c r="GIL320" s="96"/>
      <c r="GIM320" s="96"/>
      <c r="GIN320" s="96"/>
      <c r="GIO320" s="96"/>
      <c r="GIP320" s="96"/>
      <c r="GIQ320" s="96"/>
      <c r="GIR320" s="96"/>
      <c r="GIS320" s="96"/>
      <c r="GIT320" s="96"/>
      <c r="GIU320" s="96"/>
      <c r="GIV320" s="96"/>
      <c r="GIW320" s="96"/>
      <c r="GIX320" s="96"/>
      <c r="GIY320" s="96"/>
      <c r="GIZ320" s="96"/>
      <c r="GJA320" s="96"/>
      <c r="GJB320" s="96"/>
      <c r="GJC320" s="96"/>
      <c r="GJD320" s="96"/>
      <c r="GJE320" s="96"/>
      <c r="GJF320" s="96"/>
      <c r="GJG320" s="96"/>
      <c r="GJH320" s="96"/>
      <c r="GJI320" s="96"/>
      <c r="GJJ320" s="96"/>
      <c r="GJK320" s="96"/>
      <c r="GJL320" s="96"/>
      <c r="GJM320" s="96"/>
      <c r="GJN320" s="96"/>
      <c r="GJO320" s="96"/>
      <c r="GJP320" s="96"/>
      <c r="GJQ320" s="96"/>
      <c r="GJR320" s="96"/>
      <c r="GJS320" s="96"/>
      <c r="GJT320" s="96"/>
      <c r="GJU320" s="96"/>
      <c r="GJV320" s="96"/>
      <c r="GJW320" s="96"/>
      <c r="GJX320" s="96"/>
      <c r="GJY320" s="96"/>
      <c r="GJZ320" s="96"/>
      <c r="GKA320" s="96"/>
      <c r="GKB320" s="96"/>
      <c r="GKC320" s="96"/>
      <c r="GKD320" s="96"/>
      <c r="GKE320" s="96"/>
      <c r="GKF320" s="96"/>
      <c r="GKG320" s="96"/>
      <c r="GKH320" s="96"/>
      <c r="GKI320" s="96"/>
      <c r="GKJ320" s="96"/>
      <c r="GKK320" s="96"/>
      <c r="GKL320" s="96"/>
      <c r="GKM320" s="96"/>
      <c r="GKN320" s="96"/>
      <c r="GKO320" s="96"/>
      <c r="GKP320" s="96"/>
      <c r="GKQ320" s="96"/>
      <c r="GKR320" s="96"/>
      <c r="GKS320" s="96"/>
      <c r="GKT320" s="96"/>
      <c r="GKU320" s="96"/>
      <c r="GKV320" s="96"/>
      <c r="GKW320" s="96"/>
      <c r="GKX320" s="96"/>
      <c r="GKY320" s="96"/>
      <c r="GKZ320" s="96"/>
      <c r="GLA320" s="96"/>
      <c r="GLB320" s="96"/>
      <c r="GLC320" s="96"/>
      <c r="GLD320" s="96"/>
      <c r="GLE320" s="96"/>
      <c r="GLF320" s="96"/>
      <c r="GLG320" s="96"/>
      <c r="GLH320" s="96"/>
      <c r="GLI320" s="96"/>
      <c r="GLJ320" s="96"/>
      <c r="GLK320" s="96"/>
      <c r="GLL320" s="96"/>
      <c r="GLM320" s="96"/>
      <c r="GLN320" s="96"/>
      <c r="GLO320" s="96"/>
      <c r="GLP320" s="96"/>
      <c r="GLQ320" s="96"/>
      <c r="GLR320" s="96"/>
      <c r="GLS320" s="96"/>
      <c r="GLT320" s="96"/>
      <c r="GLU320" s="96"/>
      <c r="GLV320" s="96"/>
      <c r="GLW320" s="96"/>
      <c r="GLX320" s="96"/>
      <c r="GLY320" s="96"/>
      <c r="GLZ320" s="96"/>
      <c r="GMA320" s="96"/>
      <c r="GMB320" s="96"/>
      <c r="GMC320" s="96"/>
      <c r="GMD320" s="96"/>
      <c r="GME320" s="96"/>
      <c r="GMF320" s="96"/>
      <c r="GMG320" s="96"/>
      <c r="GMH320" s="96"/>
      <c r="GMI320" s="96"/>
      <c r="GMJ320" s="96"/>
      <c r="GMK320" s="96"/>
      <c r="GML320" s="96"/>
      <c r="GMM320" s="96"/>
      <c r="GMN320" s="96"/>
      <c r="GMO320" s="96"/>
      <c r="GMP320" s="96"/>
      <c r="GMQ320" s="96"/>
      <c r="GMR320" s="96"/>
      <c r="GMS320" s="96"/>
      <c r="GMT320" s="96"/>
      <c r="GMU320" s="96"/>
      <c r="GMV320" s="96"/>
      <c r="GMW320" s="96"/>
      <c r="GMX320" s="96"/>
      <c r="GMY320" s="96"/>
      <c r="GMZ320" s="96"/>
      <c r="GNA320" s="96"/>
      <c r="GNB320" s="96"/>
      <c r="GNC320" s="96"/>
      <c r="GND320" s="96"/>
      <c r="GNE320" s="96"/>
      <c r="GNF320" s="96"/>
      <c r="GNG320" s="96"/>
      <c r="GNH320" s="96"/>
      <c r="GNI320" s="96"/>
      <c r="GNJ320" s="96"/>
      <c r="GNK320" s="96"/>
      <c r="GNL320" s="96"/>
      <c r="GNM320" s="96"/>
      <c r="GNN320" s="96"/>
      <c r="GNO320" s="96"/>
      <c r="GNP320" s="96"/>
      <c r="GNQ320" s="96"/>
      <c r="GNR320" s="96"/>
      <c r="GNS320" s="96"/>
      <c r="GNT320" s="96"/>
      <c r="GNU320" s="96"/>
      <c r="GNV320" s="96"/>
      <c r="GNW320" s="96"/>
      <c r="GNX320" s="96"/>
      <c r="GNY320" s="96"/>
      <c r="GNZ320" s="96"/>
      <c r="GOA320" s="96"/>
      <c r="GOB320" s="96"/>
      <c r="GOC320" s="96"/>
      <c r="GOD320" s="96"/>
      <c r="GOE320" s="96"/>
      <c r="GOF320" s="96"/>
      <c r="GOG320" s="96"/>
      <c r="GOH320" s="96"/>
      <c r="GOI320" s="96"/>
      <c r="GOJ320" s="96"/>
      <c r="GOK320" s="96"/>
      <c r="GOL320" s="96"/>
      <c r="GOM320" s="96"/>
      <c r="GON320" s="96"/>
      <c r="GOO320" s="96"/>
      <c r="GOP320" s="96"/>
      <c r="GOQ320" s="96"/>
      <c r="GOR320" s="96"/>
      <c r="GOS320" s="96"/>
      <c r="GOT320" s="96"/>
      <c r="GOU320" s="96"/>
      <c r="GOV320" s="96"/>
      <c r="GOW320" s="96"/>
      <c r="GOX320" s="96"/>
      <c r="GOY320" s="96"/>
      <c r="GOZ320" s="96"/>
      <c r="GPA320" s="96"/>
      <c r="GPB320" s="96"/>
      <c r="GPC320" s="96"/>
      <c r="GPD320" s="96"/>
      <c r="GPE320" s="96"/>
      <c r="GPF320" s="96"/>
      <c r="GPG320" s="96"/>
      <c r="GPH320" s="96"/>
      <c r="GPI320" s="96"/>
      <c r="GPJ320" s="96"/>
      <c r="GPK320" s="96"/>
      <c r="GPL320" s="96"/>
      <c r="GPM320" s="96"/>
      <c r="GPN320" s="96"/>
      <c r="GPO320" s="96"/>
      <c r="GPP320" s="96"/>
      <c r="GPQ320" s="96"/>
      <c r="GPR320" s="96"/>
      <c r="GPS320" s="96"/>
      <c r="GPT320" s="96"/>
      <c r="GPU320" s="96"/>
      <c r="GPV320" s="96"/>
      <c r="GPW320" s="96"/>
      <c r="GPX320" s="96"/>
      <c r="GPY320" s="96"/>
      <c r="GPZ320" s="96"/>
      <c r="GQA320" s="96"/>
      <c r="GQB320" s="96"/>
      <c r="GQC320" s="96"/>
      <c r="GQD320" s="96"/>
      <c r="GQE320" s="96"/>
      <c r="GQF320" s="96"/>
      <c r="GQG320" s="96"/>
      <c r="GQH320" s="96"/>
      <c r="GQI320" s="96"/>
      <c r="GQJ320" s="96"/>
      <c r="GQK320" s="96"/>
      <c r="GQL320" s="96"/>
      <c r="GQM320" s="96"/>
      <c r="GQN320" s="96"/>
      <c r="GQO320" s="96"/>
      <c r="GQP320" s="96"/>
      <c r="GQQ320" s="96"/>
      <c r="GQR320" s="96"/>
      <c r="GQS320" s="96"/>
      <c r="GQT320" s="96"/>
      <c r="GQU320" s="96"/>
      <c r="GQV320" s="96"/>
      <c r="GQW320" s="96"/>
      <c r="GQX320" s="96"/>
      <c r="GQY320" s="96"/>
      <c r="GQZ320" s="96"/>
      <c r="GRA320" s="96"/>
      <c r="GRB320" s="96"/>
      <c r="GRC320" s="96"/>
      <c r="GRD320" s="96"/>
      <c r="GRE320" s="96"/>
      <c r="GRF320" s="96"/>
      <c r="GRG320" s="96"/>
      <c r="GRH320" s="96"/>
      <c r="GRI320" s="96"/>
      <c r="GRJ320" s="96"/>
      <c r="GRK320" s="96"/>
      <c r="GRL320" s="96"/>
      <c r="GRM320" s="96"/>
      <c r="GRN320" s="96"/>
      <c r="GRO320" s="96"/>
      <c r="GRP320" s="96"/>
      <c r="GRQ320" s="96"/>
      <c r="GRR320" s="96"/>
      <c r="GRS320" s="96"/>
      <c r="GRT320" s="96"/>
      <c r="GRU320" s="96"/>
      <c r="GRV320" s="96"/>
      <c r="GRW320" s="96"/>
      <c r="GRX320" s="96"/>
      <c r="GRY320" s="96"/>
      <c r="GRZ320" s="96"/>
      <c r="GSA320" s="96"/>
      <c r="GSB320" s="96"/>
      <c r="GSC320" s="96"/>
      <c r="GSD320" s="96"/>
      <c r="GSE320" s="96"/>
      <c r="GSF320" s="96"/>
      <c r="GSG320" s="96"/>
      <c r="GSH320" s="96"/>
      <c r="GSI320" s="96"/>
      <c r="GSJ320" s="96"/>
      <c r="GSK320" s="96"/>
      <c r="GSL320" s="96"/>
      <c r="GSM320" s="96"/>
      <c r="GSN320" s="96"/>
      <c r="GSO320" s="96"/>
      <c r="GSP320" s="96"/>
      <c r="GSQ320" s="96"/>
      <c r="GSR320" s="96"/>
      <c r="GSS320" s="96"/>
      <c r="GST320" s="96"/>
      <c r="GSU320" s="96"/>
      <c r="GSV320" s="96"/>
      <c r="GSW320" s="96"/>
      <c r="GSX320" s="96"/>
      <c r="GSY320" s="96"/>
      <c r="GSZ320" s="96"/>
      <c r="GTA320" s="96"/>
      <c r="GTB320" s="96"/>
      <c r="GTC320" s="96"/>
      <c r="GTD320" s="96"/>
      <c r="GTE320" s="96"/>
      <c r="GTF320" s="96"/>
      <c r="GTG320" s="96"/>
      <c r="GTH320" s="96"/>
      <c r="GTI320" s="96"/>
      <c r="GTJ320" s="96"/>
      <c r="GTK320" s="96"/>
      <c r="GTL320" s="96"/>
      <c r="GTM320" s="96"/>
      <c r="GTN320" s="96"/>
      <c r="GTO320" s="96"/>
      <c r="GTP320" s="96"/>
      <c r="GTQ320" s="96"/>
      <c r="GTR320" s="96"/>
      <c r="GTS320" s="96"/>
      <c r="GTT320" s="96"/>
      <c r="GTU320" s="96"/>
      <c r="GTV320" s="96"/>
      <c r="GTW320" s="96"/>
      <c r="GTX320" s="96"/>
      <c r="GTY320" s="96"/>
      <c r="GTZ320" s="96"/>
      <c r="GUA320" s="96"/>
      <c r="GUB320" s="96"/>
      <c r="GUC320" s="96"/>
      <c r="GUD320" s="96"/>
      <c r="GUE320" s="96"/>
      <c r="GUF320" s="96"/>
      <c r="GUG320" s="96"/>
      <c r="GUH320" s="96"/>
      <c r="GUI320" s="96"/>
      <c r="GUJ320" s="96"/>
      <c r="GUK320" s="96"/>
      <c r="GUL320" s="96"/>
      <c r="GUM320" s="96"/>
      <c r="GUN320" s="96"/>
      <c r="GUO320" s="96"/>
      <c r="GUP320" s="96"/>
      <c r="GUQ320" s="96"/>
      <c r="GUR320" s="96"/>
      <c r="GUS320" s="96"/>
      <c r="GUT320" s="96"/>
      <c r="GUU320" s="96"/>
      <c r="GUV320" s="96"/>
      <c r="GUW320" s="96"/>
      <c r="GUX320" s="96"/>
      <c r="GUY320" s="96"/>
      <c r="GUZ320" s="96"/>
      <c r="GVA320" s="96"/>
      <c r="GVB320" s="96"/>
      <c r="GVC320" s="96"/>
      <c r="GVD320" s="96"/>
      <c r="GVE320" s="96"/>
      <c r="GVF320" s="96"/>
      <c r="GVG320" s="96"/>
      <c r="GVH320" s="96"/>
      <c r="GVI320" s="96"/>
      <c r="GVJ320" s="96"/>
      <c r="GVK320" s="96"/>
      <c r="GVL320" s="96"/>
      <c r="GVM320" s="96"/>
      <c r="GVN320" s="96"/>
      <c r="GVO320" s="96"/>
      <c r="GVP320" s="96"/>
      <c r="GVQ320" s="96"/>
      <c r="GVR320" s="96"/>
      <c r="GVS320" s="96"/>
      <c r="GVT320" s="96"/>
      <c r="GVU320" s="96"/>
      <c r="GVV320" s="96"/>
      <c r="GVW320" s="96"/>
      <c r="GVX320" s="96"/>
      <c r="GVY320" s="96"/>
      <c r="GVZ320" s="96"/>
      <c r="GWA320" s="96"/>
      <c r="GWB320" s="96"/>
      <c r="GWC320" s="96"/>
      <c r="GWD320" s="96"/>
      <c r="GWE320" s="96"/>
      <c r="GWF320" s="96"/>
      <c r="GWG320" s="96"/>
      <c r="GWH320" s="96"/>
      <c r="GWI320" s="96"/>
      <c r="GWJ320" s="96"/>
      <c r="GWK320" s="96"/>
      <c r="GWL320" s="96"/>
      <c r="GWM320" s="96"/>
      <c r="GWN320" s="96"/>
      <c r="GWO320" s="96"/>
      <c r="GWP320" s="96"/>
      <c r="GWQ320" s="96"/>
      <c r="GWR320" s="96"/>
      <c r="GWS320" s="96"/>
      <c r="GWT320" s="96"/>
      <c r="GWU320" s="96"/>
      <c r="GWV320" s="96"/>
      <c r="GWW320" s="96"/>
      <c r="GWX320" s="96"/>
      <c r="GWY320" s="96"/>
      <c r="GWZ320" s="96"/>
      <c r="GXA320" s="96"/>
      <c r="GXB320" s="96"/>
      <c r="GXC320" s="96"/>
      <c r="GXD320" s="96"/>
      <c r="GXE320" s="96"/>
      <c r="GXF320" s="96"/>
      <c r="GXG320" s="96"/>
      <c r="GXH320" s="96"/>
      <c r="GXI320" s="96"/>
      <c r="GXJ320" s="96"/>
      <c r="GXK320" s="96"/>
      <c r="GXL320" s="96"/>
      <c r="GXM320" s="96"/>
      <c r="GXN320" s="96"/>
      <c r="GXO320" s="96"/>
      <c r="GXP320" s="96"/>
      <c r="GXQ320" s="96"/>
      <c r="GXR320" s="96"/>
      <c r="GXS320" s="96"/>
      <c r="GXT320" s="96"/>
      <c r="GXU320" s="96"/>
      <c r="GXV320" s="96"/>
      <c r="GXW320" s="96"/>
      <c r="GXX320" s="96"/>
      <c r="GXY320" s="96"/>
      <c r="GXZ320" s="96"/>
      <c r="GYA320" s="96"/>
      <c r="GYB320" s="96"/>
      <c r="GYC320" s="96"/>
      <c r="GYD320" s="96"/>
      <c r="GYE320" s="96"/>
      <c r="GYF320" s="96"/>
      <c r="GYG320" s="96"/>
      <c r="GYH320" s="96"/>
      <c r="GYI320" s="96"/>
      <c r="GYJ320" s="96"/>
      <c r="GYK320" s="96"/>
      <c r="GYL320" s="96"/>
      <c r="GYM320" s="96"/>
      <c r="GYN320" s="96"/>
      <c r="GYO320" s="96"/>
      <c r="GYP320" s="96"/>
      <c r="GYQ320" s="96"/>
      <c r="GYR320" s="96"/>
      <c r="GYS320" s="96"/>
      <c r="GYT320" s="96"/>
      <c r="GYU320" s="96"/>
      <c r="GYV320" s="96"/>
      <c r="GYW320" s="96"/>
      <c r="GYX320" s="96"/>
      <c r="GYY320" s="96"/>
      <c r="GYZ320" s="96"/>
      <c r="GZA320" s="96"/>
      <c r="GZB320" s="96"/>
      <c r="GZC320" s="96"/>
      <c r="GZD320" s="96"/>
      <c r="GZE320" s="96"/>
      <c r="GZF320" s="96"/>
      <c r="GZG320" s="96"/>
      <c r="GZH320" s="96"/>
      <c r="GZI320" s="96"/>
      <c r="GZJ320" s="96"/>
      <c r="GZK320" s="96"/>
      <c r="GZL320" s="96"/>
      <c r="GZM320" s="96"/>
      <c r="GZN320" s="96"/>
      <c r="GZO320" s="96"/>
      <c r="GZP320" s="96"/>
      <c r="GZQ320" s="96"/>
      <c r="GZR320" s="96"/>
      <c r="GZS320" s="96"/>
      <c r="GZT320" s="96"/>
      <c r="GZU320" s="96"/>
      <c r="GZV320" s="96"/>
      <c r="GZW320" s="96"/>
      <c r="GZX320" s="96"/>
      <c r="GZY320" s="96"/>
      <c r="GZZ320" s="96"/>
      <c r="HAA320" s="96"/>
      <c r="HAB320" s="96"/>
      <c r="HAC320" s="96"/>
      <c r="HAD320" s="96"/>
      <c r="HAE320" s="96"/>
      <c r="HAF320" s="96"/>
      <c r="HAG320" s="96"/>
      <c r="HAH320" s="96"/>
      <c r="HAI320" s="96"/>
      <c r="HAJ320" s="96"/>
      <c r="HAK320" s="96"/>
      <c r="HAL320" s="96"/>
      <c r="HAM320" s="96"/>
      <c r="HAN320" s="96"/>
      <c r="HAO320" s="96"/>
      <c r="HAP320" s="96"/>
      <c r="HAQ320" s="96"/>
      <c r="HAR320" s="96"/>
      <c r="HAS320" s="96"/>
      <c r="HAT320" s="96"/>
      <c r="HAU320" s="96"/>
      <c r="HAV320" s="96"/>
      <c r="HAW320" s="96"/>
      <c r="HAX320" s="96"/>
      <c r="HAY320" s="96"/>
      <c r="HAZ320" s="96"/>
      <c r="HBA320" s="96"/>
      <c r="HBB320" s="96"/>
      <c r="HBC320" s="96"/>
      <c r="HBD320" s="96"/>
      <c r="HBE320" s="96"/>
      <c r="HBF320" s="96"/>
      <c r="HBG320" s="96"/>
      <c r="HBH320" s="96"/>
      <c r="HBI320" s="96"/>
      <c r="HBJ320" s="96"/>
      <c r="HBK320" s="96"/>
      <c r="HBL320" s="96"/>
      <c r="HBM320" s="96"/>
      <c r="HBN320" s="96"/>
      <c r="HBO320" s="96"/>
      <c r="HBP320" s="96"/>
      <c r="HBQ320" s="96"/>
      <c r="HBR320" s="96"/>
      <c r="HBS320" s="96"/>
      <c r="HBT320" s="96"/>
      <c r="HBU320" s="96"/>
      <c r="HBV320" s="96"/>
      <c r="HBW320" s="96"/>
      <c r="HBX320" s="96"/>
      <c r="HBY320" s="96"/>
      <c r="HBZ320" s="96"/>
      <c r="HCA320" s="96"/>
      <c r="HCB320" s="96"/>
      <c r="HCC320" s="96"/>
      <c r="HCD320" s="96"/>
      <c r="HCE320" s="96"/>
      <c r="HCF320" s="96"/>
      <c r="HCG320" s="96"/>
      <c r="HCH320" s="96"/>
      <c r="HCI320" s="96"/>
      <c r="HCJ320" s="96"/>
      <c r="HCK320" s="96"/>
      <c r="HCL320" s="96"/>
      <c r="HCM320" s="96"/>
      <c r="HCN320" s="96"/>
      <c r="HCO320" s="96"/>
      <c r="HCP320" s="96"/>
      <c r="HCQ320" s="96"/>
      <c r="HCR320" s="96"/>
      <c r="HCS320" s="96"/>
      <c r="HCT320" s="96"/>
      <c r="HCU320" s="96"/>
      <c r="HCV320" s="96"/>
      <c r="HCW320" s="96"/>
      <c r="HCX320" s="96"/>
      <c r="HCY320" s="96"/>
      <c r="HCZ320" s="96"/>
      <c r="HDA320" s="96"/>
      <c r="HDB320" s="96"/>
      <c r="HDC320" s="96"/>
      <c r="HDD320" s="96"/>
      <c r="HDE320" s="96"/>
      <c r="HDF320" s="96"/>
      <c r="HDG320" s="96"/>
      <c r="HDH320" s="96"/>
      <c r="HDI320" s="96"/>
      <c r="HDJ320" s="96"/>
      <c r="HDK320" s="96"/>
      <c r="HDL320" s="96"/>
      <c r="HDM320" s="96"/>
      <c r="HDN320" s="96"/>
      <c r="HDO320" s="96"/>
      <c r="HDP320" s="96"/>
      <c r="HDQ320" s="96"/>
      <c r="HDR320" s="96"/>
      <c r="HDS320" s="96"/>
      <c r="HDT320" s="96"/>
      <c r="HDU320" s="96"/>
      <c r="HDV320" s="96"/>
      <c r="HDW320" s="96"/>
      <c r="HDX320" s="96"/>
      <c r="HDY320" s="96"/>
      <c r="HDZ320" s="96"/>
      <c r="HEA320" s="96"/>
      <c r="HEB320" s="96"/>
      <c r="HEC320" s="96"/>
      <c r="HED320" s="96"/>
      <c r="HEE320" s="96"/>
      <c r="HEF320" s="96"/>
      <c r="HEG320" s="96"/>
      <c r="HEH320" s="96"/>
      <c r="HEI320" s="96"/>
      <c r="HEJ320" s="96"/>
      <c r="HEK320" s="96"/>
      <c r="HEL320" s="96"/>
      <c r="HEM320" s="96"/>
      <c r="HEN320" s="96"/>
      <c r="HEO320" s="96"/>
      <c r="HEP320" s="96"/>
      <c r="HEQ320" s="96"/>
      <c r="HER320" s="96"/>
      <c r="HES320" s="96"/>
      <c r="HET320" s="96"/>
      <c r="HEU320" s="96"/>
      <c r="HEV320" s="96"/>
      <c r="HEW320" s="96"/>
      <c r="HEX320" s="96"/>
      <c r="HEY320" s="96"/>
      <c r="HEZ320" s="96"/>
      <c r="HFA320" s="96"/>
      <c r="HFB320" s="96"/>
      <c r="HFC320" s="96"/>
      <c r="HFD320" s="96"/>
      <c r="HFE320" s="96"/>
      <c r="HFF320" s="96"/>
      <c r="HFG320" s="96"/>
      <c r="HFH320" s="96"/>
      <c r="HFI320" s="96"/>
      <c r="HFJ320" s="96"/>
      <c r="HFK320" s="96"/>
      <c r="HFL320" s="96"/>
      <c r="HFM320" s="96"/>
      <c r="HFN320" s="96"/>
      <c r="HFO320" s="96"/>
      <c r="HFP320" s="96"/>
      <c r="HFQ320" s="96"/>
      <c r="HFR320" s="96"/>
      <c r="HFS320" s="96"/>
      <c r="HFT320" s="96"/>
      <c r="HFU320" s="96"/>
      <c r="HFV320" s="96"/>
      <c r="HFW320" s="96"/>
      <c r="HFX320" s="96"/>
      <c r="HFY320" s="96"/>
      <c r="HFZ320" s="96"/>
      <c r="HGA320" s="96"/>
      <c r="HGB320" s="96"/>
      <c r="HGC320" s="96"/>
      <c r="HGD320" s="96"/>
      <c r="HGE320" s="96"/>
      <c r="HGF320" s="96"/>
      <c r="HGG320" s="96"/>
      <c r="HGH320" s="96"/>
      <c r="HGI320" s="96"/>
      <c r="HGJ320" s="96"/>
      <c r="HGK320" s="96"/>
      <c r="HGL320" s="96"/>
      <c r="HGM320" s="96"/>
      <c r="HGN320" s="96"/>
      <c r="HGO320" s="96"/>
      <c r="HGP320" s="96"/>
      <c r="HGQ320" s="96"/>
      <c r="HGR320" s="96"/>
      <c r="HGS320" s="96"/>
      <c r="HGT320" s="96"/>
      <c r="HGU320" s="96"/>
      <c r="HGV320" s="96"/>
      <c r="HGW320" s="96"/>
      <c r="HGX320" s="96"/>
      <c r="HGY320" s="96"/>
      <c r="HGZ320" s="96"/>
      <c r="HHA320" s="96"/>
      <c r="HHB320" s="96"/>
      <c r="HHC320" s="96"/>
      <c r="HHD320" s="96"/>
      <c r="HHE320" s="96"/>
      <c r="HHF320" s="96"/>
      <c r="HHG320" s="96"/>
      <c r="HHH320" s="96"/>
      <c r="HHI320" s="96"/>
      <c r="HHJ320" s="96"/>
      <c r="HHK320" s="96"/>
      <c r="HHL320" s="96"/>
      <c r="HHM320" s="96"/>
      <c r="HHN320" s="96"/>
      <c r="HHO320" s="96"/>
      <c r="HHP320" s="96"/>
      <c r="HHQ320" s="96"/>
      <c r="HHR320" s="96"/>
      <c r="HHS320" s="96"/>
      <c r="HHT320" s="96"/>
      <c r="HHU320" s="96"/>
      <c r="HHV320" s="96"/>
      <c r="HHW320" s="96"/>
      <c r="HHX320" s="96"/>
      <c r="HHY320" s="96"/>
      <c r="HHZ320" s="96"/>
      <c r="HIA320" s="96"/>
      <c r="HIB320" s="96"/>
      <c r="HIC320" s="96"/>
      <c r="HID320" s="96"/>
      <c r="HIE320" s="96"/>
      <c r="HIF320" s="96"/>
      <c r="HIG320" s="96"/>
      <c r="HIH320" s="96"/>
      <c r="HII320" s="96"/>
      <c r="HIJ320" s="96"/>
      <c r="HIK320" s="96"/>
      <c r="HIL320" s="96"/>
      <c r="HIM320" s="96"/>
      <c r="HIN320" s="96"/>
      <c r="HIO320" s="96"/>
      <c r="HIP320" s="96"/>
      <c r="HIQ320" s="96"/>
      <c r="HIR320" s="96"/>
      <c r="HIS320" s="96"/>
      <c r="HIT320" s="96"/>
      <c r="HIU320" s="96"/>
      <c r="HIV320" s="96"/>
      <c r="HIW320" s="96"/>
      <c r="HIX320" s="96"/>
      <c r="HIY320" s="96"/>
      <c r="HIZ320" s="96"/>
      <c r="HJA320" s="96"/>
      <c r="HJB320" s="96"/>
      <c r="HJC320" s="96"/>
      <c r="HJD320" s="96"/>
      <c r="HJE320" s="96"/>
      <c r="HJF320" s="96"/>
      <c r="HJG320" s="96"/>
      <c r="HJH320" s="96"/>
      <c r="HJI320" s="96"/>
      <c r="HJJ320" s="96"/>
      <c r="HJK320" s="96"/>
      <c r="HJL320" s="96"/>
      <c r="HJM320" s="96"/>
      <c r="HJN320" s="96"/>
      <c r="HJO320" s="96"/>
      <c r="HJP320" s="96"/>
      <c r="HJQ320" s="96"/>
      <c r="HJR320" s="96"/>
      <c r="HJS320" s="96"/>
      <c r="HJT320" s="96"/>
      <c r="HJU320" s="96"/>
      <c r="HJV320" s="96"/>
      <c r="HJW320" s="96"/>
      <c r="HJX320" s="96"/>
      <c r="HJY320" s="96"/>
      <c r="HJZ320" s="96"/>
      <c r="HKA320" s="96"/>
      <c r="HKB320" s="96"/>
      <c r="HKC320" s="96"/>
      <c r="HKD320" s="96"/>
      <c r="HKE320" s="96"/>
      <c r="HKF320" s="96"/>
      <c r="HKG320" s="96"/>
      <c r="HKH320" s="96"/>
      <c r="HKI320" s="96"/>
      <c r="HKJ320" s="96"/>
      <c r="HKK320" s="96"/>
      <c r="HKL320" s="96"/>
      <c r="HKM320" s="96"/>
      <c r="HKN320" s="96"/>
      <c r="HKO320" s="96"/>
      <c r="HKP320" s="96"/>
      <c r="HKQ320" s="96"/>
      <c r="HKR320" s="96"/>
      <c r="HKS320" s="96"/>
      <c r="HKT320" s="96"/>
      <c r="HKU320" s="96"/>
      <c r="HKV320" s="96"/>
      <c r="HKW320" s="96"/>
      <c r="HKX320" s="96"/>
      <c r="HKY320" s="96"/>
      <c r="HKZ320" s="96"/>
      <c r="HLA320" s="96"/>
      <c r="HLB320" s="96"/>
      <c r="HLC320" s="96"/>
      <c r="HLD320" s="96"/>
      <c r="HLE320" s="96"/>
      <c r="HLF320" s="96"/>
      <c r="HLG320" s="96"/>
      <c r="HLH320" s="96"/>
      <c r="HLI320" s="96"/>
      <c r="HLJ320" s="96"/>
      <c r="HLK320" s="96"/>
      <c r="HLL320" s="96"/>
      <c r="HLM320" s="96"/>
      <c r="HLN320" s="96"/>
      <c r="HLO320" s="96"/>
      <c r="HLP320" s="96"/>
      <c r="HLQ320" s="96"/>
      <c r="HLR320" s="96"/>
      <c r="HLS320" s="96"/>
      <c r="HLT320" s="96"/>
      <c r="HLU320" s="96"/>
      <c r="HLV320" s="96"/>
      <c r="HLW320" s="96"/>
      <c r="HLX320" s="96"/>
      <c r="HLY320" s="96"/>
      <c r="HLZ320" s="96"/>
      <c r="HMA320" s="96"/>
      <c r="HMB320" s="96"/>
      <c r="HMC320" s="96"/>
      <c r="HMD320" s="96"/>
      <c r="HME320" s="96"/>
      <c r="HMF320" s="96"/>
      <c r="HMG320" s="96"/>
      <c r="HMH320" s="96"/>
      <c r="HMI320" s="96"/>
      <c r="HMJ320" s="96"/>
      <c r="HMK320" s="96"/>
      <c r="HML320" s="96"/>
      <c r="HMM320" s="96"/>
      <c r="HMN320" s="96"/>
      <c r="HMO320" s="96"/>
      <c r="HMP320" s="96"/>
      <c r="HMQ320" s="96"/>
      <c r="HMR320" s="96"/>
      <c r="HMS320" s="96"/>
      <c r="HMT320" s="96"/>
      <c r="HMU320" s="96"/>
      <c r="HMV320" s="96"/>
      <c r="HMW320" s="96"/>
      <c r="HMX320" s="96"/>
      <c r="HMY320" s="96"/>
      <c r="HMZ320" s="96"/>
      <c r="HNA320" s="96"/>
      <c r="HNB320" s="96"/>
      <c r="HNC320" s="96"/>
      <c r="HND320" s="96"/>
      <c r="HNE320" s="96"/>
      <c r="HNF320" s="96"/>
      <c r="HNG320" s="96"/>
      <c r="HNH320" s="96"/>
      <c r="HNI320" s="96"/>
      <c r="HNJ320" s="96"/>
      <c r="HNK320" s="96"/>
      <c r="HNL320" s="96"/>
      <c r="HNM320" s="96"/>
      <c r="HNN320" s="96"/>
      <c r="HNO320" s="96"/>
      <c r="HNP320" s="96"/>
      <c r="HNQ320" s="96"/>
      <c r="HNR320" s="96"/>
      <c r="HNS320" s="96"/>
      <c r="HNT320" s="96"/>
      <c r="HNU320" s="96"/>
      <c r="HNV320" s="96"/>
      <c r="HNW320" s="96"/>
      <c r="HNX320" s="96"/>
      <c r="HNY320" s="96"/>
      <c r="HNZ320" s="96"/>
      <c r="HOA320" s="96"/>
      <c r="HOB320" s="96"/>
      <c r="HOC320" s="96"/>
      <c r="HOD320" s="96"/>
      <c r="HOE320" s="96"/>
      <c r="HOF320" s="96"/>
      <c r="HOG320" s="96"/>
      <c r="HOH320" s="96"/>
      <c r="HOI320" s="96"/>
      <c r="HOJ320" s="96"/>
      <c r="HOK320" s="96"/>
      <c r="HOL320" s="96"/>
      <c r="HOM320" s="96"/>
      <c r="HON320" s="96"/>
      <c r="HOO320" s="96"/>
      <c r="HOP320" s="96"/>
      <c r="HOQ320" s="96"/>
      <c r="HOR320" s="96"/>
      <c r="HOS320" s="96"/>
      <c r="HOT320" s="96"/>
      <c r="HOU320" s="96"/>
      <c r="HOV320" s="96"/>
      <c r="HOW320" s="96"/>
      <c r="HOX320" s="96"/>
      <c r="HOY320" s="96"/>
      <c r="HOZ320" s="96"/>
      <c r="HPA320" s="96"/>
      <c r="HPB320" s="96"/>
      <c r="HPC320" s="96"/>
      <c r="HPD320" s="96"/>
      <c r="HPE320" s="96"/>
      <c r="HPF320" s="96"/>
      <c r="HPG320" s="96"/>
      <c r="HPH320" s="96"/>
      <c r="HPI320" s="96"/>
      <c r="HPJ320" s="96"/>
      <c r="HPK320" s="96"/>
      <c r="HPL320" s="96"/>
      <c r="HPM320" s="96"/>
      <c r="HPN320" s="96"/>
      <c r="HPO320" s="96"/>
      <c r="HPP320" s="96"/>
      <c r="HPQ320" s="96"/>
      <c r="HPR320" s="96"/>
      <c r="HPS320" s="96"/>
      <c r="HPT320" s="96"/>
      <c r="HPU320" s="96"/>
      <c r="HPV320" s="96"/>
      <c r="HPW320" s="96"/>
      <c r="HPX320" s="96"/>
      <c r="HPY320" s="96"/>
      <c r="HPZ320" s="96"/>
      <c r="HQA320" s="96"/>
      <c r="HQB320" s="96"/>
      <c r="HQC320" s="96"/>
      <c r="HQD320" s="96"/>
      <c r="HQE320" s="96"/>
      <c r="HQF320" s="96"/>
      <c r="HQG320" s="96"/>
      <c r="HQH320" s="96"/>
      <c r="HQI320" s="96"/>
      <c r="HQJ320" s="96"/>
      <c r="HQK320" s="96"/>
      <c r="HQL320" s="96"/>
      <c r="HQM320" s="96"/>
      <c r="HQN320" s="96"/>
      <c r="HQO320" s="96"/>
      <c r="HQP320" s="96"/>
      <c r="HQQ320" s="96"/>
      <c r="HQR320" s="96"/>
      <c r="HQS320" s="96"/>
      <c r="HQT320" s="96"/>
      <c r="HQU320" s="96"/>
      <c r="HQV320" s="96"/>
      <c r="HQW320" s="96"/>
      <c r="HQX320" s="96"/>
      <c r="HQY320" s="96"/>
      <c r="HQZ320" s="96"/>
      <c r="HRA320" s="96"/>
      <c r="HRB320" s="96"/>
      <c r="HRC320" s="96"/>
      <c r="HRD320" s="96"/>
      <c r="HRE320" s="96"/>
      <c r="HRF320" s="96"/>
      <c r="HRG320" s="96"/>
      <c r="HRH320" s="96"/>
      <c r="HRI320" s="96"/>
      <c r="HRJ320" s="96"/>
      <c r="HRK320" s="96"/>
      <c r="HRL320" s="96"/>
      <c r="HRM320" s="96"/>
      <c r="HRN320" s="96"/>
      <c r="HRO320" s="96"/>
      <c r="HRP320" s="96"/>
      <c r="HRQ320" s="96"/>
      <c r="HRR320" s="96"/>
      <c r="HRS320" s="96"/>
      <c r="HRT320" s="96"/>
      <c r="HRU320" s="96"/>
      <c r="HRV320" s="96"/>
      <c r="HRW320" s="96"/>
      <c r="HRX320" s="96"/>
      <c r="HRY320" s="96"/>
      <c r="HRZ320" s="96"/>
      <c r="HSA320" s="96"/>
      <c r="HSB320" s="96"/>
      <c r="HSC320" s="96"/>
      <c r="HSD320" s="96"/>
      <c r="HSE320" s="96"/>
      <c r="HSF320" s="96"/>
      <c r="HSG320" s="96"/>
      <c r="HSH320" s="96"/>
      <c r="HSI320" s="96"/>
      <c r="HSJ320" s="96"/>
      <c r="HSK320" s="96"/>
      <c r="HSL320" s="96"/>
      <c r="HSM320" s="96"/>
      <c r="HSN320" s="96"/>
      <c r="HSO320" s="96"/>
      <c r="HSP320" s="96"/>
      <c r="HSQ320" s="96"/>
      <c r="HSR320" s="96"/>
      <c r="HSS320" s="96"/>
      <c r="HST320" s="96"/>
      <c r="HSU320" s="96"/>
      <c r="HSV320" s="96"/>
      <c r="HSW320" s="96"/>
      <c r="HSX320" s="96"/>
      <c r="HSY320" s="96"/>
      <c r="HSZ320" s="96"/>
      <c r="HTA320" s="96"/>
      <c r="HTB320" s="96"/>
      <c r="HTC320" s="96"/>
      <c r="HTD320" s="96"/>
      <c r="HTE320" s="96"/>
      <c r="HTF320" s="96"/>
      <c r="HTG320" s="96"/>
      <c r="HTH320" s="96"/>
      <c r="HTI320" s="96"/>
      <c r="HTJ320" s="96"/>
      <c r="HTK320" s="96"/>
      <c r="HTL320" s="96"/>
      <c r="HTM320" s="96"/>
      <c r="HTN320" s="96"/>
      <c r="HTO320" s="96"/>
      <c r="HTP320" s="96"/>
      <c r="HTQ320" s="96"/>
      <c r="HTR320" s="96"/>
      <c r="HTS320" s="96"/>
      <c r="HTT320" s="96"/>
      <c r="HTU320" s="96"/>
      <c r="HTV320" s="96"/>
      <c r="HTW320" s="96"/>
      <c r="HTX320" s="96"/>
      <c r="HTY320" s="96"/>
      <c r="HTZ320" s="96"/>
      <c r="HUA320" s="96"/>
      <c r="HUB320" s="96"/>
      <c r="HUC320" s="96"/>
      <c r="HUD320" s="96"/>
      <c r="HUE320" s="96"/>
      <c r="HUF320" s="96"/>
      <c r="HUG320" s="96"/>
      <c r="HUH320" s="96"/>
      <c r="HUI320" s="96"/>
      <c r="HUJ320" s="96"/>
      <c r="HUK320" s="96"/>
      <c r="HUL320" s="96"/>
      <c r="HUM320" s="96"/>
      <c r="HUN320" s="96"/>
      <c r="HUO320" s="96"/>
      <c r="HUP320" s="96"/>
      <c r="HUQ320" s="96"/>
      <c r="HUR320" s="96"/>
      <c r="HUS320" s="96"/>
      <c r="HUT320" s="96"/>
      <c r="HUU320" s="96"/>
      <c r="HUV320" s="96"/>
      <c r="HUW320" s="96"/>
      <c r="HUX320" s="96"/>
      <c r="HUY320" s="96"/>
      <c r="HUZ320" s="96"/>
      <c r="HVA320" s="96"/>
      <c r="HVB320" s="96"/>
      <c r="HVC320" s="96"/>
      <c r="HVD320" s="96"/>
      <c r="HVE320" s="96"/>
      <c r="HVF320" s="96"/>
      <c r="HVG320" s="96"/>
      <c r="HVH320" s="96"/>
      <c r="HVI320" s="96"/>
      <c r="HVJ320" s="96"/>
      <c r="HVK320" s="96"/>
      <c r="HVL320" s="96"/>
      <c r="HVM320" s="96"/>
      <c r="HVN320" s="96"/>
      <c r="HVO320" s="96"/>
      <c r="HVP320" s="96"/>
      <c r="HVQ320" s="96"/>
      <c r="HVR320" s="96"/>
      <c r="HVS320" s="96"/>
      <c r="HVT320" s="96"/>
      <c r="HVU320" s="96"/>
      <c r="HVV320" s="96"/>
      <c r="HVW320" s="96"/>
      <c r="HVX320" s="96"/>
      <c r="HVY320" s="96"/>
      <c r="HVZ320" s="96"/>
      <c r="HWA320" s="96"/>
      <c r="HWB320" s="96"/>
      <c r="HWC320" s="96"/>
      <c r="HWD320" s="96"/>
      <c r="HWE320" s="96"/>
      <c r="HWF320" s="96"/>
      <c r="HWG320" s="96"/>
      <c r="HWH320" s="96"/>
      <c r="HWI320" s="96"/>
      <c r="HWJ320" s="96"/>
      <c r="HWK320" s="96"/>
      <c r="HWL320" s="96"/>
      <c r="HWM320" s="96"/>
      <c r="HWN320" s="96"/>
      <c r="HWO320" s="96"/>
      <c r="HWP320" s="96"/>
      <c r="HWQ320" s="96"/>
      <c r="HWR320" s="96"/>
      <c r="HWS320" s="96"/>
      <c r="HWT320" s="96"/>
      <c r="HWU320" s="96"/>
      <c r="HWV320" s="96"/>
      <c r="HWW320" s="96"/>
      <c r="HWX320" s="96"/>
      <c r="HWY320" s="96"/>
      <c r="HWZ320" s="96"/>
      <c r="HXA320" s="96"/>
      <c r="HXB320" s="96"/>
      <c r="HXC320" s="96"/>
      <c r="HXD320" s="96"/>
      <c r="HXE320" s="96"/>
      <c r="HXF320" s="96"/>
      <c r="HXG320" s="96"/>
      <c r="HXH320" s="96"/>
      <c r="HXI320" s="96"/>
      <c r="HXJ320" s="96"/>
      <c r="HXK320" s="96"/>
      <c r="HXL320" s="96"/>
      <c r="HXM320" s="96"/>
      <c r="HXN320" s="96"/>
      <c r="HXO320" s="96"/>
      <c r="HXP320" s="96"/>
      <c r="HXQ320" s="96"/>
      <c r="HXR320" s="96"/>
      <c r="HXS320" s="96"/>
      <c r="HXT320" s="96"/>
      <c r="HXU320" s="96"/>
      <c r="HXV320" s="96"/>
      <c r="HXW320" s="96"/>
      <c r="HXX320" s="96"/>
      <c r="HXY320" s="96"/>
      <c r="HXZ320" s="96"/>
      <c r="HYA320" s="96"/>
      <c r="HYB320" s="96"/>
      <c r="HYC320" s="96"/>
      <c r="HYD320" s="96"/>
      <c r="HYE320" s="96"/>
      <c r="HYF320" s="96"/>
      <c r="HYG320" s="96"/>
      <c r="HYH320" s="96"/>
      <c r="HYI320" s="96"/>
      <c r="HYJ320" s="96"/>
      <c r="HYK320" s="96"/>
      <c r="HYL320" s="96"/>
      <c r="HYM320" s="96"/>
      <c r="HYN320" s="96"/>
      <c r="HYO320" s="96"/>
      <c r="HYP320" s="96"/>
      <c r="HYQ320" s="96"/>
      <c r="HYR320" s="96"/>
      <c r="HYS320" s="96"/>
      <c r="HYT320" s="96"/>
      <c r="HYU320" s="96"/>
      <c r="HYV320" s="96"/>
      <c r="HYW320" s="96"/>
      <c r="HYX320" s="96"/>
      <c r="HYY320" s="96"/>
      <c r="HYZ320" s="96"/>
      <c r="HZA320" s="96"/>
      <c r="HZB320" s="96"/>
      <c r="HZC320" s="96"/>
      <c r="HZD320" s="96"/>
      <c r="HZE320" s="96"/>
      <c r="HZF320" s="96"/>
      <c r="HZG320" s="96"/>
      <c r="HZH320" s="96"/>
      <c r="HZI320" s="96"/>
      <c r="HZJ320" s="96"/>
      <c r="HZK320" s="96"/>
      <c r="HZL320" s="96"/>
      <c r="HZM320" s="96"/>
      <c r="HZN320" s="96"/>
      <c r="HZO320" s="96"/>
      <c r="HZP320" s="96"/>
      <c r="HZQ320" s="96"/>
      <c r="HZR320" s="96"/>
      <c r="HZS320" s="96"/>
      <c r="HZT320" s="96"/>
      <c r="HZU320" s="96"/>
      <c r="HZV320" s="96"/>
      <c r="HZW320" s="96"/>
      <c r="HZX320" s="96"/>
      <c r="HZY320" s="96"/>
      <c r="HZZ320" s="96"/>
      <c r="IAA320" s="96"/>
      <c r="IAB320" s="96"/>
      <c r="IAC320" s="96"/>
      <c r="IAD320" s="96"/>
      <c r="IAE320" s="96"/>
      <c r="IAF320" s="96"/>
      <c r="IAG320" s="96"/>
      <c r="IAH320" s="96"/>
      <c r="IAI320" s="96"/>
      <c r="IAJ320" s="96"/>
      <c r="IAK320" s="96"/>
      <c r="IAL320" s="96"/>
      <c r="IAM320" s="96"/>
      <c r="IAN320" s="96"/>
      <c r="IAO320" s="96"/>
      <c r="IAP320" s="96"/>
      <c r="IAQ320" s="96"/>
      <c r="IAR320" s="96"/>
      <c r="IAS320" s="96"/>
      <c r="IAT320" s="96"/>
      <c r="IAU320" s="96"/>
      <c r="IAV320" s="96"/>
      <c r="IAW320" s="96"/>
      <c r="IAX320" s="96"/>
      <c r="IAY320" s="96"/>
      <c r="IAZ320" s="96"/>
      <c r="IBA320" s="96"/>
      <c r="IBB320" s="96"/>
      <c r="IBC320" s="96"/>
      <c r="IBD320" s="96"/>
      <c r="IBE320" s="96"/>
      <c r="IBF320" s="96"/>
      <c r="IBG320" s="96"/>
      <c r="IBH320" s="96"/>
      <c r="IBI320" s="96"/>
      <c r="IBJ320" s="96"/>
      <c r="IBK320" s="96"/>
      <c r="IBL320" s="96"/>
      <c r="IBM320" s="96"/>
      <c r="IBN320" s="96"/>
      <c r="IBO320" s="96"/>
      <c r="IBP320" s="96"/>
      <c r="IBQ320" s="96"/>
      <c r="IBR320" s="96"/>
      <c r="IBS320" s="96"/>
      <c r="IBT320" s="96"/>
      <c r="IBU320" s="96"/>
      <c r="IBV320" s="96"/>
      <c r="IBW320" s="96"/>
      <c r="IBX320" s="96"/>
      <c r="IBY320" s="96"/>
      <c r="IBZ320" s="96"/>
      <c r="ICA320" s="96"/>
      <c r="ICB320" s="96"/>
      <c r="ICC320" s="96"/>
      <c r="ICD320" s="96"/>
      <c r="ICE320" s="96"/>
      <c r="ICF320" s="96"/>
      <c r="ICG320" s="96"/>
      <c r="ICH320" s="96"/>
      <c r="ICI320" s="96"/>
      <c r="ICJ320" s="96"/>
      <c r="ICK320" s="96"/>
      <c r="ICL320" s="96"/>
      <c r="ICM320" s="96"/>
      <c r="ICN320" s="96"/>
      <c r="ICO320" s="96"/>
      <c r="ICP320" s="96"/>
      <c r="ICQ320" s="96"/>
      <c r="ICR320" s="96"/>
      <c r="ICS320" s="96"/>
      <c r="ICT320" s="96"/>
      <c r="ICU320" s="96"/>
      <c r="ICV320" s="96"/>
      <c r="ICW320" s="96"/>
      <c r="ICX320" s="96"/>
      <c r="ICY320" s="96"/>
      <c r="ICZ320" s="96"/>
      <c r="IDA320" s="96"/>
      <c r="IDB320" s="96"/>
      <c r="IDC320" s="96"/>
      <c r="IDD320" s="96"/>
      <c r="IDE320" s="96"/>
      <c r="IDF320" s="96"/>
      <c r="IDG320" s="96"/>
      <c r="IDH320" s="96"/>
      <c r="IDI320" s="96"/>
      <c r="IDJ320" s="96"/>
      <c r="IDK320" s="96"/>
      <c r="IDL320" s="96"/>
      <c r="IDM320" s="96"/>
      <c r="IDN320" s="96"/>
      <c r="IDO320" s="96"/>
      <c r="IDP320" s="96"/>
      <c r="IDQ320" s="96"/>
      <c r="IDR320" s="96"/>
      <c r="IDS320" s="96"/>
      <c r="IDT320" s="96"/>
      <c r="IDU320" s="96"/>
      <c r="IDV320" s="96"/>
      <c r="IDW320" s="96"/>
      <c r="IDX320" s="96"/>
      <c r="IDY320" s="96"/>
      <c r="IDZ320" s="96"/>
      <c r="IEA320" s="96"/>
      <c r="IEB320" s="96"/>
      <c r="IEC320" s="96"/>
      <c r="IED320" s="96"/>
      <c r="IEE320" s="96"/>
      <c r="IEF320" s="96"/>
      <c r="IEG320" s="96"/>
      <c r="IEH320" s="96"/>
      <c r="IEI320" s="96"/>
      <c r="IEJ320" s="96"/>
      <c r="IEK320" s="96"/>
      <c r="IEL320" s="96"/>
      <c r="IEM320" s="96"/>
      <c r="IEN320" s="96"/>
      <c r="IEO320" s="96"/>
      <c r="IEP320" s="96"/>
      <c r="IEQ320" s="96"/>
      <c r="IER320" s="96"/>
      <c r="IES320" s="96"/>
      <c r="IET320" s="96"/>
      <c r="IEU320" s="96"/>
      <c r="IEV320" s="96"/>
      <c r="IEW320" s="96"/>
      <c r="IEX320" s="96"/>
      <c r="IEY320" s="96"/>
      <c r="IEZ320" s="96"/>
      <c r="IFA320" s="96"/>
      <c r="IFB320" s="96"/>
      <c r="IFC320" s="96"/>
      <c r="IFD320" s="96"/>
      <c r="IFE320" s="96"/>
      <c r="IFF320" s="96"/>
      <c r="IFG320" s="96"/>
      <c r="IFH320" s="96"/>
      <c r="IFI320" s="96"/>
      <c r="IFJ320" s="96"/>
      <c r="IFK320" s="96"/>
      <c r="IFL320" s="96"/>
      <c r="IFM320" s="96"/>
      <c r="IFN320" s="96"/>
      <c r="IFO320" s="96"/>
      <c r="IFP320" s="96"/>
      <c r="IFQ320" s="96"/>
      <c r="IFR320" s="96"/>
      <c r="IFS320" s="96"/>
      <c r="IFT320" s="96"/>
      <c r="IFU320" s="96"/>
      <c r="IFV320" s="96"/>
      <c r="IFW320" s="96"/>
      <c r="IFX320" s="96"/>
      <c r="IFY320" s="96"/>
      <c r="IFZ320" s="96"/>
      <c r="IGA320" s="96"/>
      <c r="IGB320" s="96"/>
      <c r="IGC320" s="96"/>
      <c r="IGD320" s="96"/>
      <c r="IGE320" s="96"/>
      <c r="IGF320" s="96"/>
      <c r="IGG320" s="96"/>
      <c r="IGH320" s="96"/>
      <c r="IGI320" s="96"/>
      <c r="IGJ320" s="96"/>
      <c r="IGK320" s="96"/>
      <c r="IGL320" s="96"/>
      <c r="IGM320" s="96"/>
      <c r="IGN320" s="96"/>
      <c r="IGO320" s="96"/>
      <c r="IGP320" s="96"/>
      <c r="IGQ320" s="96"/>
      <c r="IGR320" s="96"/>
      <c r="IGS320" s="96"/>
      <c r="IGT320" s="96"/>
      <c r="IGU320" s="96"/>
      <c r="IGV320" s="96"/>
      <c r="IGW320" s="96"/>
      <c r="IGX320" s="96"/>
      <c r="IGY320" s="96"/>
      <c r="IGZ320" s="96"/>
      <c r="IHA320" s="96"/>
      <c r="IHB320" s="96"/>
      <c r="IHC320" s="96"/>
      <c r="IHD320" s="96"/>
      <c r="IHE320" s="96"/>
      <c r="IHF320" s="96"/>
      <c r="IHG320" s="96"/>
      <c r="IHH320" s="96"/>
      <c r="IHI320" s="96"/>
      <c r="IHJ320" s="96"/>
      <c r="IHK320" s="96"/>
      <c r="IHL320" s="96"/>
      <c r="IHM320" s="96"/>
      <c r="IHN320" s="96"/>
      <c r="IHO320" s="96"/>
      <c r="IHP320" s="96"/>
      <c r="IHQ320" s="96"/>
      <c r="IHR320" s="96"/>
      <c r="IHS320" s="96"/>
      <c r="IHT320" s="96"/>
      <c r="IHU320" s="96"/>
      <c r="IHV320" s="96"/>
      <c r="IHW320" s="96"/>
      <c r="IHX320" s="96"/>
      <c r="IHY320" s="96"/>
      <c r="IHZ320" s="96"/>
      <c r="IIA320" s="96"/>
      <c r="IIB320" s="96"/>
      <c r="IIC320" s="96"/>
      <c r="IID320" s="96"/>
      <c r="IIE320" s="96"/>
      <c r="IIF320" s="96"/>
      <c r="IIG320" s="96"/>
      <c r="IIH320" s="96"/>
      <c r="III320" s="96"/>
      <c r="IIJ320" s="96"/>
      <c r="IIK320" s="96"/>
      <c r="IIL320" s="96"/>
      <c r="IIM320" s="96"/>
      <c r="IIN320" s="96"/>
      <c r="IIO320" s="96"/>
      <c r="IIP320" s="96"/>
      <c r="IIQ320" s="96"/>
      <c r="IIR320" s="96"/>
      <c r="IIS320" s="96"/>
      <c r="IIT320" s="96"/>
      <c r="IIU320" s="96"/>
      <c r="IIV320" s="96"/>
      <c r="IIW320" s="96"/>
      <c r="IIX320" s="96"/>
      <c r="IIY320" s="96"/>
      <c r="IIZ320" s="96"/>
      <c r="IJA320" s="96"/>
      <c r="IJB320" s="96"/>
      <c r="IJC320" s="96"/>
      <c r="IJD320" s="96"/>
      <c r="IJE320" s="96"/>
      <c r="IJF320" s="96"/>
      <c r="IJG320" s="96"/>
      <c r="IJH320" s="96"/>
      <c r="IJI320" s="96"/>
      <c r="IJJ320" s="96"/>
      <c r="IJK320" s="96"/>
      <c r="IJL320" s="96"/>
      <c r="IJM320" s="96"/>
      <c r="IJN320" s="96"/>
      <c r="IJO320" s="96"/>
      <c r="IJP320" s="96"/>
      <c r="IJQ320" s="96"/>
      <c r="IJR320" s="96"/>
      <c r="IJS320" s="96"/>
      <c r="IJT320" s="96"/>
      <c r="IJU320" s="96"/>
      <c r="IJV320" s="96"/>
      <c r="IJW320" s="96"/>
      <c r="IJX320" s="96"/>
      <c r="IJY320" s="96"/>
      <c r="IJZ320" s="96"/>
      <c r="IKA320" s="96"/>
      <c r="IKB320" s="96"/>
      <c r="IKC320" s="96"/>
      <c r="IKD320" s="96"/>
      <c r="IKE320" s="96"/>
      <c r="IKF320" s="96"/>
      <c r="IKG320" s="96"/>
      <c r="IKH320" s="96"/>
      <c r="IKI320" s="96"/>
      <c r="IKJ320" s="96"/>
      <c r="IKK320" s="96"/>
      <c r="IKL320" s="96"/>
      <c r="IKM320" s="96"/>
      <c r="IKN320" s="96"/>
      <c r="IKO320" s="96"/>
      <c r="IKP320" s="96"/>
      <c r="IKQ320" s="96"/>
      <c r="IKR320" s="96"/>
      <c r="IKS320" s="96"/>
      <c r="IKT320" s="96"/>
      <c r="IKU320" s="96"/>
      <c r="IKV320" s="96"/>
      <c r="IKW320" s="96"/>
      <c r="IKX320" s="96"/>
      <c r="IKY320" s="96"/>
      <c r="IKZ320" s="96"/>
      <c r="ILA320" s="96"/>
      <c r="ILB320" s="96"/>
      <c r="ILC320" s="96"/>
      <c r="ILD320" s="96"/>
      <c r="ILE320" s="96"/>
      <c r="ILF320" s="96"/>
      <c r="ILG320" s="96"/>
      <c r="ILH320" s="96"/>
      <c r="ILI320" s="96"/>
      <c r="ILJ320" s="96"/>
      <c r="ILK320" s="96"/>
      <c r="ILL320" s="96"/>
      <c r="ILM320" s="96"/>
      <c r="ILN320" s="96"/>
      <c r="ILO320" s="96"/>
      <c r="ILP320" s="96"/>
      <c r="ILQ320" s="96"/>
      <c r="ILR320" s="96"/>
      <c r="ILS320" s="96"/>
      <c r="ILT320" s="96"/>
      <c r="ILU320" s="96"/>
      <c r="ILV320" s="96"/>
      <c r="ILW320" s="96"/>
      <c r="ILX320" s="96"/>
      <c r="ILY320" s="96"/>
      <c r="ILZ320" s="96"/>
      <c r="IMA320" s="96"/>
      <c r="IMB320" s="96"/>
      <c r="IMC320" s="96"/>
      <c r="IMD320" s="96"/>
      <c r="IME320" s="96"/>
      <c r="IMF320" s="96"/>
      <c r="IMG320" s="96"/>
      <c r="IMH320" s="96"/>
      <c r="IMI320" s="96"/>
      <c r="IMJ320" s="96"/>
      <c r="IMK320" s="96"/>
      <c r="IML320" s="96"/>
      <c r="IMM320" s="96"/>
      <c r="IMN320" s="96"/>
      <c r="IMO320" s="96"/>
      <c r="IMP320" s="96"/>
      <c r="IMQ320" s="96"/>
      <c r="IMR320" s="96"/>
      <c r="IMS320" s="96"/>
      <c r="IMT320" s="96"/>
      <c r="IMU320" s="96"/>
      <c r="IMV320" s="96"/>
      <c r="IMW320" s="96"/>
      <c r="IMX320" s="96"/>
      <c r="IMY320" s="96"/>
      <c r="IMZ320" s="96"/>
      <c r="INA320" s="96"/>
      <c r="INB320" s="96"/>
      <c r="INC320" s="96"/>
      <c r="IND320" s="96"/>
      <c r="INE320" s="96"/>
      <c r="INF320" s="96"/>
      <c r="ING320" s="96"/>
      <c r="INH320" s="96"/>
      <c r="INI320" s="96"/>
      <c r="INJ320" s="96"/>
      <c r="INK320" s="96"/>
      <c r="INL320" s="96"/>
      <c r="INM320" s="96"/>
      <c r="INN320" s="96"/>
      <c r="INO320" s="96"/>
      <c r="INP320" s="96"/>
      <c r="INQ320" s="96"/>
      <c r="INR320" s="96"/>
      <c r="INS320" s="96"/>
      <c r="INT320" s="96"/>
      <c r="INU320" s="96"/>
      <c r="INV320" s="96"/>
      <c r="INW320" s="96"/>
      <c r="INX320" s="96"/>
      <c r="INY320" s="96"/>
      <c r="INZ320" s="96"/>
      <c r="IOA320" s="96"/>
      <c r="IOB320" s="96"/>
      <c r="IOC320" s="96"/>
      <c r="IOD320" s="96"/>
      <c r="IOE320" s="96"/>
      <c r="IOF320" s="96"/>
      <c r="IOG320" s="96"/>
      <c r="IOH320" s="96"/>
      <c r="IOI320" s="96"/>
      <c r="IOJ320" s="96"/>
      <c r="IOK320" s="96"/>
      <c r="IOL320" s="96"/>
      <c r="IOM320" s="96"/>
      <c r="ION320" s="96"/>
      <c r="IOO320" s="96"/>
      <c r="IOP320" s="96"/>
      <c r="IOQ320" s="96"/>
      <c r="IOR320" s="96"/>
      <c r="IOS320" s="96"/>
      <c r="IOT320" s="96"/>
      <c r="IOU320" s="96"/>
      <c r="IOV320" s="96"/>
      <c r="IOW320" s="96"/>
      <c r="IOX320" s="96"/>
      <c r="IOY320" s="96"/>
      <c r="IOZ320" s="96"/>
      <c r="IPA320" s="96"/>
      <c r="IPB320" s="96"/>
      <c r="IPC320" s="96"/>
      <c r="IPD320" s="96"/>
      <c r="IPE320" s="96"/>
      <c r="IPF320" s="96"/>
      <c r="IPG320" s="96"/>
      <c r="IPH320" s="96"/>
      <c r="IPI320" s="96"/>
      <c r="IPJ320" s="96"/>
      <c r="IPK320" s="96"/>
      <c r="IPL320" s="96"/>
      <c r="IPM320" s="96"/>
      <c r="IPN320" s="96"/>
      <c r="IPO320" s="96"/>
      <c r="IPP320" s="96"/>
      <c r="IPQ320" s="96"/>
      <c r="IPR320" s="96"/>
      <c r="IPS320" s="96"/>
      <c r="IPT320" s="96"/>
      <c r="IPU320" s="96"/>
      <c r="IPV320" s="96"/>
      <c r="IPW320" s="96"/>
      <c r="IPX320" s="96"/>
      <c r="IPY320" s="96"/>
      <c r="IPZ320" s="96"/>
      <c r="IQA320" s="96"/>
      <c r="IQB320" s="96"/>
      <c r="IQC320" s="96"/>
      <c r="IQD320" s="96"/>
      <c r="IQE320" s="96"/>
      <c r="IQF320" s="96"/>
      <c r="IQG320" s="96"/>
      <c r="IQH320" s="96"/>
      <c r="IQI320" s="96"/>
      <c r="IQJ320" s="96"/>
      <c r="IQK320" s="96"/>
      <c r="IQL320" s="96"/>
      <c r="IQM320" s="96"/>
      <c r="IQN320" s="96"/>
      <c r="IQO320" s="96"/>
      <c r="IQP320" s="96"/>
      <c r="IQQ320" s="96"/>
      <c r="IQR320" s="96"/>
      <c r="IQS320" s="96"/>
      <c r="IQT320" s="96"/>
      <c r="IQU320" s="96"/>
      <c r="IQV320" s="96"/>
      <c r="IQW320" s="96"/>
      <c r="IQX320" s="96"/>
      <c r="IQY320" s="96"/>
      <c r="IQZ320" s="96"/>
      <c r="IRA320" s="96"/>
      <c r="IRB320" s="96"/>
      <c r="IRC320" s="96"/>
      <c r="IRD320" s="96"/>
      <c r="IRE320" s="96"/>
      <c r="IRF320" s="96"/>
      <c r="IRG320" s="96"/>
      <c r="IRH320" s="96"/>
      <c r="IRI320" s="96"/>
      <c r="IRJ320" s="96"/>
      <c r="IRK320" s="96"/>
      <c r="IRL320" s="96"/>
      <c r="IRM320" s="96"/>
      <c r="IRN320" s="96"/>
      <c r="IRO320" s="96"/>
      <c r="IRP320" s="96"/>
      <c r="IRQ320" s="96"/>
      <c r="IRR320" s="96"/>
      <c r="IRS320" s="96"/>
      <c r="IRT320" s="96"/>
      <c r="IRU320" s="96"/>
      <c r="IRV320" s="96"/>
      <c r="IRW320" s="96"/>
      <c r="IRX320" s="96"/>
      <c r="IRY320" s="96"/>
      <c r="IRZ320" s="96"/>
      <c r="ISA320" s="96"/>
      <c r="ISB320" s="96"/>
      <c r="ISC320" s="96"/>
      <c r="ISD320" s="96"/>
      <c r="ISE320" s="96"/>
      <c r="ISF320" s="96"/>
      <c r="ISG320" s="96"/>
      <c r="ISH320" s="96"/>
      <c r="ISI320" s="96"/>
      <c r="ISJ320" s="96"/>
      <c r="ISK320" s="96"/>
      <c r="ISL320" s="96"/>
      <c r="ISM320" s="96"/>
      <c r="ISN320" s="96"/>
      <c r="ISO320" s="96"/>
      <c r="ISP320" s="96"/>
      <c r="ISQ320" s="96"/>
      <c r="ISR320" s="96"/>
      <c r="ISS320" s="96"/>
      <c r="IST320" s="96"/>
      <c r="ISU320" s="96"/>
      <c r="ISV320" s="96"/>
      <c r="ISW320" s="96"/>
      <c r="ISX320" s="96"/>
      <c r="ISY320" s="96"/>
      <c r="ISZ320" s="96"/>
      <c r="ITA320" s="96"/>
      <c r="ITB320" s="96"/>
      <c r="ITC320" s="96"/>
      <c r="ITD320" s="96"/>
      <c r="ITE320" s="96"/>
      <c r="ITF320" s="96"/>
      <c r="ITG320" s="96"/>
      <c r="ITH320" s="96"/>
      <c r="ITI320" s="96"/>
      <c r="ITJ320" s="96"/>
      <c r="ITK320" s="96"/>
      <c r="ITL320" s="96"/>
      <c r="ITM320" s="96"/>
      <c r="ITN320" s="96"/>
      <c r="ITO320" s="96"/>
      <c r="ITP320" s="96"/>
      <c r="ITQ320" s="96"/>
      <c r="ITR320" s="96"/>
      <c r="ITS320" s="96"/>
      <c r="ITT320" s="96"/>
      <c r="ITU320" s="96"/>
      <c r="ITV320" s="96"/>
      <c r="ITW320" s="96"/>
      <c r="ITX320" s="96"/>
      <c r="ITY320" s="96"/>
      <c r="ITZ320" s="96"/>
      <c r="IUA320" s="96"/>
      <c r="IUB320" s="96"/>
      <c r="IUC320" s="96"/>
      <c r="IUD320" s="96"/>
      <c r="IUE320" s="96"/>
      <c r="IUF320" s="96"/>
      <c r="IUG320" s="96"/>
      <c r="IUH320" s="96"/>
      <c r="IUI320" s="96"/>
      <c r="IUJ320" s="96"/>
      <c r="IUK320" s="96"/>
      <c r="IUL320" s="96"/>
      <c r="IUM320" s="96"/>
      <c r="IUN320" s="96"/>
      <c r="IUO320" s="96"/>
      <c r="IUP320" s="96"/>
      <c r="IUQ320" s="96"/>
      <c r="IUR320" s="96"/>
      <c r="IUS320" s="96"/>
      <c r="IUT320" s="96"/>
      <c r="IUU320" s="96"/>
      <c r="IUV320" s="96"/>
      <c r="IUW320" s="96"/>
      <c r="IUX320" s="96"/>
      <c r="IUY320" s="96"/>
      <c r="IUZ320" s="96"/>
      <c r="IVA320" s="96"/>
      <c r="IVB320" s="96"/>
      <c r="IVC320" s="96"/>
      <c r="IVD320" s="96"/>
      <c r="IVE320" s="96"/>
      <c r="IVF320" s="96"/>
      <c r="IVG320" s="96"/>
      <c r="IVH320" s="96"/>
      <c r="IVI320" s="96"/>
      <c r="IVJ320" s="96"/>
      <c r="IVK320" s="96"/>
      <c r="IVL320" s="96"/>
      <c r="IVM320" s="96"/>
      <c r="IVN320" s="96"/>
      <c r="IVO320" s="96"/>
      <c r="IVP320" s="96"/>
      <c r="IVQ320" s="96"/>
      <c r="IVR320" s="96"/>
      <c r="IVS320" s="96"/>
      <c r="IVT320" s="96"/>
      <c r="IVU320" s="96"/>
      <c r="IVV320" s="96"/>
      <c r="IVW320" s="96"/>
      <c r="IVX320" s="96"/>
      <c r="IVY320" s="96"/>
      <c r="IVZ320" s="96"/>
      <c r="IWA320" s="96"/>
      <c r="IWB320" s="96"/>
      <c r="IWC320" s="96"/>
      <c r="IWD320" s="96"/>
      <c r="IWE320" s="96"/>
      <c r="IWF320" s="96"/>
      <c r="IWG320" s="96"/>
      <c r="IWH320" s="96"/>
      <c r="IWI320" s="96"/>
      <c r="IWJ320" s="96"/>
      <c r="IWK320" s="96"/>
      <c r="IWL320" s="96"/>
      <c r="IWM320" s="96"/>
      <c r="IWN320" s="96"/>
      <c r="IWO320" s="96"/>
      <c r="IWP320" s="96"/>
      <c r="IWQ320" s="96"/>
      <c r="IWR320" s="96"/>
      <c r="IWS320" s="96"/>
      <c r="IWT320" s="96"/>
      <c r="IWU320" s="96"/>
      <c r="IWV320" s="96"/>
      <c r="IWW320" s="96"/>
      <c r="IWX320" s="96"/>
      <c r="IWY320" s="96"/>
      <c r="IWZ320" s="96"/>
      <c r="IXA320" s="96"/>
      <c r="IXB320" s="96"/>
      <c r="IXC320" s="96"/>
      <c r="IXD320" s="96"/>
      <c r="IXE320" s="96"/>
      <c r="IXF320" s="96"/>
      <c r="IXG320" s="96"/>
      <c r="IXH320" s="96"/>
      <c r="IXI320" s="96"/>
      <c r="IXJ320" s="96"/>
      <c r="IXK320" s="96"/>
      <c r="IXL320" s="96"/>
      <c r="IXM320" s="96"/>
      <c r="IXN320" s="96"/>
      <c r="IXO320" s="96"/>
      <c r="IXP320" s="96"/>
      <c r="IXQ320" s="96"/>
      <c r="IXR320" s="96"/>
      <c r="IXS320" s="96"/>
      <c r="IXT320" s="96"/>
      <c r="IXU320" s="96"/>
      <c r="IXV320" s="96"/>
      <c r="IXW320" s="96"/>
      <c r="IXX320" s="96"/>
      <c r="IXY320" s="96"/>
      <c r="IXZ320" s="96"/>
      <c r="IYA320" s="96"/>
      <c r="IYB320" s="96"/>
      <c r="IYC320" s="96"/>
      <c r="IYD320" s="96"/>
      <c r="IYE320" s="96"/>
      <c r="IYF320" s="96"/>
      <c r="IYG320" s="96"/>
      <c r="IYH320" s="96"/>
      <c r="IYI320" s="96"/>
      <c r="IYJ320" s="96"/>
      <c r="IYK320" s="96"/>
      <c r="IYL320" s="96"/>
      <c r="IYM320" s="96"/>
      <c r="IYN320" s="96"/>
      <c r="IYO320" s="96"/>
      <c r="IYP320" s="96"/>
      <c r="IYQ320" s="96"/>
      <c r="IYR320" s="96"/>
      <c r="IYS320" s="96"/>
      <c r="IYT320" s="96"/>
      <c r="IYU320" s="96"/>
      <c r="IYV320" s="96"/>
      <c r="IYW320" s="96"/>
      <c r="IYX320" s="96"/>
      <c r="IYY320" s="96"/>
      <c r="IYZ320" s="96"/>
      <c r="IZA320" s="96"/>
      <c r="IZB320" s="96"/>
      <c r="IZC320" s="96"/>
      <c r="IZD320" s="96"/>
      <c r="IZE320" s="96"/>
      <c r="IZF320" s="96"/>
      <c r="IZG320" s="96"/>
      <c r="IZH320" s="96"/>
      <c r="IZI320" s="96"/>
      <c r="IZJ320" s="96"/>
      <c r="IZK320" s="96"/>
      <c r="IZL320" s="96"/>
      <c r="IZM320" s="96"/>
      <c r="IZN320" s="96"/>
      <c r="IZO320" s="96"/>
      <c r="IZP320" s="96"/>
      <c r="IZQ320" s="96"/>
      <c r="IZR320" s="96"/>
      <c r="IZS320" s="96"/>
      <c r="IZT320" s="96"/>
      <c r="IZU320" s="96"/>
      <c r="IZV320" s="96"/>
      <c r="IZW320" s="96"/>
      <c r="IZX320" s="96"/>
      <c r="IZY320" s="96"/>
      <c r="IZZ320" s="96"/>
      <c r="JAA320" s="96"/>
      <c r="JAB320" s="96"/>
      <c r="JAC320" s="96"/>
      <c r="JAD320" s="96"/>
      <c r="JAE320" s="96"/>
      <c r="JAF320" s="96"/>
      <c r="JAG320" s="96"/>
      <c r="JAH320" s="96"/>
      <c r="JAI320" s="96"/>
      <c r="JAJ320" s="96"/>
      <c r="JAK320" s="96"/>
      <c r="JAL320" s="96"/>
      <c r="JAM320" s="96"/>
      <c r="JAN320" s="96"/>
      <c r="JAO320" s="96"/>
      <c r="JAP320" s="96"/>
      <c r="JAQ320" s="96"/>
      <c r="JAR320" s="96"/>
      <c r="JAS320" s="96"/>
      <c r="JAT320" s="96"/>
      <c r="JAU320" s="96"/>
      <c r="JAV320" s="96"/>
      <c r="JAW320" s="96"/>
      <c r="JAX320" s="96"/>
      <c r="JAY320" s="96"/>
      <c r="JAZ320" s="96"/>
      <c r="JBA320" s="96"/>
      <c r="JBB320" s="96"/>
      <c r="JBC320" s="96"/>
      <c r="JBD320" s="96"/>
      <c r="JBE320" s="96"/>
      <c r="JBF320" s="96"/>
      <c r="JBG320" s="96"/>
      <c r="JBH320" s="96"/>
      <c r="JBI320" s="96"/>
      <c r="JBJ320" s="96"/>
      <c r="JBK320" s="96"/>
      <c r="JBL320" s="96"/>
      <c r="JBM320" s="96"/>
      <c r="JBN320" s="96"/>
      <c r="JBO320" s="96"/>
      <c r="JBP320" s="96"/>
      <c r="JBQ320" s="96"/>
      <c r="JBR320" s="96"/>
      <c r="JBS320" s="96"/>
      <c r="JBT320" s="96"/>
      <c r="JBU320" s="96"/>
      <c r="JBV320" s="96"/>
      <c r="JBW320" s="96"/>
      <c r="JBX320" s="96"/>
      <c r="JBY320" s="96"/>
      <c r="JBZ320" s="96"/>
      <c r="JCA320" s="96"/>
      <c r="JCB320" s="96"/>
      <c r="JCC320" s="96"/>
      <c r="JCD320" s="96"/>
      <c r="JCE320" s="96"/>
      <c r="JCF320" s="96"/>
      <c r="JCG320" s="96"/>
      <c r="JCH320" s="96"/>
      <c r="JCI320" s="96"/>
      <c r="JCJ320" s="96"/>
      <c r="JCK320" s="96"/>
      <c r="JCL320" s="96"/>
      <c r="JCM320" s="96"/>
      <c r="JCN320" s="96"/>
      <c r="JCO320" s="96"/>
      <c r="JCP320" s="96"/>
      <c r="JCQ320" s="96"/>
      <c r="JCR320" s="96"/>
      <c r="JCS320" s="96"/>
      <c r="JCT320" s="96"/>
      <c r="JCU320" s="96"/>
      <c r="JCV320" s="96"/>
      <c r="JCW320" s="96"/>
      <c r="JCX320" s="96"/>
      <c r="JCY320" s="96"/>
      <c r="JCZ320" s="96"/>
      <c r="JDA320" s="96"/>
      <c r="JDB320" s="96"/>
      <c r="JDC320" s="96"/>
      <c r="JDD320" s="96"/>
      <c r="JDE320" s="96"/>
      <c r="JDF320" s="96"/>
      <c r="JDG320" s="96"/>
      <c r="JDH320" s="96"/>
      <c r="JDI320" s="96"/>
      <c r="JDJ320" s="96"/>
      <c r="JDK320" s="96"/>
      <c r="JDL320" s="96"/>
      <c r="JDM320" s="96"/>
      <c r="JDN320" s="96"/>
      <c r="JDO320" s="96"/>
      <c r="JDP320" s="96"/>
      <c r="JDQ320" s="96"/>
      <c r="JDR320" s="96"/>
      <c r="JDS320" s="96"/>
      <c r="JDT320" s="96"/>
      <c r="JDU320" s="96"/>
      <c r="JDV320" s="96"/>
      <c r="JDW320" s="96"/>
      <c r="JDX320" s="96"/>
      <c r="JDY320" s="96"/>
      <c r="JDZ320" s="96"/>
      <c r="JEA320" s="96"/>
      <c r="JEB320" s="96"/>
      <c r="JEC320" s="96"/>
      <c r="JED320" s="96"/>
      <c r="JEE320" s="96"/>
      <c r="JEF320" s="96"/>
      <c r="JEG320" s="96"/>
      <c r="JEH320" s="96"/>
      <c r="JEI320" s="96"/>
      <c r="JEJ320" s="96"/>
      <c r="JEK320" s="96"/>
      <c r="JEL320" s="96"/>
      <c r="JEM320" s="96"/>
      <c r="JEN320" s="96"/>
      <c r="JEO320" s="96"/>
      <c r="JEP320" s="96"/>
      <c r="JEQ320" s="96"/>
      <c r="JER320" s="96"/>
      <c r="JES320" s="96"/>
      <c r="JET320" s="96"/>
      <c r="JEU320" s="96"/>
      <c r="JEV320" s="96"/>
      <c r="JEW320" s="96"/>
      <c r="JEX320" s="96"/>
      <c r="JEY320" s="96"/>
      <c r="JEZ320" s="96"/>
      <c r="JFA320" s="96"/>
      <c r="JFB320" s="96"/>
      <c r="JFC320" s="96"/>
      <c r="JFD320" s="96"/>
      <c r="JFE320" s="96"/>
      <c r="JFF320" s="96"/>
      <c r="JFG320" s="96"/>
      <c r="JFH320" s="96"/>
      <c r="JFI320" s="96"/>
      <c r="JFJ320" s="96"/>
      <c r="JFK320" s="96"/>
      <c r="JFL320" s="96"/>
      <c r="JFM320" s="96"/>
      <c r="JFN320" s="96"/>
      <c r="JFO320" s="96"/>
      <c r="JFP320" s="96"/>
      <c r="JFQ320" s="96"/>
      <c r="JFR320" s="96"/>
      <c r="JFS320" s="96"/>
      <c r="JFT320" s="96"/>
      <c r="JFU320" s="96"/>
      <c r="JFV320" s="96"/>
      <c r="JFW320" s="96"/>
      <c r="JFX320" s="96"/>
      <c r="JFY320" s="96"/>
      <c r="JFZ320" s="96"/>
      <c r="JGA320" s="96"/>
      <c r="JGB320" s="96"/>
      <c r="JGC320" s="96"/>
      <c r="JGD320" s="96"/>
      <c r="JGE320" s="96"/>
      <c r="JGF320" s="96"/>
      <c r="JGG320" s="96"/>
      <c r="JGH320" s="96"/>
      <c r="JGI320" s="96"/>
      <c r="JGJ320" s="96"/>
      <c r="JGK320" s="96"/>
      <c r="JGL320" s="96"/>
      <c r="JGM320" s="96"/>
      <c r="JGN320" s="96"/>
      <c r="JGO320" s="96"/>
      <c r="JGP320" s="96"/>
      <c r="JGQ320" s="96"/>
      <c r="JGR320" s="96"/>
      <c r="JGS320" s="96"/>
      <c r="JGT320" s="96"/>
      <c r="JGU320" s="96"/>
      <c r="JGV320" s="96"/>
      <c r="JGW320" s="96"/>
      <c r="JGX320" s="96"/>
      <c r="JGY320" s="96"/>
      <c r="JGZ320" s="96"/>
      <c r="JHA320" s="96"/>
      <c r="JHB320" s="96"/>
      <c r="JHC320" s="96"/>
      <c r="JHD320" s="96"/>
      <c r="JHE320" s="96"/>
      <c r="JHF320" s="96"/>
      <c r="JHG320" s="96"/>
      <c r="JHH320" s="96"/>
      <c r="JHI320" s="96"/>
      <c r="JHJ320" s="96"/>
      <c r="JHK320" s="96"/>
      <c r="JHL320" s="96"/>
      <c r="JHM320" s="96"/>
      <c r="JHN320" s="96"/>
      <c r="JHO320" s="96"/>
      <c r="JHP320" s="96"/>
      <c r="JHQ320" s="96"/>
      <c r="JHR320" s="96"/>
      <c r="JHS320" s="96"/>
      <c r="JHT320" s="96"/>
      <c r="JHU320" s="96"/>
      <c r="JHV320" s="96"/>
      <c r="JHW320" s="96"/>
      <c r="JHX320" s="96"/>
      <c r="JHY320" s="96"/>
      <c r="JHZ320" s="96"/>
      <c r="JIA320" s="96"/>
      <c r="JIB320" s="96"/>
      <c r="JIC320" s="96"/>
      <c r="JID320" s="96"/>
      <c r="JIE320" s="96"/>
      <c r="JIF320" s="96"/>
      <c r="JIG320" s="96"/>
      <c r="JIH320" s="96"/>
      <c r="JII320" s="96"/>
      <c r="JIJ320" s="96"/>
      <c r="JIK320" s="96"/>
      <c r="JIL320" s="96"/>
      <c r="JIM320" s="96"/>
      <c r="JIN320" s="96"/>
      <c r="JIO320" s="96"/>
      <c r="JIP320" s="96"/>
      <c r="JIQ320" s="96"/>
      <c r="JIR320" s="96"/>
      <c r="JIS320" s="96"/>
      <c r="JIT320" s="96"/>
      <c r="JIU320" s="96"/>
      <c r="JIV320" s="96"/>
      <c r="JIW320" s="96"/>
      <c r="JIX320" s="96"/>
      <c r="JIY320" s="96"/>
      <c r="JIZ320" s="96"/>
      <c r="JJA320" s="96"/>
      <c r="JJB320" s="96"/>
      <c r="JJC320" s="96"/>
      <c r="JJD320" s="96"/>
      <c r="JJE320" s="96"/>
      <c r="JJF320" s="96"/>
      <c r="JJG320" s="96"/>
      <c r="JJH320" s="96"/>
      <c r="JJI320" s="96"/>
      <c r="JJJ320" s="96"/>
      <c r="JJK320" s="96"/>
      <c r="JJL320" s="96"/>
      <c r="JJM320" s="96"/>
      <c r="JJN320" s="96"/>
      <c r="JJO320" s="96"/>
      <c r="JJP320" s="96"/>
      <c r="JJQ320" s="96"/>
      <c r="JJR320" s="96"/>
      <c r="JJS320" s="96"/>
      <c r="JJT320" s="96"/>
      <c r="JJU320" s="96"/>
      <c r="JJV320" s="96"/>
      <c r="JJW320" s="96"/>
      <c r="JJX320" s="96"/>
      <c r="JJY320" s="96"/>
      <c r="JJZ320" s="96"/>
      <c r="JKA320" s="96"/>
      <c r="JKB320" s="96"/>
      <c r="JKC320" s="96"/>
      <c r="JKD320" s="96"/>
      <c r="JKE320" s="96"/>
      <c r="JKF320" s="96"/>
      <c r="JKG320" s="96"/>
      <c r="JKH320" s="96"/>
      <c r="JKI320" s="96"/>
      <c r="JKJ320" s="96"/>
      <c r="JKK320" s="96"/>
      <c r="JKL320" s="96"/>
      <c r="JKM320" s="96"/>
      <c r="JKN320" s="96"/>
      <c r="JKO320" s="96"/>
      <c r="JKP320" s="96"/>
      <c r="JKQ320" s="96"/>
      <c r="JKR320" s="96"/>
      <c r="JKS320" s="96"/>
      <c r="JKT320" s="96"/>
      <c r="JKU320" s="96"/>
      <c r="JKV320" s="96"/>
      <c r="JKW320" s="96"/>
      <c r="JKX320" s="96"/>
      <c r="JKY320" s="96"/>
      <c r="JKZ320" s="96"/>
      <c r="JLA320" s="96"/>
      <c r="JLB320" s="96"/>
      <c r="JLC320" s="96"/>
      <c r="JLD320" s="96"/>
      <c r="JLE320" s="96"/>
      <c r="JLF320" s="96"/>
      <c r="JLG320" s="96"/>
      <c r="JLH320" s="96"/>
      <c r="JLI320" s="96"/>
      <c r="JLJ320" s="96"/>
      <c r="JLK320" s="96"/>
      <c r="JLL320" s="96"/>
      <c r="JLM320" s="96"/>
      <c r="JLN320" s="96"/>
      <c r="JLO320" s="96"/>
      <c r="JLP320" s="96"/>
      <c r="JLQ320" s="96"/>
      <c r="JLR320" s="96"/>
      <c r="JLS320" s="96"/>
      <c r="JLT320" s="96"/>
      <c r="JLU320" s="96"/>
      <c r="JLV320" s="96"/>
      <c r="JLW320" s="96"/>
      <c r="JLX320" s="96"/>
      <c r="JLY320" s="96"/>
      <c r="JLZ320" s="96"/>
      <c r="JMA320" s="96"/>
      <c r="JMB320" s="96"/>
      <c r="JMC320" s="96"/>
      <c r="JMD320" s="96"/>
      <c r="JME320" s="96"/>
      <c r="JMF320" s="96"/>
      <c r="JMG320" s="96"/>
      <c r="JMH320" s="96"/>
      <c r="JMI320" s="96"/>
      <c r="JMJ320" s="96"/>
      <c r="JMK320" s="96"/>
      <c r="JML320" s="96"/>
      <c r="JMM320" s="96"/>
      <c r="JMN320" s="96"/>
      <c r="JMO320" s="96"/>
      <c r="JMP320" s="96"/>
      <c r="JMQ320" s="96"/>
      <c r="JMR320" s="96"/>
      <c r="JMS320" s="96"/>
      <c r="JMT320" s="96"/>
      <c r="JMU320" s="96"/>
      <c r="JMV320" s="96"/>
      <c r="JMW320" s="96"/>
      <c r="JMX320" s="96"/>
      <c r="JMY320" s="96"/>
      <c r="JMZ320" s="96"/>
      <c r="JNA320" s="96"/>
      <c r="JNB320" s="96"/>
      <c r="JNC320" s="96"/>
      <c r="JND320" s="96"/>
      <c r="JNE320" s="96"/>
      <c r="JNF320" s="96"/>
      <c r="JNG320" s="96"/>
      <c r="JNH320" s="96"/>
      <c r="JNI320" s="96"/>
      <c r="JNJ320" s="96"/>
      <c r="JNK320" s="96"/>
      <c r="JNL320" s="96"/>
      <c r="JNM320" s="96"/>
      <c r="JNN320" s="96"/>
      <c r="JNO320" s="96"/>
      <c r="JNP320" s="96"/>
      <c r="JNQ320" s="96"/>
      <c r="JNR320" s="96"/>
      <c r="JNS320" s="96"/>
      <c r="JNT320" s="96"/>
      <c r="JNU320" s="96"/>
      <c r="JNV320" s="96"/>
      <c r="JNW320" s="96"/>
      <c r="JNX320" s="96"/>
      <c r="JNY320" s="96"/>
      <c r="JNZ320" s="96"/>
      <c r="JOA320" s="96"/>
      <c r="JOB320" s="96"/>
      <c r="JOC320" s="96"/>
      <c r="JOD320" s="96"/>
      <c r="JOE320" s="96"/>
      <c r="JOF320" s="96"/>
      <c r="JOG320" s="96"/>
      <c r="JOH320" s="96"/>
      <c r="JOI320" s="96"/>
      <c r="JOJ320" s="96"/>
      <c r="JOK320" s="96"/>
      <c r="JOL320" s="96"/>
      <c r="JOM320" s="96"/>
      <c r="JON320" s="96"/>
      <c r="JOO320" s="96"/>
      <c r="JOP320" s="96"/>
      <c r="JOQ320" s="96"/>
      <c r="JOR320" s="96"/>
      <c r="JOS320" s="96"/>
      <c r="JOT320" s="96"/>
      <c r="JOU320" s="96"/>
      <c r="JOV320" s="96"/>
      <c r="JOW320" s="96"/>
      <c r="JOX320" s="96"/>
      <c r="JOY320" s="96"/>
      <c r="JOZ320" s="96"/>
      <c r="JPA320" s="96"/>
      <c r="JPB320" s="96"/>
      <c r="JPC320" s="96"/>
      <c r="JPD320" s="96"/>
      <c r="JPE320" s="96"/>
      <c r="JPF320" s="96"/>
      <c r="JPG320" s="96"/>
      <c r="JPH320" s="96"/>
      <c r="JPI320" s="96"/>
      <c r="JPJ320" s="96"/>
      <c r="JPK320" s="96"/>
      <c r="JPL320" s="96"/>
      <c r="JPM320" s="96"/>
      <c r="JPN320" s="96"/>
      <c r="JPO320" s="96"/>
      <c r="JPP320" s="96"/>
      <c r="JPQ320" s="96"/>
      <c r="JPR320" s="96"/>
      <c r="JPS320" s="96"/>
      <c r="JPT320" s="96"/>
      <c r="JPU320" s="96"/>
      <c r="JPV320" s="96"/>
      <c r="JPW320" s="96"/>
      <c r="JPX320" s="96"/>
      <c r="JPY320" s="96"/>
      <c r="JPZ320" s="96"/>
      <c r="JQA320" s="96"/>
      <c r="JQB320" s="96"/>
      <c r="JQC320" s="96"/>
      <c r="JQD320" s="96"/>
      <c r="JQE320" s="96"/>
      <c r="JQF320" s="96"/>
      <c r="JQG320" s="96"/>
      <c r="JQH320" s="96"/>
      <c r="JQI320" s="96"/>
      <c r="JQJ320" s="96"/>
      <c r="JQK320" s="96"/>
      <c r="JQL320" s="96"/>
      <c r="JQM320" s="96"/>
      <c r="JQN320" s="96"/>
      <c r="JQO320" s="96"/>
      <c r="JQP320" s="96"/>
      <c r="JQQ320" s="96"/>
      <c r="JQR320" s="96"/>
      <c r="JQS320" s="96"/>
      <c r="JQT320" s="96"/>
      <c r="JQU320" s="96"/>
      <c r="JQV320" s="96"/>
      <c r="JQW320" s="96"/>
      <c r="JQX320" s="96"/>
      <c r="JQY320" s="96"/>
      <c r="JQZ320" s="96"/>
      <c r="JRA320" s="96"/>
      <c r="JRB320" s="96"/>
      <c r="JRC320" s="96"/>
      <c r="JRD320" s="96"/>
      <c r="JRE320" s="96"/>
      <c r="JRF320" s="96"/>
      <c r="JRG320" s="96"/>
      <c r="JRH320" s="96"/>
      <c r="JRI320" s="96"/>
      <c r="JRJ320" s="96"/>
      <c r="JRK320" s="96"/>
      <c r="JRL320" s="96"/>
      <c r="JRM320" s="96"/>
      <c r="JRN320" s="96"/>
      <c r="JRO320" s="96"/>
      <c r="JRP320" s="96"/>
      <c r="JRQ320" s="96"/>
      <c r="JRR320" s="96"/>
      <c r="JRS320" s="96"/>
      <c r="JRT320" s="96"/>
      <c r="JRU320" s="96"/>
      <c r="JRV320" s="96"/>
      <c r="JRW320" s="96"/>
      <c r="JRX320" s="96"/>
      <c r="JRY320" s="96"/>
      <c r="JRZ320" s="96"/>
      <c r="JSA320" s="96"/>
      <c r="JSB320" s="96"/>
      <c r="JSC320" s="96"/>
      <c r="JSD320" s="96"/>
      <c r="JSE320" s="96"/>
      <c r="JSF320" s="96"/>
      <c r="JSG320" s="96"/>
      <c r="JSH320" s="96"/>
      <c r="JSI320" s="96"/>
      <c r="JSJ320" s="96"/>
      <c r="JSK320" s="96"/>
      <c r="JSL320" s="96"/>
      <c r="JSM320" s="96"/>
      <c r="JSN320" s="96"/>
      <c r="JSO320" s="96"/>
      <c r="JSP320" s="96"/>
      <c r="JSQ320" s="96"/>
      <c r="JSR320" s="96"/>
      <c r="JSS320" s="96"/>
      <c r="JST320" s="96"/>
      <c r="JSU320" s="96"/>
      <c r="JSV320" s="96"/>
      <c r="JSW320" s="96"/>
      <c r="JSX320" s="96"/>
      <c r="JSY320" s="96"/>
      <c r="JSZ320" s="96"/>
      <c r="JTA320" s="96"/>
      <c r="JTB320" s="96"/>
      <c r="JTC320" s="96"/>
      <c r="JTD320" s="96"/>
      <c r="JTE320" s="96"/>
      <c r="JTF320" s="96"/>
      <c r="JTG320" s="96"/>
      <c r="JTH320" s="96"/>
      <c r="JTI320" s="96"/>
      <c r="JTJ320" s="96"/>
      <c r="JTK320" s="96"/>
      <c r="JTL320" s="96"/>
      <c r="JTM320" s="96"/>
      <c r="JTN320" s="96"/>
      <c r="JTO320" s="96"/>
      <c r="JTP320" s="96"/>
      <c r="JTQ320" s="96"/>
      <c r="JTR320" s="96"/>
      <c r="JTS320" s="96"/>
      <c r="JTT320" s="96"/>
      <c r="JTU320" s="96"/>
      <c r="JTV320" s="96"/>
      <c r="JTW320" s="96"/>
      <c r="JTX320" s="96"/>
      <c r="JTY320" s="96"/>
      <c r="JTZ320" s="96"/>
      <c r="JUA320" s="96"/>
      <c r="JUB320" s="96"/>
      <c r="JUC320" s="96"/>
      <c r="JUD320" s="96"/>
      <c r="JUE320" s="96"/>
      <c r="JUF320" s="96"/>
      <c r="JUG320" s="96"/>
      <c r="JUH320" s="96"/>
      <c r="JUI320" s="96"/>
      <c r="JUJ320" s="96"/>
      <c r="JUK320" s="96"/>
      <c r="JUL320" s="96"/>
      <c r="JUM320" s="96"/>
      <c r="JUN320" s="96"/>
      <c r="JUO320" s="96"/>
      <c r="JUP320" s="96"/>
      <c r="JUQ320" s="96"/>
      <c r="JUR320" s="96"/>
      <c r="JUS320" s="96"/>
      <c r="JUT320" s="96"/>
      <c r="JUU320" s="96"/>
      <c r="JUV320" s="96"/>
      <c r="JUW320" s="96"/>
      <c r="JUX320" s="96"/>
      <c r="JUY320" s="96"/>
      <c r="JUZ320" s="96"/>
      <c r="JVA320" s="96"/>
      <c r="JVB320" s="96"/>
      <c r="JVC320" s="96"/>
      <c r="JVD320" s="96"/>
      <c r="JVE320" s="96"/>
      <c r="JVF320" s="96"/>
      <c r="JVG320" s="96"/>
      <c r="JVH320" s="96"/>
      <c r="JVI320" s="96"/>
      <c r="JVJ320" s="96"/>
      <c r="JVK320" s="96"/>
      <c r="JVL320" s="96"/>
      <c r="JVM320" s="96"/>
      <c r="JVN320" s="96"/>
      <c r="JVO320" s="96"/>
      <c r="JVP320" s="96"/>
      <c r="JVQ320" s="96"/>
      <c r="JVR320" s="96"/>
      <c r="JVS320" s="96"/>
      <c r="JVT320" s="96"/>
      <c r="JVU320" s="96"/>
      <c r="JVV320" s="96"/>
      <c r="JVW320" s="96"/>
      <c r="JVX320" s="96"/>
      <c r="JVY320" s="96"/>
      <c r="JVZ320" s="96"/>
      <c r="JWA320" s="96"/>
      <c r="JWB320" s="96"/>
      <c r="JWC320" s="96"/>
      <c r="JWD320" s="96"/>
      <c r="JWE320" s="96"/>
      <c r="JWF320" s="96"/>
      <c r="JWG320" s="96"/>
      <c r="JWH320" s="96"/>
      <c r="JWI320" s="96"/>
      <c r="JWJ320" s="96"/>
      <c r="JWK320" s="96"/>
      <c r="JWL320" s="96"/>
      <c r="JWM320" s="96"/>
      <c r="JWN320" s="96"/>
      <c r="JWO320" s="96"/>
      <c r="JWP320" s="96"/>
      <c r="JWQ320" s="96"/>
      <c r="JWR320" s="96"/>
      <c r="JWS320" s="96"/>
      <c r="JWT320" s="96"/>
      <c r="JWU320" s="96"/>
      <c r="JWV320" s="96"/>
      <c r="JWW320" s="96"/>
      <c r="JWX320" s="96"/>
      <c r="JWY320" s="96"/>
      <c r="JWZ320" s="96"/>
      <c r="JXA320" s="96"/>
      <c r="JXB320" s="96"/>
      <c r="JXC320" s="96"/>
      <c r="JXD320" s="96"/>
      <c r="JXE320" s="96"/>
      <c r="JXF320" s="96"/>
      <c r="JXG320" s="96"/>
      <c r="JXH320" s="96"/>
      <c r="JXI320" s="96"/>
      <c r="JXJ320" s="96"/>
      <c r="JXK320" s="96"/>
      <c r="JXL320" s="96"/>
      <c r="JXM320" s="96"/>
      <c r="JXN320" s="96"/>
      <c r="JXO320" s="96"/>
      <c r="JXP320" s="96"/>
      <c r="JXQ320" s="96"/>
      <c r="JXR320" s="96"/>
      <c r="JXS320" s="96"/>
      <c r="JXT320" s="96"/>
      <c r="JXU320" s="96"/>
      <c r="JXV320" s="96"/>
      <c r="JXW320" s="96"/>
      <c r="JXX320" s="96"/>
      <c r="JXY320" s="96"/>
      <c r="JXZ320" s="96"/>
      <c r="JYA320" s="96"/>
      <c r="JYB320" s="96"/>
      <c r="JYC320" s="96"/>
      <c r="JYD320" s="96"/>
      <c r="JYE320" s="96"/>
      <c r="JYF320" s="96"/>
      <c r="JYG320" s="96"/>
      <c r="JYH320" s="96"/>
      <c r="JYI320" s="96"/>
      <c r="JYJ320" s="96"/>
      <c r="JYK320" s="96"/>
      <c r="JYL320" s="96"/>
      <c r="JYM320" s="96"/>
      <c r="JYN320" s="96"/>
      <c r="JYO320" s="96"/>
      <c r="JYP320" s="96"/>
      <c r="JYQ320" s="96"/>
      <c r="JYR320" s="96"/>
      <c r="JYS320" s="96"/>
      <c r="JYT320" s="96"/>
      <c r="JYU320" s="96"/>
      <c r="JYV320" s="96"/>
      <c r="JYW320" s="96"/>
      <c r="JYX320" s="96"/>
      <c r="JYY320" s="96"/>
      <c r="JYZ320" s="96"/>
      <c r="JZA320" s="96"/>
      <c r="JZB320" s="96"/>
      <c r="JZC320" s="96"/>
      <c r="JZD320" s="96"/>
      <c r="JZE320" s="96"/>
      <c r="JZF320" s="96"/>
      <c r="JZG320" s="96"/>
      <c r="JZH320" s="96"/>
      <c r="JZI320" s="96"/>
      <c r="JZJ320" s="96"/>
      <c r="JZK320" s="96"/>
      <c r="JZL320" s="96"/>
      <c r="JZM320" s="96"/>
      <c r="JZN320" s="96"/>
      <c r="JZO320" s="96"/>
      <c r="JZP320" s="96"/>
      <c r="JZQ320" s="96"/>
      <c r="JZR320" s="96"/>
      <c r="JZS320" s="96"/>
      <c r="JZT320" s="96"/>
      <c r="JZU320" s="96"/>
      <c r="JZV320" s="96"/>
      <c r="JZW320" s="96"/>
      <c r="JZX320" s="96"/>
      <c r="JZY320" s="96"/>
      <c r="JZZ320" s="96"/>
      <c r="KAA320" s="96"/>
      <c r="KAB320" s="96"/>
      <c r="KAC320" s="96"/>
      <c r="KAD320" s="96"/>
      <c r="KAE320" s="96"/>
      <c r="KAF320" s="96"/>
      <c r="KAG320" s="96"/>
      <c r="KAH320" s="96"/>
      <c r="KAI320" s="96"/>
      <c r="KAJ320" s="96"/>
      <c r="KAK320" s="96"/>
      <c r="KAL320" s="96"/>
      <c r="KAM320" s="96"/>
      <c r="KAN320" s="96"/>
      <c r="KAO320" s="96"/>
      <c r="KAP320" s="96"/>
      <c r="KAQ320" s="96"/>
      <c r="KAR320" s="96"/>
      <c r="KAS320" s="96"/>
      <c r="KAT320" s="96"/>
      <c r="KAU320" s="96"/>
      <c r="KAV320" s="96"/>
      <c r="KAW320" s="96"/>
      <c r="KAX320" s="96"/>
      <c r="KAY320" s="96"/>
      <c r="KAZ320" s="96"/>
      <c r="KBA320" s="96"/>
      <c r="KBB320" s="96"/>
      <c r="KBC320" s="96"/>
      <c r="KBD320" s="96"/>
      <c r="KBE320" s="96"/>
      <c r="KBF320" s="96"/>
      <c r="KBG320" s="96"/>
      <c r="KBH320" s="96"/>
      <c r="KBI320" s="96"/>
      <c r="KBJ320" s="96"/>
      <c r="KBK320" s="96"/>
      <c r="KBL320" s="96"/>
      <c r="KBM320" s="96"/>
      <c r="KBN320" s="96"/>
      <c r="KBO320" s="96"/>
      <c r="KBP320" s="96"/>
      <c r="KBQ320" s="96"/>
      <c r="KBR320" s="96"/>
      <c r="KBS320" s="96"/>
      <c r="KBT320" s="96"/>
      <c r="KBU320" s="96"/>
      <c r="KBV320" s="96"/>
      <c r="KBW320" s="96"/>
      <c r="KBX320" s="96"/>
      <c r="KBY320" s="96"/>
      <c r="KBZ320" s="96"/>
      <c r="KCA320" s="96"/>
      <c r="KCB320" s="96"/>
      <c r="KCC320" s="96"/>
      <c r="KCD320" s="96"/>
      <c r="KCE320" s="96"/>
      <c r="KCF320" s="96"/>
      <c r="KCG320" s="96"/>
      <c r="KCH320" s="96"/>
      <c r="KCI320" s="96"/>
      <c r="KCJ320" s="96"/>
      <c r="KCK320" s="96"/>
      <c r="KCL320" s="96"/>
      <c r="KCM320" s="96"/>
      <c r="KCN320" s="96"/>
      <c r="KCO320" s="96"/>
      <c r="KCP320" s="96"/>
      <c r="KCQ320" s="96"/>
      <c r="KCR320" s="96"/>
      <c r="KCS320" s="96"/>
      <c r="KCT320" s="96"/>
      <c r="KCU320" s="96"/>
      <c r="KCV320" s="96"/>
      <c r="KCW320" s="96"/>
      <c r="KCX320" s="96"/>
      <c r="KCY320" s="96"/>
      <c r="KCZ320" s="96"/>
      <c r="KDA320" s="96"/>
      <c r="KDB320" s="96"/>
      <c r="KDC320" s="96"/>
      <c r="KDD320" s="96"/>
      <c r="KDE320" s="96"/>
      <c r="KDF320" s="96"/>
      <c r="KDG320" s="96"/>
      <c r="KDH320" s="96"/>
      <c r="KDI320" s="96"/>
      <c r="KDJ320" s="96"/>
      <c r="KDK320" s="96"/>
      <c r="KDL320" s="96"/>
      <c r="KDM320" s="96"/>
      <c r="KDN320" s="96"/>
      <c r="KDO320" s="96"/>
      <c r="KDP320" s="96"/>
      <c r="KDQ320" s="96"/>
      <c r="KDR320" s="96"/>
      <c r="KDS320" s="96"/>
      <c r="KDT320" s="96"/>
      <c r="KDU320" s="96"/>
      <c r="KDV320" s="96"/>
      <c r="KDW320" s="96"/>
      <c r="KDX320" s="96"/>
      <c r="KDY320" s="96"/>
      <c r="KDZ320" s="96"/>
      <c r="KEA320" s="96"/>
      <c r="KEB320" s="96"/>
      <c r="KEC320" s="96"/>
      <c r="KED320" s="96"/>
      <c r="KEE320" s="96"/>
      <c r="KEF320" s="96"/>
      <c r="KEG320" s="96"/>
      <c r="KEH320" s="96"/>
      <c r="KEI320" s="96"/>
      <c r="KEJ320" s="96"/>
      <c r="KEK320" s="96"/>
      <c r="KEL320" s="96"/>
      <c r="KEM320" s="96"/>
      <c r="KEN320" s="96"/>
      <c r="KEO320" s="96"/>
      <c r="KEP320" s="96"/>
      <c r="KEQ320" s="96"/>
      <c r="KER320" s="96"/>
      <c r="KES320" s="96"/>
      <c r="KET320" s="96"/>
      <c r="KEU320" s="96"/>
      <c r="KEV320" s="96"/>
      <c r="KEW320" s="96"/>
      <c r="KEX320" s="96"/>
      <c r="KEY320" s="96"/>
      <c r="KEZ320" s="96"/>
      <c r="KFA320" s="96"/>
      <c r="KFB320" s="96"/>
      <c r="KFC320" s="96"/>
      <c r="KFD320" s="96"/>
      <c r="KFE320" s="96"/>
      <c r="KFF320" s="96"/>
      <c r="KFG320" s="96"/>
      <c r="KFH320" s="96"/>
      <c r="KFI320" s="96"/>
      <c r="KFJ320" s="96"/>
      <c r="KFK320" s="96"/>
      <c r="KFL320" s="96"/>
      <c r="KFM320" s="96"/>
      <c r="KFN320" s="96"/>
      <c r="KFO320" s="96"/>
      <c r="KFP320" s="96"/>
      <c r="KFQ320" s="96"/>
      <c r="KFR320" s="96"/>
      <c r="KFS320" s="96"/>
      <c r="KFT320" s="96"/>
      <c r="KFU320" s="96"/>
      <c r="KFV320" s="96"/>
      <c r="KFW320" s="96"/>
      <c r="KFX320" s="96"/>
      <c r="KFY320" s="96"/>
      <c r="KFZ320" s="96"/>
      <c r="KGA320" s="96"/>
      <c r="KGB320" s="96"/>
      <c r="KGC320" s="96"/>
      <c r="KGD320" s="96"/>
      <c r="KGE320" s="96"/>
      <c r="KGF320" s="96"/>
      <c r="KGG320" s="96"/>
      <c r="KGH320" s="96"/>
      <c r="KGI320" s="96"/>
      <c r="KGJ320" s="96"/>
      <c r="KGK320" s="96"/>
      <c r="KGL320" s="96"/>
      <c r="KGM320" s="96"/>
      <c r="KGN320" s="96"/>
      <c r="KGO320" s="96"/>
      <c r="KGP320" s="96"/>
      <c r="KGQ320" s="96"/>
      <c r="KGR320" s="96"/>
      <c r="KGS320" s="96"/>
      <c r="KGT320" s="96"/>
      <c r="KGU320" s="96"/>
      <c r="KGV320" s="96"/>
      <c r="KGW320" s="96"/>
      <c r="KGX320" s="96"/>
      <c r="KGY320" s="96"/>
      <c r="KGZ320" s="96"/>
      <c r="KHA320" s="96"/>
      <c r="KHB320" s="96"/>
      <c r="KHC320" s="96"/>
      <c r="KHD320" s="96"/>
      <c r="KHE320" s="96"/>
      <c r="KHF320" s="96"/>
      <c r="KHG320" s="96"/>
      <c r="KHH320" s="96"/>
      <c r="KHI320" s="96"/>
      <c r="KHJ320" s="96"/>
      <c r="KHK320" s="96"/>
      <c r="KHL320" s="96"/>
      <c r="KHM320" s="96"/>
      <c r="KHN320" s="96"/>
      <c r="KHO320" s="96"/>
      <c r="KHP320" s="96"/>
      <c r="KHQ320" s="96"/>
      <c r="KHR320" s="96"/>
      <c r="KHS320" s="96"/>
      <c r="KHT320" s="96"/>
      <c r="KHU320" s="96"/>
      <c r="KHV320" s="96"/>
      <c r="KHW320" s="96"/>
      <c r="KHX320" s="96"/>
      <c r="KHY320" s="96"/>
      <c r="KHZ320" s="96"/>
      <c r="KIA320" s="96"/>
      <c r="KIB320" s="96"/>
      <c r="KIC320" s="96"/>
      <c r="KID320" s="96"/>
      <c r="KIE320" s="96"/>
      <c r="KIF320" s="96"/>
      <c r="KIG320" s="96"/>
      <c r="KIH320" s="96"/>
      <c r="KII320" s="96"/>
      <c r="KIJ320" s="96"/>
      <c r="KIK320" s="96"/>
      <c r="KIL320" s="96"/>
      <c r="KIM320" s="96"/>
      <c r="KIN320" s="96"/>
      <c r="KIO320" s="96"/>
      <c r="KIP320" s="96"/>
      <c r="KIQ320" s="96"/>
      <c r="KIR320" s="96"/>
      <c r="KIS320" s="96"/>
      <c r="KIT320" s="96"/>
      <c r="KIU320" s="96"/>
      <c r="KIV320" s="96"/>
      <c r="KIW320" s="96"/>
      <c r="KIX320" s="96"/>
      <c r="KIY320" s="96"/>
      <c r="KIZ320" s="96"/>
      <c r="KJA320" s="96"/>
      <c r="KJB320" s="96"/>
      <c r="KJC320" s="96"/>
      <c r="KJD320" s="96"/>
      <c r="KJE320" s="96"/>
      <c r="KJF320" s="96"/>
      <c r="KJG320" s="96"/>
      <c r="KJH320" s="96"/>
      <c r="KJI320" s="96"/>
      <c r="KJJ320" s="96"/>
      <c r="KJK320" s="96"/>
      <c r="KJL320" s="96"/>
      <c r="KJM320" s="96"/>
      <c r="KJN320" s="96"/>
      <c r="KJO320" s="96"/>
      <c r="KJP320" s="96"/>
      <c r="KJQ320" s="96"/>
      <c r="KJR320" s="96"/>
      <c r="KJS320" s="96"/>
      <c r="KJT320" s="96"/>
      <c r="KJU320" s="96"/>
      <c r="KJV320" s="96"/>
      <c r="KJW320" s="96"/>
      <c r="KJX320" s="96"/>
      <c r="KJY320" s="96"/>
      <c r="KJZ320" s="96"/>
      <c r="KKA320" s="96"/>
      <c r="KKB320" s="96"/>
      <c r="KKC320" s="96"/>
      <c r="KKD320" s="96"/>
      <c r="KKE320" s="96"/>
      <c r="KKF320" s="96"/>
      <c r="KKG320" s="96"/>
      <c r="KKH320" s="96"/>
      <c r="KKI320" s="96"/>
      <c r="KKJ320" s="96"/>
      <c r="KKK320" s="96"/>
      <c r="KKL320" s="96"/>
      <c r="KKM320" s="96"/>
      <c r="KKN320" s="96"/>
      <c r="KKO320" s="96"/>
      <c r="KKP320" s="96"/>
      <c r="KKQ320" s="96"/>
      <c r="KKR320" s="96"/>
      <c r="KKS320" s="96"/>
      <c r="KKT320" s="96"/>
      <c r="KKU320" s="96"/>
      <c r="KKV320" s="96"/>
      <c r="KKW320" s="96"/>
      <c r="KKX320" s="96"/>
      <c r="KKY320" s="96"/>
      <c r="KKZ320" s="96"/>
      <c r="KLA320" s="96"/>
      <c r="KLB320" s="96"/>
      <c r="KLC320" s="96"/>
      <c r="KLD320" s="96"/>
      <c r="KLE320" s="96"/>
      <c r="KLF320" s="96"/>
      <c r="KLG320" s="96"/>
      <c r="KLH320" s="96"/>
      <c r="KLI320" s="96"/>
      <c r="KLJ320" s="96"/>
      <c r="KLK320" s="96"/>
      <c r="KLL320" s="96"/>
      <c r="KLM320" s="96"/>
      <c r="KLN320" s="96"/>
      <c r="KLO320" s="96"/>
      <c r="KLP320" s="96"/>
      <c r="KLQ320" s="96"/>
      <c r="KLR320" s="96"/>
      <c r="KLS320" s="96"/>
      <c r="KLT320" s="96"/>
      <c r="KLU320" s="96"/>
      <c r="KLV320" s="96"/>
      <c r="KLW320" s="96"/>
      <c r="KLX320" s="96"/>
      <c r="KLY320" s="96"/>
      <c r="KLZ320" s="96"/>
      <c r="KMA320" s="96"/>
      <c r="KMB320" s="96"/>
      <c r="KMC320" s="96"/>
      <c r="KMD320" s="96"/>
      <c r="KME320" s="96"/>
      <c r="KMF320" s="96"/>
      <c r="KMG320" s="96"/>
      <c r="KMH320" s="96"/>
      <c r="KMI320" s="96"/>
      <c r="KMJ320" s="96"/>
      <c r="KMK320" s="96"/>
      <c r="KML320" s="96"/>
      <c r="KMM320" s="96"/>
      <c r="KMN320" s="96"/>
      <c r="KMO320" s="96"/>
      <c r="KMP320" s="96"/>
      <c r="KMQ320" s="96"/>
      <c r="KMR320" s="96"/>
      <c r="KMS320" s="96"/>
      <c r="KMT320" s="96"/>
      <c r="KMU320" s="96"/>
      <c r="KMV320" s="96"/>
      <c r="KMW320" s="96"/>
      <c r="KMX320" s="96"/>
      <c r="KMY320" s="96"/>
      <c r="KMZ320" s="96"/>
      <c r="KNA320" s="96"/>
      <c r="KNB320" s="96"/>
      <c r="KNC320" s="96"/>
      <c r="KND320" s="96"/>
      <c r="KNE320" s="96"/>
      <c r="KNF320" s="96"/>
      <c r="KNG320" s="96"/>
      <c r="KNH320" s="96"/>
      <c r="KNI320" s="96"/>
      <c r="KNJ320" s="96"/>
      <c r="KNK320" s="96"/>
      <c r="KNL320" s="96"/>
      <c r="KNM320" s="96"/>
      <c r="KNN320" s="96"/>
      <c r="KNO320" s="96"/>
      <c r="KNP320" s="96"/>
      <c r="KNQ320" s="96"/>
      <c r="KNR320" s="96"/>
      <c r="KNS320" s="96"/>
      <c r="KNT320" s="96"/>
      <c r="KNU320" s="96"/>
      <c r="KNV320" s="96"/>
      <c r="KNW320" s="96"/>
      <c r="KNX320" s="96"/>
      <c r="KNY320" s="96"/>
      <c r="KNZ320" s="96"/>
      <c r="KOA320" s="96"/>
      <c r="KOB320" s="96"/>
      <c r="KOC320" s="96"/>
      <c r="KOD320" s="96"/>
      <c r="KOE320" s="96"/>
      <c r="KOF320" s="96"/>
      <c r="KOG320" s="96"/>
      <c r="KOH320" s="96"/>
      <c r="KOI320" s="96"/>
      <c r="KOJ320" s="96"/>
      <c r="KOK320" s="96"/>
      <c r="KOL320" s="96"/>
      <c r="KOM320" s="96"/>
      <c r="KON320" s="96"/>
      <c r="KOO320" s="96"/>
      <c r="KOP320" s="96"/>
      <c r="KOQ320" s="96"/>
      <c r="KOR320" s="96"/>
      <c r="KOS320" s="96"/>
      <c r="KOT320" s="96"/>
      <c r="KOU320" s="96"/>
      <c r="KOV320" s="96"/>
      <c r="KOW320" s="96"/>
      <c r="KOX320" s="96"/>
      <c r="KOY320" s="96"/>
      <c r="KOZ320" s="96"/>
      <c r="KPA320" s="96"/>
      <c r="KPB320" s="96"/>
      <c r="KPC320" s="96"/>
      <c r="KPD320" s="96"/>
      <c r="KPE320" s="96"/>
      <c r="KPF320" s="96"/>
      <c r="KPG320" s="96"/>
      <c r="KPH320" s="96"/>
      <c r="KPI320" s="96"/>
      <c r="KPJ320" s="96"/>
      <c r="KPK320" s="96"/>
      <c r="KPL320" s="96"/>
      <c r="KPM320" s="96"/>
      <c r="KPN320" s="96"/>
      <c r="KPO320" s="96"/>
      <c r="KPP320" s="96"/>
      <c r="KPQ320" s="96"/>
      <c r="KPR320" s="96"/>
      <c r="KPS320" s="96"/>
      <c r="KPT320" s="96"/>
      <c r="KPU320" s="96"/>
      <c r="KPV320" s="96"/>
      <c r="KPW320" s="96"/>
      <c r="KPX320" s="96"/>
      <c r="KPY320" s="96"/>
      <c r="KPZ320" s="96"/>
      <c r="KQA320" s="96"/>
      <c r="KQB320" s="96"/>
      <c r="KQC320" s="96"/>
      <c r="KQD320" s="96"/>
      <c r="KQE320" s="96"/>
      <c r="KQF320" s="96"/>
      <c r="KQG320" s="96"/>
      <c r="KQH320" s="96"/>
      <c r="KQI320" s="96"/>
      <c r="KQJ320" s="96"/>
      <c r="KQK320" s="96"/>
      <c r="KQL320" s="96"/>
      <c r="KQM320" s="96"/>
      <c r="KQN320" s="96"/>
      <c r="KQO320" s="96"/>
      <c r="KQP320" s="96"/>
      <c r="KQQ320" s="96"/>
      <c r="KQR320" s="96"/>
      <c r="KQS320" s="96"/>
      <c r="KQT320" s="96"/>
      <c r="KQU320" s="96"/>
      <c r="KQV320" s="96"/>
      <c r="KQW320" s="96"/>
      <c r="KQX320" s="96"/>
      <c r="KQY320" s="96"/>
      <c r="KQZ320" s="96"/>
      <c r="KRA320" s="96"/>
      <c r="KRB320" s="96"/>
      <c r="KRC320" s="96"/>
      <c r="KRD320" s="96"/>
      <c r="KRE320" s="96"/>
      <c r="KRF320" s="96"/>
      <c r="KRG320" s="96"/>
      <c r="KRH320" s="96"/>
      <c r="KRI320" s="96"/>
      <c r="KRJ320" s="96"/>
      <c r="KRK320" s="96"/>
      <c r="KRL320" s="96"/>
      <c r="KRM320" s="96"/>
      <c r="KRN320" s="96"/>
      <c r="KRO320" s="96"/>
      <c r="KRP320" s="96"/>
      <c r="KRQ320" s="96"/>
      <c r="KRR320" s="96"/>
      <c r="KRS320" s="96"/>
      <c r="KRT320" s="96"/>
      <c r="KRU320" s="96"/>
      <c r="KRV320" s="96"/>
      <c r="KRW320" s="96"/>
      <c r="KRX320" s="96"/>
      <c r="KRY320" s="96"/>
      <c r="KRZ320" s="96"/>
      <c r="KSA320" s="96"/>
      <c r="KSB320" s="96"/>
      <c r="KSC320" s="96"/>
      <c r="KSD320" s="96"/>
      <c r="KSE320" s="96"/>
      <c r="KSF320" s="96"/>
      <c r="KSG320" s="96"/>
      <c r="KSH320" s="96"/>
      <c r="KSI320" s="96"/>
      <c r="KSJ320" s="96"/>
      <c r="KSK320" s="96"/>
      <c r="KSL320" s="96"/>
      <c r="KSM320" s="96"/>
      <c r="KSN320" s="96"/>
      <c r="KSO320" s="96"/>
      <c r="KSP320" s="96"/>
      <c r="KSQ320" s="96"/>
      <c r="KSR320" s="96"/>
      <c r="KSS320" s="96"/>
      <c r="KST320" s="96"/>
      <c r="KSU320" s="96"/>
      <c r="KSV320" s="96"/>
      <c r="KSW320" s="96"/>
      <c r="KSX320" s="96"/>
      <c r="KSY320" s="96"/>
      <c r="KSZ320" s="96"/>
      <c r="KTA320" s="96"/>
      <c r="KTB320" s="96"/>
      <c r="KTC320" s="96"/>
      <c r="KTD320" s="96"/>
      <c r="KTE320" s="96"/>
      <c r="KTF320" s="96"/>
      <c r="KTG320" s="96"/>
      <c r="KTH320" s="96"/>
      <c r="KTI320" s="96"/>
      <c r="KTJ320" s="96"/>
      <c r="KTK320" s="96"/>
      <c r="KTL320" s="96"/>
      <c r="KTM320" s="96"/>
      <c r="KTN320" s="96"/>
      <c r="KTO320" s="96"/>
      <c r="KTP320" s="96"/>
      <c r="KTQ320" s="96"/>
      <c r="KTR320" s="96"/>
      <c r="KTS320" s="96"/>
      <c r="KTT320" s="96"/>
      <c r="KTU320" s="96"/>
      <c r="KTV320" s="96"/>
      <c r="KTW320" s="96"/>
      <c r="KTX320" s="96"/>
      <c r="KTY320" s="96"/>
      <c r="KTZ320" s="96"/>
      <c r="KUA320" s="96"/>
      <c r="KUB320" s="96"/>
      <c r="KUC320" s="96"/>
      <c r="KUD320" s="96"/>
      <c r="KUE320" s="96"/>
      <c r="KUF320" s="96"/>
      <c r="KUG320" s="96"/>
      <c r="KUH320" s="96"/>
      <c r="KUI320" s="96"/>
      <c r="KUJ320" s="96"/>
      <c r="KUK320" s="96"/>
      <c r="KUL320" s="96"/>
      <c r="KUM320" s="96"/>
      <c r="KUN320" s="96"/>
      <c r="KUO320" s="96"/>
      <c r="KUP320" s="96"/>
      <c r="KUQ320" s="96"/>
      <c r="KUR320" s="96"/>
      <c r="KUS320" s="96"/>
      <c r="KUT320" s="96"/>
      <c r="KUU320" s="96"/>
      <c r="KUV320" s="96"/>
      <c r="KUW320" s="96"/>
      <c r="KUX320" s="96"/>
      <c r="KUY320" s="96"/>
      <c r="KUZ320" s="96"/>
      <c r="KVA320" s="96"/>
      <c r="KVB320" s="96"/>
      <c r="KVC320" s="96"/>
      <c r="KVD320" s="96"/>
      <c r="KVE320" s="96"/>
      <c r="KVF320" s="96"/>
      <c r="KVG320" s="96"/>
      <c r="KVH320" s="96"/>
      <c r="KVI320" s="96"/>
      <c r="KVJ320" s="96"/>
      <c r="KVK320" s="96"/>
      <c r="KVL320" s="96"/>
      <c r="KVM320" s="96"/>
      <c r="KVN320" s="96"/>
      <c r="KVO320" s="96"/>
      <c r="KVP320" s="96"/>
      <c r="KVQ320" s="96"/>
      <c r="KVR320" s="96"/>
      <c r="KVS320" s="96"/>
      <c r="KVT320" s="96"/>
      <c r="KVU320" s="96"/>
      <c r="KVV320" s="96"/>
      <c r="KVW320" s="96"/>
      <c r="KVX320" s="96"/>
      <c r="KVY320" s="96"/>
      <c r="KVZ320" s="96"/>
      <c r="KWA320" s="96"/>
      <c r="KWB320" s="96"/>
      <c r="KWC320" s="96"/>
      <c r="KWD320" s="96"/>
      <c r="KWE320" s="96"/>
      <c r="KWF320" s="96"/>
      <c r="KWG320" s="96"/>
      <c r="KWH320" s="96"/>
      <c r="KWI320" s="96"/>
      <c r="KWJ320" s="96"/>
      <c r="KWK320" s="96"/>
      <c r="KWL320" s="96"/>
      <c r="KWM320" s="96"/>
      <c r="KWN320" s="96"/>
      <c r="KWO320" s="96"/>
      <c r="KWP320" s="96"/>
      <c r="KWQ320" s="96"/>
      <c r="KWR320" s="96"/>
      <c r="KWS320" s="96"/>
      <c r="KWT320" s="96"/>
      <c r="KWU320" s="96"/>
      <c r="KWV320" s="96"/>
      <c r="KWW320" s="96"/>
      <c r="KWX320" s="96"/>
      <c r="KWY320" s="96"/>
      <c r="KWZ320" s="96"/>
      <c r="KXA320" s="96"/>
      <c r="KXB320" s="96"/>
      <c r="KXC320" s="96"/>
      <c r="KXD320" s="96"/>
      <c r="KXE320" s="96"/>
      <c r="KXF320" s="96"/>
      <c r="KXG320" s="96"/>
      <c r="KXH320" s="96"/>
      <c r="KXI320" s="96"/>
      <c r="KXJ320" s="96"/>
      <c r="KXK320" s="96"/>
      <c r="KXL320" s="96"/>
      <c r="KXM320" s="96"/>
      <c r="KXN320" s="96"/>
      <c r="KXO320" s="96"/>
      <c r="KXP320" s="96"/>
      <c r="KXQ320" s="96"/>
      <c r="KXR320" s="96"/>
      <c r="KXS320" s="96"/>
      <c r="KXT320" s="96"/>
      <c r="KXU320" s="96"/>
      <c r="KXV320" s="96"/>
      <c r="KXW320" s="96"/>
      <c r="KXX320" s="96"/>
      <c r="KXY320" s="96"/>
      <c r="KXZ320" s="96"/>
      <c r="KYA320" s="96"/>
      <c r="KYB320" s="96"/>
      <c r="KYC320" s="96"/>
      <c r="KYD320" s="96"/>
      <c r="KYE320" s="96"/>
      <c r="KYF320" s="96"/>
      <c r="KYG320" s="96"/>
      <c r="KYH320" s="96"/>
      <c r="KYI320" s="96"/>
      <c r="KYJ320" s="96"/>
      <c r="KYK320" s="96"/>
      <c r="KYL320" s="96"/>
      <c r="KYM320" s="96"/>
      <c r="KYN320" s="96"/>
      <c r="KYO320" s="96"/>
      <c r="KYP320" s="96"/>
      <c r="KYQ320" s="96"/>
      <c r="KYR320" s="96"/>
      <c r="KYS320" s="96"/>
      <c r="KYT320" s="96"/>
      <c r="KYU320" s="96"/>
      <c r="KYV320" s="96"/>
      <c r="KYW320" s="96"/>
      <c r="KYX320" s="96"/>
      <c r="KYY320" s="96"/>
      <c r="KYZ320" s="96"/>
      <c r="KZA320" s="96"/>
      <c r="KZB320" s="96"/>
      <c r="KZC320" s="96"/>
      <c r="KZD320" s="96"/>
      <c r="KZE320" s="96"/>
      <c r="KZF320" s="96"/>
      <c r="KZG320" s="96"/>
      <c r="KZH320" s="96"/>
      <c r="KZI320" s="96"/>
      <c r="KZJ320" s="96"/>
      <c r="KZK320" s="96"/>
      <c r="KZL320" s="96"/>
      <c r="KZM320" s="96"/>
      <c r="KZN320" s="96"/>
      <c r="KZO320" s="96"/>
      <c r="KZP320" s="96"/>
      <c r="KZQ320" s="96"/>
      <c r="KZR320" s="96"/>
      <c r="KZS320" s="96"/>
      <c r="KZT320" s="96"/>
      <c r="KZU320" s="96"/>
      <c r="KZV320" s="96"/>
      <c r="KZW320" s="96"/>
      <c r="KZX320" s="96"/>
      <c r="KZY320" s="96"/>
      <c r="KZZ320" s="96"/>
      <c r="LAA320" s="96"/>
      <c r="LAB320" s="96"/>
      <c r="LAC320" s="96"/>
      <c r="LAD320" s="96"/>
      <c r="LAE320" s="96"/>
      <c r="LAF320" s="96"/>
      <c r="LAG320" s="96"/>
      <c r="LAH320" s="96"/>
      <c r="LAI320" s="96"/>
      <c r="LAJ320" s="96"/>
      <c r="LAK320" s="96"/>
      <c r="LAL320" s="96"/>
      <c r="LAM320" s="96"/>
      <c r="LAN320" s="96"/>
      <c r="LAO320" s="96"/>
      <c r="LAP320" s="96"/>
      <c r="LAQ320" s="96"/>
      <c r="LAR320" s="96"/>
      <c r="LAS320" s="96"/>
      <c r="LAT320" s="96"/>
      <c r="LAU320" s="96"/>
      <c r="LAV320" s="96"/>
      <c r="LAW320" s="96"/>
      <c r="LAX320" s="96"/>
      <c r="LAY320" s="96"/>
      <c r="LAZ320" s="96"/>
      <c r="LBA320" s="96"/>
      <c r="LBB320" s="96"/>
      <c r="LBC320" s="96"/>
      <c r="LBD320" s="96"/>
      <c r="LBE320" s="96"/>
      <c r="LBF320" s="96"/>
      <c r="LBG320" s="96"/>
      <c r="LBH320" s="96"/>
      <c r="LBI320" s="96"/>
      <c r="LBJ320" s="96"/>
      <c r="LBK320" s="96"/>
      <c r="LBL320" s="96"/>
      <c r="LBM320" s="96"/>
      <c r="LBN320" s="96"/>
      <c r="LBO320" s="96"/>
      <c r="LBP320" s="96"/>
      <c r="LBQ320" s="96"/>
      <c r="LBR320" s="96"/>
      <c r="LBS320" s="96"/>
      <c r="LBT320" s="96"/>
      <c r="LBU320" s="96"/>
      <c r="LBV320" s="96"/>
      <c r="LBW320" s="96"/>
      <c r="LBX320" s="96"/>
      <c r="LBY320" s="96"/>
      <c r="LBZ320" s="96"/>
      <c r="LCA320" s="96"/>
      <c r="LCB320" s="96"/>
      <c r="LCC320" s="96"/>
      <c r="LCD320" s="96"/>
      <c r="LCE320" s="96"/>
      <c r="LCF320" s="96"/>
      <c r="LCG320" s="96"/>
      <c r="LCH320" s="96"/>
      <c r="LCI320" s="96"/>
      <c r="LCJ320" s="96"/>
      <c r="LCK320" s="96"/>
      <c r="LCL320" s="96"/>
      <c r="LCM320" s="96"/>
      <c r="LCN320" s="96"/>
      <c r="LCO320" s="96"/>
      <c r="LCP320" s="96"/>
      <c r="LCQ320" s="96"/>
      <c r="LCR320" s="96"/>
      <c r="LCS320" s="96"/>
      <c r="LCT320" s="96"/>
      <c r="LCU320" s="96"/>
      <c r="LCV320" s="96"/>
      <c r="LCW320" s="96"/>
      <c r="LCX320" s="96"/>
      <c r="LCY320" s="96"/>
      <c r="LCZ320" s="96"/>
      <c r="LDA320" s="96"/>
      <c r="LDB320" s="96"/>
      <c r="LDC320" s="96"/>
      <c r="LDD320" s="96"/>
      <c r="LDE320" s="96"/>
      <c r="LDF320" s="96"/>
      <c r="LDG320" s="96"/>
      <c r="LDH320" s="96"/>
      <c r="LDI320" s="96"/>
      <c r="LDJ320" s="96"/>
      <c r="LDK320" s="96"/>
      <c r="LDL320" s="96"/>
      <c r="LDM320" s="96"/>
      <c r="LDN320" s="96"/>
      <c r="LDO320" s="96"/>
      <c r="LDP320" s="96"/>
      <c r="LDQ320" s="96"/>
      <c r="LDR320" s="96"/>
      <c r="LDS320" s="96"/>
      <c r="LDT320" s="96"/>
      <c r="LDU320" s="96"/>
      <c r="LDV320" s="96"/>
      <c r="LDW320" s="96"/>
      <c r="LDX320" s="96"/>
      <c r="LDY320" s="96"/>
      <c r="LDZ320" s="96"/>
      <c r="LEA320" s="96"/>
      <c r="LEB320" s="96"/>
      <c r="LEC320" s="96"/>
      <c r="LED320" s="96"/>
      <c r="LEE320" s="96"/>
      <c r="LEF320" s="96"/>
      <c r="LEG320" s="96"/>
      <c r="LEH320" s="96"/>
      <c r="LEI320" s="96"/>
      <c r="LEJ320" s="96"/>
      <c r="LEK320" s="96"/>
      <c r="LEL320" s="96"/>
      <c r="LEM320" s="96"/>
      <c r="LEN320" s="96"/>
      <c r="LEO320" s="96"/>
      <c r="LEP320" s="96"/>
      <c r="LEQ320" s="96"/>
      <c r="LER320" s="96"/>
      <c r="LES320" s="96"/>
      <c r="LET320" s="96"/>
      <c r="LEU320" s="96"/>
      <c r="LEV320" s="96"/>
      <c r="LEW320" s="96"/>
      <c r="LEX320" s="96"/>
      <c r="LEY320" s="96"/>
      <c r="LEZ320" s="96"/>
      <c r="LFA320" s="96"/>
      <c r="LFB320" s="96"/>
      <c r="LFC320" s="96"/>
      <c r="LFD320" s="96"/>
      <c r="LFE320" s="96"/>
      <c r="LFF320" s="96"/>
      <c r="LFG320" s="96"/>
      <c r="LFH320" s="96"/>
      <c r="LFI320" s="96"/>
      <c r="LFJ320" s="96"/>
      <c r="LFK320" s="96"/>
      <c r="LFL320" s="96"/>
      <c r="LFM320" s="96"/>
      <c r="LFN320" s="96"/>
      <c r="LFO320" s="96"/>
      <c r="LFP320" s="96"/>
      <c r="LFQ320" s="96"/>
      <c r="LFR320" s="96"/>
      <c r="LFS320" s="96"/>
      <c r="LFT320" s="96"/>
      <c r="LFU320" s="96"/>
      <c r="LFV320" s="96"/>
      <c r="LFW320" s="96"/>
      <c r="LFX320" s="96"/>
      <c r="LFY320" s="96"/>
      <c r="LFZ320" s="96"/>
      <c r="LGA320" s="96"/>
      <c r="LGB320" s="96"/>
      <c r="LGC320" s="96"/>
      <c r="LGD320" s="96"/>
      <c r="LGE320" s="96"/>
      <c r="LGF320" s="96"/>
      <c r="LGG320" s="96"/>
      <c r="LGH320" s="96"/>
      <c r="LGI320" s="96"/>
      <c r="LGJ320" s="96"/>
      <c r="LGK320" s="96"/>
      <c r="LGL320" s="96"/>
      <c r="LGM320" s="96"/>
      <c r="LGN320" s="96"/>
      <c r="LGO320" s="96"/>
      <c r="LGP320" s="96"/>
      <c r="LGQ320" s="96"/>
      <c r="LGR320" s="96"/>
      <c r="LGS320" s="96"/>
      <c r="LGT320" s="96"/>
      <c r="LGU320" s="96"/>
      <c r="LGV320" s="96"/>
      <c r="LGW320" s="96"/>
      <c r="LGX320" s="96"/>
      <c r="LGY320" s="96"/>
      <c r="LGZ320" s="96"/>
      <c r="LHA320" s="96"/>
      <c r="LHB320" s="96"/>
      <c r="LHC320" s="96"/>
      <c r="LHD320" s="96"/>
      <c r="LHE320" s="96"/>
      <c r="LHF320" s="96"/>
      <c r="LHG320" s="96"/>
      <c r="LHH320" s="96"/>
      <c r="LHI320" s="96"/>
      <c r="LHJ320" s="96"/>
      <c r="LHK320" s="96"/>
      <c r="LHL320" s="96"/>
      <c r="LHM320" s="96"/>
      <c r="LHN320" s="96"/>
      <c r="LHO320" s="96"/>
      <c r="LHP320" s="96"/>
      <c r="LHQ320" s="96"/>
      <c r="LHR320" s="96"/>
      <c r="LHS320" s="96"/>
      <c r="LHT320" s="96"/>
      <c r="LHU320" s="96"/>
      <c r="LHV320" s="96"/>
      <c r="LHW320" s="96"/>
      <c r="LHX320" s="96"/>
      <c r="LHY320" s="96"/>
      <c r="LHZ320" s="96"/>
      <c r="LIA320" s="96"/>
      <c r="LIB320" s="96"/>
      <c r="LIC320" s="96"/>
      <c r="LID320" s="96"/>
      <c r="LIE320" s="96"/>
      <c r="LIF320" s="96"/>
      <c r="LIG320" s="96"/>
      <c r="LIH320" s="96"/>
      <c r="LII320" s="96"/>
      <c r="LIJ320" s="96"/>
      <c r="LIK320" s="96"/>
      <c r="LIL320" s="96"/>
      <c r="LIM320" s="96"/>
      <c r="LIN320" s="96"/>
      <c r="LIO320" s="96"/>
      <c r="LIP320" s="96"/>
      <c r="LIQ320" s="96"/>
      <c r="LIR320" s="96"/>
      <c r="LIS320" s="96"/>
      <c r="LIT320" s="96"/>
      <c r="LIU320" s="96"/>
      <c r="LIV320" s="96"/>
      <c r="LIW320" s="96"/>
      <c r="LIX320" s="96"/>
      <c r="LIY320" s="96"/>
      <c r="LIZ320" s="96"/>
      <c r="LJA320" s="96"/>
      <c r="LJB320" s="96"/>
      <c r="LJC320" s="96"/>
      <c r="LJD320" s="96"/>
      <c r="LJE320" s="96"/>
      <c r="LJF320" s="96"/>
      <c r="LJG320" s="96"/>
      <c r="LJH320" s="96"/>
      <c r="LJI320" s="96"/>
      <c r="LJJ320" s="96"/>
      <c r="LJK320" s="96"/>
      <c r="LJL320" s="96"/>
      <c r="LJM320" s="96"/>
      <c r="LJN320" s="96"/>
      <c r="LJO320" s="96"/>
      <c r="LJP320" s="96"/>
      <c r="LJQ320" s="96"/>
      <c r="LJR320" s="96"/>
      <c r="LJS320" s="96"/>
      <c r="LJT320" s="96"/>
      <c r="LJU320" s="96"/>
      <c r="LJV320" s="96"/>
      <c r="LJW320" s="96"/>
      <c r="LJX320" s="96"/>
      <c r="LJY320" s="96"/>
      <c r="LJZ320" s="96"/>
      <c r="LKA320" s="96"/>
      <c r="LKB320" s="96"/>
      <c r="LKC320" s="96"/>
      <c r="LKD320" s="96"/>
      <c r="LKE320" s="96"/>
      <c r="LKF320" s="96"/>
      <c r="LKG320" s="96"/>
      <c r="LKH320" s="96"/>
      <c r="LKI320" s="96"/>
      <c r="LKJ320" s="96"/>
      <c r="LKK320" s="96"/>
      <c r="LKL320" s="96"/>
      <c r="LKM320" s="96"/>
      <c r="LKN320" s="96"/>
      <c r="LKO320" s="96"/>
      <c r="LKP320" s="96"/>
      <c r="LKQ320" s="96"/>
      <c r="LKR320" s="96"/>
      <c r="LKS320" s="96"/>
      <c r="LKT320" s="96"/>
      <c r="LKU320" s="96"/>
      <c r="LKV320" s="96"/>
      <c r="LKW320" s="96"/>
      <c r="LKX320" s="96"/>
      <c r="LKY320" s="96"/>
      <c r="LKZ320" s="96"/>
      <c r="LLA320" s="96"/>
      <c r="LLB320" s="96"/>
      <c r="LLC320" s="96"/>
      <c r="LLD320" s="96"/>
      <c r="LLE320" s="96"/>
      <c r="LLF320" s="96"/>
      <c r="LLG320" s="96"/>
      <c r="LLH320" s="96"/>
      <c r="LLI320" s="96"/>
      <c r="LLJ320" s="96"/>
      <c r="LLK320" s="96"/>
      <c r="LLL320" s="96"/>
      <c r="LLM320" s="96"/>
      <c r="LLN320" s="96"/>
      <c r="LLO320" s="96"/>
      <c r="LLP320" s="96"/>
      <c r="LLQ320" s="96"/>
      <c r="LLR320" s="96"/>
      <c r="LLS320" s="96"/>
      <c r="LLT320" s="96"/>
      <c r="LLU320" s="96"/>
      <c r="LLV320" s="96"/>
      <c r="LLW320" s="96"/>
      <c r="LLX320" s="96"/>
      <c r="LLY320" s="96"/>
      <c r="LLZ320" s="96"/>
      <c r="LMA320" s="96"/>
      <c r="LMB320" s="96"/>
      <c r="LMC320" s="96"/>
      <c r="LMD320" s="96"/>
      <c r="LME320" s="96"/>
      <c r="LMF320" s="96"/>
      <c r="LMG320" s="96"/>
      <c r="LMH320" s="96"/>
      <c r="LMI320" s="96"/>
      <c r="LMJ320" s="96"/>
      <c r="LMK320" s="96"/>
      <c r="LML320" s="96"/>
      <c r="LMM320" s="96"/>
      <c r="LMN320" s="96"/>
      <c r="LMO320" s="96"/>
      <c r="LMP320" s="96"/>
      <c r="LMQ320" s="96"/>
      <c r="LMR320" s="96"/>
      <c r="LMS320" s="96"/>
      <c r="LMT320" s="96"/>
      <c r="LMU320" s="96"/>
      <c r="LMV320" s="96"/>
      <c r="LMW320" s="96"/>
      <c r="LMX320" s="96"/>
      <c r="LMY320" s="96"/>
      <c r="LMZ320" s="96"/>
      <c r="LNA320" s="96"/>
      <c r="LNB320" s="96"/>
      <c r="LNC320" s="96"/>
      <c r="LND320" s="96"/>
      <c r="LNE320" s="96"/>
      <c r="LNF320" s="96"/>
      <c r="LNG320" s="96"/>
      <c r="LNH320" s="96"/>
      <c r="LNI320" s="96"/>
      <c r="LNJ320" s="96"/>
      <c r="LNK320" s="96"/>
      <c r="LNL320" s="96"/>
      <c r="LNM320" s="96"/>
      <c r="LNN320" s="96"/>
      <c r="LNO320" s="96"/>
      <c r="LNP320" s="96"/>
      <c r="LNQ320" s="96"/>
      <c r="LNR320" s="96"/>
      <c r="LNS320" s="96"/>
      <c r="LNT320" s="96"/>
      <c r="LNU320" s="96"/>
      <c r="LNV320" s="96"/>
      <c r="LNW320" s="96"/>
      <c r="LNX320" s="96"/>
      <c r="LNY320" s="96"/>
      <c r="LNZ320" s="96"/>
      <c r="LOA320" s="96"/>
      <c r="LOB320" s="96"/>
      <c r="LOC320" s="96"/>
      <c r="LOD320" s="96"/>
      <c r="LOE320" s="96"/>
      <c r="LOF320" s="96"/>
      <c r="LOG320" s="96"/>
      <c r="LOH320" s="96"/>
      <c r="LOI320" s="96"/>
      <c r="LOJ320" s="96"/>
      <c r="LOK320" s="96"/>
      <c r="LOL320" s="96"/>
      <c r="LOM320" s="96"/>
      <c r="LON320" s="96"/>
      <c r="LOO320" s="96"/>
      <c r="LOP320" s="96"/>
      <c r="LOQ320" s="96"/>
      <c r="LOR320" s="96"/>
      <c r="LOS320" s="96"/>
      <c r="LOT320" s="96"/>
      <c r="LOU320" s="96"/>
      <c r="LOV320" s="96"/>
      <c r="LOW320" s="96"/>
      <c r="LOX320" s="96"/>
      <c r="LOY320" s="96"/>
      <c r="LOZ320" s="96"/>
      <c r="LPA320" s="96"/>
      <c r="LPB320" s="96"/>
      <c r="LPC320" s="96"/>
      <c r="LPD320" s="96"/>
      <c r="LPE320" s="96"/>
      <c r="LPF320" s="96"/>
      <c r="LPG320" s="96"/>
      <c r="LPH320" s="96"/>
      <c r="LPI320" s="96"/>
      <c r="LPJ320" s="96"/>
      <c r="LPK320" s="96"/>
      <c r="LPL320" s="96"/>
      <c r="LPM320" s="96"/>
      <c r="LPN320" s="96"/>
      <c r="LPO320" s="96"/>
      <c r="LPP320" s="96"/>
      <c r="LPQ320" s="96"/>
      <c r="LPR320" s="96"/>
      <c r="LPS320" s="96"/>
      <c r="LPT320" s="96"/>
      <c r="LPU320" s="96"/>
      <c r="LPV320" s="96"/>
      <c r="LPW320" s="96"/>
      <c r="LPX320" s="96"/>
      <c r="LPY320" s="96"/>
      <c r="LPZ320" s="96"/>
      <c r="LQA320" s="96"/>
      <c r="LQB320" s="96"/>
      <c r="LQC320" s="96"/>
      <c r="LQD320" s="96"/>
      <c r="LQE320" s="96"/>
      <c r="LQF320" s="96"/>
      <c r="LQG320" s="96"/>
      <c r="LQH320" s="96"/>
      <c r="LQI320" s="96"/>
      <c r="LQJ320" s="96"/>
      <c r="LQK320" s="96"/>
      <c r="LQL320" s="96"/>
      <c r="LQM320" s="96"/>
      <c r="LQN320" s="96"/>
      <c r="LQO320" s="96"/>
      <c r="LQP320" s="96"/>
      <c r="LQQ320" s="96"/>
      <c r="LQR320" s="96"/>
      <c r="LQS320" s="96"/>
      <c r="LQT320" s="96"/>
      <c r="LQU320" s="96"/>
      <c r="LQV320" s="96"/>
      <c r="LQW320" s="96"/>
      <c r="LQX320" s="96"/>
      <c r="LQY320" s="96"/>
      <c r="LQZ320" s="96"/>
      <c r="LRA320" s="96"/>
      <c r="LRB320" s="96"/>
      <c r="LRC320" s="96"/>
      <c r="LRD320" s="96"/>
      <c r="LRE320" s="96"/>
      <c r="LRF320" s="96"/>
      <c r="LRG320" s="96"/>
      <c r="LRH320" s="96"/>
      <c r="LRI320" s="96"/>
      <c r="LRJ320" s="96"/>
      <c r="LRK320" s="96"/>
      <c r="LRL320" s="96"/>
      <c r="LRM320" s="96"/>
      <c r="LRN320" s="96"/>
      <c r="LRO320" s="96"/>
      <c r="LRP320" s="96"/>
      <c r="LRQ320" s="96"/>
      <c r="LRR320" s="96"/>
      <c r="LRS320" s="96"/>
      <c r="LRT320" s="96"/>
      <c r="LRU320" s="96"/>
      <c r="LRV320" s="96"/>
      <c r="LRW320" s="96"/>
      <c r="LRX320" s="96"/>
      <c r="LRY320" s="96"/>
      <c r="LRZ320" s="96"/>
      <c r="LSA320" s="96"/>
      <c r="LSB320" s="96"/>
      <c r="LSC320" s="96"/>
      <c r="LSD320" s="96"/>
      <c r="LSE320" s="96"/>
      <c r="LSF320" s="96"/>
      <c r="LSG320" s="96"/>
      <c r="LSH320" s="96"/>
      <c r="LSI320" s="96"/>
      <c r="LSJ320" s="96"/>
      <c r="LSK320" s="96"/>
      <c r="LSL320" s="96"/>
      <c r="LSM320" s="96"/>
      <c r="LSN320" s="96"/>
      <c r="LSO320" s="96"/>
      <c r="LSP320" s="96"/>
      <c r="LSQ320" s="96"/>
      <c r="LSR320" s="96"/>
      <c r="LSS320" s="96"/>
      <c r="LST320" s="96"/>
      <c r="LSU320" s="96"/>
      <c r="LSV320" s="96"/>
      <c r="LSW320" s="96"/>
      <c r="LSX320" s="96"/>
      <c r="LSY320" s="96"/>
      <c r="LSZ320" s="96"/>
      <c r="LTA320" s="96"/>
      <c r="LTB320" s="96"/>
      <c r="LTC320" s="96"/>
      <c r="LTD320" s="96"/>
      <c r="LTE320" s="96"/>
      <c r="LTF320" s="96"/>
      <c r="LTG320" s="96"/>
      <c r="LTH320" s="96"/>
      <c r="LTI320" s="96"/>
      <c r="LTJ320" s="96"/>
      <c r="LTK320" s="96"/>
      <c r="LTL320" s="96"/>
      <c r="LTM320" s="96"/>
      <c r="LTN320" s="96"/>
      <c r="LTO320" s="96"/>
      <c r="LTP320" s="96"/>
      <c r="LTQ320" s="96"/>
      <c r="LTR320" s="96"/>
      <c r="LTS320" s="96"/>
      <c r="LTT320" s="96"/>
      <c r="LTU320" s="96"/>
      <c r="LTV320" s="96"/>
      <c r="LTW320" s="96"/>
      <c r="LTX320" s="96"/>
      <c r="LTY320" s="96"/>
      <c r="LTZ320" s="96"/>
      <c r="LUA320" s="96"/>
      <c r="LUB320" s="96"/>
      <c r="LUC320" s="96"/>
      <c r="LUD320" s="96"/>
      <c r="LUE320" s="96"/>
      <c r="LUF320" s="96"/>
      <c r="LUG320" s="96"/>
      <c r="LUH320" s="96"/>
      <c r="LUI320" s="96"/>
      <c r="LUJ320" s="96"/>
      <c r="LUK320" s="96"/>
      <c r="LUL320" s="96"/>
      <c r="LUM320" s="96"/>
      <c r="LUN320" s="96"/>
      <c r="LUO320" s="96"/>
      <c r="LUP320" s="96"/>
      <c r="LUQ320" s="96"/>
      <c r="LUR320" s="96"/>
      <c r="LUS320" s="96"/>
      <c r="LUT320" s="96"/>
      <c r="LUU320" s="96"/>
      <c r="LUV320" s="96"/>
      <c r="LUW320" s="96"/>
      <c r="LUX320" s="96"/>
      <c r="LUY320" s="96"/>
      <c r="LUZ320" s="96"/>
      <c r="LVA320" s="96"/>
      <c r="LVB320" s="96"/>
      <c r="LVC320" s="96"/>
      <c r="LVD320" s="96"/>
      <c r="LVE320" s="96"/>
      <c r="LVF320" s="96"/>
      <c r="LVG320" s="96"/>
      <c r="LVH320" s="96"/>
      <c r="LVI320" s="96"/>
      <c r="LVJ320" s="96"/>
      <c r="LVK320" s="96"/>
      <c r="LVL320" s="96"/>
      <c r="LVM320" s="96"/>
      <c r="LVN320" s="96"/>
      <c r="LVO320" s="96"/>
      <c r="LVP320" s="96"/>
      <c r="LVQ320" s="96"/>
      <c r="LVR320" s="96"/>
      <c r="LVS320" s="96"/>
      <c r="LVT320" s="96"/>
      <c r="LVU320" s="96"/>
      <c r="LVV320" s="96"/>
      <c r="LVW320" s="96"/>
      <c r="LVX320" s="96"/>
      <c r="LVY320" s="96"/>
      <c r="LVZ320" s="96"/>
      <c r="LWA320" s="96"/>
      <c r="LWB320" s="96"/>
      <c r="LWC320" s="96"/>
      <c r="LWD320" s="96"/>
      <c r="LWE320" s="96"/>
      <c r="LWF320" s="96"/>
      <c r="LWG320" s="96"/>
      <c r="LWH320" s="96"/>
      <c r="LWI320" s="96"/>
      <c r="LWJ320" s="96"/>
      <c r="LWK320" s="96"/>
      <c r="LWL320" s="96"/>
      <c r="LWM320" s="96"/>
      <c r="LWN320" s="96"/>
      <c r="LWO320" s="96"/>
      <c r="LWP320" s="96"/>
      <c r="LWQ320" s="96"/>
      <c r="LWR320" s="96"/>
      <c r="LWS320" s="96"/>
      <c r="LWT320" s="96"/>
      <c r="LWU320" s="96"/>
      <c r="LWV320" s="96"/>
      <c r="LWW320" s="96"/>
      <c r="LWX320" s="96"/>
      <c r="LWY320" s="96"/>
      <c r="LWZ320" s="96"/>
      <c r="LXA320" s="96"/>
      <c r="LXB320" s="96"/>
      <c r="LXC320" s="96"/>
      <c r="LXD320" s="96"/>
      <c r="LXE320" s="96"/>
      <c r="LXF320" s="96"/>
      <c r="LXG320" s="96"/>
      <c r="LXH320" s="96"/>
      <c r="LXI320" s="96"/>
      <c r="LXJ320" s="96"/>
      <c r="LXK320" s="96"/>
      <c r="LXL320" s="96"/>
      <c r="LXM320" s="96"/>
      <c r="LXN320" s="96"/>
      <c r="LXO320" s="96"/>
      <c r="LXP320" s="96"/>
      <c r="LXQ320" s="96"/>
      <c r="LXR320" s="96"/>
      <c r="LXS320" s="96"/>
      <c r="LXT320" s="96"/>
      <c r="LXU320" s="96"/>
      <c r="LXV320" s="96"/>
      <c r="LXW320" s="96"/>
      <c r="LXX320" s="96"/>
      <c r="LXY320" s="96"/>
      <c r="LXZ320" s="96"/>
      <c r="LYA320" s="96"/>
      <c r="LYB320" s="96"/>
      <c r="LYC320" s="96"/>
      <c r="LYD320" s="96"/>
      <c r="LYE320" s="96"/>
      <c r="LYF320" s="96"/>
      <c r="LYG320" s="96"/>
      <c r="LYH320" s="96"/>
      <c r="LYI320" s="96"/>
      <c r="LYJ320" s="96"/>
      <c r="LYK320" s="96"/>
      <c r="LYL320" s="96"/>
      <c r="LYM320" s="96"/>
      <c r="LYN320" s="96"/>
      <c r="LYO320" s="96"/>
      <c r="LYP320" s="96"/>
      <c r="LYQ320" s="96"/>
      <c r="LYR320" s="96"/>
      <c r="LYS320" s="96"/>
      <c r="LYT320" s="96"/>
      <c r="LYU320" s="96"/>
      <c r="LYV320" s="96"/>
      <c r="LYW320" s="96"/>
      <c r="LYX320" s="96"/>
      <c r="LYY320" s="96"/>
      <c r="LYZ320" s="96"/>
      <c r="LZA320" s="96"/>
      <c r="LZB320" s="96"/>
      <c r="LZC320" s="96"/>
      <c r="LZD320" s="96"/>
      <c r="LZE320" s="96"/>
      <c r="LZF320" s="96"/>
      <c r="LZG320" s="96"/>
      <c r="LZH320" s="96"/>
      <c r="LZI320" s="96"/>
      <c r="LZJ320" s="96"/>
      <c r="LZK320" s="96"/>
      <c r="LZL320" s="96"/>
      <c r="LZM320" s="96"/>
      <c r="LZN320" s="96"/>
      <c r="LZO320" s="96"/>
      <c r="LZP320" s="96"/>
      <c r="LZQ320" s="96"/>
      <c r="LZR320" s="96"/>
      <c r="LZS320" s="96"/>
      <c r="LZT320" s="96"/>
      <c r="LZU320" s="96"/>
      <c r="LZV320" s="96"/>
      <c r="LZW320" s="96"/>
      <c r="LZX320" s="96"/>
      <c r="LZY320" s="96"/>
      <c r="LZZ320" s="96"/>
      <c r="MAA320" s="96"/>
      <c r="MAB320" s="96"/>
      <c r="MAC320" s="96"/>
      <c r="MAD320" s="96"/>
      <c r="MAE320" s="96"/>
      <c r="MAF320" s="96"/>
      <c r="MAG320" s="96"/>
      <c r="MAH320" s="96"/>
      <c r="MAI320" s="96"/>
      <c r="MAJ320" s="96"/>
      <c r="MAK320" s="96"/>
      <c r="MAL320" s="96"/>
      <c r="MAM320" s="96"/>
      <c r="MAN320" s="96"/>
      <c r="MAO320" s="96"/>
      <c r="MAP320" s="96"/>
      <c r="MAQ320" s="96"/>
      <c r="MAR320" s="96"/>
      <c r="MAS320" s="96"/>
      <c r="MAT320" s="96"/>
      <c r="MAU320" s="96"/>
      <c r="MAV320" s="96"/>
      <c r="MAW320" s="96"/>
      <c r="MAX320" s="96"/>
      <c r="MAY320" s="96"/>
      <c r="MAZ320" s="96"/>
      <c r="MBA320" s="96"/>
      <c r="MBB320" s="96"/>
      <c r="MBC320" s="96"/>
      <c r="MBD320" s="96"/>
      <c r="MBE320" s="96"/>
      <c r="MBF320" s="96"/>
      <c r="MBG320" s="96"/>
      <c r="MBH320" s="96"/>
      <c r="MBI320" s="96"/>
      <c r="MBJ320" s="96"/>
      <c r="MBK320" s="96"/>
      <c r="MBL320" s="96"/>
      <c r="MBM320" s="96"/>
      <c r="MBN320" s="96"/>
      <c r="MBO320" s="96"/>
      <c r="MBP320" s="96"/>
      <c r="MBQ320" s="96"/>
      <c r="MBR320" s="96"/>
      <c r="MBS320" s="96"/>
      <c r="MBT320" s="96"/>
      <c r="MBU320" s="96"/>
      <c r="MBV320" s="96"/>
      <c r="MBW320" s="96"/>
      <c r="MBX320" s="96"/>
      <c r="MBY320" s="96"/>
      <c r="MBZ320" s="96"/>
      <c r="MCA320" s="96"/>
      <c r="MCB320" s="96"/>
      <c r="MCC320" s="96"/>
      <c r="MCD320" s="96"/>
      <c r="MCE320" s="96"/>
      <c r="MCF320" s="96"/>
      <c r="MCG320" s="96"/>
      <c r="MCH320" s="96"/>
      <c r="MCI320" s="96"/>
      <c r="MCJ320" s="96"/>
      <c r="MCK320" s="96"/>
      <c r="MCL320" s="96"/>
      <c r="MCM320" s="96"/>
      <c r="MCN320" s="96"/>
      <c r="MCO320" s="96"/>
      <c r="MCP320" s="96"/>
      <c r="MCQ320" s="96"/>
      <c r="MCR320" s="96"/>
      <c r="MCS320" s="96"/>
      <c r="MCT320" s="96"/>
      <c r="MCU320" s="96"/>
      <c r="MCV320" s="96"/>
      <c r="MCW320" s="96"/>
      <c r="MCX320" s="96"/>
      <c r="MCY320" s="96"/>
      <c r="MCZ320" s="96"/>
      <c r="MDA320" s="96"/>
      <c r="MDB320" s="96"/>
      <c r="MDC320" s="96"/>
      <c r="MDD320" s="96"/>
      <c r="MDE320" s="96"/>
      <c r="MDF320" s="96"/>
      <c r="MDG320" s="96"/>
      <c r="MDH320" s="96"/>
      <c r="MDI320" s="96"/>
      <c r="MDJ320" s="96"/>
      <c r="MDK320" s="96"/>
      <c r="MDL320" s="96"/>
      <c r="MDM320" s="96"/>
      <c r="MDN320" s="96"/>
      <c r="MDO320" s="96"/>
      <c r="MDP320" s="96"/>
      <c r="MDQ320" s="96"/>
      <c r="MDR320" s="96"/>
      <c r="MDS320" s="96"/>
      <c r="MDT320" s="96"/>
      <c r="MDU320" s="96"/>
      <c r="MDV320" s="96"/>
      <c r="MDW320" s="96"/>
      <c r="MDX320" s="96"/>
      <c r="MDY320" s="96"/>
      <c r="MDZ320" s="96"/>
      <c r="MEA320" s="96"/>
      <c r="MEB320" s="96"/>
      <c r="MEC320" s="96"/>
      <c r="MED320" s="96"/>
      <c r="MEE320" s="96"/>
      <c r="MEF320" s="96"/>
      <c r="MEG320" s="96"/>
      <c r="MEH320" s="96"/>
      <c r="MEI320" s="96"/>
      <c r="MEJ320" s="96"/>
      <c r="MEK320" s="96"/>
      <c r="MEL320" s="96"/>
      <c r="MEM320" s="96"/>
      <c r="MEN320" s="96"/>
      <c r="MEO320" s="96"/>
      <c r="MEP320" s="96"/>
      <c r="MEQ320" s="96"/>
      <c r="MER320" s="96"/>
      <c r="MES320" s="96"/>
      <c r="MET320" s="96"/>
      <c r="MEU320" s="96"/>
      <c r="MEV320" s="96"/>
      <c r="MEW320" s="96"/>
      <c r="MEX320" s="96"/>
      <c r="MEY320" s="96"/>
      <c r="MEZ320" s="96"/>
      <c r="MFA320" s="96"/>
      <c r="MFB320" s="96"/>
      <c r="MFC320" s="96"/>
      <c r="MFD320" s="96"/>
      <c r="MFE320" s="96"/>
      <c r="MFF320" s="96"/>
      <c r="MFG320" s="96"/>
      <c r="MFH320" s="96"/>
      <c r="MFI320" s="96"/>
      <c r="MFJ320" s="96"/>
      <c r="MFK320" s="96"/>
      <c r="MFL320" s="96"/>
      <c r="MFM320" s="96"/>
      <c r="MFN320" s="96"/>
      <c r="MFO320" s="96"/>
      <c r="MFP320" s="96"/>
      <c r="MFQ320" s="96"/>
      <c r="MFR320" s="96"/>
      <c r="MFS320" s="96"/>
      <c r="MFT320" s="96"/>
      <c r="MFU320" s="96"/>
      <c r="MFV320" s="96"/>
      <c r="MFW320" s="96"/>
      <c r="MFX320" s="96"/>
      <c r="MFY320" s="96"/>
      <c r="MFZ320" s="96"/>
      <c r="MGA320" s="96"/>
      <c r="MGB320" s="96"/>
      <c r="MGC320" s="96"/>
      <c r="MGD320" s="96"/>
      <c r="MGE320" s="96"/>
      <c r="MGF320" s="96"/>
      <c r="MGG320" s="96"/>
      <c r="MGH320" s="96"/>
      <c r="MGI320" s="96"/>
      <c r="MGJ320" s="96"/>
      <c r="MGK320" s="96"/>
      <c r="MGL320" s="96"/>
      <c r="MGM320" s="96"/>
      <c r="MGN320" s="96"/>
      <c r="MGO320" s="96"/>
      <c r="MGP320" s="96"/>
      <c r="MGQ320" s="96"/>
      <c r="MGR320" s="96"/>
      <c r="MGS320" s="96"/>
      <c r="MGT320" s="96"/>
      <c r="MGU320" s="96"/>
      <c r="MGV320" s="96"/>
      <c r="MGW320" s="96"/>
      <c r="MGX320" s="96"/>
      <c r="MGY320" s="96"/>
      <c r="MGZ320" s="96"/>
      <c r="MHA320" s="96"/>
      <c r="MHB320" s="96"/>
      <c r="MHC320" s="96"/>
      <c r="MHD320" s="96"/>
      <c r="MHE320" s="96"/>
      <c r="MHF320" s="96"/>
      <c r="MHG320" s="96"/>
      <c r="MHH320" s="96"/>
      <c r="MHI320" s="96"/>
      <c r="MHJ320" s="96"/>
      <c r="MHK320" s="96"/>
      <c r="MHL320" s="96"/>
      <c r="MHM320" s="96"/>
      <c r="MHN320" s="96"/>
      <c r="MHO320" s="96"/>
      <c r="MHP320" s="96"/>
      <c r="MHQ320" s="96"/>
      <c r="MHR320" s="96"/>
      <c r="MHS320" s="96"/>
      <c r="MHT320" s="96"/>
      <c r="MHU320" s="96"/>
      <c r="MHV320" s="96"/>
      <c r="MHW320" s="96"/>
      <c r="MHX320" s="96"/>
      <c r="MHY320" s="96"/>
      <c r="MHZ320" s="96"/>
      <c r="MIA320" s="96"/>
      <c r="MIB320" s="96"/>
      <c r="MIC320" s="96"/>
      <c r="MID320" s="96"/>
      <c r="MIE320" s="96"/>
      <c r="MIF320" s="96"/>
      <c r="MIG320" s="96"/>
      <c r="MIH320" s="96"/>
      <c r="MII320" s="96"/>
      <c r="MIJ320" s="96"/>
      <c r="MIK320" s="96"/>
      <c r="MIL320" s="96"/>
      <c r="MIM320" s="96"/>
      <c r="MIN320" s="96"/>
      <c r="MIO320" s="96"/>
      <c r="MIP320" s="96"/>
      <c r="MIQ320" s="96"/>
      <c r="MIR320" s="96"/>
      <c r="MIS320" s="96"/>
      <c r="MIT320" s="96"/>
      <c r="MIU320" s="96"/>
      <c r="MIV320" s="96"/>
      <c r="MIW320" s="96"/>
      <c r="MIX320" s="96"/>
      <c r="MIY320" s="96"/>
      <c r="MIZ320" s="96"/>
      <c r="MJA320" s="96"/>
      <c r="MJB320" s="96"/>
      <c r="MJC320" s="96"/>
      <c r="MJD320" s="96"/>
      <c r="MJE320" s="96"/>
      <c r="MJF320" s="96"/>
      <c r="MJG320" s="96"/>
      <c r="MJH320" s="96"/>
      <c r="MJI320" s="96"/>
      <c r="MJJ320" s="96"/>
      <c r="MJK320" s="96"/>
      <c r="MJL320" s="96"/>
      <c r="MJM320" s="96"/>
      <c r="MJN320" s="96"/>
      <c r="MJO320" s="96"/>
      <c r="MJP320" s="96"/>
      <c r="MJQ320" s="96"/>
      <c r="MJR320" s="96"/>
      <c r="MJS320" s="96"/>
      <c r="MJT320" s="96"/>
      <c r="MJU320" s="96"/>
      <c r="MJV320" s="96"/>
      <c r="MJW320" s="96"/>
      <c r="MJX320" s="96"/>
      <c r="MJY320" s="96"/>
      <c r="MJZ320" s="96"/>
      <c r="MKA320" s="96"/>
      <c r="MKB320" s="96"/>
      <c r="MKC320" s="96"/>
      <c r="MKD320" s="96"/>
      <c r="MKE320" s="96"/>
      <c r="MKF320" s="96"/>
      <c r="MKG320" s="96"/>
      <c r="MKH320" s="96"/>
      <c r="MKI320" s="96"/>
      <c r="MKJ320" s="96"/>
      <c r="MKK320" s="96"/>
      <c r="MKL320" s="96"/>
      <c r="MKM320" s="96"/>
      <c r="MKN320" s="96"/>
      <c r="MKO320" s="96"/>
      <c r="MKP320" s="96"/>
      <c r="MKQ320" s="96"/>
      <c r="MKR320" s="96"/>
      <c r="MKS320" s="96"/>
      <c r="MKT320" s="96"/>
      <c r="MKU320" s="96"/>
      <c r="MKV320" s="96"/>
      <c r="MKW320" s="96"/>
      <c r="MKX320" s="96"/>
      <c r="MKY320" s="96"/>
      <c r="MKZ320" s="96"/>
      <c r="MLA320" s="96"/>
      <c r="MLB320" s="96"/>
      <c r="MLC320" s="96"/>
      <c r="MLD320" s="96"/>
      <c r="MLE320" s="96"/>
      <c r="MLF320" s="96"/>
      <c r="MLG320" s="96"/>
      <c r="MLH320" s="96"/>
      <c r="MLI320" s="96"/>
      <c r="MLJ320" s="96"/>
      <c r="MLK320" s="96"/>
      <c r="MLL320" s="96"/>
      <c r="MLM320" s="96"/>
      <c r="MLN320" s="96"/>
      <c r="MLO320" s="96"/>
      <c r="MLP320" s="96"/>
      <c r="MLQ320" s="96"/>
      <c r="MLR320" s="96"/>
      <c r="MLS320" s="96"/>
      <c r="MLT320" s="96"/>
      <c r="MLU320" s="96"/>
      <c r="MLV320" s="96"/>
      <c r="MLW320" s="96"/>
      <c r="MLX320" s="96"/>
      <c r="MLY320" s="96"/>
      <c r="MLZ320" s="96"/>
      <c r="MMA320" s="96"/>
      <c r="MMB320" s="96"/>
      <c r="MMC320" s="96"/>
      <c r="MMD320" s="96"/>
      <c r="MME320" s="96"/>
      <c r="MMF320" s="96"/>
      <c r="MMG320" s="96"/>
      <c r="MMH320" s="96"/>
      <c r="MMI320" s="96"/>
      <c r="MMJ320" s="96"/>
      <c r="MMK320" s="96"/>
      <c r="MML320" s="96"/>
      <c r="MMM320" s="96"/>
      <c r="MMN320" s="96"/>
      <c r="MMO320" s="96"/>
      <c r="MMP320" s="96"/>
      <c r="MMQ320" s="96"/>
      <c r="MMR320" s="96"/>
      <c r="MMS320" s="96"/>
      <c r="MMT320" s="96"/>
      <c r="MMU320" s="96"/>
      <c r="MMV320" s="96"/>
      <c r="MMW320" s="96"/>
      <c r="MMX320" s="96"/>
      <c r="MMY320" s="96"/>
      <c r="MMZ320" s="96"/>
      <c r="MNA320" s="96"/>
      <c r="MNB320" s="96"/>
      <c r="MNC320" s="96"/>
      <c r="MND320" s="96"/>
      <c r="MNE320" s="96"/>
      <c r="MNF320" s="96"/>
      <c r="MNG320" s="96"/>
      <c r="MNH320" s="96"/>
      <c r="MNI320" s="96"/>
      <c r="MNJ320" s="96"/>
      <c r="MNK320" s="96"/>
      <c r="MNL320" s="96"/>
      <c r="MNM320" s="96"/>
      <c r="MNN320" s="96"/>
      <c r="MNO320" s="96"/>
      <c r="MNP320" s="96"/>
      <c r="MNQ320" s="96"/>
      <c r="MNR320" s="96"/>
      <c r="MNS320" s="96"/>
      <c r="MNT320" s="96"/>
      <c r="MNU320" s="96"/>
      <c r="MNV320" s="96"/>
      <c r="MNW320" s="96"/>
      <c r="MNX320" s="96"/>
      <c r="MNY320" s="96"/>
      <c r="MNZ320" s="96"/>
      <c r="MOA320" s="96"/>
      <c r="MOB320" s="96"/>
      <c r="MOC320" s="96"/>
      <c r="MOD320" s="96"/>
      <c r="MOE320" s="96"/>
      <c r="MOF320" s="96"/>
      <c r="MOG320" s="96"/>
      <c r="MOH320" s="96"/>
      <c r="MOI320" s="96"/>
      <c r="MOJ320" s="96"/>
      <c r="MOK320" s="96"/>
      <c r="MOL320" s="96"/>
      <c r="MOM320" s="96"/>
      <c r="MON320" s="96"/>
      <c r="MOO320" s="96"/>
      <c r="MOP320" s="96"/>
      <c r="MOQ320" s="96"/>
      <c r="MOR320" s="96"/>
      <c r="MOS320" s="96"/>
      <c r="MOT320" s="96"/>
      <c r="MOU320" s="96"/>
      <c r="MOV320" s="96"/>
      <c r="MOW320" s="96"/>
      <c r="MOX320" s="96"/>
      <c r="MOY320" s="96"/>
      <c r="MOZ320" s="96"/>
      <c r="MPA320" s="96"/>
      <c r="MPB320" s="96"/>
      <c r="MPC320" s="96"/>
      <c r="MPD320" s="96"/>
      <c r="MPE320" s="96"/>
      <c r="MPF320" s="96"/>
      <c r="MPG320" s="96"/>
      <c r="MPH320" s="96"/>
      <c r="MPI320" s="96"/>
      <c r="MPJ320" s="96"/>
      <c r="MPK320" s="96"/>
      <c r="MPL320" s="96"/>
      <c r="MPM320" s="96"/>
      <c r="MPN320" s="96"/>
      <c r="MPO320" s="96"/>
      <c r="MPP320" s="96"/>
      <c r="MPQ320" s="96"/>
      <c r="MPR320" s="96"/>
      <c r="MPS320" s="96"/>
      <c r="MPT320" s="96"/>
      <c r="MPU320" s="96"/>
      <c r="MPV320" s="96"/>
      <c r="MPW320" s="96"/>
      <c r="MPX320" s="96"/>
      <c r="MPY320" s="96"/>
      <c r="MPZ320" s="96"/>
      <c r="MQA320" s="96"/>
      <c r="MQB320" s="96"/>
      <c r="MQC320" s="96"/>
      <c r="MQD320" s="96"/>
      <c r="MQE320" s="96"/>
      <c r="MQF320" s="96"/>
      <c r="MQG320" s="96"/>
      <c r="MQH320" s="96"/>
      <c r="MQI320" s="96"/>
      <c r="MQJ320" s="96"/>
      <c r="MQK320" s="96"/>
      <c r="MQL320" s="96"/>
      <c r="MQM320" s="96"/>
      <c r="MQN320" s="96"/>
      <c r="MQO320" s="96"/>
      <c r="MQP320" s="96"/>
      <c r="MQQ320" s="96"/>
      <c r="MQR320" s="96"/>
      <c r="MQS320" s="96"/>
      <c r="MQT320" s="96"/>
      <c r="MQU320" s="96"/>
      <c r="MQV320" s="96"/>
      <c r="MQW320" s="96"/>
      <c r="MQX320" s="96"/>
      <c r="MQY320" s="96"/>
      <c r="MQZ320" s="96"/>
      <c r="MRA320" s="96"/>
      <c r="MRB320" s="96"/>
      <c r="MRC320" s="96"/>
      <c r="MRD320" s="96"/>
      <c r="MRE320" s="96"/>
      <c r="MRF320" s="96"/>
      <c r="MRG320" s="96"/>
      <c r="MRH320" s="96"/>
      <c r="MRI320" s="96"/>
      <c r="MRJ320" s="96"/>
      <c r="MRK320" s="96"/>
      <c r="MRL320" s="96"/>
      <c r="MRM320" s="96"/>
      <c r="MRN320" s="96"/>
      <c r="MRO320" s="96"/>
      <c r="MRP320" s="96"/>
      <c r="MRQ320" s="96"/>
      <c r="MRR320" s="96"/>
      <c r="MRS320" s="96"/>
      <c r="MRT320" s="96"/>
      <c r="MRU320" s="96"/>
      <c r="MRV320" s="96"/>
      <c r="MRW320" s="96"/>
      <c r="MRX320" s="96"/>
      <c r="MRY320" s="96"/>
      <c r="MRZ320" s="96"/>
      <c r="MSA320" s="96"/>
      <c r="MSB320" s="96"/>
      <c r="MSC320" s="96"/>
      <c r="MSD320" s="96"/>
      <c r="MSE320" s="96"/>
      <c r="MSF320" s="96"/>
      <c r="MSG320" s="96"/>
      <c r="MSH320" s="96"/>
      <c r="MSI320" s="96"/>
      <c r="MSJ320" s="96"/>
      <c r="MSK320" s="96"/>
      <c r="MSL320" s="96"/>
      <c r="MSM320" s="96"/>
      <c r="MSN320" s="96"/>
      <c r="MSO320" s="96"/>
      <c r="MSP320" s="96"/>
      <c r="MSQ320" s="96"/>
      <c r="MSR320" s="96"/>
      <c r="MSS320" s="96"/>
      <c r="MST320" s="96"/>
      <c r="MSU320" s="96"/>
      <c r="MSV320" s="96"/>
      <c r="MSW320" s="96"/>
      <c r="MSX320" s="96"/>
      <c r="MSY320" s="96"/>
      <c r="MSZ320" s="96"/>
      <c r="MTA320" s="96"/>
      <c r="MTB320" s="96"/>
      <c r="MTC320" s="96"/>
      <c r="MTD320" s="96"/>
      <c r="MTE320" s="96"/>
      <c r="MTF320" s="96"/>
      <c r="MTG320" s="96"/>
      <c r="MTH320" s="96"/>
      <c r="MTI320" s="96"/>
      <c r="MTJ320" s="96"/>
      <c r="MTK320" s="96"/>
      <c r="MTL320" s="96"/>
      <c r="MTM320" s="96"/>
      <c r="MTN320" s="96"/>
      <c r="MTO320" s="96"/>
      <c r="MTP320" s="96"/>
      <c r="MTQ320" s="96"/>
      <c r="MTR320" s="96"/>
      <c r="MTS320" s="96"/>
      <c r="MTT320" s="96"/>
      <c r="MTU320" s="96"/>
      <c r="MTV320" s="96"/>
      <c r="MTW320" s="96"/>
      <c r="MTX320" s="96"/>
      <c r="MTY320" s="96"/>
      <c r="MTZ320" s="96"/>
      <c r="MUA320" s="96"/>
      <c r="MUB320" s="96"/>
      <c r="MUC320" s="96"/>
      <c r="MUD320" s="96"/>
      <c r="MUE320" s="96"/>
      <c r="MUF320" s="96"/>
      <c r="MUG320" s="96"/>
      <c r="MUH320" s="96"/>
      <c r="MUI320" s="96"/>
      <c r="MUJ320" s="96"/>
      <c r="MUK320" s="96"/>
      <c r="MUL320" s="96"/>
      <c r="MUM320" s="96"/>
      <c r="MUN320" s="96"/>
      <c r="MUO320" s="96"/>
      <c r="MUP320" s="96"/>
      <c r="MUQ320" s="96"/>
      <c r="MUR320" s="96"/>
      <c r="MUS320" s="96"/>
      <c r="MUT320" s="96"/>
      <c r="MUU320" s="96"/>
      <c r="MUV320" s="96"/>
      <c r="MUW320" s="96"/>
      <c r="MUX320" s="96"/>
      <c r="MUY320" s="96"/>
      <c r="MUZ320" s="96"/>
      <c r="MVA320" s="96"/>
      <c r="MVB320" s="96"/>
      <c r="MVC320" s="96"/>
      <c r="MVD320" s="96"/>
      <c r="MVE320" s="96"/>
      <c r="MVF320" s="96"/>
      <c r="MVG320" s="96"/>
      <c r="MVH320" s="96"/>
      <c r="MVI320" s="96"/>
      <c r="MVJ320" s="96"/>
      <c r="MVK320" s="96"/>
      <c r="MVL320" s="96"/>
      <c r="MVM320" s="96"/>
      <c r="MVN320" s="96"/>
      <c r="MVO320" s="96"/>
      <c r="MVP320" s="96"/>
      <c r="MVQ320" s="96"/>
      <c r="MVR320" s="96"/>
      <c r="MVS320" s="96"/>
      <c r="MVT320" s="96"/>
      <c r="MVU320" s="96"/>
      <c r="MVV320" s="96"/>
      <c r="MVW320" s="96"/>
      <c r="MVX320" s="96"/>
      <c r="MVY320" s="96"/>
      <c r="MVZ320" s="96"/>
      <c r="MWA320" s="96"/>
      <c r="MWB320" s="96"/>
      <c r="MWC320" s="96"/>
      <c r="MWD320" s="96"/>
      <c r="MWE320" s="96"/>
      <c r="MWF320" s="96"/>
      <c r="MWG320" s="96"/>
      <c r="MWH320" s="96"/>
      <c r="MWI320" s="96"/>
      <c r="MWJ320" s="96"/>
      <c r="MWK320" s="96"/>
      <c r="MWL320" s="96"/>
      <c r="MWM320" s="96"/>
      <c r="MWN320" s="96"/>
      <c r="MWO320" s="96"/>
      <c r="MWP320" s="96"/>
      <c r="MWQ320" s="96"/>
      <c r="MWR320" s="96"/>
      <c r="MWS320" s="96"/>
      <c r="MWT320" s="96"/>
      <c r="MWU320" s="96"/>
      <c r="MWV320" s="96"/>
      <c r="MWW320" s="96"/>
      <c r="MWX320" s="96"/>
      <c r="MWY320" s="96"/>
      <c r="MWZ320" s="96"/>
      <c r="MXA320" s="96"/>
      <c r="MXB320" s="96"/>
      <c r="MXC320" s="96"/>
      <c r="MXD320" s="96"/>
      <c r="MXE320" s="96"/>
      <c r="MXF320" s="96"/>
      <c r="MXG320" s="96"/>
      <c r="MXH320" s="96"/>
      <c r="MXI320" s="96"/>
      <c r="MXJ320" s="96"/>
      <c r="MXK320" s="96"/>
      <c r="MXL320" s="96"/>
      <c r="MXM320" s="96"/>
      <c r="MXN320" s="96"/>
      <c r="MXO320" s="96"/>
      <c r="MXP320" s="96"/>
      <c r="MXQ320" s="96"/>
      <c r="MXR320" s="96"/>
      <c r="MXS320" s="96"/>
      <c r="MXT320" s="96"/>
      <c r="MXU320" s="96"/>
      <c r="MXV320" s="96"/>
      <c r="MXW320" s="96"/>
      <c r="MXX320" s="96"/>
      <c r="MXY320" s="96"/>
      <c r="MXZ320" s="96"/>
      <c r="MYA320" s="96"/>
      <c r="MYB320" s="96"/>
      <c r="MYC320" s="96"/>
      <c r="MYD320" s="96"/>
      <c r="MYE320" s="96"/>
      <c r="MYF320" s="96"/>
      <c r="MYG320" s="96"/>
      <c r="MYH320" s="96"/>
      <c r="MYI320" s="96"/>
      <c r="MYJ320" s="96"/>
      <c r="MYK320" s="96"/>
      <c r="MYL320" s="96"/>
      <c r="MYM320" s="96"/>
      <c r="MYN320" s="96"/>
      <c r="MYO320" s="96"/>
      <c r="MYP320" s="96"/>
      <c r="MYQ320" s="96"/>
      <c r="MYR320" s="96"/>
      <c r="MYS320" s="96"/>
      <c r="MYT320" s="96"/>
      <c r="MYU320" s="96"/>
      <c r="MYV320" s="96"/>
      <c r="MYW320" s="96"/>
      <c r="MYX320" s="96"/>
      <c r="MYY320" s="96"/>
      <c r="MYZ320" s="96"/>
      <c r="MZA320" s="96"/>
      <c r="MZB320" s="96"/>
      <c r="MZC320" s="96"/>
      <c r="MZD320" s="96"/>
      <c r="MZE320" s="96"/>
      <c r="MZF320" s="96"/>
      <c r="MZG320" s="96"/>
      <c r="MZH320" s="96"/>
      <c r="MZI320" s="96"/>
      <c r="MZJ320" s="96"/>
      <c r="MZK320" s="96"/>
      <c r="MZL320" s="96"/>
      <c r="MZM320" s="96"/>
      <c r="MZN320" s="96"/>
      <c r="MZO320" s="96"/>
      <c r="MZP320" s="96"/>
      <c r="MZQ320" s="96"/>
      <c r="MZR320" s="96"/>
      <c r="MZS320" s="96"/>
      <c r="MZT320" s="96"/>
      <c r="MZU320" s="96"/>
      <c r="MZV320" s="96"/>
      <c r="MZW320" s="96"/>
      <c r="MZX320" s="96"/>
      <c r="MZY320" s="96"/>
      <c r="MZZ320" s="96"/>
      <c r="NAA320" s="96"/>
      <c r="NAB320" s="96"/>
      <c r="NAC320" s="96"/>
      <c r="NAD320" s="96"/>
      <c r="NAE320" s="96"/>
      <c r="NAF320" s="96"/>
      <c r="NAG320" s="96"/>
      <c r="NAH320" s="96"/>
      <c r="NAI320" s="96"/>
      <c r="NAJ320" s="96"/>
      <c r="NAK320" s="96"/>
      <c r="NAL320" s="96"/>
      <c r="NAM320" s="96"/>
      <c r="NAN320" s="96"/>
      <c r="NAO320" s="96"/>
      <c r="NAP320" s="96"/>
      <c r="NAQ320" s="96"/>
      <c r="NAR320" s="96"/>
      <c r="NAS320" s="96"/>
      <c r="NAT320" s="96"/>
      <c r="NAU320" s="96"/>
      <c r="NAV320" s="96"/>
      <c r="NAW320" s="96"/>
      <c r="NAX320" s="96"/>
      <c r="NAY320" s="96"/>
      <c r="NAZ320" s="96"/>
      <c r="NBA320" s="96"/>
      <c r="NBB320" s="96"/>
      <c r="NBC320" s="96"/>
      <c r="NBD320" s="96"/>
      <c r="NBE320" s="96"/>
      <c r="NBF320" s="96"/>
      <c r="NBG320" s="96"/>
      <c r="NBH320" s="96"/>
      <c r="NBI320" s="96"/>
      <c r="NBJ320" s="96"/>
      <c r="NBK320" s="96"/>
      <c r="NBL320" s="96"/>
      <c r="NBM320" s="96"/>
      <c r="NBN320" s="96"/>
      <c r="NBO320" s="96"/>
      <c r="NBP320" s="96"/>
      <c r="NBQ320" s="96"/>
      <c r="NBR320" s="96"/>
      <c r="NBS320" s="96"/>
      <c r="NBT320" s="96"/>
      <c r="NBU320" s="96"/>
      <c r="NBV320" s="96"/>
      <c r="NBW320" s="96"/>
      <c r="NBX320" s="96"/>
      <c r="NBY320" s="96"/>
      <c r="NBZ320" s="96"/>
      <c r="NCA320" s="96"/>
      <c r="NCB320" s="96"/>
      <c r="NCC320" s="96"/>
      <c r="NCD320" s="96"/>
      <c r="NCE320" s="96"/>
      <c r="NCF320" s="96"/>
      <c r="NCG320" s="96"/>
      <c r="NCH320" s="96"/>
      <c r="NCI320" s="96"/>
      <c r="NCJ320" s="96"/>
      <c r="NCK320" s="96"/>
      <c r="NCL320" s="96"/>
      <c r="NCM320" s="96"/>
      <c r="NCN320" s="96"/>
      <c r="NCO320" s="96"/>
      <c r="NCP320" s="96"/>
      <c r="NCQ320" s="96"/>
      <c r="NCR320" s="96"/>
      <c r="NCS320" s="96"/>
      <c r="NCT320" s="96"/>
      <c r="NCU320" s="96"/>
      <c r="NCV320" s="96"/>
      <c r="NCW320" s="96"/>
      <c r="NCX320" s="96"/>
      <c r="NCY320" s="96"/>
      <c r="NCZ320" s="96"/>
      <c r="NDA320" s="96"/>
      <c r="NDB320" s="96"/>
      <c r="NDC320" s="96"/>
      <c r="NDD320" s="96"/>
      <c r="NDE320" s="96"/>
      <c r="NDF320" s="96"/>
      <c r="NDG320" s="96"/>
      <c r="NDH320" s="96"/>
      <c r="NDI320" s="96"/>
      <c r="NDJ320" s="96"/>
      <c r="NDK320" s="96"/>
      <c r="NDL320" s="96"/>
      <c r="NDM320" s="96"/>
      <c r="NDN320" s="96"/>
      <c r="NDO320" s="96"/>
      <c r="NDP320" s="96"/>
      <c r="NDQ320" s="96"/>
      <c r="NDR320" s="96"/>
      <c r="NDS320" s="96"/>
      <c r="NDT320" s="96"/>
      <c r="NDU320" s="96"/>
      <c r="NDV320" s="96"/>
      <c r="NDW320" s="96"/>
      <c r="NDX320" s="96"/>
      <c r="NDY320" s="96"/>
      <c r="NDZ320" s="96"/>
      <c r="NEA320" s="96"/>
      <c r="NEB320" s="96"/>
      <c r="NEC320" s="96"/>
      <c r="NED320" s="96"/>
      <c r="NEE320" s="96"/>
      <c r="NEF320" s="96"/>
      <c r="NEG320" s="96"/>
      <c r="NEH320" s="96"/>
      <c r="NEI320" s="96"/>
      <c r="NEJ320" s="96"/>
      <c r="NEK320" s="96"/>
      <c r="NEL320" s="96"/>
      <c r="NEM320" s="96"/>
      <c r="NEN320" s="96"/>
      <c r="NEO320" s="96"/>
      <c r="NEP320" s="96"/>
      <c r="NEQ320" s="96"/>
      <c r="NER320" s="96"/>
      <c r="NES320" s="96"/>
      <c r="NET320" s="96"/>
      <c r="NEU320" s="96"/>
      <c r="NEV320" s="96"/>
      <c r="NEW320" s="96"/>
      <c r="NEX320" s="96"/>
      <c r="NEY320" s="96"/>
      <c r="NEZ320" s="96"/>
      <c r="NFA320" s="96"/>
      <c r="NFB320" s="96"/>
      <c r="NFC320" s="96"/>
      <c r="NFD320" s="96"/>
      <c r="NFE320" s="96"/>
      <c r="NFF320" s="96"/>
      <c r="NFG320" s="96"/>
      <c r="NFH320" s="96"/>
      <c r="NFI320" s="96"/>
      <c r="NFJ320" s="96"/>
      <c r="NFK320" s="96"/>
      <c r="NFL320" s="96"/>
      <c r="NFM320" s="96"/>
      <c r="NFN320" s="96"/>
      <c r="NFO320" s="96"/>
      <c r="NFP320" s="96"/>
      <c r="NFQ320" s="96"/>
      <c r="NFR320" s="96"/>
      <c r="NFS320" s="96"/>
      <c r="NFT320" s="96"/>
      <c r="NFU320" s="96"/>
      <c r="NFV320" s="96"/>
      <c r="NFW320" s="96"/>
      <c r="NFX320" s="96"/>
      <c r="NFY320" s="96"/>
      <c r="NFZ320" s="96"/>
      <c r="NGA320" s="96"/>
      <c r="NGB320" s="96"/>
      <c r="NGC320" s="96"/>
      <c r="NGD320" s="96"/>
      <c r="NGE320" s="96"/>
      <c r="NGF320" s="96"/>
      <c r="NGG320" s="96"/>
      <c r="NGH320" s="96"/>
      <c r="NGI320" s="96"/>
      <c r="NGJ320" s="96"/>
      <c r="NGK320" s="96"/>
      <c r="NGL320" s="96"/>
      <c r="NGM320" s="96"/>
      <c r="NGN320" s="96"/>
      <c r="NGO320" s="96"/>
      <c r="NGP320" s="96"/>
      <c r="NGQ320" s="96"/>
      <c r="NGR320" s="96"/>
      <c r="NGS320" s="96"/>
      <c r="NGT320" s="96"/>
      <c r="NGU320" s="96"/>
      <c r="NGV320" s="96"/>
      <c r="NGW320" s="96"/>
      <c r="NGX320" s="96"/>
      <c r="NGY320" s="96"/>
      <c r="NGZ320" s="96"/>
      <c r="NHA320" s="96"/>
      <c r="NHB320" s="96"/>
      <c r="NHC320" s="96"/>
      <c r="NHD320" s="96"/>
      <c r="NHE320" s="96"/>
      <c r="NHF320" s="96"/>
      <c r="NHG320" s="96"/>
      <c r="NHH320" s="96"/>
      <c r="NHI320" s="96"/>
      <c r="NHJ320" s="96"/>
      <c r="NHK320" s="96"/>
      <c r="NHL320" s="96"/>
      <c r="NHM320" s="96"/>
      <c r="NHN320" s="96"/>
      <c r="NHO320" s="96"/>
      <c r="NHP320" s="96"/>
      <c r="NHQ320" s="96"/>
      <c r="NHR320" s="96"/>
      <c r="NHS320" s="96"/>
      <c r="NHT320" s="96"/>
      <c r="NHU320" s="96"/>
      <c r="NHV320" s="96"/>
      <c r="NHW320" s="96"/>
      <c r="NHX320" s="96"/>
      <c r="NHY320" s="96"/>
      <c r="NHZ320" s="96"/>
      <c r="NIA320" s="96"/>
      <c r="NIB320" s="96"/>
      <c r="NIC320" s="96"/>
      <c r="NID320" s="96"/>
      <c r="NIE320" s="96"/>
      <c r="NIF320" s="96"/>
      <c r="NIG320" s="96"/>
      <c r="NIH320" s="96"/>
      <c r="NII320" s="96"/>
      <c r="NIJ320" s="96"/>
      <c r="NIK320" s="96"/>
      <c r="NIL320" s="96"/>
      <c r="NIM320" s="96"/>
      <c r="NIN320" s="96"/>
      <c r="NIO320" s="96"/>
      <c r="NIP320" s="96"/>
      <c r="NIQ320" s="96"/>
      <c r="NIR320" s="96"/>
      <c r="NIS320" s="96"/>
      <c r="NIT320" s="96"/>
      <c r="NIU320" s="96"/>
      <c r="NIV320" s="96"/>
      <c r="NIW320" s="96"/>
      <c r="NIX320" s="96"/>
      <c r="NIY320" s="96"/>
      <c r="NIZ320" s="96"/>
      <c r="NJA320" s="96"/>
      <c r="NJB320" s="96"/>
      <c r="NJC320" s="96"/>
      <c r="NJD320" s="96"/>
      <c r="NJE320" s="96"/>
      <c r="NJF320" s="96"/>
      <c r="NJG320" s="96"/>
      <c r="NJH320" s="96"/>
      <c r="NJI320" s="96"/>
      <c r="NJJ320" s="96"/>
      <c r="NJK320" s="96"/>
      <c r="NJL320" s="96"/>
      <c r="NJM320" s="96"/>
      <c r="NJN320" s="96"/>
      <c r="NJO320" s="96"/>
      <c r="NJP320" s="96"/>
      <c r="NJQ320" s="96"/>
      <c r="NJR320" s="96"/>
      <c r="NJS320" s="96"/>
      <c r="NJT320" s="96"/>
      <c r="NJU320" s="96"/>
      <c r="NJV320" s="96"/>
      <c r="NJW320" s="96"/>
      <c r="NJX320" s="96"/>
      <c r="NJY320" s="96"/>
      <c r="NJZ320" s="96"/>
      <c r="NKA320" s="96"/>
      <c r="NKB320" s="96"/>
      <c r="NKC320" s="96"/>
      <c r="NKD320" s="96"/>
      <c r="NKE320" s="96"/>
      <c r="NKF320" s="96"/>
      <c r="NKG320" s="96"/>
      <c r="NKH320" s="96"/>
      <c r="NKI320" s="96"/>
      <c r="NKJ320" s="96"/>
      <c r="NKK320" s="96"/>
      <c r="NKL320" s="96"/>
      <c r="NKM320" s="96"/>
      <c r="NKN320" s="96"/>
      <c r="NKO320" s="96"/>
      <c r="NKP320" s="96"/>
      <c r="NKQ320" s="96"/>
      <c r="NKR320" s="96"/>
      <c r="NKS320" s="96"/>
      <c r="NKT320" s="96"/>
      <c r="NKU320" s="96"/>
      <c r="NKV320" s="96"/>
      <c r="NKW320" s="96"/>
      <c r="NKX320" s="96"/>
      <c r="NKY320" s="96"/>
      <c r="NKZ320" s="96"/>
      <c r="NLA320" s="96"/>
      <c r="NLB320" s="96"/>
      <c r="NLC320" s="96"/>
      <c r="NLD320" s="96"/>
      <c r="NLE320" s="96"/>
      <c r="NLF320" s="96"/>
      <c r="NLG320" s="96"/>
      <c r="NLH320" s="96"/>
      <c r="NLI320" s="96"/>
      <c r="NLJ320" s="96"/>
      <c r="NLK320" s="96"/>
      <c r="NLL320" s="96"/>
      <c r="NLM320" s="96"/>
      <c r="NLN320" s="96"/>
      <c r="NLO320" s="96"/>
      <c r="NLP320" s="96"/>
      <c r="NLQ320" s="96"/>
      <c r="NLR320" s="96"/>
      <c r="NLS320" s="96"/>
      <c r="NLT320" s="96"/>
      <c r="NLU320" s="96"/>
      <c r="NLV320" s="96"/>
      <c r="NLW320" s="96"/>
      <c r="NLX320" s="96"/>
      <c r="NLY320" s="96"/>
      <c r="NLZ320" s="96"/>
      <c r="NMA320" s="96"/>
      <c r="NMB320" s="96"/>
      <c r="NMC320" s="96"/>
      <c r="NMD320" s="96"/>
      <c r="NME320" s="96"/>
      <c r="NMF320" s="96"/>
      <c r="NMG320" s="96"/>
      <c r="NMH320" s="96"/>
      <c r="NMI320" s="96"/>
      <c r="NMJ320" s="96"/>
      <c r="NMK320" s="96"/>
      <c r="NML320" s="96"/>
      <c r="NMM320" s="96"/>
      <c r="NMN320" s="96"/>
      <c r="NMO320" s="96"/>
      <c r="NMP320" s="96"/>
      <c r="NMQ320" s="96"/>
      <c r="NMR320" s="96"/>
      <c r="NMS320" s="96"/>
      <c r="NMT320" s="96"/>
      <c r="NMU320" s="96"/>
      <c r="NMV320" s="96"/>
      <c r="NMW320" s="96"/>
      <c r="NMX320" s="96"/>
      <c r="NMY320" s="96"/>
      <c r="NMZ320" s="96"/>
      <c r="NNA320" s="96"/>
      <c r="NNB320" s="96"/>
      <c r="NNC320" s="96"/>
      <c r="NND320" s="96"/>
      <c r="NNE320" s="96"/>
      <c r="NNF320" s="96"/>
      <c r="NNG320" s="96"/>
      <c r="NNH320" s="96"/>
      <c r="NNI320" s="96"/>
      <c r="NNJ320" s="96"/>
      <c r="NNK320" s="96"/>
      <c r="NNL320" s="96"/>
      <c r="NNM320" s="96"/>
      <c r="NNN320" s="96"/>
      <c r="NNO320" s="96"/>
      <c r="NNP320" s="96"/>
      <c r="NNQ320" s="96"/>
      <c r="NNR320" s="96"/>
      <c r="NNS320" s="96"/>
      <c r="NNT320" s="96"/>
      <c r="NNU320" s="96"/>
      <c r="NNV320" s="96"/>
      <c r="NNW320" s="96"/>
      <c r="NNX320" s="96"/>
      <c r="NNY320" s="96"/>
      <c r="NNZ320" s="96"/>
      <c r="NOA320" s="96"/>
      <c r="NOB320" s="96"/>
      <c r="NOC320" s="96"/>
      <c r="NOD320" s="96"/>
      <c r="NOE320" s="96"/>
      <c r="NOF320" s="96"/>
      <c r="NOG320" s="96"/>
      <c r="NOH320" s="96"/>
      <c r="NOI320" s="96"/>
      <c r="NOJ320" s="96"/>
      <c r="NOK320" s="96"/>
      <c r="NOL320" s="96"/>
      <c r="NOM320" s="96"/>
      <c r="NON320" s="96"/>
      <c r="NOO320" s="96"/>
      <c r="NOP320" s="96"/>
      <c r="NOQ320" s="96"/>
      <c r="NOR320" s="96"/>
      <c r="NOS320" s="96"/>
      <c r="NOT320" s="96"/>
      <c r="NOU320" s="96"/>
      <c r="NOV320" s="96"/>
      <c r="NOW320" s="96"/>
      <c r="NOX320" s="96"/>
      <c r="NOY320" s="96"/>
      <c r="NOZ320" s="96"/>
      <c r="NPA320" s="96"/>
      <c r="NPB320" s="96"/>
      <c r="NPC320" s="96"/>
      <c r="NPD320" s="96"/>
      <c r="NPE320" s="96"/>
      <c r="NPF320" s="96"/>
      <c r="NPG320" s="96"/>
      <c r="NPH320" s="96"/>
      <c r="NPI320" s="96"/>
      <c r="NPJ320" s="96"/>
      <c r="NPK320" s="96"/>
      <c r="NPL320" s="96"/>
      <c r="NPM320" s="96"/>
      <c r="NPN320" s="96"/>
      <c r="NPO320" s="96"/>
      <c r="NPP320" s="96"/>
      <c r="NPQ320" s="96"/>
      <c r="NPR320" s="96"/>
      <c r="NPS320" s="96"/>
      <c r="NPT320" s="96"/>
      <c r="NPU320" s="96"/>
      <c r="NPV320" s="96"/>
      <c r="NPW320" s="96"/>
      <c r="NPX320" s="96"/>
      <c r="NPY320" s="96"/>
      <c r="NPZ320" s="96"/>
      <c r="NQA320" s="96"/>
      <c r="NQB320" s="96"/>
      <c r="NQC320" s="96"/>
      <c r="NQD320" s="96"/>
      <c r="NQE320" s="96"/>
      <c r="NQF320" s="96"/>
      <c r="NQG320" s="96"/>
      <c r="NQH320" s="96"/>
      <c r="NQI320" s="96"/>
      <c r="NQJ320" s="96"/>
      <c r="NQK320" s="96"/>
      <c r="NQL320" s="96"/>
      <c r="NQM320" s="96"/>
      <c r="NQN320" s="96"/>
      <c r="NQO320" s="96"/>
      <c r="NQP320" s="96"/>
      <c r="NQQ320" s="96"/>
      <c r="NQR320" s="96"/>
      <c r="NQS320" s="96"/>
      <c r="NQT320" s="96"/>
      <c r="NQU320" s="96"/>
      <c r="NQV320" s="96"/>
      <c r="NQW320" s="96"/>
      <c r="NQX320" s="96"/>
      <c r="NQY320" s="96"/>
      <c r="NQZ320" s="96"/>
      <c r="NRA320" s="96"/>
      <c r="NRB320" s="96"/>
      <c r="NRC320" s="96"/>
      <c r="NRD320" s="96"/>
      <c r="NRE320" s="96"/>
      <c r="NRF320" s="96"/>
      <c r="NRG320" s="96"/>
      <c r="NRH320" s="96"/>
      <c r="NRI320" s="96"/>
      <c r="NRJ320" s="96"/>
      <c r="NRK320" s="96"/>
      <c r="NRL320" s="96"/>
      <c r="NRM320" s="96"/>
      <c r="NRN320" s="96"/>
      <c r="NRO320" s="96"/>
      <c r="NRP320" s="96"/>
      <c r="NRQ320" s="96"/>
      <c r="NRR320" s="96"/>
      <c r="NRS320" s="96"/>
      <c r="NRT320" s="96"/>
      <c r="NRU320" s="96"/>
      <c r="NRV320" s="96"/>
      <c r="NRW320" s="96"/>
      <c r="NRX320" s="96"/>
      <c r="NRY320" s="96"/>
      <c r="NRZ320" s="96"/>
      <c r="NSA320" s="96"/>
      <c r="NSB320" s="96"/>
      <c r="NSC320" s="96"/>
      <c r="NSD320" s="96"/>
      <c r="NSE320" s="96"/>
      <c r="NSF320" s="96"/>
      <c r="NSG320" s="96"/>
      <c r="NSH320" s="96"/>
      <c r="NSI320" s="96"/>
      <c r="NSJ320" s="96"/>
      <c r="NSK320" s="96"/>
      <c r="NSL320" s="96"/>
      <c r="NSM320" s="96"/>
      <c r="NSN320" s="96"/>
      <c r="NSO320" s="96"/>
      <c r="NSP320" s="96"/>
      <c r="NSQ320" s="96"/>
      <c r="NSR320" s="96"/>
      <c r="NSS320" s="96"/>
      <c r="NST320" s="96"/>
      <c r="NSU320" s="96"/>
      <c r="NSV320" s="96"/>
      <c r="NSW320" s="96"/>
      <c r="NSX320" s="96"/>
      <c r="NSY320" s="96"/>
      <c r="NSZ320" s="96"/>
      <c r="NTA320" s="96"/>
      <c r="NTB320" s="96"/>
      <c r="NTC320" s="96"/>
      <c r="NTD320" s="96"/>
      <c r="NTE320" s="96"/>
      <c r="NTF320" s="96"/>
      <c r="NTG320" s="96"/>
      <c r="NTH320" s="96"/>
      <c r="NTI320" s="96"/>
      <c r="NTJ320" s="96"/>
      <c r="NTK320" s="96"/>
      <c r="NTL320" s="96"/>
      <c r="NTM320" s="96"/>
      <c r="NTN320" s="96"/>
      <c r="NTO320" s="96"/>
      <c r="NTP320" s="96"/>
      <c r="NTQ320" s="96"/>
      <c r="NTR320" s="96"/>
      <c r="NTS320" s="96"/>
      <c r="NTT320" s="96"/>
      <c r="NTU320" s="96"/>
      <c r="NTV320" s="96"/>
      <c r="NTW320" s="96"/>
      <c r="NTX320" s="96"/>
      <c r="NTY320" s="96"/>
      <c r="NTZ320" s="96"/>
      <c r="NUA320" s="96"/>
      <c r="NUB320" s="96"/>
      <c r="NUC320" s="96"/>
      <c r="NUD320" s="96"/>
      <c r="NUE320" s="96"/>
      <c r="NUF320" s="96"/>
      <c r="NUG320" s="96"/>
      <c r="NUH320" s="96"/>
      <c r="NUI320" s="96"/>
      <c r="NUJ320" s="96"/>
      <c r="NUK320" s="96"/>
      <c r="NUL320" s="96"/>
      <c r="NUM320" s="96"/>
      <c r="NUN320" s="96"/>
      <c r="NUO320" s="96"/>
      <c r="NUP320" s="96"/>
      <c r="NUQ320" s="96"/>
      <c r="NUR320" s="96"/>
      <c r="NUS320" s="96"/>
      <c r="NUT320" s="96"/>
      <c r="NUU320" s="96"/>
      <c r="NUV320" s="96"/>
      <c r="NUW320" s="96"/>
      <c r="NUX320" s="96"/>
      <c r="NUY320" s="96"/>
      <c r="NUZ320" s="96"/>
      <c r="NVA320" s="96"/>
      <c r="NVB320" s="96"/>
      <c r="NVC320" s="96"/>
      <c r="NVD320" s="96"/>
      <c r="NVE320" s="96"/>
      <c r="NVF320" s="96"/>
      <c r="NVG320" s="96"/>
      <c r="NVH320" s="96"/>
      <c r="NVI320" s="96"/>
      <c r="NVJ320" s="96"/>
      <c r="NVK320" s="96"/>
      <c r="NVL320" s="96"/>
      <c r="NVM320" s="96"/>
      <c r="NVN320" s="96"/>
      <c r="NVO320" s="96"/>
      <c r="NVP320" s="96"/>
      <c r="NVQ320" s="96"/>
      <c r="NVR320" s="96"/>
      <c r="NVS320" s="96"/>
      <c r="NVT320" s="96"/>
      <c r="NVU320" s="96"/>
      <c r="NVV320" s="96"/>
      <c r="NVW320" s="96"/>
      <c r="NVX320" s="96"/>
      <c r="NVY320" s="96"/>
      <c r="NVZ320" s="96"/>
      <c r="NWA320" s="96"/>
      <c r="NWB320" s="96"/>
      <c r="NWC320" s="96"/>
      <c r="NWD320" s="96"/>
      <c r="NWE320" s="96"/>
      <c r="NWF320" s="96"/>
      <c r="NWG320" s="96"/>
      <c r="NWH320" s="96"/>
      <c r="NWI320" s="96"/>
      <c r="NWJ320" s="96"/>
      <c r="NWK320" s="96"/>
      <c r="NWL320" s="96"/>
      <c r="NWM320" s="96"/>
      <c r="NWN320" s="96"/>
      <c r="NWO320" s="96"/>
      <c r="NWP320" s="96"/>
      <c r="NWQ320" s="96"/>
      <c r="NWR320" s="96"/>
      <c r="NWS320" s="96"/>
      <c r="NWT320" s="96"/>
      <c r="NWU320" s="96"/>
      <c r="NWV320" s="96"/>
      <c r="NWW320" s="96"/>
      <c r="NWX320" s="96"/>
      <c r="NWY320" s="96"/>
      <c r="NWZ320" s="96"/>
      <c r="NXA320" s="96"/>
      <c r="NXB320" s="96"/>
      <c r="NXC320" s="96"/>
      <c r="NXD320" s="96"/>
      <c r="NXE320" s="96"/>
      <c r="NXF320" s="96"/>
      <c r="NXG320" s="96"/>
      <c r="NXH320" s="96"/>
      <c r="NXI320" s="96"/>
      <c r="NXJ320" s="96"/>
      <c r="NXK320" s="96"/>
      <c r="NXL320" s="96"/>
      <c r="NXM320" s="96"/>
      <c r="NXN320" s="96"/>
      <c r="NXO320" s="96"/>
      <c r="NXP320" s="96"/>
      <c r="NXQ320" s="96"/>
      <c r="NXR320" s="96"/>
      <c r="NXS320" s="96"/>
      <c r="NXT320" s="96"/>
      <c r="NXU320" s="96"/>
      <c r="NXV320" s="96"/>
      <c r="NXW320" s="96"/>
      <c r="NXX320" s="96"/>
      <c r="NXY320" s="96"/>
      <c r="NXZ320" s="96"/>
      <c r="NYA320" s="96"/>
      <c r="NYB320" s="96"/>
      <c r="NYC320" s="96"/>
      <c r="NYD320" s="96"/>
      <c r="NYE320" s="96"/>
      <c r="NYF320" s="96"/>
      <c r="NYG320" s="96"/>
      <c r="NYH320" s="96"/>
      <c r="NYI320" s="96"/>
      <c r="NYJ320" s="96"/>
      <c r="NYK320" s="96"/>
      <c r="NYL320" s="96"/>
      <c r="NYM320" s="96"/>
      <c r="NYN320" s="96"/>
      <c r="NYO320" s="96"/>
      <c r="NYP320" s="96"/>
      <c r="NYQ320" s="96"/>
      <c r="NYR320" s="96"/>
      <c r="NYS320" s="96"/>
      <c r="NYT320" s="96"/>
      <c r="NYU320" s="96"/>
      <c r="NYV320" s="96"/>
      <c r="NYW320" s="96"/>
      <c r="NYX320" s="96"/>
      <c r="NYY320" s="96"/>
      <c r="NYZ320" s="96"/>
      <c r="NZA320" s="96"/>
      <c r="NZB320" s="96"/>
      <c r="NZC320" s="96"/>
      <c r="NZD320" s="96"/>
      <c r="NZE320" s="96"/>
      <c r="NZF320" s="96"/>
      <c r="NZG320" s="96"/>
      <c r="NZH320" s="96"/>
      <c r="NZI320" s="96"/>
      <c r="NZJ320" s="96"/>
      <c r="NZK320" s="96"/>
      <c r="NZL320" s="96"/>
      <c r="NZM320" s="96"/>
      <c r="NZN320" s="96"/>
      <c r="NZO320" s="96"/>
      <c r="NZP320" s="96"/>
      <c r="NZQ320" s="96"/>
      <c r="NZR320" s="96"/>
      <c r="NZS320" s="96"/>
      <c r="NZT320" s="96"/>
      <c r="NZU320" s="96"/>
      <c r="NZV320" s="96"/>
      <c r="NZW320" s="96"/>
      <c r="NZX320" s="96"/>
      <c r="NZY320" s="96"/>
      <c r="NZZ320" s="96"/>
      <c r="OAA320" s="96"/>
      <c r="OAB320" s="96"/>
      <c r="OAC320" s="96"/>
      <c r="OAD320" s="96"/>
      <c r="OAE320" s="96"/>
      <c r="OAF320" s="96"/>
      <c r="OAG320" s="96"/>
      <c r="OAH320" s="96"/>
      <c r="OAI320" s="96"/>
      <c r="OAJ320" s="96"/>
      <c r="OAK320" s="96"/>
      <c r="OAL320" s="96"/>
      <c r="OAM320" s="96"/>
      <c r="OAN320" s="96"/>
      <c r="OAO320" s="96"/>
      <c r="OAP320" s="96"/>
      <c r="OAQ320" s="96"/>
      <c r="OAR320" s="96"/>
      <c r="OAS320" s="96"/>
      <c r="OAT320" s="96"/>
      <c r="OAU320" s="96"/>
      <c r="OAV320" s="96"/>
      <c r="OAW320" s="96"/>
      <c r="OAX320" s="96"/>
      <c r="OAY320" s="96"/>
      <c r="OAZ320" s="96"/>
      <c r="OBA320" s="96"/>
      <c r="OBB320" s="96"/>
      <c r="OBC320" s="96"/>
      <c r="OBD320" s="96"/>
      <c r="OBE320" s="96"/>
      <c r="OBF320" s="96"/>
      <c r="OBG320" s="96"/>
      <c r="OBH320" s="96"/>
      <c r="OBI320" s="96"/>
      <c r="OBJ320" s="96"/>
      <c r="OBK320" s="96"/>
      <c r="OBL320" s="96"/>
      <c r="OBM320" s="96"/>
      <c r="OBN320" s="96"/>
      <c r="OBO320" s="96"/>
      <c r="OBP320" s="96"/>
      <c r="OBQ320" s="96"/>
      <c r="OBR320" s="96"/>
      <c r="OBS320" s="96"/>
      <c r="OBT320" s="96"/>
      <c r="OBU320" s="96"/>
      <c r="OBV320" s="96"/>
      <c r="OBW320" s="96"/>
      <c r="OBX320" s="96"/>
      <c r="OBY320" s="96"/>
      <c r="OBZ320" s="96"/>
      <c r="OCA320" s="96"/>
      <c r="OCB320" s="96"/>
      <c r="OCC320" s="96"/>
      <c r="OCD320" s="96"/>
      <c r="OCE320" s="96"/>
      <c r="OCF320" s="96"/>
      <c r="OCG320" s="96"/>
      <c r="OCH320" s="96"/>
      <c r="OCI320" s="96"/>
      <c r="OCJ320" s="96"/>
      <c r="OCK320" s="96"/>
      <c r="OCL320" s="96"/>
      <c r="OCM320" s="96"/>
      <c r="OCN320" s="96"/>
      <c r="OCO320" s="96"/>
      <c r="OCP320" s="96"/>
      <c r="OCQ320" s="96"/>
      <c r="OCR320" s="96"/>
      <c r="OCS320" s="96"/>
      <c r="OCT320" s="96"/>
      <c r="OCU320" s="96"/>
      <c r="OCV320" s="96"/>
      <c r="OCW320" s="96"/>
      <c r="OCX320" s="96"/>
      <c r="OCY320" s="96"/>
      <c r="OCZ320" s="96"/>
      <c r="ODA320" s="96"/>
      <c r="ODB320" s="96"/>
      <c r="ODC320" s="96"/>
      <c r="ODD320" s="96"/>
      <c r="ODE320" s="96"/>
      <c r="ODF320" s="96"/>
      <c r="ODG320" s="96"/>
      <c r="ODH320" s="96"/>
      <c r="ODI320" s="96"/>
      <c r="ODJ320" s="96"/>
      <c r="ODK320" s="96"/>
      <c r="ODL320" s="96"/>
      <c r="ODM320" s="96"/>
      <c r="ODN320" s="96"/>
      <c r="ODO320" s="96"/>
      <c r="ODP320" s="96"/>
      <c r="ODQ320" s="96"/>
      <c r="ODR320" s="96"/>
      <c r="ODS320" s="96"/>
      <c r="ODT320" s="96"/>
      <c r="ODU320" s="96"/>
      <c r="ODV320" s="96"/>
      <c r="ODW320" s="96"/>
      <c r="ODX320" s="96"/>
      <c r="ODY320" s="96"/>
      <c r="ODZ320" s="96"/>
      <c r="OEA320" s="96"/>
      <c r="OEB320" s="96"/>
      <c r="OEC320" s="96"/>
      <c r="OED320" s="96"/>
      <c r="OEE320" s="96"/>
      <c r="OEF320" s="96"/>
      <c r="OEG320" s="96"/>
      <c r="OEH320" s="96"/>
      <c r="OEI320" s="96"/>
      <c r="OEJ320" s="96"/>
      <c r="OEK320" s="96"/>
      <c r="OEL320" s="96"/>
      <c r="OEM320" s="96"/>
      <c r="OEN320" s="96"/>
      <c r="OEO320" s="96"/>
      <c r="OEP320" s="96"/>
      <c r="OEQ320" s="96"/>
      <c r="OER320" s="96"/>
      <c r="OES320" s="96"/>
      <c r="OET320" s="96"/>
      <c r="OEU320" s="96"/>
      <c r="OEV320" s="96"/>
      <c r="OEW320" s="96"/>
      <c r="OEX320" s="96"/>
      <c r="OEY320" s="96"/>
      <c r="OEZ320" s="96"/>
      <c r="OFA320" s="96"/>
      <c r="OFB320" s="96"/>
      <c r="OFC320" s="96"/>
      <c r="OFD320" s="96"/>
      <c r="OFE320" s="96"/>
      <c r="OFF320" s="96"/>
      <c r="OFG320" s="96"/>
      <c r="OFH320" s="96"/>
      <c r="OFI320" s="96"/>
      <c r="OFJ320" s="96"/>
      <c r="OFK320" s="96"/>
      <c r="OFL320" s="96"/>
      <c r="OFM320" s="96"/>
      <c r="OFN320" s="96"/>
      <c r="OFO320" s="96"/>
      <c r="OFP320" s="96"/>
      <c r="OFQ320" s="96"/>
      <c r="OFR320" s="96"/>
      <c r="OFS320" s="96"/>
      <c r="OFT320" s="96"/>
      <c r="OFU320" s="96"/>
      <c r="OFV320" s="96"/>
      <c r="OFW320" s="96"/>
      <c r="OFX320" s="96"/>
      <c r="OFY320" s="96"/>
      <c r="OFZ320" s="96"/>
      <c r="OGA320" s="96"/>
      <c r="OGB320" s="96"/>
      <c r="OGC320" s="96"/>
      <c r="OGD320" s="96"/>
      <c r="OGE320" s="96"/>
      <c r="OGF320" s="96"/>
      <c r="OGG320" s="96"/>
      <c r="OGH320" s="96"/>
      <c r="OGI320" s="96"/>
      <c r="OGJ320" s="96"/>
      <c r="OGK320" s="96"/>
      <c r="OGL320" s="96"/>
      <c r="OGM320" s="96"/>
      <c r="OGN320" s="96"/>
      <c r="OGO320" s="96"/>
      <c r="OGP320" s="96"/>
      <c r="OGQ320" s="96"/>
      <c r="OGR320" s="96"/>
      <c r="OGS320" s="96"/>
      <c r="OGT320" s="96"/>
      <c r="OGU320" s="96"/>
      <c r="OGV320" s="96"/>
      <c r="OGW320" s="96"/>
      <c r="OGX320" s="96"/>
      <c r="OGY320" s="96"/>
      <c r="OGZ320" s="96"/>
      <c r="OHA320" s="96"/>
      <c r="OHB320" s="96"/>
      <c r="OHC320" s="96"/>
      <c r="OHD320" s="96"/>
      <c r="OHE320" s="96"/>
      <c r="OHF320" s="96"/>
      <c r="OHG320" s="96"/>
      <c r="OHH320" s="96"/>
      <c r="OHI320" s="96"/>
      <c r="OHJ320" s="96"/>
      <c r="OHK320" s="96"/>
      <c r="OHL320" s="96"/>
      <c r="OHM320" s="96"/>
      <c r="OHN320" s="96"/>
      <c r="OHO320" s="96"/>
      <c r="OHP320" s="96"/>
      <c r="OHQ320" s="96"/>
      <c r="OHR320" s="96"/>
      <c r="OHS320" s="96"/>
      <c r="OHT320" s="96"/>
      <c r="OHU320" s="96"/>
      <c r="OHV320" s="96"/>
      <c r="OHW320" s="96"/>
      <c r="OHX320" s="96"/>
      <c r="OHY320" s="96"/>
      <c r="OHZ320" s="96"/>
      <c r="OIA320" s="96"/>
      <c r="OIB320" s="96"/>
      <c r="OIC320" s="96"/>
      <c r="OID320" s="96"/>
      <c r="OIE320" s="96"/>
      <c r="OIF320" s="96"/>
      <c r="OIG320" s="96"/>
      <c r="OIH320" s="96"/>
      <c r="OII320" s="96"/>
      <c r="OIJ320" s="96"/>
      <c r="OIK320" s="96"/>
      <c r="OIL320" s="96"/>
      <c r="OIM320" s="96"/>
      <c r="OIN320" s="96"/>
      <c r="OIO320" s="96"/>
      <c r="OIP320" s="96"/>
      <c r="OIQ320" s="96"/>
      <c r="OIR320" s="96"/>
      <c r="OIS320" s="96"/>
      <c r="OIT320" s="96"/>
      <c r="OIU320" s="96"/>
      <c r="OIV320" s="96"/>
      <c r="OIW320" s="96"/>
      <c r="OIX320" s="96"/>
      <c r="OIY320" s="96"/>
      <c r="OIZ320" s="96"/>
      <c r="OJA320" s="96"/>
      <c r="OJB320" s="96"/>
      <c r="OJC320" s="96"/>
      <c r="OJD320" s="96"/>
      <c r="OJE320" s="96"/>
      <c r="OJF320" s="96"/>
      <c r="OJG320" s="96"/>
      <c r="OJH320" s="96"/>
      <c r="OJI320" s="96"/>
      <c r="OJJ320" s="96"/>
      <c r="OJK320" s="96"/>
      <c r="OJL320" s="96"/>
      <c r="OJM320" s="96"/>
      <c r="OJN320" s="96"/>
      <c r="OJO320" s="96"/>
      <c r="OJP320" s="96"/>
      <c r="OJQ320" s="96"/>
      <c r="OJR320" s="96"/>
      <c r="OJS320" s="96"/>
      <c r="OJT320" s="96"/>
      <c r="OJU320" s="96"/>
      <c r="OJV320" s="96"/>
      <c r="OJW320" s="96"/>
      <c r="OJX320" s="96"/>
      <c r="OJY320" s="96"/>
      <c r="OJZ320" s="96"/>
      <c r="OKA320" s="96"/>
      <c r="OKB320" s="96"/>
      <c r="OKC320" s="96"/>
      <c r="OKD320" s="96"/>
      <c r="OKE320" s="96"/>
      <c r="OKF320" s="96"/>
      <c r="OKG320" s="96"/>
      <c r="OKH320" s="96"/>
      <c r="OKI320" s="96"/>
      <c r="OKJ320" s="96"/>
      <c r="OKK320" s="96"/>
      <c r="OKL320" s="96"/>
      <c r="OKM320" s="96"/>
      <c r="OKN320" s="96"/>
      <c r="OKO320" s="96"/>
      <c r="OKP320" s="96"/>
      <c r="OKQ320" s="96"/>
      <c r="OKR320" s="96"/>
      <c r="OKS320" s="96"/>
      <c r="OKT320" s="96"/>
      <c r="OKU320" s="96"/>
      <c r="OKV320" s="96"/>
      <c r="OKW320" s="96"/>
      <c r="OKX320" s="96"/>
      <c r="OKY320" s="96"/>
      <c r="OKZ320" s="96"/>
      <c r="OLA320" s="96"/>
      <c r="OLB320" s="96"/>
      <c r="OLC320" s="96"/>
      <c r="OLD320" s="96"/>
      <c r="OLE320" s="96"/>
      <c r="OLF320" s="96"/>
      <c r="OLG320" s="96"/>
      <c r="OLH320" s="96"/>
      <c r="OLI320" s="96"/>
      <c r="OLJ320" s="96"/>
      <c r="OLK320" s="96"/>
      <c r="OLL320" s="96"/>
      <c r="OLM320" s="96"/>
      <c r="OLN320" s="96"/>
      <c r="OLO320" s="96"/>
      <c r="OLP320" s="96"/>
      <c r="OLQ320" s="96"/>
      <c r="OLR320" s="96"/>
      <c r="OLS320" s="96"/>
      <c r="OLT320" s="96"/>
      <c r="OLU320" s="96"/>
      <c r="OLV320" s="96"/>
      <c r="OLW320" s="96"/>
      <c r="OLX320" s="96"/>
      <c r="OLY320" s="96"/>
      <c r="OLZ320" s="96"/>
      <c r="OMA320" s="96"/>
      <c r="OMB320" s="96"/>
      <c r="OMC320" s="96"/>
      <c r="OMD320" s="96"/>
      <c r="OME320" s="96"/>
      <c r="OMF320" s="96"/>
      <c r="OMG320" s="96"/>
      <c r="OMH320" s="96"/>
      <c r="OMI320" s="96"/>
      <c r="OMJ320" s="96"/>
      <c r="OMK320" s="96"/>
      <c r="OML320" s="96"/>
      <c r="OMM320" s="96"/>
      <c r="OMN320" s="96"/>
      <c r="OMO320" s="96"/>
      <c r="OMP320" s="96"/>
      <c r="OMQ320" s="96"/>
      <c r="OMR320" s="96"/>
      <c r="OMS320" s="96"/>
      <c r="OMT320" s="96"/>
      <c r="OMU320" s="96"/>
      <c r="OMV320" s="96"/>
      <c r="OMW320" s="96"/>
      <c r="OMX320" s="96"/>
      <c r="OMY320" s="96"/>
      <c r="OMZ320" s="96"/>
      <c r="ONA320" s="96"/>
      <c r="ONB320" s="96"/>
      <c r="ONC320" s="96"/>
      <c r="OND320" s="96"/>
      <c r="ONE320" s="96"/>
      <c r="ONF320" s="96"/>
      <c r="ONG320" s="96"/>
      <c r="ONH320" s="96"/>
      <c r="ONI320" s="96"/>
      <c r="ONJ320" s="96"/>
      <c r="ONK320" s="96"/>
      <c r="ONL320" s="96"/>
      <c r="ONM320" s="96"/>
      <c r="ONN320" s="96"/>
      <c r="ONO320" s="96"/>
      <c r="ONP320" s="96"/>
      <c r="ONQ320" s="96"/>
      <c r="ONR320" s="96"/>
      <c r="ONS320" s="96"/>
      <c r="ONT320" s="96"/>
      <c r="ONU320" s="96"/>
      <c r="ONV320" s="96"/>
      <c r="ONW320" s="96"/>
      <c r="ONX320" s="96"/>
      <c r="ONY320" s="96"/>
      <c r="ONZ320" s="96"/>
      <c r="OOA320" s="96"/>
      <c r="OOB320" s="96"/>
      <c r="OOC320" s="96"/>
      <c r="OOD320" s="96"/>
      <c r="OOE320" s="96"/>
      <c r="OOF320" s="96"/>
      <c r="OOG320" s="96"/>
      <c r="OOH320" s="96"/>
      <c r="OOI320" s="96"/>
      <c r="OOJ320" s="96"/>
      <c r="OOK320" s="96"/>
      <c r="OOL320" s="96"/>
      <c r="OOM320" s="96"/>
      <c r="OON320" s="96"/>
      <c r="OOO320" s="96"/>
      <c r="OOP320" s="96"/>
      <c r="OOQ320" s="96"/>
      <c r="OOR320" s="96"/>
      <c r="OOS320" s="96"/>
      <c r="OOT320" s="96"/>
      <c r="OOU320" s="96"/>
      <c r="OOV320" s="96"/>
      <c r="OOW320" s="96"/>
      <c r="OOX320" s="96"/>
      <c r="OOY320" s="96"/>
      <c r="OOZ320" s="96"/>
      <c r="OPA320" s="96"/>
      <c r="OPB320" s="96"/>
      <c r="OPC320" s="96"/>
      <c r="OPD320" s="96"/>
      <c r="OPE320" s="96"/>
      <c r="OPF320" s="96"/>
      <c r="OPG320" s="96"/>
      <c r="OPH320" s="96"/>
      <c r="OPI320" s="96"/>
      <c r="OPJ320" s="96"/>
      <c r="OPK320" s="96"/>
      <c r="OPL320" s="96"/>
      <c r="OPM320" s="96"/>
      <c r="OPN320" s="96"/>
      <c r="OPO320" s="96"/>
      <c r="OPP320" s="96"/>
      <c r="OPQ320" s="96"/>
      <c r="OPR320" s="96"/>
      <c r="OPS320" s="96"/>
      <c r="OPT320" s="96"/>
      <c r="OPU320" s="96"/>
      <c r="OPV320" s="96"/>
      <c r="OPW320" s="96"/>
      <c r="OPX320" s="96"/>
      <c r="OPY320" s="96"/>
      <c r="OPZ320" s="96"/>
      <c r="OQA320" s="96"/>
      <c r="OQB320" s="96"/>
      <c r="OQC320" s="96"/>
      <c r="OQD320" s="96"/>
      <c r="OQE320" s="96"/>
      <c r="OQF320" s="96"/>
      <c r="OQG320" s="96"/>
      <c r="OQH320" s="96"/>
      <c r="OQI320" s="96"/>
      <c r="OQJ320" s="96"/>
      <c r="OQK320" s="96"/>
      <c r="OQL320" s="96"/>
      <c r="OQM320" s="96"/>
      <c r="OQN320" s="96"/>
      <c r="OQO320" s="96"/>
      <c r="OQP320" s="96"/>
      <c r="OQQ320" s="96"/>
      <c r="OQR320" s="96"/>
      <c r="OQS320" s="96"/>
      <c r="OQT320" s="96"/>
      <c r="OQU320" s="96"/>
      <c r="OQV320" s="96"/>
      <c r="OQW320" s="96"/>
      <c r="OQX320" s="96"/>
      <c r="OQY320" s="96"/>
      <c r="OQZ320" s="96"/>
      <c r="ORA320" s="96"/>
      <c r="ORB320" s="96"/>
      <c r="ORC320" s="96"/>
      <c r="ORD320" s="96"/>
      <c r="ORE320" s="96"/>
      <c r="ORF320" s="96"/>
      <c r="ORG320" s="96"/>
      <c r="ORH320" s="96"/>
      <c r="ORI320" s="96"/>
      <c r="ORJ320" s="96"/>
      <c r="ORK320" s="96"/>
      <c r="ORL320" s="96"/>
      <c r="ORM320" s="96"/>
      <c r="ORN320" s="96"/>
      <c r="ORO320" s="96"/>
      <c r="ORP320" s="96"/>
      <c r="ORQ320" s="96"/>
      <c r="ORR320" s="96"/>
      <c r="ORS320" s="96"/>
      <c r="ORT320" s="96"/>
      <c r="ORU320" s="96"/>
      <c r="ORV320" s="96"/>
      <c r="ORW320" s="96"/>
      <c r="ORX320" s="96"/>
      <c r="ORY320" s="96"/>
      <c r="ORZ320" s="96"/>
      <c r="OSA320" s="96"/>
      <c r="OSB320" s="96"/>
      <c r="OSC320" s="96"/>
      <c r="OSD320" s="96"/>
      <c r="OSE320" s="96"/>
      <c r="OSF320" s="96"/>
      <c r="OSG320" s="96"/>
      <c r="OSH320" s="96"/>
      <c r="OSI320" s="96"/>
      <c r="OSJ320" s="96"/>
      <c r="OSK320" s="96"/>
      <c r="OSL320" s="96"/>
      <c r="OSM320" s="96"/>
      <c r="OSN320" s="96"/>
      <c r="OSO320" s="96"/>
      <c r="OSP320" s="96"/>
      <c r="OSQ320" s="96"/>
      <c r="OSR320" s="96"/>
      <c r="OSS320" s="96"/>
      <c r="OST320" s="96"/>
      <c r="OSU320" s="96"/>
      <c r="OSV320" s="96"/>
      <c r="OSW320" s="96"/>
      <c r="OSX320" s="96"/>
      <c r="OSY320" s="96"/>
      <c r="OSZ320" s="96"/>
      <c r="OTA320" s="96"/>
      <c r="OTB320" s="96"/>
      <c r="OTC320" s="96"/>
      <c r="OTD320" s="96"/>
      <c r="OTE320" s="96"/>
      <c r="OTF320" s="96"/>
      <c r="OTG320" s="96"/>
      <c r="OTH320" s="96"/>
      <c r="OTI320" s="96"/>
      <c r="OTJ320" s="96"/>
      <c r="OTK320" s="96"/>
      <c r="OTL320" s="96"/>
      <c r="OTM320" s="96"/>
      <c r="OTN320" s="96"/>
      <c r="OTO320" s="96"/>
      <c r="OTP320" s="96"/>
      <c r="OTQ320" s="96"/>
      <c r="OTR320" s="96"/>
      <c r="OTS320" s="96"/>
      <c r="OTT320" s="96"/>
      <c r="OTU320" s="96"/>
      <c r="OTV320" s="96"/>
      <c r="OTW320" s="96"/>
      <c r="OTX320" s="96"/>
      <c r="OTY320" s="96"/>
      <c r="OTZ320" s="96"/>
      <c r="OUA320" s="96"/>
      <c r="OUB320" s="96"/>
      <c r="OUC320" s="96"/>
      <c r="OUD320" s="96"/>
      <c r="OUE320" s="96"/>
      <c r="OUF320" s="96"/>
      <c r="OUG320" s="96"/>
      <c r="OUH320" s="96"/>
      <c r="OUI320" s="96"/>
      <c r="OUJ320" s="96"/>
      <c r="OUK320" s="96"/>
      <c r="OUL320" s="96"/>
      <c r="OUM320" s="96"/>
      <c r="OUN320" s="96"/>
      <c r="OUO320" s="96"/>
      <c r="OUP320" s="96"/>
      <c r="OUQ320" s="96"/>
      <c r="OUR320" s="96"/>
      <c r="OUS320" s="96"/>
      <c r="OUT320" s="96"/>
      <c r="OUU320" s="96"/>
      <c r="OUV320" s="96"/>
      <c r="OUW320" s="96"/>
      <c r="OUX320" s="96"/>
      <c r="OUY320" s="96"/>
      <c r="OUZ320" s="96"/>
      <c r="OVA320" s="96"/>
      <c r="OVB320" s="96"/>
      <c r="OVC320" s="96"/>
      <c r="OVD320" s="96"/>
      <c r="OVE320" s="96"/>
      <c r="OVF320" s="96"/>
      <c r="OVG320" s="96"/>
      <c r="OVH320" s="96"/>
      <c r="OVI320" s="96"/>
      <c r="OVJ320" s="96"/>
      <c r="OVK320" s="96"/>
      <c r="OVL320" s="96"/>
      <c r="OVM320" s="96"/>
      <c r="OVN320" s="96"/>
      <c r="OVO320" s="96"/>
      <c r="OVP320" s="96"/>
      <c r="OVQ320" s="96"/>
      <c r="OVR320" s="96"/>
      <c r="OVS320" s="96"/>
      <c r="OVT320" s="96"/>
      <c r="OVU320" s="96"/>
      <c r="OVV320" s="96"/>
      <c r="OVW320" s="96"/>
      <c r="OVX320" s="96"/>
      <c r="OVY320" s="96"/>
      <c r="OVZ320" s="96"/>
      <c r="OWA320" s="96"/>
      <c r="OWB320" s="96"/>
      <c r="OWC320" s="96"/>
      <c r="OWD320" s="96"/>
      <c r="OWE320" s="96"/>
      <c r="OWF320" s="96"/>
      <c r="OWG320" s="96"/>
      <c r="OWH320" s="96"/>
      <c r="OWI320" s="96"/>
      <c r="OWJ320" s="96"/>
      <c r="OWK320" s="96"/>
      <c r="OWL320" s="96"/>
      <c r="OWM320" s="96"/>
      <c r="OWN320" s="96"/>
      <c r="OWO320" s="96"/>
      <c r="OWP320" s="96"/>
      <c r="OWQ320" s="96"/>
      <c r="OWR320" s="96"/>
      <c r="OWS320" s="96"/>
      <c r="OWT320" s="96"/>
      <c r="OWU320" s="96"/>
      <c r="OWV320" s="96"/>
      <c r="OWW320" s="96"/>
      <c r="OWX320" s="96"/>
      <c r="OWY320" s="96"/>
      <c r="OWZ320" s="96"/>
      <c r="OXA320" s="96"/>
      <c r="OXB320" s="96"/>
      <c r="OXC320" s="96"/>
      <c r="OXD320" s="96"/>
      <c r="OXE320" s="96"/>
      <c r="OXF320" s="96"/>
      <c r="OXG320" s="96"/>
      <c r="OXH320" s="96"/>
      <c r="OXI320" s="96"/>
      <c r="OXJ320" s="96"/>
      <c r="OXK320" s="96"/>
      <c r="OXL320" s="96"/>
      <c r="OXM320" s="96"/>
      <c r="OXN320" s="96"/>
      <c r="OXO320" s="96"/>
      <c r="OXP320" s="96"/>
      <c r="OXQ320" s="96"/>
      <c r="OXR320" s="96"/>
      <c r="OXS320" s="96"/>
      <c r="OXT320" s="96"/>
      <c r="OXU320" s="96"/>
      <c r="OXV320" s="96"/>
      <c r="OXW320" s="96"/>
      <c r="OXX320" s="96"/>
      <c r="OXY320" s="96"/>
      <c r="OXZ320" s="96"/>
      <c r="OYA320" s="96"/>
      <c r="OYB320" s="96"/>
      <c r="OYC320" s="96"/>
      <c r="OYD320" s="96"/>
      <c r="OYE320" s="96"/>
      <c r="OYF320" s="96"/>
      <c r="OYG320" s="96"/>
      <c r="OYH320" s="96"/>
      <c r="OYI320" s="96"/>
      <c r="OYJ320" s="96"/>
      <c r="OYK320" s="96"/>
      <c r="OYL320" s="96"/>
      <c r="OYM320" s="96"/>
      <c r="OYN320" s="96"/>
      <c r="OYO320" s="96"/>
      <c r="OYP320" s="96"/>
      <c r="OYQ320" s="96"/>
      <c r="OYR320" s="96"/>
      <c r="OYS320" s="96"/>
      <c r="OYT320" s="96"/>
      <c r="OYU320" s="96"/>
      <c r="OYV320" s="96"/>
      <c r="OYW320" s="96"/>
      <c r="OYX320" s="96"/>
      <c r="OYY320" s="96"/>
      <c r="OYZ320" s="96"/>
      <c r="OZA320" s="96"/>
      <c r="OZB320" s="96"/>
      <c r="OZC320" s="96"/>
      <c r="OZD320" s="96"/>
      <c r="OZE320" s="96"/>
      <c r="OZF320" s="96"/>
      <c r="OZG320" s="96"/>
      <c r="OZH320" s="96"/>
      <c r="OZI320" s="96"/>
      <c r="OZJ320" s="96"/>
      <c r="OZK320" s="96"/>
      <c r="OZL320" s="96"/>
      <c r="OZM320" s="96"/>
      <c r="OZN320" s="96"/>
      <c r="OZO320" s="96"/>
      <c r="OZP320" s="96"/>
      <c r="OZQ320" s="96"/>
      <c r="OZR320" s="96"/>
      <c r="OZS320" s="96"/>
      <c r="OZT320" s="96"/>
      <c r="OZU320" s="96"/>
      <c r="OZV320" s="96"/>
      <c r="OZW320" s="96"/>
      <c r="OZX320" s="96"/>
      <c r="OZY320" s="96"/>
      <c r="OZZ320" s="96"/>
      <c r="PAA320" s="96"/>
      <c r="PAB320" s="96"/>
      <c r="PAC320" s="96"/>
      <c r="PAD320" s="96"/>
      <c r="PAE320" s="96"/>
      <c r="PAF320" s="96"/>
      <c r="PAG320" s="96"/>
      <c r="PAH320" s="96"/>
      <c r="PAI320" s="96"/>
      <c r="PAJ320" s="96"/>
      <c r="PAK320" s="96"/>
      <c r="PAL320" s="96"/>
      <c r="PAM320" s="96"/>
      <c r="PAN320" s="96"/>
      <c r="PAO320" s="96"/>
      <c r="PAP320" s="96"/>
      <c r="PAQ320" s="96"/>
      <c r="PAR320" s="96"/>
      <c r="PAS320" s="96"/>
      <c r="PAT320" s="96"/>
      <c r="PAU320" s="96"/>
      <c r="PAV320" s="96"/>
      <c r="PAW320" s="96"/>
      <c r="PAX320" s="96"/>
      <c r="PAY320" s="96"/>
      <c r="PAZ320" s="96"/>
      <c r="PBA320" s="96"/>
      <c r="PBB320" s="96"/>
      <c r="PBC320" s="96"/>
      <c r="PBD320" s="96"/>
      <c r="PBE320" s="96"/>
      <c r="PBF320" s="96"/>
      <c r="PBG320" s="96"/>
      <c r="PBH320" s="96"/>
      <c r="PBI320" s="96"/>
      <c r="PBJ320" s="96"/>
      <c r="PBK320" s="96"/>
      <c r="PBL320" s="96"/>
      <c r="PBM320" s="96"/>
      <c r="PBN320" s="96"/>
      <c r="PBO320" s="96"/>
      <c r="PBP320" s="96"/>
      <c r="PBQ320" s="96"/>
      <c r="PBR320" s="96"/>
      <c r="PBS320" s="96"/>
      <c r="PBT320" s="96"/>
      <c r="PBU320" s="96"/>
      <c r="PBV320" s="96"/>
      <c r="PBW320" s="96"/>
      <c r="PBX320" s="96"/>
      <c r="PBY320" s="96"/>
      <c r="PBZ320" s="96"/>
      <c r="PCA320" s="96"/>
      <c r="PCB320" s="96"/>
      <c r="PCC320" s="96"/>
      <c r="PCD320" s="96"/>
      <c r="PCE320" s="96"/>
      <c r="PCF320" s="96"/>
      <c r="PCG320" s="96"/>
      <c r="PCH320" s="96"/>
      <c r="PCI320" s="96"/>
      <c r="PCJ320" s="96"/>
      <c r="PCK320" s="96"/>
      <c r="PCL320" s="96"/>
      <c r="PCM320" s="96"/>
      <c r="PCN320" s="96"/>
      <c r="PCO320" s="96"/>
      <c r="PCP320" s="96"/>
      <c r="PCQ320" s="96"/>
      <c r="PCR320" s="96"/>
      <c r="PCS320" s="96"/>
      <c r="PCT320" s="96"/>
      <c r="PCU320" s="96"/>
      <c r="PCV320" s="96"/>
      <c r="PCW320" s="96"/>
      <c r="PCX320" s="96"/>
      <c r="PCY320" s="96"/>
      <c r="PCZ320" s="96"/>
      <c r="PDA320" s="96"/>
      <c r="PDB320" s="96"/>
      <c r="PDC320" s="96"/>
      <c r="PDD320" s="96"/>
      <c r="PDE320" s="96"/>
      <c r="PDF320" s="96"/>
      <c r="PDG320" s="96"/>
      <c r="PDH320" s="96"/>
      <c r="PDI320" s="96"/>
      <c r="PDJ320" s="96"/>
      <c r="PDK320" s="96"/>
      <c r="PDL320" s="96"/>
      <c r="PDM320" s="96"/>
      <c r="PDN320" s="96"/>
      <c r="PDO320" s="96"/>
      <c r="PDP320" s="96"/>
      <c r="PDQ320" s="96"/>
      <c r="PDR320" s="96"/>
      <c r="PDS320" s="96"/>
      <c r="PDT320" s="96"/>
      <c r="PDU320" s="96"/>
      <c r="PDV320" s="96"/>
      <c r="PDW320" s="96"/>
      <c r="PDX320" s="96"/>
      <c r="PDY320" s="96"/>
      <c r="PDZ320" s="96"/>
      <c r="PEA320" s="96"/>
      <c r="PEB320" s="96"/>
      <c r="PEC320" s="96"/>
      <c r="PED320" s="96"/>
      <c r="PEE320" s="96"/>
      <c r="PEF320" s="96"/>
      <c r="PEG320" s="96"/>
      <c r="PEH320" s="96"/>
      <c r="PEI320" s="96"/>
      <c r="PEJ320" s="96"/>
      <c r="PEK320" s="96"/>
      <c r="PEL320" s="96"/>
      <c r="PEM320" s="96"/>
      <c r="PEN320" s="96"/>
      <c r="PEO320" s="96"/>
      <c r="PEP320" s="96"/>
      <c r="PEQ320" s="96"/>
      <c r="PER320" s="96"/>
      <c r="PES320" s="96"/>
      <c r="PET320" s="96"/>
      <c r="PEU320" s="96"/>
      <c r="PEV320" s="96"/>
      <c r="PEW320" s="96"/>
      <c r="PEX320" s="96"/>
      <c r="PEY320" s="96"/>
      <c r="PEZ320" s="96"/>
      <c r="PFA320" s="96"/>
      <c r="PFB320" s="96"/>
      <c r="PFC320" s="96"/>
      <c r="PFD320" s="96"/>
      <c r="PFE320" s="96"/>
      <c r="PFF320" s="96"/>
      <c r="PFG320" s="96"/>
      <c r="PFH320" s="96"/>
      <c r="PFI320" s="96"/>
      <c r="PFJ320" s="96"/>
      <c r="PFK320" s="96"/>
      <c r="PFL320" s="96"/>
      <c r="PFM320" s="96"/>
      <c r="PFN320" s="96"/>
      <c r="PFO320" s="96"/>
      <c r="PFP320" s="96"/>
      <c r="PFQ320" s="96"/>
      <c r="PFR320" s="96"/>
      <c r="PFS320" s="96"/>
      <c r="PFT320" s="96"/>
      <c r="PFU320" s="96"/>
      <c r="PFV320" s="96"/>
      <c r="PFW320" s="96"/>
      <c r="PFX320" s="96"/>
      <c r="PFY320" s="96"/>
      <c r="PFZ320" s="96"/>
      <c r="PGA320" s="96"/>
      <c r="PGB320" s="96"/>
      <c r="PGC320" s="96"/>
      <c r="PGD320" s="96"/>
      <c r="PGE320" s="96"/>
      <c r="PGF320" s="96"/>
      <c r="PGG320" s="96"/>
      <c r="PGH320" s="96"/>
      <c r="PGI320" s="96"/>
      <c r="PGJ320" s="96"/>
      <c r="PGK320" s="96"/>
      <c r="PGL320" s="96"/>
      <c r="PGM320" s="96"/>
      <c r="PGN320" s="96"/>
      <c r="PGO320" s="96"/>
      <c r="PGP320" s="96"/>
      <c r="PGQ320" s="96"/>
      <c r="PGR320" s="96"/>
      <c r="PGS320" s="96"/>
      <c r="PGT320" s="96"/>
      <c r="PGU320" s="96"/>
      <c r="PGV320" s="96"/>
      <c r="PGW320" s="96"/>
      <c r="PGX320" s="96"/>
      <c r="PGY320" s="96"/>
      <c r="PGZ320" s="96"/>
      <c r="PHA320" s="96"/>
      <c r="PHB320" s="96"/>
      <c r="PHC320" s="96"/>
      <c r="PHD320" s="96"/>
      <c r="PHE320" s="96"/>
      <c r="PHF320" s="96"/>
      <c r="PHG320" s="96"/>
      <c r="PHH320" s="96"/>
      <c r="PHI320" s="96"/>
      <c r="PHJ320" s="96"/>
      <c r="PHK320" s="96"/>
      <c r="PHL320" s="96"/>
      <c r="PHM320" s="96"/>
      <c r="PHN320" s="96"/>
      <c r="PHO320" s="96"/>
      <c r="PHP320" s="96"/>
      <c r="PHQ320" s="96"/>
      <c r="PHR320" s="96"/>
      <c r="PHS320" s="96"/>
      <c r="PHT320" s="96"/>
      <c r="PHU320" s="96"/>
      <c r="PHV320" s="96"/>
      <c r="PHW320" s="96"/>
      <c r="PHX320" s="96"/>
      <c r="PHY320" s="96"/>
      <c r="PHZ320" s="96"/>
      <c r="PIA320" s="96"/>
      <c r="PIB320" s="96"/>
      <c r="PIC320" s="96"/>
      <c r="PID320" s="96"/>
      <c r="PIE320" s="96"/>
      <c r="PIF320" s="96"/>
      <c r="PIG320" s="96"/>
      <c r="PIH320" s="96"/>
      <c r="PII320" s="96"/>
      <c r="PIJ320" s="96"/>
      <c r="PIK320" s="96"/>
      <c r="PIL320" s="96"/>
      <c r="PIM320" s="96"/>
      <c r="PIN320" s="96"/>
      <c r="PIO320" s="96"/>
      <c r="PIP320" s="96"/>
      <c r="PIQ320" s="96"/>
      <c r="PIR320" s="96"/>
      <c r="PIS320" s="96"/>
      <c r="PIT320" s="96"/>
      <c r="PIU320" s="96"/>
      <c r="PIV320" s="96"/>
      <c r="PIW320" s="96"/>
      <c r="PIX320" s="96"/>
      <c r="PIY320" s="96"/>
      <c r="PIZ320" s="96"/>
      <c r="PJA320" s="96"/>
      <c r="PJB320" s="96"/>
      <c r="PJC320" s="96"/>
      <c r="PJD320" s="96"/>
      <c r="PJE320" s="96"/>
      <c r="PJF320" s="96"/>
      <c r="PJG320" s="96"/>
      <c r="PJH320" s="96"/>
      <c r="PJI320" s="96"/>
      <c r="PJJ320" s="96"/>
      <c r="PJK320" s="96"/>
      <c r="PJL320" s="96"/>
      <c r="PJM320" s="96"/>
      <c r="PJN320" s="96"/>
      <c r="PJO320" s="96"/>
      <c r="PJP320" s="96"/>
      <c r="PJQ320" s="96"/>
      <c r="PJR320" s="96"/>
      <c r="PJS320" s="96"/>
      <c r="PJT320" s="96"/>
      <c r="PJU320" s="96"/>
      <c r="PJV320" s="96"/>
      <c r="PJW320" s="96"/>
      <c r="PJX320" s="96"/>
      <c r="PJY320" s="96"/>
      <c r="PJZ320" s="96"/>
      <c r="PKA320" s="96"/>
      <c r="PKB320" s="96"/>
      <c r="PKC320" s="96"/>
      <c r="PKD320" s="96"/>
      <c r="PKE320" s="96"/>
      <c r="PKF320" s="96"/>
      <c r="PKG320" s="96"/>
      <c r="PKH320" s="96"/>
      <c r="PKI320" s="96"/>
      <c r="PKJ320" s="96"/>
      <c r="PKK320" s="96"/>
      <c r="PKL320" s="96"/>
      <c r="PKM320" s="96"/>
      <c r="PKN320" s="96"/>
      <c r="PKO320" s="96"/>
      <c r="PKP320" s="96"/>
      <c r="PKQ320" s="96"/>
      <c r="PKR320" s="96"/>
      <c r="PKS320" s="96"/>
      <c r="PKT320" s="96"/>
      <c r="PKU320" s="96"/>
      <c r="PKV320" s="96"/>
      <c r="PKW320" s="96"/>
      <c r="PKX320" s="96"/>
      <c r="PKY320" s="96"/>
      <c r="PKZ320" s="96"/>
      <c r="PLA320" s="96"/>
      <c r="PLB320" s="96"/>
      <c r="PLC320" s="96"/>
      <c r="PLD320" s="96"/>
      <c r="PLE320" s="96"/>
      <c r="PLF320" s="96"/>
      <c r="PLG320" s="96"/>
      <c r="PLH320" s="96"/>
      <c r="PLI320" s="96"/>
      <c r="PLJ320" s="96"/>
      <c r="PLK320" s="96"/>
      <c r="PLL320" s="96"/>
      <c r="PLM320" s="96"/>
      <c r="PLN320" s="96"/>
      <c r="PLO320" s="96"/>
      <c r="PLP320" s="96"/>
      <c r="PLQ320" s="96"/>
      <c r="PLR320" s="96"/>
      <c r="PLS320" s="96"/>
      <c r="PLT320" s="96"/>
      <c r="PLU320" s="96"/>
      <c r="PLV320" s="96"/>
      <c r="PLW320" s="96"/>
      <c r="PLX320" s="96"/>
      <c r="PLY320" s="96"/>
      <c r="PLZ320" s="96"/>
      <c r="PMA320" s="96"/>
      <c r="PMB320" s="96"/>
      <c r="PMC320" s="96"/>
      <c r="PMD320" s="96"/>
      <c r="PME320" s="96"/>
      <c r="PMF320" s="96"/>
      <c r="PMG320" s="96"/>
      <c r="PMH320" s="96"/>
      <c r="PMI320" s="96"/>
      <c r="PMJ320" s="96"/>
      <c r="PMK320" s="96"/>
      <c r="PML320" s="96"/>
      <c r="PMM320" s="96"/>
      <c r="PMN320" s="96"/>
      <c r="PMO320" s="96"/>
      <c r="PMP320" s="96"/>
      <c r="PMQ320" s="96"/>
      <c r="PMR320" s="96"/>
      <c r="PMS320" s="96"/>
      <c r="PMT320" s="96"/>
      <c r="PMU320" s="96"/>
      <c r="PMV320" s="96"/>
      <c r="PMW320" s="96"/>
      <c r="PMX320" s="96"/>
      <c r="PMY320" s="96"/>
      <c r="PMZ320" s="96"/>
      <c r="PNA320" s="96"/>
      <c r="PNB320" s="96"/>
      <c r="PNC320" s="96"/>
      <c r="PND320" s="96"/>
      <c r="PNE320" s="96"/>
      <c r="PNF320" s="96"/>
      <c r="PNG320" s="96"/>
      <c r="PNH320" s="96"/>
      <c r="PNI320" s="96"/>
      <c r="PNJ320" s="96"/>
      <c r="PNK320" s="96"/>
      <c r="PNL320" s="96"/>
      <c r="PNM320" s="96"/>
      <c r="PNN320" s="96"/>
      <c r="PNO320" s="96"/>
      <c r="PNP320" s="96"/>
      <c r="PNQ320" s="96"/>
      <c r="PNR320" s="96"/>
      <c r="PNS320" s="96"/>
      <c r="PNT320" s="96"/>
      <c r="PNU320" s="96"/>
      <c r="PNV320" s="96"/>
      <c r="PNW320" s="96"/>
      <c r="PNX320" s="96"/>
      <c r="PNY320" s="96"/>
      <c r="PNZ320" s="96"/>
      <c r="POA320" s="96"/>
      <c r="POB320" s="96"/>
      <c r="POC320" s="96"/>
      <c r="POD320" s="96"/>
      <c r="POE320" s="96"/>
      <c r="POF320" s="96"/>
      <c r="POG320" s="96"/>
      <c r="POH320" s="96"/>
      <c r="POI320" s="96"/>
      <c r="POJ320" s="96"/>
      <c r="POK320" s="96"/>
      <c r="POL320" s="96"/>
      <c r="POM320" s="96"/>
      <c r="PON320" s="96"/>
      <c r="POO320" s="96"/>
      <c r="POP320" s="96"/>
      <c r="POQ320" s="96"/>
      <c r="POR320" s="96"/>
      <c r="POS320" s="96"/>
      <c r="POT320" s="96"/>
      <c r="POU320" s="96"/>
      <c r="POV320" s="96"/>
      <c r="POW320" s="96"/>
      <c r="POX320" s="96"/>
      <c r="POY320" s="96"/>
      <c r="POZ320" s="96"/>
      <c r="PPA320" s="96"/>
      <c r="PPB320" s="96"/>
      <c r="PPC320" s="96"/>
      <c r="PPD320" s="96"/>
      <c r="PPE320" s="96"/>
      <c r="PPF320" s="96"/>
      <c r="PPG320" s="96"/>
      <c r="PPH320" s="96"/>
      <c r="PPI320" s="96"/>
      <c r="PPJ320" s="96"/>
      <c r="PPK320" s="96"/>
      <c r="PPL320" s="96"/>
      <c r="PPM320" s="96"/>
      <c r="PPN320" s="96"/>
      <c r="PPO320" s="96"/>
      <c r="PPP320" s="96"/>
      <c r="PPQ320" s="96"/>
      <c r="PPR320" s="96"/>
      <c r="PPS320" s="96"/>
      <c r="PPT320" s="96"/>
      <c r="PPU320" s="96"/>
      <c r="PPV320" s="96"/>
      <c r="PPW320" s="96"/>
      <c r="PPX320" s="96"/>
      <c r="PPY320" s="96"/>
      <c r="PPZ320" s="96"/>
      <c r="PQA320" s="96"/>
      <c r="PQB320" s="96"/>
      <c r="PQC320" s="96"/>
      <c r="PQD320" s="96"/>
      <c r="PQE320" s="96"/>
      <c r="PQF320" s="96"/>
      <c r="PQG320" s="96"/>
      <c r="PQH320" s="96"/>
      <c r="PQI320" s="96"/>
      <c r="PQJ320" s="96"/>
      <c r="PQK320" s="96"/>
      <c r="PQL320" s="96"/>
      <c r="PQM320" s="96"/>
      <c r="PQN320" s="96"/>
      <c r="PQO320" s="96"/>
      <c r="PQP320" s="96"/>
      <c r="PQQ320" s="96"/>
      <c r="PQR320" s="96"/>
      <c r="PQS320" s="96"/>
      <c r="PQT320" s="96"/>
      <c r="PQU320" s="96"/>
      <c r="PQV320" s="96"/>
      <c r="PQW320" s="96"/>
      <c r="PQX320" s="96"/>
      <c r="PQY320" s="96"/>
      <c r="PQZ320" s="96"/>
      <c r="PRA320" s="96"/>
      <c r="PRB320" s="96"/>
      <c r="PRC320" s="96"/>
      <c r="PRD320" s="96"/>
      <c r="PRE320" s="96"/>
      <c r="PRF320" s="96"/>
      <c r="PRG320" s="96"/>
      <c r="PRH320" s="96"/>
      <c r="PRI320" s="96"/>
      <c r="PRJ320" s="96"/>
      <c r="PRK320" s="96"/>
      <c r="PRL320" s="96"/>
      <c r="PRM320" s="96"/>
      <c r="PRN320" s="96"/>
      <c r="PRO320" s="96"/>
      <c r="PRP320" s="96"/>
      <c r="PRQ320" s="96"/>
      <c r="PRR320" s="96"/>
      <c r="PRS320" s="96"/>
      <c r="PRT320" s="96"/>
      <c r="PRU320" s="96"/>
      <c r="PRV320" s="96"/>
      <c r="PRW320" s="96"/>
      <c r="PRX320" s="96"/>
      <c r="PRY320" s="96"/>
      <c r="PRZ320" s="96"/>
      <c r="PSA320" s="96"/>
      <c r="PSB320" s="96"/>
      <c r="PSC320" s="96"/>
      <c r="PSD320" s="96"/>
      <c r="PSE320" s="96"/>
      <c r="PSF320" s="96"/>
      <c r="PSG320" s="96"/>
      <c r="PSH320" s="96"/>
      <c r="PSI320" s="96"/>
      <c r="PSJ320" s="96"/>
      <c r="PSK320" s="96"/>
      <c r="PSL320" s="96"/>
      <c r="PSM320" s="96"/>
      <c r="PSN320" s="96"/>
      <c r="PSO320" s="96"/>
      <c r="PSP320" s="96"/>
      <c r="PSQ320" s="96"/>
      <c r="PSR320" s="96"/>
      <c r="PSS320" s="96"/>
      <c r="PST320" s="96"/>
      <c r="PSU320" s="96"/>
      <c r="PSV320" s="96"/>
      <c r="PSW320" s="96"/>
      <c r="PSX320" s="96"/>
      <c r="PSY320" s="96"/>
      <c r="PSZ320" s="96"/>
      <c r="PTA320" s="96"/>
      <c r="PTB320" s="96"/>
      <c r="PTC320" s="96"/>
      <c r="PTD320" s="96"/>
      <c r="PTE320" s="96"/>
      <c r="PTF320" s="96"/>
      <c r="PTG320" s="96"/>
      <c r="PTH320" s="96"/>
      <c r="PTI320" s="96"/>
      <c r="PTJ320" s="96"/>
      <c r="PTK320" s="96"/>
      <c r="PTL320" s="96"/>
      <c r="PTM320" s="96"/>
      <c r="PTN320" s="96"/>
      <c r="PTO320" s="96"/>
      <c r="PTP320" s="96"/>
      <c r="PTQ320" s="96"/>
      <c r="PTR320" s="96"/>
      <c r="PTS320" s="96"/>
      <c r="PTT320" s="96"/>
      <c r="PTU320" s="96"/>
      <c r="PTV320" s="96"/>
      <c r="PTW320" s="96"/>
      <c r="PTX320" s="96"/>
      <c r="PTY320" s="96"/>
      <c r="PTZ320" s="96"/>
      <c r="PUA320" s="96"/>
      <c r="PUB320" s="96"/>
      <c r="PUC320" s="96"/>
      <c r="PUD320" s="96"/>
      <c r="PUE320" s="96"/>
      <c r="PUF320" s="96"/>
      <c r="PUG320" s="96"/>
      <c r="PUH320" s="96"/>
      <c r="PUI320" s="96"/>
      <c r="PUJ320" s="96"/>
      <c r="PUK320" s="96"/>
      <c r="PUL320" s="96"/>
      <c r="PUM320" s="96"/>
      <c r="PUN320" s="96"/>
      <c r="PUO320" s="96"/>
      <c r="PUP320" s="96"/>
      <c r="PUQ320" s="96"/>
      <c r="PUR320" s="96"/>
      <c r="PUS320" s="96"/>
      <c r="PUT320" s="96"/>
      <c r="PUU320" s="96"/>
      <c r="PUV320" s="96"/>
      <c r="PUW320" s="96"/>
      <c r="PUX320" s="96"/>
      <c r="PUY320" s="96"/>
      <c r="PUZ320" s="96"/>
      <c r="PVA320" s="96"/>
      <c r="PVB320" s="96"/>
      <c r="PVC320" s="96"/>
      <c r="PVD320" s="96"/>
      <c r="PVE320" s="96"/>
      <c r="PVF320" s="96"/>
      <c r="PVG320" s="96"/>
      <c r="PVH320" s="96"/>
      <c r="PVI320" s="96"/>
      <c r="PVJ320" s="96"/>
      <c r="PVK320" s="96"/>
      <c r="PVL320" s="96"/>
      <c r="PVM320" s="96"/>
      <c r="PVN320" s="96"/>
      <c r="PVO320" s="96"/>
      <c r="PVP320" s="96"/>
      <c r="PVQ320" s="96"/>
      <c r="PVR320" s="96"/>
      <c r="PVS320" s="96"/>
      <c r="PVT320" s="96"/>
      <c r="PVU320" s="96"/>
      <c r="PVV320" s="96"/>
      <c r="PVW320" s="96"/>
      <c r="PVX320" s="96"/>
      <c r="PVY320" s="96"/>
      <c r="PVZ320" s="96"/>
      <c r="PWA320" s="96"/>
      <c r="PWB320" s="96"/>
      <c r="PWC320" s="96"/>
      <c r="PWD320" s="96"/>
      <c r="PWE320" s="96"/>
      <c r="PWF320" s="96"/>
      <c r="PWG320" s="96"/>
      <c r="PWH320" s="96"/>
      <c r="PWI320" s="96"/>
      <c r="PWJ320" s="96"/>
      <c r="PWK320" s="96"/>
      <c r="PWL320" s="96"/>
      <c r="PWM320" s="96"/>
      <c r="PWN320" s="96"/>
      <c r="PWO320" s="96"/>
      <c r="PWP320" s="96"/>
      <c r="PWQ320" s="96"/>
      <c r="PWR320" s="96"/>
      <c r="PWS320" s="96"/>
      <c r="PWT320" s="96"/>
      <c r="PWU320" s="96"/>
      <c r="PWV320" s="96"/>
      <c r="PWW320" s="96"/>
      <c r="PWX320" s="96"/>
      <c r="PWY320" s="96"/>
      <c r="PWZ320" s="96"/>
      <c r="PXA320" s="96"/>
      <c r="PXB320" s="96"/>
      <c r="PXC320" s="96"/>
      <c r="PXD320" s="96"/>
      <c r="PXE320" s="96"/>
      <c r="PXF320" s="96"/>
      <c r="PXG320" s="96"/>
      <c r="PXH320" s="96"/>
      <c r="PXI320" s="96"/>
      <c r="PXJ320" s="96"/>
      <c r="PXK320" s="96"/>
      <c r="PXL320" s="96"/>
      <c r="PXM320" s="96"/>
      <c r="PXN320" s="96"/>
      <c r="PXO320" s="96"/>
      <c r="PXP320" s="96"/>
      <c r="PXQ320" s="96"/>
      <c r="PXR320" s="96"/>
      <c r="PXS320" s="96"/>
      <c r="PXT320" s="96"/>
      <c r="PXU320" s="96"/>
      <c r="PXV320" s="96"/>
      <c r="PXW320" s="96"/>
      <c r="PXX320" s="96"/>
      <c r="PXY320" s="96"/>
      <c r="PXZ320" s="96"/>
      <c r="PYA320" s="96"/>
      <c r="PYB320" s="96"/>
      <c r="PYC320" s="96"/>
      <c r="PYD320" s="96"/>
      <c r="PYE320" s="96"/>
      <c r="PYF320" s="96"/>
      <c r="PYG320" s="96"/>
      <c r="PYH320" s="96"/>
      <c r="PYI320" s="96"/>
      <c r="PYJ320" s="96"/>
      <c r="PYK320" s="96"/>
      <c r="PYL320" s="96"/>
      <c r="PYM320" s="96"/>
      <c r="PYN320" s="96"/>
      <c r="PYO320" s="96"/>
      <c r="PYP320" s="96"/>
      <c r="PYQ320" s="96"/>
      <c r="PYR320" s="96"/>
      <c r="PYS320" s="96"/>
      <c r="PYT320" s="96"/>
      <c r="PYU320" s="96"/>
      <c r="PYV320" s="96"/>
      <c r="PYW320" s="96"/>
      <c r="PYX320" s="96"/>
      <c r="PYY320" s="96"/>
      <c r="PYZ320" s="96"/>
      <c r="PZA320" s="96"/>
      <c r="PZB320" s="96"/>
      <c r="PZC320" s="96"/>
      <c r="PZD320" s="96"/>
      <c r="PZE320" s="96"/>
      <c r="PZF320" s="96"/>
      <c r="PZG320" s="96"/>
      <c r="PZH320" s="96"/>
      <c r="PZI320" s="96"/>
      <c r="PZJ320" s="96"/>
      <c r="PZK320" s="96"/>
      <c r="PZL320" s="96"/>
      <c r="PZM320" s="96"/>
      <c r="PZN320" s="96"/>
      <c r="PZO320" s="96"/>
      <c r="PZP320" s="96"/>
      <c r="PZQ320" s="96"/>
      <c r="PZR320" s="96"/>
      <c r="PZS320" s="96"/>
      <c r="PZT320" s="96"/>
      <c r="PZU320" s="96"/>
      <c r="PZV320" s="96"/>
      <c r="PZW320" s="96"/>
      <c r="PZX320" s="96"/>
      <c r="PZY320" s="96"/>
      <c r="PZZ320" s="96"/>
      <c r="QAA320" s="96"/>
      <c r="QAB320" s="96"/>
      <c r="QAC320" s="96"/>
      <c r="QAD320" s="96"/>
      <c r="QAE320" s="96"/>
      <c r="QAF320" s="96"/>
      <c r="QAG320" s="96"/>
      <c r="QAH320" s="96"/>
      <c r="QAI320" s="96"/>
      <c r="QAJ320" s="96"/>
      <c r="QAK320" s="96"/>
      <c r="QAL320" s="96"/>
      <c r="QAM320" s="96"/>
      <c r="QAN320" s="96"/>
      <c r="QAO320" s="96"/>
      <c r="QAP320" s="96"/>
      <c r="QAQ320" s="96"/>
      <c r="QAR320" s="96"/>
      <c r="QAS320" s="96"/>
      <c r="QAT320" s="96"/>
      <c r="QAU320" s="96"/>
      <c r="QAV320" s="96"/>
      <c r="QAW320" s="96"/>
      <c r="QAX320" s="96"/>
      <c r="QAY320" s="96"/>
      <c r="QAZ320" s="96"/>
      <c r="QBA320" s="96"/>
      <c r="QBB320" s="96"/>
      <c r="QBC320" s="96"/>
      <c r="QBD320" s="96"/>
      <c r="QBE320" s="96"/>
      <c r="QBF320" s="96"/>
      <c r="QBG320" s="96"/>
      <c r="QBH320" s="96"/>
      <c r="QBI320" s="96"/>
      <c r="QBJ320" s="96"/>
      <c r="QBK320" s="96"/>
      <c r="QBL320" s="96"/>
      <c r="QBM320" s="96"/>
      <c r="QBN320" s="96"/>
      <c r="QBO320" s="96"/>
      <c r="QBP320" s="96"/>
      <c r="QBQ320" s="96"/>
      <c r="QBR320" s="96"/>
      <c r="QBS320" s="96"/>
      <c r="QBT320" s="96"/>
      <c r="QBU320" s="96"/>
      <c r="QBV320" s="96"/>
      <c r="QBW320" s="96"/>
      <c r="QBX320" s="96"/>
      <c r="QBY320" s="96"/>
      <c r="QBZ320" s="96"/>
      <c r="QCA320" s="96"/>
      <c r="QCB320" s="96"/>
      <c r="QCC320" s="96"/>
      <c r="QCD320" s="96"/>
      <c r="QCE320" s="96"/>
      <c r="QCF320" s="96"/>
      <c r="QCG320" s="96"/>
      <c r="QCH320" s="96"/>
      <c r="QCI320" s="96"/>
      <c r="QCJ320" s="96"/>
      <c r="QCK320" s="96"/>
      <c r="QCL320" s="96"/>
      <c r="QCM320" s="96"/>
      <c r="QCN320" s="96"/>
      <c r="QCO320" s="96"/>
      <c r="QCP320" s="96"/>
      <c r="QCQ320" s="96"/>
      <c r="QCR320" s="96"/>
      <c r="QCS320" s="96"/>
      <c r="QCT320" s="96"/>
      <c r="QCU320" s="96"/>
      <c r="QCV320" s="96"/>
      <c r="QCW320" s="96"/>
      <c r="QCX320" s="96"/>
      <c r="QCY320" s="96"/>
      <c r="QCZ320" s="96"/>
      <c r="QDA320" s="96"/>
      <c r="QDB320" s="96"/>
      <c r="QDC320" s="96"/>
      <c r="QDD320" s="96"/>
      <c r="QDE320" s="96"/>
      <c r="QDF320" s="96"/>
      <c r="QDG320" s="96"/>
      <c r="QDH320" s="96"/>
      <c r="QDI320" s="96"/>
      <c r="QDJ320" s="96"/>
      <c r="QDK320" s="96"/>
      <c r="QDL320" s="96"/>
      <c r="QDM320" s="96"/>
      <c r="QDN320" s="96"/>
      <c r="QDO320" s="96"/>
      <c r="QDP320" s="96"/>
      <c r="QDQ320" s="96"/>
      <c r="QDR320" s="96"/>
      <c r="QDS320" s="96"/>
      <c r="QDT320" s="96"/>
      <c r="QDU320" s="96"/>
      <c r="QDV320" s="96"/>
      <c r="QDW320" s="96"/>
      <c r="QDX320" s="96"/>
      <c r="QDY320" s="96"/>
      <c r="QDZ320" s="96"/>
      <c r="QEA320" s="96"/>
      <c r="QEB320" s="96"/>
      <c r="QEC320" s="96"/>
      <c r="QED320" s="96"/>
      <c r="QEE320" s="96"/>
      <c r="QEF320" s="96"/>
      <c r="QEG320" s="96"/>
      <c r="QEH320" s="96"/>
      <c r="QEI320" s="96"/>
      <c r="QEJ320" s="96"/>
      <c r="QEK320" s="96"/>
      <c r="QEL320" s="96"/>
      <c r="QEM320" s="96"/>
      <c r="QEN320" s="96"/>
      <c r="QEO320" s="96"/>
      <c r="QEP320" s="96"/>
      <c r="QEQ320" s="96"/>
      <c r="QER320" s="96"/>
      <c r="QES320" s="96"/>
      <c r="QET320" s="96"/>
      <c r="QEU320" s="96"/>
      <c r="QEV320" s="96"/>
      <c r="QEW320" s="96"/>
      <c r="QEX320" s="96"/>
      <c r="QEY320" s="96"/>
      <c r="QEZ320" s="96"/>
      <c r="QFA320" s="96"/>
      <c r="QFB320" s="96"/>
      <c r="QFC320" s="96"/>
      <c r="QFD320" s="96"/>
      <c r="QFE320" s="96"/>
      <c r="QFF320" s="96"/>
      <c r="QFG320" s="96"/>
      <c r="QFH320" s="96"/>
      <c r="QFI320" s="96"/>
      <c r="QFJ320" s="96"/>
      <c r="QFK320" s="96"/>
      <c r="QFL320" s="96"/>
      <c r="QFM320" s="96"/>
      <c r="QFN320" s="96"/>
      <c r="QFO320" s="96"/>
      <c r="QFP320" s="96"/>
      <c r="QFQ320" s="96"/>
      <c r="QFR320" s="96"/>
      <c r="QFS320" s="96"/>
      <c r="QFT320" s="96"/>
      <c r="QFU320" s="96"/>
      <c r="QFV320" s="96"/>
      <c r="QFW320" s="96"/>
      <c r="QFX320" s="96"/>
      <c r="QFY320" s="96"/>
      <c r="QFZ320" s="96"/>
      <c r="QGA320" s="96"/>
      <c r="QGB320" s="96"/>
      <c r="QGC320" s="96"/>
      <c r="QGD320" s="96"/>
      <c r="QGE320" s="96"/>
      <c r="QGF320" s="96"/>
      <c r="QGG320" s="96"/>
      <c r="QGH320" s="96"/>
      <c r="QGI320" s="96"/>
      <c r="QGJ320" s="96"/>
      <c r="QGK320" s="96"/>
      <c r="QGL320" s="96"/>
      <c r="QGM320" s="96"/>
      <c r="QGN320" s="96"/>
      <c r="QGO320" s="96"/>
      <c r="QGP320" s="96"/>
      <c r="QGQ320" s="96"/>
      <c r="QGR320" s="96"/>
      <c r="QGS320" s="96"/>
      <c r="QGT320" s="96"/>
      <c r="QGU320" s="96"/>
      <c r="QGV320" s="96"/>
      <c r="QGW320" s="96"/>
      <c r="QGX320" s="96"/>
      <c r="QGY320" s="96"/>
      <c r="QGZ320" s="96"/>
      <c r="QHA320" s="96"/>
      <c r="QHB320" s="96"/>
      <c r="QHC320" s="96"/>
      <c r="QHD320" s="96"/>
      <c r="QHE320" s="96"/>
      <c r="QHF320" s="96"/>
      <c r="QHG320" s="96"/>
      <c r="QHH320" s="96"/>
      <c r="QHI320" s="96"/>
      <c r="QHJ320" s="96"/>
      <c r="QHK320" s="96"/>
      <c r="QHL320" s="96"/>
      <c r="QHM320" s="96"/>
      <c r="QHN320" s="96"/>
      <c r="QHO320" s="96"/>
      <c r="QHP320" s="96"/>
      <c r="QHQ320" s="96"/>
      <c r="QHR320" s="96"/>
      <c r="QHS320" s="96"/>
      <c r="QHT320" s="96"/>
      <c r="QHU320" s="96"/>
      <c r="QHV320" s="96"/>
      <c r="QHW320" s="96"/>
      <c r="QHX320" s="96"/>
      <c r="QHY320" s="96"/>
      <c r="QHZ320" s="96"/>
      <c r="QIA320" s="96"/>
      <c r="QIB320" s="96"/>
      <c r="QIC320" s="96"/>
      <c r="QID320" s="96"/>
      <c r="QIE320" s="96"/>
      <c r="QIF320" s="96"/>
      <c r="QIG320" s="96"/>
      <c r="QIH320" s="96"/>
      <c r="QII320" s="96"/>
      <c r="QIJ320" s="96"/>
      <c r="QIK320" s="96"/>
      <c r="QIL320" s="96"/>
      <c r="QIM320" s="96"/>
      <c r="QIN320" s="96"/>
      <c r="QIO320" s="96"/>
      <c r="QIP320" s="96"/>
      <c r="QIQ320" s="96"/>
      <c r="QIR320" s="96"/>
      <c r="QIS320" s="96"/>
      <c r="QIT320" s="96"/>
      <c r="QIU320" s="96"/>
      <c r="QIV320" s="96"/>
      <c r="QIW320" s="96"/>
      <c r="QIX320" s="96"/>
      <c r="QIY320" s="96"/>
      <c r="QIZ320" s="96"/>
      <c r="QJA320" s="96"/>
      <c r="QJB320" s="96"/>
      <c r="QJC320" s="96"/>
      <c r="QJD320" s="96"/>
      <c r="QJE320" s="96"/>
      <c r="QJF320" s="96"/>
      <c r="QJG320" s="96"/>
      <c r="QJH320" s="96"/>
      <c r="QJI320" s="96"/>
      <c r="QJJ320" s="96"/>
      <c r="QJK320" s="96"/>
      <c r="QJL320" s="96"/>
      <c r="QJM320" s="96"/>
      <c r="QJN320" s="96"/>
      <c r="QJO320" s="96"/>
      <c r="QJP320" s="96"/>
      <c r="QJQ320" s="96"/>
      <c r="QJR320" s="96"/>
      <c r="QJS320" s="96"/>
      <c r="QJT320" s="96"/>
      <c r="QJU320" s="96"/>
      <c r="QJV320" s="96"/>
      <c r="QJW320" s="96"/>
      <c r="QJX320" s="96"/>
      <c r="QJY320" s="96"/>
      <c r="QJZ320" s="96"/>
      <c r="QKA320" s="96"/>
      <c r="QKB320" s="96"/>
      <c r="QKC320" s="96"/>
      <c r="QKD320" s="96"/>
      <c r="QKE320" s="96"/>
      <c r="QKF320" s="96"/>
      <c r="QKG320" s="96"/>
      <c r="QKH320" s="96"/>
      <c r="QKI320" s="96"/>
      <c r="QKJ320" s="96"/>
      <c r="QKK320" s="96"/>
      <c r="QKL320" s="96"/>
      <c r="QKM320" s="96"/>
      <c r="QKN320" s="96"/>
      <c r="QKO320" s="96"/>
      <c r="QKP320" s="96"/>
      <c r="QKQ320" s="96"/>
      <c r="QKR320" s="96"/>
      <c r="QKS320" s="96"/>
      <c r="QKT320" s="96"/>
      <c r="QKU320" s="96"/>
      <c r="QKV320" s="96"/>
      <c r="QKW320" s="96"/>
      <c r="QKX320" s="96"/>
      <c r="QKY320" s="96"/>
      <c r="QKZ320" s="96"/>
      <c r="QLA320" s="96"/>
      <c r="QLB320" s="96"/>
      <c r="QLC320" s="96"/>
      <c r="QLD320" s="96"/>
      <c r="QLE320" s="96"/>
      <c r="QLF320" s="96"/>
      <c r="QLG320" s="96"/>
      <c r="QLH320" s="96"/>
      <c r="QLI320" s="96"/>
      <c r="QLJ320" s="96"/>
      <c r="QLK320" s="96"/>
      <c r="QLL320" s="96"/>
      <c r="QLM320" s="96"/>
      <c r="QLN320" s="96"/>
      <c r="QLO320" s="96"/>
      <c r="QLP320" s="96"/>
      <c r="QLQ320" s="96"/>
      <c r="QLR320" s="96"/>
      <c r="QLS320" s="96"/>
      <c r="QLT320" s="96"/>
      <c r="QLU320" s="96"/>
      <c r="QLV320" s="96"/>
      <c r="QLW320" s="96"/>
      <c r="QLX320" s="96"/>
      <c r="QLY320" s="96"/>
      <c r="QLZ320" s="96"/>
      <c r="QMA320" s="96"/>
      <c r="QMB320" s="96"/>
      <c r="QMC320" s="96"/>
      <c r="QMD320" s="96"/>
      <c r="QME320" s="96"/>
      <c r="QMF320" s="96"/>
      <c r="QMG320" s="96"/>
      <c r="QMH320" s="96"/>
      <c r="QMI320" s="96"/>
      <c r="QMJ320" s="96"/>
      <c r="QMK320" s="96"/>
      <c r="QML320" s="96"/>
      <c r="QMM320" s="96"/>
      <c r="QMN320" s="96"/>
      <c r="QMO320" s="96"/>
      <c r="QMP320" s="96"/>
      <c r="QMQ320" s="96"/>
      <c r="QMR320" s="96"/>
      <c r="QMS320" s="96"/>
      <c r="QMT320" s="96"/>
      <c r="QMU320" s="96"/>
      <c r="QMV320" s="96"/>
      <c r="QMW320" s="96"/>
      <c r="QMX320" s="96"/>
      <c r="QMY320" s="96"/>
      <c r="QMZ320" s="96"/>
      <c r="QNA320" s="96"/>
      <c r="QNB320" s="96"/>
      <c r="QNC320" s="96"/>
      <c r="QND320" s="96"/>
      <c r="QNE320" s="96"/>
      <c r="QNF320" s="96"/>
      <c r="QNG320" s="96"/>
      <c r="QNH320" s="96"/>
      <c r="QNI320" s="96"/>
      <c r="QNJ320" s="96"/>
      <c r="QNK320" s="96"/>
      <c r="QNL320" s="96"/>
      <c r="QNM320" s="96"/>
      <c r="QNN320" s="96"/>
      <c r="QNO320" s="96"/>
      <c r="QNP320" s="96"/>
      <c r="QNQ320" s="96"/>
      <c r="QNR320" s="96"/>
      <c r="QNS320" s="96"/>
      <c r="QNT320" s="96"/>
      <c r="QNU320" s="96"/>
      <c r="QNV320" s="96"/>
      <c r="QNW320" s="96"/>
      <c r="QNX320" s="96"/>
      <c r="QNY320" s="96"/>
      <c r="QNZ320" s="96"/>
      <c r="QOA320" s="96"/>
      <c r="QOB320" s="96"/>
      <c r="QOC320" s="96"/>
      <c r="QOD320" s="96"/>
      <c r="QOE320" s="96"/>
      <c r="QOF320" s="96"/>
      <c r="QOG320" s="96"/>
      <c r="QOH320" s="96"/>
      <c r="QOI320" s="96"/>
      <c r="QOJ320" s="96"/>
      <c r="QOK320" s="96"/>
      <c r="QOL320" s="96"/>
      <c r="QOM320" s="96"/>
      <c r="QON320" s="96"/>
      <c r="QOO320" s="96"/>
      <c r="QOP320" s="96"/>
      <c r="QOQ320" s="96"/>
      <c r="QOR320" s="96"/>
      <c r="QOS320" s="96"/>
      <c r="QOT320" s="96"/>
      <c r="QOU320" s="96"/>
      <c r="QOV320" s="96"/>
      <c r="QOW320" s="96"/>
      <c r="QOX320" s="96"/>
      <c r="QOY320" s="96"/>
      <c r="QOZ320" s="96"/>
      <c r="QPA320" s="96"/>
      <c r="QPB320" s="96"/>
      <c r="QPC320" s="96"/>
      <c r="QPD320" s="96"/>
      <c r="QPE320" s="96"/>
      <c r="QPF320" s="96"/>
      <c r="QPG320" s="96"/>
      <c r="QPH320" s="96"/>
      <c r="QPI320" s="96"/>
      <c r="QPJ320" s="96"/>
      <c r="QPK320" s="96"/>
      <c r="QPL320" s="96"/>
      <c r="QPM320" s="96"/>
      <c r="QPN320" s="96"/>
      <c r="QPO320" s="96"/>
      <c r="QPP320" s="96"/>
      <c r="QPQ320" s="96"/>
      <c r="QPR320" s="96"/>
      <c r="QPS320" s="96"/>
      <c r="QPT320" s="96"/>
      <c r="QPU320" s="96"/>
      <c r="QPV320" s="96"/>
      <c r="QPW320" s="96"/>
      <c r="QPX320" s="96"/>
      <c r="QPY320" s="96"/>
      <c r="QPZ320" s="96"/>
      <c r="QQA320" s="96"/>
      <c r="QQB320" s="96"/>
      <c r="QQC320" s="96"/>
      <c r="QQD320" s="96"/>
      <c r="QQE320" s="96"/>
      <c r="QQF320" s="96"/>
      <c r="QQG320" s="96"/>
      <c r="QQH320" s="96"/>
      <c r="QQI320" s="96"/>
      <c r="QQJ320" s="96"/>
      <c r="QQK320" s="96"/>
      <c r="QQL320" s="96"/>
      <c r="QQM320" s="96"/>
      <c r="QQN320" s="96"/>
      <c r="QQO320" s="96"/>
      <c r="QQP320" s="96"/>
      <c r="QQQ320" s="96"/>
      <c r="QQR320" s="96"/>
      <c r="QQS320" s="96"/>
      <c r="QQT320" s="96"/>
      <c r="QQU320" s="96"/>
      <c r="QQV320" s="96"/>
      <c r="QQW320" s="96"/>
      <c r="QQX320" s="96"/>
      <c r="QQY320" s="96"/>
      <c r="QQZ320" s="96"/>
      <c r="QRA320" s="96"/>
      <c r="QRB320" s="96"/>
      <c r="QRC320" s="96"/>
      <c r="QRD320" s="96"/>
      <c r="QRE320" s="96"/>
      <c r="QRF320" s="96"/>
      <c r="QRG320" s="96"/>
      <c r="QRH320" s="96"/>
      <c r="QRI320" s="96"/>
      <c r="QRJ320" s="96"/>
      <c r="QRK320" s="96"/>
      <c r="QRL320" s="96"/>
      <c r="QRM320" s="96"/>
      <c r="QRN320" s="96"/>
      <c r="QRO320" s="96"/>
      <c r="QRP320" s="96"/>
      <c r="QRQ320" s="96"/>
      <c r="QRR320" s="96"/>
      <c r="QRS320" s="96"/>
      <c r="QRT320" s="96"/>
      <c r="QRU320" s="96"/>
      <c r="QRV320" s="96"/>
      <c r="QRW320" s="96"/>
      <c r="QRX320" s="96"/>
      <c r="QRY320" s="96"/>
      <c r="QRZ320" s="96"/>
      <c r="QSA320" s="96"/>
      <c r="QSB320" s="96"/>
      <c r="QSC320" s="96"/>
      <c r="QSD320" s="96"/>
      <c r="QSE320" s="96"/>
      <c r="QSF320" s="96"/>
      <c r="QSG320" s="96"/>
      <c r="QSH320" s="96"/>
      <c r="QSI320" s="96"/>
      <c r="QSJ320" s="96"/>
      <c r="QSK320" s="96"/>
      <c r="QSL320" s="96"/>
      <c r="QSM320" s="96"/>
      <c r="QSN320" s="96"/>
      <c r="QSO320" s="96"/>
      <c r="QSP320" s="96"/>
      <c r="QSQ320" s="96"/>
      <c r="QSR320" s="96"/>
      <c r="QSS320" s="96"/>
      <c r="QST320" s="96"/>
      <c r="QSU320" s="96"/>
      <c r="QSV320" s="96"/>
      <c r="QSW320" s="96"/>
      <c r="QSX320" s="96"/>
      <c r="QSY320" s="96"/>
      <c r="QSZ320" s="96"/>
      <c r="QTA320" s="96"/>
      <c r="QTB320" s="96"/>
      <c r="QTC320" s="96"/>
      <c r="QTD320" s="96"/>
      <c r="QTE320" s="96"/>
      <c r="QTF320" s="96"/>
      <c r="QTG320" s="96"/>
      <c r="QTH320" s="96"/>
      <c r="QTI320" s="96"/>
      <c r="QTJ320" s="96"/>
      <c r="QTK320" s="96"/>
      <c r="QTL320" s="96"/>
      <c r="QTM320" s="96"/>
      <c r="QTN320" s="96"/>
      <c r="QTO320" s="96"/>
      <c r="QTP320" s="96"/>
      <c r="QTQ320" s="96"/>
      <c r="QTR320" s="96"/>
      <c r="QTS320" s="96"/>
      <c r="QTT320" s="96"/>
      <c r="QTU320" s="96"/>
      <c r="QTV320" s="96"/>
      <c r="QTW320" s="96"/>
      <c r="QTX320" s="96"/>
      <c r="QTY320" s="96"/>
      <c r="QTZ320" s="96"/>
      <c r="QUA320" s="96"/>
      <c r="QUB320" s="96"/>
      <c r="QUC320" s="96"/>
      <c r="QUD320" s="96"/>
      <c r="QUE320" s="96"/>
      <c r="QUF320" s="96"/>
      <c r="QUG320" s="96"/>
      <c r="QUH320" s="96"/>
      <c r="QUI320" s="96"/>
      <c r="QUJ320" s="96"/>
      <c r="QUK320" s="96"/>
      <c r="QUL320" s="96"/>
      <c r="QUM320" s="96"/>
      <c r="QUN320" s="96"/>
      <c r="QUO320" s="96"/>
      <c r="QUP320" s="96"/>
      <c r="QUQ320" s="96"/>
      <c r="QUR320" s="96"/>
      <c r="QUS320" s="96"/>
      <c r="QUT320" s="96"/>
      <c r="QUU320" s="96"/>
      <c r="QUV320" s="96"/>
      <c r="QUW320" s="96"/>
      <c r="QUX320" s="96"/>
      <c r="QUY320" s="96"/>
      <c r="QUZ320" s="96"/>
      <c r="QVA320" s="96"/>
      <c r="QVB320" s="96"/>
      <c r="QVC320" s="96"/>
      <c r="QVD320" s="96"/>
      <c r="QVE320" s="96"/>
      <c r="QVF320" s="96"/>
      <c r="QVG320" s="96"/>
      <c r="QVH320" s="96"/>
      <c r="QVI320" s="96"/>
      <c r="QVJ320" s="96"/>
      <c r="QVK320" s="96"/>
      <c r="QVL320" s="96"/>
      <c r="QVM320" s="96"/>
      <c r="QVN320" s="96"/>
      <c r="QVO320" s="96"/>
      <c r="QVP320" s="96"/>
      <c r="QVQ320" s="96"/>
      <c r="QVR320" s="96"/>
      <c r="QVS320" s="96"/>
      <c r="QVT320" s="96"/>
      <c r="QVU320" s="96"/>
      <c r="QVV320" s="96"/>
      <c r="QVW320" s="96"/>
      <c r="QVX320" s="96"/>
      <c r="QVY320" s="96"/>
      <c r="QVZ320" s="96"/>
      <c r="QWA320" s="96"/>
      <c r="QWB320" s="96"/>
      <c r="QWC320" s="96"/>
      <c r="QWD320" s="96"/>
      <c r="QWE320" s="96"/>
      <c r="QWF320" s="96"/>
      <c r="QWG320" s="96"/>
      <c r="QWH320" s="96"/>
      <c r="QWI320" s="96"/>
      <c r="QWJ320" s="96"/>
      <c r="QWK320" s="96"/>
      <c r="QWL320" s="96"/>
      <c r="QWM320" s="96"/>
      <c r="QWN320" s="96"/>
      <c r="QWO320" s="96"/>
      <c r="QWP320" s="96"/>
      <c r="QWQ320" s="96"/>
      <c r="QWR320" s="96"/>
      <c r="QWS320" s="96"/>
      <c r="QWT320" s="96"/>
      <c r="QWU320" s="96"/>
      <c r="QWV320" s="96"/>
      <c r="QWW320" s="96"/>
      <c r="QWX320" s="96"/>
      <c r="QWY320" s="96"/>
      <c r="QWZ320" s="96"/>
      <c r="QXA320" s="96"/>
      <c r="QXB320" s="96"/>
      <c r="QXC320" s="96"/>
      <c r="QXD320" s="96"/>
      <c r="QXE320" s="96"/>
      <c r="QXF320" s="96"/>
      <c r="QXG320" s="96"/>
      <c r="QXH320" s="96"/>
      <c r="QXI320" s="96"/>
      <c r="QXJ320" s="96"/>
      <c r="QXK320" s="96"/>
      <c r="QXL320" s="96"/>
      <c r="QXM320" s="96"/>
      <c r="QXN320" s="96"/>
      <c r="QXO320" s="96"/>
      <c r="QXP320" s="96"/>
      <c r="QXQ320" s="96"/>
      <c r="QXR320" s="96"/>
      <c r="QXS320" s="96"/>
      <c r="QXT320" s="96"/>
      <c r="QXU320" s="96"/>
      <c r="QXV320" s="96"/>
      <c r="QXW320" s="96"/>
      <c r="QXX320" s="96"/>
      <c r="QXY320" s="96"/>
      <c r="QXZ320" s="96"/>
      <c r="QYA320" s="96"/>
      <c r="QYB320" s="96"/>
      <c r="QYC320" s="96"/>
      <c r="QYD320" s="96"/>
      <c r="QYE320" s="96"/>
      <c r="QYF320" s="96"/>
      <c r="QYG320" s="96"/>
      <c r="QYH320" s="96"/>
      <c r="QYI320" s="96"/>
      <c r="QYJ320" s="96"/>
      <c r="QYK320" s="96"/>
      <c r="QYL320" s="96"/>
      <c r="QYM320" s="96"/>
      <c r="QYN320" s="96"/>
      <c r="QYO320" s="96"/>
      <c r="QYP320" s="96"/>
      <c r="QYQ320" s="96"/>
      <c r="QYR320" s="96"/>
      <c r="QYS320" s="96"/>
      <c r="QYT320" s="96"/>
      <c r="QYU320" s="96"/>
      <c r="QYV320" s="96"/>
      <c r="QYW320" s="96"/>
      <c r="QYX320" s="96"/>
      <c r="QYY320" s="96"/>
      <c r="QYZ320" s="96"/>
      <c r="QZA320" s="96"/>
      <c r="QZB320" s="96"/>
      <c r="QZC320" s="96"/>
      <c r="QZD320" s="96"/>
      <c r="QZE320" s="96"/>
      <c r="QZF320" s="96"/>
      <c r="QZG320" s="96"/>
      <c r="QZH320" s="96"/>
      <c r="QZI320" s="96"/>
      <c r="QZJ320" s="96"/>
      <c r="QZK320" s="96"/>
      <c r="QZL320" s="96"/>
      <c r="QZM320" s="96"/>
      <c r="QZN320" s="96"/>
      <c r="QZO320" s="96"/>
      <c r="QZP320" s="96"/>
      <c r="QZQ320" s="96"/>
      <c r="QZR320" s="96"/>
      <c r="QZS320" s="96"/>
      <c r="QZT320" s="96"/>
      <c r="QZU320" s="96"/>
      <c r="QZV320" s="96"/>
      <c r="QZW320" s="96"/>
      <c r="QZX320" s="96"/>
      <c r="QZY320" s="96"/>
      <c r="QZZ320" s="96"/>
      <c r="RAA320" s="96"/>
      <c r="RAB320" s="96"/>
      <c r="RAC320" s="96"/>
      <c r="RAD320" s="96"/>
      <c r="RAE320" s="96"/>
      <c r="RAF320" s="96"/>
      <c r="RAG320" s="96"/>
      <c r="RAH320" s="96"/>
      <c r="RAI320" s="96"/>
      <c r="RAJ320" s="96"/>
      <c r="RAK320" s="96"/>
      <c r="RAL320" s="96"/>
      <c r="RAM320" s="96"/>
      <c r="RAN320" s="96"/>
      <c r="RAO320" s="96"/>
      <c r="RAP320" s="96"/>
      <c r="RAQ320" s="96"/>
      <c r="RAR320" s="96"/>
      <c r="RAS320" s="96"/>
      <c r="RAT320" s="96"/>
      <c r="RAU320" s="96"/>
      <c r="RAV320" s="96"/>
      <c r="RAW320" s="96"/>
      <c r="RAX320" s="96"/>
      <c r="RAY320" s="96"/>
      <c r="RAZ320" s="96"/>
      <c r="RBA320" s="96"/>
      <c r="RBB320" s="96"/>
      <c r="RBC320" s="96"/>
      <c r="RBD320" s="96"/>
      <c r="RBE320" s="96"/>
      <c r="RBF320" s="96"/>
      <c r="RBG320" s="96"/>
      <c r="RBH320" s="96"/>
      <c r="RBI320" s="96"/>
      <c r="RBJ320" s="96"/>
      <c r="RBK320" s="96"/>
      <c r="RBL320" s="96"/>
      <c r="RBM320" s="96"/>
      <c r="RBN320" s="96"/>
      <c r="RBO320" s="96"/>
      <c r="RBP320" s="96"/>
      <c r="RBQ320" s="96"/>
      <c r="RBR320" s="96"/>
      <c r="RBS320" s="96"/>
      <c r="RBT320" s="96"/>
      <c r="RBU320" s="96"/>
      <c r="RBV320" s="96"/>
      <c r="RBW320" s="96"/>
      <c r="RBX320" s="96"/>
      <c r="RBY320" s="96"/>
      <c r="RBZ320" s="96"/>
      <c r="RCA320" s="96"/>
      <c r="RCB320" s="96"/>
      <c r="RCC320" s="96"/>
      <c r="RCD320" s="96"/>
      <c r="RCE320" s="96"/>
      <c r="RCF320" s="96"/>
      <c r="RCG320" s="96"/>
      <c r="RCH320" s="96"/>
      <c r="RCI320" s="96"/>
      <c r="RCJ320" s="96"/>
      <c r="RCK320" s="96"/>
      <c r="RCL320" s="96"/>
      <c r="RCM320" s="96"/>
      <c r="RCN320" s="96"/>
      <c r="RCO320" s="96"/>
      <c r="RCP320" s="96"/>
      <c r="RCQ320" s="96"/>
      <c r="RCR320" s="96"/>
      <c r="RCS320" s="96"/>
      <c r="RCT320" s="96"/>
      <c r="RCU320" s="96"/>
      <c r="RCV320" s="96"/>
      <c r="RCW320" s="96"/>
      <c r="RCX320" s="96"/>
      <c r="RCY320" s="96"/>
      <c r="RCZ320" s="96"/>
      <c r="RDA320" s="96"/>
      <c r="RDB320" s="96"/>
      <c r="RDC320" s="96"/>
      <c r="RDD320" s="96"/>
      <c r="RDE320" s="96"/>
      <c r="RDF320" s="96"/>
      <c r="RDG320" s="96"/>
      <c r="RDH320" s="96"/>
      <c r="RDI320" s="96"/>
      <c r="RDJ320" s="96"/>
      <c r="RDK320" s="96"/>
      <c r="RDL320" s="96"/>
      <c r="RDM320" s="96"/>
      <c r="RDN320" s="96"/>
      <c r="RDO320" s="96"/>
      <c r="RDP320" s="96"/>
      <c r="RDQ320" s="96"/>
      <c r="RDR320" s="96"/>
      <c r="RDS320" s="96"/>
      <c r="RDT320" s="96"/>
      <c r="RDU320" s="96"/>
      <c r="RDV320" s="96"/>
      <c r="RDW320" s="96"/>
      <c r="RDX320" s="96"/>
      <c r="RDY320" s="96"/>
      <c r="RDZ320" s="96"/>
      <c r="REA320" s="96"/>
      <c r="REB320" s="96"/>
      <c r="REC320" s="96"/>
      <c r="RED320" s="96"/>
      <c r="REE320" s="96"/>
      <c r="REF320" s="96"/>
      <c r="REG320" s="96"/>
      <c r="REH320" s="96"/>
      <c r="REI320" s="96"/>
      <c r="REJ320" s="96"/>
      <c r="REK320" s="96"/>
      <c r="REL320" s="96"/>
      <c r="REM320" s="96"/>
      <c r="REN320" s="96"/>
      <c r="REO320" s="96"/>
      <c r="REP320" s="96"/>
      <c r="REQ320" s="96"/>
      <c r="RER320" s="96"/>
      <c r="RES320" s="96"/>
      <c r="RET320" s="96"/>
      <c r="REU320" s="96"/>
      <c r="REV320" s="96"/>
      <c r="REW320" s="96"/>
      <c r="REX320" s="96"/>
      <c r="REY320" s="96"/>
      <c r="REZ320" s="96"/>
      <c r="RFA320" s="96"/>
      <c r="RFB320" s="96"/>
      <c r="RFC320" s="96"/>
      <c r="RFD320" s="96"/>
      <c r="RFE320" s="96"/>
      <c r="RFF320" s="96"/>
      <c r="RFG320" s="96"/>
      <c r="RFH320" s="96"/>
      <c r="RFI320" s="96"/>
      <c r="RFJ320" s="96"/>
      <c r="RFK320" s="96"/>
      <c r="RFL320" s="96"/>
      <c r="RFM320" s="96"/>
      <c r="RFN320" s="96"/>
      <c r="RFO320" s="96"/>
      <c r="RFP320" s="96"/>
      <c r="RFQ320" s="96"/>
      <c r="RFR320" s="96"/>
      <c r="RFS320" s="96"/>
      <c r="RFT320" s="96"/>
      <c r="RFU320" s="96"/>
      <c r="RFV320" s="96"/>
      <c r="RFW320" s="96"/>
      <c r="RFX320" s="96"/>
      <c r="RFY320" s="96"/>
      <c r="RFZ320" s="96"/>
      <c r="RGA320" s="96"/>
      <c r="RGB320" s="96"/>
      <c r="RGC320" s="96"/>
      <c r="RGD320" s="96"/>
      <c r="RGE320" s="96"/>
      <c r="RGF320" s="96"/>
      <c r="RGG320" s="96"/>
      <c r="RGH320" s="96"/>
      <c r="RGI320" s="96"/>
      <c r="RGJ320" s="96"/>
      <c r="RGK320" s="96"/>
      <c r="RGL320" s="96"/>
      <c r="RGM320" s="96"/>
      <c r="RGN320" s="96"/>
      <c r="RGO320" s="96"/>
      <c r="RGP320" s="96"/>
      <c r="RGQ320" s="96"/>
      <c r="RGR320" s="96"/>
      <c r="RGS320" s="96"/>
      <c r="RGT320" s="96"/>
      <c r="RGU320" s="96"/>
      <c r="RGV320" s="96"/>
      <c r="RGW320" s="96"/>
      <c r="RGX320" s="96"/>
      <c r="RGY320" s="96"/>
      <c r="RGZ320" s="96"/>
      <c r="RHA320" s="96"/>
      <c r="RHB320" s="96"/>
      <c r="RHC320" s="96"/>
      <c r="RHD320" s="96"/>
      <c r="RHE320" s="96"/>
      <c r="RHF320" s="96"/>
      <c r="RHG320" s="96"/>
      <c r="RHH320" s="96"/>
      <c r="RHI320" s="96"/>
      <c r="RHJ320" s="96"/>
      <c r="RHK320" s="96"/>
      <c r="RHL320" s="96"/>
      <c r="RHM320" s="96"/>
      <c r="RHN320" s="96"/>
      <c r="RHO320" s="96"/>
      <c r="RHP320" s="96"/>
      <c r="RHQ320" s="96"/>
      <c r="RHR320" s="96"/>
      <c r="RHS320" s="96"/>
      <c r="RHT320" s="96"/>
      <c r="RHU320" s="96"/>
      <c r="RHV320" s="96"/>
      <c r="RHW320" s="96"/>
      <c r="RHX320" s="96"/>
      <c r="RHY320" s="96"/>
      <c r="RHZ320" s="96"/>
      <c r="RIA320" s="96"/>
      <c r="RIB320" s="96"/>
      <c r="RIC320" s="96"/>
      <c r="RID320" s="96"/>
      <c r="RIE320" s="96"/>
      <c r="RIF320" s="96"/>
      <c r="RIG320" s="96"/>
      <c r="RIH320" s="96"/>
      <c r="RII320" s="96"/>
      <c r="RIJ320" s="96"/>
      <c r="RIK320" s="96"/>
      <c r="RIL320" s="96"/>
      <c r="RIM320" s="96"/>
      <c r="RIN320" s="96"/>
      <c r="RIO320" s="96"/>
      <c r="RIP320" s="96"/>
      <c r="RIQ320" s="96"/>
      <c r="RIR320" s="96"/>
      <c r="RIS320" s="96"/>
      <c r="RIT320" s="96"/>
      <c r="RIU320" s="96"/>
      <c r="RIV320" s="96"/>
      <c r="RIW320" s="96"/>
      <c r="RIX320" s="96"/>
      <c r="RIY320" s="96"/>
      <c r="RIZ320" s="96"/>
      <c r="RJA320" s="96"/>
      <c r="RJB320" s="96"/>
      <c r="RJC320" s="96"/>
      <c r="RJD320" s="96"/>
      <c r="RJE320" s="96"/>
      <c r="RJF320" s="96"/>
      <c r="RJG320" s="96"/>
      <c r="RJH320" s="96"/>
      <c r="RJI320" s="96"/>
      <c r="RJJ320" s="96"/>
      <c r="RJK320" s="96"/>
      <c r="RJL320" s="96"/>
      <c r="RJM320" s="96"/>
      <c r="RJN320" s="96"/>
      <c r="RJO320" s="96"/>
      <c r="RJP320" s="96"/>
      <c r="RJQ320" s="96"/>
      <c r="RJR320" s="96"/>
      <c r="RJS320" s="96"/>
      <c r="RJT320" s="96"/>
      <c r="RJU320" s="96"/>
      <c r="RJV320" s="96"/>
      <c r="RJW320" s="96"/>
      <c r="RJX320" s="96"/>
      <c r="RJY320" s="96"/>
      <c r="RJZ320" s="96"/>
      <c r="RKA320" s="96"/>
      <c r="RKB320" s="96"/>
      <c r="RKC320" s="96"/>
      <c r="RKD320" s="96"/>
      <c r="RKE320" s="96"/>
      <c r="RKF320" s="96"/>
      <c r="RKG320" s="96"/>
      <c r="RKH320" s="96"/>
      <c r="RKI320" s="96"/>
      <c r="RKJ320" s="96"/>
      <c r="RKK320" s="96"/>
      <c r="RKL320" s="96"/>
      <c r="RKM320" s="96"/>
      <c r="RKN320" s="96"/>
      <c r="RKO320" s="96"/>
      <c r="RKP320" s="96"/>
      <c r="RKQ320" s="96"/>
      <c r="RKR320" s="96"/>
      <c r="RKS320" s="96"/>
      <c r="RKT320" s="96"/>
      <c r="RKU320" s="96"/>
      <c r="RKV320" s="96"/>
      <c r="RKW320" s="96"/>
      <c r="RKX320" s="96"/>
      <c r="RKY320" s="96"/>
      <c r="RKZ320" s="96"/>
      <c r="RLA320" s="96"/>
      <c r="RLB320" s="96"/>
      <c r="RLC320" s="96"/>
      <c r="RLD320" s="96"/>
      <c r="RLE320" s="96"/>
      <c r="RLF320" s="96"/>
      <c r="RLG320" s="96"/>
      <c r="RLH320" s="96"/>
      <c r="RLI320" s="96"/>
      <c r="RLJ320" s="96"/>
      <c r="RLK320" s="96"/>
      <c r="RLL320" s="96"/>
      <c r="RLM320" s="96"/>
      <c r="RLN320" s="96"/>
      <c r="RLO320" s="96"/>
      <c r="RLP320" s="96"/>
      <c r="RLQ320" s="96"/>
      <c r="RLR320" s="96"/>
      <c r="RLS320" s="96"/>
      <c r="RLT320" s="96"/>
      <c r="RLU320" s="96"/>
      <c r="RLV320" s="96"/>
      <c r="RLW320" s="96"/>
      <c r="RLX320" s="96"/>
      <c r="RLY320" s="96"/>
      <c r="RLZ320" s="96"/>
      <c r="RMA320" s="96"/>
      <c r="RMB320" s="96"/>
      <c r="RMC320" s="96"/>
      <c r="RMD320" s="96"/>
      <c r="RME320" s="96"/>
      <c r="RMF320" s="96"/>
      <c r="RMG320" s="96"/>
      <c r="RMH320" s="96"/>
      <c r="RMI320" s="96"/>
      <c r="RMJ320" s="96"/>
      <c r="RMK320" s="96"/>
      <c r="RML320" s="96"/>
      <c r="RMM320" s="96"/>
      <c r="RMN320" s="96"/>
      <c r="RMO320" s="96"/>
      <c r="RMP320" s="96"/>
      <c r="RMQ320" s="96"/>
      <c r="RMR320" s="96"/>
      <c r="RMS320" s="96"/>
      <c r="RMT320" s="96"/>
      <c r="RMU320" s="96"/>
      <c r="RMV320" s="96"/>
      <c r="RMW320" s="96"/>
      <c r="RMX320" s="96"/>
      <c r="RMY320" s="96"/>
      <c r="RMZ320" s="96"/>
      <c r="RNA320" s="96"/>
      <c r="RNB320" s="96"/>
      <c r="RNC320" s="96"/>
      <c r="RND320" s="96"/>
      <c r="RNE320" s="96"/>
      <c r="RNF320" s="96"/>
      <c r="RNG320" s="96"/>
      <c r="RNH320" s="96"/>
      <c r="RNI320" s="96"/>
      <c r="RNJ320" s="96"/>
      <c r="RNK320" s="96"/>
      <c r="RNL320" s="96"/>
      <c r="RNM320" s="96"/>
      <c r="RNN320" s="96"/>
      <c r="RNO320" s="96"/>
      <c r="RNP320" s="96"/>
      <c r="RNQ320" s="96"/>
      <c r="RNR320" s="96"/>
      <c r="RNS320" s="96"/>
      <c r="RNT320" s="96"/>
      <c r="RNU320" s="96"/>
      <c r="RNV320" s="96"/>
      <c r="RNW320" s="96"/>
      <c r="RNX320" s="96"/>
      <c r="RNY320" s="96"/>
      <c r="RNZ320" s="96"/>
      <c r="ROA320" s="96"/>
      <c r="ROB320" s="96"/>
      <c r="ROC320" s="96"/>
      <c r="ROD320" s="96"/>
      <c r="ROE320" s="96"/>
      <c r="ROF320" s="96"/>
      <c r="ROG320" s="96"/>
      <c r="ROH320" s="96"/>
      <c r="ROI320" s="96"/>
      <c r="ROJ320" s="96"/>
      <c r="ROK320" s="96"/>
      <c r="ROL320" s="96"/>
      <c r="ROM320" s="96"/>
      <c r="RON320" s="96"/>
      <c r="ROO320" s="96"/>
      <c r="ROP320" s="96"/>
      <c r="ROQ320" s="96"/>
      <c r="ROR320" s="96"/>
      <c r="ROS320" s="96"/>
      <c r="ROT320" s="96"/>
      <c r="ROU320" s="96"/>
      <c r="ROV320" s="96"/>
      <c r="ROW320" s="96"/>
      <c r="ROX320" s="96"/>
      <c r="ROY320" s="96"/>
      <c r="ROZ320" s="96"/>
      <c r="RPA320" s="96"/>
      <c r="RPB320" s="96"/>
      <c r="RPC320" s="96"/>
      <c r="RPD320" s="96"/>
      <c r="RPE320" s="96"/>
      <c r="RPF320" s="96"/>
      <c r="RPG320" s="96"/>
      <c r="RPH320" s="96"/>
      <c r="RPI320" s="96"/>
      <c r="RPJ320" s="96"/>
      <c r="RPK320" s="96"/>
      <c r="RPL320" s="96"/>
      <c r="RPM320" s="96"/>
      <c r="RPN320" s="96"/>
      <c r="RPO320" s="96"/>
      <c r="RPP320" s="96"/>
      <c r="RPQ320" s="96"/>
      <c r="RPR320" s="96"/>
      <c r="RPS320" s="96"/>
      <c r="RPT320" s="96"/>
      <c r="RPU320" s="96"/>
      <c r="RPV320" s="96"/>
      <c r="RPW320" s="96"/>
      <c r="RPX320" s="96"/>
      <c r="RPY320" s="96"/>
      <c r="RPZ320" s="96"/>
      <c r="RQA320" s="96"/>
      <c r="RQB320" s="96"/>
      <c r="RQC320" s="96"/>
      <c r="RQD320" s="96"/>
      <c r="RQE320" s="96"/>
      <c r="RQF320" s="96"/>
      <c r="RQG320" s="96"/>
      <c r="RQH320" s="96"/>
      <c r="RQI320" s="96"/>
      <c r="RQJ320" s="96"/>
      <c r="RQK320" s="96"/>
      <c r="RQL320" s="96"/>
      <c r="RQM320" s="96"/>
      <c r="RQN320" s="96"/>
      <c r="RQO320" s="96"/>
      <c r="RQP320" s="96"/>
      <c r="RQQ320" s="96"/>
      <c r="RQR320" s="96"/>
      <c r="RQS320" s="96"/>
      <c r="RQT320" s="96"/>
      <c r="RQU320" s="96"/>
      <c r="RQV320" s="96"/>
      <c r="RQW320" s="96"/>
      <c r="RQX320" s="96"/>
      <c r="RQY320" s="96"/>
      <c r="RQZ320" s="96"/>
      <c r="RRA320" s="96"/>
      <c r="RRB320" s="96"/>
      <c r="RRC320" s="96"/>
      <c r="RRD320" s="96"/>
      <c r="RRE320" s="96"/>
      <c r="RRF320" s="96"/>
      <c r="RRG320" s="96"/>
      <c r="RRH320" s="96"/>
      <c r="RRI320" s="96"/>
      <c r="RRJ320" s="96"/>
      <c r="RRK320" s="96"/>
      <c r="RRL320" s="96"/>
      <c r="RRM320" s="96"/>
      <c r="RRN320" s="96"/>
      <c r="RRO320" s="96"/>
      <c r="RRP320" s="96"/>
      <c r="RRQ320" s="96"/>
      <c r="RRR320" s="96"/>
      <c r="RRS320" s="96"/>
      <c r="RRT320" s="96"/>
      <c r="RRU320" s="96"/>
      <c r="RRV320" s="96"/>
      <c r="RRW320" s="96"/>
      <c r="RRX320" s="96"/>
      <c r="RRY320" s="96"/>
      <c r="RRZ320" s="96"/>
      <c r="RSA320" s="96"/>
      <c r="RSB320" s="96"/>
      <c r="RSC320" s="96"/>
      <c r="RSD320" s="96"/>
      <c r="RSE320" s="96"/>
      <c r="RSF320" s="96"/>
      <c r="RSG320" s="96"/>
      <c r="RSH320" s="96"/>
      <c r="RSI320" s="96"/>
      <c r="RSJ320" s="96"/>
      <c r="RSK320" s="96"/>
      <c r="RSL320" s="96"/>
      <c r="RSM320" s="96"/>
      <c r="RSN320" s="96"/>
      <c r="RSO320" s="96"/>
      <c r="RSP320" s="96"/>
      <c r="RSQ320" s="96"/>
      <c r="RSR320" s="96"/>
      <c r="RSS320" s="96"/>
      <c r="RST320" s="96"/>
      <c r="RSU320" s="96"/>
      <c r="RSV320" s="96"/>
      <c r="RSW320" s="96"/>
      <c r="RSX320" s="96"/>
      <c r="RSY320" s="96"/>
      <c r="RSZ320" s="96"/>
      <c r="RTA320" s="96"/>
      <c r="RTB320" s="96"/>
      <c r="RTC320" s="96"/>
      <c r="RTD320" s="96"/>
      <c r="RTE320" s="96"/>
      <c r="RTF320" s="96"/>
      <c r="RTG320" s="96"/>
      <c r="RTH320" s="96"/>
      <c r="RTI320" s="96"/>
      <c r="RTJ320" s="96"/>
      <c r="RTK320" s="96"/>
      <c r="RTL320" s="96"/>
      <c r="RTM320" s="96"/>
      <c r="RTN320" s="96"/>
      <c r="RTO320" s="96"/>
      <c r="RTP320" s="96"/>
      <c r="RTQ320" s="96"/>
      <c r="RTR320" s="96"/>
      <c r="RTS320" s="96"/>
      <c r="RTT320" s="96"/>
      <c r="RTU320" s="96"/>
      <c r="RTV320" s="96"/>
      <c r="RTW320" s="96"/>
      <c r="RTX320" s="96"/>
      <c r="RTY320" s="96"/>
      <c r="RTZ320" s="96"/>
      <c r="RUA320" s="96"/>
      <c r="RUB320" s="96"/>
      <c r="RUC320" s="96"/>
      <c r="RUD320" s="96"/>
      <c r="RUE320" s="96"/>
      <c r="RUF320" s="96"/>
      <c r="RUG320" s="96"/>
      <c r="RUH320" s="96"/>
      <c r="RUI320" s="96"/>
      <c r="RUJ320" s="96"/>
      <c r="RUK320" s="96"/>
      <c r="RUL320" s="96"/>
      <c r="RUM320" s="96"/>
      <c r="RUN320" s="96"/>
      <c r="RUO320" s="96"/>
      <c r="RUP320" s="96"/>
      <c r="RUQ320" s="96"/>
      <c r="RUR320" s="96"/>
      <c r="RUS320" s="96"/>
      <c r="RUT320" s="96"/>
      <c r="RUU320" s="96"/>
      <c r="RUV320" s="96"/>
      <c r="RUW320" s="96"/>
      <c r="RUX320" s="96"/>
      <c r="RUY320" s="96"/>
      <c r="RUZ320" s="96"/>
      <c r="RVA320" s="96"/>
      <c r="RVB320" s="96"/>
      <c r="RVC320" s="96"/>
      <c r="RVD320" s="96"/>
      <c r="RVE320" s="96"/>
      <c r="RVF320" s="96"/>
      <c r="RVG320" s="96"/>
      <c r="RVH320" s="96"/>
      <c r="RVI320" s="96"/>
      <c r="RVJ320" s="96"/>
      <c r="RVK320" s="96"/>
      <c r="RVL320" s="96"/>
      <c r="RVM320" s="96"/>
      <c r="RVN320" s="96"/>
      <c r="RVO320" s="96"/>
      <c r="RVP320" s="96"/>
      <c r="RVQ320" s="96"/>
      <c r="RVR320" s="96"/>
      <c r="RVS320" s="96"/>
      <c r="RVT320" s="96"/>
      <c r="RVU320" s="96"/>
      <c r="RVV320" s="96"/>
      <c r="RVW320" s="96"/>
      <c r="RVX320" s="96"/>
      <c r="RVY320" s="96"/>
      <c r="RVZ320" s="96"/>
      <c r="RWA320" s="96"/>
      <c r="RWB320" s="96"/>
      <c r="RWC320" s="96"/>
      <c r="RWD320" s="96"/>
      <c r="RWE320" s="96"/>
      <c r="RWF320" s="96"/>
      <c r="RWG320" s="96"/>
      <c r="RWH320" s="96"/>
      <c r="RWI320" s="96"/>
      <c r="RWJ320" s="96"/>
      <c r="RWK320" s="96"/>
      <c r="RWL320" s="96"/>
      <c r="RWM320" s="96"/>
      <c r="RWN320" s="96"/>
      <c r="RWO320" s="96"/>
      <c r="RWP320" s="96"/>
      <c r="RWQ320" s="96"/>
      <c r="RWR320" s="96"/>
      <c r="RWS320" s="96"/>
      <c r="RWT320" s="96"/>
      <c r="RWU320" s="96"/>
      <c r="RWV320" s="96"/>
      <c r="RWW320" s="96"/>
      <c r="RWX320" s="96"/>
      <c r="RWY320" s="96"/>
      <c r="RWZ320" s="96"/>
      <c r="RXA320" s="96"/>
      <c r="RXB320" s="96"/>
      <c r="RXC320" s="96"/>
      <c r="RXD320" s="96"/>
      <c r="RXE320" s="96"/>
      <c r="RXF320" s="96"/>
      <c r="RXG320" s="96"/>
      <c r="RXH320" s="96"/>
      <c r="RXI320" s="96"/>
      <c r="RXJ320" s="96"/>
      <c r="RXK320" s="96"/>
      <c r="RXL320" s="96"/>
      <c r="RXM320" s="96"/>
      <c r="RXN320" s="96"/>
      <c r="RXO320" s="96"/>
      <c r="RXP320" s="96"/>
      <c r="RXQ320" s="96"/>
      <c r="RXR320" s="96"/>
      <c r="RXS320" s="96"/>
      <c r="RXT320" s="96"/>
      <c r="RXU320" s="96"/>
      <c r="RXV320" s="96"/>
      <c r="RXW320" s="96"/>
      <c r="RXX320" s="96"/>
      <c r="RXY320" s="96"/>
      <c r="RXZ320" s="96"/>
      <c r="RYA320" s="96"/>
      <c r="RYB320" s="96"/>
      <c r="RYC320" s="96"/>
      <c r="RYD320" s="96"/>
      <c r="RYE320" s="96"/>
      <c r="RYF320" s="96"/>
      <c r="RYG320" s="96"/>
      <c r="RYH320" s="96"/>
      <c r="RYI320" s="96"/>
      <c r="RYJ320" s="96"/>
      <c r="RYK320" s="96"/>
      <c r="RYL320" s="96"/>
      <c r="RYM320" s="96"/>
      <c r="RYN320" s="96"/>
      <c r="RYO320" s="96"/>
      <c r="RYP320" s="96"/>
      <c r="RYQ320" s="96"/>
      <c r="RYR320" s="96"/>
      <c r="RYS320" s="96"/>
      <c r="RYT320" s="96"/>
      <c r="RYU320" s="96"/>
      <c r="RYV320" s="96"/>
      <c r="RYW320" s="96"/>
      <c r="RYX320" s="96"/>
      <c r="RYY320" s="96"/>
      <c r="RYZ320" s="96"/>
      <c r="RZA320" s="96"/>
      <c r="RZB320" s="96"/>
      <c r="RZC320" s="96"/>
      <c r="RZD320" s="96"/>
      <c r="RZE320" s="96"/>
      <c r="RZF320" s="96"/>
      <c r="RZG320" s="96"/>
      <c r="RZH320" s="96"/>
      <c r="RZI320" s="96"/>
      <c r="RZJ320" s="96"/>
      <c r="RZK320" s="96"/>
      <c r="RZL320" s="96"/>
      <c r="RZM320" s="96"/>
      <c r="RZN320" s="96"/>
      <c r="RZO320" s="96"/>
      <c r="RZP320" s="96"/>
      <c r="RZQ320" s="96"/>
      <c r="RZR320" s="96"/>
      <c r="RZS320" s="96"/>
      <c r="RZT320" s="96"/>
      <c r="RZU320" s="96"/>
      <c r="RZV320" s="96"/>
      <c r="RZW320" s="96"/>
      <c r="RZX320" s="96"/>
      <c r="RZY320" s="96"/>
      <c r="RZZ320" s="96"/>
      <c r="SAA320" s="96"/>
      <c r="SAB320" s="96"/>
      <c r="SAC320" s="96"/>
      <c r="SAD320" s="96"/>
      <c r="SAE320" s="96"/>
      <c r="SAF320" s="96"/>
      <c r="SAG320" s="96"/>
      <c r="SAH320" s="96"/>
      <c r="SAI320" s="96"/>
      <c r="SAJ320" s="96"/>
      <c r="SAK320" s="96"/>
      <c r="SAL320" s="96"/>
      <c r="SAM320" s="96"/>
      <c r="SAN320" s="96"/>
      <c r="SAO320" s="96"/>
      <c r="SAP320" s="96"/>
      <c r="SAQ320" s="96"/>
      <c r="SAR320" s="96"/>
      <c r="SAS320" s="96"/>
      <c r="SAT320" s="96"/>
      <c r="SAU320" s="96"/>
      <c r="SAV320" s="96"/>
      <c r="SAW320" s="96"/>
      <c r="SAX320" s="96"/>
      <c r="SAY320" s="96"/>
      <c r="SAZ320" s="96"/>
      <c r="SBA320" s="96"/>
      <c r="SBB320" s="96"/>
      <c r="SBC320" s="96"/>
      <c r="SBD320" s="96"/>
      <c r="SBE320" s="96"/>
      <c r="SBF320" s="96"/>
      <c r="SBG320" s="96"/>
      <c r="SBH320" s="96"/>
      <c r="SBI320" s="96"/>
      <c r="SBJ320" s="96"/>
      <c r="SBK320" s="96"/>
      <c r="SBL320" s="96"/>
      <c r="SBM320" s="96"/>
      <c r="SBN320" s="96"/>
      <c r="SBO320" s="96"/>
      <c r="SBP320" s="96"/>
      <c r="SBQ320" s="96"/>
      <c r="SBR320" s="96"/>
      <c r="SBS320" s="96"/>
      <c r="SBT320" s="96"/>
      <c r="SBU320" s="96"/>
      <c r="SBV320" s="96"/>
      <c r="SBW320" s="96"/>
      <c r="SBX320" s="96"/>
      <c r="SBY320" s="96"/>
      <c r="SBZ320" s="96"/>
      <c r="SCA320" s="96"/>
      <c r="SCB320" s="96"/>
      <c r="SCC320" s="96"/>
      <c r="SCD320" s="96"/>
      <c r="SCE320" s="96"/>
      <c r="SCF320" s="96"/>
      <c r="SCG320" s="96"/>
      <c r="SCH320" s="96"/>
      <c r="SCI320" s="96"/>
      <c r="SCJ320" s="96"/>
      <c r="SCK320" s="96"/>
      <c r="SCL320" s="96"/>
      <c r="SCM320" s="96"/>
      <c r="SCN320" s="96"/>
      <c r="SCO320" s="96"/>
      <c r="SCP320" s="96"/>
      <c r="SCQ320" s="96"/>
      <c r="SCR320" s="96"/>
      <c r="SCS320" s="96"/>
      <c r="SCT320" s="96"/>
      <c r="SCU320" s="96"/>
      <c r="SCV320" s="96"/>
      <c r="SCW320" s="96"/>
      <c r="SCX320" s="96"/>
      <c r="SCY320" s="96"/>
      <c r="SCZ320" s="96"/>
      <c r="SDA320" s="96"/>
      <c r="SDB320" s="96"/>
      <c r="SDC320" s="96"/>
      <c r="SDD320" s="96"/>
      <c r="SDE320" s="96"/>
      <c r="SDF320" s="96"/>
      <c r="SDG320" s="96"/>
      <c r="SDH320" s="96"/>
      <c r="SDI320" s="96"/>
      <c r="SDJ320" s="96"/>
      <c r="SDK320" s="96"/>
      <c r="SDL320" s="96"/>
      <c r="SDM320" s="96"/>
      <c r="SDN320" s="96"/>
      <c r="SDO320" s="96"/>
      <c r="SDP320" s="96"/>
      <c r="SDQ320" s="96"/>
      <c r="SDR320" s="96"/>
      <c r="SDS320" s="96"/>
      <c r="SDT320" s="96"/>
      <c r="SDU320" s="96"/>
      <c r="SDV320" s="96"/>
      <c r="SDW320" s="96"/>
      <c r="SDX320" s="96"/>
      <c r="SDY320" s="96"/>
      <c r="SDZ320" s="96"/>
      <c r="SEA320" s="96"/>
      <c r="SEB320" s="96"/>
      <c r="SEC320" s="96"/>
      <c r="SED320" s="96"/>
      <c r="SEE320" s="96"/>
      <c r="SEF320" s="96"/>
      <c r="SEG320" s="96"/>
      <c r="SEH320" s="96"/>
      <c r="SEI320" s="96"/>
      <c r="SEJ320" s="96"/>
      <c r="SEK320" s="96"/>
      <c r="SEL320" s="96"/>
      <c r="SEM320" s="96"/>
      <c r="SEN320" s="96"/>
      <c r="SEO320" s="96"/>
      <c r="SEP320" s="96"/>
      <c r="SEQ320" s="96"/>
      <c r="SER320" s="96"/>
      <c r="SES320" s="96"/>
      <c r="SET320" s="96"/>
      <c r="SEU320" s="96"/>
      <c r="SEV320" s="96"/>
      <c r="SEW320" s="96"/>
      <c r="SEX320" s="96"/>
      <c r="SEY320" s="96"/>
      <c r="SEZ320" s="96"/>
      <c r="SFA320" s="96"/>
      <c r="SFB320" s="96"/>
      <c r="SFC320" s="96"/>
      <c r="SFD320" s="96"/>
      <c r="SFE320" s="96"/>
      <c r="SFF320" s="96"/>
      <c r="SFG320" s="96"/>
      <c r="SFH320" s="96"/>
      <c r="SFI320" s="96"/>
      <c r="SFJ320" s="96"/>
      <c r="SFK320" s="96"/>
      <c r="SFL320" s="96"/>
      <c r="SFM320" s="96"/>
      <c r="SFN320" s="96"/>
      <c r="SFO320" s="96"/>
      <c r="SFP320" s="96"/>
      <c r="SFQ320" s="96"/>
      <c r="SFR320" s="96"/>
      <c r="SFS320" s="96"/>
      <c r="SFT320" s="96"/>
      <c r="SFU320" s="96"/>
      <c r="SFV320" s="96"/>
      <c r="SFW320" s="96"/>
      <c r="SFX320" s="96"/>
      <c r="SFY320" s="96"/>
      <c r="SFZ320" s="96"/>
      <c r="SGA320" s="96"/>
      <c r="SGB320" s="96"/>
      <c r="SGC320" s="96"/>
      <c r="SGD320" s="96"/>
      <c r="SGE320" s="96"/>
      <c r="SGF320" s="96"/>
      <c r="SGG320" s="96"/>
      <c r="SGH320" s="96"/>
      <c r="SGI320" s="96"/>
      <c r="SGJ320" s="96"/>
      <c r="SGK320" s="96"/>
      <c r="SGL320" s="96"/>
      <c r="SGM320" s="96"/>
      <c r="SGN320" s="96"/>
      <c r="SGO320" s="96"/>
      <c r="SGP320" s="96"/>
      <c r="SGQ320" s="96"/>
      <c r="SGR320" s="96"/>
      <c r="SGS320" s="96"/>
      <c r="SGT320" s="96"/>
      <c r="SGU320" s="96"/>
      <c r="SGV320" s="96"/>
      <c r="SGW320" s="96"/>
      <c r="SGX320" s="96"/>
      <c r="SGY320" s="96"/>
      <c r="SGZ320" s="96"/>
      <c r="SHA320" s="96"/>
      <c r="SHB320" s="96"/>
      <c r="SHC320" s="96"/>
      <c r="SHD320" s="96"/>
      <c r="SHE320" s="96"/>
      <c r="SHF320" s="96"/>
      <c r="SHG320" s="96"/>
      <c r="SHH320" s="96"/>
      <c r="SHI320" s="96"/>
      <c r="SHJ320" s="96"/>
      <c r="SHK320" s="96"/>
      <c r="SHL320" s="96"/>
      <c r="SHM320" s="96"/>
      <c r="SHN320" s="96"/>
      <c r="SHO320" s="96"/>
      <c r="SHP320" s="96"/>
      <c r="SHQ320" s="96"/>
      <c r="SHR320" s="96"/>
      <c r="SHS320" s="96"/>
      <c r="SHT320" s="96"/>
      <c r="SHU320" s="96"/>
      <c r="SHV320" s="96"/>
      <c r="SHW320" s="96"/>
      <c r="SHX320" s="96"/>
      <c r="SHY320" s="96"/>
      <c r="SHZ320" s="96"/>
      <c r="SIA320" s="96"/>
      <c r="SIB320" s="96"/>
      <c r="SIC320" s="96"/>
      <c r="SID320" s="96"/>
      <c r="SIE320" s="96"/>
      <c r="SIF320" s="96"/>
      <c r="SIG320" s="96"/>
      <c r="SIH320" s="96"/>
      <c r="SII320" s="96"/>
      <c r="SIJ320" s="96"/>
      <c r="SIK320" s="96"/>
      <c r="SIL320" s="96"/>
      <c r="SIM320" s="96"/>
      <c r="SIN320" s="96"/>
      <c r="SIO320" s="96"/>
      <c r="SIP320" s="96"/>
      <c r="SIQ320" s="96"/>
      <c r="SIR320" s="96"/>
      <c r="SIS320" s="96"/>
      <c r="SIT320" s="96"/>
      <c r="SIU320" s="96"/>
      <c r="SIV320" s="96"/>
      <c r="SIW320" s="96"/>
      <c r="SIX320" s="96"/>
      <c r="SIY320" s="96"/>
      <c r="SIZ320" s="96"/>
      <c r="SJA320" s="96"/>
      <c r="SJB320" s="96"/>
      <c r="SJC320" s="96"/>
      <c r="SJD320" s="96"/>
      <c r="SJE320" s="96"/>
      <c r="SJF320" s="96"/>
      <c r="SJG320" s="96"/>
      <c r="SJH320" s="96"/>
      <c r="SJI320" s="96"/>
      <c r="SJJ320" s="96"/>
      <c r="SJK320" s="96"/>
      <c r="SJL320" s="96"/>
      <c r="SJM320" s="96"/>
      <c r="SJN320" s="96"/>
      <c r="SJO320" s="96"/>
      <c r="SJP320" s="96"/>
      <c r="SJQ320" s="96"/>
      <c r="SJR320" s="96"/>
      <c r="SJS320" s="96"/>
      <c r="SJT320" s="96"/>
      <c r="SJU320" s="96"/>
      <c r="SJV320" s="96"/>
      <c r="SJW320" s="96"/>
      <c r="SJX320" s="96"/>
      <c r="SJY320" s="96"/>
      <c r="SJZ320" s="96"/>
      <c r="SKA320" s="96"/>
      <c r="SKB320" s="96"/>
      <c r="SKC320" s="96"/>
      <c r="SKD320" s="96"/>
      <c r="SKE320" s="96"/>
      <c r="SKF320" s="96"/>
      <c r="SKG320" s="96"/>
      <c r="SKH320" s="96"/>
      <c r="SKI320" s="96"/>
      <c r="SKJ320" s="96"/>
      <c r="SKK320" s="96"/>
      <c r="SKL320" s="96"/>
      <c r="SKM320" s="96"/>
      <c r="SKN320" s="96"/>
      <c r="SKO320" s="96"/>
      <c r="SKP320" s="96"/>
      <c r="SKQ320" s="96"/>
      <c r="SKR320" s="96"/>
      <c r="SKS320" s="96"/>
      <c r="SKT320" s="96"/>
      <c r="SKU320" s="96"/>
      <c r="SKV320" s="96"/>
      <c r="SKW320" s="96"/>
      <c r="SKX320" s="96"/>
      <c r="SKY320" s="96"/>
      <c r="SKZ320" s="96"/>
      <c r="SLA320" s="96"/>
      <c r="SLB320" s="96"/>
      <c r="SLC320" s="96"/>
      <c r="SLD320" s="96"/>
      <c r="SLE320" s="96"/>
      <c r="SLF320" s="96"/>
      <c r="SLG320" s="96"/>
      <c r="SLH320" s="96"/>
      <c r="SLI320" s="96"/>
      <c r="SLJ320" s="96"/>
      <c r="SLK320" s="96"/>
      <c r="SLL320" s="96"/>
      <c r="SLM320" s="96"/>
      <c r="SLN320" s="96"/>
      <c r="SLO320" s="96"/>
      <c r="SLP320" s="96"/>
      <c r="SLQ320" s="96"/>
      <c r="SLR320" s="96"/>
      <c r="SLS320" s="96"/>
      <c r="SLT320" s="96"/>
      <c r="SLU320" s="96"/>
      <c r="SLV320" s="96"/>
      <c r="SLW320" s="96"/>
      <c r="SLX320" s="96"/>
      <c r="SLY320" s="96"/>
      <c r="SLZ320" s="96"/>
      <c r="SMA320" s="96"/>
      <c r="SMB320" s="96"/>
      <c r="SMC320" s="96"/>
      <c r="SMD320" s="96"/>
      <c r="SME320" s="96"/>
      <c r="SMF320" s="96"/>
      <c r="SMG320" s="96"/>
      <c r="SMH320" s="96"/>
      <c r="SMI320" s="96"/>
      <c r="SMJ320" s="96"/>
      <c r="SMK320" s="96"/>
      <c r="SML320" s="96"/>
      <c r="SMM320" s="96"/>
      <c r="SMN320" s="96"/>
      <c r="SMO320" s="96"/>
      <c r="SMP320" s="96"/>
      <c r="SMQ320" s="96"/>
      <c r="SMR320" s="96"/>
      <c r="SMS320" s="96"/>
      <c r="SMT320" s="96"/>
      <c r="SMU320" s="96"/>
      <c r="SMV320" s="96"/>
      <c r="SMW320" s="96"/>
      <c r="SMX320" s="96"/>
      <c r="SMY320" s="96"/>
      <c r="SMZ320" s="96"/>
      <c r="SNA320" s="96"/>
      <c r="SNB320" s="96"/>
      <c r="SNC320" s="96"/>
      <c r="SND320" s="96"/>
      <c r="SNE320" s="96"/>
      <c r="SNF320" s="96"/>
      <c r="SNG320" s="96"/>
      <c r="SNH320" s="96"/>
      <c r="SNI320" s="96"/>
      <c r="SNJ320" s="96"/>
      <c r="SNK320" s="96"/>
      <c r="SNL320" s="96"/>
      <c r="SNM320" s="96"/>
      <c r="SNN320" s="96"/>
      <c r="SNO320" s="96"/>
      <c r="SNP320" s="96"/>
      <c r="SNQ320" s="96"/>
      <c r="SNR320" s="96"/>
      <c r="SNS320" s="96"/>
      <c r="SNT320" s="96"/>
      <c r="SNU320" s="96"/>
      <c r="SNV320" s="96"/>
      <c r="SNW320" s="96"/>
      <c r="SNX320" s="96"/>
      <c r="SNY320" s="96"/>
      <c r="SNZ320" s="96"/>
      <c r="SOA320" s="96"/>
      <c r="SOB320" s="96"/>
      <c r="SOC320" s="96"/>
      <c r="SOD320" s="96"/>
      <c r="SOE320" s="96"/>
      <c r="SOF320" s="96"/>
      <c r="SOG320" s="96"/>
      <c r="SOH320" s="96"/>
      <c r="SOI320" s="96"/>
      <c r="SOJ320" s="96"/>
      <c r="SOK320" s="96"/>
      <c r="SOL320" s="96"/>
      <c r="SOM320" s="96"/>
      <c r="SON320" s="96"/>
      <c r="SOO320" s="96"/>
      <c r="SOP320" s="96"/>
      <c r="SOQ320" s="96"/>
      <c r="SOR320" s="96"/>
      <c r="SOS320" s="96"/>
      <c r="SOT320" s="96"/>
      <c r="SOU320" s="96"/>
      <c r="SOV320" s="96"/>
      <c r="SOW320" s="96"/>
      <c r="SOX320" s="96"/>
      <c r="SOY320" s="96"/>
      <c r="SOZ320" s="96"/>
      <c r="SPA320" s="96"/>
      <c r="SPB320" s="96"/>
      <c r="SPC320" s="96"/>
      <c r="SPD320" s="96"/>
      <c r="SPE320" s="96"/>
      <c r="SPF320" s="96"/>
      <c r="SPG320" s="96"/>
      <c r="SPH320" s="96"/>
      <c r="SPI320" s="96"/>
      <c r="SPJ320" s="96"/>
      <c r="SPK320" s="96"/>
      <c r="SPL320" s="96"/>
      <c r="SPM320" s="96"/>
      <c r="SPN320" s="96"/>
      <c r="SPO320" s="96"/>
      <c r="SPP320" s="96"/>
      <c r="SPQ320" s="96"/>
      <c r="SPR320" s="96"/>
      <c r="SPS320" s="96"/>
      <c r="SPT320" s="96"/>
      <c r="SPU320" s="96"/>
      <c r="SPV320" s="96"/>
      <c r="SPW320" s="96"/>
      <c r="SPX320" s="96"/>
      <c r="SPY320" s="96"/>
      <c r="SPZ320" s="96"/>
      <c r="SQA320" s="96"/>
      <c r="SQB320" s="96"/>
      <c r="SQC320" s="96"/>
      <c r="SQD320" s="96"/>
      <c r="SQE320" s="96"/>
      <c r="SQF320" s="96"/>
      <c r="SQG320" s="96"/>
      <c r="SQH320" s="96"/>
      <c r="SQI320" s="96"/>
      <c r="SQJ320" s="96"/>
      <c r="SQK320" s="96"/>
      <c r="SQL320" s="96"/>
      <c r="SQM320" s="96"/>
      <c r="SQN320" s="96"/>
      <c r="SQO320" s="96"/>
      <c r="SQP320" s="96"/>
      <c r="SQQ320" s="96"/>
      <c r="SQR320" s="96"/>
      <c r="SQS320" s="96"/>
      <c r="SQT320" s="96"/>
      <c r="SQU320" s="96"/>
      <c r="SQV320" s="96"/>
      <c r="SQW320" s="96"/>
      <c r="SQX320" s="96"/>
      <c r="SQY320" s="96"/>
      <c r="SQZ320" s="96"/>
      <c r="SRA320" s="96"/>
      <c r="SRB320" s="96"/>
      <c r="SRC320" s="96"/>
      <c r="SRD320" s="96"/>
      <c r="SRE320" s="96"/>
      <c r="SRF320" s="96"/>
      <c r="SRG320" s="96"/>
      <c r="SRH320" s="96"/>
      <c r="SRI320" s="96"/>
      <c r="SRJ320" s="96"/>
      <c r="SRK320" s="96"/>
      <c r="SRL320" s="96"/>
      <c r="SRM320" s="96"/>
      <c r="SRN320" s="96"/>
      <c r="SRO320" s="96"/>
      <c r="SRP320" s="96"/>
      <c r="SRQ320" s="96"/>
      <c r="SRR320" s="96"/>
      <c r="SRS320" s="96"/>
      <c r="SRT320" s="96"/>
      <c r="SRU320" s="96"/>
      <c r="SRV320" s="96"/>
      <c r="SRW320" s="96"/>
      <c r="SRX320" s="96"/>
      <c r="SRY320" s="96"/>
      <c r="SRZ320" s="96"/>
      <c r="SSA320" s="96"/>
      <c r="SSB320" s="96"/>
      <c r="SSC320" s="96"/>
      <c r="SSD320" s="96"/>
      <c r="SSE320" s="96"/>
      <c r="SSF320" s="96"/>
      <c r="SSG320" s="96"/>
      <c r="SSH320" s="96"/>
      <c r="SSI320" s="96"/>
      <c r="SSJ320" s="96"/>
      <c r="SSK320" s="96"/>
      <c r="SSL320" s="96"/>
      <c r="SSM320" s="96"/>
      <c r="SSN320" s="96"/>
      <c r="SSO320" s="96"/>
      <c r="SSP320" s="96"/>
      <c r="SSQ320" s="96"/>
      <c r="SSR320" s="96"/>
      <c r="SSS320" s="96"/>
      <c r="SST320" s="96"/>
      <c r="SSU320" s="96"/>
      <c r="SSV320" s="96"/>
      <c r="SSW320" s="96"/>
      <c r="SSX320" s="96"/>
      <c r="SSY320" s="96"/>
      <c r="SSZ320" s="96"/>
      <c r="STA320" s="96"/>
      <c r="STB320" s="96"/>
      <c r="STC320" s="96"/>
      <c r="STD320" s="96"/>
      <c r="STE320" s="96"/>
      <c r="STF320" s="96"/>
      <c r="STG320" s="96"/>
      <c r="STH320" s="96"/>
      <c r="STI320" s="96"/>
      <c r="STJ320" s="96"/>
      <c r="STK320" s="96"/>
      <c r="STL320" s="96"/>
      <c r="STM320" s="96"/>
      <c r="STN320" s="96"/>
      <c r="STO320" s="96"/>
      <c r="STP320" s="96"/>
      <c r="STQ320" s="96"/>
      <c r="STR320" s="96"/>
      <c r="STS320" s="96"/>
      <c r="STT320" s="96"/>
      <c r="STU320" s="96"/>
      <c r="STV320" s="96"/>
      <c r="STW320" s="96"/>
      <c r="STX320" s="96"/>
      <c r="STY320" s="96"/>
      <c r="STZ320" s="96"/>
      <c r="SUA320" s="96"/>
      <c r="SUB320" s="96"/>
      <c r="SUC320" s="96"/>
      <c r="SUD320" s="96"/>
      <c r="SUE320" s="96"/>
      <c r="SUF320" s="96"/>
      <c r="SUG320" s="96"/>
      <c r="SUH320" s="96"/>
      <c r="SUI320" s="96"/>
      <c r="SUJ320" s="96"/>
      <c r="SUK320" s="96"/>
      <c r="SUL320" s="96"/>
      <c r="SUM320" s="96"/>
      <c r="SUN320" s="96"/>
      <c r="SUO320" s="96"/>
      <c r="SUP320" s="96"/>
      <c r="SUQ320" s="96"/>
      <c r="SUR320" s="96"/>
      <c r="SUS320" s="96"/>
      <c r="SUT320" s="96"/>
      <c r="SUU320" s="96"/>
      <c r="SUV320" s="96"/>
      <c r="SUW320" s="96"/>
      <c r="SUX320" s="96"/>
      <c r="SUY320" s="96"/>
      <c r="SUZ320" s="96"/>
      <c r="SVA320" s="96"/>
      <c r="SVB320" s="96"/>
      <c r="SVC320" s="96"/>
      <c r="SVD320" s="96"/>
      <c r="SVE320" s="96"/>
      <c r="SVF320" s="96"/>
      <c r="SVG320" s="96"/>
      <c r="SVH320" s="96"/>
      <c r="SVI320" s="96"/>
      <c r="SVJ320" s="96"/>
      <c r="SVK320" s="96"/>
      <c r="SVL320" s="96"/>
      <c r="SVM320" s="96"/>
      <c r="SVN320" s="96"/>
      <c r="SVO320" s="96"/>
      <c r="SVP320" s="96"/>
      <c r="SVQ320" s="96"/>
      <c r="SVR320" s="96"/>
      <c r="SVS320" s="96"/>
      <c r="SVT320" s="96"/>
      <c r="SVU320" s="96"/>
      <c r="SVV320" s="96"/>
      <c r="SVW320" s="96"/>
      <c r="SVX320" s="96"/>
      <c r="SVY320" s="96"/>
      <c r="SVZ320" s="96"/>
      <c r="SWA320" s="96"/>
      <c r="SWB320" s="96"/>
      <c r="SWC320" s="96"/>
      <c r="SWD320" s="96"/>
      <c r="SWE320" s="96"/>
      <c r="SWF320" s="96"/>
      <c r="SWG320" s="96"/>
      <c r="SWH320" s="96"/>
      <c r="SWI320" s="96"/>
      <c r="SWJ320" s="96"/>
      <c r="SWK320" s="96"/>
      <c r="SWL320" s="96"/>
      <c r="SWM320" s="96"/>
      <c r="SWN320" s="96"/>
      <c r="SWO320" s="96"/>
      <c r="SWP320" s="96"/>
      <c r="SWQ320" s="96"/>
      <c r="SWR320" s="96"/>
      <c r="SWS320" s="96"/>
      <c r="SWT320" s="96"/>
      <c r="SWU320" s="96"/>
      <c r="SWV320" s="96"/>
      <c r="SWW320" s="96"/>
      <c r="SWX320" s="96"/>
      <c r="SWY320" s="96"/>
      <c r="SWZ320" s="96"/>
      <c r="SXA320" s="96"/>
      <c r="SXB320" s="96"/>
      <c r="SXC320" s="96"/>
      <c r="SXD320" s="96"/>
      <c r="SXE320" s="96"/>
      <c r="SXF320" s="96"/>
      <c r="SXG320" s="96"/>
      <c r="SXH320" s="96"/>
      <c r="SXI320" s="96"/>
      <c r="SXJ320" s="96"/>
      <c r="SXK320" s="96"/>
      <c r="SXL320" s="96"/>
      <c r="SXM320" s="96"/>
      <c r="SXN320" s="96"/>
      <c r="SXO320" s="96"/>
      <c r="SXP320" s="96"/>
      <c r="SXQ320" s="96"/>
      <c r="SXR320" s="96"/>
      <c r="SXS320" s="96"/>
      <c r="SXT320" s="96"/>
      <c r="SXU320" s="96"/>
      <c r="SXV320" s="96"/>
      <c r="SXW320" s="96"/>
      <c r="SXX320" s="96"/>
      <c r="SXY320" s="96"/>
      <c r="SXZ320" s="96"/>
      <c r="SYA320" s="96"/>
      <c r="SYB320" s="96"/>
      <c r="SYC320" s="96"/>
      <c r="SYD320" s="96"/>
      <c r="SYE320" s="96"/>
      <c r="SYF320" s="96"/>
      <c r="SYG320" s="96"/>
      <c r="SYH320" s="96"/>
      <c r="SYI320" s="96"/>
      <c r="SYJ320" s="96"/>
      <c r="SYK320" s="96"/>
      <c r="SYL320" s="96"/>
      <c r="SYM320" s="96"/>
      <c r="SYN320" s="96"/>
      <c r="SYO320" s="96"/>
      <c r="SYP320" s="96"/>
      <c r="SYQ320" s="96"/>
      <c r="SYR320" s="96"/>
      <c r="SYS320" s="96"/>
      <c r="SYT320" s="96"/>
      <c r="SYU320" s="96"/>
      <c r="SYV320" s="96"/>
      <c r="SYW320" s="96"/>
      <c r="SYX320" s="96"/>
      <c r="SYY320" s="96"/>
      <c r="SYZ320" s="96"/>
      <c r="SZA320" s="96"/>
      <c r="SZB320" s="96"/>
      <c r="SZC320" s="96"/>
      <c r="SZD320" s="96"/>
      <c r="SZE320" s="96"/>
      <c r="SZF320" s="96"/>
      <c r="SZG320" s="96"/>
      <c r="SZH320" s="96"/>
      <c r="SZI320" s="96"/>
      <c r="SZJ320" s="96"/>
      <c r="SZK320" s="96"/>
      <c r="SZL320" s="96"/>
      <c r="SZM320" s="96"/>
      <c r="SZN320" s="96"/>
      <c r="SZO320" s="96"/>
      <c r="SZP320" s="96"/>
      <c r="SZQ320" s="96"/>
      <c r="SZR320" s="96"/>
      <c r="SZS320" s="96"/>
      <c r="SZT320" s="96"/>
      <c r="SZU320" s="96"/>
      <c r="SZV320" s="96"/>
      <c r="SZW320" s="96"/>
      <c r="SZX320" s="96"/>
      <c r="SZY320" s="96"/>
      <c r="SZZ320" s="96"/>
      <c r="TAA320" s="96"/>
      <c r="TAB320" s="96"/>
      <c r="TAC320" s="96"/>
      <c r="TAD320" s="96"/>
      <c r="TAE320" s="96"/>
      <c r="TAF320" s="96"/>
      <c r="TAG320" s="96"/>
      <c r="TAH320" s="96"/>
      <c r="TAI320" s="96"/>
      <c r="TAJ320" s="96"/>
      <c r="TAK320" s="96"/>
      <c r="TAL320" s="96"/>
      <c r="TAM320" s="96"/>
      <c r="TAN320" s="96"/>
      <c r="TAO320" s="96"/>
      <c r="TAP320" s="96"/>
      <c r="TAQ320" s="96"/>
      <c r="TAR320" s="96"/>
      <c r="TAS320" s="96"/>
      <c r="TAT320" s="96"/>
      <c r="TAU320" s="96"/>
      <c r="TAV320" s="96"/>
      <c r="TAW320" s="96"/>
      <c r="TAX320" s="96"/>
      <c r="TAY320" s="96"/>
      <c r="TAZ320" s="96"/>
      <c r="TBA320" s="96"/>
      <c r="TBB320" s="96"/>
      <c r="TBC320" s="96"/>
      <c r="TBD320" s="96"/>
      <c r="TBE320" s="96"/>
      <c r="TBF320" s="96"/>
      <c r="TBG320" s="96"/>
      <c r="TBH320" s="96"/>
      <c r="TBI320" s="96"/>
      <c r="TBJ320" s="96"/>
      <c r="TBK320" s="96"/>
      <c r="TBL320" s="96"/>
      <c r="TBM320" s="96"/>
      <c r="TBN320" s="96"/>
      <c r="TBO320" s="96"/>
      <c r="TBP320" s="96"/>
      <c r="TBQ320" s="96"/>
      <c r="TBR320" s="96"/>
      <c r="TBS320" s="96"/>
      <c r="TBT320" s="96"/>
      <c r="TBU320" s="96"/>
      <c r="TBV320" s="96"/>
      <c r="TBW320" s="96"/>
      <c r="TBX320" s="96"/>
      <c r="TBY320" s="96"/>
      <c r="TBZ320" s="96"/>
      <c r="TCA320" s="96"/>
      <c r="TCB320" s="96"/>
      <c r="TCC320" s="96"/>
      <c r="TCD320" s="96"/>
      <c r="TCE320" s="96"/>
      <c r="TCF320" s="96"/>
      <c r="TCG320" s="96"/>
      <c r="TCH320" s="96"/>
      <c r="TCI320" s="96"/>
      <c r="TCJ320" s="96"/>
      <c r="TCK320" s="96"/>
      <c r="TCL320" s="96"/>
      <c r="TCM320" s="96"/>
      <c r="TCN320" s="96"/>
      <c r="TCO320" s="96"/>
      <c r="TCP320" s="96"/>
      <c r="TCQ320" s="96"/>
      <c r="TCR320" s="96"/>
      <c r="TCS320" s="96"/>
      <c r="TCT320" s="96"/>
      <c r="TCU320" s="96"/>
      <c r="TCV320" s="96"/>
      <c r="TCW320" s="96"/>
      <c r="TCX320" s="96"/>
      <c r="TCY320" s="96"/>
      <c r="TCZ320" s="96"/>
      <c r="TDA320" s="96"/>
      <c r="TDB320" s="96"/>
      <c r="TDC320" s="96"/>
      <c r="TDD320" s="96"/>
      <c r="TDE320" s="96"/>
      <c r="TDF320" s="96"/>
      <c r="TDG320" s="96"/>
      <c r="TDH320" s="96"/>
      <c r="TDI320" s="96"/>
      <c r="TDJ320" s="96"/>
      <c r="TDK320" s="96"/>
      <c r="TDL320" s="96"/>
      <c r="TDM320" s="96"/>
      <c r="TDN320" s="96"/>
      <c r="TDO320" s="96"/>
      <c r="TDP320" s="96"/>
      <c r="TDQ320" s="96"/>
      <c r="TDR320" s="96"/>
      <c r="TDS320" s="96"/>
      <c r="TDT320" s="96"/>
      <c r="TDU320" s="96"/>
      <c r="TDV320" s="96"/>
      <c r="TDW320" s="96"/>
      <c r="TDX320" s="96"/>
      <c r="TDY320" s="96"/>
      <c r="TDZ320" s="96"/>
      <c r="TEA320" s="96"/>
      <c r="TEB320" s="96"/>
      <c r="TEC320" s="96"/>
      <c r="TED320" s="96"/>
      <c r="TEE320" s="96"/>
      <c r="TEF320" s="96"/>
      <c r="TEG320" s="96"/>
      <c r="TEH320" s="96"/>
      <c r="TEI320" s="96"/>
      <c r="TEJ320" s="96"/>
      <c r="TEK320" s="96"/>
      <c r="TEL320" s="96"/>
      <c r="TEM320" s="96"/>
      <c r="TEN320" s="96"/>
      <c r="TEO320" s="96"/>
      <c r="TEP320" s="96"/>
      <c r="TEQ320" s="96"/>
      <c r="TER320" s="96"/>
      <c r="TES320" s="96"/>
      <c r="TET320" s="96"/>
      <c r="TEU320" s="96"/>
      <c r="TEV320" s="96"/>
      <c r="TEW320" s="96"/>
      <c r="TEX320" s="96"/>
      <c r="TEY320" s="96"/>
      <c r="TEZ320" s="96"/>
      <c r="TFA320" s="96"/>
      <c r="TFB320" s="96"/>
      <c r="TFC320" s="96"/>
      <c r="TFD320" s="96"/>
      <c r="TFE320" s="96"/>
      <c r="TFF320" s="96"/>
      <c r="TFG320" s="96"/>
      <c r="TFH320" s="96"/>
      <c r="TFI320" s="96"/>
      <c r="TFJ320" s="96"/>
      <c r="TFK320" s="96"/>
      <c r="TFL320" s="96"/>
      <c r="TFM320" s="96"/>
      <c r="TFN320" s="96"/>
      <c r="TFO320" s="96"/>
      <c r="TFP320" s="96"/>
      <c r="TFQ320" s="96"/>
      <c r="TFR320" s="96"/>
      <c r="TFS320" s="96"/>
      <c r="TFT320" s="96"/>
      <c r="TFU320" s="96"/>
      <c r="TFV320" s="96"/>
      <c r="TFW320" s="96"/>
      <c r="TFX320" s="96"/>
      <c r="TFY320" s="96"/>
      <c r="TFZ320" s="96"/>
      <c r="TGA320" s="96"/>
      <c r="TGB320" s="96"/>
      <c r="TGC320" s="96"/>
      <c r="TGD320" s="96"/>
      <c r="TGE320" s="96"/>
      <c r="TGF320" s="96"/>
      <c r="TGG320" s="96"/>
      <c r="TGH320" s="96"/>
      <c r="TGI320" s="96"/>
      <c r="TGJ320" s="96"/>
      <c r="TGK320" s="96"/>
      <c r="TGL320" s="96"/>
      <c r="TGM320" s="96"/>
      <c r="TGN320" s="96"/>
      <c r="TGO320" s="96"/>
      <c r="TGP320" s="96"/>
      <c r="TGQ320" s="96"/>
      <c r="TGR320" s="96"/>
      <c r="TGS320" s="96"/>
      <c r="TGT320" s="96"/>
      <c r="TGU320" s="96"/>
      <c r="TGV320" s="96"/>
      <c r="TGW320" s="96"/>
      <c r="TGX320" s="96"/>
      <c r="TGY320" s="96"/>
      <c r="TGZ320" s="96"/>
      <c r="THA320" s="96"/>
      <c r="THB320" s="96"/>
      <c r="THC320" s="96"/>
      <c r="THD320" s="96"/>
      <c r="THE320" s="96"/>
      <c r="THF320" s="96"/>
      <c r="THG320" s="96"/>
      <c r="THH320" s="96"/>
      <c r="THI320" s="96"/>
      <c r="THJ320" s="96"/>
      <c r="THK320" s="96"/>
      <c r="THL320" s="96"/>
      <c r="THM320" s="96"/>
      <c r="THN320" s="96"/>
      <c r="THO320" s="96"/>
      <c r="THP320" s="96"/>
      <c r="THQ320" s="96"/>
      <c r="THR320" s="96"/>
      <c r="THS320" s="96"/>
      <c r="THT320" s="96"/>
      <c r="THU320" s="96"/>
      <c r="THV320" s="96"/>
      <c r="THW320" s="96"/>
      <c r="THX320" s="96"/>
      <c r="THY320" s="96"/>
      <c r="THZ320" s="96"/>
      <c r="TIA320" s="96"/>
      <c r="TIB320" s="96"/>
      <c r="TIC320" s="96"/>
      <c r="TID320" s="96"/>
      <c r="TIE320" s="96"/>
      <c r="TIF320" s="96"/>
      <c r="TIG320" s="96"/>
      <c r="TIH320" s="96"/>
      <c r="TII320" s="96"/>
      <c r="TIJ320" s="96"/>
      <c r="TIK320" s="96"/>
      <c r="TIL320" s="96"/>
      <c r="TIM320" s="96"/>
      <c r="TIN320" s="96"/>
      <c r="TIO320" s="96"/>
      <c r="TIP320" s="96"/>
      <c r="TIQ320" s="96"/>
      <c r="TIR320" s="96"/>
      <c r="TIS320" s="96"/>
      <c r="TIT320" s="96"/>
      <c r="TIU320" s="96"/>
      <c r="TIV320" s="96"/>
      <c r="TIW320" s="96"/>
      <c r="TIX320" s="96"/>
      <c r="TIY320" s="96"/>
      <c r="TIZ320" s="96"/>
      <c r="TJA320" s="96"/>
      <c r="TJB320" s="96"/>
      <c r="TJC320" s="96"/>
      <c r="TJD320" s="96"/>
      <c r="TJE320" s="96"/>
      <c r="TJF320" s="96"/>
      <c r="TJG320" s="96"/>
      <c r="TJH320" s="96"/>
      <c r="TJI320" s="96"/>
      <c r="TJJ320" s="96"/>
      <c r="TJK320" s="96"/>
      <c r="TJL320" s="96"/>
      <c r="TJM320" s="96"/>
      <c r="TJN320" s="96"/>
      <c r="TJO320" s="96"/>
      <c r="TJP320" s="96"/>
      <c r="TJQ320" s="96"/>
      <c r="TJR320" s="96"/>
      <c r="TJS320" s="96"/>
      <c r="TJT320" s="96"/>
      <c r="TJU320" s="96"/>
      <c r="TJV320" s="96"/>
      <c r="TJW320" s="96"/>
      <c r="TJX320" s="96"/>
      <c r="TJY320" s="96"/>
      <c r="TJZ320" s="96"/>
      <c r="TKA320" s="96"/>
      <c r="TKB320" s="96"/>
      <c r="TKC320" s="96"/>
      <c r="TKD320" s="96"/>
      <c r="TKE320" s="96"/>
      <c r="TKF320" s="96"/>
      <c r="TKG320" s="96"/>
      <c r="TKH320" s="96"/>
      <c r="TKI320" s="96"/>
      <c r="TKJ320" s="96"/>
      <c r="TKK320" s="96"/>
      <c r="TKL320" s="96"/>
      <c r="TKM320" s="96"/>
      <c r="TKN320" s="96"/>
      <c r="TKO320" s="96"/>
      <c r="TKP320" s="96"/>
      <c r="TKQ320" s="96"/>
      <c r="TKR320" s="96"/>
      <c r="TKS320" s="96"/>
      <c r="TKT320" s="96"/>
      <c r="TKU320" s="96"/>
      <c r="TKV320" s="96"/>
      <c r="TKW320" s="96"/>
      <c r="TKX320" s="96"/>
      <c r="TKY320" s="96"/>
      <c r="TKZ320" s="96"/>
      <c r="TLA320" s="96"/>
      <c r="TLB320" s="96"/>
      <c r="TLC320" s="96"/>
      <c r="TLD320" s="96"/>
      <c r="TLE320" s="96"/>
      <c r="TLF320" s="96"/>
      <c r="TLG320" s="96"/>
      <c r="TLH320" s="96"/>
      <c r="TLI320" s="96"/>
      <c r="TLJ320" s="96"/>
      <c r="TLK320" s="96"/>
      <c r="TLL320" s="96"/>
      <c r="TLM320" s="96"/>
      <c r="TLN320" s="96"/>
      <c r="TLO320" s="96"/>
      <c r="TLP320" s="96"/>
      <c r="TLQ320" s="96"/>
      <c r="TLR320" s="96"/>
      <c r="TLS320" s="96"/>
      <c r="TLT320" s="96"/>
      <c r="TLU320" s="96"/>
      <c r="TLV320" s="96"/>
      <c r="TLW320" s="96"/>
      <c r="TLX320" s="96"/>
      <c r="TLY320" s="96"/>
      <c r="TLZ320" s="96"/>
      <c r="TMA320" s="96"/>
      <c r="TMB320" s="96"/>
      <c r="TMC320" s="96"/>
      <c r="TMD320" s="96"/>
      <c r="TME320" s="96"/>
      <c r="TMF320" s="96"/>
      <c r="TMG320" s="96"/>
      <c r="TMH320" s="96"/>
      <c r="TMI320" s="96"/>
      <c r="TMJ320" s="96"/>
      <c r="TMK320" s="96"/>
      <c r="TML320" s="96"/>
      <c r="TMM320" s="96"/>
      <c r="TMN320" s="96"/>
      <c r="TMO320" s="96"/>
      <c r="TMP320" s="96"/>
      <c r="TMQ320" s="96"/>
      <c r="TMR320" s="96"/>
      <c r="TMS320" s="96"/>
      <c r="TMT320" s="96"/>
      <c r="TMU320" s="96"/>
      <c r="TMV320" s="96"/>
      <c r="TMW320" s="96"/>
      <c r="TMX320" s="96"/>
      <c r="TMY320" s="96"/>
      <c r="TMZ320" s="96"/>
      <c r="TNA320" s="96"/>
      <c r="TNB320" s="96"/>
      <c r="TNC320" s="96"/>
      <c r="TND320" s="96"/>
      <c r="TNE320" s="96"/>
      <c r="TNF320" s="96"/>
      <c r="TNG320" s="96"/>
      <c r="TNH320" s="96"/>
      <c r="TNI320" s="96"/>
      <c r="TNJ320" s="96"/>
      <c r="TNK320" s="96"/>
      <c r="TNL320" s="96"/>
      <c r="TNM320" s="96"/>
      <c r="TNN320" s="96"/>
      <c r="TNO320" s="96"/>
      <c r="TNP320" s="96"/>
      <c r="TNQ320" s="96"/>
      <c r="TNR320" s="96"/>
      <c r="TNS320" s="96"/>
      <c r="TNT320" s="96"/>
      <c r="TNU320" s="96"/>
      <c r="TNV320" s="96"/>
      <c r="TNW320" s="96"/>
      <c r="TNX320" s="96"/>
      <c r="TNY320" s="96"/>
      <c r="TNZ320" s="96"/>
      <c r="TOA320" s="96"/>
      <c r="TOB320" s="96"/>
      <c r="TOC320" s="96"/>
      <c r="TOD320" s="96"/>
      <c r="TOE320" s="96"/>
      <c r="TOF320" s="96"/>
      <c r="TOG320" s="96"/>
      <c r="TOH320" s="96"/>
      <c r="TOI320" s="96"/>
      <c r="TOJ320" s="96"/>
      <c r="TOK320" s="96"/>
      <c r="TOL320" s="96"/>
      <c r="TOM320" s="96"/>
      <c r="TON320" s="96"/>
      <c r="TOO320" s="96"/>
      <c r="TOP320" s="96"/>
      <c r="TOQ320" s="96"/>
      <c r="TOR320" s="96"/>
      <c r="TOS320" s="96"/>
      <c r="TOT320" s="96"/>
      <c r="TOU320" s="96"/>
      <c r="TOV320" s="96"/>
      <c r="TOW320" s="96"/>
      <c r="TOX320" s="96"/>
      <c r="TOY320" s="96"/>
      <c r="TOZ320" s="96"/>
      <c r="TPA320" s="96"/>
      <c r="TPB320" s="96"/>
      <c r="TPC320" s="96"/>
      <c r="TPD320" s="96"/>
      <c r="TPE320" s="96"/>
      <c r="TPF320" s="96"/>
      <c r="TPG320" s="96"/>
      <c r="TPH320" s="96"/>
      <c r="TPI320" s="96"/>
      <c r="TPJ320" s="96"/>
      <c r="TPK320" s="96"/>
      <c r="TPL320" s="96"/>
      <c r="TPM320" s="96"/>
      <c r="TPN320" s="96"/>
      <c r="TPO320" s="96"/>
      <c r="TPP320" s="96"/>
      <c r="TPQ320" s="96"/>
      <c r="TPR320" s="96"/>
      <c r="TPS320" s="96"/>
      <c r="TPT320" s="96"/>
      <c r="TPU320" s="96"/>
      <c r="TPV320" s="96"/>
      <c r="TPW320" s="96"/>
      <c r="TPX320" s="96"/>
      <c r="TPY320" s="96"/>
      <c r="TPZ320" s="96"/>
      <c r="TQA320" s="96"/>
      <c r="TQB320" s="96"/>
      <c r="TQC320" s="96"/>
      <c r="TQD320" s="96"/>
      <c r="TQE320" s="96"/>
      <c r="TQF320" s="96"/>
      <c r="TQG320" s="96"/>
      <c r="TQH320" s="96"/>
      <c r="TQI320" s="96"/>
      <c r="TQJ320" s="96"/>
      <c r="TQK320" s="96"/>
      <c r="TQL320" s="96"/>
      <c r="TQM320" s="96"/>
      <c r="TQN320" s="96"/>
      <c r="TQO320" s="96"/>
      <c r="TQP320" s="96"/>
      <c r="TQQ320" s="96"/>
      <c r="TQR320" s="96"/>
      <c r="TQS320" s="96"/>
      <c r="TQT320" s="96"/>
      <c r="TQU320" s="96"/>
      <c r="TQV320" s="96"/>
      <c r="TQW320" s="96"/>
      <c r="TQX320" s="96"/>
      <c r="TQY320" s="96"/>
      <c r="TQZ320" s="96"/>
      <c r="TRA320" s="96"/>
      <c r="TRB320" s="96"/>
      <c r="TRC320" s="96"/>
      <c r="TRD320" s="96"/>
      <c r="TRE320" s="96"/>
      <c r="TRF320" s="96"/>
      <c r="TRG320" s="96"/>
      <c r="TRH320" s="96"/>
      <c r="TRI320" s="96"/>
      <c r="TRJ320" s="96"/>
      <c r="TRK320" s="96"/>
      <c r="TRL320" s="96"/>
      <c r="TRM320" s="96"/>
      <c r="TRN320" s="96"/>
      <c r="TRO320" s="96"/>
      <c r="TRP320" s="96"/>
      <c r="TRQ320" s="96"/>
      <c r="TRR320" s="96"/>
      <c r="TRS320" s="96"/>
      <c r="TRT320" s="96"/>
      <c r="TRU320" s="96"/>
      <c r="TRV320" s="96"/>
      <c r="TRW320" s="96"/>
      <c r="TRX320" s="96"/>
      <c r="TRY320" s="96"/>
      <c r="TRZ320" s="96"/>
      <c r="TSA320" s="96"/>
      <c r="TSB320" s="96"/>
      <c r="TSC320" s="96"/>
      <c r="TSD320" s="96"/>
      <c r="TSE320" s="96"/>
      <c r="TSF320" s="96"/>
      <c r="TSG320" s="96"/>
      <c r="TSH320" s="96"/>
      <c r="TSI320" s="96"/>
      <c r="TSJ320" s="96"/>
      <c r="TSK320" s="96"/>
      <c r="TSL320" s="96"/>
      <c r="TSM320" s="96"/>
      <c r="TSN320" s="96"/>
      <c r="TSO320" s="96"/>
      <c r="TSP320" s="96"/>
      <c r="TSQ320" s="96"/>
      <c r="TSR320" s="96"/>
      <c r="TSS320" s="96"/>
      <c r="TST320" s="96"/>
      <c r="TSU320" s="96"/>
      <c r="TSV320" s="96"/>
      <c r="TSW320" s="96"/>
      <c r="TSX320" s="96"/>
      <c r="TSY320" s="96"/>
      <c r="TSZ320" s="96"/>
      <c r="TTA320" s="96"/>
      <c r="TTB320" s="96"/>
      <c r="TTC320" s="96"/>
      <c r="TTD320" s="96"/>
      <c r="TTE320" s="96"/>
      <c r="TTF320" s="96"/>
      <c r="TTG320" s="96"/>
      <c r="TTH320" s="96"/>
      <c r="TTI320" s="96"/>
      <c r="TTJ320" s="96"/>
      <c r="TTK320" s="96"/>
      <c r="TTL320" s="96"/>
      <c r="TTM320" s="96"/>
      <c r="TTN320" s="96"/>
      <c r="TTO320" s="96"/>
      <c r="TTP320" s="96"/>
      <c r="TTQ320" s="96"/>
      <c r="TTR320" s="96"/>
      <c r="TTS320" s="96"/>
      <c r="TTT320" s="96"/>
      <c r="TTU320" s="96"/>
      <c r="TTV320" s="96"/>
      <c r="TTW320" s="96"/>
      <c r="TTX320" s="96"/>
      <c r="TTY320" s="96"/>
      <c r="TTZ320" s="96"/>
      <c r="TUA320" s="96"/>
      <c r="TUB320" s="96"/>
      <c r="TUC320" s="96"/>
      <c r="TUD320" s="96"/>
      <c r="TUE320" s="96"/>
      <c r="TUF320" s="96"/>
      <c r="TUG320" s="96"/>
      <c r="TUH320" s="96"/>
      <c r="TUI320" s="96"/>
      <c r="TUJ320" s="96"/>
      <c r="TUK320" s="96"/>
      <c r="TUL320" s="96"/>
      <c r="TUM320" s="96"/>
      <c r="TUN320" s="96"/>
      <c r="TUO320" s="96"/>
      <c r="TUP320" s="96"/>
      <c r="TUQ320" s="96"/>
      <c r="TUR320" s="96"/>
      <c r="TUS320" s="96"/>
      <c r="TUT320" s="96"/>
      <c r="TUU320" s="96"/>
      <c r="TUV320" s="96"/>
      <c r="TUW320" s="96"/>
      <c r="TUX320" s="96"/>
      <c r="TUY320" s="96"/>
      <c r="TUZ320" s="96"/>
      <c r="TVA320" s="96"/>
      <c r="TVB320" s="96"/>
      <c r="TVC320" s="96"/>
      <c r="TVD320" s="96"/>
      <c r="TVE320" s="96"/>
      <c r="TVF320" s="96"/>
      <c r="TVG320" s="96"/>
      <c r="TVH320" s="96"/>
      <c r="TVI320" s="96"/>
      <c r="TVJ320" s="96"/>
      <c r="TVK320" s="96"/>
      <c r="TVL320" s="96"/>
      <c r="TVM320" s="96"/>
      <c r="TVN320" s="96"/>
      <c r="TVO320" s="96"/>
      <c r="TVP320" s="96"/>
      <c r="TVQ320" s="96"/>
      <c r="TVR320" s="96"/>
      <c r="TVS320" s="96"/>
      <c r="TVT320" s="96"/>
      <c r="TVU320" s="96"/>
      <c r="TVV320" s="96"/>
      <c r="TVW320" s="96"/>
      <c r="TVX320" s="96"/>
      <c r="TVY320" s="96"/>
      <c r="TVZ320" s="96"/>
      <c r="TWA320" s="96"/>
      <c r="TWB320" s="96"/>
      <c r="TWC320" s="96"/>
      <c r="TWD320" s="96"/>
      <c r="TWE320" s="96"/>
      <c r="TWF320" s="96"/>
      <c r="TWG320" s="96"/>
      <c r="TWH320" s="96"/>
      <c r="TWI320" s="96"/>
      <c r="TWJ320" s="96"/>
      <c r="TWK320" s="96"/>
      <c r="TWL320" s="96"/>
      <c r="TWM320" s="96"/>
      <c r="TWN320" s="96"/>
      <c r="TWO320" s="96"/>
      <c r="TWP320" s="96"/>
      <c r="TWQ320" s="96"/>
      <c r="TWR320" s="96"/>
      <c r="TWS320" s="96"/>
      <c r="TWT320" s="96"/>
      <c r="TWU320" s="96"/>
      <c r="TWV320" s="96"/>
      <c r="TWW320" s="96"/>
      <c r="TWX320" s="96"/>
      <c r="TWY320" s="96"/>
      <c r="TWZ320" s="96"/>
      <c r="TXA320" s="96"/>
      <c r="TXB320" s="96"/>
      <c r="TXC320" s="96"/>
      <c r="TXD320" s="96"/>
      <c r="TXE320" s="96"/>
      <c r="TXF320" s="96"/>
      <c r="TXG320" s="96"/>
      <c r="TXH320" s="96"/>
      <c r="TXI320" s="96"/>
      <c r="TXJ320" s="96"/>
      <c r="TXK320" s="96"/>
      <c r="TXL320" s="96"/>
      <c r="TXM320" s="96"/>
      <c r="TXN320" s="96"/>
      <c r="TXO320" s="96"/>
      <c r="TXP320" s="96"/>
      <c r="TXQ320" s="96"/>
      <c r="TXR320" s="96"/>
      <c r="TXS320" s="96"/>
      <c r="TXT320" s="96"/>
      <c r="TXU320" s="96"/>
      <c r="TXV320" s="96"/>
      <c r="TXW320" s="96"/>
      <c r="TXX320" s="96"/>
      <c r="TXY320" s="96"/>
      <c r="TXZ320" s="96"/>
      <c r="TYA320" s="96"/>
      <c r="TYB320" s="96"/>
      <c r="TYC320" s="96"/>
      <c r="TYD320" s="96"/>
      <c r="TYE320" s="96"/>
      <c r="TYF320" s="96"/>
      <c r="TYG320" s="96"/>
      <c r="TYH320" s="96"/>
      <c r="TYI320" s="96"/>
      <c r="TYJ320" s="96"/>
      <c r="TYK320" s="96"/>
      <c r="TYL320" s="96"/>
      <c r="TYM320" s="96"/>
      <c r="TYN320" s="96"/>
      <c r="TYO320" s="96"/>
      <c r="TYP320" s="96"/>
      <c r="TYQ320" s="96"/>
      <c r="TYR320" s="96"/>
      <c r="TYS320" s="96"/>
      <c r="TYT320" s="96"/>
      <c r="TYU320" s="96"/>
      <c r="TYV320" s="96"/>
      <c r="TYW320" s="96"/>
      <c r="TYX320" s="96"/>
      <c r="TYY320" s="96"/>
      <c r="TYZ320" s="96"/>
      <c r="TZA320" s="96"/>
      <c r="TZB320" s="96"/>
      <c r="TZC320" s="96"/>
      <c r="TZD320" s="96"/>
      <c r="TZE320" s="96"/>
      <c r="TZF320" s="96"/>
      <c r="TZG320" s="96"/>
      <c r="TZH320" s="96"/>
      <c r="TZI320" s="96"/>
      <c r="TZJ320" s="96"/>
      <c r="TZK320" s="96"/>
      <c r="TZL320" s="96"/>
      <c r="TZM320" s="96"/>
      <c r="TZN320" s="96"/>
      <c r="TZO320" s="96"/>
      <c r="TZP320" s="96"/>
      <c r="TZQ320" s="96"/>
      <c r="TZR320" s="96"/>
      <c r="TZS320" s="96"/>
      <c r="TZT320" s="96"/>
      <c r="TZU320" s="96"/>
      <c r="TZV320" s="96"/>
      <c r="TZW320" s="96"/>
      <c r="TZX320" s="96"/>
      <c r="TZY320" s="96"/>
      <c r="TZZ320" s="96"/>
      <c r="UAA320" s="96"/>
      <c r="UAB320" s="96"/>
      <c r="UAC320" s="96"/>
      <c r="UAD320" s="96"/>
      <c r="UAE320" s="96"/>
      <c r="UAF320" s="96"/>
      <c r="UAG320" s="96"/>
      <c r="UAH320" s="96"/>
      <c r="UAI320" s="96"/>
      <c r="UAJ320" s="96"/>
      <c r="UAK320" s="96"/>
      <c r="UAL320" s="96"/>
      <c r="UAM320" s="96"/>
      <c r="UAN320" s="96"/>
      <c r="UAO320" s="96"/>
      <c r="UAP320" s="96"/>
      <c r="UAQ320" s="96"/>
      <c r="UAR320" s="96"/>
      <c r="UAS320" s="96"/>
      <c r="UAT320" s="96"/>
      <c r="UAU320" s="96"/>
      <c r="UAV320" s="96"/>
      <c r="UAW320" s="96"/>
      <c r="UAX320" s="96"/>
      <c r="UAY320" s="96"/>
      <c r="UAZ320" s="96"/>
      <c r="UBA320" s="96"/>
      <c r="UBB320" s="96"/>
      <c r="UBC320" s="96"/>
      <c r="UBD320" s="96"/>
      <c r="UBE320" s="96"/>
      <c r="UBF320" s="96"/>
      <c r="UBG320" s="96"/>
      <c r="UBH320" s="96"/>
      <c r="UBI320" s="96"/>
      <c r="UBJ320" s="96"/>
      <c r="UBK320" s="96"/>
      <c r="UBL320" s="96"/>
      <c r="UBM320" s="96"/>
      <c r="UBN320" s="96"/>
      <c r="UBO320" s="96"/>
      <c r="UBP320" s="96"/>
      <c r="UBQ320" s="96"/>
      <c r="UBR320" s="96"/>
      <c r="UBS320" s="96"/>
      <c r="UBT320" s="96"/>
      <c r="UBU320" s="96"/>
      <c r="UBV320" s="96"/>
      <c r="UBW320" s="96"/>
      <c r="UBX320" s="96"/>
      <c r="UBY320" s="96"/>
      <c r="UBZ320" s="96"/>
      <c r="UCA320" s="96"/>
      <c r="UCB320" s="96"/>
      <c r="UCC320" s="96"/>
      <c r="UCD320" s="96"/>
      <c r="UCE320" s="96"/>
      <c r="UCF320" s="96"/>
      <c r="UCG320" s="96"/>
      <c r="UCH320" s="96"/>
      <c r="UCI320" s="96"/>
      <c r="UCJ320" s="96"/>
      <c r="UCK320" s="96"/>
      <c r="UCL320" s="96"/>
      <c r="UCM320" s="96"/>
      <c r="UCN320" s="96"/>
      <c r="UCO320" s="96"/>
      <c r="UCP320" s="96"/>
      <c r="UCQ320" s="96"/>
      <c r="UCR320" s="96"/>
      <c r="UCS320" s="96"/>
      <c r="UCT320" s="96"/>
      <c r="UCU320" s="96"/>
      <c r="UCV320" s="96"/>
      <c r="UCW320" s="96"/>
      <c r="UCX320" s="96"/>
      <c r="UCY320" s="96"/>
      <c r="UCZ320" s="96"/>
      <c r="UDA320" s="96"/>
      <c r="UDB320" s="96"/>
      <c r="UDC320" s="96"/>
      <c r="UDD320" s="96"/>
      <c r="UDE320" s="96"/>
      <c r="UDF320" s="96"/>
      <c r="UDG320" s="96"/>
      <c r="UDH320" s="96"/>
      <c r="UDI320" s="96"/>
      <c r="UDJ320" s="96"/>
      <c r="UDK320" s="96"/>
      <c r="UDL320" s="96"/>
      <c r="UDM320" s="96"/>
      <c r="UDN320" s="96"/>
      <c r="UDO320" s="96"/>
      <c r="UDP320" s="96"/>
      <c r="UDQ320" s="96"/>
      <c r="UDR320" s="96"/>
      <c r="UDS320" s="96"/>
      <c r="UDT320" s="96"/>
      <c r="UDU320" s="96"/>
      <c r="UDV320" s="96"/>
      <c r="UDW320" s="96"/>
      <c r="UDX320" s="96"/>
      <c r="UDY320" s="96"/>
      <c r="UDZ320" s="96"/>
      <c r="UEA320" s="96"/>
      <c r="UEB320" s="96"/>
      <c r="UEC320" s="96"/>
      <c r="UED320" s="96"/>
      <c r="UEE320" s="96"/>
      <c r="UEF320" s="96"/>
      <c r="UEG320" s="96"/>
      <c r="UEH320" s="96"/>
      <c r="UEI320" s="96"/>
      <c r="UEJ320" s="96"/>
      <c r="UEK320" s="96"/>
      <c r="UEL320" s="96"/>
      <c r="UEM320" s="96"/>
      <c r="UEN320" s="96"/>
      <c r="UEO320" s="96"/>
      <c r="UEP320" s="96"/>
      <c r="UEQ320" s="96"/>
      <c r="UER320" s="96"/>
      <c r="UES320" s="96"/>
      <c r="UET320" s="96"/>
      <c r="UEU320" s="96"/>
      <c r="UEV320" s="96"/>
      <c r="UEW320" s="96"/>
      <c r="UEX320" s="96"/>
      <c r="UEY320" s="96"/>
      <c r="UEZ320" s="96"/>
      <c r="UFA320" s="96"/>
      <c r="UFB320" s="96"/>
      <c r="UFC320" s="96"/>
      <c r="UFD320" s="96"/>
      <c r="UFE320" s="96"/>
      <c r="UFF320" s="96"/>
      <c r="UFG320" s="96"/>
      <c r="UFH320" s="96"/>
      <c r="UFI320" s="96"/>
      <c r="UFJ320" s="96"/>
      <c r="UFK320" s="96"/>
      <c r="UFL320" s="96"/>
      <c r="UFM320" s="96"/>
      <c r="UFN320" s="96"/>
      <c r="UFO320" s="96"/>
      <c r="UFP320" s="96"/>
      <c r="UFQ320" s="96"/>
      <c r="UFR320" s="96"/>
      <c r="UFS320" s="96"/>
      <c r="UFT320" s="96"/>
      <c r="UFU320" s="96"/>
      <c r="UFV320" s="96"/>
      <c r="UFW320" s="96"/>
      <c r="UFX320" s="96"/>
      <c r="UFY320" s="96"/>
      <c r="UFZ320" s="96"/>
      <c r="UGA320" s="96"/>
      <c r="UGB320" s="96"/>
      <c r="UGC320" s="96"/>
      <c r="UGD320" s="96"/>
      <c r="UGE320" s="96"/>
      <c r="UGF320" s="96"/>
      <c r="UGG320" s="96"/>
      <c r="UGH320" s="96"/>
      <c r="UGI320" s="96"/>
      <c r="UGJ320" s="96"/>
      <c r="UGK320" s="96"/>
      <c r="UGL320" s="96"/>
      <c r="UGM320" s="96"/>
      <c r="UGN320" s="96"/>
      <c r="UGO320" s="96"/>
      <c r="UGP320" s="96"/>
      <c r="UGQ320" s="96"/>
      <c r="UGR320" s="96"/>
      <c r="UGS320" s="96"/>
      <c r="UGT320" s="96"/>
      <c r="UGU320" s="96"/>
      <c r="UGV320" s="96"/>
      <c r="UGW320" s="96"/>
      <c r="UGX320" s="96"/>
      <c r="UGY320" s="96"/>
      <c r="UGZ320" s="96"/>
      <c r="UHA320" s="96"/>
      <c r="UHB320" s="96"/>
      <c r="UHC320" s="96"/>
      <c r="UHD320" s="96"/>
      <c r="UHE320" s="96"/>
      <c r="UHF320" s="96"/>
      <c r="UHG320" s="96"/>
      <c r="UHH320" s="96"/>
      <c r="UHI320" s="96"/>
      <c r="UHJ320" s="96"/>
      <c r="UHK320" s="96"/>
      <c r="UHL320" s="96"/>
      <c r="UHM320" s="96"/>
      <c r="UHN320" s="96"/>
      <c r="UHO320" s="96"/>
      <c r="UHP320" s="96"/>
      <c r="UHQ320" s="96"/>
      <c r="UHR320" s="96"/>
      <c r="UHS320" s="96"/>
      <c r="UHT320" s="96"/>
      <c r="UHU320" s="96"/>
      <c r="UHV320" s="96"/>
      <c r="UHW320" s="96"/>
      <c r="UHX320" s="96"/>
      <c r="UHY320" s="96"/>
      <c r="UHZ320" s="96"/>
      <c r="UIA320" s="96"/>
      <c r="UIB320" s="96"/>
      <c r="UIC320" s="96"/>
      <c r="UID320" s="96"/>
      <c r="UIE320" s="96"/>
      <c r="UIF320" s="96"/>
      <c r="UIG320" s="96"/>
      <c r="UIH320" s="96"/>
      <c r="UII320" s="96"/>
      <c r="UIJ320" s="96"/>
      <c r="UIK320" s="96"/>
      <c r="UIL320" s="96"/>
      <c r="UIM320" s="96"/>
      <c r="UIN320" s="96"/>
      <c r="UIO320" s="96"/>
      <c r="UIP320" s="96"/>
      <c r="UIQ320" s="96"/>
      <c r="UIR320" s="96"/>
      <c r="UIS320" s="96"/>
      <c r="UIT320" s="96"/>
      <c r="UIU320" s="96"/>
      <c r="UIV320" s="96"/>
      <c r="UIW320" s="96"/>
      <c r="UIX320" s="96"/>
      <c r="UIY320" s="96"/>
      <c r="UIZ320" s="96"/>
      <c r="UJA320" s="96"/>
      <c r="UJB320" s="96"/>
      <c r="UJC320" s="96"/>
      <c r="UJD320" s="96"/>
      <c r="UJE320" s="96"/>
      <c r="UJF320" s="96"/>
      <c r="UJG320" s="96"/>
      <c r="UJH320" s="96"/>
      <c r="UJI320" s="96"/>
      <c r="UJJ320" s="96"/>
      <c r="UJK320" s="96"/>
      <c r="UJL320" s="96"/>
      <c r="UJM320" s="96"/>
      <c r="UJN320" s="96"/>
      <c r="UJO320" s="96"/>
      <c r="UJP320" s="96"/>
      <c r="UJQ320" s="96"/>
      <c r="UJR320" s="96"/>
      <c r="UJS320" s="96"/>
      <c r="UJT320" s="96"/>
      <c r="UJU320" s="96"/>
      <c r="UJV320" s="96"/>
      <c r="UJW320" s="96"/>
      <c r="UJX320" s="96"/>
      <c r="UJY320" s="96"/>
      <c r="UJZ320" s="96"/>
      <c r="UKA320" s="96"/>
      <c r="UKB320" s="96"/>
      <c r="UKC320" s="96"/>
      <c r="UKD320" s="96"/>
      <c r="UKE320" s="96"/>
      <c r="UKF320" s="96"/>
      <c r="UKG320" s="96"/>
      <c r="UKH320" s="96"/>
      <c r="UKI320" s="96"/>
      <c r="UKJ320" s="96"/>
      <c r="UKK320" s="96"/>
      <c r="UKL320" s="96"/>
      <c r="UKM320" s="96"/>
      <c r="UKN320" s="96"/>
      <c r="UKO320" s="96"/>
      <c r="UKP320" s="96"/>
      <c r="UKQ320" s="96"/>
      <c r="UKR320" s="96"/>
      <c r="UKS320" s="96"/>
      <c r="UKT320" s="96"/>
      <c r="UKU320" s="96"/>
      <c r="UKV320" s="96"/>
      <c r="UKW320" s="96"/>
      <c r="UKX320" s="96"/>
      <c r="UKY320" s="96"/>
      <c r="UKZ320" s="96"/>
      <c r="ULA320" s="96"/>
      <c r="ULB320" s="96"/>
      <c r="ULC320" s="96"/>
      <c r="ULD320" s="96"/>
      <c r="ULE320" s="96"/>
      <c r="ULF320" s="96"/>
      <c r="ULG320" s="96"/>
      <c r="ULH320" s="96"/>
      <c r="ULI320" s="96"/>
      <c r="ULJ320" s="96"/>
      <c r="ULK320" s="96"/>
      <c r="ULL320" s="96"/>
      <c r="ULM320" s="96"/>
      <c r="ULN320" s="96"/>
      <c r="ULO320" s="96"/>
      <c r="ULP320" s="96"/>
      <c r="ULQ320" s="96"/>
      <c r="ULR320" s="96"/>
      <c r="ULS320" s="96"/>
      <c r="ULT320" s="96"/>
      <c r="ULU320" s="96"/>
      <c r="ULV320" s="96"/>
      <c r="ULW320" s="96"/>
      <c r="ULX320" s="96"/>
      <c r="ULY320" s="96"/>
      <c r="ULZ320" s="96"/>
      <c r="UMA320" s="96"/>
      <c r="UMB320" s="96"/>
      <c r="UMC320" s="96"/>
      <c r="UMD320" s="96"/>
      <c r="UME320" s="96"/>
      <c r="UMF320" s="96"/>
      <c r="UMG320" s="96"/>
      <c r="UMH320" s="96"/>
      <c r="UMI320" s="96"/>
      <c r="UMJ320" s="96"/>
      <c r="UMK320" s="96"/>
      <c r="UML320" s="96"/>
      <c r="UMM320" s="96"/>
      <c r="UMN320" s="96"/>
      <c r="UMO320" s="96"/>
      <c r="UMP320" s="96"/>
      <c r="UMQ320" s="96"/>
      <c r="UMR320" s="96"/>
      <c r="UMS320" s="96"/>
      <c r="UMT320" s="96"/>
      <c r="UMU320" s="96"/>
      <c r="UMV320" s="96"/>
      <c r="UMW320" s="96"/>
      <c r="UMX320" s="96"/>
      <c r="UMY320" s="96"/>
      <c r="UMZ320" s="96"/>
      <c r="UNA320" s="96"/>
      <c r="UNB320" s="96"/>
      <c r="UNC320" s="96"/>
      <c r="UND320" s="96"/>
      <c r="UNE320" s="96"/>
      <c r="UNF320" s="96"/>
      <c r="UNG320" s="96"/>
      <c r="UNH320" s="96"/>
      <c r="UNI320" s="96"/>
      <c r="UNJ320" s="96"/>
      <c r="UNK320" s="96"/>
      <c r="UNL320" s="96"/>
      <c r="UNM320" s="96"/>
      <c r="UNN320" s="96"/>
      <c r="UNO320" s="96"/>
      <c r="UNP320" s="96"/>
      <c r="UNQ320" s="96"/>
      <c r="UNR320" s="96"/>
      <c r="UNS320" s="96"/>
      <c r="UNT320" s="96"/>
      <c r="UNU320" s="96"/>
      <c r="UNV320" s="96"/>
      <c r="UNW320" s="96"/>
      <c r="UNX320" s="96"/>
      <c r="UNY320" s="96"/>
      <c r="UNZ320" s="96"/>
      <c r="UOA320" s="96"/>
      <c r="UOB320" s="96"/>
      <c r="UOC320" s="96"/>
      <c r="UOD320" s="96"/>
      <c r="UOE320" s="96"/>
      <c r="UOF320" s="96"/>
      <c r="UOG320" s="96"/>
      <c r="UOH320" s="96"/>
      <c r="UOI320" s="96"/>
      <c r="UOJ320" s="96"/>
      <c r="UOK320" s="96"/>
      <c r="UOL320" s="96"/>
      <c r="UOM320" s="96"/>
      <c r="UON320" s="96"/>
      <c r="UOO320" s="96"/>
      <c r="UOP320" s="96"/>
      <c r="UOQ320" s="96"/>
      <c r="UOR320" s="96"/>
      <c r="UOS320" s="96"/>
      <c r="UOT320" s="96"/>
      <c r="UOU320" s="96"/>
      <c r="UOV320" s="96"/>
      <c r="UOW320" s="96"/>
      <c r="UOX320" s="96"/>
      <c r="UOY320" s="96"/>
      <c r="UOZ320" s="96"/>
      <c r="UPA320" s="96"/>
      <c r="UPB320" s="96"/>
      <c r="UPC320" s="96"/>
      <c r="UPD320" s="96"/>
      <c r="UPE320" s="96"/>
      <c r="UPF320" s="96"/>
      <c r="UPG320" s="96"/>
      <c r="UPH320" s="96"/>
      <c r="UPI320" s="96"/>
      <c r="UPJ320" s="96"/>
      <c r="UPK320" s="96"/>
      <c r="UPL320" s="96"/>
      <c r="UPM320" s="96"/>
      <c r="UPN320" s="96"/>
      <c r="UPO320" s="96"/>
      <c r="UPP320" s="96"/>
      <c r="UPQ320" s="96"/>
      <c r="UPR320" s="96"/>
      <c r="UPS320" s="96"/>
      <c r="UPT320" s="96"/>
      <c r="UPU320" s="96"/>
      <c r="UPV320" s="96"/>
      <c r="UPW320" s="96"/>
      <c r="UPX320" s="96"/>
      <c r="UPY320" s="96"/>
      <c r="UPZ320" s="96"/>
      <c r="UQA320" s="96"/>
      <c r="UQB320" s="96"/>
      <c r="UQC320" s="96"/>
      <c r="UQD320" s="96"/>
      <c r="UQE320" s="96"/>
      <c r="UQF320" s="96"/>
      <c r="UQG320" s="96"/>
      <c r="UQH320" s="96"/>
      <c r="UQI320" s="96"/>
      <c r="UQJ320" s="96"/>
      <c r="UQK320" s="96"/>
      <c r="UQL320" s="96"/>
      <c r="UQM320" s="96"/>
      <c r="UQN320" s="96"/>
      <c r="UQO320" s="96"/>
      <c r="UQP320" s="96"/>
      <c r="UQQ320" s="96"/>
      <c r="UQR320" s="96"/>
      <c r="UQS320" s="96"/>
      <c r="UQT320" s="96"/>
      <c r="UQU320" s="96"/>
      <c r="UQV320" s="96"/>
      <c r="UQW320" s="96"/>
      <c r="UQX320" s="96"/>
      <c r="UQY320" s="96"/>
      <c r="UQZ320" s="96"/>
      <c r="URA320" s="96"/>
      <c r="URB320" s="96"/>
      <c r="URC320" s="96"/>
      <c r="URD320" s="96"/>
      <c r="URE320" s="96"/>
      <c r="URF320" s="96"/>
      <c r="URG320" s="96"/>
      <c r="URH320" s="96"/>
      <c r="URI320" s="96"/>
      <c r="URJ320" s="96"/>
      <c r="URK320" s="96"/>
      <c r="URL320" s="96"/>
      <c r="URM320" s="96"/>
      <c r="URN320" s="96"/>
      <c r="URO320" s="96"/>
      <c r="URP320" s="96"/>
      <c r="URQ320" s="96"/>
      <c r="URR320" s="96"/>
      <c r="URS320" s="96"/>
      <c r="URT320" s="96"/>
      <c r="URU320" s="96"/>
      <c r="URV320" s="96"/>
      <c r="URW320" s="96"/>
      <c r="URX320" s="96"/>
      <c r="URY320" s="96"/>
      <c r="URZ320" s="96"/>
      <c r="USA320" s="96"/>
      <c r="USB320" s="96"/>
      <c r="USC320" s="96"/>
      <c r="USD320" s="96"/>
      <c r="USE320" s="96"/>
      <c r="USF320" s="96"/>
      <c r="USG320" s="96"/>
      <c r="USH320" s="96"/>
      <c r="USI320" s="96"/>
      <c r="USJ320" s="96"/>
      <c r="USK320" s="96"/>
      <c r="USL320" s="96"/>
      <c r="USM320" s="96"/>
      <c r="USN320" s="96"/>
      <c r="USO320" s="96"/>
      <c r="USP320" s="96"/>
      <c r="USQ320" s="96"/>
      <c r="USR320" s="96"/>
      <c r="USS320" s="96"/>
      <c r="UST320" s="96"/>
      <c r="USU320" s="96"/>
      <c r="USV320" s="96"/>
      <c r="USW320" s="96"/>
      <c r="USX320" s="96"/>
      <c r="USY320" s="96"/>
      <c r="USZ320" s="96"/>
      <c r="UTA320" s="96"/>
      <c r="UTB320" s="96"/>
      <c r="UTC320" s="96"/>
      <c r="UTD320" s="96"/>
      <c r="UTE320" s="96"/>
      <c r="UTF320" s="96"/>
      <c r="UTG320" s="96"/>
      <c r="UTH320" s="96"/>
      <c r="UTI320" s="96"/>
      <c r="UTJ320" s="96"/>
      <c r="UTK320" s="96"/>
      <c r="UTL320" s="96"/>
      <c r="UTM320" s="96"/>
      <c r="UTN320" s="96"/>
      <c r="UTO320" s="96"/>
      <c r="UTP320" s="96"/>
      <c r="UTQ320" s="96"/>
      <c r="UTR320" s="96"/>
      <c r="UTS320" s="96"/>
      <c r="UTT320" s="96"/>
      <c r="UTU320" s="96"/>
      <c r="UTV320" s="96"/>
      <c r="UTW320" s="96"/>
      <c r="UTX320" s="96"/>
      <c r="UTY320" s="96"/>
      <c r="UTZ320" s="96"/>
      <c r="UUA320" s="96"/>
      <c r="UUB320" s="96"/>
      <c r="UUC320" s="96"/>
      <c r="UUD320" s="96"/>
      <c r="UUE320" s="96"/>
      <c r="UUF320" s="96"/>
      <c r="UUG320" s="96"/>
      <c r="UUH320" s="96"/>
      <c r="UUI320" s="96"/>
      <c r="UUJ320" s="96"/>
      <c r="UUK320" s="96"/>
      <c r="UUL320" s="96"/>
      <c r="UUM320" s="96"/>
      <c r="UUN320" s="96"/>
      <c r="UUO320" s="96"/>
      <c r="UUP320" s="96"/>
      <c r="UUQ320" s="96"/>
      <c r="UUR320" s="96"/>
      <c r="UUS320" s="96"/>
      <c r="UUT320" s="96"/>
      <c r="UUU320" s="96"/>
      <c r="UUV320" s="96"/>
      <c r="UUW320" s="96"/>
      <c r="UUX320" s="96"/>
      <c r="UUY320" s="96"/>
      <c r="UUZ320" s="96"/>
      <c r="UVA320" s="96"/>
      <c r="UVB320" s="96"/>
      <c r="UVC320" s="96"/>
      <c r="UVD320" s="96"/>
      <c r="UVE320" s="96"/>
      <c r="UVF320" s="96"/>
      <c r="UVG320" s="96"/>
      <c r="UVH320" s="96"/>
      <c r="UVI320" s="96"/>
      <c r="UVJ320" s="96"/>
      <c r="UVK320" s="96"/>
      <c r="UVL320" s="96"/>
      <c r="UVM320" s="96"/>
      <c r="UVN320" s="96"/>
      <c r="UVO320" s="96"/>
      <c r="UVP320" s="96"/>
      <c r="UVQ320" s="96"/>
      <c r="UVR320" s="96"/>
      <c r="UVS320" s="96"/>
      <c r="UVT320" s="96"/>
      <c r="UVU320" s="96"/>
      <c r="UVV320" s="96"/>
      <c r="UVW320" s="96"/>
      <c r="UVX320" s="96"/>
      <c r="UVY320" s="96"/>
      <c r="UVZ320" s="96"/>
      <c r="UWA320" s="96"/>
      <c r="UWB320" s="96"/>
      <c r="UWC320" s="96"/>
      <c r="UWD320" s="96"/>
      <c r="UWE320" s="96"/>
      <c r="UWF320" s="96"/>
      <c r="UWG320" s="96"/>
      <c r="UWH320" s="96"/>
      <c r="UWI320" s="96"/>
      <c r="UWJ320" s="96"/>
      <c r="UWK320" s="96"/>
      <c r="UWL320" s="96"/>
      <c r="UWM320" s="96"/>
      <c r="UWN320" s="96"/>
      <c r="UWO320" s="96"/>
      <c r="UWP320" s="96"/>
      <c r="UWQ320" s="96"/>
      <c r="UWR320" s="96"/>
      <c r="UWS320" s="96"/>
      <c r="UWT320" s="96"/>
      <c r="UWU320" s="96"/>
      <c r="UWV320" s="96"/>
      <c r="UWW320" s="96"/>
      <c r="UWX320" s="96"/>
      <c r="UWY320" s="96"/>
      <c r="UWZ320" s="96"/>
      <c r="UXA320" s="96"/>
      <c r="UXB320" s="96"/>
      <c r="UXC320" s="96"/>
      <c r="UXD320" s="96"/>
      <c r="UXE320" s="96"/>
      <c r="UXF320" s="96"/>
      <c r="UXG320" s="96"/>
      <c r="UXH320" s="96"/>
      <c r="UXI320" s="96"/>
      <c r="UXJ320" s="96"/>
      <c r="UXK320" s="96"/>
      <c r="UXL320" s="96"/>
      <c r="UXM320" s="96"/>
      <c r="UXN320" s="96"/>
      <c r="UXO320" s="96"/>
      <c r="UXP320" s="96"/>
      <c r="UXQ320" s="96"/>
      <c r="UXR320" s="96"/>
      <c r="UXS320" s="96"/>
      <c r="UXT320" s="96"/>
      <c r="UXU320" s="96"/>
      <c r="UXV320" s="96"/>
      <c r="UXW320" s="96"/>
      <c r="UXX320" s="96"/>
      <c r="UXY320" s="96"/>
      <c r="UXZ320" s="96"/>
      <c r="UYA320" s="96"/>
      <c r="UYB320" s="96"/>
      <c r="UYC320" s="96"/>
      <c r="UYD320" s="96"/>
      <c r="UYE320" s="96"/>
      <c r="UYF320" s="96"/>
      <c r="UYG320" s="96"/>
      <c r="UYH320" s="96"/>
      <c r="UYI320" s="96"/>
      <c r="UYJ320" s="96"/>
      <c r="UYK320" s="96"/>
      <c r="UYL320" s="96"/>
      <c r="UYM320" s="96"/>
      <c r="UYN320" s="96"/>
      <c r="UYO320" s="96"/>
      <c r="UYP320" s="96"/>
      <c r="UYQ320" s="96"/>
      <c r="UYR320" s="96"/>
      <c r="UYS320" s="96"/>
      <c r="UYT320" s="96"/>
      <c r="UYU320" s="96"/>
      <c r="UYV320" s="96"/>
      <c r="UYW320" s="96"/>
      <c r="UYX320" s="96"/>
      <c r="UYY320" s="96"/>
      <c r="UYZ320" s="96"/>
      <c r="UZA320" s="96"/>
      <c r="UZB320" s="96"/>
      <c r="UZC320" s="96"/>
      <c r="UZD320" s="96"/>
      <c r="UZE320" s="96"/>
      <c r="UZF320" s="96"/>
      <c r="UZG320" s="96"/>
      <c r="UZH320" s="96"/>
      <c r="UZI320" s="96"/>
      <c r="UZJ320" s="96"/>
      <c r="UZK320" s="96"/>
      <c r="UZL320" s="96"/>
      <c r="UZM320" s="96"/>
      <c r="UZN320" s="96"/>
      <c r="UZO320" s="96"/>
      <c r="UZP320" s="96"/>
      <c r="UZQ320" s="96"/>
      <c r="UZR320" s="96"/>
      <c r="UZS320" s="96"/>
      <c r="UZT320" s="96"/>
      <c r="UZU320" s="96"/>
      <c r="UZV320" s="96"/>
      <c r="UZW320" s="96"/>
      <c r="UZX320" s="96"/>
      <c r="UZY320" s="96"/>
      <c r="UZZ320" s="96"/>
      <c r="VAA320" s="96"/>
      <c r="VAB320" s="96"/>
      <c r="VAC320" s="96"/>
      <c r="VAD320" s="96"/>
      <c r="VAE320" s="96"/>
      <c r="VAF320" s="96"/>
      <c r="VAG320" s="96"/>
      <c r="VAH320" s="96"/>
      <c r="VAI320" s="96"/>
      <c r="VAJ320" s="96"/>
      <c r="VAK320" s="96"/>
      <c r="VAL320" s="96"/>
      <c r="VAM320" s="96"/>
      <c r="VAN320" s="96"/>
      <c r="VAO320" s="96"/>
      <c r="VAP320" s="96"/>
      <c r="VAQ320" s="96"/>
      <c r="VAR320" s="96"/>
      <c r="VAS320" s="96"/>
      <c r="VAT320" s="96"/>
      <c r="VAU320" s="96"/>
      <c r="VAV320" s="96"/>
      <c r="VAW320" s="96"/>
      <c r="VAX320" s="96"/>
      <c r="VAY320" s="96"/>
      <c r="VAZ320" s="96"/>
      <c r="VBA320" s="96"/>
      <c r="VBB320" s="96"/>
      <c r="VBC320" s="96"/>
      <c r="VBD320" s="96"/>
      <c r="VBE320" s="96"/>
      <c r="VBF320" s="96"/>
      <c r="VBG320" s="96"/>
      <c r="VBH320" s="96"/>
      <c r="VBI320" s="96"/>
      <c r="VBJ320" s="96"/>
      <c r="VBK320" s="96"/>
      <c r="VBL320" s="96"/>
      <c r="VBM320" s="96"/>
      <c r="VBN320" s="96"/>
      <c r="VBO320" s="96"/>
      <c r="VBP320" s="96"/>
      <c r="VBQ320" s="96"/>
      <c r="VBR320" s="96"/>
      <c r="VBS320" s="96"/>
      <c r="VBT320" s="96"/>
      <c r="VBU320" s="96"/>
      <c r="VBV320" s="96"/>
      <c r="VBW320" s="96"/>
      <c r="VBX320" s="96"/>
      <c r="VBY320" s="96"/>
      <c r="VBZ320" s="96"/>
      <c r="VCA320" s="96"/>
      <c r="VCB320" s="96"/>
      <c r="VCC320" s="96"/>
      <c r="VCD320" s="96"/>
      <c r="VCE320" s="96"/>
      <c r="VCF320" s="96"/>
      <c r="VCG320" s="96"/>
      <c r="VCH320" s="96"/>
      <c r="VCI320" s="96"/>
      <c r="VCJ320" s="96"/>
      <c r="VCK320" s="96"/>
      <c r="VCL320" s="96"/>
      <c r="VCM320" s="96"/>
      <c r="VCN320" s="96"/>
      <c r="VCO320" s="96"/>
      <c r="VCP320" s="96"/>
      <c r="VCQ320" s="96"/>
      <c r="VCR320" s="96"/>
      <c r="VCS320" s="96"/>
      <c r="VCT320" s="96"/>
      <c r="VCU320" s="96"/>
      <c r="VCV320" s="96"/>
      <c r="VCW320" s="96"/>
      <c r="VCX320" s="96"/>
      <c r="VCY320" s="96"/>
      <c r="VCZ320" s="96"/>
      <c r="VDA320" s="96"/>
      <c r="VDB320" s="96"/>
      <c r="VDC320" s="96"/>
      <c r="VDD320" s="96"/>
      <c r="VDE320" s="96"/>
      <c r="VDF320" s="96"/>
      <c r="VDG320" s="96"/>
      <c r="VDH320" s="96"/>
      <c r="VDI320" s="96"/>
      <c r="VDJ320" s="96"/>
      <c r="VDK320" s="96"/>
      <c r="VDL320" s="96"/>
      <c r="VDM320" s="96"/>
      <c r="VDN320" s="96"/>
      <c r="VDO320" s="96"/>
      <c r="VDP320" s="96"/>
      <c r="VDQ320" s="96"/>
      <c r="VDR320" s="96"/>
      <c r="VDS320" s="96"/>
      <c r="VDT320" s="96"/>
      <c r="VDU320" s="96"/>
      <c r="VDV320" s="96"/>
      <c r="VDW320" s="96"/>
      <c r="VDX320" s="96"/>
      <c r="VDY320" s="96"/>
      <c r="VDZ320" s="96"/>
      <c r="VEA320" s="96"/>
      <c r="VEB320" s="96"/>
      <c r="VEC320" s="96"/>
      <c r="VED320" s="96"/>
      <c r="VEE320" s="96"/>
      <c r="VEF320" s="96"/>
      <c r="VEG320" s="96"/>
      <c r="VEH320" s="96"/>
      <c r="VEI320" s="96"/>
      <c r="VEJ320" s="96"/>
      <c r="VEK320" s="96"/>
      <c r="VEL320" s="96"/>
      <c r="VEM320" s="96"/>
      <c r="VEN320" s="96"/>
      <c r="VEO320" s="96"/>
      <c r="VEP320" s="96"/>
      <c r="VEQ320" s="96"/>
      <c r="VER320" s="96"/>
      <c r="VES320" s="96"/>
      <c r="VET320" s="96"/>
      <c r="VEU320" s="96"/>
      <c r="VEV320" s="96"/>
      <c r="VEW320" s="96"/>
      <c r="VEX320" s="96"/>
      <c r="VEY320" s="96"/>
      <c r="VEZ320" s="96"/>
      <c r="VFA320" s="96"/>
      <c r="VFB320" s="96"/>
      <c r="VFC320" s="96"/>
      <c r="VFD320" s="96"/>
      <c r="VFE320" s="96"/>
      <c r="VFF320" s="96"/>
      <c r="VFG320" s="96"/>
      <c r="VFH320" s="96"/>
      <c r="VFI320" s="96"/>
      <c r="VFJ320" s="96"/>
      <c r="VFK320" s="96"/>
      <c r="VFL320" s="96"/>
      <c r="VFM320" s="96"/>
      <c r="VFN320" s="96"/>
      <c r="VFO320" s="96"/>
      <c r="VFP320" s="96"/>
      <c r="VFQ320" s="96"/>
      <c r="VFR320" s="96"/>
      <c r="VFS320" s="96"/>
      <c r="VFT320" s="96"/>
      <c r="VFU320" s="96"/>
      <c r="VFV320" s="96"/>
      <c r="VFW320" s="96"/>
      <c r="VFX320" s="96"/>
      <c r="VFY320" s="96"/>
      <c r="VFZ320" s="96"/>
      <c r="VGA320" s="96"/>
      <c r="VGB320" s="96"/>
      <c r="VGC320" s="96"/>
      <c r="VGD320" s="96"/>
      <c r="VGE320" s="96"/>
      <c r="VGF320" s="96"/>
      <c r="VGG320" s="96"/>
      <c r="VGH320" s="96"/>
      <c r="VGI320" s="96"/>
      <c r="VGJ320" s="96"/>
      <c r="VGK320" s="96"/>
      <c r="VGL320" s="96"/>
      <c r="VGM320" s="96"/>
      <c r="VGN320" s="96"/>
      <c r="VGO320" s="96"/>
      <c r="VGP320" s="96"/>
      <c r="VGQ320" s="96"/>
      <c r="VGR320" s="96"/>
      <c r="VGS320" s="96"/>
      <c r="VGT320" s="96"/>
      <c r="VGU320" s="96"/>
      <c r="VGV320" s="96"/>
      <c r="VGW320" s="96"/>
      <c r="VGX320" s="96"/>
      <c r="VGY320" s="96"/>
      <c r="VGZ320" s="96"/>
      <c r="VHA320" s="96"/>
      <c r="VHB320" s="96"/>
      <c r="VHC320" s="96"/>
      <c r="VHD320" s="96"/>
      <c r="VHE320" s="96"/>
      <c r="VHF320" s="96"/>
      <c r="VHG320" s="96"/>
      <c r="VHH320" s="96"/>
      <c r="VHI320" s="96"/>
      <c r="VHJ320" s="96"/>
      <c r="VHK320" s="96"/>
      <c r="VHL320" s="96"/>
      <c r="VHM320" s="96"/>
      <c r="VHN320" s="96"/>
      <c r="VHO320" s="96"/>
      <c r="VHP320" s="96"/>
      <c r="VHQ320" s="96"/>
      <c r="VHR320" s="96"/>
      <c r="VHS320" s="96"/>
      <c r="VHT320" s="96"/>
      <c r="VHU320" s="96"/>
      <c r="VHV320" s="96"/>
      <c r="VHW320" s="96"/>
      <c r="VHX320" s="96"/>
      <c r="VHY320" s="96"/>
      <c r="VHZ320" s="96"/>
      <c r="VIA320" s="96"/>
      <c r="VIB320" s="96"/>
      <c r="VIC320" s="96"/>
      <c r="VID320" s="96"/>
      <c r="VIE320" s="96"/>
      <c r="VIF320" s="96"/>
      <c r="VIG320" s="96"/>
      <c r="VIH320" s="96"/>
      <c r="VII320" s="96"/>
      <c r="VIJ320" s="96"/>
      <c r="VIK320" s="96"/>
      <c r="VIL320" s="96"/>
      <c r="VIM320" s="96"/>
      <c r="VIN320" s="96"/>
      <c r="VIO320" s="96"/>
      <c r="VIP320" s="96"/>
      <c r="VIQ320" s="96"/>
      <c r="VIR320" s="96"/>
      <c r="VIS320" s="96"/>
      <c r="VIT320" s="96"/>
      <c r="VIU320" s="96"/>
      <c r="VIV320" s="96"/>
      <c r="VIW320" s="96"/>
      <c r="VIX320" s="96"/>
      <c r="VIY320" s="96"/>
      <c r="VIZ320" s="96"/>
      <c r="VJA320" s="96"/>
      <c r="VJB320" s="96"/>
      <c r="VJC320" s="96"/>
      <c r="VJD320" s="96"/>
      <c r="VJE320" s="96"/>
      <c r="VJF320" s="96"/>
      <c r="VJG320" s="96"/>
      <c r="VJH320" s="96"/>
      <c r="VJI320" s="96"/>
      <c r="VJJ320" s="96"/>
      <c r="VJK320" s="96"/>
      <c r="VJL320" s="96"/>
      <c r="VJM320" s="96"/>
      <c r="VJN320" s="96"/>
      <c r="VJO320" s="96"/>
      <c r="VJP320" s="96"/>
      <c r="VJQ320" s="96"/>
      <c r="VJR320" s="96"/>
      <c r="VJS320" s="96"/>
      <c r="VJT320" s="96"/>
      <c r="VJU320" s="96"/>
      <c r="VJV320" s="96"/>
      <c r="VJW320" s="96"/>
      <c r="VJX320" s="96"/>
      <c r="VJY320" s="96"/>
      <c r="VJZ320" s="96"/>
      <c r="VKA320" s="96"/>
      <c r="VKB320" s="96"/>
      <c r="VKC320" s="96"/>
      <c r="VKD320" s="96"/>
      <c r="VKE320" s="96"/>
      <c r="VKF320" s="96"/>
      <c r="VKG320" s="96"/>
      <c r="VKH320" s="96"/>
      <c r="VKI320" s="96"/>
      <c r="VKJ320" s="96"/>
      <c r="VKK320" s="96"/>
      <c r="VKL320" s="96"/>
      <c r="VKM320" s="96"/>
      <c r="VKN320" s="96"/>
      <c r="VKO320" s="96"/>
      <c r="VKP320" s="96"/>
      <c r="VKQ320" s="96"/>
      <c r="VKR320" s="96"/>
      <c r="VKS320" s="96"/>
      <c r="VKT320" s="96"/>
      <c r="VKU320" s="96"/>
      <c r="VKV320" s="96"/>
      <c r="VKW320" s="96"/>
      <c r="VKX320" s="96"/>
      <c r="VKY320" s="96"/>
      <c r="VKZ320" s="96"/>
      <c r="VLA320" s="96"/>
      <c r="VLB320" s="96"/>
      <c r="VLC320" s="96"/>
      <c r="VLD320" s="96"/>
      <c r="VLE320" s="96"/>
      <c r="VLF320" s="96"/>
      <c r="VLG320" s="96"/>
      <c r="VLH320" s="96"/>
      <c r="VLI320" s="96"/>
      <c r="VLJ320" s="96"/>
      <c r="VLK320" s="96"/>
      <c r="VLL320" s="96"/>
      <c r="VLM320" s="96"/>
      <c r="VLN320" s="96"/>
      <c r="VLO320" s="96"/>
      <c r="VLP320" s="96"/>
      <c r="VLQ320" s="96"/>
      <c r="VLR320" s="96"/>
      <c r="VLS320" s="96"/>
      <c r="VLT320" s="96"/>
      <c r="VLU320" s="96"/>
      <c r="VLV320" s="96"/>
      <c r="VLW320" s="96"/>
      <c r="VLX320" s="96"/>
      <c r="VLY320" s="96"/>
      <c r="VLZ320" s="96"/>
      <c r="VMA320" s="96"/>
      <c r="VMB320" s="96"/>
      <c r="VMC320" s="96"/>
      <c r="VMD320" s="96"/>
      <c r="VME320" s="96"/>
      <c r="VMF320" s="96"/>
      <c r="VMG320" s="96"/>
      <c r="VMH320" s="96"/>
      <c r="VMI320" s="96"/>
      <c r="VMJ320" s="96"/>
      <c r="VMK320" s="96"/>
      <c r="VML320" s="96"/>
      <c r="VMM320" s="96"/>
      <c r="VMN320" s="96"/>
      <c r="VMO320" s="96"/>
      <c r="VMP320" s="96"/>
      <c r="VMQ320" s="96"/>
      <c r="VMR320" s="96"/>
      <c r="VMS320" s="96"/>
      <c r="VMT320" s="96"/>
      <c r="VMU320" s="96"/>
      <c r="VMV320" s="96"/>
      <c r="VMW320" s="96"/>
      <c r="VMX320" s="96"/>
      <c r="VMY320" s="96"/>
      <c r="VMZ320" s="96"/>
      <c r="VNA320" s="96"/>
      <c r="VNB320" s="96"/>
      <c r="VNC320" s="96"/>
      <c r="VND320" s="96"/>
      <c r="VNE320" s="96"/>
      <c r="VNF320" s="96"/>
      <c r="VNG320" s="96"/>
      <c r="VNH320" s="96"/>
      <c r="VNI320" s="96"/>
      <c r="VNJ320" s="96"/>
      <c r="VNK320" s="96"/>
      <c r="VNL320" s="96"/>
      <c r="VNM320" s="96"/>
      <c r="VNN320" s="96"/>
      <c r="VNO320" s="96"/>
      <c r="VNP320" s="96"/>
      <c r="VNQ320" s="96"/>
      <c r="VNR320" s="96"/>
      <c r="VNS320" s="96"/>
      <c r="VNT320" s="96"/>
      <c r="VNU320" s="96"/>
      <c r="VNV320" s="96"/>
      <c r="VNW320" s="96"/>
      <c r="VNX320" s="96"/>
      <c r="VNY320" s="96"/>
      <c r="VNZ320" s="96"/>
      <c r="VOA320" s="96"/>
      <c r="VOB320" s="96"/>
      <c r="VOC320" s="96"/>
      <c r="VOD320" s="96"/>
      <c r="VOE320" s="96"/>
      <c r="VOF320" s="96"/>
      <c r="VOG320" s="96"/>
      <c r="VOH320" s="96"/>
      <c r="VOI320" s="96"/>
      <c r="VOJ320" s="96"/>
      <c r="VOK320" s="96"/>
      <c r="VOL320" s="96"/>
      <c r="VOM320" s="96"/>
      <c r="VON320" s="96"/>
      <c r="VOO320" s="96"/>
      <c r="VOP320" s="96"/>
      <c r="VOQ320" s="96"/>
      <c r="VOR320" s="96"/>
      <c r="VOS320" s="96"/>
      <c r="VOT320" s="96"/>
      <c r="VOU320" s="96"/>
      <c r="VOV320" s="96"/>
      <c r="VOW320" s="96"/>
      <c r="VOX320" s="96"/>
      <c r="VOY320" s="96"/>
      <c r="VOZ320" s="96"/>
      <c r="VPA320" s="96"/>
      <c r="VPB320" s="96"/>
      <c r="VPC320" s="96"/>
      <c r="VPD320" s="96"/>
      <c r="VPE320" s="96"/>
      <c r="VPF320" s="96"/>
      <c r="VPG320" s="96"/>
      <c r="VPH320" s="96"/>
      <c r="VPI320" s="96"/>
      <c r="VPJ320" s="96"/>
      <c r="VPK320" s="96"/>
      <c r="VPL320" s="96"/>
      <c r="VPM320" s="96"/>
      <c r="VPN320" s="96"/>
      <c r="VPO320" s="96"/>
      <c r="VPP320" s="96"/>
      <c r="VPQ320" s="96"/>
      <c r="VPR320" s="96"/>
      <c r="VPS320" s="96"/>
      <c r="VPT320" s="96"/>
      <c r="VPU320" s="96"/>
      <c r="VPV320" s="96"/>
      <c r="VPW320" s="96"/>
      <c r="VPX320" s="96"/>
      <c r="VPY320" s="96"/>
      <c r="VPZ320" s="96"/>
      <c r="VQA320" s="96"/>
      <c r="VQB320" s="96"/>
      <c r="VQC320" s="96"/>
      <c r="VQD320" s="96"/>
      <c r="VQE320" s="96"/>
      <c r="VQF320" s="96"/>
      <c r="VQG320" s="96"/>
      <c r="VQH320" s="96"/>
      <c r="VQI320" s="96"/>
      <c r="VQJ320" s="96"/>
      <c r="VQK320" s="96"/>
      <c r="VQL320" s="96"/>
      <c r="VQM320" s="96"/>
      <c r="VQN320" s="96"/>
      <c r="VQO320" s="96"/>
      <c r="VQP320" s="96"/>
      <c r="VQQ320" s="96"/>
      <c r="VQR320" s="96"/>
      <c r="VQS320" s="96"/>
      <c r="VQT320" s="96"/>
      <c r="VQU320" s="96"/>
      <c r="VQV320" s="96"/>
      <c r="VQW320" s="96"/>
      <c r="VQX320" s="96"/>
      <c r="VQY320" s="96"/>
      <c r="VQZ320" s="96"/>
      <c r="VRA320" s="96"/>
      <c r="VRB320" s="96"/>
      <c r="VRC320" s="96"/>
      <c r="VRD320" s="96"/>
      <c r="VRE320" s="96"/>
      <c r="VRF320" s="96"/>
      <c r="VRG320" s="96"/>
      <c r="VRH320" s="96"/>
      <c r="VRI320" s="96"/>
      <c r="VRJ320" s="96"/>
      <c r="VRK320" s="96"/>
      <c r="VRL320" s="96"/>
      <c r="VRM320" s="96"/>
      <c r="VRN320" s="96"/>
      <c r="VRO320" s="96"/>
      <c r="VRP320" s="96"/>
      <c r="VRQ320" s="96"/>
      <c r="VRR320" s="96"/>
      <c r="VRS320" s="96"/>
      <c r="VRT320" s="96"/>
      <c r="VRU320" s="96"/>
      <c r="VRV320" s="96"/>
      <c r="VRW320" s="96"/>
      <c r="VRX320" s="96"/>
      <c r="VRY320" s="96"/>
      <c r="VRZ320" s="96"/>
      <c r="VSA320" s="96"/>
      <c r="VSB320" s="96"/>
      <c r="VSC320" s="96"/>
      <c r="VSD320" s="96"/>
      <c r="VSE320" s="96"/>
      <c r="VSF320" s="96"/>
      <c r="VSG320" s="96"/>
      <c r="VSH320" s="96"/>
      <c r="VSI320" s="96"/>
      <c r="VSJ320" s="96"/>
      <c r="VSK320" s="96"/>
      <c r="VSL320" s="96"/>
      <c r="VSM320" s="96"/>
      <c r="VSN320" s="96"/>
      <c r="VSO320" s="96"/>
      <c r="VSP320" s="96"/>
      <c r="VSQ320" s="96"/>
      <c r="VSR320" s="96"/>
      <c r="VSS320" s="96"/>
      <c r="VST320" s="96"/>
      <c r="VSU320" s="96"/>
      <c r="VSV320" s="96"/>
      <c r="VSW320" s="96"/>
      <c r="VSX320" s="96"/>
      <c r="VSY320" s="96"/>
      <c r="VSZ320" s="96"/>
      <c r="VTA320" s="96"/>
      <c r="VTB320" s="96"/>
      <c r="VTC320" s="96"/>
      <c r="VTD320" s="96"/>
      <c r="VTE320" s="96"/>
      <c r="VTF320" s="96"/>
      <c r="VTG320" s="96"/>
      <c r="VTH320" s="96"/>
      <c r="VTI320" s="96"/>
      <c r="VTJ320" s="96"/>
      <c r="VTK320" s="96"/>
      <c r="VTL320" s="96"/>
      <c r="VTM320" s="96"/>
      <c r="VTN320" s="96"/>
      <c r="VTO320" s="96"/>
      <c r="VTP320" s="96"/>
      <c r="VTQ320" s="96"/>
      <c r="VTR320" s="96"/>
      <c r="VTS320" s="96"/>
      <c r="VTT320" s="96"/>
      <c r="VTU320" s="96"/>
      <c r="VTV320" s="96"/>
      <c r="VTW320" s="96"/>
      <c r="VTX320" s="96"/>
      <c r="VTY320" s="96"/>
      <c r="VTZ320" s="96"/>
      <c r="VUA320" s="96"/>
      <c r="VUB320" s="96"/>
      <c r="VUC320" s="96"/>
      <c r="VUD320" s="96"/>
      <c r="VUE320" s="96"/>
      <c r="VUF320" s="96"/>
      <c r="VUG320" s="96"/>
      <c r="VUH320" s="96"/>
      <c r="VUI320" s="96"/>
      <c r="VUJ320" s="96"/>
      <c r="VUK320" s="96"/>
      <c r="VUL320" s="96"/>
      <c r="VUM320" s="96"/>
      <c r="VUN320" s="96"/>
      <c r="VUO320" s="96"/>
      <c r="VUP320" s="96"/>
      <c r="VUQ320" s="96"/>
      <c r="VUR320" s="96"/>
      <c r="VUS320" s="96"/>
      <c r="VUT320" s="96"/>
      <c r="VUU320" s="96"/>
      <c r="VUV320" s="96"/>
      <c r="VUW320" s="96"/>
      <c r="VUX320" s="96"/>
      <c r="VUY320" s="96"/>
      <c r="VUZ320" s="96"/>
      <c r="VVA320" s="96"/>
      <c r="VVB320" s="96"/>
      <c r="VVC320" s="96"/>
      <c r="VVD320" s="96"/>
      <c r="VVE320" s="96"/>
      <c r="VVF320" s="96"/>
      <c r="VVG320" s="96"/>
      <c r="VVH320" s="96"/>
      <c r="VVI320" s="96"/>
      <c r="VVJ320" s="96"/>
      <c r="VVK320" s="96"/>
      <c r="VVL320" s="96"/>
      <c r="VVM320" s="96"/>
      <c r="VVN320" s="96"/>
      <c r="VVO320" s="96"/>
      <c r="VVP320" s="96"/>
      <c r="VVQ320" s="96"/>
      <c r="VVR320" s="96"/>
      <c r="VVS320" s="96"/>
      <c r="VVT320" s="96"/>
      <c r="VVU320" s="96"/>
      <c r="VVV320" s="96"/>
      <c r="VVW320" s="96"/>
      <c r="VVX320" s="96"/>
      <c r="VVY320" s="96"/>
      <c r="VVZ320" s="96"/>
      <c r="VWA320" s="96"/>
      <c r="VWB320" s="96"/>
      <c r="VWC320" s="96"/>
      <c r="VWD320" s="96"/>
      <c r="VWE320" s="96"/>
      <c r="VWF320" s="96"/>
      <c r="VWG320" s="96"/>
      <c r="VWH320" s="96"/>
      <c r="VWI320" s="96"/>
      <c r="VWJ320" s="96"/>
      <c r="VWK320" s="96"/>
      <c r="VWL320" s="96"/>
      <c r="VWM320" s="96"/>
      <c r="VWN320" s="96"/>
      <c r="VWO320" s="96"/>
      <c r="VWP320" s="96"/>
      <c r="VWQ320" s="96"/>
      <c r="VWR320" s="96"/>
      <c r="VWS320" s="96"/>
      <c r="VWT320" s="96"/>
      <c r="VWU320" s="96"/>
      <c r="VWV320" s="96"/>
      <c r="VWW320" s="96"/>
      <c r="VWX320" s="96"/>
      <c r="VWY320" s="96"/>
      <c r="VWZ320" s="96"/>
      <c r="VXA320" s="96"/>
      <c r="VXB320" s="96"/>
      <c r="VXC320" s="96"/>
      <c r="VXD320" s="96"/>
      <c r="VXE320" s="96"/>
      <c r="VXF320" s="96"/>
      <c r="VXG320" s="96"/>
      <c r="VXH320" s="96"/>
      <c r="VXI320" s="96"/>
      <c r="VXJ320" s="96"/>
      <c r="VXK320" s="96"/>
      <c r="VXL320" s="96"/>
      <c r="VXM320" s="96"/>
      <c r="VXN320" s="96"/>
      <c r="VXO320" s="96"/>
      <c r="VXP320" s="96"/>
      <c r="VXQ320" s="96"/>
      <c r="VXR320" s="96"/>
      <c r="VXS320" s="96"/>
      <c r="VXT320" s="96"/>
      <c r="VXU320" s="96"/>
      <c r="VXV320" s="96"/>
      <c r="VXW320" s="96"/>
      <c r="VXX320" s="96"/>
      <c r="VXY320" s="96"/>
      <c r="VXZ320" s="96"/>
      <c r="VYA320" s="96"/>
      <c r="VYB320" s="96"/>
      <c r="VYC320" s="96"/>
      <c r="VYD320" s="96"/>
      <c r="VYE320" s="96"/>
      <c r="VYF320" s="96"/>
      <c r="VYG320" s="96"/>
      <c r="VYH320" s="96"/>
      <c r="VYI320" s="96"/>
      <c r="VYJ320" s="96"/>
      <c r="VYK320" s="96"/>
      <c r="VYL320" s="96"/>
      <c r="VYM320" s="96"/>
      <c r="VYN320" s="96"/>
      <c r="VYO320" s="96"/>
      <c r="VYP320" s="96"/>
      <c r="VYQ320" s="96"/>
      <c r="VYR320" s="96"/>
      <c r="VYS320" s="96"/>
      <c r="VYT320" s="96"/>
      <c r="VYU320" s="96"/>
      <c r="VYV320" s="96"/>
      <c r="VYW320" s="96"/>
      <c r="VYX320" s="96"/>
      <c r="VYY320" s="96"/>
      <c r="VYZ320" s="96"/>
      <c r="VZA320" s="96"/>
      <c r="VZB320" s="96"/>
      <c r="VZC320" s="96"/>
      <c r="VZD320" s="96"/>
      <c r="VZE320" s="96"/>
      <c r="VZF320" s="96"/>
      <c r="VZG320" s="96"/>
      <c r="VZH320" s="96"/>
      <c r="VZI320" s="96"/>
      <c r="VZJ320" s="96"/>
      <c r="VZK320" s="96"/>
      <c r="VZL320" s="96"/>
      <c r="VZM320" s="96"/>
      <c r="VZN320" s="96"/>
      <c r="VZO320" s="96"/>
      <c r="VZP320" s="96"/>
      <c r="VZQ320" s="96"/>
      <c r="VZR320" s="96"/>
      <c r="VZS320" s="96"/>
      <c r="VZT320" s="96"/>
      <c r="VZU320" s="96"/>
      <c r="VZV320" s="96"/>
      <c r="VZW320" s="96"/>
      <c r="VZX320" s="96"/>
      <c r="VZY320" s="96"/>
      <c r="VZZ320" s="96"/>
      <c r="WAA320" s="96"/>
      <c r="WAB320" s="96"/>
      <c r="WAC320" s="96"/>
      <c r="WAD320" s="96"/>
      <c r="WAE320" s="96"/>
      <c r="WAF320" s="96"/>
      <c r="WAG320" s="96"/>
      <c r="WAH320" s="96"/>
      <c r="WAI320" s="96"/>
      <c r="WAJ320" s="96"/>
      <c r="WAK320" s="96"/>
      <c r="WAL320" s="96"/>
      <c r="WAM320" s="96"/>
      <c r="WAN320" s="96"/>
      <c r="WAO320" s="96"/>
      <c r="WAP320" s="96"/>
      <c r="WAQ320" s="96"/>
      <c r="WAR320" s="96"/>
      <c r="WAS320" s="96"/>
      <c r="WAT320" s="96"/>
      <c r="WAU320" s="96"/>
      <c r="WAV320" s="96"/>
      <c r="WAW320" s="96"/>
      <c r="WAX320" s="96"/>
      <c r="WAY320" s="96"/>
      <c r="WAZ320" s="96"/>
      <c r="WBA320" s="96"/>
      <c r="WBB320" s="96"/>
      <c r="WBC320" s="96"/>
      <c r="WBD320" s="96"/>
      <c r="WBE320" s="96"/>
      <c r="WBF320" s="96"/>
      <c r="WBG320" s="96"/>
      <c r="WBH320" s="96"/>
      <c r="WBI320" s="96"/>
      <c r="WBJ320" s="96"/>
      <c r="WBK320" s="96"/>
      <c r="WBL320" s="96"/>
      <c r="WBM320" s="96"/>
      <c r="WBN320" s="96"/>
      <c r="WBO320" s="96"/>
      <c r="WBP320" s="96"/>
      <c r="WBQ320" s="96"/>
      <c r="WBR320" s="96"/>
      <c r="WBS320" s="96"/>
      <c r="WBT320" s="96"/>
      <c r="WBU320" s="96"/>
      <c r="WBV320" s="96"/>
      <c r="WBW320" s="96"/>
      <c r="WBX320" s="96"/>
      <c r="WBY320" s="96"/>
      <c r="WBZ320" s="96"/>
      <c r="WCA320" s="96"/>
      <c r="WCB320" s="96"/>
      <c r="WCC320" s="96"/>
      <c r="WCD320" s="96"/>
      <c r="WCE320" s="96"/>
      <c r="WCF320" s="96"/>
      <c r="WCG320" s="96"/>
      <c r="WCH320" s="96"/>
      <c r="WCI320" s="96"/>
      <c r="WCJ320" s="96"/>
      <c r="WCK320" s="96"/>
      <c r="WCL320" s="96"/>
      <c r="WCM320" s="96"/>
      <c r="WCN320" s="96"/>
      <c r="WCO320" s="96"/>
      <c r="WCP320" s="96"/>
      <c r="WCQ320" s="96"/>
      <c r="WCR320" s="96"/>
      <c r="WCS320" s="96"/>
      <c r="WCT320" s="96"/>
      <c r="WCU320" s="96"/>
      <c r="WCV320" s="96"/>
      <c r="WCW320" s="96"/>
      <c r="WCX320" s="96"/>
      <c r="WCY320" s="96"/>
      <c r="WCZ320" s="96"/>
      <c r="WDA320" s="96"/>
      <c r="WDB320" s="96"/>
      <c r="WDC320" s="96"/>
      <c r="WDD320" s="96"/>
      <c r="WDE320" s="96"/>
      <c r="WDF320" s="96"/>
      <c r="WDG320" s="96"/>
      <c r="WDH320" s="96"/>
      <c r="WDI320" s="96"/>
      <c r="WDJ320" s="96"/>
      <c r="WDK320" s="96"/>
      <c r="WDL320" s="96"/>
      <c r="WDM320" s="96"/>
      <c r="WDN320" s="96"/>
      <c r="WDO320" s="96"/>
      <c r="WDP320" s="96"/>
      <c r="WDQ320" s="96"/>
      <c r="WDR320" s="96"/>
      <c r="WDS320" s="96"/>
      <c r="WDT320" s="96"/>
      <c r="WDU320" s="96"/>
      <c r="WDV320" s="96"/>
      <c r="WDW320" s="96"/>
      <c r="WDX320" s="96"/>
      <c r="WDY320" s="96"/>
      <c r="WDZ320" s="96"/>
      <c r="WEA320" s="96"/>
      <c r="WEB320" s="96"/>
      <c r="WEC320" s="96"/>
      <c r="WED320" s="96"/>
      <c r="WEE320" s="96"/>
      <c r="WEF320" s="96"/>
      <c r="WEG320" s="96"/>
      <c r="WEH320" s="96"/>
      <c r="WEI320" s="96"/>
      <c r="WEJ320" s="96"/>
      <c r="WEK320" s="96"/>
      <c r="WEL320" s="96"/>
      <c r="WEM320" s="96"/>
      <c r="WEN320" s="96"/>
      <c r="WEO320" s="96"/>
      <c r="WEP320" s="96"/>
      <c r="WEQ320" s="96"/>
      <c r="WER320" s="96"/>
      <c r="WES320" s="96"/>
      <c r="WET320" s="96"/>
      <c r="WEU320" s="96"/>
      <c r="WEV320" s="96"/>
      <c r="WEW320" s="96"/>
      <c r="WEX320" s="96"/>
      <c r="WEY320" s="96"/>
      <c r="WEZ320" s="96"/>
      <c r="WFA320" s="96"/>
      <c r="WFB320" s="96"/>
      <c r="WFC320" s="96"/>
      <c r="WFD320" s="96"/>
      <c r="WFE320" s="96"/>
      <c r="WFF320" s="96"/>
      <c r="WFG320" s="96"/>
      <c r="WFH320" s="96"/>
      <c r="WFI320" s="96"/>
      <c r="WFJ320" s="96"/>
      <c r="WFK320" s="96"/>
      <c r="WFL320" s="96"/>
      <c r="WFM320" s="96"/>
      <c r="WFN320" s="96"/>
      <c r="WFO320" s="96"/>
      <c r="WFP320" s="96"/>
      <c r="WFQ320" s="96"/>
      <c r="WFR320" s="96"/>
      <c r="WFS320" s="96"/>
      <c r="WFT320" s="96"/>
      <c r="WFU320" s="96"/>
      <c r="WFV320" s="96"/>
      <c r="WFW320" s="96"/>
      <c r="WFX320" s="96"/>
      <c r="WFY320" s="96"/>
      <c r="WFZ320" s="96"/>
      <c r="WGA320" s="96"/>
      <c r="WGB320" s="96"/>
      <c r="WGC320" s="96"/>
      <c r="WGD320" s="96"/>
      <c r="WGE320" s="96"/>
      <c r="WGF320" s="96"/>
      <c r="WGG320" s="96"/>
      <c r="WGH320" s="96"/>
      <c r="WGI320" s="96"/>
      <c r="WGJ320" s="96"/>
      <c r="WGK320" s="96"/>
      <c r="WGL320" s="96"/>
      <c r="WGM320" s="96"/>
      <c r="WGN320" s="96"/>
      <c r="WGO320" s="96"/>
      <c r="WGP320" s="96"/>
      <c r="WGQ320" s="96"/>
      <c r="WGR320" s="96"/>
      <c r="WGS320" s="96"/>
      <c r="WGT320" s="96"/>
      <c r="WGU320" s="96"/>
      <c r="WGV320" s="96"/>
      <c r="WGW320" s="96"/>
      <c r="WGX320" s="96"/>
      <c r="WGY320" s="96"/>
      <c r="WGZ320" s="96"/>
      <c r="WHA320" s="96"/>
      <c r="WHB320" s="96"/>
      <c r="WHC320" s="96"/>
      <c r="WHD320" s="96"/>
      <c r="WHE320" s="96"/>
      <c r="WHF320" s="96"/>
      <c r="WHG320" s="96"/>
      <c r="WHH320" s="96"/>
      <c r="WHI320" s="96"/>
      <c r="WHJ320" s="96"/>
      <c r="WHK320" s="96"/>
      <c r="WHL320" s="96"/>
      <c r="WHM320" s="96"/>
      <c r="WHN320" s="96"/>
      <c r="WHO320" s="96"/>
      <c r="WHP320" s="96"/>
      <c r="WHQ320" s="96"/>
      <c r="WHR320" s="96"/>
      <c r="WHS320" s="96"/>
      <c r="WHT320" s="96"/>
      <c r="WHU320" s="96"/>
      <c r="WHV320" s="96"/>
      <c r="WHW320" s="96"/>
      <c r="WHX320" s="96"/>
      <c r="WHY320" s="96"/>
      <c r="WHZ320" s="96"/>
      <c r="WIA320" s="96"/>
      <c r="WIB320" s="96"/>
      <c r="WIC320" s="96"/>
      <c r="WID320" s="96"/>
      <c r="WIE320" s="96"/>
      <c r="WIF320" s="96"/>
      <c r="WIG320" s="96"/>
      <c r="WIH320" s="96"/>
      <c r="WII320" s="96"/>
      <c r="WIJ320" s="96"/>
      <c r="WIK320" s="96"/>
      <c r="WIL320" s="96"/>
      <c r="WIM320" s="96"/>
      <c r="WIN320" s="96"/>
      <c r="WIO320" s="96"/>
      <c r="WIP320" s="96"/>
      <c r="WIQ320" s="96"/>
      <c r="WIR320" s="96"/>
      <c r="WIS320" s="96"/>
      <c r="WIT320" s="96"/>
      <c r="WIU320" s="96"/>
      <c r="WIV320" s="96"/>
      <c r="WIW320" s="96"/>
      <c r="WIX320" s="96"/>
      <c r="WIY320" s="96"/>
      <c r="WIZ320" s="96"/>
      <c r="WJA320" s="96"/>
      <c r="WJB320" s="96"/>
      <c r="WJC320" s="96"/>
      <c r="WJD320" s="96"/>
      <c r="WJE320" s="96"/>
      <c r="WJF320" s="96"/>
      <c r="WJG320" s="96"/>
      <c r="WJH320" s="96"/>
      <c r="WJI320" s="96"/>
      <c r="WJJ320" s="96"/>
      <c r="WJK320" s="96"/>
      <c r="WJL320" s="96"/>
      <c r="WJM320" s="96"/>
      <c r="WJN320" s="96"/>
      <c r="WJO320" s="96"/>
      <c r="WJP320" s="96"/>
      <c r="WJQ320" s="96"/>
      <c r="WJR320" s="96"/>
      <c r="WJS320" s="96"/>
      <c r="WJT320" s="96"/>
      <c r="WJU320" s="96"/>
      <c r="WJV320" s="96"/>
      <c r="WJW320" s="96"/>
      <c r="WJX320" s="96"/>
      <c r="WJY320" s="96"/>
      <c r="WJZ320" s="96"/>
      <c r="WKA320" s="96"/>
      <c r="WKB320" s="96"/>
      <c r="WKC320" s="96"/>
      <c r="WKD320" s="96"/>
      <c r="WKE320" s="96"/>
      <c r="WKF320" s="96"/>
      <c r="WKG320" s="96"/>
      <c r="WKH320" s="96"/>
      <c r="WKI320" s="96"/>
      <c r="WKJ320" s="96"/>
      <c r="WKK320" s="96"/>
      <c r="WKL320" s="96"/>
      <c r="WKM320" s="96"/>
      <c r="WKN320" s="96"/>
      <c r="WKO320" s="96"/>
      <c r="WKP320" s="96"/>
      <c r="WKQ320" s="96"/>
      <c r="WKR320" s="96"/>
      <c r="WKS320" s="96"/>
      <c r="WKT320" s="96"/>
      <c r="WKU320" s="96"/>
      <c r="WKV320" s="96"/>
      <c r="WKW320" s="96"/>
      <c r="WKX320" s="96"/>
      <c r="WKY320" s="96"/>
      <c r="WKZ320" s="96"/>
      <c r="WLA320" s="96"/>
      <c r="WLB320" s="96"/>
      <c r="WLC320" s="96"/>
      <c r="WLD320" s="96"/>
      <c r="WLE320" s="96"/>
      <c r="WLF320" s="96"/>
      <c r="WLG320" s="96"/>
      <c r="WLH320" s="96"/>
      <c r="WLI320" s="96"/>
      <c r="WLJ320" s="96"/>
      <c r="WLK320" s="96"/>
      <c r="WLL320" s="96"/>
      <c r="WLM320" s="96"/>
      <c r="WLN320" s="96"/>
      <c r="WLO320" s="96"/>
      <c r="WLP320" s="96"/>
      <c r="WLQ320" s="96"/>
      <c r="WLR320" s="96"/>
      <c r="WLS320" s="96"/>
      <c r="WLT320" s="96"/>
      <c r="WLU320" s="96"/>
      <c r="WLV320" s="96"/>
      <c r="WLW320" s="96"/>
      <c r="WLX320" s="96"/>
      <c r="WLY320" s="96"/>
      <c r="WLZ320" s="96"/>
      <c r="WMA320" s="96"/>
      <c r="WMB320" s="96"/>
      <c r="WMC320" s="96"/>
      <c r="WMD320" s="96"/>
      <c r="WME320" s="96"/>
      <c r="WMF320" s="96"/>
      <c r="WMG320" s="96"/>
      <c r="WMH320" s="96"/>
      <c r="WMI320" s="96"/>
      <c r="WMJ320" s="96"/>
      <c r="WMK320" s="96"/>
      <c r="WML320" s="96"/>
      <c r="WMM320" s="96"/>
      <c r="WMN320" s="96"/>
      <c r="WMO320" s="96"/>
      <c r="WMP320" s="96"/>
      <c r="WMQ320" s="96"/>
      <c r="WMR320" s="96"/>
      <c r="WMS320" s="96"/>
      <c r="WMT320" s="96"/>
      <c r="WMU320" s="96"/>
      <c r="WMV320" s="96"/>
      <c r="WMW320" s="96"/>
      <c r="WMX320" s="96"/>
      <c r="WMY320" s="96"/>
      <c r="WMZ320" s="96"/>
      <c r="WNA320" s="96"/>
      <c r="WNB320" s="96"/>
      <c r="WNC320" s="96"/>
      <c r="WND320" s="96"/>
      <c r="WNE320" s="96"/>
      <c r="WNF320" s="96"/>
      <c r="WNG320" s="96"/>
      <c r="WNH320" s="96"/>
      <c r="WNI320" s="96"/>
      <c r="WNJ320" s="96"/>
      <c r="WNK320" s="96"/>
      <c r="WNL320" s="96"/>
      <c r="WNM320" s="96"/>
      <c r="WNN320" s="96"/>
      <c r="WNO320" s="96"/>
      <c r="WNP320" s="96"/>
      <c r="WNQ320" s="96"/>
      <c r="WNR320" s="96"/>
      <c r="WNS320" s="96"/>
      <c r="WNT320" s="96"/>
      <c r="WNU320" s="96"/>
      <c r="WNV320" s="96"/>
      <c r="WNW320" s="96"/>
      <c r="WNX320" s="96"/>
      <c r="WNY320" s="96"/>
      <c r="WNZ320" s="96"/>
      <c r="WOA320" s="96"/>
      <c r="WOB320" s="96"/>
      <c r="WOC320" s="96"/>
      <c r="WOD320" s="96"/>
      <c r="WOE320" s="96"/>
      <c r="WOF320" s="96"/>
      <c r="WOG320" s="96"/>
      <c r="WOH320" s="96"/>
      <c r="WOI320" s="96"/>
      <c r="WOJ320" s="96"/>
      <c r="WOK320" s="96"/>
      <c r="WOL320" s="96"/>
      <c r="WOM320" s="96"/>
      <c r="WON320" s="96"/>
      <c r="WOO320" s="96"/>
      <c r="WOP320" s="96"/>
      <c r="WOQ320" s="96"/>
      <c r="WOR320" s="96"/>
      <c r="WOS320" s="96"/>
      <c r="WOT320" s="96"/>
      <c r="WOU320" s="96"/>
      <c r="WOV320" s="96"/>
      <c r="WOW320" s="96"/>
      <c r="WOX320" s="96"/>
      <c r="WOY320" s="96"/>
      <c r="WOZ320" s="96"/>
      <c r="WPA320" s="96"/>
      <c r="WPB320" s="96"/>
      <c r="WPC320" s="96"/>
      <c r="WPD320" s="96"/>
      <c r="WPE320" s="96"/>
      <c r="WPF320" s="96"/>
      <c r="WPG320" s="96"/>
      <c r="WPH320" s="96"/>
      <c r="WPI320" s="96"/>
      <c r="WPJ320" s="96"/>
      <c r="WPK320" s="96"/>
      <c r="WPL320" s="96"/>
      <c r="WPM320" s="96"/>
      <c r="WPN320" s="96"/>
      <c r="WPO320" s="96"/>
      <c r="WPP320" s="96"/>
      <c r="WPQ320" s="96"/>
      <c r="WPR320" s="96"/>
      <c r="WPS320" s="96"/>
      <c r="WPT320" s="96"/>
      <c r="WPU320" s="96"/>
      <c r="WPV320" s="96"/>
      <c r="WPW320" s="96"/>
      <c r="WPX320" s="96"/>
      <c r="WPY320" s="96"/>
      <c r="WPZ320" s="96"/>
      <c r="WQA320" s="96"/>
      <c r="WQB320" s="96"/>
      <c r="WQC320" s="96"/>
      <c r="WQD320" s="96"/>
      <c r="WQE320" s="96"/>
      <c r="WQF320" s="96"/>
      <c r="WQG320" s="96"/>
      <c r="WQH320" s="96"/>
      <c r="WQI320" s="96"/>
      <c r="WQJ320" s="96"/>
      <c r="WQK320" s="96"/>
      <c r="WQL320" s="96"/>
      <c r="WQM320" s="96"/>
      <c r="WQN320" s="96"/>
      <c r="WQO320" s="96"/>
      <c r="WQP320" s="96"/>
      <c r="WQQ320" s="96"/>
      <c r="WQR320" s="96"/>
      <c r="WQS320" s="96"/>
      <c r="WQT320" s="96"/>
      <c r="WQU320" s="96"/>
      <c r="WQV320" s="96"/>
      <c r="WQW320" s="96"/>
      <c r="WQX320" s="96"/>
      <c r="WQY320" s="96"/>
      <c r="WQZ320" s="96"/>
      <c r="WRA320" s="96"/>
      <c r="WRB320" s="96"/>
      <c r="WRC320" s="96"/>
      <c r="WRD320" s="96"/>
      <c r="WRE320" s="96"/>
      <c r="WRF320" s="96"/>
      <c r="WRG320" s="96"/>
      <c r="WRH320" s="96"/>
      <c r="WRI320" s="96"/>
      <c r="WRJ320" s="96"/>
      <c r="WRK320" s="96"/>
      <c r="WRL320" s="96"/>
      <c r="WRM320" s="96"/>
      <c r="WRN320" s="96"/>
      <c r="WRO320" s="96"/>
      <c r="WRP320" s="96"/>
      <c r="WRQ320" s="96"/>
      <c r="WRR320" s="96"/>
      <c r="WRS320" s="96"/>
      <c r="WRT320" s="96"/>
      <c r="WRU320" s="96"/>
      <c r="WRV320" s="96"/>
      <c r="WRW320" s="96"/>
      <c r="WRX320" s="96"/>
      <c r="WRY320" s="96"/>
      <c r="WRZ320" s="96"/>
      <c r="WSA320" s="96"/>
      <c r="WSB320" s="96"/>
      <c r="WSC320" s="96"/>
      <c r="WSD320" s="96"/>
      <c r="WSE320" s="96"/>
      <c r="WSF320" s="96"/>
      <c r="WSG320" s="96"/>
      <c r="WSH320" s="96"/>
      <c r="WSI320" s="96"/>
      <c r="WSJ320" s="96"/>
      <c r="WSK320" s="96"/>
      <c r="WSL320" s="96"/>
      <c r="WSM320" s="96"/>
      <c r="WSN320" s="96"/>
      <c r="WSO320" s="96"/>
      <c r="WSP320" s="96"/>
      <c r="WSQ320" s="96"/>
      <c r="WSR320" s="96"/>
      <c r="WSS320" s="96"/>
      <c r="WST320" s="96"/>
      <c r="WSU320" s="96"/>
      <c r="WSV320" s="96"/>
      <c r="WSW320" s="96"/>
      <c r="WSX320" s="96"/>
      <c r="WSY320" s="96"/>
      <c r="WSZ320" s="96"/>
      <c r="WTA320" s="96"/>
      <c r="WTB320" s="96"/>
      <c r="WTC320" s="96"/>
      <c r="WTD320" s="96"/>
      <c r="WTE320" s="96"/>
      <c r="WTF320" s="96"/>
      <c r="WTG320" s="96"/>
      <c r="WTH320" s="96"/>
      <c r="WTI320" s="96"/>
      <c r="WTJ320" s="96"/>
      <c r="WTK320" s="96"/>
      <c r="WTL320" s="96"/>
      <c r="WTM320" s="96"/>
      <c r="WTN320" s="96"/>
      <c r="WTO320" s="96"/>
      <c r="WTP320" s="96"/>
      <c r="WTQ320" s="96"/>
      <c r="WTR320" s="96"/>
      <c r="WTS320" s="96"/>
      <c r="WTT320" s="96"/>
      <c r="WTU320" s="96"/>
      <c r="WTV320" s="96"/>
      <c r="WTW320" s="96"/>
      <c r="WTX320" s="96"/>
      <c r="WTY320" s="96"/>
      <c r="WTZ320" s="96"/>
      <c r="WUA320" s="96"/>
      <c r="WUB320" s="96"/>
      <c r="WUC320" s="96"/>
      <c r="WUD320" s="96"/>
      <c r="WUE320" s="96"/>
      <c r="WUF320" s="96"/>
      <c r="WUG320" s="96"/>
      <c r="WUH320" s="96"/>
      <c r="WUI320" s="96"/>
      <c r="WUJ320" s="96"/>
      <c r="WUK320" s="96"/>
      <c r="WUL320" s="96"/>
      <c r="WUM320" s="96"/>
      <c r="WUN320" s="96"/>
      <c r="WUO320" s="96"/>
      <c r="WUP320" s="96"/>
      <c r="WUQ320" s="96"/>
      <c r="WUR320" s="96"/>
      <c r="WUS320" s="96"/>
      <c r="WUT320" s="96"/>
      <c r="WUU320" s="96"/>
      <c r="WUV320" s="96"/>
      <c r="WUW320" s="96"/>
      <c r="WUX320" s="96"/>
      <c r="WUY320" s="96"/>
      <c r="WUZ320" s="96"/>
      <c r="WVA320" s="96"/>
      <c r="WVB320" s="96"/>
      <c r="WVC320" s="96"/>
      <c r="WVD320" s="96"/>
      <c r="WVE320" s="96"/>
      <c r="WVF320" s="96"/>
      <c r="WVG320" s="96"/>
      <c r="WVH320" s="96"/>
      <c r="WVI320" s="96"/>
    </row>
    <row r="321" spans="1:16129" x14ac:dyDescent="0.2">
      <c r="A321" s="321">
        <v>835</v>
      </c>
      <c r="B321" s="323" t="s">
        <v>583</v>
      </c>
      <c r="C321" s="80">
        <f>SUM(SUMIFS('1. Rpt 18s (non-CSU)'!Q$9:Q$555,'1. Rpt 18s (non-CSU)'!$J$9:$J$555,A277,'1. Rpt 18s (non-CSU)'!$I$9:$I$555,100),SUMIFS('1. Rpt 18s (non-CSU)'!Q$9:Q$555,'1. Rpt 18s (non-CSU)'!$J$9:$J$555,A277,'1. Rpt 18s (non-CSU)'!$I$9:$I$555,200),SUMIFS('1. Rpt 18s (non-CSU)'!Q$9:Q$555,'1. Rpt 18s (non-CSU)'!$J$9:$J$555,A277,'1. Rpt 18s (non-CSU)'!$I$9:$I$555,300))</f>
        <v>0</v>
      </c>
      <c r="D321" s="80">
        <f>SUM(SUMIFS('1. Rpt 18s (non-CSU)'!X$9:X$555,'1. Rpt 18s (non-CSU)'!$J$9:$J$555,A277,'1. Rpt 18s (non-CSU)'!$I$9:$I$555,100),SUMIFS('1. Rpt 18s (non-CSU)'!X$9:X$555,'1. Rpt 18s (non-CSU)'!$J$9:$J$555,A277,'1. Rpt 18s (non-CSU)'!$I$9:$I$555,200),SUMIFS('1. Rpt 18s (non-CSU)'!X$9:X$555,'1. Rpt 18s (non-CSU)'!$J$9:$J$555,A277,'1. Rpt 18s (non-CSU)'!$I$9:$I$555,300))</f>
        <v>0</v>
      </c>
      <c r="E321" s="80">
        <f>SUM(SUMIFS('1. Rpt 18s (non-CSU)'!AC$9:AC$555,'1. Rpt 18s (non-CSU)'!$J$9:$J$555,A277,'1. Rpt 18s (non-CSU)'!$I$9:$I$555,100),SUMIFS('1. Rpt 18s (non-CSU)'!AC$9:AC$555,'1. Rpt 18s (non-CSU)'!$J$9:$J$555,A277,'1. Rpt 18s (non-CSU)'!$I$9:$I$555,200),SUMIFS('1. Rpt 18s (non-CSU)'!AC$9:AC$555,'1. Rpt 18s (non-CSU)'!$J$9:$J$555,A277,'1. Rpt 18s (non-CSU)'!$I$9:$I$555,300))</f>
        <v>0</v>
      </c>
      <c r="F321" s="232">
        <f t="shared" si="26"/>
        <v>0</v>
      </c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  <c r="BR321" s="96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  <c r="CE321" s="96"/>
      <c r="CF321" s="96"/>
      <c r="CG321" s="96"/>
      <c r="CH321" s="96"/>
      <c r="CI321" s="96"/>
      <c r="CJ321" s="96"/>
      <c r="CK321" s="96"/>
      <c r="CL321" s="96"/>
      <c r="CM321" s="96"/>
      <c r="CN321" s="96"/>
      <c r="CO321" s="96"/>
      <c r="CP321" s="96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6"/>
      <c r="DK321" s="96"/>
      <c r="DL321" s="96"/>
      <c r="DM321" s="96"/>
      <c r="DN321" s="96"/>
      <c r="DO321" s="96"/>
      <c r="DP321" s="96"/>
      <c r="DQ321" s="96"/>
      <c r="DR321" s="96"/>
      <c r="DS321" s="96"/>
      <c r="DT321" s="96"/>
      <c r="DU321" s="96"/>
      <c r="DV321" s="96"/>
      <c r="DW321" s="96"/>
      <c r="DX321" s="96"/>
      <c r="DY321" s="96"/>
      <c r="DZ321" s="96"/>
      <c r="EA321" s="96"/>
      <c r="EB321" s="96"/>
      <c r="EC321" s="96"/>
      <c r="ED321" s="96"/>
      <c r="EE321" s="96"/>
      <c r="EF321" s="96"/>
      <c r="EG321" s="96"/>
      <c r="EH321" s="96"/>
      <c r="EI321" s="96"/>
      <c r="EJ321" s="96"/>
      <c r="EK321" s="96"/>
      <c r="EL321" s="96"/>
      <c r="EM321" s="96"/>
      <c r="EN321" s="96"/>
      <c r="EO321" s="96"/>
      <c r="EP321" s="96"/>
      <c r="EQ321" s="96"/>
      <c r="ER321" s="96"/>
      <c r="ES321" s="96"/>
      <c r="ET321" s="96"/>
      <c r="EU321" s="96"/>
      <c r="EV321" s="96"/>
      <c r="EW321" s="96"/>
      <c r="EX321" s="96"/>
      <c r="EY321" s="96"/>
      <c r="EZ321" s="96"/>
      <c r="FA321" s="96"/>
      <c r="FB321" s="96"/>
      <c r="FC321" s="96"/>
      <c r="FD321" s="96"/>
      <c r="FE321" s="96"/>
      <c r="FF321" s="96"/>
      <c r="FG321" s="96"/>
      <c r="FH321" s="96"/>
      <c r="FI321" s="96"/>
      <c r="FJ321" s="96"/>
      <c r="FK321" s="96"/>
      <c r="FL321" s="96"/>
      <c r="FM321" s="96"/>
      <c r="FN321" s="96"/>
      <c r="FO321" s="96"/>
      <c r="FP321" s="96"/>
      <c r="FQ321" s="96"/>
      <c r="FR321" s="96"/>
      <c r="FS321" s="96"/>
      <c r="FT321" s="96"/>
      <c r="FU321" s="96"/>
      <c r="FV321" s="96"/>
      <c r="FW321" s="96"/>
      <c r="FX321" s="96"/>
      <c r="FY321" s="96"/>
      <c r="FZ321" s="96"/>
      <c r="GA321" s="96"/>
      <c r="GB321" s="96"/>
      <c r="GC321" s="96"/>
      <c r="GD321" s="96"/>
      <c r="GE321" s="96"/>
      <c r="GF321" s="96"/>
      <c r="GG321" s="96"/>
      <c r="GH321" s="96"/>
      <c r="GI321" s="96"/>
      <c r="GJ321" s="96"/>
      <c r="GK321" s="96"/>
      <c r="GL321" s="96"/>
      <c r="GM321" s="96"/>
      <c r="GN321" s="96"/>
      <c r="GO321" s="96"/>
      <c r="GP321" s="96"/>
      <c r="GQ321" s="96"/>
      <c r="GR321" s="96"/>
      <c r="GS321" s="96"/>
      <c r="GT321" s="96"/>
      <c r="GU321" s="96"/>
      <c r="GV321" s="96"/>
      <c r="GW321" s="96"/>
      <c r="GX321" s="96"/>
      <c r="GY321" s="96"/>
      <c r="GZ321" s="96"/>
      <c r="HA321" s="96"/>
      <c r="HB321" s="96"/>
      <c r="HC321" s="96"/>
      <c r="HD321" s="96"/>
      <c r="HE321" s="96"/>
      <c r="HF321" s="96"/>
      <c r="HG321" s="96"/>
      <c r="HH321" s="96"/>
      <c r="HI321" s="96"/>
      <c r="HJ321" s="96"/>
      <c r="HK321" s="96"/>
      <c r="HL321" s="96"/>
      <c r="HM321" s="96"/>
      <c r="HN321" s="96"/>
      <c r="HO321" s="96"/>
      <c r="HP321" s="96"/>
      <c r="HQ321" s="96"/>
      <c r="HR321" s="96"/>
      <c r="HS321" s="96"/>
      <c r="HT321" s="96"/>
      <c r="HU321" s="96"/>
      <c r="HV321" s="96"/>
      <c r="HW321" s="96"/>
      <c r="HX321" s="96"/>
      <c r="HY321" s="96"/>
      <c r="HZ321" s="96"/>
      <c r="IA321" s="96"/>
      <c r="IB321" s="96"/>
      <c r="IC321" s="96"/>
      <c r="ID321" s="96"/>
      <c r="IE321" s="96"/>
      <c r="IF321" s="96"/>
      <c r="IG321" s="96"/>
      <c r="IH321" s="96"/>
      <c r="II321" s="96"/>
      <c r="IJ321" s="96"/>
      <c r="IK321" s="96"/>
      <c r="IL321" s="96"/>
      <c r="IM321" s="96"/>
      <c r="IN321" s="96"/>
      <c r="IO321" s="96"/>
      <c r="IP321" s="96"/>
      <c r="IQ321" s="96"/>
      <c r="IR321" s="96"/>
      <c r="IS321" s="96"/>
      <c r="IT321" s="96"/>
      <c r="IU321" s="96"/>
      <c r="IV321" s="96"/>
      <c r="IW321" s="96"/>
      <c r="IX321" s="96"/>
      <c r="IY321" s="96"/>
      <c r="IZ321" s="96"/>
      <c r="JA321" s="96"/>
      <c r="JB321" s="96"/>
      <c r="JC321" s="96"/>
      <c r="JD321" s="96"/>
      <c r="JE321" s="96"/>
      <c r="JF321" s="96"/>
      <c r="JG321" s="96"/>
      <c r="JH321" s="96"/>
      <c r="JI321" s="96"/>
      <c r="JJ321" s="96"/>
      <c r="JK321" s="96"/>
      <c r="JL321" s="96"/>
      <c r="JM321" s="96"/>
      <c r="JN321" s="96"/>
      <c r="JO321" s="96"/>
      <c r="JP321" s="96"/>
      <c r="JQ321" s="96"/>
      <c r="JR321" s="96"/>
      <c r="JS321" s="96"/>
      <c r="JT321" s="96"/>
      <c r="JU321" s="96"/>
      <c r="JV321" s="96"/>
      <c r="JW321" s="96"/>
      <c r="JX321" s="96"/>
      <c r="JY321" s="96"/>
      <c r="JZ321" s="96"/>
      <c r="KA321" s="96"/>
      <c r="KB321" s="96"/>
      <c r="KC321" s="96"/>
      <c r="KD321" s="96"/>
      <c r="KE321" s="96"/>
      <c r="KF321" s="96"/>
      <c r="KG321" s="96"/>
      <c r="KH321" s="96"/>
      <c r="KI321" s="96"/>
      <c r="KJ321" s="96"/>
      <c r="KK321" s="96"/>
      <c r="KL321" s="96"/>
      <c r="KM321" s="96"/>
      <c r="KN321" s="96"/>
      <c r="KO321" s="96"/>
      <c r="KP321" s="96"/>
      <c r="KQ321" s="96"/>
      <c r="KR321" s="96"/>
      <c r="KS321" s="96"/>
      <c r="KT321" s="96"/>
      <c r="KU321" s="96"/>
      <c r="KV321" s="96"/>
      <c r="KW321" s="96"/>
      <c r="KX321" s="96"/>
      <c r="KY321" s="96"/>
      <c r="KZ321" s="96"/>
      <c r="LA321" s="96"/>
      <c r="LB321" s="96"/>
      <c r="LC321" s="96"/>
      <c r="LD321" s="96"/>
      <c r="LE321" s="96"/>
      <c r="LF321" s="96"/>
      <c r="LG321" s="96"/>
      <c r="LH321" s="96"/>
      <c r="LI321" s="96"/>
      <c r="LJ321" s="96"/>
      <c r="LK321" s="96"/>
      <c r="LL321" s="96"/>
      <c r="LM321" s="96"/>
      <c r="LN321" s="96"/>
      <c r="LO321" s="96"/>
      <c r="LP321" s="96"/>
      <c r="LQ321" s="96"/>
      <c r="LR321" s="96"/>
      <c r="LS321" s="96"/>
      <c r="LT321" s="96"/>
      <c r="LU321" s="96"/>
      <c r="LV321" s="96"/>
      <c r="LW321" s="96"/>
      <c r="LX321" s="96"/>
      <c r="LY321" s="96"/>
      <c r="LZ321" s="96"/>
      <c r="MA321" s="96"/>
      <c r="MB321" s="96"/>
      <c r="MC321" s="96"/>
      <c r="MD321" s="96"/>
      <c r="ME321" s="96"/>
      <c r="MF321" s="96"/>
      <c r="MG321" s="96"/>
      <c r="MH321" s="96"/>
      <c r="MI321" s="96"/>
      <c r="MJ321" s="96"/>
      <c r="MK321" s="96"/>
      <c r="ML321" s="96"/>
      <c r="MM321" s="96"/>
      <c r="MN321" s="96"/>
      <c r="MO321" s="96"/>
      <c r="MP321" s="96"/>
      <c r="MQ321" s="96"/>
      <c r="MR321" s="96"/>
      <c r="MS321" s="96"/>
      <c r="MT321" s="96"/>
      <c r="MU321" s="96"/>
      <c r="MV321" s="96"/>
      <c r="MW321" s="96"/>
      <c r="MX321" s="96"/>
      <c r="MY321" s="96"/>
      <c r="MZ321" s="96"/>
      <c r="NA321" s="96"/>
      <c r="NB321" s="96"/>
      <c r="NC321" s="96"/>
      <c r="ND321" s="96"/>
      <c r="NE321" s="96"/>
      <c r="NF321" s="96"/>
      <c r="NG321" s="96"/>
      <c r="NH321" s="96"/>
      <c r="NI321" s="96"/>
      <c r="NJ321" s="96"/>
      <c r="NK321" s="96"/>
      <c r="NL321" s="96"/>
      <c r="NM321" s="96"/>
      <c r="NN321" s="96"/>
      <c r="NO321" s="96"/>
      <c r="NP321" s="96"/>
      <c r="NQ321" s="96"/>
      <c r="NR321" s="96"/>
      <c r="NS321" s="96"/>
      <c r="NT321" s="96"/>
      <c r="NU321" s="96"/>
      <c r="NV321" s="96"/>
      <c r="NW321" s="96"/>
      <c r="NX321" s="96"/>
      <c r="NY321" s="96"/>
      <c r="NZ321" s="96"/>
      <c r="OA321" s="96"/>
      <c r="OB321" s="96"/>
      <c r="OC321" s="96"/>
      <c r="OD321" s="96"/>
      <c r="OE321" s="96"/>
      <c r="OF321" s="96"/>
      <c r="OG321" s="96"/>
      <c r="OH321" s="96"/>
      <c r="OI321" s="96"/>
      <c r="OJ321" s="96"/>
      <c r="OK321" s="96"/>
      <c r="OL321" s="96"/>
      <c r="OM321" s="96"/>
      <c r="ON321" s="96"/>
      <c r="OO321" s="96"/>
      <c r="OP321" s="96"/>
      <c r="OQ321" s="96"/>
      <c r="OR321" s="96"/>
      <c r="OS321" s="96"/>
      <c r="OT321" s="96"/>
      <c r="OU321" s="96"/>
      <c r="OV321" s="96"/>
      <c r="OW321" s="96"/>
      <c r="OX321" s="96"/>
      <c r="OY321" s="96"/>
      <c r="OZ321" s="96"/>
      <c r="PA321" s="96"/>
      <c r="PB321" s="96"/>
      <c r="PC321" s="96"/>
      <c r="PD321" s="96"/>
      <c r="PE321" s="96"/>
      <c r="PF321" s="96"/>
      <c r="PG321" s="96"/>
      <c r="PH321" s="96"/>
      <c r="PI321" s="96"/>
      <c r="PJ321" s="96"/>
      <c r="PK321" s="96"/>
      <c r="PL321" s="96"/>
      <c r="PM321" s="96"/>
      <c r="PN321" s="96"/>
      <c r="PO321" s="96"/>
      <c r="PP321" s="96"/>
      <c r="PQ321" s="96"/>
      <c r="PR321" s="96"/>
      <c r="PS321" s="96"/>
      <c r="PT321" s="96"/>
      <c r="PU321" s="96"/>
      <c r="PV321" s="96"/>
      <c r="PW321" s="96"/>
      <c r="PX321" s="96"/>
      <c r="PY321" s="96"/>
      <c r="PZ321" s="96"/>
      <c r="QA321" s="96"/>
      <c r="QB321" s="96"/>
      <c r="QC321" s="96"/>
      <c r="QD321" s="96"/>
      <c r="QE321" s="96"/>
      <c r="QF321" s="96"/>
      <c r="QG321" s="96"/>
      <c r="QH321" s="96"/>
      <c r="QI321" s="96"/>
      <c r="QJ321" s="96"/>
      <c r="QK321" s="96"/>
      <c r="QL321" s="96"/>
      <c r="QM321" s="96"/>
      <c r="QN321" s="96"/>
      <c r="QO321" s="96"/>
      <c r="QP321" s="96"/>
      <c r="QQ321" s="96"/>
      <c r="QR321" s="96"/>
      <c r="QS321" s="96"/>
      <c r="QT321" s="96"/>
      <c r="QU321" s="96"/>
      <c r="QV321" s="96"/>
      <c r="QW321" s="96"/>
      <c r="QX321" s="96"/>
      <c r="QY321" s="96"/>
      <c r="QZ321" s="96"/>
      <c r="RA321" s="96"/>
      <c r="RB321" s="96"/>
      <c r="RC321" s="96"/>
      <c r="RD321" s="96"/>
      <c r="RE321" s="96"/>
      <c r="RF321" s="96"/>
      <c r="RG321" s="96"/>
      <c r="RH321" s="96"/>
      <c r="RI321" s="96"/>
      <c r="RJ321" s="96"/>
      <c r="RK321" s="96"/>
      <c r="RL321" s="96"/>
      <c r="RM321" s="96"/>
      <c r="RN321" s="96"/>
      <c r="RO321" s="96"/>
      <c r="RP321" s="96"/>
      <c r="RQ321" s="96"/>
      <c r="RR321" s="96"/>
      <c r="RS321" s="96"/>
      <c r="RT321" s="96"/>
      <c r="RU321" s="96"/>
      <c r="RV321" s="96"/>
      <c r="RW321" s="96"/>
      <c r="RX321" s="96"/>
      <c r="RY321" s="96"/>
      <c r="RZ321" s="96"/>
      <c r="SA321" s="96"/>
      <c r="SB321" s="96"/>
      <c r="SC321" s="96"/>
      <c r="SD321" s="96"/>
      <c r="SE321" s="96"/>
      <c r="SF321" s="96"/>
      <c r="SG321" s="96"/>
      <c r="SH321" s="96"/>
      <c r="SI321" s="96"/>
      <c r="SJ321" s="96"/>
      <c r="SK321" s="96"/>
      <c r="SL321" s="96"/>
      <c r="SM321" s="96"/>
      <c r="SN321" s="96"/>
      <c r="SO321" s="96"/>
      <c r="SP321" s="96"/>
      <c r="SQ321" s="96"/>
      <c r="SR321" s="96"/>
      <c r="SS321" s="96"/>
      <c r="ST321" s="96"/>
      <c r="SU321" s="96"/>
      <c r="SV321" s="96"/>
      <c r="SW321" s="96"/>
      <c r="SX321" s="96"/>
      <c r="SY321" s="96"/>
      <c r="SZ321" s="96"/>
      <c r="TA321" s="96"/>
      <c r="TB321" s="96"/>
      <c r="TC321" s="96"/>
      <c r="TD321" s="96"/>
      <c r="TE321" s="96"/>
      <c r="TF321" s="96"/>
      <c r="TG321" s="96"/>
      <c r="TH321" s="96"/>
      <c r="TI321" s="96"/>
      <c r="TJ321" s="96"/>
      <c r="TK321" s="96"/>
      <c r="TL321" s="96"/>
      <c r="TM321" s="96"/>
      <c r="TN321" s="96"/>
      <c r="TO321" s="96"/>
      <c r="TP321" s="96"/>
      <c r="TQ321" s="96"/>
      <c r="TR321" s="96"/>
      <c r="TS321" s="96"/>
      <c r="TT321" s="96"/>
      <c r="TU321" s="96"/>
      <c r="TV321" s="96"/>
      <c r="TW321" s="96"/>
      <c r="TX321" s="96"/>
      <c r="TY321" s="96"/>
      <c r="TZ321" s="96"/>
      <c r="UA321" s="96"/>
      <c r="UB321" s="96"/>
      <c r="UC321" s="96"/>
      <c r="UD321" s="96"/>
      <c r="UE321" s="96"/>
      <c r="UF321" s="96"/>
      <c r="UG321" s="96"/>
      <c r="UH321" s="96"/>
      <c r="UI321" s="96"/>
      <c r="UJ321" s="96"/>
      <c r="UK321" s="96"/>
      <c r="UL321" s="96"/>
      <c r="UM321" s="96"/>
      <c r="UN321" s="96"/>
      <c r="UO321" s="96"/>
      <c r="UP321" s="96"/>
      <c r="UQ321" s="96"/>
      <c r="UR321" s="96"/>
      <c r="US321" s="96"/>
      <c r="UT321" s="96"/>
      <c r="UU321" s="96"/>
      <c r="UV321" s="96"/>
      <c r="UW321" s="96"/>
      <c r="UX321" s="96"/>
      <c r="UY321" s="96"/>
      <c r="UZ321" s="96"/>
      <c r="VA321" s="96"/>
      <c r="VB321" s="96"/>
      <c r="VC321" s="96"/>
      <c r="VD321" s="96"/>
      <c r="VE321" s="96"/>
      <c r="VF321" s="96"/>
      <c r="VG321" s="96"/>
      <c r="VH321" s="96"/>
      <c r="VI321" s="96"/>
      <c r="VJ321" s="96"/>
      <c r="VK321" s="96"/>
      <c r="VL321" s="96"/>
      <c r="VM321" s="96"/>
      <c r="VN321" s="96"/>
      <c r="VO321" s="96"/>
      <c r="VP321" s="96"/>
      <c r="VQ321" s="96"/>
      <c r="VR321" s="96"/>
      <c r="VS321" s="96"/>
      <c r="VT321" s="96"/>
      <c r="VU321" s="96"/>
      <c r="VV321" s="96"/>
      <c r="VW321" s="96"/>
      <c r="VX321" s="96"/>
      <c r="VY321" s="96"/>
      <c r="VZ321" s="96"/>
      <c r="WA321" s="96"/>
      <c r="WB321" s="96"/>
      <c r="WC321" s="96"/>
      <c r="WD321" s="96"/>
      <c r="WE321" s="96"/>
      <c r="WF321" s="96"/>
      <c r="WG321" s="96"/>
      <c r="WH321" s="96"/>
      <c r="WI321" s="96"/>
      <c r="WJ321" s="96"/>
      <c r="WK321" s="96"/>
      <c r="WL321" s="96"/>
      <c r="WM321" s="96"/>
      <c r="WN321" s="96"/>
      <c r="WO321" s="96"/>
      <c r="WP321" s="96"/>
      <c r="WQ321" s="96"/>
      <c r="WR321" s="96"/>
      <c r="WS321" s="96"/>
      <c r="WT321" s="96"/>
      <c r="WU321" s="96"/>
      <c r="WV321" s="96"/>
      <c r="WW321" s="96"/>
      <c r="WX321" s="96"/>
      <c r="WY321" s="96"/>
      <c r="WZ321" s="96"/>
      <c r="XA321" s="96"/>
      <c r="XB321" s="96"/>
      <c r="XC321" s="96"/>
      <c r="XD321" s="96"/>
      <c r="XE321" s="96"/>
      <c r="XF321" s="96"/>
      <c r="XG321" s="96"/>
      <c r="XH321" s="96"/>
      <c r="XI321" s="96"/>
      <c r="XJ321" s="96"/>
      <c r="XK321" s="96"/>
      <c r="XL321" s="96"/>
      <c r="XM321" s="96"/>
      <c r="XN321" s="96"/>
      <c r="XO321" s="96"/>
      <c r="XP321" s="96"/>
      <c r="XQ321" s="96"/>
      <c r="XR321" s="96"/>
      <c r="XS321" s="96"/>
      <c r="XT321" s="96"/>
      <c r="XU321" s="96"/>
      <c r="XV321" s="96"/>
      <c r="XW321" s="96"/>
      <c r="XX321" s="96"/>
      <c r="XY321" s="96"/>
      <c r="XZ321" s="96"/>
      <c r="YA321" s="96"/>
      <c r="YB321" s="96"/>
      <c r="YC321" s="96"/>
      <c r="YD321" s="96"/>
      <c r="YE321" s="96"/>
      <c r="YF321" s="96"/>
      <c r="YG321" s="96"/>
      <c r="YH321" s="96"/>
      <c r="YI321" s="96"/>
      <c r="YJ321" s="96"/>
      <c r="YK321" s="96"/>
      <c r="YL321" s="96"/>
      <c r="YM321" s="96"/>
      <c r="YN321" s="96"/>
      <c r="YO321" s="96"/>
      <c r="YP321" s="96"/>
      <c r="YQ321" s="96"/>
      <c r="YR321" s="96"/>
      <c r="YS321" s="96"/>
      <c r="YT321" s="96"/>
      <c r="YU321" s="96"/>
      <c r="YV321" s="96"/>
      <c r="YW321" s="96"/>
      <c r="YX321" s="96"/>
      <c r="YY321" s="96"/>
      <c r="YZ321" s="96"/>
      <c r="ZA321" s="96"/>
      <c r="ZB321" s="96"/>
      <c r="ZC321" s="96"/>
      <c r="ZD321" s="96"/>
      <c r="ZE321" s="96"/>
      <c r="ZF321" s="96"/>
      <c r="ZG321" s="96"/>
      <c r="ZH321" s="96"/>
      <c r="ZI321" s="96"/>
      <c r="ZJ321" s="96"/>
      <c r="ZK321" s="96"/>
      <c r="ZL321" s="96"/>
      <c r="ZM321" s="96"/>
      <c r="ZN321" s="96"/>
      <c r="ZO321" s="96"/>
      <c r="ZP321" s="96"/>
      <c r="ZQ321" s="96"/>
      <c r="ZR321" s="96"/>
      <c r="ZS321" s="96"/>
      <c r="ZT321" s="96"/>
      <c r="ZU321" s="96"/>
      <c r="ZV321" s="96"/>
      <c r="ZW321" s="96"/>
      <c r="ZX321" s="96"/>
      <c r="ZY321" s="96"/>
      <c r="ZZ321" s="96"/>
      <c r="AAA321" s="96"/>
      <c r="AAB321" s="96"/>
      <c r="AAC321" s="96"/>
      <c r="AAD321" s="96"/>
      <c r="AAE321" s="96"/>
      <c r="AAF321" s="96"/>
      <c r="AAG321" s="96"/>
      <c r="AAH321" s="96"/>
      <c r="AAI321" s="96"/>
      <c r="AAJ321" s="96"/>
      <c r="AAK321" s="96"/>
      <c r="AAL321" s="96"/>
      <c r="AAM321" s="96"/>
      <c r="AAN321" s="96"/>
      <c r="AAO321" s="96"/>
      <c r="AAP321" s="96"/>
      <c r="AAQ321" s="96"/>
      <c r="AAR321" s="96"/>
      <c r="AAS321" s="96"/>
      <c r="AAT321" s="96"/>
      <c r="AAU321" s="96"/>
      <c r="AAV321" s="96"/>
      <c r="AAW321" s="96"/>
      <c r="AAX321" s="96"/>
      <c r="AAY321" s="96"/>
      <c r="AAZ321" s="96"/>
      <c r="ABA321" s="96"/>
      <c r="ABB321" s="96"/>
      <c r="ABC321" s="96"/>
      <c r="ABD321" s="96"/>
      <c r="ABE321" s="96"/>
      <c r="ABF321" s="96"/>
      <c r="ABG321" s="96"/>
      <c r="ABH321" s="96"/>
      <c r="ABI321" s="96"/>
      <c r="ABJ321" s="96"/>
      <c r="ABK321" s="96"/>
      <c r="ABL321" s="96"/>
      <c r="ABM321" s="96"/>
      <c r="ABN321" s="96"/>
      <c r="ABO321" s="96"/>
      <c r="ABP321" s="96"/>
      <c r="ABQ321" s="96"/>
      <c r="ABR321" s="96"/>
      <c r="ABS321" s="96"/>
      <c r="ABT321" s="96"/>
      <c r="ABU321" s="96"/>
      <c r="ABV321" s="96"/>
      <c r="ABW321" s="96"/>
      <c r="ABX321" s="96"/>
      <c r="ABY321" s="96"/>
      <c r="ABZ321" s="96"/>
      <c r="ACA321" s="96"/>
      <c r="ACB321" s="96"/>
      <c r="ACC321" s="96"/>
      <c r="ACD321" s="96"/>
      <c r="ACE321" s="96"/>
      <c r="ACF321" s="96"/>
      <c r="ACG321" s="96"/>
      <c r="ACH321" s="96"/>
      <c r="ACI321" s="96"/>
      <c r="ACJ321" s="96"/>
      <c r="ACK321" s="96"/>
      <c r="ACL321" s="96"/>
      <c r="ACM321" s="96"/>
      <c r="ACN321" s="96"/>
      <c r="ACO321" s="96"/>
      <c r="ACP321" s="96"/>
      <c r="ACQ321" s="96"/>
      <c r="ACR321" s="96"/>
      <c r="ACS321" s="96"/>
      <c r="ACT321" s="96"/>
      <c r="ACU321" s="96"/>
      <c r="ACV321" s="96"/>
      <c r="ACW321" s="96"/>
      <c r="ACX321" s="96"/>
      <c r="ACY321" s="96"/>
      <c r="ACZ321" s="96"/>
      <c r="ADA321" s="96"/>
      <c r="ADB321" s="96"/>
      <c r="ADC321" s="96"/>
      <c r="ADD321" s="96"/>
      <c r="ADE321" s="96"/>
      <c r="ADF321" s="96"/>
      <c r="ADG321" s="96"/>
      <c r="ADH321" s="96"/>
      <c r="ADI321" s="96"/>
      <c r="ADJ321" s="96"/>
      <c r="ADK321" s="96"/>
      <c r="ADL321" s="96"/>
      <c r="ADM321" s="96"/>
      <c r="ADN321" s="96"/>
      <c r="ADO321" s="96"/>
      <c r="ADP321" s="96"/>
      <c r="ADQ321" s="96"/>
      <c r="ADR321" s="96"/>
      <c r="ADS321" s="96"/>
      <c r="ADT321" s="96"/>
      <c r="ADU321" s="96"/>
      <c r="ADV321" s="96"/>
      <c r="ADW321" s="96"/>
      <c r="ADX321" s="96"/>
      <c r="ADY321" s="96"/>
      <c r="ADZ321" s="96"/>
      <c r="AEA321" s="96"/>
      <c r="AEB321" s="96"/>
      <c r="AEC321" s="96"/>
      <c r="AED321" s="96"/>
      <c r="AEE321" s="96"/>
      <c r="AEF321" s="96"/>
      <c r="AEG321" s="96"/>
      <c r="AEH321" s="96"/>
      <c r="AEI321" s="96"/>
      <c r="AEJ321" s="96"/>
      <c r="AEK321" s="96"/>
      <c r="AEL321" s="96"/>
      <c r="AEM321" s="96"/>
      <c r="AEN321" s="96"/>
      <c r="AEO321" s="96"/>
      <c r="AEP321" s="96"/>
      <c r="AEQ321" s="96"/>
      <c r="AER321" s="96"/>
      <c r="AES321" s="96"/>
      <c r="AET321" s="96"/>
      <c r="AEU321" s="96"/>
      <c r="AEV321" s="96"/>
      <c r="AEW321" s="96"/>
      <c r="AEX321" s="96"/>
      <c r="AEY321" s="96"/>
      <c r="AEZ321" s="96"/>
      <c r="AFA321" s="96"/>
      <c r="AFB321" s="96"/>
      <c r="AFC321" s="96"/>
      <c r="AFD321" s="96"/>
      <c r="AFE321" s="96"/>
      <c r="AFF321" s="96"/>
      <c r="AFG321" s="96"/>
      <c r="AFH321" s="96"/>
      <c r="AFI321" s="96"/>
      <c r="AFJ321" s="96"/>
      <c r="AFK321" s="96"/>
      <c r="AFL321" s="96"/>
      <c r="AFM321" s="96"/>
      <c r="AFN321" s="96"/>
      <c r="AFO321" s="96"/>
      <c r="AFP321" s="96"/>
      <c r="AFQ321" s="96"/>
      <c r="AFR321" s="96"/>
      <c r="AFS321" s="96"/>
      <c r="AFT321" s="96"/>
      <c r="AFU321" s="96"/>
      <c r="AFV321" s="96"/>
      <c r="AFW321" s="96"/>
      <c r="AFX321" s="96"/>
      <c r="AFY321" s="96"/>
      <c r="AFZ321" s="96"/>
      <c r="AGA321" s="96"/>
      <c r="AGB321" s="96"/>
      <c r="AGC321" s="96"/>
      <c r="AGD321" s="96"/>
      <c r="AGE321" s="96"/>
      <c r="AGF321" s="96"/>
      <c r="AGG321" s="96"/>
      <c r="AGH321" s="96"/>
      <c r="AGI321" s="96"/>
      <c r="AGJ321" s="96"/>
      <c r="AGK321" s="96"/>
      <c r="AGL321" s="96"/>
      <c r="AGM321" s="96"/>
      <c r="AGN321" s="96"/>
      <c r="AGO321" s="96"/>
      <c r="AGP321" s="96"/>
      <c r="AGQ321" s="96"/>
      <c r="AGR321" s="96"/>
      <c r="AGS321" s="96"/>
      <c r="AGT321" s="96"/>
      <c r="AGU321" s="96"/>
      <c r="AGV321" s="96"/>
      <c r="AGW321" s="96"/>
      <c r="AGX321" s="96"/>
      <c r="AGY321" s="96"/>
      <c r="AGZ321" s="96"/>
      <c r="AHA321" s="96"/>
      <c r="AHB321" s="96"/>
      <c r="AHC321" s="96"/>
      <c r="AHD321" s="96"/>
      <c r="AHE321" s="96"/>
      <c r="AHF321" s="96"/>
      <c r="AHG321" s="96"/>
      <c r="AHH321" s="96"/>
      <c r="AHI321" s="96"/>
      <c r="AHJ321" s="96"/>
      <c r="AHK321" s="96"/>
      <c r="AHL321" s="96"/>
      <c r="AHM321" s="96"/>
      <c r="AHN321" s="96"/>
      <c r="AHO321" s="96"/>
      <c r="AHP321" s="96"/>
      <c r="AHQ321" s="96"/>
      <c r="AHR321" s="96"/>
      <c r="AHS321" s="96"/>
      <c r="AHT321" s="96"/>
      <c r="AHU321" s="96"/>
      <c r="AHV321" s="96"/>
      <c r="AHW321" s="96"/>
      <c r="AHX321" s="96"/>
      <c r="AHY321" s="96"/>
      <c r="AHZ321" s="96"/>
      <c r="AIA321" s="96"/>
      <c r="AIB321" s="96"/>
      <c r="AIC321" s="96"/>
      <c r="AID321" s="96"/>
      <c r="AIE321" s="96"/>
      <c r="AIF321" s="96"/>
      <c r="AIG321" s="96"/>
      <c r="AIH321" s="96"/>
      <c r="AII321" s="96"/>
      <c r="AIJ321" s="96"/>
      <c r="AIK321" s="96"/>
      <c r="AIL321" s="96"/>
      <c r="AIM321" s="96"/>
      <c r="AIN321" s="96"/>
      <c r="AIO321" s="96"/>
      <c r="AIP321" s="96"/>
      <c r="AIQ321" s="96"/>
      <c r="AIR321" s="96"/>
      <c r="AIS321" s="96"/>
      <c r="AIT321" s="96"/>
      <c r="AIU321" s="96"/>
      <c r="AIV321" s="96"/>
      <c r="AIW321" s="96"/>
      <c r="AIX321" s="96"/>
      <c r="AIY321" s="96"/>
      <c r="AIZ321" s="96"/>
      <c r="AJA321" s="96"/>
      <c r="AJB321" s="96"/>
      <c r="AJC321" s="96"/>
      <c r="AJD321" s="96"/>
      <c r="AJE321" s="96"/>
      <c r="AJF321" s="96"/>
      <c r="AJG321" s="96"/>
      <c r="AJH321" s="96"/>
      <c r="AJI321" s="96"/>
      <c r="AJJ321" s="96"/>
      <c r="AJK321" s="96"/>
      <c r="AJL321" s="96"/>
      <c r="AJM321" s="96"/>
      <c r="AJN321" s="96"/>
      <c r="AJO321" s="96"/>
      <c r="AJP321" s="96"/>
      <c r="AJQ321" s="96"/>
      <c r="AJR321" s="96"/>
      <c r="AJS321" s="96"/>
      <c r="AJT321" s="96"/>
      <c r="AJU321" s="96"/>
      <c r="AJV321" s="96"/>
      <c r="AJW321" s="96"/>
      <c r="AJX321" s="96"/>
      <c r="AJY321" s="96"/>
      <c r="AJZ321" s="96"/>
      <c r="AKA321" s="96"/>
      <c r="AKB321" s="96"/>
      <c r="AKC321" s="96"/>
      <c r="AKD321" s="96"/>
      <c r="AKE321" s="96"/>
      <c r="AKF321" s="96"/>
      <c r="AKG321" s="96"/>
      <c r="AKH321" s="96"/>
      <c r="AKI321" s="96"/>
      <c r="AKJ321" s="96"/>
      <c r="AKK321" s="96"/>
      <c r="AKL321" s="96"/>
      <c r="AKM321" s="96"/>
      <c r="AKN321" s="96"/>
      <c r="AKO321" s="96"/>
      <c r="AKP321" s="96"/>
      <c r="AKQ321" s="96"/>
      <c r="AKR321" s="96"/>
      <c r="AKS321" s="96"/>
      <c r="AKT321" s="96"/>
      <c r="AKU321" s="96"/>
      <c r="AKV321" s="96"/>
      <c r="AKW321" s="96"/>
      <c r="AKX321" s="96"/>
      <c r="AKY321" s="96"/>
      <c r="AKZ321" s="96"/>
      <c r="ALA321" s="96"/>
      <c r="ALB321" s="96"/>
      <c r="ALC321" s="96"/>
      <c r="ALD321" s="96"/>
      <c r="ALE321" s="96"/>
      <c r="ALF321" s="96"/>
      <c r="ALG321" s="96"/>
      <c r="ALH321" s="96"/>
      <c r="ALI321" s="96"/>
      <c r="ALJ321" s="96"/>
      <c r="ALK321" s="96"/>
      <c r="ALL321" s="96"/>
      <c r="ALM321" s="96"/>
      <c r="ALN321" s="96"/>
      <c r="ALO321" s="96"/>
      <c r="ALP321" s="96"/>
      <c r="ALQ321" s="96"/>
      <c r="ALR321" s="96"/>
      <c r="ALS321" s="96"/>
      <c r="ALT321" s="96"/>
      <c r="ALU321" s="96"/>
      <c r="ALV321" s="96"/>
      <c r="ALW321" s="96"/>
      <c r="ALX321" s="96"/>
      <c r="ALY321" s="96"/>
      <c r="ALZ321" s="96"/>
      <c r="AMA321" s="96"/>
      <c r="AMB321" s="96"/>
      <c r="AMC321" s="96"/>
      <c r="AMD321" s="96"/>
      <c r="AME321" s="96"/>
      <c r="AMF321" s="96"/>
      <c r="AMG321" s="96"/>
      <c r="AMH321" s="96"/>
      <c r="AMI321" s="96"/>
      <c r="AMJ321" s="96"/>
      <c r="AMK321" s="96"/>
      <c r="AML321" s="96"/>
      <c r="AMM321" s="96"/>
      <c r="AMN321" s="96"/>
      <c r="AMO321" s="96"/>
      <c r="AMP321" s="96"/>
      <c r="AMQ321" s="96"/>
      <c r="AMR321" s="96"/>
      <c r="AMS321" s="96"/>
      <c r="AMT321" s="96"/>
      <c r="AMU321" s="96"/>
      <c r="AMV321" s="96"/>
      <c r="AMW321" s="96"/>
      <c r="AMX321" s="96"/>
      <c r="AMY321" s="96"/>
      <c r="AMZ321" s="96"/>
      <c r="ANA321" s="96"/>
      <c r="ANB321" s="96"/>
      <c r="ANC321" s="96"/>
      <c r="AND321" s="96"/>
      <c r="ANE321" s="96"/>
      <c r="ANF321" s="96"/>
      <c r="ANG321" s="96"/>
      <c r="ANH321" s="96"/>
      <c r="ANI321" s="96"/>
      <c r="ANJ321" s="96"/>
      <c r="ANK321" s="96"/>
      <c r="ANL321" s="96"/>
      <c r="ANM321" s="96"/>
      <c r="ANN321" s="96"/>
      <c r="ANO321" s="96"/>
      <c r="ANP321" s="96"/>
      <c r="ANQ321" s="96"/>
      <c r="ANR321" s="96"/>
      <c r="ANS321" s="96"/>
      <c r="ANT321" s="96"/>
      <c r="ANU321" s="96"/>
      <c r="ANV321" s="96"/>
      <c r="ANW321" s="96"/>
      <c r="ANX321" s="96"/>
      <c r="ANY321" s="96"/>
      <c r="ANZ321" s="96"/>
      <c r="AOA321" s="96"/>
      <c r="AOB321" s="96"/>
      <c r="AOC321" s="96"/>
      <c r="AOD321" s="96"/>
      <c r="AOE321" s="96"/>
      <c r="AOF321" s="96"/>
      <c r="AOG321" s="96"/>
      <c r="AOH321" s="96"/>
      <c r="AOI321" s="96"/>
      <c r="AOJ321" s="96"/>
      <c r="AOK321" s="96"/>
      <c r="AOL321" s="96"/>
      <c r="AOM321" s="96"/>
      <c r="AON321" s="96"/>
      <c r="AOO321" s="96"/>
      <c r="AOP321" s="96"/>
      <c r="AOQ321" s="96"/>
      <c r="AOR321" s="96"/>
      <c r="AOS321" s="96"/>
      <c r="AOT321" s="96"/>
      <c r="AOU321" s="96"/>
      <c r="AOV321" s="96"/>
      <c r="AOW321" s="96"/>
      <c r="AOX321" s="96"/>
      <c r="AOY321" s="96"/>
      <c r="AOZ321" s="96"/>
      <c r="APA321" s="96"/>
      <c r="APB321" s="96"/>
      <c r="APC321" s="96"/>
      <c r="APD321" s="96"/>
      <c r="APE321" s="96"/>
      <c r="APF321" s="96"/>
      <c r="APG321" s="96"/>
      <c r="APH321" s="96"/>
      <c r="API321" s="96"/>
      <c r="APJ321" s="96"/>
      <c r="APK321" s="96"/>
      <c r="APL321" s="96"/>
      <c r="APM321" s="96"/>
      <c r="APN321" s="96"/>
      <c r="APO321" s="96"/>
      <c r="APP321" s="96"/>
      <c r="APQ321" s="96"/>
      <c r="APR321" s="96"/>
      <c r="APS321" s="96"/>
      <c r="APT321" s="96"/>
      <c r="APU321" s="96"/>
      <c r="APV321" s="96"/>
      <c r="APW321" s="96"/>
      <c r="APX321" s="96"/>
      <c r="APY321" s="96"/>
      <c r="APZ321" s="96"/>
      <c r="AQA321" s="96"/>
      <c r="AQB321" s="96"/>
      <c r="AQC321" s="96"/>
      <c r="AQD321" s="96"/>
      <c r="AQE321" s="96"/>
      <c r="AQF321" s="96"/>
      <c r="AQG321" s="96"/>
      <c r="AQH321" s="96"/>
      <c r="AQI321" s="96"/>
      <c r="AQJ321" s="96"/>
      <c r="AQK321" s="96"/>
      <c r="AQL321" s="96"/>
      <c r="AQM321" s="96"/>
      <c r="AQN321" s="96"/>
      <c r="AQO321" s="96"/>
      <c r="AQP321" s="96"/>
      <c r="AQQ321" s="96"/>
      <c r="AQR321" s="96"/>
      <c r="AQS321" s="96"/>
      <c r="AQT321" s="96"/>
      <c r="AQU321" s="96"/>
      <c r="AQV321" s="96"/>
      <c r="AQW321" s="96"/>
      <c r="AQX321" s="96"/>
      <c r="AQY321" s="96"/>
      <c r="AQZ321" s="96"/>
      <c r="ARA321" s="96"/>
      <c r="ARB321" s="96"/>
      <c r="ARC321" s="96"/>
      <c r="ARD321" s="96"/>
      <c r="ARE321" s="96"/>
      <c r="ARF321" s="96"/>
      <c r="ARG321" s="96"/>
      <c r="ARH321" s="96"/>
      <c r="ARI321" s="96"/>
      <c r="ARJ321" s="96"/>
      <c r="ARK321" s="96"/>
      <c r="ARL321" s="96"/>
      <c r="ARM321" s="96"/>
      <c r="ARN321" s="96"/>
      <c r="ARO321" s="96"/>
      <c r="ARP321" s="96"/>
      <c r="ARQ321" s="96"/>
      <c r="ARR321" s="96"/>
      <c r="ARS321" s="96"/>
      <c r="ART321" s="96"/>
      <c r="ARU321" s="96"/>
      <c r="ARV321" s="96"/>
      <c r="ARW321" s="96"/>
      <c r="ARX321" s="96"/>
      <c r="ARY321" s="96"/>
      <c r="ARZ321" s="96"/>
      <c r="ASA321" s="96"/>
      <c r="ASB321" s="96"/>
      <c r="ASC321" s="96"/>
      <c r="ASD321" s="96"/>
      <c r="ASE321" s="96"/>
      <c r="ASF321" s="96"/>
      <c r="ASG321" s="96"/>
      <c r="ASH321" s="96"/>
      <c r="ASI321" s="96"/>
      <c r="ASJ321" s="96"/>
      <c r="ASK321" s="96"/>
      <c r="ASL321" s="96"/>
      <c r="ASM321" s="96"/>
      <c r="ASN321" s="96"/>
      <c r="ASO321" s="96"/>
      <c r="ASP321" s="96"/>
      <c r="ASQ321" s="96"/>
      <c r="ASR321" s="96"/>
      <c r="ASS321" s="96"/>
      <c r="AST321" s="96"/>
      <c r="ASU321" s="96"/>
      <c r="ASV321" s="96"/>
      <c r="ASW321" s="96"/>
      <c r="ASX321" s="96"/>
      <c r="ASY321" s="96"/>
      <c r="ASZ321" s="96"/>
      <c r="ATA321" s="96"/>
      <c r="ATB321" s="96"/>
      <c r="ATC321" s="96"/>
      <c r="ATD321" s="96"/>
      <c r="ATE321" s="96"/>
      <c r="ATF321" s="96"/>
      <c r="ATG321" s="96"/>
      <c r="ATH321" s="96"/>
      <c r="ATI321" s="96"/>
      <c r="ATJ321" s="96"/>
      <c r="ATK321" s="96"/>
      <c r="ATL321" s="96"/>
      <c r="ATM321" s="96"/>
      <c r="ATN321" s="96"/>
      <c r="ATO321" s="96"/>
      <c r="ATP321" s="96"/>
      <c r="ATQ321" s="96"/>
      <c r="ATR321" s="96"/>
      <c r="ATS321" s="96"/>
      <c r="ATT321" s="96"/>
      <c r="ATU321" s="96"/>
      <c r="ATV321" s="96"/>
      <c r="ATW321" s="96"/>
      <c r="ATX321" s="96"/>
      <c r="ATY321" s="96"/>
      <c r="ATZ321" s="96"/>
      <c r="AUA321" s="96"/>
      <c r="AUB321" s="96"/>
      <c r="AUC321" s="96"/>
      <c r="AUD321" s="96"/>
      <c r="AUE321" s="96"/>
      <c r="AUF321" s="96"/>
      <c r="AUG321" s="96"/>
      <c r="AUH321" s="96"/>
      <c r="AUI321" s="96"/>
      <c r="AUJ321" s="96"/>
      <c r="AUK321" s="96"/>
      <c r="AUL321" s="96"/>
      <c r="AUM321" s="96"/>
      <c r="AUN321" s="96"/>
      <c r="AUO321" s="96"/>
      <c r="AUP321" s="96"/>
      <c r="AUQ321" s="96"/>
      <c r="AUR321" s="96"/>
      <c r="AUS321" s="96"/>
      <c r="AUT321" s="96"/>
      <c r="AUU321" s="96"/>
      <c r="AUV321" s="96"/>
      <c r="AUW321" s="96"/>
      <c r="AUX321" s="96"/>
      <c r="AUY321" s="96"/>
      <c r="AUZ321" s="96"/>
      <c r="AVA321" s="96"/>
      <c r="AVB321" s="96"/>
      <c r="AVC321" s="96"/>
      <c r="AVD321" s="96"/>
      <c r="AVE321" s="96"/>
      <c r="AVF321" s="96"/>
      <c r="AVG321" s="96"/>
      <c r="AVH321" s="96"/>
      <c r="AVI321" s="96"/>
      <c r="AVJ321" s="96"/>
      <c r="AVK321" s="96"/>
      <c r="AVL321" s="96"/>
      <c r="AVM321" s="96"/>
      <c r="AVN321" s="96"/>
      <c r="AVO321" s="96"/>
      <c r="AVP321" s="96"/>
      <c r="AVQ321" s="96"/>
      <c r="AVR321" s="96"/>
      <c r="AVS321" s="96"/>
      <c r="AVT321" s="96"/>
      <c r="AVU321" s="96"/>
      <c r="AVV321" s="96"/>
      <c r="AVW321" s="96"/>
      <c r="AVX321" s="96"/>
      <c r="AVY321" s="96"/>
      <c r="AVZ321" s="96"/>
      <c r="AWA321" s="96"/>
      <c r="AWB321" s="96"/>
      <c r="AWC321" s="96"/>
      <c r="AWD321" s="96"/>
      <c r="AWE321" s="96"/>
      <c r="AWF321" s="96"/>
      <c r="AWG321" s="96"/>
      <c r="AWH321" s="96"/>
      <c r="AWI321" s="96"/>
      <c r="AWJ321" s="96"/>
      <c r="AWK321" s="96"/>
      <c r="AWL321" s="96"/>
      <c r="AWM321" s="96"/>
      <c r="AWN321" s="96"/>
      <c r="AWO321" s="96"/>
      <c r="AWP321" s="96"/>
      <c r="AWQ321" s="96"/>
      <c r="AWR321" s="96"/>
      <c r="AWS321" s="96"/>
      <c r="AWT321" s="96"/>
      <c r="AWU321" s="96"/>
      <c r="AWV321" s="96"/>
      <c r="AWW321" s="96"/>
      <c r="AWX321" s="96"/>
      <c r="AWY321" s="96"/>
      <c r="AWZ321" s="96"/>
      <c r="AXA321" s="96"/>
      <c r="AXB321" s="96"/>
      <c r="AXC321" s="96"/>
      <c r="AXD321" s="96"/>
      <c r="AXE321" s="96"/>
      <c r="AXF321" s="96"/>
      <c r="AXG321" s="96"/>
      <c r="AXH321" s="96"/>
      <c r="AXI321" s="96"/>
      <c r="AXJ321" s="96"/>
      <c r="AXK321" s="96"/>
      <c r="AXL321" s="96"/>
      <c r="AXM321" s="96"/>
      <c r="AXN321" s="96"/>
      <c r="AXO321" s="96"/>
      <c r="AXP321" s="96"/>
      <c r="AXQ321" s="96"/>
      <c r="AXR321" s="96"/>
      <c r="AXS321" s="96"/>
      <c r="AXT321" s="96"/>
      <c r="AXU321" s="96"/>
      <c r="AXV321" s="96"/>
      <c r="AXW321" s="96"/>
      <c r="AXX321" s="96"/>
      <c r="AXY321" s="96"/>
      <c r="AXZ321" s="96"/>
      <c r="AYA321" s="96"/>
      <c r="AYB321" s="96"/>
      <c r="AYC321" s="96"/>
      <c r="AYD321" s="96"/>
      <c r="AYE321" s="96"/>
      <c r="AYF321" s="96"/>
      <c r="AYG321" s="96"/>
      <c r="AYH321" s="96"/>
      <c r="AYI321" s="96"/>
      <c r="AYJ321" s="96"/>
      <c r="AYK321" s="96"/>
      <c r="AYL321" s="96"/>
      <c r="AYM321" s="96"/>
      <c r="AYN321" s="96"/>
      <c r="AYO321" s="96"/>
      <c r="AYP321" s="96"/>
      <c r="AYQ321" s="96"/>
      <c r="AYR321" s="96"/>
      <c r="AYS321" s="96"/>
      <c r="AYT321" s="96"/>
      <c r="AYU321" s="96"/>
      <c r="AYV321" s="96"/>
      <c r="AYW321" s="96"/>
      <c r="AYX321" s="96"/>
      <c r="AYY321" s="96"/>
      <c r="AYZ321" s="96"/>
      <c r="AZA321" s="96"/>
      <c r="AZB321" s="96"/>
      <c r="AZC321" s="96"/>
      <c r="AZD321" s="96"/>
      <c r="AZE321" s="96"/>
      <c r="AZF321" s="96"/>
      <c r="AZG321" s="96"/>
      <c r="AZH321" s="96"/>
      <c r="AZI321" s="96"/>
      <c r="AZJ321" s="96"/>
      <c r="AZK321" s="96"/>
      <c r="AZL321" s="96"/>
      <c r="AZM321" s="96"/>
      <c r="AZN321" s="96"/>
      <c r="AZO321" s="96"/>
      <c r="AZP321" s="96"/>
      <c r="AZQ321" s="96"/>
      <c r="AZR321" s="96"/>
      <c r="AZS321" s="96"/>
      <c r="AZT321" s="96"/>
      <c r="AZU321" s="96"/>
      <c r="AZV321" s="96"/>
      <c r="AZW321" s="96"/>
      <c r="AZX321" s="96"/>
      <c r="AZY321" s="96"/>
      <c r="AZZ321" s="96"/>
      <c r="BAA321" s="96"/>
      <c r="BAB321" s="96"/>
      <c r="BAC321" s="96"/>
      <c r="BAD321" s="96"/>
      <c r="BAE321" s="96"/>
      <c r="BAF321" s="96"/>
      <c r="BAG321" s="96"/>
      <c r="BAH321" s="96"/>
      <c r="BAI321" s="96"/>
      <c r="BAJ321" s="96"/>
      <c r="BAK321" s="96"/>
      <c r="BAL321" s="96"/>
      <c r="BAM321" s="96"/>
      <c r="BAN321" s="96"/>
      <c r="BAO321" s="96"/>
      <c r="BAP321" s="96"/>
      <c r="BAQ321" s="96"/>
      <c r="BAR321" s="96"/>
      <c r="BAS321" s="96"/>
      <c r="BAT321" s="96"/>
      <c r="BAU321" s="96"/>
      <c r="BAV321" s="96"/>
      <c r="BAW321" s="96"/>
      <c r="BAX321" s="96"/>
      <c r="BAY321" s="96"/>
      <c r="BAZ321" s="96"/>
      <c r="BBA321" s="96"/>
      <c r="BBB321" s="96"/>
      <c r="BBC321" s="96"/>
      <c r="BBD321" s="96"/>
      <c r="BBE321" s="96"/>
      <c r="BBF321" s="96"/>
      <c r="BBG321" s="96"/>
      <c r="BBH321" s="96"/>
      <c r="BBI321" s="96"/>
      <c r="BBJ321" s="96"/>
      <c r="BBK321" s="96"/>
      <c r="BBL321" s="96"/>
      <c r="BBM321" s="96"/>
      <c r="BBN321" s="96"/>
      <c r="BBO321" s="96"/>
      <c r="BBP321" s="96"/>
      <c r="BBQ321" s="96"/>
      <c r="BBR321" s="96"/>
      <c r="BBS321" s="96"/>
      <c r="BBT321" s="96"/>
      <c r="BBU321" s="96"/>
      <c r="BBV321" s="96"/>
      <c r="BBW321" s="96"/>
      <c r="BBX321" s="96"/>
      <c r="BBY321" s="96"/>
      <c r="BBZ321" s="96"/>
      <c r="BCA321" s="96"/>
      <c r="BCB321" s="96"/>
      <c r="BCC321" s="96"/>
      <c r="BCD321" s="96"/>
      <c r="BCE321" s="96"/>
      <c r="BCF321" s="96"/>
      <c r="BCG321" s="96"/>
      <c r="BCH321" s="96"/>
      <c r="BCI321" s="96"/>
      <c r="BCJ321" s="96"/>
      <c r="BCK321" s="96"/>
      <c r="BCL321" s="96"/>
      <c r="BCM321" s="96"/>
      <c r="BCN321" s="96"/>
      <c r="BCO321" s="96"/>
      <c r="BCP321" s="96"/>
      <c r="BCQ321" s="96"/>
      <c r="BCR321" s="96"/>
      <c r="BCS321" s="96"/>
      <c r="BCT321" s="96"/>
      <c r="BCU321" s="96"/>
      <c r="BCV321" s="96"/>
      <c r="BCW321" s="96"/>
      <c r="BCX321" s="96"/>
      <c r="BCY321" s="96"/>
      <c r="BCZ321" s="96"/>
      <c r="BDA321" s="96"/>
      <c r="BDB321" s="96"/>
      <c r="BDC321" s="96"/>
      <c r="BDD321" s="96"/>
      <c r="BDE321" s="96"/>
      <c r="BDF321" s="96"/>
      <c r="BDG321" s="96"/>
      <c r="BDH321" s="96"/>
      <c r="BDI321" s="96"/>
      <c r="BDJ321" s="96"/>
      <c r="BDK321" s="96"/>
      <c r="BDL321" s="96"/>
      <c r="BDM321" s="96"/>
      <c r="BDN321" s="96"/>
      <c r="BDO321" s="96"/>
      <c r="BDP321" s="96"/>
      <c r="BDQ321" s="96"/>
      <c r="BDR321" s="96"/>
      <c r="BDS321" s="96"/>
      <c r="BDT321" s="96"/>
      <c r="BDU321" s="96"/>
      <c r="BDV321" s="96"/>
      <c r="BDW321" s="96"/>
      <c r="BDX321" s="96"/>
      <c r="BDY321" s="96"/>
      <c r="BDZ321" s="96"/>
      <c r="BEA321" s="96"/>
      <c r="BEB321" s="96"/>
      <c r="BEC321" s="96"/>
      <c r="BED321" s="96"/>
      <c r="BEE321" s="96"/>
      <c r="BEF321" s="96"/>
      <c r="BEG321" s="96"/>
      <c r="BEH321" s="96"/>
      <c r="BEI321" s="96"/>
      <c r="BEJ321" s="96"/>
      <c r="BEK321" s="96"/>
      <c r="BEL321" s="96"/>
      <c r="BEM321" s="96"/>
      <c r="BEN321" s="96"/>
      <c r="BEO321" s="96"/>
      <c r="BEP321" s="96"/>
      <c r="BEQ321" s="96"/>
      <c r="BER321" s="96"/>
      <c r="BES321" s="96"/>
      <c r="BET321" s="96"/>
      <c r="BEU321" s="96"/>
      <c r="BEV321" s="96"/>
      <c r="BEW321" s="96"/>
      <c r="BEX321" s="96"/>
      <c r="BEY321" s="96"/>
      <c r="BEZ321" s="96"/>
      <c r="BFA321" s="96"/>
      <c r="BFB321" s="96"/>
      <c r="BFC321" s="96"/>
      <c r="BFD321" s="96"/>
      <c r="BFE321" s="96"/>
      <c r="BFF321" s="96"/>
      <c r="BFG321" s="96"/>
      <c r="BFH321" s="96"/>
      <c r="BFI321" s="96"/>
      <c r="BFJ321" s="96"/>
      <c r="BFK321" s="96"/>
      <c r="BFL321" s="96"/>
      <c r="BFM321" s="96"/>
      <c r="BFN321" s="96"/>
      <c r="BFO321" s="96"/>
      <c r="BFP321" s="96"/>
      <c r="BFQ321" s="96"/>
      <c r="BFR321" s="96"/>
      <c r="BFS321" s="96"/>
      <c r="BFT321" s="96"/>
      <c r="BFU321" s="96"/>
      <c r="BFV321" s="96"/>
      <c r="BFW321" s="96"/>
      <c r="BFX321" s="96"/>
      <c r="BFY321" s="96"/>
      <c r="BFZ321" s="96"/>
      <c r="BGA321" s="96"/>
      <c r="BGB321" s="96"/>
      <c r="BGC321" s="96"/>
      <c r="BGD321" s="96"/>
      <c r="BGE321" s="96"/>
      <c r="BGF321" s="96"/>
      <c r="BGG321" s="96"/>
      <c r="BGH321" s="96"/>
      <c r="BGI321" s="96"/>
      <c r="BGJ321" s="96"/>
      <c r="BGK321" s="96"/>
      <c r="BGL321" s="96"/>
      <c r="BGM321" s="96"/>
      <c r="BGN321" s="96"/>
      <c r="BGO321" s="96"/>
      <c r="BGP321" s="96"/>
      <c r="BGQ321" s="96"/>
      <c r="BGR321" s="96"/>
      <c r="BGS321" s="96"/>
      <c r="BGT321" s="96"/>
      <c r="BGU321" s="96"/>
      <c r="BGV321" s="96"/>
      <c r="BGW321" s="96"/>
      <c r="BGX321" s="96"/>
      <c r="BGY321" s="96"/>
      <c r="BGZ321" s="96"/>
      <c r="BHA321" s="96"/>
      <c r="BHB321" s="96"/>
      <c r="BHC321" s="96"/>
      <c r="BHD321" s="96"/>
      <c r="BHE321" s="96"/>
      <c r="BHF321" s="96"/>
      <c r="BHG321" s="96"/>
      <c r="BHH321" s="96"/>
      <c r="BHI321" s="96"/>
      <c r="BHJ321" s="96"/>
      <c r="BHK321" s="96"/>
      <c r="BHL321" s="96"/>
      <c r="BHM321" s="96"/>
      <c r="BHN321" s="96"/>
      <c r="BHO321" s="96"/>
      <c r="BHP321" s="96"/>
      <c r="BHQ321" s="96"/>
      <c r="BHR321" s="96"/>
      <c r="BHS321" s="96"/>
      <c r="BHT321" s="96"/>
      <c r="BHU321" s="96"/>
      <c r="BHV321" s="96"/>
      <c r="BHW321" s="96"/>
      <c r="BHX321" s="96"/>
      <c r="BHY321" s="96"/>
      <c r="BHZ321" s="96"/>
      <c r="BIA321" s="96"/>
      <c r="BIB321" s="96"/>
      <c r="BIC321" s="96"/>
      <c r="BID321" s="96"/>
      <c r="BIE321" s="96"/>
      <c r="BIF321" s="96"/>
      <c r="BIG321" s="96"/>
      <c r="BIH321" s="96"/>
      <c r="BII321" s="96"/>
      <c r="BIJ321" s="96"/>
      <c r="BIK321" s="96"/>
      <c r="BIL321" s="96"/>
      <c r="BIM321" s="96"/>
      <c r="BIN321" s="96"/>
      <c r="BIO321" s="96"/>
      <c r="BIP321" s="96"/>
      <c r="BIQ321" s="96"/>
      <c r="BIR321" s="96"/>
      <c r="BIS321" s="96"/>
      <c r="BIT321" s="96"/>
      <c r="BIU321" s="96"/>
      <c r="BIV321" s="96"/>
      <c r="BIW321" s="96"/>
      <c r="BIX321" s="96"/>
      <c r="BIY321" s="96"/>
      <c r="BIZ321" s="96"/>
      <c r="BJA321" s="96"/>
      <c r="BJB321" s="96"/>
      <c r="BJC321" s="96"/>
      <c r="BJD321" s="96"/>
      <c r="BJE321" s="96"/>
      <c r="BJF321" s="96"/>
      <c r="BJG321" s="96"/>
      <c r="BJH321" s="96"/>
      <c r="BJI321" s="96"/>
      <c r="BJJ321" s="96"/>
      <c r="BJK321" s="96"/>
      <c r="BJL321" s="96"/>
      <c r="BJM321" s="96"/>
      <c r="BJN321" s="96"/>
      <c r="BJO321" s="96"/>
      <c r="BJP321" s="96"/>
      <c r="BJQ321" s="96"/>
      <c r="BJR321" s="96"/>
      <c r="BJS321" s="96"/>
      <c r="BJT321" s="96"/>
      <c r="BJU321" s="96"/>
      <c r="BJV321" s="96"/>
      <c r="BJW321" s="96"/>
      <c r="BJX321" s="96"/>
      <c r="BJY321" s="96"/>
      <c r="BJZ321" s="96"/>
      <c r="BKA321" s="96"/>
      <c r="BKB321" s="96"/>
      <c r="BKC321" s="96"/>
      <c r="BKD321" s="96"/>
      <c r="BKE321" s="96"/>
      <c r="BKF321" s="96"/>
      <c r="BKG321" s="96"/>
      <c r="BKH321" s="96"/>
      <c r="BKI321" s="96"/>
      <c r="BKJ321" s="96"/>
      <c r="BKK321" s="96"/>
      <c r="BKL321" s="96"/>
      <c r="BKM321" s="96"/>
      <c r="BKN321" s="96"/>
      <c r="BKO321" s="96"/>
      <c r="BKP321" s="96"/>
      <c r="BKQ321" s="96"/>
      <c r="BKR321" s="96"/>
      <c r="BKS321" s="96"/>
      <c r="BKT321" s="96"/>
      <c r="BKU321" s="96"/>
      <c r="BKV321" s="96"/>
      <c r="BKW321" s="96"/>
      <c r="BKX321" s="96"/>
      <c r="BKY321" s="96"/>
      <c r="BKZ321" s="96"/>
      <c r="BLA321" s="96"/>
      <c r="BLB321" s="96"/>
      <c r="BLC321" s="96"/>
      <c r="BLD321" s="96"/>
      <c r="BLE321" s="96"/>
      <c r="BLF321" s="96"/>
      <c r="BLG321" s="96"/>
      <c r="BLH321" s="96"/>
      <c r="BLI321" s="96"/>
      <c r="BLJ321" s="96"/>
      <c r="BLK321" s="96"/>
      <c r="BLL321" s="96"/>
      <c r="BLM321" s="96"/>
      <c r="BLN321" s="96"/>
      <c r="BLO321" s="96"/>
      <c r="BLP321" s="96"/>
      <c r="BLQ321" s="96"/>
      <c r="BLR321" s="96"/>
      <c r="BLS321" s="96"/>
      <c r="BLT321" s="96"/>
      <c r="BLU321" s="96"/>
      <c r="BLV321" s="96"/>
      <c r="BLW321" s="96"/>
      <c r="BLX321" s="96"/>
      <c r="BLY321" s="96"/>
      <c r="BLZ321" s="96"/>
      <c r="BMA321" s="96"/>
      <c r="BMB321" s="96"/>
      <c r="BMC321" s="96"/>
      <c r="BMD321" s="96"/>
      <c r="BME321" s="96"/>
      <c r="BMF321" s="96"/>
      <c r="BMG321" s="96"/>
      <c r="BMH321" s="96"/>
      <c r="BMI321" s="96"/>
      <c r="BMJ321" s="96"/>
      <c r="BMK321" s="96"/>
      <c r="BML321" s="96"/>
      <c r="BMM321" s="96"/>
      <c r="BMN321" s="96"/>
      <c r="BMO321" s="96"/>
      <c r="BMP321" s="96"/>
      <c r="BMQ321" s="96"/>
      <c r="BMR321" s="96"/>
      <c r="BMS321" s="96"/>
      <c r="BMT321" s="96"/>
      <c r="BMU321" s="96"/>
      <c r="BMV321" s="96"/>
      <c r="BMW321" s="96"/>
      <c r="BMX321" s="96"/>
      <c r="BMY321" s="96"/>
      <c r="BMZ321" s="96"/>
      <c r="BNA321" s="96"/>
      <c r="BNB321" s="96"/>
      <c r="BNC321" s="96"/>
      <c r="BND321" s="96"/>
      <c r="BNE321" s="96"/>
      <c r="BNF321" s="96"/>
      <c r="BNG321" s="96"/>
      <c r="BNH321" s="96"/>
      <c r="BNI321" s="96"/>
      <c r="BNJ321" s="96"/>
      <c r="BNK321" s="96"/>
      <c r="BNL321" s="96"/>
      <c r="BNM321" s="96"/>
      <c r="BNN321" s="96"/>
      <c r="BNO321" s="96"/>
      <c r="BNP321" s="96"/>
      <c r="BNQ321" s="96"/>
      <c r="BNR321" s="96"/>
      <c r="BNS321" s="96"/>
      <c r="BNT321" s="96"/>
      <c r="BNU321" s="96"/>
      <c r="BNV321" s="96"/>
      <c r="BNW321" s="96"/>
      <c r="BNX321" s="96"/>
      <c r="BNY321" s="96"/>
      <c r="BNZ321" s="96"/>
      <c r="BOA321" s="96"/>
      <c r="BOB321" s="96"/>
      <c r="BOC321" s="96"/>
      <c r="BOD321" s="96"/>
      <c r="BOE321" s="96"/>
      <c r="BOF321" s="96"/>
      <c r="BOG321" s="96"/>
      <c r="BOH321" s="96"/>
      <c r="BOI321" s="96"/>
      <c r="BOJ321" s="96"/>
      <c r="BOK321" s="96"/>
      <c r="BOL321" s="96"/>
      <c r="BOM321" s="96"/>
      <c r="BON321" s="96"/>
      <c r="BOO321" s="96"/>
      <c r="BOP321" s="96"/>
      <c r="BOQ321" s="96"/>
      <c r="BOR321" s="96"/>
      <c r="BOS321" s="96"/>
      <c r="BOT321" s="96"/>
      <c r="BOU321" s="96"/>
      <c r="BOV321" s="96"/>
      <c r="BOW321" s="96"/>
      <c r="BOX321" s="96"/>
      <c r="BOY321" s="96"/>
      <c r="BOZ321" s="96"/>
      <c r="BPA321" s="96"/>
      <c r="BPB321" s="96"/>
      <c r="BPC321" s="96"/>
      <c r="BPD321" s="96"/>
      <c r="BPE321" s="96"/>
      <c r="BPF321" s="96"/>
      <c r="BPG321" s="96"/>
      <c r="BPH321" s="96"/>
      <c r="BPI321" s="96"/>
      <c r="BPJ321" s="96"/>
      <c r="BPK321" s="96"/>
      <c r="BPL321" s="96"/>
      <c r="BPM321" s="96"/>
      <c r="BPN321" s="96"/>
      <c r="BPO321" s="96"/>
      <c r="BPP321" s="96"/>
      <c r="BPQ321" s="96"/>
      <c r="BPR321" s="96"/>
      <c r="BPS321" s="96"/>
      <c r="BPT321" s="96"/>
      <c r="BPU321" s="96"/>
      <c r="BPV321" s="96"/>
      <c r="BPW321" s="96"/>
      <c r="BPX321" s="96"/>
      <c r="BPY321" s="96"/>
      <c r="BPZ321" s="96"/>
      <c r="BQA321" s="96"/>
      <c r="BQB321" s="96"/>
      <c r="BQC321" s="96"/>
      <c r="BQD321" s="96"/>
      <c r="BQE321" s="96"/>
      <c r="BQF321" s="96"/>
      <c r="BQG321" s="96"/>
      <c r="BQH321" s="96"/>
      <c r="BQI321" s="96"/>
      <c r="BQJ321" s="96"/>
      <c r="BQK321" s="96"/>
      <c r="BQL321" s="96"/>
      <c r="BQM321" s="96"/>
      <c r="BQN321" s="96"/>
      <c r="BQO321" s="96"/>
      <c r="BQP321" s="96"/>
      <c r="BQQ321" s="96"/>
      <c r="BQR321" s="96"/>
      <c r="BQS321" s="96"/>
      <c r="BQT321" s="96"/>
      <c r="BQU321" s="96"/>
      <c r="BQV321" s="96"/>
      <c r="BQW321" s="96"/>
      <c r="BQX321" s="96"/>
      <c r="BQY321" s="96"/>
      <c r="BQZ321" s="96"/>
      <c r="BRA321" s="96"/>
      <c r="BRB321" s="96"/>
      <c r="BRC321" s="96"/>
      <c r="BRD321" s="96"/>
      <c r="BRE321" s="96"/>
      <c r="BRF321" s="96"/>
      <c r="BRG321" s="96"/>
      <c r="BRH321" s="96"/>
      <c r="BRI321" s="96"/>
      <c r="BRJ321" s="96"/>
      <c r="BRK321" s="96"/>
      <c r="BRL321" s="96"/>
      <c r="BRM321" s="96"/>
      <c r="BRN321" s="96"/>
      <c r="BRO321" s="96"/>
      <c r="BRP321" s="96"/>
      <c r="BRQ321" s="96"/>
      <c r="BRR321" s="96"/>
      <c r="BRS321" s="96"/>
      <c r="BRT321" s="96"/>
      <c r="BRU321" s="96"/>
      <c r="BRV321" s="96"/>
      <c r="BRW321" s="96"/>
      <c r="BRX321" s="96"/>
      <c r="BRY321" s="96"/>
      <c r="BRZ321" s="96"/>
      <c r="BSA321" s="96"/>
      <c r="BSB321" s="96"/>
      <c r="BSC321" s="96"/>
      <c r="BSD321" s="96"/>
      <c r="BSE321" s="96"/>
      <c r="BSF321" s="96"/>
      <c r="BSG321" s="96"/>
      <c r="BSH321" s="96"/>
      <c r="BSI321" s="96"/>
      <c r="BSJ321" s="96"/>
      <c r="BSK321" s="96"/>
      <c r="BSL321" s="96"/>
      <c r="BSM321" s="96"/>
      <c r="BSN321" s="96"/>
      <c r="BSO321" s="96"/>
      <c r="BSP321" s="96"/>
      <c r="BSQ321" s="96"/>
      <c r="BSR321" s="96"/>
      <c r="BSS321" s="96"/>
      <c r="BST321" s="96"/>
      <c r="BSU321" s="96"/>
      <c r="BSV321" s="96"/>
      <c r="BSW321" s="96"/>
      <c r="BSX321" s="96"/>
      <c r="BSY321" s="96"/>
      <c r="BSZ321" s="96"/>
      <c r="BTA321" s="96"/>
      <c r="BTB321" s="96"/>
      <c r="BTC321" s="96"/>
      <c r="BTD321" s="96"/>
      <c r="BTE321" s="96"/>
      <c r="BTF321" s="96"/>
      <c r="BTG321" s="96"/>
      <c r="BTH321" s="96"/>
      <c r="BTI321" s="96"/>
      <c r="BTJ321" s="96"/>
      <c r="BTK321" s="96"/>
      <c r="BTL321" s="96"/>
      <c r="BTM321" s="96"/>
      <c r="BTN321" s="96"/>
      <c r="BTO321" s="96"/>
      <c r="BTP321" s="96"/>
      <c r="BTQ321" s="96"/>
      <c r="BTR321" s="96"/>
      <c r="BTS321" s="96"/>
      <c r="BTT321" s="96"/>
      <c r="BTU321" s="96"/>
      <c r="BTV321" s="96"/>
      <c r="BTW321" s="96"/>
      <c r="BTX321" s="96"/>
      <c r="BTY321" s="96"/>
      <c r="BTZ321" s="96"/>
      <c r="BUA321" s="96"/>
      <c r="BUB321" s="96"/>
      <c r="BUC321" s="96"/>
      <c r="BUD321" s="96"/>
      <c r="BUE321" s="96"/>
      <c r="BUF321" s="96"/>
      <c r="BUG321" s="96"/>
      <c r="BUH321" s="96"/>
      <c r="BUI321" s="96"/>
      <c r="BUJ321" s="96"/>
      <c r="BUK321" s="96"/>
      <c r="BUL321" s="96"/>
      <c r="BUM321" s="96"/>
      <c r="BUN321" s="96"/>
      <c r="BUO321" s="96"/>
      <c r="BUP321" s="96"/>
      <c r="BUQ321" s="96"/>
      <c r="BUR321" s="96"/>
      <c r="BUS321" s="96"/>
      <c r="BUT321" s="96"/>
      <c r="BUU321" s="96"/>
      <c r="BUV321" s="96"/>
      <c r="BUW321" s="96"/>
      <c r="BUX321" s="96"/>
      <c r="BUY321" s="96"/>
      <c r="BUZ321" s="96"/>
      <c r="BVA321" s="96"/>
      <c r="BVB321" s="96"/>
      <c r="BVC321" s="96"/>
      <c r="BVD321" s="96"/>
      <c r="BVE321" s="96"/>
      <c r="BVF321" s="96"/>
      <c r="BVG321" s="96"/>
      <c r="BVH321" s="96"/>
      <c r="BVI321" s="96"/>
      <c r="BVJ321" s="96"/>
      <c r="BVK321" s="96"/>
      <c r="BVL321" s="96"/>
      <c r="BVM321" s="96"/>
      <c r="BVN321" s="96"/>
      <c r="BVO321" s="96"/>
      <c r="BVP321" s="96"/>
      <c r="BVQ321" s="96"/>
      <c r="BVR321" s="96"/>
      <c r="BVS321" s="96"/>
      <c r="BVT321" s="96"/>
      <c r="BVU321" s="96"/>
      <c r="BVV321" s="96"/>
      <c r="BVW321" s="96"/>
      <c r="BVX321" s="96"/>
      <c r="BVY321" s="96"/>
      <c r="BVZ321" s="96"/>
      <c r="BWA321" s="96"/>
      <c r="BWB321" s="96"/>
      <c r="BWC321" s="96"/>
      <c r="BWD321" s="96"/>
      <c r="BWE321" s="96"/>
      <c r="BWF321" s="96"/>
      <c r="BWG321" s="96"/>
      <c r="BWH321" s="96"/>
      <c r="BWI321" s="96"/>
      <c r="BWJ321" s="96"/>
      <c r="BWK321" s="96"/>
      <c r="BWL321" s="96"/>
      <c r="BWM321" s="96"/>
      <c r="BWN321" s="96"/>
      <c r="BWO321" s="96"/>
      <c r="BWP321" s="96"/>
      <c r="BWQ321" s="96"/>
      <c r="BWR321" s="96"/>
      <c r="BWS321" s="96"/>
      <c r="BWT321" s="96"/>
      <c r="BWU321" s="96"/>
      <c r="BWV321" s="96"/>
      <c r="BWW321" s="96"/>
      <c r="BWX321" s="96"/>
      <c r="BWY321" s="96"/>
      <c r="BWZ321" s="96"/>
      <c r="BXA321" s="96"/>
      <c r="BXB321" s="96"/>
      <c r="BXC321" s="96"/>
      <c r="BXD321" s="96"/>
      <c r="BXE321" s="96"/>
      <c r="BXF321" s="96"/>
      <c r="BXG321" s="96"/>
      <c r="BXH321" s="96"/>
      <c r="BXI321" s="96"/>
      <c r="BXJ321" s="96"/>
      <c r="BXK321" s="96"/>
      <c r="BXL321" s="96"/>
      <c r="BXM321" s="96"/>
      <c r="BXN321" s="96"/>
      <c r="BXO321" s="96"/>
      <c r="BXP321" s="96"/>
      <c r="BXQ321" s="96"/>
      <c r="BXR321" s="96"/>
      <c r="BXS321" s="96"/>
      <c r="BXT321" s="96"/>
      <c r="BXU321" s="96"/>
      <c r="BXV321" s="96"/>
      <c r="BXW321" s="96"/>
      <c r="BXX321" s="96"/>
      <c r="BXY321" s="96"/>
      <c r="BXZ321" s="96"/>
      <c r="BYA321" s="96"/>
      <c r="BYB321" s="96"/>
      <c r="BYC321" s="96"/>
      <c r="BYD321" s="96"/>
      <c r="BYE321" s="96"/>
      <c r="BYF321" s="96"/>
      <c r="BYG321" s="96"/>
      <c r="BYH321" s="96"/>
      <c r="BYI321" s="96"/>
      <c r="BYJ321" s="96"/>
      <c r="BYK321" s="96"/>
      <c r="BYL321" s="96"/>
      <c r="BYM321" s="96"/>
      <c r="BYN321" s="96"/>
      <c r="BYO321" s="96"/>
      <c r="BYP321" s="96"/>
      <c r="BYQ321" s="96"/>
      <c r="BYR321" s="96"/>
      <c r="BYS321" s="96"/>
      <c r="BYT321" s="96"/>
      <c r="BYU321" s="96"/>
      <c r="BYV321" s="96"/>
      <c r="BYW321" s="96"/>
      <c r="BYX321" s="96"/>
      <c r="BYY321" s="96"/>
      <c r="BYZ321" s="96"/>
      <c r="BZA321" s="96"/>
      <c r="BZB321" s="96"/>
      <c r="BZC321" s="96"/>
      <c r="BZD321" s="96"/>
      <c r="BZE321" s="96"/>
      <c r="BZF321" s="96"/>
      <c r="BZG321" s="96"/>
      <c r="BZH321" s="96"/>
      <c r="BZI321" s="96"/>
      <c r="BZJ321" s="96"/>
      <c r="BZK321" s="96"/>
      <c r="BZL321" s="96"/>
      <c r="BZM321" s="96"/>
      <c r="BZN321" s="96"/>
      <c r="BZO321" s="96"/>
      <c r="BZP321" s="96"/>
      <c r="BZQ321" s="96"/>
      <c r="BZR321" s="96"/>
      <c r="BZS321" s="96"/>
      <c r="BZT321" s="96"/>
      <c r="BZU321" s="96"/>
      <c r="BZV321" s="96"/>
      <c r="BZW321" s="96"/>
      <c r="BZX321" s="96"/>
      <c r="BZY321" s="96"/>
      <c r="BZZ321" s="96"/>
      <c r="CAA321" s="96"/>
      <c r="CAB321" s="96"/>
      <c r="CAC321" s="96"/>
      <c r="CAD321" s="96"/>
      <c r="CAE321" s="96"/>
      <c r="CAF321" s="96"/>
      <c r="CAG321" s="96"/>
      <c r="CAH321" s="96"/>
      <c r="CAI321" s="96"/>
      <c r="CAJ321" s="96"/>
      <c r="CAK321" s="96"/>
      <c r="CAL321" s="96"/>
      <c r="CAM321" s="96"/>
      <c r="CAN321" s="96"/>
      <c r="CAO321" s="96"/>
      <c r="CAP321" s="96"/>
      <c r="CAQ321" s="96"/>
      <c r="CAR321" s="96"/>
      <c r="CAS321" s="96"/>
      <c r="CAT321" s="96"/>
      <c r="CAU321" s="96"/>
      <c r="CAV321" s="96"/>
      <c r="CAW321" s="96"/>
      <c r="CAX321" s="96"/>
      <c r="CAY321" s="96"/>
      <c r="CAZ321" s="96"/>
      <c r="CBA321" s="96"/>
      <c r="CBB321" s="96"/>
      <c r="CBC321" s="96"/>
      <c r="CBD321" s="96"/>
      <c r="CBE321" s="96"/>
      <c r="CBF321" s="96"/>
      <c r="CBG321" s="96"/>
      <c r="CBH321" s="96"/>
      <c r="CBI321" s="96"/>
      <c r="CBJ321" s="96"/>
      <c r="CBK321" s="96"/>
      <c r="CBL321" s="96"/>
      <c r="CBM321" s="96"/>
      <c r="CBN321" s="96"/>
      <c r="CBO321" s="96"/>
      <c r="CBP321" s="96"/>
      <c r="CBQ321" s="96"/>
      <c r="CBR321" s="96"/>
      <c r="CBS321" s="96"/>
      <c r="CBT321" s="96"/>
      <c r="CBU321" s="96"/>
      <c r="CBV321" s="96"/>
      <c r="CBW321" s="96"/>
      <c r="CBX321" s="96"/>
      <c r="CBY321" s="96"/>
      <c r="CBZ321" s="96"/>
      <c r="CCA321" s="96"/>
      <c r="CCB321" s="96"/>
      <c r="CCC321" s="96"/>
      <c r="CCD321" s="96"/>
      <c r="CCE321" s="96"/>
      <c r="CCF321" s="96"/>
      <c r="CCG321" s="96"/>
      <c r="CCH321" s="96"/>
      <c r="CCI321" s="96"/>
      <c r="CCJ321" s="96"/>
      <c r="CCK321" s="96"/>
      <c r="CCL321" s="96"/>
      <c r="CCM321" s="96"/>
      <c r="CCN321" s="96"/>
      <c r="CCO321" s="96"/>
      <c r="CCP321" s="96"/>
      <c r="CCQ321" s="96"/>
      <c r="CCR321" s="96"/>
      <c r="CCS321" s="96"/>
      <c r="CCT321" s="96"/>
      <c r="CCU321" s="96"/>
      <c r="CCV321" s="96"/>
      <c r="CCW321" s="96"/>
      <c r="CCX321" s="96"/>
      <c r="CCY321" s="96"/>
      <c r="CCZ321" s="96"/>
      <c r="CDA321" s="96"/>
      <c r="CDB321" s="96"/>
      <c r="CDC321" s="96"/>
      <c r="CDD321" s="96"/>
      <c r="CDE321" s="96"/>
      <c r="CDF321" s="96"/>
      <c r="CDG321" s="96"/>
      <c r="CDH321" s="96"/>
      <c r="CDI321" s="96"/>
      <c r="CDJ321" s="96"/>
      <c r="CDK321" s="96"/>
      <c r="CDL321" s="96"/>
      <c r="CDM321" s="96"/>
      <c r="CDN321" s="96"/>
      <c r="CDO321" s="96"/>
      <c r="CDP321" s="96"/>
      <c r="CDQ321" s="96"/>
      <c r="CDR321" s="96"/>
      <c r="CDS321" s="96"/>
      <c r="CDT321" s="96"/>
      <c r="CDU321" s="96"/>
      <c r="CDV321" s="96"/>
      <c r="CDW321" s="96"/>
      <c r="CDX321" s="96"/>
      <c r="CDY321" s="96"/>
      <c r="CDZ321" s="96"/>
      <c r="CEA321" s="96"/>
      <c r="CEB321" s="96"/>
      <c r="CEC321" s="96"/>
      <c r="CED321" s="96"/>
      <c r="CEE321" s="96"/>
      <c r="CEF321" s="96"/>
      <c r="CEG321" s="96"/>
      <c r="CEH321" s="96"/>
      <c r="CEI321" s="96"/>
      <c r="CEJ321" s="96"/>
      <c r="CEK321" s="96"/>
      <c r="CEL321" s="96"/>
      <c r="CEM321" s="96"/>
      <c r="CEN321" s="96"/>
      <c r="CEO321" s="96"/>
      <c r="CEP321" s="96"/>
      <c r="CEQ321" s="96"/>
      <c r="CER321" s="96"/>
      <c r="CES321" s="96"/>
      <c r="CET321" s="96"/>
      <c r="CEU321" s="96"/>
      <c r="CEV321" s="96"/>
      <c r="CEW321" s="96"/>
      <c r="CEX321" s="96"/>
      <c r="CEY321" s="96"/>
      <c r="CEZ321" s="96"/>
      <c r="CFA321" s="96"/>
      <c r="CFB321" s="96"/>
      <c r="CFC321" s="96"/>
      <c r="CFD321" s="96"/>
      <c r="CFE321" s="96"/>
      <c r="CFF321" s="96"/>
      <c r="CFG321" s="96"/>
      <c r="CFH321" s="96"/>
      <c r="CFI321" s="96"/>
      <c r="CFJ321" s="96"/>
      <c r="CFK321" s="96"/>
      <c r="CFL321" s="96"/>
      <c r="CFM321" s="96"/>
      <c r="CFN321" s="96"/>
      <c r="CFO321" s="96"/>
      <c r="CFP321" s="96"/>
      <c r="CFQ321" s="96"/>
      <c r="CFR321" s="96"/>
      <c r="CFS321" s="96"/>
      <c r="CFT321" s="96"/>
      <c r="CFU321" s="96"/>
      <c r="CFV321" s="96"/>
      <c r="CFW321" s="96"/>
      <c r="CFX321" s="96"/>
      <c r="CFY321" s="96"/>
      <c r="CFZ321" s="96"/>
      <c r="CGA321" s="96"/>
      <c r="CGB321" s="96"/>
      <c r="CGC321" s="96"/>
      <c r="CGD321" s="96"/>
      <c r="CGE321" s="96"/>
      <c r="CGF321" s="96"/>
      <c r="CGG321" s="96"/>
      <c r="CGH321" s="96"/>
      <c r="CGI321" s="96"/>
      <c r="CGJ321" s="96"/>
      <c r="CGK321" s="96"/>
      <c r="CGL321" s="96"/>
      <c r="CGM321" s="96"/>
      <c r="CGN321" s="96"/>
      <c r="CGO321" s="96"/>
      <c r="CGP321" s="96"/>
      <c r="CGQ321" s="96"/>
      <c r="CGR321" s="96"/>
      <c r="CGS321" s="96"/>
      <c r="CGT321" s="96"/>
      <c r="CGU321" s="96"/>
      <c r="CGV321" s="96"/>
      <c r="CGW321" s="96"/>
      <c r="CGX321" s="96"/>
      <c r="CGY321" s="96"/>
      <c r="CGZ321" s="96"/>
      <c r="CHA321" s="96"/>
      <c r="CHB321" s="96"/>
      <c r="CHC321" s="96"/>
      <c r="CHD321" s="96"/>
      <c r="CHE321" s="96"/>
      <c r="CHF321" s="96"/>
      <c r="CHG321" s="96"/>
      <c r="CHH321" s="96"/>
      <c r="CHI321" s="96"/>
      <c r="CHJ321" s="96"/>
      <c r="CHK321" s="96"/>
      <c r="CHL321" s="96"/>
      <c r="CHM321" s="96"/>
      <c r="CHN321" s="96"/>
      <c r="CHO321" s="96"/>
      <c r="CHP321" s="96"/>
      <c r="CHQ321" s="96"/>
      <c r="CHR321" s="96"/>
      <c r="CHS321" s="96"/>
      <c r="CHT321" s="96"/>
      <c r="CHU321" s="96"/>
      <c r="CHV321" s="96"/>
      <c r="CHW321" s="96"/>
      <c r="CHX321" s="96"/>
      <c r="CHY321" s="96"/>
      <c r="CHZ321" s="96"/>
      <c r="CIA321" s="96"/>
      <c r="CIB321" s="96"/>
      <c r="CIC321" s="96"/>
      <c r="CID321" s="96"/>
      <c r="CIE321" s="96"/>
      <c r="CIF321" s="96"/>
      <c r="CIG321" s="96"/>
      <c r="CIH321" s="96"/>
      <c r="CII321" s="96"/>
      <c r="CIJ321" s="96"/>
      <c r="CIK321" s="96"/>
      <c r="CIL321" s="96"/>
      <c r="CIM321" s="96"/>
      <c r="CIN321" s="96"/>
      <c r="CIO321" s="96"/>
      <c r="CIP321" s="96"/>
      <c r="CIQ321" s="96"/>
      <c r="CIR321" s="96"/>
      <c r="CIS321" s="96"/>
      <c r="CIT321" s="96"/>
      <c r="CIU321" s="96"/>
      <c r="CIV321" s="96"/>
      <c r="CIW321" s="96"/>
      <c r="CIX321" s="96"/>
      <c r="CIY321" s="96"/>
      <c r="CIZ321" s="96"/>
      <c r="CJA321" s="96"/>
      <c r="CJB321" s="96"/>
      <c r="CJC321" s="96"/>
      <c r="CJD321" s="96"/>
      <c r="CJE321" s="96"/>
      <c r="CJF321" s="96"/>
      <c r="CJG321" s="96"/>
      <c r="CJH321" s="96"/>
      <c r="CJI321" s="96"/>
      <c r="CJJ321" s="96"/>
      <c r="CJK321" s="96"/>
      <c r="CJL321" s="96"/>
      <c r="CJM321" s="96"/>
      <c r="CJN321" s="96"/>
      <c r="CJO321" s="96"/>
      <c r="CJP321" s="96"/>
      <c r="CJQ321" s="96"/>
      <c r="CJR321" s="96"/>
      <c r="CJS321" s="96"/>
      <c r="CJT321" s="96"/>
      <c r="CJU321" s="96"/>
      <c r="CJV321" s="96"/>
      <c r="CJW321" s="96"/>
      <c r="CJX321" s="96"/>
      <c r="CJY321" s="96"/>
      <c r="CJZ321" s="96"/>
      <c r="CKA321" s="96"/>
      <c r="CKB321" s="96"/>
      <c r="CKC321" s="96"/>
      <c r="CKD321" s="96"/>
      <c r="CKE321" s="96"/>
      <c r="CKF321" s="96"/>
      <c r="CKG321" s="96"/>
      <c r="CKH321" s="96"/>
      <c r="CKI321" s="96"/>
      <c r="CKJ321" s="96"/>
      <c r="CKK321" s="96"/>
      <c r="CKL321" s="96"/>
      <c r="CKM321" s="96"/>
      <c r="CKN321" s="96"/>
      <c r="CKO321" s="96"/>
      <c r="CKP321" s="96"/>
      <c r="CKQ321" s="96"/>
      <c r="CKR321" s="96"/>
      <c r="CKS321" s="96"/>
      <c r="CKT321" s="96"/>
      <c r="CKU321" s="96"/>
      <c r="CKV321" s="96"/>
      <c r="CKW321" s="96"/>
      <c r="CKX321" s="96"/>
      <c r="CKY321" s="96"/>
      <c r="CKZ321" s="96"/>
      <c r="CLA321" s="96"/>
      <c r="CLB321" s="96"/>
      <c r="CLC321" s="96"/>
      <c r="CLD321" s="96"/>
      <c r="CLE321" s="96"/>
      <c r="CLF321" s="96"/>
      <c r="CLG321" s="96"/>
      <c r="CLH321" s="96"/>
      <c r="CLI321" s="96"/>
      <c r="CLJ321" s="96"/>
      <c r="CLK321" s="96"/>
      <c r="CLL321" s="96"/>
      <c r="CLM321" s="96"/>
      <c r="CLN321" s="96"/>
      <c r="CLO321" s="96"/>
      <c r="CLP321" s="96"/>
      <c r="CLQ321" s="96"/>
      <c r="CLR321" s="96"/>
      <c r="CLS321" s="96"/>
      <c r="CLT321" s="96"/>
      <c r="CLU321" s="96"/>
      <c r="CLV321" s="96"/>
      <c r="CLW321" s="96"/>
      <c r="CLX321" s="96"/>
      <c r="CLY321" s="96"/>
      <c r="CLZ321" s="96"/>
      <c r="CMA321" s="96"/>
      <c r="CMB321" s="96"/>
      <c r="CMC321" s="96"/>
      <c r="CMD321" s="96"/>
      <c r="CME321" s="96"/>
      <c r="CMF321" s="96"/>
      <c r="CMG321" s="96"/>
      <c r="CMH321" s="96"/>
      <c r="CMI321" s="96"/>
      <c r="CMJ321" s="96"/>
      <c r="CMK321" s="96"/>
      <c r="CML321" s="96"/>
      <c r="CMM321" s="96"/>
      <c r="CMN321" s="96"/>
      <c r="CMO321" s="96"/>
      <c r="CMP321" s="96"/>
      <c r="CMQ321" s="96"/>
      <c r="CMR321" s="96"/>
      <c r="CMS321" s="96"/>
      <c r="CMT321" s="96"/>
      <c r="CMU321" s="96"/>
      <c r="CMV321" s="96"/>
      <c r="CMW321" s="96"/>
      <c r="CMX321" s="96"/>
      <c r="CMY321" s="96"/>
      <c r="CMZ321" s="96"/>
      <c r="CNA321" s="96"/>
      <c r="CNB321" s="96"/>
      <c r="CNC321" s="96"/>
      <c r="CND321" s="96"/>
      <c r="CNE321" s="96"/>
      <c r="CNF321" s="96"/>
      <c r="CNG321" s="96"/>
      <c r="CNH321" s="96"/>
      <c r="CNI321" s="96"/>
      <c r="CNJ321" s="96"/>
      <c r="CNK321" s="96"/>
      <c r="CNL321" s="96"/>
      <c r="CNM321" s="96"/>
      <c r="CNN321" s="96"/>
      <c r="CNO321" s="96"/>
      <c r="CNP321" s="96"/>
      <c r="CNQ321" s="96"/>
      <c r="CNR321" s="96"/>
      <c r="CNS321" s="96"/>
      <c r="CNT321" s="96"/>
      <c r="CNU321" s="96"/>
      <c r="CNV321" s="96"/>
      <c r="CNW321" s="96"/>
      <c r="CNX321" s="96"/>
      <c r="CNY321" s="96"/>
      <c r="CNZ321" s="96"/>
      <c r="COA321" s="96"/>
      <c r="COB321" s="96"/>
      <c r="COC321" s="96"/>
      <c r="COD321" s="96"/>
      <c r="COE321" s="96"/>
      <c r="COF321" s="96"/>
      <c r="COG321" s="96"/>
      <c r="COH321" s="96"/>
      <c r="COI321" s="96"/>
      <c r="COJ321" s="96"/>
      <c r="COK321" s="96"/>
      <c r="COL321" s="96"/>
      <c r="COM321" s="96"/>
      <c r="CON321" s="96"/>
      <c r="COO321" s="96"/>
      <c r="COP321" s="96"/>
      <c r="COQ321" s="96"/>
      <c r="COR321" s="96"/>
      <c r="COS321" s="96"/>
      <c r="COT321" s="96"/>
      <c r="COU321" s="96"/>
      <c r="COV321" s="96"/>
      <c r="COW321" s="96"/>
      <c r="COX321" s="96"/>
      <c r="COY321" s="96"/>
      <c r="COZ321" s="96"/>
      <c r="CPA321" s="96"/>
      <c r="CPB321" s="96"/>
      <c r="CPC321" s="96"/>
      <c r="CPD321" s="96"/>
      <c r="CPE321" s="96"/>
      <c r="CPF321" s="96"/>
      <c r="CPG321" s="96"/>
      <c r="CPH321" s="96"/>
      <c r="CPI321" s="96"/>
      <c r="CPJ321" s="96"/>
      <c r="CPK321" s="96"/>
      <c r="CPL321" s="96"/>
      <c r="CPM321" s="96"/>
      <c r="CPN321" s="96"/>
      <c r="CPO321" s="96"/>
      <c r="CPP321" s="96"/>
      <c r="CPQ321" s="96"/>
      <c r="CPR321" s="96"/>
      <c r="CPS321" s="96"/>
      <c r="CPT321" s="96"/>
      <c r="CPU321" s="96"/>
      <c r="CPV321" s="96"/>
      <c r="CPW321" s="96"/>
      <c r="CPX321" s="96"/>
      <c r="CPY321" s="96"/>
      <c r="CPZ321" s="96"/>
      <c r="CQA321" s="96"/>
      <c r="CQB321" s="96"/>
      <c r="CQC321" s="96"/>
      <c r="CQD321" s="96"/>
      <c r="CQE321" s="96"/>
      <c r="CQF321" s="96"/>
      <c r="CQG321" s="96"/>
      <c r="CQH321" s="96"/>
      <c r="CQI321" s="96"/>
      <c r="CQJ321" s="96"/>
      <c r="CQK321" s="96"/>
      <c r="CQL321" s="96"/>
      <c r="CQM321" s="96"/>
      <c r="CQN321" s="96"/>
      <c r="CQO321" s="96"/>
      <c r="CQP321" s="96"/>
      <c r="CQQ321" s="96"/>
      <c r="CQR321" s="96"/>
      <c r="CQS321" s="96"/>
      <c r="CQT321" s="96"/>
      <c r="CQU321" s="96"/>
      <c r="CQV321" s="96"/>
      <c r="CQW321" s="96"/>
      <c r="CQX321" s="96"/>
      <c r="CQY321" s="96"/>
      <c r="CQZ321" s="96"/>
      <c r="CRA321" s="96"/>
      <c r="CRB321" s="96"/>
      <c r="CRC321" s="96"/>
      <c r="CRD321" s="96"/>
      <c r="CRE321" s="96"/>
      <c r="CRF321" s="96"/>
      <c r="CRG321" s="96"/>
      <c r="CRH321" s="96"/>
      <c r="CRI321" s="96"/>
      <c r="CRJ321" s="96"/>
      <c r="CRK321" s="96"/>
      <c r="CRL321" s="96"/>
      <c r="CRM321" s="96"/>
      <c r="CRN321" s="96"/>
      <c r="CRO321" s="96"/>
      <c r="CRP321" s="96"/>
      <c r="CRQ321" s="96"/>
      <c r="CRR321" s="96"/>
      <c r="CRS321" s="96"/>
      <c r="CRT321" s="96"/>
      <c r="CRU321" s="96"/>
      <c r="CRV321" s="96"/>
      <c r="CRW321" s="96"/>
      <c r="CRX321" s="96"/>
      <c r="CRY321" s="96"/>
      <c r="CRZ321" s="96"/>
      <c r="CSA321" s="96"/>
      <c r="CSB321" s="96"/>
      <c r="CSC321" s="96"/>
      <c r="CSD321" s="96"/>
      <c r="CSE321" s="96"/>
      <c r="CSF321" s="96"/>
      <c r="CSG321" s="96"/>
      <c r="CSH321" s="96"/>
      <c r="CSI321" s="96"/>
      <c r="CSJ321" s="96"/>
      <c r="CSK321" s="96"/>
      <c r="CSL321" s="96"/>
      <c r="CSM321" s="96"/>
      <c r="CSN321" s="96"/>
      <c r="CSO321" s="96"/>
      <c r="CSP321" s="96"/>
      <c r="CSQ321" s="96"/>
      <c r="CSR321" s="96"/>
      <c r="CSS321" s="96"/>
      <c r="CST321" s="96"/>
      <c r="CSU321" s="96"/>
      <c r="CSV321" s="96"/>
      <c r="CSW321" s="96"/>
      <c r="CSX321" s="96"/>
      <c r="CSY321" s="96"/>
      <c r="CSZ321" s="96"/>
      <c r="CTA321" s="96"/>
      <c r="CTB321" s="96"/>
      <c r="CTC321" s="96"/>
      <c r="CTD321" s="96"/>
      <c r="CTE321" s="96"/>
      <c r="CTF321" s="96"/>
      <c r="CTG321" s="96"/>
      <c r="CTH321" s="96"/>
      <c r="CTI321" s="96"/>
      <c r="CTJ321" s="96"/>
      <c r="CTK321" s="96"/>
      <c r="CTL321" s="96"/>
      <c r="CTM321" s="96"/>
      <c r="CTN321" s="96"/>
      <c r="CTO321" s="96"/>
      <c r="CTP321" s="96"/>
      <c r="CTQ321" s="96"/>
      <c r="CTR321" s="96"/>
      <c r="CTS321" s="96"/>
      <c r="CTT321" s="96"/>
      <c r="CTU321" s="96"/>
      <c r="CTV321" s="96"/>
      <c r="CTW321" s="96"/>
      <c r="CTX321" s="96"/>
      <c r="CTY321" s="96"/>
      <c r="CTZ321" s="96"/>
      <c r="CUA321" s="96"/>
      <c r="CUB321" s="96"/>
      <c r="CUC321" s="96"/>
      <c r="CUD321" s="96"/>
      <c r="CUE321" s="96"/>
      <c r="CUF321" s="96"/>
      <c r="CUG321" s="96"/>
      <c r="CUH321" s="96"/>
      <c r="CUI321" s="96"/>
      <c r="CUJ321" s="96"/>
      <c r="CUK321" s="96"/>
      <c r="CUL321" s="96"/>
      <c r="CUM321" s="96"/>
      <c r="CUN321" s="96"/>
      <c r="CUO321" s="96"/>
      <c r="CUP321" s="96"/>
      <c r="CUQ321" s="96"/>
      <c r="CUR321" s="96"/>
      <c r="CUS321" s="96"/>
      <c r="CUT321" s="96"/>
      <c r="CUU321" s="96"/>
      <c r="CUV321" s="96"/>
      <c r="CUW321" s="96"/>
      <c r="CUX321" s="96"/>
      <c r="CUY321" s="96"/>
      <c r="CUZ321" s="96"/>
      <c r="CVA321" s="96"/>
      <c r="CVB321" s="96"/>
      <c r="CVC321" s="96"/>
      <c r="CVD321" s="96"/>
      <c r="CVE321" s="96"/>
      <c r="CVF321" s="96"/>
      <c r="CVG321" s="96"/>
      <c r="CVH321" s="96"/>
      <c r="CVI321" s="96"/>
      <c r="CVJ321" s="96"/>
      <c r="CVK321" s="96"/>
      <c r="CVL321" s="96"/>
      <c r="CVM321" s="96"/>
      <c r="CVN321" s="96"/>
      <c r="CVO321" s="96"/>
      <c r="CVP321" s="96"/>
      <c r="CVQ321" s="96"/>
      <c r="CVR321" s="96"/>
      <c r="CVS321" s="96"/>
      <c r="CVT321" s="96"/>
      <c r="CVU321" s="96"/>
      <c r="CVV321" s="96"/>
      <c r="CVW321" s="96"/>
      <c r="CVX321" s="96"/>
      <c r="CVY321" s="96"/>
      <c r="CVZ321" s="96"/>
      <c r="CWA321" s="96"/>
      <c r="CWB321" s="96"/>
      <c r="CWC321" s="96"/>
      <c r="CWD321" s="96"/>
      <c r="CWE321" s="96"/>
      <c r="CWF321" s="96"/>
      <c r="CWG321" s="96"/>
      <c r="CWH321" s="96"/>
      <c r="CWI321" s="96"/>
      <c r="CWJ321" s="96"/>
      <c r="CWK321" s="96"/>
      <c r="CWL321" s="96"/>
      <c r="CWM321" s="96"/>
      <c r="CWN321" s="96"/>
      <c r="CWO321" s="96"/>
      <c r="CWP321" s="96"/>
      <c r="CWQ321" s="96"/>
      <c r="CWR321" s="96"/>
      <c r="CWS321" s="96"/>
      <c r="CWT321" s="96"/>
      <c r="CWU321" s="96"/>
      <c r="CWV321" s="96"/>
      <c r="CWW321" s="96"/>
      <c r="CWX321" s="96"/>
      <c r="CWY321" s="96"/>
      <c r="CWZ321" s="96"/>
      <c r="CXA321" s="96"/>
      <c r="CXB321" s="96"/>
      <c r="CXC321" s="96"/>
      <c r="CXD321" s="96"/>
      <c r="CXE321" s="96"/>
      <c r="CXF321" s="96"/>
      <c r="CXG321" s="96"/>
      <c r="CXH321" s="96"/>
      <c r="CXI321" s="96"/>
      <c r="CXJ321" s="96"/>
      <c r="CXK321" s="96"/>
      <c r="CXL321" s="96"/>
      <c r="CXM321" s="96"/>
      <c r="CXN321" s="96"/>
      <c r="CXO321" s="96"/>
      <c r="CXP321" s="96"/>
      <c r="CXQ321" s="96"/>
      <c r="CXR321" s="96"/>
      <c r="CXS321" s="96"/>
      <c r="CXT321" s="96"/>
      <c r="CXU321" s="96"/>
      <c r="CXV321" s="96"/>
      <c r="CXW321" s="96"/>
      <c r="CXX321" s="96"/>
      <c r="CXY321" s="96"/>
      <c r="CXZ321" s="96"/>
      <c r="CYA321" s="96"/>
      <c r="CYB321" s="96"/>
      <c r="CYC321" s="96"/>
      <c r="CYD321" s="96"/>
      <c r="CYE321" s="96"/>
      <c r="CYF321" s="96"/>
      <c r="CYG321" s="96"/>
      <c r="CYH321" s="96"/>
      <c r="CYI321" s="96"/>
      <c r="CYJ321" s="96"/>
      <c r="CYK321" s="96"/>
      <c r="CYL321" s="96"/>
      <c r="CYM321" s="96"/>
      <c r="CYN321" s="96"/>
      <c r="CYO321" s="96"/>
      <c r="CYP321" s="96"/>
      <c r="CYQ321" s="96"/>
      <c r="CYR321" s="96"/>
      <c r="CYS321" s="96"/>
      <c r="CYT321" s="96"/>
      <c r="CYU321" s="96"/>
      <c r="CYV321" s="96"/>
      <c r="CYW321" s="96"/>
      <c r="CYX321" s="96"/>
      <c r="CYY321" s="96"/>
      <c r="CYZ321" s="96"/>
      <c r="CZA321" s="96"/>
      <c r="CZB321" s="96"/>
      <c r="CZC321" s="96"/>
      <c r="CZD321" s="96"/>
      <c r="CZE321" s="96"/>
      <c r="CZF321" s="96"/>
      <c r="CZG321" s="96"/>
      <c r="CZH321" s="96"/>
      <c r="CZI321" s="96"/>
      <c r="CZJ321" s="96"/>
      <c r="CZK321" s="96"/>
      <c r="CZL321" s="96"/>
      <c r="CZM321" s="96"/>
      <c r="CZN321" s="96"/>
      <c r="CZO321" s="96"/>
      <c r="CZP321" s="96"/>
      <c r="CZQ321" s="96"/>
      <c r="CZR321" s="96"/>
      <c r="CZS321" s="96"/>
      <c r="CZT321" s="96"/>
      <c r="CZU321" s="96"/>
      <c r="CZV321" s="96"/>
      <c r="CZW321" s="96"/>
      <c r="CZX321" s="96"/>
      <c r="CZY321" s="96"/>
      <c r="CZZ321" s="96"/>
      <c r="DAA321" s="96"/>
      <c r="DAB321" s="96"/>
      <c r="DAC321" s="96"/>
      <c r="DAD321" s="96"/>
      <c r="DAE321" s="96"/>
      <c r="DAF321" s="96"/>
      <c r="DAG321" s="96"/>
      <c r="DAH321" s="96"/>
      <c r="DAI321" s="96"/>
      <c r="DAJ321" s="96"/>
      <c r="DAK321" s="96"/>
      <c r="DAL321" s="96"/>
      <c r="DAM321" s="96"/>
      <c r="DAN321" s="96"/>
      <c r="DAO321" s="96"/>
      <c r="DAP321" s="96"/>
      <c r="DAQ321" s="96"/>
      <c r="DAR321" s="96"/>
      <c r="DAS321" s="96"/>
      <c r="DAT321" s="96"/>
      <c r="DAU321" s="96"/>
      <c r="DAV321" s="96"/>
      <c r="DAW321" s="96"/>
      <c r="DAX321" s="96"/>
      <c r="DAY321" s="96"/>
      <c r="DAZ321" s="96"/>
      <c r="DBA321" s="96"/>
      <c r="DBB321" s="96"/>
      <c r="DBC321" s="96"/>
      <c r="DBD321" s="96"/>
      <c r="DBE321" s="96"/>
      <c r="DBF321" s="96"/>
      <c r="DBG321" s="96"/>
      <c r="DBH321" s="96"/>
      <c r="DBI321" s="96"/>
      <c r="DBJ321" s="96"/>
      <c r="DBK321" s="96"/>
      <c r="DBL321" s="96"/>
      <c r="DBM321" s="96"/>
      <c r="DBN321" s="96"/>
      <c r="DBO321" s="96"/>
      <c r="DBP321" s="96"/>
      <c r="DBQ321" s="96"/>
      <c r="DBR321" s="96"/>
      <c r="DBS321" s="96"/>
      <c r="DBT321" s="96"/>
      <c r="DBU321" s="96"/>
      <c r="DBV321" s="96"/>
      <c r="DBW321" s="96"/>
      <c r="DBX321" s="96"/>
      <c r="DBY321" s="96"/>
      <c r="DBZ321" s="96"/>
      <c r="DCA321" s="96"/>
      <c r="DCB321" s="96"/>
      <c r="DCC321" s="96"/>
      <c r="DCD321" s="96"/>
      <c r="DCE321" s="96"/>
      <c r="DCF321" s="96"/>
      <c r="DCG321" s="96"/>
      <c r="DCH321" s="96"/>
      <c r="DCI321" s="96"/>
      <c r="DCJ321" s="96"/>
      <c r="DCK321" s="96"/>
      <c r="DCL321" s="96"/>
      <c r="DCM321" s="96"/>
      <c r="DCN321" s="96"/>
      <c r="DCO321" s="96"/>
      <c r="DCP321" s="96"/>
      <c r="DCQ321" s="96"/>
      <c r="DCR321" s="96"/>
      <c r="DCS321" s="96"/>
      <c r="DCT321" s="96"/>
      <c r="DCU321" s="96"/>
      <c r="DCV321" s="96"/>
      <c r="DCW321" s="96"/>
      <c r="DCX321" s="96"/>
      <c r="DCY321" s="96"/>
      <c r="DCZ321" s="96"/>
      <c r="DDA321" s="96"/>
      <c r="DDB321" s="96"/>
      <c r="DDC321" s="96"/>
      <c r="DDD321" s="96"/>
      <c r="DDE321" s="96"/>
      <c r="DDF321" s="96"/>
      <c r="DDG321" s="96"/>
      <c r="DDH321" s="96"/>
      <c r="DDI321" s="96"/>
      <c r="DDJ321" s="96"/>
      <c r="DDK321" s="96"/>
      <c r="DDL321" s="96"/>
      <c r="DDM321" s="96"/>
      <c r="DDN321" s="96"/>
      <c r="DDO321" s="96"/>
      <c r="DDP321" s="96"/>
      <c r="DDQ321" s="96"/>
      <c r="DDR321" s="96"/>
      <c r="DDS321" s="96"/>
      <c r="DDT321" s="96"/>
      <c r="DDU321" s="96"/>
      <c r="DDV321" s="96"/>
      <c r="DDW321" s="96"/>
      <c r="DDX321" s="96"/>
      <c r="DDY321" s="96"/>
      <c r="DDZ321" s="96"/>
      <c r="DEA321" s="96"/>
      <c r="DEB321" s="96"/>
      <c r="DEC321" s="96"/>
      <c r="DED321" s="96"/>
      <c r="DEE321" s="96"/>
      <c r="DEF321" s="96"/>
      <c r="DEG321" s="96"/>
      <c r="DEH321" s="96"/>
      <c r="DEI321" s="96"/>
      <c r="DEJ321" s="96"/>
      <c r="DEK321" s="96"/>
      <c r="DEL321" s="96"/>
      <c r="DEM321" s="96"/>
      <c r="DEN321" s="96"/>
      <c r="DEO321" s="96"/>
      <c r="DEP321" s="96"/>
      <c r="DEQ321" s="96"/>
      <c r="DER321" s="96"/>
      <c r="DES321" s="96"/>
      <c r="DET321" s="96"/>
      <c r="DEU321" s="96"/>
      <c r="DEV321" s="96"/>
      <c r="DEW321" s="96"/>
      <c r="DEX321" s="96"/>
      <c r="DEY321" s="96"/>
      <c r="DEZ321" s="96"/>
      <c r="DFA321" s="96"/>
      <c r="DFB321" s="96"/>
      <c r="DFC321" s="96"/>
      <c r="DFD321" s="96"/>
      <c r="DFE321" s="96"/>
      <c r="DFF321" s="96"/>
      <c r="DFG321" s="96"/>
      <c r="DFH321" s="96"/>
      <c r="DFI321" s="96"/>
      <c r="DFJ321" s="96"/>
      <c r="DFK321" s="96"/>
      <c r="DFL321" s="96"/>
      <c r="DFM321" s="96"/>
      <c r="DFN321" s="96"/>
      <c r="DFO321" s="96"/>
      <c r="DFP321" s="96"/>
      <c r="DFQ321" s="96"/>
      <c r="DFR321" s="96"/>
      <c r="DFS321" s="96"/>
      <c r="DFT321" s="96"/>
      <c r="DFU321" s="96"/>
      <c r="DFV321" s="96"/>
      <c r="DFW321" s="96"/>
      <c r="DFX321" s="96"/>
      <c r="DFY321" s="96"/>
      <c r="DFZ321" s="96"/>
      <c r="DGA321" s="96"/>
      <c r="DGB321" s="96"/>
      <c r="DGC321" s="96"/>
      <c r="DGD321" s="96"/>
      <c r="DGE321" s="96"/>
      <c r="DGF321" s="96"/>
      <c r="DGG321" s="96"/>
      <c r="DGH321" s="96"/>
      <c r="DGI321" s="96"/>
      <c r="DGJ321" s="96"/>
      <c r="DGK321" s="96"/>
      <c r="DGL321" s="96"/>
      <c r="DGM321" s="96"/>
      <c r="DGN321" s="96"/>
      <c r="DGO321" s="96"/>
      <c r="DGP321" s="96"/>
      <c r="DGQ321" s="96"/>
      <c r="DGR321" s="96"/>
      <c r="DGS321" s="96"/>
      <c r="DGT321" s="96"/>
      <c r="DGU321" s="96"/>
      <c r="DGV321" s="96"/>
      <c r="DGW321" s="96"/>
      <c r="DGX321" s="96"/>
      <c r="DGY321" s="96"/>
      <c r="DGZ321" s="96"/>
      <c r="DHA321" s="96"/>
      <c r="DHB321" s="96"/>
      <c r="DHC321" s="96"/>
      <c r="DHD321" s="96"/>
      <c r="DHE321" s="96"/>
      <c r="DHF321" s="96"/>
      <c r="DHG321" s="96"/>
      <c r="DHH321" s="96"/>
      <c r="DHI321" s="96"/>
      <c r="DHJ321" s="96"/>
      <c r="DHK321" s="96"/>
      <c r="DHL321" s="96"/>
      <c r="DHM321" s="96"/>
      <c r="DHN321" s="96"/>
      <c r="DHO321" s="96"/>
      <c r="DHP321" s="96"/>
      <c r="DHQ321" s="96"/>
      <c r="DHR321" s="96"/>
      <c r="DHS321" s="96"/>
      <c r="DHT321" s="96"/>
      <c r="DHU321" s="96"/>
      <c r="DHV321" s="96"/>
      <c r="DHW321" s="96"/>
      <c r="DHX321" s="96"/>
      <c r="DHY321" s="96"/>
      <c r="DHZ321" s="96"/>
      <c r="DIA321" s="96"/>
      <c r="DIB321" s="96"/>
      <c r="DIC321" s="96"/>
      <c r="DID321" s="96"/>
      <c r="DIE321" s="96"/>
      <c r="DIF321" s="96"/>
      <c r="DIG321" s="96"/>
      <c r="DIH321" s="96"/>
      <c r="DII321" s="96"/>
      <c r="DIJ321" s="96"/>
      <c r="DIK321" s="96"/>
      <c r="DIL321" s="96"/>
      <c r="DIM321" s="96"/>
      <c r="DIN321" s="96"/>
      <c r="DIO321" s="96"/>
      <c r="DIP321" s="96"/>
      <c r="DIQ321" s="96"/>
      <c r="DIR321" s="96"/>
      <c r="DIS321" s="96"/>
      <c r="DIT321" s="96"/>
      <c r="DIU321" s="96"/>
      <c r="DIV321" s="96"/>
      <c r="DIW321" s="96"/>
      <c r="DIX321" s="96"/>
      <c r="DIY321" s="96"/>
      <c r="DIZ321" s="96"/>
      <c r="DJA321" s="96"/>
      <c r="DJB321" s="96"/>
      <c r="DJC321" s="96"/>
      <c r="DJD321" s="96"/>
      <c r="DJE321" s="96"/>
      <c r="DJF321" s="96"/>
      <c r="DJG321" s="96"/>
      <c r="DJH321" s="96"/>
      <c r="DJI321" s="96"/>
      <c r="DJJ321" s="96"/>
      <c r="DJK321" s="96"/>
      <c r="DJL321" s="96"/>
      <c r="DJM321" s="96"/>
      <c r="DJN321" s="96"/>
      <c r="DJO321" s="96"/>
      <c r="DJP321" s="96"/>
      <c r="DJQ321" s="96"/>
      <c r="DJR321" s="96"/>
      <c r="DJS321" s="96"/>
      <c r="DJT321" s="96"/>
      <c r="DJU321" s="96"/>
      <c r="DJV321" s="96"/>
      <c r="DJW321" s="96"/>
      <c r="DJX321" s="96"/>
      <c r="DJY321" s="96"/>
      <c r="DJZ321" s="96"/>
      <c r="DKA321" s="96"/>
      <c r="DKB321" s="96"/>
      <c r="DKC321" s="96"/>
      <c r="DKD321" s="96"/>
      <c r="DKE321" s="96"/>
      <c r="DKF321" s="96"/>
      <c r="DKG321" s="96"/>
      <c r="DKH321" s="96"/>
      <c r="DKI321" s="96"/>
      <c r="DKJ321" s="96"/>
      <c r="DKK321" s="96"/>
      <c r="DKL321" s="96"/>
      <c r="DKM321" s="96"/>
      <c r="DKN321" s="96"/>
      <c r="DKO321" s="96"/>
      <c r="DKP321" s="96"/>
      <c r="DKQ321" s="96"/>
      <c r="DKR321" s="96"/>
      <c r="DKS321" s="96"/>
      <c r="DKT321" s="96"/>
      <c r="DKU321" s="96"/>
      <c r="DKV321" s="96"/>
      <c r="DKW321" s="96"/>
      <c r="DKX321" s="96"/>
      <c r="DKY321" s="96"/>
      <c r="DKZ321" s="96"/>
      <c r="DLA321" s="96"/>
      <c r="DLB321" s="96"/>
      <c r="DLC321" s="96"/>
      <c r="DLD321" s="96"/>
      <c r="DLE321" s="96"/>
      <c r="DLF321" s="96"/>
      <c r="DLG321" s="96"/>
      <c r="DLH321" s="96"/>
      <c r="DLI321" s="96"/>
      <c r="DLJ321" s="96"/>
      <c r="DLK321" s="96"/>
      <c r="DLL321" s="96"/>
      <c r="DLM321" s="96"/>
      <c r="DLN321" s="96"/>
      <c r="DLO321" s="96"/>
      <c r="DLP321" s="96"/>
      <c r="DLQ321" s="96"/>
      <c r="DLR321" s="96"/>
      <c r="DLS321" s="96"/>
      <c r="DLT321" s="96"/>
      <c r="DLU321" s="96"/>
      <c r="DLV321" s="96"/>
      <c r="DLW321" s="96"/>
      <c r="DLX321" s="96"/>
      <c r="DLY321" s="96"/>
      <c r="DLZ321" s="96"/>
      <c r="DMA321" s="96"/>
      <c r="DMB321" s="96"/>
      <c r="DMC321" s="96"/>
      <c r="DMD321" s="96"/>
      <c r="DME321" s="96"/>
      <c r="DMF321" s="96"/>
      <c r="DMG321" s="96"/>
      <c r="DMH321" s="96"/>
      <c r="DMI321" s="96"/>
      <c r="DMJ321" s="96"/>
      <c r="DMK321" s="96"/>
      <c r="DML321" s="96"/>
      <c r="DMM321" s="96"/>
      <c r="DMN321" s="96"/>
      <c r="DMO321" s="96"/>
      <c r="DMP321" s="96"/>
      <c r="DMQ321" s="96"/>
      <c r="DMR321" s="96"/>
      <c r="DMS321" s="96"/>
      <c r="DMT321" s="96"/>
      <c r="DMU321" s="96"/>
      <c r="DMV321" s="96"/>
      <c r="DMW321" s="96"/>
      <c r="DMX321" s="96"/>
      <c r="DMY321" s="96"/>
      <c r="DMZ321" s="96"/>
      <c r="DNA321" s="96"/>
      <c r="DNB321" s="96"/>
      <c r="DNC321" s="96"/>
      <c r="DND321" s="96"/>
      <c r="DNE321" s="96"/>
      <c r="DNF321" s="96"/>
      <c r="DNG321" s="96"/>
      <c r="DNH321" s="96"/>
      <c r="DNI321" s="96"/>
      <c r="DNJ321" s="96"/>
      <c r="DNK321" s="96"/>
      <c r="DNL321" s="96"/>
      <c r="DNM321" s="96"/>
      <c r="DNN321" s="96"/>
      <c r="DNO321" s="96"/>
      <c r="DNP321" s="96"/>
      <c r="DNQ321" s="96"/>
      <c r="DNR321" s="96"/>
      <c r="DNS321" s="96"/>
      <c r="DNT321" s="96"/>
      <c r="DNU321" s="96"/>
      <c r="DNV321" s="96"/>
      <c r="DNW321" s="96"/>
      <c r="DNX321" s="96"/>
      <c r="DNY321" s="96"/>
      <c r="DNZ321" s="96"/>
      <c r="DOA321" s="96"/>
      <c r="DOB321" s="96"/>
      <c r="DOC321" s="96"/>
      <c r="DOD321" s="96"/>
      <c r="DOE321" s="96"/>
      <c r="DOF321" s="96"/>
      <c r="DOG321" s="96"/>
      <c r="DOH321" s="96"/>
      <c r="DOI321" s="96"/>
      <c r="DOJ321" s="96"/>
      <c r="DOK321" s="96"/>
      <c r="DOL321" s="96"/>
      <c r="DOM321" s="96"/>
      <c r="DON321" s="96"/>
      <c r="DOO321" s="96"/>
      <c r="DOP321" s="96"/>
      <c r="DOQ321" s="96"/>
      <c r="DOR321" s="96"/>
      <c r="DOS321" s="96"/>
      <c r="DOT321" s="96"/>
      <c r="DOU321" s="96"/>
      <c r="DOV321" s="96"/>
      <c r="DOW321" s="96"/>
      <c r="DOX321" s="96"/>
      <c r="DOY321" s="96"/>
      <c r="DOZ321" s="96"/>
      <c r="DPA321" s="96"/>
      <c r="DPB321" s="96"/>
      <c r="DPC321" s="96"/>
      <c r="DPD321" s="96"/>
      <c r="DPE321" s="96"/>
      <c r="DPF321" s="96"/>
      <c r="DPG321" s="96"/>
      <c r="DPH321" s="96"/>
      <c r="DPI321" s="96"/>
      <c r="DPJ321" s="96"/>
      <c r="DPK321" s="96"/>
      <c r="DPL321" s="96"/>
      <c r="DPM321" s="96"/>
      <c r="DPN321" s="96"/>
      <c r="DPO321" s="96"/>
      <c r="DPP321" s="96"/>
      <c r="DPQ321" s="96"/>
      <c r="DPR321" s="96"/>
      <c r="DPS321" s="96"/>
      <c r="DPT321" s="96"/>
      <c r="DPU321" s="96"/>
      <c r="DPV321" s="96"/>
      <c r="DPW321" s="96"/>
      <c r="DPX321" s="96"/>
      <c r="DPY321" s="96"/>
      <c r="DPZ321" s="96"/>
      <c r="DQA321" s="96"/>
      <c r="DQB321" s="96"/>
      <c r="DQC321" s="96"/>
      <c r="DQD321" s="96"/>
      <c r="DQE321" s="96"/>
      <c r="DQF321" s="96"/>
      <c r="DQG321" s="96"/>
      <c r="DQH321" s="96"/>
      <c r="DQI321" s="96"/>
      <c r="DQJ321" s="96"/>
      <c r="DQK321" s="96"/>
      <c r="DQL321" s="96"/>
      <c r="DQM321" s="96"/>
      <c r="DQN321" s="96"/>
      <c r="DQO321" s="96"/>
      <c r="DQP321" s="96"/>
      <c r="DQQ321" s="96"/>
      <c r="DQR321" s="96"/>
      <c r="DQS321" s="96"/>
      <c r="DQT321" s="96"/>
      <c r="DQU321" s="96"/>
      <c r="DQV321" s="96"/>
      <c r="DQW321" s="96"/>
      <c r="DQX321" s="96"/>
      <c r="DQY321" s="96"/>
      <c r="DQZ321" s="96"/>
      <c r="DRA321" s="96"/>
      <c r="DRB321" s="96"/>
      <c r="DRC321" s="96"/>
      <c r="DRD321" s="96"/>
      <c r="DRE321" s="96"/>
      <c r="DRF321" s="96"/>
      <c r="DRG321" s="96"/>
      <c r="DRH321" s="96"/>
      <c r="DRI321" s="96"/>
      <c r="DRJ321" s="96"/>
      <c r="DRK321" s="96"/>
      <c r="DRL321" s="96"/>
      <c r="DRM321" s="96"/>
      <c r="DRN321" s="96"/>
      <c r="DRO321" s="96"/>
      <c r="DRP321" s="96"/>
      <c r="DRQ321" s="96"/>
      <c r="DRR321" s="96"/>
      <c r="DRS321" s="96"/>
      <c r="DRT321" s="96"/>
      <c r="DRU321" s="96"/>
      <c r="DRV321" s="96"/>
      <c r="DRW321" s="96"/>
      <c r="DRX321" s="96"/>
      <c r="DRY321" s="96"/>
      <c r="DRZ321" s="96"/>
      <c r="DSA321" s="96"/>
      <c r="DSB321" s="96"/>
      <c r="DSC321" s="96"/>
      <c r="DSD321" s="96"/>
      <c r="DSE321" s="96"/>
      <c r="DSF321" s="96"/>
      <c r="DSG321" s="96"/>
      <c r="DSH321" s="96"/>
      <c r="DSI321" s="96"/>
      <c r="DSJ321" s="96"/>
      <c r="DSK321" s="96"/>
      <c r="DSL321" s="96"/>
      <c r="DSM321" s="96"/>
      <c r="DSN321" s="96"/>
      <c r="DSO321" s="96"/>
      <c r="DSP321" s="96"/>
      <c r="DSQ321" s="96"/>
      <c r="DSR321" s="96"/>
      <c r="DSS321" s="96"/>
      <c r="DST321" s="96"/>
      <c r="DSU321" s="96"/>
      <c r="DSV321" s="96"/>
      <c r="DSW321" s="96"/>
      <c r="DSX321" s="96"/>
      <c r="DSY321" s="96"/>
      <c r="DSZ321" s="96"/>
      <c r="DTA321" s="96"/>
      <c r="DTB321" s="96"/>
      <c r="DTC321" s="96"/>
      <c r="DTD321" s="96"/>
      <c r="DTE321" s="96"/>
      <c r="DTF321" s="96"/>
      <c r="DTG321" s="96"/>
      <c r="DTH321" s="96"/>
      <c r="DTI321" s="96"/>
      <c r="DTJ321" s="96"/>
      <c r="DTK321" s="96"/>
      <c r="DTL321" s="96"/>
      <c r="DTM321" s="96"/>
      <c r="DTN321" s="96"/>
      <c r="DTO321" s="96"/>
      <c r="DTP321" s="96"/>
      <c r="DTQ321" s="96"/>
      <c r="DTR321" s="96"/>
      <c r="DTS321" s="96"/>
      <c r="DTT321" s="96"/>
      <c r="DTU321" s="96"/>
      <c r="DTV321" s="96"/>
      <c r="DTW321" s="96"/>
      <c r="DTX321" s="96"/>
      <c r="DTY321" s="96"/>
      <c r="DTZ321" s="96"/>
      <c r="DUA321" s="96"/>
      <c r="DUB321" s="96"/>
      <c r="DUC321" s="96"/>
      <c r="DUD321" s="96"/>
      <c r="DUE321" s="96"/>
      <c r="DUF321" s="96"/>
      <c r="DUG321" s="96"/>
      <c r="DUH321" s="96"/>
      <c r="DUI321" s="96"/>
      <c r="DUJ321" s="96"/>
      <c r="DUK321" s="96"/>
      <c r="DUL321" s="96"/>
      <c r="DUM321" s="96"/>
      <c r="DUN321" s="96"/>
      <c r="DUO321" s="96"/>
      <c r="DUP321" s="96"/>
      <c r="DUQ321" s="96"/>
      <c r="DUR321" s="96"/>
      <c r="DUS321" s="96"/>
      <c r="DUT321" s="96"/>
      <c r="DUU321" s="96"/>
      <c r="DUV321" s="96"/>
      <c r="DUW321" s="96"/>
      <c r="DUX321" s="96"/>
      <c r="DUY321" s="96"/>
      <c r="DUZ321" s="96"/>
      <c r="DVA321" s="96"/>
      <c r="DVB321" s="96"/>
      <c r="DVC321" s="96"/>
      <c r="DVD321" s="96"/>
      <c r="DVE321" s="96"/>
      <c r="DVF321" s="96"/>
      <c r="DVG321" s="96"/>
      <c r="DVH321" s="96"/>
      <c r="DVI321" s="96"/>
      <c r="DVJ321" s="96"/>
      <c r="DVK321" s="96"/>
      <c r="DVL321" s="96"/>
      <c r="DVM321" s="96"/>
      <c r="DVN321" s="96"/>
      <c r="DVO321" s="96"/>
      <c r="DVP321" s="96"/>
      <c r="DVQ321" s="96"/>
      <c r="DVR321" s="96"/>
      <c r="DVS321" s="96"/>
      <c r="DVT321" s="96"/>
      <c r="DVU321" s="96"/>
      <c r="DVV321" s="96"/>
      <c r="DVW321" s="96"/>
      <c r="DVX321" s="96"/>
      <c r="DVY321" s="96"/>
      <c r="DVZ321" s="96"/>
      <c r="DWA321" s="96"/>
      <c r="DWB321" s="96"/>
      <c r="DWC321" s="96"/>
      <c r="DWD321" s="96"/>
      <c r="DWE321" s="96"/>
      <c r="DWF321" s="96"/>
      <c r="DWG321" s="96"/>
      <c r="DWH321" s="96"/>
      <c r="DWI321" s="96"/>
      <c r="DWJ321" s="96"/>
      <c r="DWK321" s="96"/>
      <c r="DWL321" s="96"/>
      <c r="DWM321" s="96"/>
      <c r="DWN321" s="96"/>
      <c r="DWO321" s="96"/>
      <c r="DWP321" s="96"/>
      <c r="DWQ321" s="96"/>
      <c r="DWR321" s="96"/>
      <c r="DWS321" s="96"/>
      <c r="DWT321" s="96"/>
      <c r="DWU321" s="96"/>
      <c r="DWV321" s="96"/>
      <c r="DWW321" s="96"/>
      <c r="DWX321" s="96"/>
      <c r="DWY321" s="96"/>
      <c r="DWZ321" s="96"/>
      <c r="DXA321" s="96"/>
      <c r="DXB321" s="96"/>
      <c r="DXC321" s="96"/>
      <c r="DXD321" s="96"/>
      <c r="DXE321" s="96"/>
      <c r="DXF321" s="96"/>
      <c r="DXG321" s="96"/>
      <c r="DXH321" s="96"/>
      <c r="DXI321" s="96"/>
      <c r="DXJ321" s="96"/>
      <c r="DXK321" s="96"/>
      <c r="DXL321" s="96"/>
      <c r="DXM321" s="96"/>
      <c r="DXN321" s="96"/>
      <c r="DXO321" s="96"/>
      <c r="DXP321" s="96"/>
      <c r="DXQ321" s="96"/>
      <c r="DXR321" s="96"/>
      <c r="DXS321" s="96"/>
      <c r="DXT321" s="96"/>
      <c r="DXU321" s="96"/>
      <c r="DXV321" s="96"/>
      <c r="DXW321" s="96"/>
      <c r="DXX321" s="96"/>
      <c r="DXY321" s="96"/>
      <c r="DXZ321" s="96"/>
      <c r="DYA321" s="96"/>
      <c r="DYB321" s="96"/>
      <c r="DYC321" s="96"/>
      <c r="DYD321" s="96"/>
      <c r="DYE321" s="96"/>
      <c r="DYF321" s="96"/>
      <c r="DYG321" s="96"/>
      <c r="DYH321" s="96"/>
      <c r="DYI321" s="96"/>
      <c r="DYJ321" s="96"/>
      <c r="DYK321" s="96"/>
      <c r="DYL321" s="96"/>
      <c r="DYM321" s="96"/>
      <c r="DYN321" s="96"/>
      <c r="DYO321" s="96"/>
      <c r="DYP321" s="96"/>
      <c r="DYQ321" s="96"/>
      <c r="DYR321" s="96"/>
      <c r="DYS321" s="96"/>
      <c r="DYT321" s="96"/>
      <c r="DYU321" s="96"/>
      <c r="DYV321" s="96"/>
      <c r="DYW321" s="96"/>
      <c r="DYX321" s="96"/>
      <c r="DYY321" s="96"/>
      <c r="DYZ321" s="96"/>
      <c r="DZA321" s="96"/>
      <c r="DZB321" s="96"/>
      <c r="DZC321" s="96"/>
      <c r="DZD321" s="96"/>
      <c r="DZE321" s="96"/>
      <c r="DZF321" s="96"/>
      <c r="DZG321" s="96"/>
      <c r="DZH321" s="96"/>
      <c r="DZI321" s="96"/>
      <c r="DZJ321" s="96"/>
      <c r="DZK321" s="96"/>
      <c r="DZL321" s="96"/>
      <c r="DZM321" s="96"/>
      <c r="DZN321" s="96"/>
      <c r="DZO321" s="96"/>
      <c r="DZP321" s="96"/>
      <c r="DZQ321" s="96"/>
      <c r="DZR321" s="96"/>
      <c r="DZS321" s="96"/>
      <c r="DZT321" s="96"/>
      <c r="DZU321" s="96"/>
      <c r="DZV321" s="96"/>
      <c r="DZW321" s="96"/>
      <c r="DZX321" s="96"/>
      <c r="DZY321" s="96"/>
      <c r="DZZ321" s="96"/>
      <c r="EAA321" s="96"/>
      <c r="EAB321" s="96"/>
      <c r="EAC321" s="96"/>
      <c r="EAD321" s="96"/>
      <c r="EAE321" s="96"/>
      <c r="EAF321" s="96"/>
      <c r="EAG321" s="96"/>
      <c r="EAH321" s="96"/>
      <c r="EAI321" s="96"/>
      <c r="EAJ321" s="96"/>
      <c r="EAK321" s="96"/>
      <c r="EAL321" s="96"/>
      <c r="EAM321" s="96"/>
      <c r="EAN321" s="96"/>
      <c r="EAO321" s="96"/>
      <c r="EAP321" s="96"/>
      <c r="EAQ321" s="96"/>
      <c r="EAR321" s="96"/>
      <c r="EAS321" s="96"/>
      <c r="EAT321" s="96"/>
      <c r="EAU321" s="96"/>
      <c r="EAV321" s="96"/>
      <c r="EAW321" s="96"/>
      <c r="EAX321" s="96"/>
      <c r="EAY321" s="96"/>
      <c r="EAZ321" s="96"/>
      <c r="EBA321" s="96"/>
      <c r="EBB321" s="96"/>
      <c r="EBC321" s="96"/>
      <c r="EBD321" s="96"/>
      <c r="EBE321" s="96"/>
      <c r="EBF321" s="96"/>
      <c r="EBG321" s="96"/>
      <c r="EBH321" s="96"/>
      <c r="EBI321" s="96"/>
      <c r="EBJ321" s="96"/>
      <c r="EBK321" s="96"/>
      <c r="EBL321" s="96"/>
      <c r="EBM321" s="96"/>
      <c r="EBN321" s="96"/>
      <c r="EBO321" s="96"/>
      <c r="EBP321" s="96"/>
      <c r="EBQ321" s="96"/>
      <c r="EBR321" s="96"/>
      <c r="EBS321" s="96"/>
      <c r="EBT321" s="96"/>
      <c r="EBU321" s="96"/>
      <c r="EBV321" s="96"/>
      <c r="EBW321" s="96"/>
      <c r="EBX321" s="96"/>
      <c r="EBY321" s="96"/>
      <c r="EBZ321" s="96"/>
      <c r="ECA321" s="96"/>
      <c r="ECB321" s="96"/>
      <c r="ECC321" s="96"/>
      <c r="ECD321" s="96"/>
      <c r="ECE321" s="96"/>
      <c r="ECF321" s="96"/>
      <c r="ECG321" s="96"/>
      <c r="ECH321" s="96"/>
      <c r="ECI321" s="96"/>
      <c r="ECJ321" s="96"/>
      <c r="ECK321" s="96"/>
      <c r="ECL321" s="96"/>
      <c r="ECM321" s="96"/>
      <c r="ECN321" s="96"/>
      <c r="ECO321" s="96"/>
      <c r="ECP321" s="96"/>
      <c r="ECQ321" s="96"/>
      <c r="ECR321" s="96"/>
      <c r="ECS321" s="96"/>
      <c r="ECT321" s="96"/>
      <c r="ECU321" s="96"/>
      <c r="ECV321" s="96"/>
      <c r="ECW321" s="96"/>
      <c r="ECX321" s="96"/>
      <c r="ECY321" s="96"/>
      <c r="ECZ321" s="96"/>
      <c r="EDA321" s="96"/>
      <c r="EDB321" s="96"/>
      <c r="EDC321" s="96"/>
      <c r="EDD321" s="96"/>
      <c r="EDE321" s="96"/>
      <c r="EDF321" s="96"/>
      <c r="EDG321" s="96"/>
      <c r="EDH321" s="96"/>
      <c r="EDI321" s="96"/>
      <c r="EDJ321" s="96"/>
      <c r="EDK321" s="96"/>
      <c r="EDL321" s="96"/>
      <c r="EDM321" s="96"/>
      <c r="EDN321" s="96"/>
      <c r="EDO321" s="96"/>
      <c r="EDP321" s="96"/>
      <c r="EDQ321" s="96"/>
      <c r="EDR321" s="96"/>
      <c r="EDS321" s="96"/>
      <c r="EDT321" s="96"/>
      <c r="EDU321" s="96"/>
      <c r="EDV321" s="96"/>
      <c r="EDW321" s="96"/>
      <c r="EDX321" s="96"/>
      <c r="EDY321" s="96"/>
      <c r="EDZ321" s="96"/>
      <c r="EEA321" s="96"/>
      <c r="EEB321" s="96"/>
      <c r="EEC321" s="96"/>
      <c r="EED321" s="96"/>
      <c r="EEE321" s="96"/>
      <c r="EEF321" s="96"/>
      <c r="EEG321" s="96"/>
      <c r="EEH321" s="96"/>
      <c r="EEI321" s="96"/>
      <c r="EEJ321" s="96"/>
      <c r="EEK321" s="96"/>
      <c r="EEL321" s="96"/>
      <c r="EEM321" s="96"/>
      <c r="EEN321" s="96"/>
      <c r="EEO321" s="96"/>
      <c r="EEP321" s="96"/>
      <c r="EEQ321" s="96"/>
      <c r="EER321" s="96"/>
      <c r="EES321" s="96"/>
      <c r="EET321" s="96"/>
      <c r="EEU321" s="96"/>
      <c r="EEV321" s="96"/>
      <c r="EEW321" s="96"/>
      <c r="EEX321" s="96"/>
      <c r="EEY321" s="96"/>
      <c r="EEZ321" s="96"/>
      <c r="EFA321" s="96"/>
      <c r="EFB321" s="96"/>
      <c r="EFC321" s="96"/>
      <c r="EFD321" s="96"/>
      <c r="EFE321" s="96"/>
      <c r="EFF321" s="96"/>
      <c r="EFG321" s="96"/>
      <c r="EFH321" s="96"/>
      <c r="EFI321" s="96"/>
      <c r="EFJ321" s="96"/>
      <c r="EFK321" s="96"/>
      <c r="EFL321" s="96"/>
      <c r="EFM321" s="96"/>
      <c r="EFN321" s="96"/>
      <c r="EFO321" s="96"/>
      <c r="EFP321" s="96"/>
      <c r="EFQ321" s="96"/>
      <c r="EFR321" s="96"/>
      <c r="EFS321" s="96"/>
      <c r="EFT321" s="96"/>
      <c r="EFU321" s="96"/>
      <c r="EFV321" s="96"/>
      <c r="EFW321" s="96"/>
      <c r="EFX321" s="96"/>
      <c r="EFY321" s="96"/>
      <c r="EFZ321" s="96"/>
      <c r="EGA321" s="96"/>
      <c r="EGB321" s="96"/>
      <c r="EGC321" s="96"/>
      <c r="EGD321" s="96"/>
      <c r="EGE321" s="96"/>
      <c r="EGF321" s="96"/>
      <c r="EGG321" s="96"/>
      <c r="EGH321" s="96"/>
      <c r="EGI321" s="96"/>
      <c r="EGJ321" s="96"/>
      <c r="EGK321" s="96"/>
      <c r="EGL321" s="96"/>
      <c r="EGM321" s="96"/>
      <c r="EGN321" s="96"/>
      <c r="EGO321" s="96"/>
      <c r="EGP321" s="96"/>
      <c r="EGQ321" s="96"/>
      <c r="EGR321" s="96"/>
      <c r="EGS321" s="96"/>
      <c r="EGT321" s="96"/>
      <c r="EGU321" s="96"/>
      <c r="EGV321" s="96"/>
      <c r="EGW321" s="96"/>
      <c r="EGX321" s="96"/>
      <c r="EGY321" s="96"/>
      <c r="EGZ321" s="96"/>
      <c r="EHA321" s="96"/>
      <c r="EHB321" s="96"/>
      <c r="EHC321" s="96"/>
      <c r="EHD321" s="96"/>
      <c r="EHE321" s="96"/>
      <c r="EHF321" s="96"/>
      <c r="EHG321" s="96"/>
      <c r="EHH321" s="96"/>
      <c r="EHI321" s="96"/>
      <c r="EHJ321" s="96"/>
      <c r="EHK321" s="96"/>
      <c r="EHL321" s="96"/>
      <c r="EHM321" s="96"/>
      <c r="EHN321" s="96"/>
      <c r="EHO321" s="96"/>
      <c r="EHP321" s="96"/>
      <c r="EHQ321" s="96"/>
      <c r="EHR321" s="96"/>
      <c r="EHS321" s="96"/>
      <c r="EHT321" s="96"/>
      <c r="EHU321" s="96"/>
      <c r="EHV321" s="96"/>
      <c r="EHW321" s="96"/>
      <c r="EHX321" s="96"/>
      <c r="EHY321" s="96"/>
      <c r="EHZ321" s="96"/>
      <c r="EIA321" s="96"/>
      <c r="EIB321" s="96"/>
      <c r="EIC321" s="96"/>
      <c r="EID321" s="96"/>
      <c r="EIE321" s="96"/>
      <c r="EIF321" s="96"/>
      <c r="EIG321" s="96"/>
      <c r="EIH321" s="96"/>
      <c r="EII321" s="96"/>
      <c r="EIJ321" s="96"/>
      <c r="EIK321" s="96"/>
      <c r="EIL321" s="96"/>
      <c r="EIM321" s="96"/>
      <c r="EIN321" s="96"/>
      <c r="EIO321" s="96"/>
      <c r="EIP321" s="96"/>
      <c r="EIQ321" s="96"/>
      <c r="EIR321" s="96"/>
      <c r="EIS321" s="96"/>
      <c r="EIT321" s="96"/>
      <c r="EIU321" s="96"/>
      <c r="EIV321" s="96"/>
      <c r="EIW321" s="96"/>
      <c r="EIX321" s="96"/>
      <c r="EIY321" s="96"/>
      <c r="EIZ321" s="96"/>
      <c r="EJA321" s="96"/>
      <c r="EJB321" s="96"/>
      <c r="EJC321" s="96"/>
      <c r="EJD321" s="96"/>
      <c r="EJE321" s="96"/>
      <c r="EJF321" s="96"/>
      <c r="EJG321" s="96"/>
      <c r="EJH321" s="96"/>
      <c r="EJI321" s="96"/>
      <c r="EJJ321" s="96"/>
      <c r="EJK321" s="96"/>
      <c r="EJL321" s="96"/>
      <c r="EJM321" s="96"/>
      <c r="EJN321" s="96"/>
      <c r="EJO321" s="96"/>
      <c r="EJP321" s="96"/>
      <c r="EJQ321" s="96"/>
      <c r="EJR321" s="96"/>
      <c r="EJS321" s="96"/>
      <c r="EJT321" s="96"/>
      <c r="EJU321" s="96"/>
      <c r="EJV321" s="96"/>
      <c r="EJW321" s="96"/>
      <c r="EJX321" s="96"/>
      <c r="EJY321" s="96"/>
      <c r="EJZ321" s="96"/>
      <c r="EKA321" s="96"/>
      <c r="EKB321" s="96"/>
      <c r="EKC321" s="96"/>
      <c r="EKD321" s="96"/>
      <c r="EKE321" s="96"/>
      <c r="EKF321" s="96"/>
      <c r="EKG321" s="96"/>
      <c r="EKH321" s="96"/>
      <c r="EKI321" s="96"/>
      <c r="EKJ321" s="96"/>
      <c r="EKK321" s="96"/>
      <c r="EKL321" s="96"/>
      <c r="EKM321" s="96"/>
      <c r="EKN321" s="96"/>
      <c r="EKO321" s="96"/>
      <c r="EKP321" s="96"/>
      <c r="EKQ321" s="96"/>
      <c r="EKR321" s="96"/>
      <c r="EKS321" s="96"/>
      <c r="EKT321" s="96"/>
      <c r="EKU321" s="96"/>
      <c r="EKV321" s="96"/>
      <c r="EKW321" s="96"/>
      <c r="EKX321" s="96"/>
      <c r="EKY321" s="96"/>
      <c r="EKZ321" s="96"/>
      <c r="ELA321" s="96"/>
      <c r="ELB321" s="96"/>
      <c r="ELC321" s="96"/>
      <c r="ELD321" s="96"/>
      <c r="ELE321" s="96"/>
      <c r="ELF321" s="96"/>
      <c r="ELG321" s="96"/>
      <c r="ELH321" s="96"/>
      <c r="ELI321" s="96"/>
      <c r="ELJ321" s="96"/>
      <c r="ELK321" s="96"/>
      <c r="ELL321" s="96"/>
      <c r="ELM321" s="96"/>
      <c r="ELN321" s="96"/>
      <c r="ELO321" s="96"/>
      <c r="ELP321" s="96"/>
      <c r="ELQ321" s="96"/>
      <c r="ELR321" s="96"/>
      <c r="ELS321" s="96"/>
      <c r="ELT321" s="96"/>
      <c r="ELU321" s="96"/>
      <c r="ELV321" s="96"/>
      <c r="ELW321" s="96"/>
      <c r="ELX321" s="96"/>
      <c r="ELY321" s="96"/>
      <c r="ELZ321" s="96"/>
      <c r="EMA321" s="96"/>
      <c r="EMB321" s="96"/>
      <c r="EMC321" s="96"/>
      <c r="EMD321" s="96"/>
      <c r="EME321" s="96"/>
      <c r="EMF321" s="96"/>
      <c r="EMG321" s="96"/>
      <c r="EMH321" s="96"/>
      <c r="EMI321" s="96"/>
      <c r="EMJ321" s="96"/>
      <c r="EMK321" s="96"/>
      <c r="EML321" s="96"/>
      <c r="EMM321" s="96"/>
      <c r="EMN321" s="96"/>
      <c r="EMO321" s="96"/>
      <c r="EMP321" s="96"/>
      <c r="EMQ321" s="96"/>
      <c r="EMR321" s="96"/>
      <c r="EMS321" s="96"/>
      <c r="EMT321" s="96"/>
      <c r="EMU321" s="96"/>
      <c r="EMV321" s="96"/>
      <c r="EMW321" s="96"/>
      <c r="EMX321" s="96"/>
      <c r="EMY321" s="96"/>
      <c r="EMZ321" s="96"/>
      <c r="ENA321" s="96"/>
      <c r="ENB321" s="96"/>
      <c r="ENC321" s="96"/>
      <c r="END321" s="96"/>
      <c r="ENE321" s="96"/>
      <c r="ENF321" s="96"/>
      <c r="ENG321" s="96"/>
      <c r="ENH321" s="96"/>
      <c r="ENI321" s="96"/>
      <c r="ENJ321" s="96"/>
      <c r="ENK321" s="96"/>
      <c r="ENL321" s="96"/>
      <c r="ENM321" s="96"/>
      <c r="ENN321" s="96"/>
      <c r="ENO321" s="96"/>
      <c r="ENP321" s="96"/>
      <c r="ENQ321" s="96"/>
      <c r="ENR321" s="96"/>
      <c r="ENS321" s="96"/>
      <c r="ENT321" s="96"/>
      <c r="ENU321" s="96"/>
      <c r="ENV321" s="96"/>
      <c r="ENW321" s="96"/>
      <c r="ENX321" s="96"/>
      <c r="ENY321" s="96"/>
      <c r="ENZ321" s="96"/>
      <c r="EOA321" s="96"/>
      <c r="EOB321" s="96"/>
      <c r="EOC321" s="96"/>
      <c r="EOD321" s="96"/>
      <c r="EOE321" s="96"/>
      <c r="EOF321" s="96"/>
      <c r="EOG321" s="96"/>
      <c r="EOH321" s="96"/>
      <c r="EOI321" s="96"/>
      <c r="EOJ321" s="96"/>
      <c r="EOK321" s="96"/>
      <c r="EOL321" s="96"/>
      <c r="EOM321" s="96"/>
      <c r="EON321" s="96"/>
      <c r="EOO321" s="96"/>
      <c r="EOP321" s="96"/>
      <c r="EOQ321" s="96"/>
      <c r="EOR321" s="96"/>
      <c r="EOS321" s="96"/>
      <c r="EOT321" s="96"/>
      <c r="EOU321" s="96"/>
      <c r="EOV321" s="96"/>
      <c r="EOW321" s="96"/>
      <c r="EOX321" s="96"/>
      <c r="EOY321" s="96"/>
      <c r="EOZ321" s="96"/>
      <c r="EPA321" s="96"/>
      <c r="EPB321" s="96"/>
      <c r="EPC321" s="96"/>
      <c r="EPD321" s="96"/>
      <c r="EPE321" s="96"/>
      <c r="EPF321" s="96"/>
      <c r="EPG321" s="96"/>
      <c r="EPH321" s="96"/>
      <c r="EPI321" s="96"/>
      <c r="EPJ321" s="96"/>
      <c r="EPK321" s="96"/>
      <c r="EPL321" s="96"/>
      <c r="EPM321" s="96"/>
      <c r="EPN321" s="96"/>
      <c r="EPO321" s="96"/>
      <c r="EPP321" s="96"/>
      <c r="EPQ321" s="96"/>
      <c r="EPR321" s="96"/>
      <c r="EPS321" s="96"/>
      <c r="EPT321" s="96"/>
      <c r="EPU321" s="96"/>
      <c r="EPV321" s="96"/>
      <c r="EPW321" s="96"/>
      <c r="EPX321" s="96"/>
      <c r="EPY321" s="96"/>
      <c r="EPZ321" s="96"/>
      <c r="EQA321" s="96"/>
      <c r="EQB321" s="96"/>
      <c r="EQC321" s="96"/>
      <c r="EQD321" s="96"/>
      <c r="EQE321" s="96"/>
      <c r="EQF321" s="96"/>
      <c r="EQG321" s="96"/>
      <c r="EQH321" s="96"/>
      <c r="EQI321" s="96"/>
      <c r="EQJ321" s="96"/>
      <c r="EQK321" s="96"/>
      <c r="EQL321" s="96"/>
      <c r="EQM321" s="96"/>
      <c r="EQN321" s="96"/>
      <c r="EQO321" s="96"/>
      <c r="EQP321" s="96"/>
      <c r="EQQ321" s="96"/>
      <c r="EQR321" s="96"/>
      <c r="EQS321" s="96"/>
      <c r="EQT321" s="96"/>
      <c r="EQU321" s="96"/>
      <c r="EQV321" s="96"/>
      <c r="EQW321" s="96"/>
      <c r="EQX321" s="96"/>
      <c r="EQY321" s="96"/>
      <c r="EQZ321" s="96"/>
      <c r="ERA321" s="96"/>
      <c r="ERB321" s="96"/>
      <c r="ERC321" s="96"/>
      <c r="ERD321" s="96"/>
      <c r="ERE321" s="96"/>
      <c r="ERF321" s="96"/>
      <c r="ERG321" s="96"/>
      <c r="ERH321" s="96"/>
      <c r="ERI321" s="96"/>
      <c r="ERJ321" s="96"/>
      <c r="ERK321" s="96"/>
      <c r="ERL321" s="96"/>
      <c r="ERM321" s="96"/>
      <c r="ERN321" s="96"/>
      <c r="ERO321" s="96"/>
      <c r="ERP321" s="96"/>
      <c r="ERQ321" s="96"/>
      <c r="ERR321" s="96"/>
      <c r="ERS321" s="96"/>
      <c r="ERT321" s="96"/>
      <c r="ERU321" s="96"/>
      <c r="ERV321" s="96"/>
      <c r="ERW321" s="96"/>
      <c r="ERX321" s="96"/>
      <c r="ERY321" s="96"/>
      <c r="ERZ321" s="96"/>
      <c r="ESA321" s="96"/>
      <c r="ESB321" s="96"/>
      <c r="ESC321" s="96"/>
      <c r="ESD321" s="96"/>
      <c r="ESE321" s="96"/>
      <c r="ESF321" s="96"/>
      <c r="ESG321" s="96"/>
      <c r="ESH321" s="96"/>
      <c r="ESI321" s="96"/>
      <c r="ESJ321" s="96"/>
      <c r="ESK321" s="96"/>
      <c r="ESL321" s="96"/>
      <c r="ESM321" s="96"/>
      <c r="ESN321" s="96"/>
      <c r="ESO321" s="96"/>
      <c r="ESP321" s="96"/>
      <c r="ESQ321" s="96"/>
      <c r="ESR321" s="96"/>
      <c r="ESS321" s="96"/>
      <c r="EST321" s="96"/>
      <c r="ESU321" s="96"/>
      <c r="ESV321" s="96"/>
      <c r="ESW321" s="96"/>
      <c r="ESX321" s="96"/>
      <c r="ESY321" s="96"/>
      <c r="ESZ321" s="96"/>
      <c r="ETA321" s="96"/>
      <c r="ETB321" s="96"/>
      <c r="ETC321" s="96"/>
      <c r="ETD321" s="96"/>
      <c r="ETE321" s="96"/>
      <c r="ETF321" s="96"/>
      <c r="ETG321" s="96"/>
      <c r="ETH321" s="96"/>
      <c r="ETI321" s="96"/>
      <c r="ETJ321" s="96"/>
      <c r="ETK321" s="96"/>
      <c r="ETL321" s="96"/>
      <c r="ETM321" s="96"/>
      <c r="ETN321" s="96"/>
      <c r="ETO321" s="96"/>
      <c r="ETP321" s="96"/>
      <c r="ETQ321" s="96"/>
      <c r="ETR321" s="96"/>
      <c r="ETS321" s="96"/>
      <c r="ETT321" s="96"/>
      <c r="ETU321" s="96"/>
      <c r="ETV321" s="96"/>
      <c r="ETW321" s="96"/>
      <c r="ETX321" s="96"/>
      <c r="ETY321" s="96"/>
      <c r="ETZ321" s="96"/>
      <c r="EUA321" s="96"/>
      <c r="EUB321" s="96"/>
      <c r="EUC321" s="96"/>
      <c r="EUD321" s="96"/>
      <c r="EUE321" s="96"/>
      <c r="EUF321" s="96"/>
      <c r="EUG321" s="96"/>
      <c r="EUH321" s="96"/>
      <c r="EUI321" s="96"/>
      <c r="EUJ321" s="96"/>
      <c r="EUK321" s="96"/>
      <c r="EUL321" s="96"/>
      <c r="EUM321" s="96"/>
      <c r="EUN321" s="96"/>
      <c r="EUO321" s="96"/>
      <c r="EUP321" s="96"/>
      <c r="EUQ321" s="96"/>
      <c r="EUR321" s="96"/>
      <c r="EUS321" s="96"/>
      <c r="EUT321" s="96"/>
      <c r="EUU321" s="96"/>
      <c r="EUV321" s="96"/>
      <c r="EUW321" s="96"/>
      <c r="EUX321" s="96"/>
      <c r="EUY321" s="96"/>
      <c r="EUZ321" s="96"/>
      <c r="EVA321" s="96"/>
      <c r="EVB321" s="96"/>
      <c r="EVC321" s="96"/>
      <c r="EVD321" s="96"/>
      <c r="EVE321" s="96"/>
      <c r="EVF321" s="96"/>
      <c r="EVG321" s="96"/>
      <c r="EVH321" s="96"/>
      <c r="EVI321" s="96"/>
      <c r="EVJ321" s="96"/>
      <c r="EVK321" s="96"/>
      <c r="EVL321" s="96"/>
      <c r="EVM321" s="96"/>
      <c r="EVN321" s="96"/>
      <c r="EVO321" s="96"/>
      <c r="EVP321" s="96"/>
      <c r="EVQ321" s="96"/>
      <c r="EVR321" s="96"/>
      <c r="EVS321" s="96"/>
      <c r="EVT321" s="96"/>
      <c r="EVU321" s="96"/>
      <c r="EVV321" s="96"/>
      <c r="EVW321" s="96"/>
      <c r="EVX321" s="96"/>
      <c r="EVY321" s="96"/>
      <c r="EVZ321" s="96"/>
      <c r="EWA321" s="96"/>
      <c r="EWB321" s="96"/>
      <c r="EWC321" s="96"/>
      <c r="EWD321" s="96"/>
      <c r="EWE321" s="96"/>
      <c r="EWF321" s="96"/>
      <c r="EWG321" s="96"/>
      <c r="EWH321" s="96"/>
      <c r="EWI321" s="96"/>
      <c r="EWJ321" s="96"/>
      <c r="EWK321" s="96"/>
      <c r="EWL321" s="96"/>
      <c r="EWM321" s="96"/>
      <c r="EWN321" s="96"/>
      <c r="EWO321" s="96"/>
      <c r="EWP321" s="96"/>
      <c r="EWQ321" s="96"/>
      <c r="EWR321" s="96"/>
      <c r="EWS321" s="96"/>
      <c r="EWT321" s="96"/>
      <c r="EWU321" s="96"/>
      <c r="EWV321" s="96"/>
      <c r="EWW321" s="96"/>
      <c r="EWX321" s="96"/>
      <c r="EWY321" s="96"/>
      <c r="EWZ321" s="96"/>
      <c r="EXA321" s="96"/>
      <c r="EXB321" s="96"/>
      <c r="EXC321" s="96"/>
      <c r="EXD321" s="96"/>
      <c r="EXE321" s="96"/>
      <c r="EXF321" s="96"/>
      <c r="EXG321" s="96"/>
      <c r="EXH321" s="96"/>
      <c r="EXI321" s="96"/>
      <c r="EXJ321" s="96"/>
      <c r="EXK321" s="96"/>
      <c r="EXL321" s="96"/>
      <c r="EXM321" s="96"/>
      <c r="EXN321" s="96"/>
      <c r="EXO321" s="96"/>
      <c r="EXP321" s="96"/>
      <c r="EXQ321" s="96"/>
      <c r="EXR321" s="96"/>
      <c r="EXS321" s="96"/>
      <c r="EXT321" s="96"/>
      <c r="EXU321" s="96"/>
      <c r="EXV321" s="96"/>
      <c r="EXW321" s="96"/>
      <c r="EXX321" s="96"/>
      <c r="EXY321" s="96"/>
      <c r="EXZ321" s="96"/>
      <c r="EYA321" s="96"/>
      <c r="EYB321" s="96"/>
      <c r="EYC321" s="96"/>
      <c r="EYD321" s="96"/>
      <c r="EYE321" s="96"/>
      <c r="EYF321" s="96"/>
      <c r="EYG321" s="96"/>
      <c r="EYH321" s="96"/>
      <c r="EYI321" s="96"/>
      <c r="EYJ321" s="96"/>
      <c r="EYK321" s="96"/>
      <c r="EYL321" s="96"/>
      <c r="EYM321" s="96"/>
      <c r="EYN321" s="96"/>
      <c r="EYO321" s="96"/>
      <c r="EYP321" s="96"/>
      <c r="EYQ321" s="96"/>
      <c r="EYR321" s="96"/>
      <c r="EYS321" s="96"/>
      <c r="EYT321" s="96"/>
      <c r="EYU321" s="96"/>
      <c r="EYV321" s="96"/>
      <c r="EYW321" s="96"/>
      <c r="EYX321" s="96"/>
      <c r="EYY321" s="96"/>
      <c r="EYZ321" s="96"/>
      <c r="EZA321" s="96"/>
      <c r="EZB321" s="96"/>
      <c r="EZC321" s="96"/>
      <c r="EZD321" s="96"/>
      <c r="EZE321" s="96"/>
      <c r="EZF321" s="96"/>
      <c r="EZG321" s="96"/>
      <c r="EZH321" s="96"/>
      <c r="EZI321" s="96"/>
      <c r="EZJ321" s="96"/>
      <c r="EZK321" s="96"/>
      <c r="EZL321" s="96"/>
      <c r="EZM321" s="96"/>
      <c r="EZN321" s="96"/>
      <c r="EZO321" s="96"/>
      <c r="EZP321" s="96"/>
      <c r="EZQ321" s="96"/>
      <c r="EZR321" s="96"/>
      <c r="EZS321" s="96"/>
      <c r="EZT321" s="96"/>
      <c r="EZU321" s="96"/>
      <c r="EZV321" s="96"/>
      <c r="EZW321" s="96"/>
      <c r="EZX321" s="96"/>
      <c r="EZY321" s="96"/>
      <c r="EZZ321" s="96"/>
      <c r="FAA321" s="96"/>
      <c r="FAB321" s="96"/>
      <c r="FAC321" s="96"/>
      <c r="FAD321" s="96"/>
      <c r="FAE321" s="96"/>
      <c r="FAF321" s="96"/>
      <c r="FAG321" s="96"/>
      <c r="FAH321" s="96"/>
      <c r="FAI321" s="96"/>
      <c r="FAJ321" s="96"/>
      <c r="FAK321" s="96"/>
      <c r="FAL321" s="96"/>
      <c r="FAM321" s="96"/>
      <c r="FAN321" s="96"/>
      <c r="FAO321" s="96"/>
      <c r="FAP321" s="96"/>
      <c r="FAQ321" s="96"/>
      <c r="FAR321" s="96"/>
      <c r="FAS321" s="96"/>
      <c r="FAT321" s="96"/>
      <c r="FAU321" s="96"/>
      <c r="FAV321" s="96"/>
      <c r="FAW321" s="96"/>
      <c r="FAX321" s="96"/>
      <c r="FAY321" s="96"/>
      <c r="FAZ321" s="96"/>
      <c r="FBA321" s="96"/>
      <c r="FBB321" s="96"/>
      <c r="FBC321" s="96"/>
      <c r="FBD321" s="96"/>
      <c r="FBE321" s="96"/>
      <c r="FBF321" s="96"/>
      <c r="FBG321" s="96"/>
      <c r="FBH321" s="96"/>
      <c r="FBI321" s="96"/>
      <c r="FBJ321" s="96"/>
      <c r="FBK321" s="96"/>
      <c r="FBL321" s="96"/>
      <c r="FBM321" s="96"/>
      <c r="FBN321" s="96"/>
      <c r="FBO321" s="96"/>
      <c r="FBP321" s="96"/>
      <c r="FBQ321" s="96"/>
      <c r="FBR321" s="96"/>
      <c r="FBS321" s="96"/>
      <c r="FBT321" s="96"/>
      <c r="FBU321" s="96"/>
      <c r="FBV321" s="96"/>
      <c r="FBW321" s="96"/>
      <c r="FBX321" s="96"/>
      <c r="FBY321" s="96"/>
      <c r="FBZ321" s="96"/>
      <c r="FCA321" s="96"/>
      <c r="FCB321" s="96"/>
      <c r="FCC321" s="96"/>
      <c r="FCD321" s="96"/>
      <c r="FCE321" s="96"/>
      <c r="FCF321" s="96"/>
      <c r="FCG321" s="96"/>
      <c r="FCH321" s="96"/>
      <c r="FCI321" s="96"/>
      <c r="FCJ321" s="96"/>
      <c r="FCK321" s="96"/>
      <c r="FCL321" s="96"/>
      <c r="FCM321" s="96"/>
      <c r="FCN321" s="96"/>
      <c r="FCO321" s="96"/>
      <c r="FCP321" s="96"/>
      <c r="FCQ321" s="96"/>
      <c r="FCR321" s="96"/>
      <c r="FCS321" s="96"/>
      <c r="FCT321" s="96"/>
      <c r="FCU321" s="96"/>
      <c r="FCV321" s="96"/>
      <c r="FCW321" s="96"/>
      <c r="FCX321" s="96"/>
      <c r="FCY321" s="96"/>
      <c r="FCZ321" s="96"/>
      <c r="FDA321" s="96"/>
      <c r="FDB321" s="96"/>
      <c r="FDC321" s="96"/>
      <c r="FDD321" s="96"/>
      <c r="FDE321" s="96"/>
      <c r="FDF321" s="96"/>
      <c r="FDG321" s="96"/>
      <c r="FDH321" s="96"/>
      <c r="FDI321" s="96"/>
      <c r="FDJ321" s="96"/>
      <c r="FDK321" s="96"/>
      <c r="FDL321" s="96"/>
      <c r="FDM321" s="96"/>
      <c r="FDN321" s="96"/>
      <c r="FDO321" s="96"/>
      <c r="FDP321" s="96"/>
      <c r="FDQ321" s="96"/>
      <c r="FDR321" s="96"/>
      <c r="FDS321" s="96"/>
      <c r="FDT321" s="96"/>
      <c r="FDU321" s="96"/>
      <c r="FDV321" s="96"/>
      <c r="FDW321" s="96"/>
      <c r="FDX321" s="96"/>
      <c r="FDY321" s="96"/>
      <c r="FDZ321" s="96"/>
      <c r="FEA321" s="96"/>
      <c r="FEB321" s="96"/>
      <c r="FEC321" s="96"/>
      <c r="FED321" s="96"/>
      <c r="FEE321" s="96"/>
      <c r="FEF321" s="96"/>
      <c r="FEG321" s="96"/>
      <c r="FEH321" s="96"/>
      <c r="FEI321" s="96"/>
      <c r="FEJ321" s="96"/>
      <c r="FEK321" s="96"/>
      <c r="FEL321" s="96"/>
      <c r="FEM321" s="96"/>
      <c r="FEN321" s="96"/>
      <c r="FEO321" s="96"/>
      <c r="FEP321" s="96"/>
      <c r="FEQ321" s="96"/>
      <c r="FER321" s="96"/>
      <c r="FES321" s="96"/>
      <c r="FET321" s="96"/>
      <c r="FEU321" s="96"/>
      <c r="FEV321" s="96"/>
      <c r="FEW321" s="96"/>
      <c r="FEX321" s="96"/>
      <c r="FEY321" s="96"/>
      <c r="FEZ321" s="96"/>
      <c r="FFA321" s="96"/>
      <c r="FFB321" s="96"/>
      <c r="FFC321" s="96"/>
      <c r="FFD321" s="96"/>
      <c r="FFE321" s="96"/>
      <c r="FFF321" s="96"/>
      <c r="FFG321" s="96"/>
      <c r="FFH321" s="96"/>
      <c r="FFI321" s="96"/>
      <c r="FFJ321" s="96"/>
      <c r="FFK321" s="96"/>
      <c r="FFL321" s="96"/>
      <c r="FFM321" s="96"/>
      <c r="FFN321" s="96"/>
      <c r="FFO321" s="96"/>
      <c r="FFP321" s="96"/>
      <c r="FFQ321" s="96"/>
      <c r="FFR321" s="96"/>
      <c r="FFS321" s="96"/>
      <c r="FFT321" s="96"/>
      <c r="FFU321" s="96"/>
      <c r="FFV321" s="96"/>
      <c r="FFW321" s="96"/>
      <c r="FFX321" s="96"/>
      <c r="FFY321" s="96"/>
      <c r="FFZ321" s="96"/>
      <c r="FGA321" s="96"/>
      <c r="FGB321" s="96"/>
      <c r="FGC321" s="96"/>
      <c r="FGD321" s="96"/>
      <c r="FGE321" s="96"/>
      <c r="FGF321" s="96"/>
      <c r="FGG321" s="96"/>
      <c r="FGH321" s="96"/>
      <c r="FGI321" s="96"/>
      <c r="FGJ321" s="96"/>
      <c r="FGK321" s="96"/>
      <c r="FGL321" s="96"/>
      <c r="FGM321" s="96"/>
      <c r="FGN321" s="96"/>
      <c r="FGO321" s="96"/>
      <c r="FGP321" s="96"/>
      <c r="FGQ321" s="96"/>
      <c r="FGR321" s="96"/>
      <c r="FGS321" s="96"/>
      <c r="FGT321" s="96"/>
      <c r="FGU321" s="96"/>
      <c r="FGV321" s="96"/>
      <c r="FGW321" s="96"/>
      <c r="FGX321" s="96"/>
      <c r="FGY321" s="96"/>
      <c r="FGZ321" s="96"/>
      <c r="FHA321" s="96"/>
      <c r="FHB321" s="96"/>
      <c r="FHC321" s="96"/>
      <c r="FHD321" s="96"/>
      <c r="FHE321" s="96"/>
      <c r="FHF321" s="96"/>
      <c r="FHG321" s="96"/>
      <c r="FHH321" s="96"/>
      <c r="FHI321" s="96"/>
      <c r="FHJ321" s="96"/>
      <c r="FHK321" s="96"/>
      <c r="FHL321" s="96"/>
      <c r="FHM321" s="96"/>
      <c r="FHN321" s="96"/>
      <c r="FHO321" s="96"/>
      <c r="FHP321" s="96"/>
      <c r="FHQ321" s="96"/>
      <c r="FHR321" s="96"/>
      <c r="FHS321" s="96"/>
      <c r="FHT321" s="96"/>
      <c r="FHU321" s="96"/>
      <c r="FHV321" s="96"/>
      <c r="FHW321" s="96"/>
      <c r="FHX321" s="96"/>
      <c r="FHY321" s="96"/>
      <c r="FHZ321" s="96"/>
      <c r="FIA321" s="96"/>
      <c r="FIB321" s="96"/>
      <c r="FIC321" s="96"/>
      <c r="FID321" s="96"/>
      <c r="FIE321" s="96"/>
      <c r="FIF321" s="96"/>
      <c r="FIG321" s="96"/>
      <c r="FIH321" s="96"/>
      <c r="FII321" s="96"/>
      <c r="FIJ321" s="96"/>
      <c r="FIK321" s="96"/>
      <c r="FIL321" s="96"/>
      <c r="FIM321" s="96"/>
      <c r="FIN321" s="96"/>
      <c r="FIO321" s="96"/>
      <c r="FIP321" s="96"/>
      <c r="FIQ321" s="96"/>
      <c r="FIR321" s="96"/>
      <c r="FIS321" s="96"/>
      <c r="FIT321" s="96"/>
      <c r="FIU321" s="96"/>
      <c r="FIV321" s="96"/>
      <c r="FIW321" s="96"/>
      <c r="FIX321" s="96"/>
      <c r="FIY321" s="96"/>
      <c r="FIZ321" s="96"/>
      <c r="FJA321" s="96"/>
      <c r="FJB321" s="96"/>
      <c r="FJC321" s="96"/>
      <c r="FJD321" s="96"/>
      <c r="FJE321" s="96"/>
      <c r="FJF321" s="96"/>
      <c r="FJG321" s="96"/>
      <c r="FJH321" s="96"/>
      <c r="FJI321" s="96"/>
      <c r="FJJ321" s="96"/>
      <c r="FJK321" s="96"/>
      <c r="FJL321" s="96"/>
      <c r="FJM321" s="96"/>
      <c r="FJN321" s="96"/>
      <c r="FJO321" s="96"/>
      <c r="FJP321" s="96"/>
      <c r="FJQ321" s="96"/>
      <c r="FJR321" s="96"/>
      <c r="FJS321" s="96"/>
      <c r="FJT321" s="96"/>
      <c r="FJU321" s="96"/>
      <c r="FJV321" s="96"/>
      <c r="FJW321" s="96"/>
      <c r="FJX321" s="96"/>
      <c r="FJY321" s="96"/>
      <c r="FJZ321" s="96"/>
      <c r="FKA321" s="96"/>
      <c r="FKB321" s="96"/>
      <c r="FKC321" s="96"/>
      <c r="FKD321" s="96"/>
      <c r="FKE321" s="96"/>
      <c r="FKF321" s="96"/>
      <c r="FKG321" s="96"/>
      <c r="FKH321" s="96"/>
      <c r="FKI321" s="96"/>
      <c r="FKJ321" s="96"/>
      <c r="FKK321" s="96"/>
      <c r="FKL321" s="96"/>
      <c r="FKM321" s="96"/>
      <c r="FKN321" s="96"/>
      <c r="FKO321" s="96"/>
      <c r="FKP321" s="96"/>
      <c r="FKQ321" s="96"/>
      <c r="FKR321" s="96"/>
      <c r="FKS321" s="96"/>
      <c r="FKT321" s="96"/>
      <c r="FKU321" s="96"/>
      <c r="FKV321" s="96"/>
      <c r="FKW321" s="96"/>
      <c r="FKX321" s="96"/>
      <c r="FKY321" s="96"/>
      <c r="FKZ321" s="96"/>
      <c r="FLA321" s="96"/>
      <c r="FLB321" s="96"/>
      <c r="FLC321" s="96"/>
      <c r="FLD321" s="96"/>
      <c r="FLE321" s="96"/>
      <c r="FLF321" s="96"/>
      <c r="FLG321" s="96"/>
      <c r="FLH321" s="96"/>
      <c r="FLI321" s="96"/>
      <c r="FLJ321" s="96"/>
      <c r="FLK321" s="96"/>
      <c r="FLL321" s="96"/>
      <c r="FLM321" s="96"/>
      <c r="FLN321" s="96"/>
      <c r="FLO321" s="96"/>
      <c r="FLP321" s="96"/>
      <c r="FLQ321" s="96"/>
      <c r="FLR321" s="96"/>
      <c r="FLS321" s="96"/>
      <c r="FLT321" s="96"/>
      <c r="FLU321" s="96"/>
      <c r="FLV321" s="96"/>
      <c r="FLW321" s="96"/>
      <c r="FLX321" s="96"/>
      <c r="FLY321" s="96"/>
      <c r="FLZ321" s="96"/>
      <c r="FMA321" s="96"/>
      <c r="FMB321" s="96"/>
      <c r="FMC321" s="96"/>
      <c r="FMD321" s="96"/>
      <c r="FME321" s="96"/>
      <c r="FMF321" s="96"/>
      <c r="FMG321" s="96"/>
      <c r="FMH321" s="96"/>
      <c r="FMI321" s="96"/>
      <c r="FMJ321" s="96"/>
      <c r="FMK321" s="96"/>
      <c r="FML321" s="96"/>
      <c r="FMM321" s="96"/>
      <c r="FMN321" s="96"/>
      <c r="FMO321" s="96"/>
      <c r="FMP321" s="96"/>
      <c r="FMQ321" s="96"/>
      <c r="FMR321" s="96"/>
      <c r="FMS321" s="96"/>
      <c r="FMT321" s="96"/>
      <c r="FMU321" s="96"/>
      <c r="FMV321" s="96"/>
      <c r="FMW321" s="96"/>
      <c r="FMX321" s="96"/>
      <c r="FMY321" s="96"/>
      <c r="FMZ321" s="96"/>
      <c r="FNA321" s="96"/>
      <c r="FNB321" s="96"/>
      <c r="FNC321" s="96"/>
      <c r="FND321" s="96"/>
      <c r="FNE321" s="96"/>
      <c r="FNF321" s="96"/>
      <c r="FNG321" s="96"/>
      <c r="FNH321" s="96"/>
      <c r="FNI321" s="96"/>
      <c r="FNJ321" s="96"/>
      <c r="FNK321" s="96"/>
      <c r="FNL321" s="96"/>
      <c r="FNM321" s="96"/>
      <c r="FNN321" s="96"/>
      <c r="FNO321" s="96"/>
      <c r="FNP321" s="96"/>
      <c r="FNQ321" s="96"/>
      <c r="FNR321" s="96"/>
      <c r="FNS321" s="96"/>
      <c r="FNT321" s="96"/>
      <c r="FNU321" s="96"/>
      <c r="FNV321" s="96"/>
      <c r="FNW321" s="96"/>
      <c r="FNX321" s="96"/>
      <c r="FNY321" s="96"/>
      <c r="FNZ321" s="96"/>
      <c r="FOA321" s="96"/>
      <c r="FOB321" s="96"/>
      <c r="FOC321" s="96"/>
      <c r="FOD321" s="96"/>
      <c r="FOE321" s="96"/>
      <c r="FOF321" s="96"/>
      <c r="FOG321" s="96"/>
      <c r="FOH321" s="96"/>
      <c r="FOI321" s="96"/>
      <c r="FOJ321" s="96"/>
      <c r="FOK321" s="96"/>
      <c r="FOL321" s="96"/>
      <c r="FOM321" s="96"/>
      <c r="FON321" s="96"/>
      <c r="FOO321" s="96"/>
      <c r="FOP321" s="96"/>
      <c r="FOQ321" s="96"/>
      <c r="FOR321" s="96"/>
      <c r="FOS321" s="96"/>
      <c r="FOT321" s="96"/>
      <c r="FOU321" s="96"/>
      <c r="FOV321" s="96"/>
      <c r="FOW321" s="96"/>
      <c r="FOX321" s="96"/>
      <c r="FOY321" s="96"/>
      <c r="FOZ321" s="96"/>
      <c r="FPA321" s="96"/>
      <c r="FPB321" s="96"/>
      <c r="FPC321" s="96"/>
      <c r="FPD321" s="96"/>
      <c r="FPE321" s="96"/>
      <c r="FPF321" s="96"/>
      <c r="FPG321" s="96"/>
      <c r="FPH321" s="96"/>
      <c r="FPI321" s="96"/>
      <c r="FPJ321" s="96"/>
      <c r="FPK321" s="96"/>
      <c r="FPL321" s="96"/>
      <c r="FPM321" s="96"/>
      <c r="FPN321" s="96"/>
      <c r="FPO321" s="96"/>
      <c r="FPP321" s="96"/>
      <c r="FPQ321" s="96"/>
      <c r="FPR321" s="96"/>
      <c r="FPS321" s="96"/>
      <c r="FPT321" s="96"/>
      <c r="FPU321" s="96"/>
      <c r="FPV321" s="96"/>
      <c r="FPW321" s="96"/>
      <c r="FPX321" s="96"/>
      <c r="FPY321" s="96"/>
      <c r="FPZ321" s="96"/>
      <c r="FQA321" s="96"/>
      <c r="FQB321" s="96"/>
      <c r="FQC321" s="96"/>
      <c r="FQD321" s="96"/>
      <c r="FQE321" s="96"/>
      <c r="FQF321" s="96"/>
      <c r="FQG321" s="96"/>
      <c r="FQH321" s="96"/>
      <c r="FQI321" s="96"/>
      <c r="FQJ321" s="96"/>
      <c r="FQK321" s="96"/>
      <c r="FQL321" s="96"/>
      <c r="FQM321" s="96"/>
      <c r="FQN321" s="96"/>
      <c r="FQO321" s="96"/>
      <c r="FQP321" s="96"/>
      <c r="FQQ321" s="96"/>
      <c r="FQR321" s="96"/>
      <c r="FQS321" s="96"/>
      <c r="FQT321" s="96"/>
      <c r="FQU321" s="96"/>
      <c r="FQV321" s="96"/>
      <c r="FQW321" s="96"/>
      <c r="FQX321" s="96"/>
      <c r="FQY321" s="96"/>
      <c r="FQZ321" s="96"/>
      <c r="FRA321" s="96"/>
      <c r="FRB321" s="96"/>
      <c r="FRC321" s="96"/>
      <c r="FRD321" s="96"/>
      <c r="FRE321" s="96"/>
      <c r="FRF321" s="96"/>
      <c r="FRG321" s="96"/>
      <c r="FRH321" s="96"/>
      <c r="FRI321" s="96"/>
      <c r="FRJ321" s="96"/>
      <c r="FRK321" s="96"/>
      <c r="FRL321" s="96"/>
      <c r="FRM321" s="96"/>
      <c r="FRN321" s="96"/>
      <c r="FRO321" s="96"/>
      <c r="FRP321" s="96"/>
      <c r="FRQ321" s="96"/>
      <c r="FRR321" s="96"/>
      <c r="FRS321" s="96"/>
      <c r="FRT321" s="96"/>
      <c r="FRU321" s="96"/>
      <c r="FRV321" s="96"/>
      <c r="FRW321" s="96"/>
      <c r="FRX321" s="96"/>
      <c r="FRY321" s="96"/>
      <c r="FRZ321" s="96"/>
      <c r="FSA321" s="96"/>
      <c r="FSB321" s="96"/>
      <c r="FSC321" s="96"/>
      <c r="FSD321" s="96"/>
      <c r="FSE321" s="96"/>
      <c r="FSF321" s="96"/>
      <c r="FSG321" s="96"/>
      <c r="FSH321" s="96"/>
      <c r="FSI321" s="96"/>
      <c r="FSJ321" s="96"/>
      <c r="FSK321" s="96"/>
      <c r="FSL321" s="96"/>
      <c r="FSM321" s="96"/>
      <c r="FSN321" s="96"/>
      <c r="FSO321" s="96"/>
      <c r="FSP321" s="96"/>
      <c r="FSQ321" s="96"/>
      <c r="FSR321" s="96"/>
      <c r="FSS321" s="96"/>
      <c r="FST321" s="96"/>
      <c r="FSU321" s="96"/>
      <c r="FSV321" s="96"/>
      <c r="FSW321" s="96"/>
      <c r="FSX321" s="96"/>
      <c r="FSY321" s="96"/>
      <c r="FSZ321" s="96"/>
      <c r="FTA321" s="96"/>
      <c r="FTB321" s="96"/>
      <c r="FTC321" s="96"/>
      <c r="FTD321" s="96"/>
      <c r="FTE321" s="96"/>
      <c r="FTF321" s="96"/>
      <c r="FTG321" s="96"/>
      <c r="FTH321" s="96"/>
      <c r="FTI321" s="96"/>
      <c r="FTJ321" s="96"/>
      <c r="FTK321" s="96"/>
      <c r="FTL321" s="96"/>
      <c r="FTM321" s="96"/>
      <c r="FTN321" s="96"/>
      <c r="FTO321" s="96"/>
      <c r="FTP321" s="96"/>
      <c r="FTQ321" s="96"/>
      <c r="FTR321" s="96"/>
      <c r="FTS321" s="96"/>
      <c r="FTT321" s="96"/>
      <c r="FTU321" s="96"/>
      <c r="FTV321" s="96"/>
      <c r="FTW321" s="96"/>
      <c r="FTX321" s="96"/>
      <c r="FTY321" s="96"/>
      <c r="FTZ321" s="96"/>
      <c r="FUA321" s="96"/>
      <c r="FUB321" s="96"/>
      <c r="FUC321" s="96"/>
      <c r="FUD321" s="96"/>
      <c r="FUE321" s="96"/>
      <c r="FUF321" s="96"/>
      <c r="FUG321" s="96"/>
      <c r="FUH321" s="96"/>
      <c r="FUI321" s="96"/>
      <c r="FUJ321" s="96"/>
      <c r="FUK321" s="96"/>
      <c r="FUL321" s="96"/>
      <c r="FUM321" s="96"/>
      <c r="FUN321" s="96"/>
      <c r="FUO321" s="96"/>
      <c r="FUP321" s="96"/>
      <c r="FUQ321" s="96"/>
      <c r="FUR321" s="96"/>
      <c r="FUS321" s="96"/>
      <c r="FUT321" s="96"/>
      <c r="FUU321" s="96"/>
      <c r="FUV321" s="96"/>
      <c r="FUW321" s="96"/>
      <c r="FUX321" s="96"/>
      <c r="FUY321" s="96"/>
      <c r="FUZ321" s="96"/>
      <c r="FVA321" s="96"/>
      <c r="FVB321" s="96"/>
      <c r="FVC321" s="96"/>
      <c r="FVD321" s="96"/>
      <c r="FVE321" s="96"/>
      <c r="FVF321" s="96"/>
      <c r="FVG321" s="96"/>
      <c r="FVH321" s="96"/>
      <c r="FVI321" s="96"/>
      <c r="FVJ321" s="96"/>
      <c r="FVK321" s="96"/>
      <c r="FVL321" s="96"/>
      <c r="FVM321" s="96"/>
      <c r="FVN321" s="96"/>
      <c r="FVO321" s="96"/>
      <c r="FVP321" s="96"/>
      <c r="FVQ321" s="96"/>
      <c r="FVR321" s="96"/>
      <c r="FVS321" s="96"/>
      <c r="FVT321" s="96"/>
      <c r="FVU321" s="96"/>
      <c r="FVV321" s="96"/>
      <c r="FVW321" s="96"/>
      <c r="FVX321" s="96"/>
      <c r="FVY321" s="96"/>
      <c r="FVZ321" s="96"/>
      <c r="FWA321" s="96"/>
      <c r="FWB321" s="96"/>
      <c r="FWC321" s="96"/>
      <c r="FWD321" s="96"/>
      <c r="FWE321" s="96"/>
      <c r="FWF321" s="96"/>
      <c r="FWG321" s="96"/>
      <c r="FWH321" s="96"/>
      <c r="FWI321" s="96"/>
      <c r="FWJ321" s="96"/>
      <c r="FWK321" s="96"/>
      <c r="FWL321" s="96"/>
      <c r="FWM321" s="96"/>
      <c r="FWN321" s="96"/>
      <c r="FWO321" s="96"/>
      <c r="FWP321" s="96"/>
      <c r="FWQ321" s="96"/>
      <c r="FWR321" s="96"/>
      <c r="FWS321" s="96"/>
      <c r="FWT321" s="96"/>
      <c r="FWU321" s="96"/>
      <c r="FWV321" s="96"/>
      <c r="FWW321" s="96"/>
      <c r="FWX321" s="96"/>
      <c r="FWY321" s="96"/>
      <c r="FWZ321" s="96"/>
      <c r="FXA321" s="96"/>
      <c r="FXB321" s="96"/>
      <c r="FXC321" s="96"/>
      <c r="FXD321" s="96"/>
      <c r="FXE321" s="96"/>
      <c r="FXF321" s="96"/>
      <c r="FXG321" s="96"/>
      <c r="FXH321" s="96"/>
      <c r="FXI321" s="96"/>
      <c r="FXJ321" s="96"/>
      <c r="FXK321" s="96"/>
      <c r="FXL321" s="96"/>
      <c r="FXM321" s="96"/>
      <c r="FXN321" s="96"/>
      <c r="FXO321" s="96"/>
      <c r="FXP321" s="96"/>
      <c r="FXQ321" s="96"/>
      <c r="FXR321" s="96"/>
      <c r="FXS321" s="96"/>
      <c r="FXT321" s="96"/>
      <c r="FXU321" s="96"/>
      <c r="FXV321" s="96"/>
      <c r="FXW321" s="96"/>
      <c r="FXX321" s="96"/>
      <c r="FXY321" s="96"/>
      <c r="FXZ321" s="96"/>
      <c r="FYA321" s="96"/>
      <c r="FYB321" s="96"/>
      <c r="FYC321" s="96"/>
      <c r="FYD321" s="96"/>
      <c r="FYE321" s="96"/>
      <c r="FYF321" s="96"/>
      <c r="FYG321" s="96"/>
      <c r="FYH321" s="96"/>
      <c r="FYI321" s="96"/>
      <c r="FYJ321" s="96"/>
      <c r="FYK321" s="96"/>
      <c r="FYL321" s="96"/>
      <c r="FYM321" s="96"/>
      <c r="FYN321" s="96"/>
      <c r="FYO321" s="96"/>
      <c r="FYP321" s="96"/>
      <c r="FYQ321" s="96"/>
      <c r="FYR321" s="96"/>
      <c r="FYS321" s="96"/>
      <c r="FYT321" s="96"/>
      <c r="FYU321" s="96"/>
      <c r="FYV321" s="96"/>
      <c r="FYW321" s="96"/>
      <c r="FYX321" s="96"/>
      <c r="FYY321" s="96"/>
      <c r="FYZ321" s="96"/>
      <c r="FZA321" s="96"/>
      <c r="FZB321" s="96"/>
      <c r="FZC321" s="96"/>
      <c r="FZD321" s="96"/>
      <c r="FZE321" s="96"/>
      <c r="FZF321" s="96"/>
      <c r="FZG321" s="96"/>
      <c r="FZH321" s="96"/>
      <c r="FZI321" s="96"/>
      <c r="FZJ321" s="96"/>
      <c r="FZK321" s="96"/>
      <c r="FZL321" s="96"/>
      <c r="FZM321" s="96"/>
      <c r="FZN321" s="96"/>
      <c r="FZO321" s="96"/>
      <c r="FZP321" s="96"/>
      <c r="FZQ321" s="96"/>
      <c r="FZR321" s="96"/>
      <c r="FZS321" s="96"/>
      <c r="FZT321" s="96"/>
      <c r="FZU321" s="96"/>
      <c r="FZV321" s="96"/>
      <c r="FZW321" s="96"/>
      <c r="FZX321" s="96"/>
      <c r="FZY321" s="96"/>
      <c r="FZZ321" s="96"/>
      <c r="GAA321" s="96"/>
      <c r="GAB321" s="96"/>
      <c r="GAC321" s="96"/>
      <c r="GAD321" s="96"/>
      <c r="GAE321" s="96"/>
      <c r="GAF321" s="96"/>
      <c r="GAG321" s="96"/>
      <c r="GAH321" s="96"/>
      <c r="GAI321" s="96"/>
      <c r="GAJ321" s="96"/>
      <c r="GAK321" s="96"/>
      <c r="GAL321" s="96"/>
      <c r="GAM321" s="96"/>
      <c r="GAN321" s="96"/>
      <c r="GAO321" s="96"/>
      <c r="GAP321" s="96"/>
      <c r="GAQ321" s="96"/>
      <c r="GAR321" s="96"/>
      <c r="GAS321" s="96"/>
      <c r="GAT321" s="96"/>
      <c r="GAU321" s="96"/>
      <c r="GAV321" s="96"/>
      <c r="GAW321" s="96"/>
      <c r="GAX321" s="96"/>
      <c r="GAY321" s="96"/>
      <c r="GAZ321" s="96"/>
      <c r="GBA321" s="96"/>
      <c r="GBB321" s="96"/>
      <c r="GBC321" s="96"/>
      <c r="GBD321" s="96"/>
      <c r="GBE321" s="96"/>
      <c r="GBF321" s="96"/>
      <c r="GBG321" s="96"/>
      <c r="GBH321" s="96"/>
      <c r="GBI321" s="96"/>
      <c r="GBJ321" s="96"/>
      <c r="GBK321" s="96"/>
      <c r="GBL321" s="96"/>
      <c r="GBM321" s="96"/>
      <c r="GBN321" s="96"/>
      <c r="GBO321" s="96"/>
      <c r="GBP321" s="96"/>
      <c r="GBQ321" s="96"/>
      <c r="GBR321" s="96"/>
      <c r="GBS321" s="96"/>
      <c r="GBT321" s="96"/>
      <c r="GBU321" s="96"/>
      <c r="GBV321" s="96"/>
      <c r="GBW321" s="96"/>
      <c r="GBX321" s="96"/>
      <c r="GBY321" s="96"/>
      <c r="GBZ321" s="96"/>
      <c r="GCA321" s="96"/>
      <c r="GCB321" s="96"/>
      <c r="GCC321" s="96"/>
      <c r="GCD321" s="96"/>
      <c r="GCE321" s="96"/>
      <c r="GCF321" s="96"/>
      <c r="GCG321" s="96"/>
      <c r="GCH321" s="96"/>
      <c r="GCI321" s="96"/>
      <c r="GCJ321" s="96"/>
      <c r="GCK321" s="96"/>
      <c r="GCL321" s="96"/>
      <c r="GCM321" s="96"/>
      <c r="GCN321" s="96"/>
      <c r="GCO321" s="96"/>
      <c r="GCP321" s="96"/>
      <c r="GCQ321" s="96"/>
      <c r="GCR321" s="96"/>
      <c r="GCS321" s="96"/>
      <c r="GCT321" s="96"/>
      <c r="GCU321" s="96"/>
      <c r="GCV321" s="96"/>
      <c r="GCW321" s="96"/>
      <c r="GCX321" s="96"/>
      <c r="GCY321" s="96"/>
      <c r="GCZ321" s="96"/>
      <c r="GDA321" s="96"/>
      <c r="GDB321" s="96"/>
      <c r="GDC321" s="96"/>
      <c r="GDD321" s="96"/>
      <c r="GDE321" s="96"/>
      <c r="GDF321" s="96"/>
      <c r="GDG321" s="96"/>
      <c r="GDH321" s="96"/>
      <c r="GDI321" s="96"/>
      <c r="GDJ321" s="96"/>
      <c r="GDK321" s="96"/>
      <c r="GDL321" s="96"/>
      <c r="GDM321" s="96"/>
      <c r="GDN321" s="96"/>
      <c r="GDO321" s="96"/>
      <c r="GDP321" s="96"/>
      <c r="GDQ321" s="96"/>
      <c r="GDR321" s="96"/>
      <c r="GDS321" s="96"/>
      <c r="GDT321" s="96"/>
      <c r="GDU321" s="96"/>
      <c r="GDV321" s="96"/>
      <c r="GDW321" s="96"/>
      <c r="GDX321" s="96"/>
      <c r="GDY321" s="96"/>
      <c r="GDZ321" s="96"/>
      <c r="GEA321" s="96"/>
      <c r="GEB321" s="96"/>
      <c r="GEC321" s="96"/>
      <c r="GED321" s="96"/>
      <c r="GEE321" s="96"/>
      <c r="GEF321" s="96"/>
      <c r="GEG321" s="96"/>
      <c r="GEH321" s="96"/>
      <c r="GEI321" s="96"/>
      <c r="GEJ321" s="96"/>
      <c r="GEK321" s="96"/>
      <c r="GEL321" s="96"/>
      <c r="GEM321" s="96"/>
      <c r="GEN321" s="96"/>
      <c r="GEO321" s="96"/>
      <c r="GEP321" s="96"/>
      <c r="GEQ321" s="96"/>
      <c r="GER321" s="96"/>
      <c r="GES321" s="96"/>
      <c r="GET321" s="96"/>
      <c r="GEU321" s="96"/>
      <c r="GEV321" s="96"/>
      <c r="GEW321" s="96"/>
      <c r="GEX321" s="96"/>
      <c r="GEY321" s="96"/>
      <c r="GEZ321" s="96"/>
      <c r="GFA321" s="96"/>
      <c r="GFB321" s="96"/>
      <c r="GFC321" s="96"/>
      <c r="GFD321" s="96"/>
      <c r="GFE321" s="96"/>
      <c r="GFF321" s="96"/>
      <c r="GFG321" s="96"/>
      <c r="GFH321" s="96"/>
      <c r="GFI321" s="96"/>
      <c r="GFJ321" s="96"/>
      <c r="GFK321" s="96"/>
      <c r="GFL321" s="96"/>
      <c r="GFM321" s="96"/>
      <c r="GFN321" s="96"/>
      <c r="GFO321" s="96"/>
      <c r="GFP321" s="96"/>
      <c r="GFQ321" s="96"/>
      <c r="GFR321" s="96"/>
      <c r="GFS321" s="96"/>
      <c r="GFT321" s="96"/>
      <c r="GFU321" s="96"/>
      <c r="GFV321" s="96"/>
      <c r="GFW321" s="96"/>
      <c r="GFX321" s="96"/>
      <c r="GFY321" s="96"/>
      <c r="GFZ321" s="96"/>
      <c r="GGA321" s="96"/>
      <c r="GGB321" s="96"/>
      <c r="GGC321" s="96"/>
      <c r="GGD321" s="96"/>
      <c r="GGE321" s="96"/>
      <c r="GGF321" s="96"/>
      <c r="GGG321" s="96"/>
      <c r="GGH321" s="96"/>
      <c r="GGI321" s="96"/>
      <c r="GGJ321" s="96"/>
      <c r="GGK321" s="96"/>
      <c r="GGL321" s="96"/>
      <c r="GGM321" s="96"/>
      <c r="GGN321" s="96"/>
      <c r="GGO321" s="96"/>
      <c r="GGP321" s="96"/>
      <c r="GGQ321" s="96"/>
      <c r="GGR321" s="96"/>
      <c r="GGS321" s="96"/>
      <c r="GGT321" s="96"/>
      <c r="GGU321" s="96"/>
      <c r="GGV321" s="96"/>
      <c r="GGW321" s="96"/>
      <c r="GGX321" s="96"/>
      <c r="GGY321" s="96"/>
      <c r="GGZ321" s="96"/>
      <c r="GHA321" s="96"/>
      <c r="GHB321" s="96"/>
      <c r="GHC321" s="96"/>
      <c r="GHD321" s="96"/>
      <c r="GHE321" s="96"/>
      <c r="GHF321" s="96"/>
      <c r="GHG321" s="96"/>
      <c r="GHH321" s="96"/>
      <c r="GHI321" s="96"/>
      <c r="GHJ321" s="96"/>
      <c r="GHK321" s="96"/>
      <c r="GHL321" s="96"/>
      <c r="GHM321" s="96"/>
      <c r="GHN321" s="96"/>
      <c r="GHO321" s="96"/>
      <c r="GHP321" s="96"/>
      <c r="GHQ321" s="96"/>
      <c r="GHR321" s="96"/>
      <c r="GHS321" s="96"/>
      <c r="GHT321" s="96"/>
      <c r="GHU321" s="96"/>
      <c r="GHV321" s="96"/>
      <c r="GHW321" s="96"/>
      <c r="GHX321" s="96"/>
      <c r="GHY321" s="96"/>
      <c r="GHZ321" s="96"/>
      <c r="GIA321" s="96"/>
      <c r="GIB321" s="96"/>
      <c r="GIC321" s="96"/>
      <c r="GID321" s="96"/>
      <c r="GIE321" s="96"/>
      <c r="GIF321" s="96"/>
      <c r="GIG321" s="96"/>
      <c r="GIH321" s="96"/>
      <c r="GII321" s="96"/>
      <c r="GIJ321" s="96"/>
      <c r="GIK321" s="96"/>
      <c r="GIL321" s="96"/>
      <c r="GIM321" s="96"/>
      <c r="GIN321" s="96"/>
      <c r="GIO321" s="96"/>
      <c r="GIP321" s="96"/>
      <c r="GIQ321" s="96"/>
      <c r="GIR321" s="96"/>
      <c r="GIS321" s="96"/>
      <c r="GIT321" s="96"/>
      <c r="GIU321" s="96"/>
      <c r="GIV321" s="96"/>
      <c r="GIW321" s="96"/>
      <c r="GIX321" s="96"/>
      <c r="GIY321" s="96"/>
      <c r="GIZ321" s="96"/>
      <c r="GJA321" s="96"/>
      <c r="GJB321" s="96"/>
      <c r="GJC321" s="96"/>
      <c r="GJD321" s="96"/>
      <c r="GJE321" s="96"/>
      <c r="GJF321" s="96"/>
      <c r="GJG321" s="96"/>
      <c r="GJH321" s="96"/>
      <c r="GJI321" s="96"/>
      <c r="GJJ321" s="96"/>
      <c r="GJK321" s="96"/>
      <c r="GJL321" s="96"/>
      <c r="GJM321" s="96"/>
      <c r="GJN321" s="96"/>
      <c r="GJO321" s="96"/>
      <c r="GJP321" s="96"/>
      <c r="GJQ321" s="96"/>
      <c r="GJR321" s="96"/>
      <c r="GJS321" s="96"/>
      <c r="GJT321" s="96"/>
      <c r="GJU321" s="96"/>
      <c r="GJV321" s="96"/>
      <c r="GJW321" s="96"/>
      <c r="GJX321" s="96"/>
      <c r="GJY321" s="96"/>
      <c r="GJZ321" s="96"/>
      <c r="GKA321" s="96"/>
      <c r="GKB321" s="96"/>
      <c r="GKC321" s="96"/>
      <c r="GKD321" s="96"/>
      <c r="GKE321" s="96"/>
      <c r="GKF321" s="96"/>
      <c r="GKG321" s="96"/>
      <c r="GKH321" s="96"/>
      <c r="GKI321" s="96"/>
      <c r="GKJ321" s="96"/>
      <c r="GKK321" s="96"/>
      <c r="GKL321" s="96"/>
      <c r="GKM321" s="96"/>
      <c r="GKN321" s="96"/>
      <c r="GKO321" s="96"/>
      <c r="GKP321" s="96"/>
      <c r="GKQ321" s="96"/>
      <c r="GKR321" s="96"/>
      <c r="GKS321" s="96"/>
      <c r="GKT321" s="96"/>
      <c r="GKU321" s="96"/>
      <c r="GKV321" s="96"/>
      <c r="GKW321" s="96"/>
      <c r="GKX321" s="96"/>
      <c r="GKY321" s="96"/>
      <c r="GKZ321" s="96"/>
      <c r="GLA321" s="96"/>
      <c r="GLB321" s="96"/>
      <c r="GLC321" s="96"/>
      <c r="GLD321" s="96"/>
      <c r="GLE321" s="96"/>
      <c r="GLF321" s="96"/>
      <c r="GLG321" s="96"/>
      <c r="GLH321" s="96"/>
      <c r="GLI321" s="96"/>
      <c r="GLJ321" s="96"/>
      <c r="GLK321" s="96"/>
      <c r="GLL321" s="96"/>
      <c r="GLM321" s="96"/>
      <c r="GLN321" s="96"/>
      <c r="GLO321" s="96"/>
      <c r="GLP321" s="96"/>
      <c r="GLQ321" s="96"/>
      <c r="GLR321" s="96"/>
      <c r="GLS321" s="96"/>
      <c r="GLT321" s="96"/>
      <c r="GLU321" s="96"/>
      <c r="GLV321" s="96"/>
      <c r="GLW321" s="96"/>
      <c r="GLX321" s="96"/>
      <c r="GLY321" s="96"/>
      <c r="GLZ321" s="96"/>
      <c r="GMA321" s="96"/>
      <c r="GMB321" s="96"/>
      <c r="GMC321" s="96"/>
      <c r="GMD321" s="96"/>
      <c r="GME321" s="96"/>
      <c r="GMF321" s="96"/>
      <c r="GMG321" s="96"/>
      <c r="GMH321" s="96"/>
      <c r="GMI321" s="96"/>
      <c r="GMJ321" s="96"/>
      <c r="GMK321" s="96"/>
      <c r="GML321" s="96"/>
      <c r="GMM321" s="96"/>
      <c r="GMN321" s="96"/>
      <c r="GMO321" s="96"/>
      <c r="GMP321" s="96"/>
      <c r="GMQ321" s="96"/>
      <c r="GMR321" s="96"/>
      <c r="GMS321" s="96"/>
      <c r="GMT321" s="96"/>
      <c r="GMU321" s="96"/>
      <c r="GMV321" s="96"/>
      <c r="GMW321" s="96"/>
      <c r="GMX321" s="96"/>
      <c r="GMY321" s="96"/>
      <c r="GMZ321" s="96"/>
      <c r="GNA321" s="96"/>
      <c r="GNB321" s="96"/>
      <c r="GNC321" s="96"/>
      <c r="GND321" s="96"/>
      <c r="GNE321" s="96"/>
      <c r="GNF321" s="96"/>
      <c r="GNG321" s="96"/>
      <c r="GNH321" s="96"/>
      <c r="GNI321" s="96"/>
      <c r="GNJ321" s="96"/>
      <c r="GNK321" s="96"/>
      <c r="GNL321" s="96"/>
      <c r="GNM321" s="96"/>
      <c r="GNN321" s="96"/>
      <c r="GNO321" s="96"/>
      <c r="GNP321" s="96"/>
      <c r="GNQ321" s="96"/>
      <c r="GNR321" s="96"/>
      <c r="GNS321" s="96"/>
      <c r="GNT321" s="96"/>
      <c r="GNU321" s="96"/>
      <c r="GNV321" s="96"/>
      <c r="GNW321" s="96"/>
      <c r="GNX321" s="96"/>
      <c r="GNY321" s="96"/>
      <c r="GNZ321" s="96"/>
      <c r="GOA321" s="96"/>
      <c r="GOB321" s="96"/>
      <c r="GOC321" s="96"/>
      <c r="GOD321" s="96"/>
      <c r="GOE321" s="96"/>
      <c r="GOF321" s="96"/>
      <c r="GOG321" s="96"/>
      <c r="GOH321" s="96"/>
      <c r="GOI321" s="96"/>
      <c r="GOJ321" s="96"/>
      <c r="GOK321" s="96"/>
      <c r="GOL321" s="96"/>
      <c r="GOM321" s="96"/>
      <c r="GON321" s="96"/>
      <c r="GOO321" s="96"/>
      <c r="GOP321" s="96"/>
      <c r="GOQ321" s="96"/>
      <c r="GOR321" s="96"/>
      <c r="GOS321" s="96"/>
      <c r="GOT321" s="96"/>
      <c r="GOU321" s="96"/>
      <c r="GOV321" s="96"/>
      <c r="GOW321" s="96"/>
      <c r="GOX321" s="96"/>
      <c r="GOY321" s="96"/>
      <c r="GOZ321" s="96"/>
      <c r="GPA321" s="96"/>
      <c r="GPB321" s="96"/>
      <c r="GPC321" s="96"/>
      <c r="GPD321" s="96"/>
      <c r="GPE321" s="96"/>
      <c r="GPF321" s="96"/>
      <c r="GPG321" s="96"/>
      <c r="GPH321" s="96"/>
      <c r="GPI321" s="96"/>
      <c r="GPJ321" s="96"/>
      <c r="GPK321" s="96"/>
      <c r="GPL321" s="96"/>
      <c r="GPM321" s="96"/>
      <c r="GPN321" s="96"/>
      <c r="GPO321" s="96"/>
      <c r="GPP321" s="96"/>
      <c r="GPQ321" s="96"/>
      <c r="GPR321" s="96"/>
      <c r="GPS321" s="96"/>
      <c r="GPT321" s="96"/>
      <c r="GPU321" s="96"/>
      <c r="GPV321" s="96"/>
      <c r="GPW321" s="96"/>
      <c r="GPX321" s="96"/>
      <c r="GPY321" s="96"/>
      <c r="GPZ321" s="96"/>
      <c r="GQA321" s="96"/>
      <c r="GQB321" s="96"/>
      <c r="GQC321" s="96"/>
      <c r="GQD321" s="96"/>
      <c r="GQE321" s="96"/>
      <c r="GQF321" s="96"/>
      <c r="GQG321" s="96"/>
      <c r="GQH321" s="96"/>
      <c r="GQI321" s="96"/>
      <c r="GQJ321" s="96"/>
      <c r="GQK321" s="96"/>
      <c r="GQL321" s="96"/>
      <c r="GQM321" s="96"/>
      <c r="GQN321" s="96"/>
      <c r="GQO321" s="96"/>
      <c r="GQP321" s="96"/>
      <c r="GQQ321" s="96"/>
      <c r="GQR321" s="96"/>
      <c r="GQS321" s="96"/>
      <c r="GQT321" s="96"/>
      <c r="GQU321" s="96"/>
      <c r="GQV321" s="96"/>
      <c r="GQW321" s="96"/>
      <c r="GQX321" s="96"/>
      <c r="GQY321" s="96"/>
      <c r="GQZ321" s="96"/>
      <c r="GRA321" s="96"/>
      <c r="GRB321" s="96"/>
      <c r="GRC321" s="96"/>
      <c r="GRD321" s="96"/>
      <c r="GRE321" s="96"/>
      <c r="GRF321" s="96"/>
      <c r="GRG321" s="96"/>
      <c r="GRH321" s="96"/>
      <c r="GRI321" s="96"/>
      <c r="GRJ321" s="96"/>
      <c r="GRK321" s="96"/>
      <c r="GRL321" s="96"/>
      <c r="GRM321" s="96"/>
      <c r="GRN321" s="96"/>
      <c r="GRO321" s="96"/>
      <c r="GRP321" s="96"/>
      <c r="GRQ321" s="96"/>
      <c r="GRR321" s="96"/>
      <c r="GRS321" s="96"/>
      <c r="GRT321" s="96"/>
      <c r="GRU321" s="96"/>
      <c r="GRV321" s="96"/>
      <c r="GRW321" s="96"/>
      <c r="GRX321" s="96"/>
      <c r="GRY321" s="96"/>
      <c r="GRZ321" s="96"/>
      <c r="GSA321" s="96"/>
      <c r="GSB321" s="96"/>
      <c r="GSC321" s="96"/>
      <c r="GSD321" s="96"/>
      <c r="GSE321" s="96"/>
      <c r="GSF321" s="96"/>
      <c r="GSG321" s="96"/>
      <c r="GSH321" s="96"/>
      <c r="GSI321" s="96"/>
      <c r="GSJ321" s="96"/>
      <c r="GSK321" s="96"/>
      <c r="GSL321" s="96"/>
      <c r="GSM321" s="96"/>
      <c r="GSN321" s="96"/>
      <c r="GSO321" s="96"/>
      <c r="GSP321" s="96"/>
      <c r="GSQ321" s="96"/>
      <c r="GSR321" s="96"/>
      <c r="GSS321" s="96"/>
      <c r="GST321" s="96"/>
      <c r="GSU321" s="96"/>
      <c r="GSV321" s="96"/>
      <c r="GSW321" s="96"/>
      <c r="GSX321" s="96"/>
      <c r="GSY321" s="96"/>
      <c r="GSZ321" s="96"/>
      <c r="GTA321" s="96"/>
      <c r="GTB321" s="96"/>
      <c r="GTC321" s="96"/>
      <c r="GTD321" s="96"/>
      <c r="GTE321" s="96"/>
      <c r="GTF321" s="96"/>
      <c r="GTG321" s="96"/>
      <c r="GTH321" s="96"/>
      <c r="GTI321" s="96"/>
      <c r="GTJ321" s="96"/>
      <c r="GTK321" s="96"/>
      <c r="GTL321" s="96"/>
      <c r="GTM321" s="96"/>
      <c r="GTN321" s="96"/>
      <c r="GTO321" s="96"/>
      <c r="GTP321" s="96"/>
      <c r="GTQ321" s="96"/>
      <c r="GTR321" s="96"/>
      <c r="GTS321" s="96"/>
      <c r="GTT321" s="96"/>
      <c r="GTU321" s="96"/>
      <c r="GTV321" s="96"/>
      <c r="GTW321" s="96"/>
      <c r="GTX321" s="96"/>
      <c r="GTY321" s="96"/>
      <c r="GTZ321" s="96"/>
      <c r="GUA321" s="96"/>
      <c r="GUB321" s="96"/>
      <c r="GUC321" s="96"/>
      <c r="GUD321" s="96"/>
      <c r="GUE321" s="96"/>
      <c r="GUF321" s="96"/>
      <c r="GUG321" s="96"/>
      <c r="GUH321" s="96"/>
      <c r="GUI321" s="96"/>
      <c r="GUJ321" s="96"/>
      <c r="GUK321" s="96"/>
      <c r="GUL321" s="96"/>
      <c r="GUM321" s="96"/>
      <c r="GUN321" s="96"/>
      <c r="GUO321" s="96"/>
      <c r="GUP321" s="96"/>
      <c r="GUQ321" s="96"/>
      <c r="GUR321" s="96"/>
      <c r="GUS321" s="96"/>
      <c r="GUT321" s="96"/>
      <c r="GUU321" s="96"/>
      <c r="GUV321" s="96"/>
      <c r="GUW321" s="96"/>
      <c r="GUX321" s="96"/>
      <c r="GUY321" s="96"/>
      <c r="GUZ321" s="96"/>
      <c r="GVA321" s="96"/>
      <c r="GVB321" s="96"/>
      <c r="GVC321" s="96"/>
      <c r="GVD321" s="96"/>
      <c r="GVE321" s="96"/>
      <c r="GVF321" s="96"/>
      <c r="GVG321" s="96"/>
      <c r="GVH321" s="96"/>
      <c r="GVI321" s="96"/>
      <c r="GVJ321" s="96"/>
      <c r="GVK321" s="96"/>
      <c r="GVL321" s="96"/>
      <c r="GVM321" s="96"/>
      <c r="GVN321" s="96"/>
      <c r="GVO321" s="96"/>
      <c r="GVP321" s="96"/>
      <c r="GVQ321" s="96"/>
      <c r="GVR321" s="96"/>
      <c r="GVS321" s="96"/>
      <c r="GVT321" s="96"/>
      <c r="GVU321" s="96"/>
      <c r="GVV321" s="96"/>
      <c r="GVW321" s="96"/>
      <c r="GVX321" s="96"/>
      <c r="GVY321" s="96"/>
      <c r="GVZ321" s="96"/>
      <c r="GWA321" s="96"/>
      <c r="GWB321" s="96"/>
      <c r="GWC321" s="96"/>
      <c r="GWD321" s="96"/>
      <c r="GWE321" s="96"/>
      <c r="GWF321" s="96"/>
      <c r="GWG321" s="96"/>
      <c r="GWH321" s="96"/>
      <c r="GWI321" s="96"/>
      <c r="GWJ321" s="96"/>
      <c r="GWK321" s="96"/>
      <c r="GWL321" s="96"/>
      <c r="GWM321" s="96"/>
      <c r="GWN321" s="96"/>
      <c r="GWO321" s="96"/>
      <c r="GWP321" s="96"/>
      <c r="GWQ321" s="96"/>
      <c r="GWR321" s="96"/>
      <c r="GWS321" s="96"/>
      <c r="GWT321" s="96"/>
      <c r="GWU321" s="96"/>
      <c r="GWV321" s="96"/>
      <c r="GWW321" s="96"/>
      <c r="GWX321" s="96"/>
      <c r="GWY321" s="96"/>
      <c r="GWZ321" s="96"/>
      <c r="GXA321" s="96"/>
      <c r="GXB321" s="96"/>
      <c r="GXC321" s="96"/>
      <c r="GXD321" s="96"/>
      <c r="GXE321" s="96"/>
      <c r="GXF321" s="96"/>
      <c r="GXG321" s="96"/>
      <c r="GXH321" s="96"/>
      <c r="GXI321" s="96"/>
      <c r="GXJ321" s="96"/>
      <c r="GXK321" s="96"/>
      <c r="GXL321" s="96"/>
      <c r="GXM321" s="96"/>
      <c r="GXN321" s="96"/>
      <c r="GXO321" s="96"/>
      <c r="GXP321" s="96"/>
      <c r="GXQ321" s="96"/>
      <c r="GXR321" s="96"/>
      <c r="GXS321" s="96"/>
      <c r="GXT321" s="96"/>
      <c r="GXU321" s="96"/>
      <c r="GXV321" s="96"/>
      <c r="GXW321" s="96"/>
      <c r="GXX321" s="96"/>
      <c r="GXY321" s="96"/>
      <c r="GXZ321" s="96"/>
      <c r="GYA321" s="96"/>
      <c r="GYB321" s="96"/>
      <c r="GYC321" s="96"/>
      <c r="GYD321" s="96"/>
      <c r="GYE321" s="96"/>
      <c r="GYF321" s="96"/>
      <c r="GYG321" s="96"/>
      <c r="GYH321" s="96"/>
      <c r="GYI321" s="96"/>
      <c r="GYJ321" s="96"/>
      <c r="GYK321" s="96"/>
      <c r="GYL321" s="96"/>
      <c r="GYM321" s="96"/>
      <c r="GYN321" s="96"/>
      <c r="GYO321" s="96"/>
      <c r="GYP321" s="96"/>
      <c r="GYQ321" s="96"/>
      <c r="GYR321" s="96"/>
      <c r="GYS321" s="96"/>
      <c r="GYT321" s="96"/>
      <c r="GYU321" s="96"/>
      <c r="GYV321" s="96"/>
      <c r="GYW321" s="96"/>
      <c r="GYX321" s="96"/>
      <c r="GYY321" s="96"/>
      <c r="GYZ321" s="96"/>
      <c r="GZA321" s="96"/>
      <c r="GZB321" s="96"/>
      <c r="GZC321" s="96"/>
      <c r="GZD321" s="96"/>
      <c r="GZE321" s="96"/>
      <c r="GZF321" s="96"/>
      <c r="GZG321" s="96"/>
      <c r="GZH321" s="96"/>
      <c r="GZI321" s="96"/>
      <c r="GZJ321" s="96"/>
      <c r="GZK321" s="96"/>
      <c r="GZL321" s="96"/>
      <c r="GZM321" s="96"/>
      <c r="GZN321" s="96"/>
      <c r="GZO321" s="96"/>
      <c r="GZP321" s="96"/>
      <c r="GZQ321" s="96"/>
      <c r="GZR321" s="96"/>
      <c r="GZS321" s="96"/>
      <c r="GZT321" s="96"/>
      <c r="GZU321" s="96"/>
      <c r="GZV321" s="96"/>
      <c r="GZW321" s="96"/>
      <c r="GZX321" s="96"/>
      <c r="GZY321" s="96"/>
      <c r="GZZ321" s="96"/>
      <c r="HAA321" s="96"/>
      <c r="HAB321" s="96"/>
      <c r="HAC321" s="96"/>
      <c r="HAD321" s="96"/>
      <c r="HAE321" s="96"/>
      <c r="HAF321" s="96"/>
      <c r="HAG321" s="96"/>
      <c r="HAH321" s="96"/>
      <c r="HAI321" s="96"/>
      <c r="HAJ321" s="96"/>
      <c r="HAK321" s="96"/>
      <c r="HAL321" s="96"/>
      <c r="HAM321" s="96"/>
      <c r="HAN321" s="96"/>
      <c r="HAO321" s="96"/>
      <c r="HAP321" s="96"/>
      <c r="HAQ321" s="96"/>
      <c r="HAR321" s="96"/>
      <c r="HAS321" s="96"/>
      <c r="HAT321" s="96"/>
      <c r="HAU321" s="96"/>
      <c r="HAV321" s="96"/>
      <c r="HAW321" s="96"/>
      <c r="HAX321" s="96"/>
      <c r="HAY321" s="96"/>
      <c r="HAZ321" s="96"/>
      <c r="HBA321" s="96"/>
      <c r="HBB321" s="96"/>
      <c r="HBC321" s="96"/>
      <c r="HBD321" s="96"/>
      <c r="HBE321" s="96"/>
      <c r="HBF321" s="96"/>
      <c r="HBG321" s="96"/>
      <c r="HBH321" s="96"/>
      <c r="HBI321" s="96"/>
      <c r="HBJ321" s="96"/>
      <c r="HBK321" s="96"/>
      <c r="HBL321" s="96"/>
      <c r="HBM321" s="96"/>
      <c r="HBN321" s="96"/>
      <c r="HBO321" s="96"/>
      <c r="HBP321" s="96"/>
      <c r="HBQ321" s="96"/>
      <c r="HBR321" s="96"/>
      <c r="HBS321" s="96"/>
      <c r="HBT321" s="96"/>
      <c r="HBU321" s="96"/>
      <c r="HBV321" s="96"/>
      <c r="HBW321" s="96"/>
      <c r="HBX321" s="96"/>
      <c r="HBY321" s="96"/>
      <c r="HBZ321" s="96"/>
      <c r="HCA321" s="96"/>
      <c r="HCB321" s="96"/>
      <c r="HCC321" s="96"/>
      <c r="HCD321" s="96"/>
      <c r="HCE321" s="96"/>
      <c r="HCF321" s="96"/>
      <c r="HCG321" s="96"/>
      <c r="HCH321" s="96"/>
      <c r="HCI321" s="96"/>
      <c r="HCJ321" s="96"/>
      <c r="HCK321" s="96"/>
      <c r="HCL321" s="96"/>
      <c r="HCM321" s="96"/>
      <c r="HCN321" s="96"/>
      <c r="HCO321" s="96"/>
      <c r="HCP321" s="96"/>
      <c r="HCQ321" s="96"/>
      <c r="HCR321" s="96"/>
      <c r="HCS321" s="96"/>
      <c r="HCT321" s="96"/>
      <c r="HCU321" s="96"/>
      <c r="HCV321" s="96"/>
      <c r="HCW321" s="96"/>
      <c r="HCX321" s="96"/>
      <c r="HCY321" s="96"/>
      <c r="HCZ321" s="96"/>
      <c r="HDA321" s="96"/>
      <c r="HDB321" s="96"/>
      <c r="HDC321" s="96"/>
      <c r="HDD321" s="96"/>
      <c r="HDE321" s="96"/>
      <c r="HDF321" s="96"/>
      <c r="HDG321" s="96"/>
      <c r="HDH321" s="96"/>
      <c r="HDI321" s="96"/>
      <c r="HDJ321" s="96"/>
      <c r="HDK321" s="96"/>
      <c r="HDL321" s="96"/>
      <c r="HDM321" s="96"/>
      <c r="HDN321" s="96"/>
      <c r="HDO321" s="96"/>
      <c r="HDP321" s="96"/>
      <c r="HDQ321" s="96"/>
      <c r="HDR321" s="96"/>
      <c r="HDS321" s="96"/>
      <c r="HDT321" s="96"/>
      <c r="HDU321" s="96"/>
      <c r="HDV321" s="96"/>
      <c r="HDW321" s="96"/>
      <c r="HDX321" s="96"/>
      <c r="HDY321" s="96"/>
      <c r="HDZ321" s="96"/>
      <c r="HEA321" s="96"/>
      <c r="HEB321" s="96"/>
      <c r="HEC321" s="96"/>
      <c r="HED321" s="96"/>
      <c r="HEE321" s="96"/>
      <c r="HEF321" s="96"/>
      <c r="HEG321" s="96"/>
      <c r="HEH321" s="96"/>
      <c r="HEI321" s="96"/>
      <c r="HEJ321" s="96"/>
      <c r="HEK321" s="96"/>
      <c r="HEL321" s="96"/>
      <c r="HEM321" s="96"/>
      <c r="HEN321" s="96"/>
      <c r="HEO321" s="96"/>
      <c r="HEP321" s="96"/>
      <c r="HEQ321" s="96"/>
      <c r="HER321" s="96"/>
      <c r="HES321" s="96"/>
      <c r="HET321" s="96"/>
      <c r="HEU321" s="96"/>
      <c r="HEV321" s="96"/>
      <c r="HEW321" s="96"/>
      <c r="HEX321" s="96"/>
      <c r="HEY321" s="96"/>
      <c r="HEZ321" s="96"/>
      <c r="HFA321" s="96"/>
      <c r="HFB321" s="96"/>
      <c r="HFC321" s="96"/>
      <c r="HFD321" s="96"/>
      <c r="HFE321" s="96"/>
      <c r="HFF321" s="96"/>
      <c r="HFG321" s="96"/>
      <c r="HFH321" s="96"/>
      <c r="HFI321" s="96"/>
      <c r="HFJ321" s="96"/>
      <c r="HFK321" s="96"/>
      <c r="HFL321" s="96"/>
      <c r="HFM321" s="96"/>
      <c r="HFN321" s="96"/>
      <c r="HFO321" s="96"/>
      <c r="HFP321" s="96"/>
      <c r="HFQ321" s="96"/>
      <c r="HFR321" s="96"/>
      <c r="HFS321" s="96"/>
      <c r="HFT321" s="96"/>
      <c r="HFU321" s="96"/>
      <c r="HFV321" s="96"/>
      <c r="HFW321" s="96"/>
      <c r="HFX321" s="96"/>
      <c r="HFY321" s="96"/>
      <c r="HFZ321" s="96"/>
      <c r="HGA321" s="96"/>
      <c r="HGB321" s="96"/>
      <c r="HGC321" s="96"/>
      <c r="HGD321" s="96"/>
      <c r="HGE321" s="96"/>
      <c r="HGF321" s="96"/>
      <c r="HGG321" s="96"/>
      <c r="HGH321" s="96"/>
      <c r="HGI321" s="96"/>
      <c r="HGJ321" s="96"/>
      <c r="HGK321" s="96"/>
      <c r="HGL321" s="96"/>
      <c r="HGM321" s="96"/>
      <c r="HGN321" s="96"/>
      <c r="HGO321" s="96"/>
      <c r="HGP321" s="96"/>
      <c r="HGQ321" s="96"/>
      <c r="HGR321" s="96"/>
      <c r="HGS321" s="96"/>
      <c r="HGT321" s="96"/>
      <c r="HGU321" s="96"/>
      <c r="HGV321" s="96"/>
      <c r="HGW321" s="96"/>
      <c r="HGX321" s="96"/>
      <c r="HGY321" s="96"/>
      <c r="HGZ321" s="96"/>
      <c r="HHA321" s="96"/>
      <c r="HHB321" s="96"/>
      <c r="HHC321" s="96"/>
      <c r="HHD321" s="96"/>
      <c r="HHE321" s="96"/>
      <c r="HHF321" s="96"/>
      <c r="HHG321" s="96"/>
      <c r="HHH321" s="96"/>
      <c r="HHI321" s="96"/>
      <c r="HHJ321" s="96"/>
      <c r="HHK321" s="96"/>
      <c r="HHL321" s="96"/>
      <c r="HHM321" s="96"/>
      <c r="HHN321" s="96"/>
      <c r="HHO321" s="96"/>
      <c r="HHP321" s="96"/>
      <c r="HHQ321" s="96"/>
      <c r="HHR321" s="96"/>
      <c r="HHS321" s="96"/>
      <c r="HHT321" s="96"/>
      <c r="HHU321" s="96"/>
      <c r="HHV321" s="96"/>
      <c r="HHW321" s="96"/>
      <c r="HHX321" s="96"/>
      <c r="HHY321" s="96"/>
      <c r="HHZ321" s="96"/>
      <c r="HIA321" s="96"/>
      <c r="HIB321" s="96"/>
      <c r="HIC321" s="96"/>
      <c r="HID321" s="96"/>
      <c r="HIE321" s="96"/>
      <c r="HIF321" s="96"/>
      <c r="HIG321" s="96"/>
      <c r="HIH321" s="96"/>
      <c r="HII321" s="96"/>
      <c r="HIJ321" s="96"/>
      <c r="HIK321" s="96"/>
      <c r="HIL321" s="96"/>
      <c r="HIM321" s="96"/>
      <c r="HIN321" s="96"/>
      <c r="HIO321" s="96"/>
      <c r="HIP321" s="96"/>
      <c r="HIQ321" s="96"/>
      <c r="HIR321" s="96"/>
      <c r="HIS321" s="96"/>
      <c r="HIT321" s="96"/>
      <c r="HIU321" s="96"/>
      <c r="HIV321" s="96"/>
      <c r="HIW321" s="96"/>
      <c r="HIX321" s="96"/>
      <c r="HIY321" s="96"/>
      <c r="HIZ321" s="96"/>
      <c r="HJA321" s="96"/>
      <c r="HJB321" s="96"/>
      <c r="HJC321" s="96"/>
      <c r="HJD321" s="96"/>
      <c r="HJE321" s="96"/>
      <c r="HJF321" s="96"/>
      <c r="HJG321" s="96"/>
      <c r="HJH321" s="96"/>
      <c r="HJI321" s="96"/>
      <c r="HJJ321" s="96"/>
      <c r="HJK321" s="96"/>
      <c r="HJL321" s="96"/>
      <c r="HJM321" s="96"/>
      <c r="HJN321" s="96"/>
      <c r="HJO321" s="96"/>
      <c r="HJP321" s="96"/>
      <c r="HJQ321" s="96"/>
      <c r="HJR321" s="96"/>
      <c r="HJS321" s="96"/>
      <c r="HJT321" s="96"/>
      <c r="HJU321" s="96"/>
      <c r="HJV321" s="96"/>
      <c r="HJW321" s="96"/>
      <c r="HJX321" s="96"/>
      <c r="HJY321" s="96"/>
      <c r="HJZ321" s="96"/>
      <c r="HKA321" s="96"/>
      <c r="HKB321" s="96"/>
      <c r="HKC321" s="96"/>
      <c r="HKD321" s="96"/>
      <c r="HKE321" s="96"/>
      <c r="HKF321" s="96"/>
      <c r="HKG321" s="96"/>
      <c r="HKH321" s="96"/>
      <c r="HKI321" s="96"/>
      <c r="HKJ321" s="96"/>
      <c r="HKK321" s="96"/>
      <c r="HKL321" s="96"/>
      <c r="HKM321" s="96"/>
      <c r="HKN321" s="96"/>
      <c r="HKO321" s="96"/>
      <c r="HKP321" s="96"/>
      <c r="HKQ321" s="96"/>
      <c r="HKR321" s="96"/>
      <c r="HKS321" s="96"/>
      <c r="HKT321" s="96"/>
      <c r="HKU321" s="96"/>
      <c r="HKV321" s="96"/>
      <c r="HKW321" s="96"/>
      <c r="HKX321" s="96"/>
      <c r="HKY321" s="96"/>
      <c r="HKZ321" s="96"/>
      <c r="HLA321" s="96"/>
      <c r="HLB321" s="96"/>
      <c r="HLC321" s="96"/>
      <c r="HLD321" s="96"/>
      <c r="HLE321" s="96"/>
      <c r="HLF321" s="96"/>
      <c r="HLG321" s="96"/>
      <c r="HLH321" s="96"/>
      <c r="HLI321" s="96"/>
      <c r="HLJ321" s="96"/>
      <c r="HLK321" s="96"/>
      <c r="HLL321" s="96"/>
      <c r="HLM321" s="96"/>
      <c r="HLN321" s="96"/>
      <c r="HLO321" s="96"/>
      <c r="HLP321" s="96"/>
      <c r="HLQ321" s="96"/>
      <c r="HLR321" s="96"/>
      <c r="HLS321" s="96"/>
      <c r="HLT321" s="96"/>
      <c r="HLU321" s="96"/>
      <c r="HLV321" s="96"/>
      <c r="HLW321" s="96"/>
      <c r="HLX321" s="96"/>
      <c r="HLY321" s="96"/>
      <c r="HLZ321" s="96"/>
      <c r="HMA321" s="96"/>
      <c r="HMB321" s="96"/>
      <c r="HMC321" s="96"/>
      <c r="HMD321" s="96"/>
      <c r="HME321" s="96"/>
      <c r="HMF321" s="96"/>
      <c r="HMG321" s="96"/>
      <c r="HMH321" s="96"/>
      <c r="HMI321" s="96"/>
      <c r="HMJ321" s="96"/>
      <c r="HMK321" s="96"/>
      <c r="HML321" s="96"/>
      <c r="HMM321" s="96"/>
      <c r="HMN321" s="96"/>
      <c r="HMO321" s="96"/>
      <c r="HMP321" s="96"/>
      <c r="HMQ321" s="96"/>
      <c r="HMR321" s="96"/>
      <c r="HMS321" s="96"/>
      <c r="HMT321" s="96"/>
      <c r="HMU321" s="96"/>
      <c r="HMV321" s="96"/>
      <c r="HMW321" s="96"/>
      <c r="HMX321" s="96"/>
      <c r="HMY321" s="96"/>
      <c r="HMZ321" s="96"/>
      <c r="HNA321" s="96"/>
      <c r="HNB321" s="96"/>
      <c r="HNC321" s="96"/>
      <c r="HND321" s="96"/>
      <c r="HNE321" s="96"/>
      <c r="HNF321" s="96"/>
      <c r="HNG321" s="96"/>
      <c r="HNH321" s="96"/>
      <c r="HNI321" s="96"/>
      <c r="HNJ321" s="96"/>
      <c r="HNK321" s="96"/>
      <c r="HNL321" s="96"/>
      <c r="HNM321" s="96"/>
      <c r="HNN321" s="96"/>
      <c r="HNO321" s="96"/>
      <c r="HNP321" s="96"/>
      <c r="HNQ321" s="96"/>
      <c r="HNR321" s="96"/>
      <c r="HNS321" s="96"/>
      <c r="HNT321" s="96"/>
      <c r="HNU321" s="96"/>
      <c r="HNV321" s="96"/>
      <c r="HNW321" s="96"/>
      <c r="HNX321" s="96"/>
      <c r="HNY321" s="96"/>
      <c r="HNZ321" s="96"/>
      <c r="HOA321" s="96"/>
      <c r="HOB321" s="96"/>
      <c r="HOC321" s="96"/>
      <c r="HOD321" s="96"/>
      <c r="HOE321" s="96"/>
      <c r="HOF321" s="96"/>
      <c r="HOG321" s="96"/>
      <c r="HOH321" s="96"/>
      <c r="HOI321" s="96"/>
      <c r="HOJ321" s="96"/>
      <c r="HOK321" s="96"/>
      <c r="HOL321" s="96"/>
      <c r="HOM321" s="96"/>
      <c r="HON321" s="96"/>
      <c r="HOO321" s="96"/>
      <c r="HOP321" s="96"/>
      <c r="HOQ321" s="96"/>
      <c r="HOR321" s="96"/>
      <c r="HOS321" s="96"/>
      <c r="HOT321" s="96"/>
      <c r="HOU321" s="96"/>
      <c r="HOV321" s="96"/>
      <c r="HOW321" s="96"/>
      <c r="HOX321" s="96"/>
      <c r="HOY321" s="96"/>
      <c r="HOZ321" s="96"/>
      <c r="HPA321" s="96"/>
      <c r="HPB321" s="96"/>
      <c r="HPC321" s="96"/>
      <c r="HPD321" s="96"/>
      <c r="HPE321" s="96"/>
      <c r="HPF321" s="96"/>
      <c r="HPG321" s="96"/>
      <c r="HPH321" s="96"/>
      <c r="HPI321" s="96"/>
      <c r="HPJ321" s="96"/>
      <c r="HPK321" s="96"/>
      <c r="HPL321" s="96"/>
      <c r="HPM321" s="96"/>
      <c r="HPN321" s="96"/>
      <c r="HPO321" s="96"/>
      <c r="HPP321" s="96"/>
      <c r="HPQ321" s="96"/>
      <c r="HPR321" s="96"/>
      <c r="HPS321" s="96"/>
      <c r="HPT321" s="96"/>
      <c r="HPU321" s="96"/>
      <c r="HPV321" s="96"/>
      <c r="HPW321" s="96"/>
      <c r="HPX321" s="96"/>
      <c r="HPY321" s="96"/>
      <c r="HPZ321" s="96"/>
      <c r="HQA321" s="96"/>
      <c r="HQB321" s="96"/>
      <c r="HQC321" s="96"/>
      <c r="HQD321" s="96"/>
      <c r="HQE321" s="96"/>
      <c r="HQF321" s="96"/>
      <c r="HQG321" s="96"/>
      <c r="HQH321" s="96"/>
      <c r="HQI321" s="96"/>
      <c r="HQJ321" s="96"/>
      <c r="HQK321" s="96"/>
      <c r="HQL321" s="96"/>
      <c r="HQM321" s="96"/>
      <c r="HQN321" s="96"/>
      <c r="HQO321" s="96"/>
      <c r="HQP321" s="96"/>
      <c r="HQQ321" s="96"/>
      <c r="HQR321" s="96"/>
      <c r="HQS321" s="96"/>
      <c r="HQT321" s="96"/>
      <c r="HQU321" s="96"/>
      <c r="HQV321" s="96"/>
      <c r="HQW321" s="96"/>
      <c r="HQX321" s="96"/>
      <c r="HQY321" s="96"/>
      <c r="HQZ321" s="96"/>
      <c r="HRA321" s="96"/>
      <c r="HRB321" s="96"/>
      <c r="HRC321" s="96"/>
      <c r="HRD321" s="96"/>
      <c r="HRE321" s="96"/>
      <c r="HRF321" s="96"/>
      <c r="HRG321" s="96"/>
      <c r="HRH321" s="96"/>
      <c r="HRI321" s="96"/>
      <c r="HRJ321" s="96"/>
      <c r="HRK321" s="96"/>
      <c r="HRL321" s="96"/>
      <c r="HRM321" s="96"/>
      <c r="HRN321" s="96"/>
      <c r="HRO321" s="96"/>
      <c r="HRP321" s="96"/>
      <c r="HRQ321" s="96"/>
      <c r="HRR321" s="96"/>
      <c r="HRS321" s="96"/>
      <c r="HRT321" s="96"/>
      <c r="HRU321" s="96"/>
      <c r="HRV321" s="96"/>
      <c r="HRW321" s="96"/>
      <c r="HRX321" s="96"/>
      <c r="HRY321" s="96"/>
      <c r="HRZ321" s="96"/>
      <c r="HSA321" s="96"/>
      <c r="HSB321" s="96"/>
      <c r="HSC321" s="96"/>
      <c r="HSD321" s="96"/>
      <c r="HSE321" s="96"/>
      <c r="HSF321" s="96"/>
      <c r="HSG321" s="96"/>
      <c r="HSH321" s="96"/>
      <c r="HSI321" s="96"/>
      <c r="HSJ321" s="96"/>
      <c r="HSK321" s="96"/>
      <c r="HSL321" s="96"/>
      <c r="HSM321" s="96"/>
      <c r="HSN321" s="96"/>
      <c r="HSO321" s="96"/>
      <c r="HSP321" s="96"/>
      <c r="HSQ321" s="96"/>
      <c r="HSR321" s="96"/>
      <c r="HSS321" s="96"/>
      <c r="HST321" s="96"/>
      <c r="HSU321" s="96"/>
      <c r="HSV321" s="96"/>
      <c r="HSW321" s="96"/>
      <c r="HSX321" s="96"/>
      <c r="HSY321" s="96"/>
      <c r="HSZ321" s="96"/>
      <c r="HTA321" s="96"/>
      <c r="HTB321" s="96"/>
      <c r="HTC321" s="96"/>
      <c r="HTD321" s="96"/>
      <c r="HTE321" s="96"/>
      <c r="HTF321" s="96"/>
      <c r="HTG321" s="96"/>
      <c r="HTH321" s="96"/>
      <c r="HTI321" s="96"/>
      <c r="HTJ321" s="96"/>
      <c r="HTK321" s="96"/>
      <c r="HTL321" s="96"/>
      <c r="HTM321" s="96"/>
      <c r="HTN321" s="96"/>
      <c r="HTO321" s="96"/>
      <c r="HTP321" s="96"/>
      <c r="HTQ321" s="96"/>
      <c r="HTR321" s="96"/>
      <c r="HTS321" s="96"/>
      <c r="HTT321" s="96"/>
      <c r="HTU321" s="96"/>
      <c r="HTV321" s="96"/>
      <c r="HTW321" s="96"/>
      <c r="HTX321" s="96"/>
      <c r="HTY321" s="96"/>
      <c r="HTZ321" s="96"/>
      <c r="HUA321" s="96"/>
      <c r="HUB321" s="96"/>
      <c r="HUC321" s="96"/>
      <c r="HUD321" s="96"/>
      <c r="HUE321" s="96"/>
      <c r="HUF321" s="96"/>
      <c r="HUG321" s="96"/>
      <c r="HUH321" s="96"/>
      <c r="HUI321" s="96"/>
      <c r="HUJ321" s="96"/>
      <c r="HUK321" s="96"/>
      <c r="HUL321" s="96"/>
      <c r="HUM321" s="96"/>
      <c r="HUN321" s="96"/>
      <c r="HUO321" s="96"/>
      <c r="HUP321" s="96"/>
      <c r="HUQ321" s="96"/>
      <c r="HUR321" s="96"/>
      <c r="HUS321" s="96"/>
      <c r="HUT321" s="96"/>
      <c r="HUU321" s="96"/>
      <c r="HUV321" s="96"/>
      <c r="HUW321" s="96"/>
      <c r="HUX321" s="96"/>
      <c r="HUY321" s="96"/>
      <c r="HUZ321" s="96"/>
      <c r="HVA321" s="96"/>
      <c r="HVB321" s="96"/>
      <c r="HVC321" s="96"/>
      <c r="HVD321" s="96"/>
      <c r="HVE321" s="96"/>
      <c r="HVF321" s="96"/>
      <c r="HVG321" s="96"/>
      <c r="HVH321" s="96"/>
      <c r="HVI321" s="96"/>
      <c r="HVJ321" s="96"/>
      <c r="HVK321" s="96"/>
      <c r="HVL321" s="96"/>
      <c r="HVM321" s="96"/>
      <c r="HVN321" s="96"/>
      <c r="HVO321" s="96"/>
      <c r="HVP321" s="96"/>
      <c r="HVQ321" s="96"/>
      <c r="HVR321" s="96"/>
      <c r="HVS321" s="96"/>
      <c r="HVT321" s="96"/>
      <c r="HVU321" s="96"/>
      <c r="HVV321" s="96"/>
      <c r="HVW321" s="96"/>
      <c r="HVX321" s="96"/>
      <c r="HVY321" s="96"/>
      <c r="HVZ321" s="96"/>
      <c r="HWA321" s="96"/>
      <c r="HWB321" s="96"/>
      <c r="HWC321" s="96"/>
      <c r="HWD321" s="96"/>
      <c r="HWE321" s="96"/>
      <c r="HWF321" s="96"/>
      <c r="HWG321" s="96"/>
      <c r="HWH321" s="96"/>
      <c r="HWI321" s="96"/>
      <c r="HWJ321" s="96"/>
      <c r="HWK321" s="96"/>
      <c r="HWL321" s="96"/>
      <c r="HWM321" s="96"/>
      <c r="HWN321" s="96"/>
      <c r="HWO321" s="96"/>
      <c r="HWP321" s="96"/>
      <c r="HWQ321" s="96"/>
      <c r="HWR321" s="96"/>
      <c r="HWS321" s="96"/>
      <c r="HWT321" s="96"/>
      <c r="HWU321" s="96"/>
      <c r="HWV321" s="96"/>
      <c r="HWW321" s="96"/>
      <c r="HWX321" s="96"/>
      <c r="HWY321" s="96"/>
      <c r="HWZ321" s="96"/>
      <c r="HXA321" s="96"/>
      <c r="HXB321" s="96"/>
      <c r="HXC321" s="96"/>
      <c r="HXD321" s="96"/>
      <c r="HXE321" s="96"/>
      <c r="HXF321" s="96"/>
      <c r="HXG321" s="96"/>
      <c r="HXH321" s="96"/>
      <c r="HXI321" s="96"/>
      <c r="HXJ321" s="96"/>
      <c r="HXK321" s="96"/>
      <c r="HXL321" s="96"/>
      <c r="HXM321" s="96"/>
      <c r="HXN321" s="96"/>
      <c r="HXO321" s="96"/>
      <c r="HXP321" s="96"/>
      <c r="HXQ321" s="96"/>
      <c r="HXR321" s="96"/>
      <c r="HXS321" s="96"/>
      <c r="HXT321" s="96"/>
      <c r="HXU321" s="96"/>
      <c r="HXV321" s="96"/>
      <c r="HXW321" s="96"/>
      <c r="HXX321" s="96"/>
      <c r="HXY321" s="96"/>
      <c r="HXZ321" s="96"/>
      <c r="HYA321" s="96"/>
      <c r="HYB321" s="96"/>
      <c r="HYC321" s="96"/>
      <c r="HYD321" s="96"/>
      <c r="HYE321" s="96"/>
      <c r="HYF321" s="96"/>
      <c r="HYG321" s="96"/>
      <c r="HYH321" s="96"/>
      <c r="HYI321" s="96"/>
      <c r="HYJ321" s="96"/>
      <c r="HYK321" s="96"/>
      <c r="HYL321" s="96"/>
      <c r="HYM321" s="96"/>
      <c r="HYN321" s="96"/>
      <c r="HYO321" s="96"/>
      <c r="HYP321" s="96"/>
      <c r="HYQ321" s="96"/>
      <c r="HYR321" s="96"/>
      <c r="HYS321" s="96"/>
      <c r="HYT321" s="96"/>
      <c r="HYU321" s="96"/>
      <c r="HYV321" s="96"/>
      <c r="HYW321" s="96"/>
      <c r="HYX321" s="96"/>
      <c r="HYY321" s="96"/>
      <c r="HYZ321" s="96"/>
      <c r="HZA321" s="96"/>
      <c r="HZB321" s="96"/>
      <c r="HZC321" s="96"/>
      <c r="HZD321" s="96"/>
      <c r="HZE321" s="96"/>
      <c r="HZF321" s="96"/>
      <c r="HZG321" s="96"/>
      <c r="HZH321" s="96"/>
      <c r="HZI321" s="96"/>
      <c r="HZJ321" s="96"/>
      <c r="HZK321" s="96"/>
      <c r="HZL321" s="96"/>
      <c r="HZM321" s="96"/>
      <c r="HZN321" s="96"/>
      <c r="HZO321" s="96"/>
      <c r="HZP321" s="96"/>
      <c r="HZQ321" s="96"/>
      <c r="HZR321" s="96"/>
      <c r="HZS321" s="96"/>
      <c r="HZT321" s="96"/>
      <c r="HZU321" s="96"/>
      <c r="HZV321" s="96"/>
      <c r="HZW321" s="96"/>
      <c r="HZX321" s="96"/>
      <c r="HZY321" s="96"/>
      <c r="HZZ321" s="96"/>
      <c r="IAA321" s="96"/>
      <c r="IAB321" s="96"/>
      <c r="IAC321" s="96"/>
      <c r="IAD321" s="96"/>
      <c r="IAE321" s="96"/>
      <c r="IAF321" s="96"/>
      <c r="IAG321" s="96"/>
      <c r="IAH321" s="96"/>
      <c r="IAI321" s="96"/>
      <c r="IAJ321" s="96"/>
      <c r="IAK321" s="96"/>
      <c r="IAL321" s="96"/>
      <c r="IAM321" s="96"/>
      <c r="IAN321" s="96"/>
      <c r="IAO321" s="96"/>
      <c r="IAP321" s="96"/>
      <c r="IAQ321" s="96"/>
      <c r="IAR321" s="96"/>
      <c r="IAS321" s="96"/>
      <c r="IAT321" s="96"/>
      <c r="IAU321" s="96"/>
      <c r="IAV321" s="96"/>
      <c r="IAW321" s="96"/>
      <c r="IAX321" s="96"/>
      <c r="IAY321" s="96"/>
      <c r="IAZ321" s="96"/>
      <c r="IBA321" s="96"/>
      <c r="IBB321" s="96"/>
      <c r="IBC321" s="96"/>
      <c r="IBD321" s="96"/>
      <c r="IBE321" s="96"/>
      <c r="IBF321" s="96"/>
      <c r="IBG321" s="96"/>
      <c r="IBH321" s="96"/>
      <c r="IBI321" s="96"/>
      <c r="IBJ321" s="96"/>
      <c r="IBK321" s="96"/>
      <c r="IBL321" s="96"/>
      <c r="IBM321" s="96"/>
      <c r="IBN321" s="96"/>
      <c r="IBO321" s="96"/>
      <c r="IBP321" s="96"/>
      <c r="IBQ321" s="96"/>
      <c r="IBR321" s="96"/>
      <c r="IBS321" s="96"/>
      <c r="IBT321" s="96"/>
      <c r="IBU321" s="96"/>
      <c r="IBV321" s="96"/>
      <c r="IBW321" s="96"/>
      <c r="IBX321" s="96"/>
      <c r="IBY321" s="96"/>
      <c r="IBZ321" s="96"/>
      <c r="ICA321" s="96"/>
      <c r="ICB321" s="96"/>
      <c r="ICC321" s="96"/>
      <c r="ICD321" s="96"/>
      <c r="ICE321" s="96"/>
      <c r="ICF321" s="96"/>
      <c r="ICG321" s="96"/>
      <c r="ICH321" s="96"/>
      <c r="ICI321" s="96"/>
      <c r="ICJ321" s="96"/>
      <c r="ICK321" s="96"/>
      <c r="ICL321" s="96"/>
      <c r="ICM321" s="96"/>
      <c r="ICN321" s="96"/>
      <c r="ICO321" s="96"/>
      <c r="ICP321" s="96"/>
      <c r="ICQ321" s="96"/>
      <c r="ICR321" s="96"/>
      <c r="ICS321" s="96"/>
      <c r="ICT321" s="96"/>
      <c r="ICU321" s="96"/>
      <c r="ICV321" s="96"/>
      <c r="ICW321" s="96"/>
      <c r="ICX321" s="96"/>
      <c r="ICY321" s="96"/>
      <c r="ICZ321" s="96"/>
      <c r="IDA321" s="96"/>
      <c r="IDB321" s="96"/>
      <c r="IDC321" s="96"/>
      <c r="IDD321" s="96"/>
      <c r="IDE321" s="96"/>
      <c r="IDF321" s="96"/>
      <c r="IDG321" s="96"/>
      <c r="IDH321" s="96"/>
      <c r="IDI321" s="96"/>
      <c r="IDJ321" s="96"/>
      <c r="IDK321" s="96"/>
      <c r="IDL321" s="96"/>
      <c r="IDM321" s="96"/>
      <c r="IDN321" s="96"/>
      <c r="IDO321" s="96"/>
      <c r="IDP321" s="96"/>
      <c r="IDQ321" s="96"/>
      <c r="IDR321" s="96"/>
      <c r="IDS321" s="96"/>
      <c r="IDT321" s="96"/>
      <c r="IDU321" s="96"/>
      <c r="IDV321" s="96"/>
      <c r="IDW321" s="96"/>
      <c r="IDX321" s="96"/>
      <c r="IDY321" s="96"/>
      <c r="IDZ321" s="96"/>
      <c r="IEA321" s="96"/>
      <c r="IEB321" s="96"/>
      <c r="IEC321" s="96"/>
      <c r="IED321" s="96"/>
      <c r="IEE321" s="96"/>
      <c r="IEF321" s="96"/>
      <c r="IEG321" s="96"/>
      <c r="IEH321" s="96"/>
      <c r="IEI321" s="96"/>
      <c r="IEJ321" s="96"/>
      <c r="IEK321" s="96"/>
      <c r="IEL321" s="96"/>
      <c r="IEM321" s="96"/>
      <c r="IEN321" s="96"/>
      <c r="IEO321" s="96"/>
      <c r="IEP321" s="96"/>
      <c r="IEQ321" s="96"/>
      <c r="IER321" s="96"/>
      <c r="IES321" s="96"/>
      <c r="IET321" s="96"/>
      <c r="IEU321" s="96"/>
      <c r="IEV321" s="96"/>
      <c r="IEW321" s="96"/>
      <c r="IEX321" s="96"/>
      <c r="IEY321" s="96"/>
      <c r="IEZ321" s="96"/>
      <c r="IFA321" s="96"/>
      <c r="IFB321" s="96"/>
      <c r="IFC321" s="96"/>
      <c r="IFD321" s="96"/>
      <c r="IFE321" s="96"/>
      <c r="IFF321" s="96"/>
      <c r="IFG321" s="96"/>
      <c r="IFH321" s="96"/>
      <c r="IFI321" s="96"/>
      <c r="IFJ321" s="96"/>
      <c r="IFK321" s="96"/>
      <c r="IFL321" s="96"/>
      <c r="IFM321" s="96"/>
      <c r="IFN321" s="96"/>
      <c r="IFO321" s="96"/>
      <c r="IFP321" s="96"/>
      <c r="IFQ321" s="96"/>
      <c r="IFR321" s="96"/>
      <c r="IFS321" s="96"/>
      <c r="IFT321" s="96"/>
      <c r="IFU321" s="96"/>
      <c r="IFV321" s="96"/>
      <c r="IFW321" s="96"/>
      <c r="IFX321" s="96"/>
      <c r="IFY321" s="96"/>
      <c r="IFZ321" s="96"/>
      <c r="IGA321" s="96"/>
      <c r="IGB321" s="96"/>
      <c r="IGC321" s="96"/>
      <c r="IGD321" s="96"/>
      <c r="IGE321" s="96"/>
      <c r="IGF321" s="96"/>
      <c r="IGG321" s="96"/>
      <c r="IGH321" s="96"/>
      <c r="IGI321" s="96"/>
      <c r="IGJ321" s="96"/>
      <c r="IGK321" s="96"/>
      <c r="IGL321" s="96"/>
      <c r="IGM321" s="96"/>
      <c r="IGN321" s="96"/>
      <c r="IGO321" s="96"/>
      <c r="IGP321" s="96"/>
      <c r="IGQ321" s="96"/>
      <c r="IGR321" s="96"/>
      <c r="IGS321" s="96"/>
      <c r="IGT321" s="96"/>
      <c r="IGU321" s="96"/>
      <c r="IGV321" s="96"/>
      <c r="IGW321" s="96"/>
      <c r="IGX321" s="96"/>
      <c r="IGY321" s="96"/>
      <c r="IGZ321" s="96"/>
      <c r="IHA321" s="96"/>
      <c r="IHB321" s="96"/>
      <c r="IHC321" s="96"/>
      <c r="IHD321" s="96"/>
      <c r="IHE321" s="96"/>
      <c r="IHF321" s="96"/>
      <c r="IHG321" s="96"/>
      <c r="IHH321" s="96"/>
      <c r="IHI321" s="96"/>
      <c r="IHJ321" s="96"/>
      <c r="IHK321" s="96"/>
      <c r="IHL321" s="96"/>
      <c r="IHM321" s="96"/>
      <c r="IHN321" s="96"/>
      <c r="IHO321" s="96"/>
      <c r="IHP321" s="96"/>
      <c r="IHQ321" s="96"/>
      <c r="IHR321" s="96"/>
      <c r="IHS321" s="96"/>
      <c r="IHT321" s="96"/>
      <c r="IHU321" s="96"/>
      <c r="IHV321" s="96"/>
      <c r="IHW321" s="96"/>
      <c r="IHX321" s="96"/>
      <c r="IHY321" s="96"/>
      <c r="IHZ321" s="96"/>
      <c r="IIA321" s="96"/>
      <c r="IIB321" s="96"/>
      <c r="IIC321" s="96"/>
      <c r="IID321" s="96"/>
      <c r="IIE321" s="96"/>
      <c r="IIF321" s="96"/>
      <c r="IIG321" s="96"/>
      <c r="IIH321" s="96"/>
      <c r="III321" s="96"/>
      <c r="IIJ321" s="96"/>
      <c r="IIK321" s="96"/>
      <c r="IIL321" s="96"/>
      <c r="IIM321" s="96"/>
      <c r="IIN321" s="96"/>
      <c r="IIO321" s="96"/>
      <c r="IIP321" s="96"/>
      <c r="IIQ321" s="96"/>
      <c r="IIR321" s="96"/>
      <c r="IIS321" s="96"/>
      <c r="IIT321" s="96"/>
      <c r="IIU321" s="96"/>
      <c r="IIV321" s="96"/>
      <c r="IIW321" s="96"/>
      <c r="IIX321" s="96"/>
      <c r="IIY321" s="96"/>
      <c r="IIZ321" s="96"/>
      <c r="IJA321" s="96"/>
      <c r="IJB321" s="96"/>
      <c r="IJC321" s="96"/>
      <c r="IJD321" s="96"/>
      <c r="IJE321" s="96"/>
      <c r="IJF321" s="96"/>
      <c r="IJG321" s="96"/>
      <c r="IJH321" s="96"/>
      <c r="IJI321" s="96"/>
      <c r="IJJ321" s="96"/>
      <c r="IJK321" s="96"/>
      <c r="IJL321" s="96"/>
      <c r="IJM321" s="96"/>
      <c r="IJN321" s="96"/>
      <c r="IJO321" s="96"/>
      <c r="IJP321" s="96"/>
      <c r="IJQ321" s="96"/>
      <c r="IJR321" s="96"/>
      <c r="IJS321" s="96"/>
      <c r="IJT321" s="96"/>
      <c r="IJU321" s="96"/>
      <c r="IJV321" s="96"/>
      <c r="IJW321" s="96"/>
      <c r="IJX321" s="96"/>
      <c r="IJY321" s="96"/>
      <c r="IJZ321" s="96"/>
      <c r="IKA321" s="96"/>
      <c r="IKB321" s="96"/>
      <c r="IKC321" s="96"/>
      <c r="IKD321" s="96"/>
      <c r="IKE321" s="96"/>
      <c r="IKF321" s="96"/>
      <c r="IKG321" s="96"/>
      <c r="IKH321" s="96"/>
      <c r="IKI321" s="96"/>
      <c r="IKJ321" s="96"/>
      <c r="IKK321" s="96"/>
      <c r="IKL321" s="96"/>
      <c r="IKM321" s="96"/>
      <c r="IKN321" s="96"/>
      <c r="IKO321" s="96"/>
      <c r="IKP321" s="96"/>
      <c r="IKQ321" s="96"/>
      <c r="IKR321" s="96"/>
      <c r="IKS321" s="96"/>
      <c r="IKT321" s="96"/>
      <c r="IKU321" s="96"/>
      <c r="IKV321" s="96"/>
      <c r="IKW321" s="96"/>
      <c r="IKX321" s="96"/>
      <c r="IKY321" s="96"/>
      <c r="IKZ321" s="96"/>
      <c r="ILA321" s="96"/>
      <c r="ILB321" s="96"/>
      <c r="ILC321" s="96"/>
      <c r="ILD321" s="96"/>
      <c r="ILE321" s="96"/>
      <c r="ILF321" s="96"/>
      <c r="ILG321" s="96"/>
      <c r="ILH321" s="96"/>
      <c r="ILI321" s="96"/>
      <c r="ILJ321" s="96"/>
      <c r="ILK321" s="96"/>
      <c r="ILL321" s="96"/>
      <c r="ILM321" s="96"/>
      <c r="ILN321" s="96"/>
      <c r="ILO321" s="96"/>
      <c r="ILP321" s="96"/>
      <c r="ILQ321" s="96"/>
      <c r="ILR321" s="96"/>
      <c r="ILS321" s="96"/>
      <c r="ILT321" s="96"/>
      <c r="ILU321" s="96"/>
      <c r="ILV321" s="96"/>
      <c r="ILW321" s="96"/>
      <c r="ILX321" s="96"/>
      <c r="ILY321" s="96"/>
      <c r="ILZ321" s="96"/>
      <c r="IMA321" s="96"/>
      <c r="IMB321" s="96"/>
      <c r="IMC321" s="96"/>
      <c r="IMD321" s="96"/>
      <c r="IME321" s="96"/>
      <c r="IMF321" s="96"/>
      <c r="IMG321" s="96"/>
      <c r="IMH321" s="96"/>
      <c r="IMI321" s="96"/>
      <c r="IMJ321" s="96"/>
      <c r="IMK321" s="96"/>
      <c r="IML321" s="96"/>
      <c r="IMM321" s="96"/>
      <c r="IMN321" s="96"/>
      <c r="IMO321" s="96"/>
      <c r="IMP321" s="96"/>
      <c r="IMQ321" s="96"/>
      <c r="IMR321" s="96"/>
      <c r="IMS321" s="96"/>
      <c r="IMT321" s="96"/>
      <c r="IMU321" s="96"/>
      <c r="IMV321" s="96"/>
      <c r="IMW321" s="96"/>
      <c r="IMX321" s="96"/>
      <c r="IMY321" s="96"/>
      <c r="IMZ321" s="96"/>
      <c r="INA321" s="96"/>
      <c r="INB321" s="96"/>
      <c r="INC321" s="96"/>
      <c r="IND321" s="96"/>
      <c r="INE321" s="96"/>
      <c r="INF321" s="96"/>
      <c r="ING321" s="96"/>
      <c r="INH321" s="96"/>
      <c r="INI321" s="96"/>
      <c r="INJ321" s="96"/>
      <c r="INK321" s="96"/>
      <c r="INL321" s="96"/>
      <c r="INM321" s="96"/>
      <c r="INN321" s="96"/>
      <c r="INO321" s="96"/>
      <c r="INP321" s="96"/>
      <c r="INQ321" s="96"/>
      <c r="INR321" s="96"/>
      <c r="INS321" s="96"/>
      <c r="INT321" s="96"/>
      <c r="INU321" s="96"/>
      <c r="INV321" s="96"/>
      <c r="INW321" s="96"/>
      <c r="INX321" s="96"/>
      <c r="INY321" s="96"/>
      <c r="INZ321" s="96"/>
      <c r="IOA321" s="96"/>
      <c r="IOB321" s="96"/>
      <c r="IOC321" s="96"/>
      <c r="IOD321" s="96"/>
      <c r="IOE321" s="96"/>
      <c r="IOF321" s="96"/>
      <c r="IOG321" s="96"/>
      <c r="IOH321" s="96"/>
      <c r="IOI321" s="96"/>
      <c r="IOJ321" s="96"/>
      <c r="IOK321" s="96"/>
      <c r="IOL321" s="96"/>
      <c r="IOM321" s="96"/>
      <c r="ION321" s="96"/>
      <c r="IOO321" s="96"/>
      <c r="IOP321" s="96"/>
      <c r="IOQ321" s="96"/>
      <c r="IOR321" s="96"/>
      <c r="IOS321" s="96"/>
      <c r="IOT321" s="96"/>
      <c r="IOU321" s="96"/>
      <c r="IOV321" s="96"/>
      <c r="IOW321" s="96"/>
      <c r="IOX321" s="96"/>
      <c r="IOY321" s="96"/>
      <c r="IOZ321" s="96"/>
      <c r="IPA321" s="96"/>
      <c r="IPB321" s="96"/>
      <c r="IPC321" s="96"/>
      <c r="IPD321" s="96"/>
      <c r="IPE321" s="96"/>
      <c r="IPF321" s="96"/>
      <c r="IPG321" s="96"/>
      <c r="IPH321" s="96"/>
      <c r="IPI321" s="96"/>
      <c r="IPJ321" s="96"/>
      <c r="IPK321" s="96"/>
      <c r="IPL321" s="96"/>
      <c r="IPM321" s="96"/>
      <c r="IPN321" s="96"/>
      <c r="IPO321" s="96"/>
      <c r="IPP321" s="96"/>
      <c r="IPQ321" s="96"/>
      <c r="IPR321" s="96"/>
      <c r="IPS321" s="96"/>
      <c r="IPT321" s="96"/>
      <c r="IPU321" s="96"/>
      <c r="IPV321" s="96"/>
      <c r="IPW321" s="96"/>
      <c r="IPX321" s="96"/>
      <c r="IPY321" s="96"/>
      <c r="IPZ321" s="96"/>
      <c r="IQA321" s="96"/>
      <c r="IQB321" s="96"/>
      <c r="IQC321" s="96"/>
      <c r="IQD321" s="96"/>
      <c r="IQE321" s="96"/>
      <c r="IQF321" s="96"/>
      <c r="IQG321" s="96"/>
      <c r="IQH321" s="96"/>
      <c r="IQI321" s="96"/>
      <c r="IQJ321" s="96"/>
      <c r="IQK321" s="96"/>
      <c r="IQL321" s="96"/>
      <c r="IQM321" s="96"/>
      <c r="IQN321" s="96"/>
      <c r="IQO321" s="96"/>
      <c r="IQP321" s="96"/>
      <c r="IQQ321" s="96"/>
      <c r="IQR321" s="96"/>
      <c r="IQS321" s="96"/>
      <c r="IQT321" s="96"/>
      <c r="IQU321" s="96"/>
      <c r="IQV321" s="96"/>
      <c r="IQW321" s="96"/>
      <c r="IQX321" s="96"/>
      <c r="IQY321" s="96"/>
      <c r="IQZ321" s="96"/>
      <c r="IRA321" s="96"/>
      <c r="IRB321" s="96"/>
      <c r="IRC321" s="96"/>
      <c r="IRD321" s="96"/>
      <c r="IRE321" s="96"/>
      <c r="IRF321" s="96"/>
      <c r="IRG321" s="96"/>
      <c r="IRH321" s="96"/>
      <c r="IRI321" s="96"/>
      <c r="IRJ321" s="96"/>
      <c r="IRK321" s="96"/>
      <c r="IRL321" s="96"/>
      <c r="IRM321" s="96"/>
      <c r="IRN321" s="96"/>
      <c r="IRO321" s="96"/>
      <c r="IRP321" s="96"/>
      <c r="IRQ321" s="96"/>
      <c r="IRR321" s="96"/>
      <c r="IRS321" s="96"/>
      <c r="IRT321" s="96"/>
      <c r="IRU321" s="96"/>
      <c r="IRV321" s="96"/>
      <c r="IRW321" s="96"/>
      <c r="IRX321" s="96"/>
      <c r="IRY321" s="96"/>
      <c r="IRZ321" s="96"/>
      <c r="ISA321" s="96"/>
      <c r="ISB321" s="96"/>
      <c r="ISC321" s="96"/>
      <c r="ISD321" s="96"/>
      <c r="ISE321" s="96"/>
      <c r="ISF321" s="96"/>
      <c r="ISG321" s="96"/>
      <c r="ISH321" s="96"/>
      <c r="ISI321" s="96"/>
      <c r="ISJ321" s="96"/>
      <c r="ISK321" s="96"/>
      <c r="ISL321" s="96"/>
      <c r="ISM321" s="96"/>
      <c r="ISN321" s="96"/>
      <c r="ISO321" s="96"/>
      <c r="ISP321" s="96"/>
      <c r="ISQ321" s="96"/>
      <c r="ISR321" s="96"/>
      <c r="ISS321" s="96"/>
      <c r="IST321" s="96"/>
      <c r="ISU321" s="96"/>
      <c r="ISV321" s="96"/>
      <c r="ISW321" s="96"/>
      <c r="ISX321" s="96"/>
      <c r="ISY321" s="96"/>
      <c r="ISZ321" s="96"/>
      <c r="ITA321" s="96"/>
      <c r="ITB321" s="96"/>
      <c r="ITC321" s="96"/>
      <c r="ITD321" s="96"/>
      <c r="ITE321" s="96"/>
      <c r="ITF321" s="96"/>
      <c r="ITG321" s="96"/>
      <c r="ITH321" s="96"/>
      <c r="ITI321" s="96"/>
      <c r="ITJ321" s="96"/>
      <c r="ITK321" s="96"/>
      <c r="ITL321" s="96"/>
      <c r="ITM321" s="96"/>
      <c r="ITN321" s="96"/>
      <c r="ITO321" s="96"/>
      <c r="ITP321" s="96"/>
      <c r="ITQ321" s="96"/>
      <c r="ITR321" s="96"/>
      <c r="ITS321" s="96"/>
      <c r="ITT321" s="96"/>
      <c r="ITU321" s="96"/>
      <c r="ITV321" s="96"/>
      <c r="ITW321" s="96"/>
      <c r="ITX321" s="96"/>
      <c r="ITY321" s="96"/>
      <c r="ITZ321" s="96"/>
      <c r="IUA321" s="96"/>
      <c r="IUB321" s="96"/>
      <c r="IUC321" s="96"/>
      <c r="IUD321" s="96"/>
      <c r="IUE321" s="96"/>
      <c r="IUF321" s="96"/>
      <c r="IUG321" s="96"/>
      <c r="IUH321" s="96"/>
      <c r="IUI321" s="96"/>
      <c r="IUJ321" s="96"/>
      <c r="IUK321" s="96"/>
      <c r="IUL321" s="96"/>
      <c r="IUM321" s="96"/>
      <c r="IUN321" s="96"/>
      <c r="IUO321" s="96"/>
      <c r="IUP321" s="96"/>
      <c r="IUQ321" s="96"/>
      <c r="IUR321" s="96"/>
      <c r="IUS321" s="96"/>
      <c r="IUT321" s="96"/>
      <c r="IUU321" s="96"/>
      <c r="IUV321" s="96"/>
      <c r="IUW321" s="96"/>
      <c r="IUX321" s="96"/>
      <c r="IUY321" s="96"/>
      <c r="IUZ321" s="96"/>
      <c r="IVA321" s="96"/>
      <c r="IVB321" s="96"/>
      <c r="IVC321" s="96"/>
      <c r="IVD321" s="96"/>
      <c r="IVE321" s="96"/>
      <c r="IVF321" s="96"/>
      <c r="IVG321" s="96"/>
      <c r="IVH321" s="96"/>
      <c r="IVI321" s="96"/>
      <c r="IVJ321" s="96"/>
      <c r="IVK321" s="96"/>
      <c r="IVL321" s="96"/>
      <c r="IVM321" s="96"/>
      <c r="IVN321" s="96"/>
      <c r="IVO321" s="96"/>
      <c r="IVP321" s="96"/>
      <c r="IVQ321" s="96"/>
      <c r="IVR321" s="96"/>
      <c r="IVS321" s="96"/>
      <c r="IVT321" s="96"/>
      <c r="IVU321" s="96"/>
      <c r="IVV321" s="96"/>
      <c r="IVW321" s="96"/>
      <c r="IVX321" s="96"/>
      <c r="IVY321" s="96"/>
      <c r="IVZ321" s="96"/>
      <c r="IWA321" s="96"/>
      <c r="IWB321" s="96"/>
      <c r="IWC321" s="96"/>
      <c r="IWD321" s="96"/>
      <c r="IWE321" s="96"/>
      <c r="IWF321" s="96"/>
      <c r="IWG321" s="96"/>
      <c r="IWH321" s="96"/>
      <c r="IWI321" s="96"/>
      <c r="IWJ321" s="96"/>
      <c r="IWK321" s="96"/>
      <c r="IWL321" s="96"/>
      <c r="IWM321" s="96"/>
      <c r="IWN321" s="96"/>
      <c r="IWO321" s="96"/>
      <c r="IWP321" s="96"/>
      <c r="IWQ321" s="96"/>
      <c r="IWR321" s="96"/>
      <c r="IWS321" s="96"/>
      <c r="IWT321" s="96"/>
      <c r="IWU321" s="96"/>
      <c r="IWV321" s="96"/>
      <c r="IWW321" s="96"/>
      <c r="IWX321" s="96"/>
      <c r="IWY321" s="96"/>
      <c r="IWZ321" s="96"/>
      <c r="IXA321" s="96"/>
      <c r="IXB321" s="96"/>
      <c r="IXC321" s="96"/>
      <c r="IXD321" s="96"/>
      <c r="IXE321" s="96"/>
      <c r="IXF321" s="96"/>
      <c r="IXG321" s="96"/>
      <c r="IXH321" s="96"/>
      <c r="IXI321" s="96"/>
      <c r="IXJ321" s="96"/>
      <c r="IXK321" s="96"/>
      <c r="IXL321" s="96"/>
      <c r="IXM321" s="96"/>
      <c r="IXN321" s="96"/>
      <c r="IXO321" s="96"/>
      <c r="IXP321" s="96"/>
      <c r="IXQ321" s="96"/>
      <c r="IXR321" s="96"/>
      <c r="IXS321" s="96"/>
      <c r="IXT321" s="96"/>
      <c r="IXU321" s="96"/>
      <c r="IXV321" s="96"/>
      <c r="IXW321" s="96"/>
      <c r="IXX321" s="96"/>
      <c r="IXY321" s="96"/>
      <c r="IXZ321" s="96"/>
      <c r="IYA321" s="96"/>
      <c r="IYB321" s="96"/>
      <c r="IYC321" s="96"/>
      <c r="IYD321" s="96"/>
      <c r="IYE321" s="96"/>
      <c r="IYF321" s="96"/>
      <c r="IYG321" s="96"/>
      <c r="IYH321" s="96"/>
      <c r="IYI321" s="96"/>
      <c r="IYJ321" s="96"/>
      <c r="IYK321" s="96"/>
      <c r="IYL321" s="96"/>
      <c r="IYM321" s="96"/>
      <c r="IYN321" s="96"/>
      <c r="IYO321" s="96"/>
      <c r="IYP321" s="96"/>
      <c r="IYQ321" s="96"/>
      <c r="IYR321" s="96"/>
      <c r="IYS321" s="96"/>
      <c r="IYT321" s="96"/>
      <c r="IYU321" s="96"/>
      <c r="IYV321" s="96"/>
      <c r="IYW321" s="96"/>
      <c r="IYX321" s="96"/>
      <c r="IYY321" s="96"/>
      <c r="IYZ321" s="96"/>
      <c r="IZA321" s="96"/>
      <c r="IZB321" s="96"/>
      <c r="IZC321" s="96"/>
      <c r="IZD321" s="96"/>
      <c r="IZE321" s="96"/>
      <c r="IZF321" s="96"/>
      <c r="IZG321" s="96"/>
      <c r="IZH321" s="96"/>
      <c r="IZI321" s="96"/>
      <c r="IZJ321" s="96"/>
      <c r="IZK321" s="96"/>
      <c r="IZL321" s="96"/>
      <c r="IZM321" s="96"/>
      <c r="IZN321" s="96"/>
      <c r="IZO321" s="96"/>
      <c r="IZP321" s="96"/>
      <c r="IZQ321" s="96"/>
      <c r="IZR321" s="96"/>
      <c r="IZS321" s="96"/>
      <c r="IZT321" s="96"/>
      <c r="IZU321" s="96"/>
      <c r="IZV321" s="96"/>
      <c r="IZW321" s="96"/>
      <c r="IZX321" s="96"/>
      <c r="IZY321" s="96"/>
      <c r="IZZ321" s="96"/>
      <c r="JAA321" s="96"/>
      <c r="JAB321" s="96"/>
      <c r="JAC321" s="96"/>
      <c r="JAD321" s="96"/>
      <c r="JAE321" s="96"/>
      <c r="JAF321" s="96"/>
      <c r="JAG321" s="96"/>
      <c r="JAH321" s="96"/>
      <c r="JAI321" s="96"/>
      <c r="JAJ321" s="96"/>
      <c r="JAK321" s="96"/>
      <c r="JAL321" s="96"/>
      <c r="JAM321" s="96"/>
      <c r="JAN321" s="96"/>
      <c r="JAO321" s="96"/>
      <c r="JAP321" s="96"/>
      <c r="JAQ321" s="96"/>
      <c r="JAR321" s="96"/>
      <c r="JAS321" s="96"/>
      <c r="JAT321" s="96"/>
      <c r="JAU321" s="96"/>
      <c r="JAV321" s="96"/>
      <c r="JAW321" s="96"/>
      <c r="JAX321" s="96"/>
      <c r="JAY321" s="96"/>
      <c r="JAZ321" s="96"/>
      <c r="JBA321" s="96"/>
      <c r="JBB321" s="96"/>
      <c r="JBC321" s="96"/>
      <c r="JBD321" s="96"/>
      <c r="JBE321" s="96"/>
      <c r="JBF321" s="96"/>
      <c r="JBG321" s="96"/>
      <c r="JBH321" s="96"/>
      <c r="JBI321" s="96"/>
      <c r="JBJ321" s="96"/>
      <c r="JBK321" s="96"/>
      <c r="JBL321" s="96"/>
      <c r="JBM321" s="96"/>
      <c r="JBN321" s="96"/>
      <c r="JBO321" s="96"/>
      <c r="JBP321" s="96"/>
      <c r="JBQ321" s="96"/>
      <c r="JBR321" s="96"/>
      <c r="JBS321" s="96"/>
      <c r="JBT321" s="96"/>
      <c r="JBU321" s="96"/>
      <c r="JBV321" s="96"/>
      <c r="JBW321" s="96"/>
      <c r="JBX321" s="96"/>
      <c r="JBY321" s="96"/>
      <c r="JBZ321" s="96"/>
      <c r="JCA321" s="96"/>
      <c r="JCB321" s="96"/>
      <c r="JCC321" s="96"/>
      <c r="JCD321" s="96"/>
      <c r="JCE321" s="96"/>
      <c r="JCF321" s="96"/>
      <c r="JCG321" s="96"/>
      <c r="JCH321" s="96"/>
      <c r="JCI321" s="96"/>
      <c r="JCJ321" s="96"/>
      <c r="JCK321" s="96"/>
      <c r="JCL321" s="96"/>
      <c r="JCM321" s="96"/>
      <c r="JCN321" s="96"/>
      <c r="JCO321" s="96"/>
      <c r="JCP321" s="96"/>
      <c r="JCQ321" s="96"/>
      <c r="JCR321" s="96"/>
      <c r="JCS321" s="96"/>
      <c r="JCT321" s="96"/>
      <c r="JCU321" s="96"/>
      <c r="JCV321" s="96"/>
      <c r="JCW321" s="96"/>
      <c r="JCX321" s="96"/>
      <c r="JCY321" s="96"/>
      <c r="JCZ321" s="96"/>
      <c r="JDA321" s="96"/>
      <c r="JDB321" s="96"/>
      <c r="JDC321" s="96"/>
      <c r="JDD321" s="96"/>
      <c r="JDE321" s="96"/>
      <c r="JDF321" s="96"/>
      <c r="JDG321" s="96"/>
      <c r="JDH321" s="96"/>
      <c r="JDI321" s="96"/>
      <c r="JDJ321" s="96"/>
      <c r="JDK321" s="96"/>
      <c r="JDL321" s="96"/>
      <c r="JDM321" s="96"/>
      <c r="JDN321" s="96"/>
      <c r="JDO321" s="96"/>
      <c r="JDP321" s="96"/>
      <c r="JDQ321" s="96"/>
      <c r="JDR321" s="96"/>
      <c r="JDS321" s="96"/>
      <c r="JDT321" s="96"/>
      <c r="JDU321" s="96"/>
      <c r="JDV321" s="96"/>
      <c r="JDW321" s="96"/>
      <c r="JDX321" s="96"/>
      <c r="JDY321" s="96"/>
      <c r="JDZ321" s="96"/>
      <c r="JEA321" s="96"/>
      <c r="JEB321" s="96"/>
      <c r="JEC321" s="96"/>
      <c r="JED321" s="96"/>
      <c r="JEE321" s="96"/>
      <c r="JEF321" s="96"/>
      <c r="JEG321" s="96"/>
      <c r="JEH321" s="96"/>
      <c r="JEI321" s="96"/>
      <c r="JEJ321" s="96"/>
      <c r="JEK321" s="96"/>
      <c r="JEL321" s="96"/>
      <c r="JEM321" s="96"/>
      <c r="JEN321" s="96"/>
      <c r="JEO321" s="96"/>
      <c r="JEP321" s="96"/>
      <c r="JEQ321" s="96"/>
      <c r="JER321" s="96"/>
      <c r="JES321" s="96"/>
      <c r="JET321" s="96"/>
      <c r="JEU321" s="96"/>
      <c r="JEV321" s="96"/>
      <c r="JEW321" s="96"/>
      <c r="JEX321" s="96"/>
      <c r="JEY321" s="96"/>
      <c r="JEZ321" s="96"/>
      <c r="JFA321" s="96"/>
      <c r="JFB321" s="96"/>
      <c r="JFC321" s="96"/>
      <c r="JFD321" s="96"/>
      <c r="JFE321" s="96"/>
      <c r="JFF321" s="96"/>
      <c r="JFG321" s="96"/>
      <c r="JFH321" s="96"/>
      <c r="JFI321" s="96"/>
      <c r="JFJ321" s="96"/>
      <c r="JFK321" s="96"/>
      <c r="JFL321" s="96"/>
      <c r="JFM321" s="96"/>
      <c r="JFN321" s="96"/>
      <c r="JFO321" s="96"/>
      <c r="JFP321" s="96"/>
      <c r="JFQ321" s="96"/>
      <c r="JFR321" s="96"/>
      <c r="JFS321" s="96"/>
      <c r="JFT321" s="96"/>
      <c r="JFU321" s="96"/>
      <c r="JFV321" s="96"/>
      <c r="JFW321" s="96"/>
      <c r="JFX321" s="96"/>
      <c r="JFY321" s="96"/>
      <c r="JFZ321" s="96"/>
      <c r="JGA321" s="96"/>
      <c r="JGB321" s="96"/>
      <c r="JGC321" s="96"/>
      <c r="JGD321" s="96"/>
      <c r="JGE321" s="96"/>
      <c r="JGF321" s="96"/>
      <c r="JGG321" s="96"/>
      <c r="JGH321" s="96"/>
      <c r="JGI321" s="96"/>
      <c r="JGJ321" s="96"/>
      <c r="JGK321" s="96"/>
      <c r="JGL321" s="96"/>
      <c r="JGM321" s="96"/>
      <c r="JGN321" s="96"/>
      <c r="JGO321" s="96"/>
      <c r="JGP321" s="96"/>
      <c r="JGQ321" s="96"/>
      <c r="JGR321" s="96"/>
      <c r="JGS321" s="96"/>
      <c r="JGT321" s="96"/>
      <c r="JGU321" s="96"/>
      <c r="JGV321" s="96"/>
      <c r="JGW321" s="96"/>
      <c r="JGX321" s="96"/>
      <c r="JGY321" s="96"/>
      <c r="JGZ321" s="96"/>
      <c r="JHA321" s="96"/>
      <c r="JHB321" s="96"/>
      <c r="JHC321" s="96"/>
      <c r="JHD321" s="96"/>
      <c r="JHE321" s="96"/>
      <c r="JHF321" s="96"/>
      <c r="JHG321" s="96"/>
      <c r="JHH321" s="96"/>
      <c r="JHI321" s="96"/>
      <c r="JHJ321" s="96"/>
      <c r="JHK321" s="96"/>
      <c r="JHL321" s="96"/>
      <c r="JHM321" s="96"/>
      <c r="JHN321" s="96"/>
      <c r="JHO321" s="96"/>
      <c r="JHP321" s="96"/>
      <c r="JHQ321" s="96"/>
      <c r="JHR321" s="96"/>
      <c r="JHS321" s="96"/>
      <c r="JHT321" s="96"/>
      <c r="JHU321" s="96"/>
      <c r="JHV321" s="96"/>
      <c r="JHW321" s="96"/>
      <c r="JHX321" s="96"/>
      <c r="JHY321" s="96"/>
      <c r="JHZ321" s="96"/>
      <c r="JIA321" s="96"/>
      <c r="JIB321" s="96"/>
      <c r="JIC321" s="96"/>
      <c r="JID321" s="96"/>
      <c r="JIE321" s="96"/>
      <c r="JIF321" s="96"/>
      <c r="JIG321" s="96"/>
      <c r="JIH321" s="96"/>
      <c r="JII321" s="96"/>
      <c r="JIJ321" s="96"/>
      <c r="JIK321" s="96"/>
      <c r="JIL321" s="96"/>
      <c r="JIM321" s="96"/>
      <c r="JIN321" s="96"/>
      <c r="JIO321" s="96"/>
      <c r="JIP321" s="96"/>
      <c r="JIQ321" s="96"/>
      <c r="JIR321" s="96"/>
      <c r="JIS321" s="96"/>
      <c r="JIT321" s="96"/>
      <c r="JIU321" s="96"/>
      <c r="JIV321" s="96"/>
      <c r="JIW321" s="96"/>
      <c r="JIX321" s="96"/>
      <c r="JIY321" s="96"/>
      <c r="JIZ321" s="96"/>
      <c r="JJA321" s="96"/>
      <c r="JJB321" s="96"/>
      <c r="JJC321" s="96"/>
      <c r="JJD321" s="96"/>
      <c r="JJE321" s="96"/>
      <c r="JJF321" s="96"/>
      <c r="JJG321" s="96"/>
      <c r="JJH321" s="96"/>
      <c r="JJI321" s="96"/>
      <c r="JJJ321" s="96"/>
      <c r="JJK321" s="96"/>
      <c r="JJL321" s="96"/>
      <c r="JJM321" s="96"/>
      <c r="JJN321" s="96"/>
      <c r="JJO321" s="96"/>
      <c r="JJP321" s="96"/>
      <c r="JJQ321" s="96"/>
      <c r="JJR321" s="96"/>
      <c r="JJS321" s="96"/>
      <c r="JJT321" s="96"/>
      <c r="JJU321" s="96"/>
      <c r="JJV321" s="96"/>
      <c r="JJW321" s="96"/>
      <c r="JJX321" s="96"/>
      <c r="JJY321" s="96"/>
      <c r="JJZ321" s="96"/>
      <c r="JKA321" s="96"/>
      <c r="JKB321" s="96"/>
      <c r="JKC321" s="96"/>
      <c r="JKD321" s="96"/>
      <c r="JKE321" s="96"/>
      <c r="JKF321" s="96"/>
      <c r="JKG321" s="96"/>
      <c r="JKH321" s="96"/>
      <c r="JKI321" s="96"/>
      <c r="JKJ321" s="96"/>
      <c r="JKK321" s="96"/>
      <c r="JKL321" s="96"/>
      <c r="JKM321" s="96"/>
      <c r="JKN321" s="96"/>
      <c r="JKO321" s="96"/>
      <c r="JKP321" s="96"/>
      <c r="JKQ321" s="96"/>
      <c r="JKR321" s="96"/>
      <c r="JKS321" s="96"/>
      <c r="JKT321" s="96"/>
      <c r="JKU321" s="96"/>
      <c r="JKV321" s="96"/>
      <c r="JKW321" s="96"/>
      <c r="JKX321" s="96"/>
      <c r="JKY321" s="96"/>
      <c r="JKZ321" s="96"/>
      <c r="JLA321" s="96"/>
      <c r="JLB321" s="96"/>
      <c r="JLC321" s="96"/>
      <c r="JLD321" s="96"/>
      <c r="JLE321" s="96"/>
      <c r="JLF321" s="96"/>
      <c r="JLG321" s="96"/>
      <c r="JLH321" s="96"/>
      <c r="JLI321" s="96"/>
      <c r="JLJ321" s="96"/>
      <c r="JLK321" s="96"/>
      <c r="JLL321" s="96"/>
      <c r="JLM321" s="96"/>
      <c r="JLN321" s="96"/>
      <c r="JLO321" s="96"/>
      <c r="JLP321" s="96"/>
      <c r="JLQ321" s="96"/>
      <c r="JLR321" s="96"/>
      <c r="JLS321" s="96"/>
      <c r="JLT321" s="96"/>
      <c r="JLU321" s="96"/>
      <c r="JLV321" s="96"/>
      <c r="JLW321" s="96"/>
      <c r="JLX321" s="96"/>
      <c r="JLY321" s="96"/>
      <c r="JLZ321" s="96"/>
      <c r="JMA321" s="96"/>
      <c r="JMB321" s="96"/>
      <c r="JMC321" s="96"/>
      <c r="JMD321" s="96"/>
      <c r="JME321" s="96"/>
      <c r="JMF321" s="96"/>
      <c r="JMG321" s="96"/>
      <c r="JMH321" s="96"/>
      <c r="JMI321" s="96"/>
      <c r="JMJ321" s="96"/>
      <c r="JMK321" s="96"/>
      <c r="JML321" s="96"/>
      <c r="JMM321" s="96"/>
      <c r="JMN321" s="96"/>
      <c r="JMO321" s="96"/>
      <c r="JMP321" s="96"/>
      <c r="JMQ321" s="96"/>
      <c r="JMR321" s="96"/>
      <c r="JMS321" s="96"/>
      <c r="JMT321" s="96"/>
      <c r="JMU321" s="96"/>
      <c r="JMV321" s="96"/>
      <c r="JMW321" s="96"/>
      <c r="JMX321" s="96"/>
      <c r="JMY321" s="96"/>
      <c r="JMZ321" s="96"/>
      <c r="JNA321" s="96"/>
      <c r="JNB321" s="96"/>
      <c r="JNC321" s="96"/>
      <c r="JND321" s="96"/>
      <c r="JNE321" s="96"/>
      <c r="JNF321" s="96"/>
      <c r="JNG321" s="96"/>
      <c r="JNH321" s="96"/>
      <c r="JNI321" s="96"/>
      <c r="JNJ321" s="96"/>
      <c r="JNK321" s="96"/>
      <c r="JNL321" s="96"/>
      <c r="JNM321" s="96"/>
      <c r="JNN321" s="96"/>
      <c r="JNO321" s="96"/>
      <c r="JNP321" s="96"/>
      <c r="JNQ321" s="96"/>
      <c r="JNR321" s="96"/>
      <c r="JNS321" s="96"/>
      <c r="JNT321" s="96"/>
      <c r="JNU321" s="96"/>
      <c r="JNV321" s="96"/>
      <c r="JNW321" s="96"/>
      <c r="JNX321" s="96"/>
      <c r="JNY321" s="96"/>
      <c r="JNZ321" s="96"/>
      <c r="JOA321" s="96"/>
      <c r="JOB321" s="96"/>
      <c r="JOC321" s="96"/>
      <c r="JOD321" s="96"/>
      <c r="JOE321" s="96"/>
      <c r="JOF321" s="96"/>
      <c r="JOG321" s="96"/>
      <c r="JOH321" s="96"/>
      <c r="JOI321" s="96"/>
      <c r="JOJ321" s="96"/>
      <c r="JOK321" s="96"/>
      <c r="JOL321" s="96"/>
      <c r="JOM321" s="96"/>
      <c r="JON321" s="96"/>
      <c r="JOO321" s="96"/>
      <c r="JOP321" s="96"/>
      <c r="JOQ321" s="96"/>
      <c r="JOR321" s="96"/>
      <c r="JOS321" s="96"/>
      <c r="JOT321" s="96"/>
      <c r="JOU321" s="96"/>
      <c r="JOV321" s="96"/>
      <c r="JOW321" s="96"/>
      <c r="JOX321" s="96"/>
      <c r="JOY321" s="96"/>
      <c r="JOZ321" s="96"/>
      <c r="JPA321" s="96"/>
      <c r="JPB321" s="96"/>
      <c r="JPC321" s="96"/>
      <c r="JPD321" s="96"/>
      <c r="JPE321" s="96"/>
      <c r="JPF321" s="96"/>
      <c r="JPG321" s="96"/>
      <c r="JPH321" s="96"/>
      <c r="JPI321" s="96"/>
      <c r="JPJ321" s="96"/>
      <c r="JPK321" s="96"/>
      <c r="JPL321" s="96"/>
      <c r="JPM321" s="96"/>
      <c r="JPN321" s="96"/>
      <c r="JPO321" s="96"/>
      <c r="JPP321" s="96"/>
      <c r="JPQ321" s="96"/>
      <c r="JPR321" s="96"/>
      <c r="JPS321" s="96"/>
      <c r="JPT321" s="96"/>
      <c r="JPU321" s="96"/>
      <c r="JPV321" s="96"/>
      <c r="JPW321" s="96"/>
      <c r="JPX321" s="96"/>
      <c r="JPY321" s="96"/>
      <c r="JPZ321" s="96"/>
      <c r="JQA321" s="96"/>
      <c r="JQB321" s="96"/>
      <c r="JQC321" s="96"/>
      <c r="JQD321" s="96"/>
      <c r="JQE321" s="96"/>
      <c r="JQF321" s="96"/>
      <c r="JQG321" s="96"/>
      <c r="JQH321" s="96"/>
      <c r="JQI321" s="96"/>
      <c r="JQJ321" s="96"/>
      <c r="JQK321" s="96"/>
      <c r="JQL321" s="96"/>
      <c r="JQM321" s="96"/>
      <c r="JQN321" s="96"/>
      <c r="JQO321" s="96"/>
      <c r="JQP321" s="96"/>
      <c r="JQQ321" s="96"/>
      <c r="JQR321" s="96"/>
      <c r="JQS321" s="96"/>
      <c r="JQT321" s="96"/>
      <c r="JQU321" s="96"/>
      <c r="JQV321" s="96"/>
      <c r="JQW321" s="96"/>
      <c r="JQX321" s="96"/>
      <c r="JQY321" s="96"/>
      <c r="JQZ321" s="96"/>
      <c r="JRA321" s="96"/>
      <c r="JRB321" s="96"/>
      <c r="JRC321" s="96"/>
      <c r="JRD321" s="96"/>
      <c r="JRE321" s="96"/>
      <c r="JRF321" s="96"/>
      <c r="JRG321" s="96"/>
      <c r="JRH321" s="96"/>
      <c r="JRI321" s="96"/>
      <c r="JRJ321" s="96"/>
      <c r="JRK321" s="96"/>
      <c r="JRL321" s="96"/>
      <c r="JRM321" s="96"/>
      <c r="JRN321" s="96"/>
      <c r="JRO321" s="96"/>
      <c r="JRP321" s="96"/>
      <c r="JRQ321" s="96"/>
      <c r="JRR321" s="96"/>
      <c r="JRS321" s="96"/>
      <c r="JRT321" s="96"/>
      <c r="JRU321" s="96"/>
      <c r="JRV321" s="96"/>
      <c r="JRW321" s="96"/>
      <c r="JRX321" s="96"/>
      <c r="JRY321" s="96"/>
      <c r="JRZ321" s="96"/>
      <c r="JSA321" s="96"/>
      <c r="JSB321" s="96"/>
      <c r="JSC321" s="96"/>
      <c r="JSD321" s="96"/>
      <c r="JSE321" s="96"/>
      <c r="JSF321" s="96"/>
      <c r="JSG321" s="96"/>
      <c r="JSH321" s="96"/>
      <c r="JSI321" s="96"/>
      <c r="JSJ321" s="96"/>
      <c r="JSK321" s="96"/>
      <c r="JSL321" s="96"/>
      <c r="JSM321" s="96"/>
      <c r="JSN321" s="96"/>
      <c r="JSO321" s="96"/>
      <c r="JSP321" s="96"/>
      <c r="JSQ321" s="96"/>
      <c r="JSR321" s="96"/>
      <c r="JSS321" s="96"/>
      <c r="JST321" s="96"/>
      <c r="JSU321" s="96"/>
      <c r="JSV321" s="96"/>
      <c r="JSW321" s="96"/>
      <c r="JSX321" s="96"/>
      <c r="JSY321" s="96"/>
      <c r="JSZ321" s="96"/>
      <c r="JTA321" s="96"/>
      <c r="JTB321" s="96"/>
      <c r="JTC321" s="96"/>
      <c r="JTD321" s="96"/>
      <c r="JTE321" s="96"/>
      <c r="JTF321" s="96"/>
      <c r="JTG321" s="96"/>
      <c r="JTH321" s="96"/>
      <c r="JTI321" s="96"/>
      <c r="JTJ321" s="96"/>
      <c r="JTK321" s="96"/>
      <c r="JTL321" s="96"/>
      <c r="JTM321" s="96"/>
      <c r="JTN321" s="96"/>
      <c r="JTO321" s="96"/>
      <c r="JTP321" s="96"/>
      <c r="JTQ321" s="96"/>
      <c r="JTR321" s="96"/>
      <c r="JTS321" s="96"/>
      <c r="JTT321" s="96"/>
      <c r="JTU321" s="96"/>
      <c r="JTV321" s="96"/>
      <c r="JTW321" s="96"/>
      <c r="JTX321" s="96"/>
      <c r="JTY321" s="96"/>
      <c r="JTZ321" s="96"/>
      <c r="JUA321" s="96"/>
      <c r="JUB321" s="96"/>
      <c r="JUC321" s="96"/>
      <c r="JUD321" s="96"/>
      <c r="JUE321" s="96"/>
      <c r="JUF321" s="96"/>
      <c r="JUG321" s="96"/>
      <c r="JUH321" s="96"/>
      <c r="JUI321" s="96"/>
      <c r="JUJ321" s="96"/>
      <c r="JUK321" s="96"/>
      <c r="JUL321" s="96"/>
      <c r="JUM321" s="96"/>
      <c r="JUN321" s="96"/>
      <c r="JUO321" s="96"/>
      <c r="JUP321" s="96"/>
      <c r="JUQ321" s="96"/>
      <c r="JUR321" s="96"/>
      <c r="JUS321" s="96"/>
      <c r="JUT321" s="96"/>
      <c r="JUU321" s="96"/>
      <c r="JUV321" s="96"/>
      <c r="JUW321" s="96"/>
      <c r="JUX321" s="96"/>
      <c r="JUY321" s="96"/>
      <c r="JUZ321" s="96"/>
      <c r="JVA321" s="96"/>
      <c r="JVB321" s="96"/>
      <c r="JVC321" s="96"/>
      <c r="JVD321" s="96"/>
      <c r="JVE321" s="96"/>
      <c r="JVF321" s="96"/>
      <c r="JVG321" s="96"/>
      <c r="JVH321" s="96"/>
      <c r="JVI321" s="96"/>
      <c r="JVJ321" s="96"/>
      <c r="JVK321" s="96"/>
      <c r="JVL321" s="96"/>
      <c r="JVM321" s="96"/>
      <c r="JVN321" s="96"/>
      <c r="JVO321" s="96"/>
      <c r="JVP321" s="96"/>
      <c r="JVQ321" s="96"/>
      <c r="JVR321" s="96"/>
      <c r="JVS321" s="96"/>
      <c r="JVT321" s="96"/>
      <c r="JVU321" s="96"/>
      <c r="JVV321" s="96"/>
      <c r="JVW321" s="96"/>
      <c r="JVX321" s="96"/>
      <c r="JVY321" s="96"/>
      <c r="JVZ321" s="96"/>
      <c r="JWA321" s="96"/>
      <c r="JWB321" s="96"/>
      <c r="JWC321" s="96"/>
      <c r="JWD321" s="96"/>
      <c r="JWE321" s="96"/>
      <c r="JWF321" s="96"/>
      <c r="JWG321" s="96"/>
      <c r="JWH321" s="96"/>
      <c r="JWI321" s="96"/>
      <c r="JWJ321" s="96"/>
      <c r="JWK321" s="96"/>
      <c r="JWL321" s="96"/>
      <c r="JWM321" s="96"/>
      <c r="JWN321" s="96"/>
      <c r="JWO321" s="96"/>
      <c r="JWP321" s="96"/>
      <c r="JWQ321" s="96"/>
      <c r="JWR321" s="96"/>
      <c r="JWS321" s="96"/>
      <c r="JWT321" s="96"/>
      <c r="JWU321" s="96"/>
      <c r="JWV321" s="96"/>
      <c r="JWW321" s="96"/>
      <c r="JWX321" s="96"/>
      <c r="JWY321" s="96"/>
      <c r="JWZ321" s="96"/>
      <c r="JXA321" s="96"/>
      <c r="JXB321" s="96"/>
      <c r="JXC321" s="96"/>
      <c r="JXD321" s="96"/>
      <c r="JXE321" s="96"/>
      <c r="JXF321" s="96"/>
      <c r="JXG321" s="96"/>
      <c r="JXH321" s="96"/>
      <c r="JXI321" s="96"/>
      <c r="JXJ321" s="96"/>
      <c r="JXK321" s="96"/>
      <c r="JXL321" s="96"/>
      <c r="JXM321" s="96"/>
      <c r="JXN321" s="96"/>
      <c r="JXO321" s="96"/>
      <c r="JXP321" s="96"/>
      <c r="JXQ321" s="96"/>
      <c r="JXR321" s="96"/>
      <c r="JXS321" s="96"/>
      <c r="JXT321" s="96"/>
      <c r="JXU321" s="96"/>
      <c r="JXV321" s="96"/>
      <c r="JXW321" s="96"/>
      <c r="JXX321" s="96"/>
      <c r="JXY321" s="96"/>
      <c r="JXZ321" s="96"/>
      <c r="JYA321" s="96"/>
      <c r="JYB321" s="96"/>
      <c r="JYC321" s="96"/>
      <c r="JYD321" s="96"/>
      <c r="JYE321" s="96"/>
      <c r="JYF321" s="96"/>
      <c r="JYG321" s="96"/>
      <c r="JYH321" s="96"/>
      <c r="JYI321" s="96"/>
      <c r="JYJ321" s="96"/>
      <c r="JYK321" s="96"/>
      <c r="JYL321" s="96"/>
      <c r="JYM321" s="96"/>
      <c r="JYN321" s="96"/>
      <c r="JYO321" s="96"/>
      <c r="JYP321" s="96"/>
      <c r="JYQ321" s="96"/>
      <c r="JYR321" s="96"/>
      <c r="JYS321" s="96"/>
      <c r="JYT321" s="96"/>
      <c r="JYU321" s="96"/>
      <c r="JYV321" s="96"/>
      <c r="JYW321" s="96"/>
      <c r="JYX321" s="96"/>
      <c r="JYY321" s="96"/>
      <c r="JYZ321" s="96"/>
      <c r="JZA321" s="96"/>
      <c r="JZB321" s="96"/>
      <c r="JZC321" s="96"/>
      <c r="JZD321" s="96"/>
      <c r="JZE321" s="96"/>
      <c r="JZF321" s="96"/>
      <c r="JZG321" s="96"/>
      <c r="JZH321" s="96"/>
      <c r="JZI321" s="96"/>
      <c r="JZJ321" s="96"/>
      <c r="JZK321" s="96"/>
      <c r="JZL321" s="96"/>
      <c r="JZM321" s="96"/>
      <c r="JZN321" s="96"/>
      <c r="JZO321" s="96"/>
      <c r="JZP321" s="96"/>
      <c r="JZQ321" s="96"/>
      <c r="JZR321" s="96"/>
      <c r="JZS321" s="96"/>
      <c r="JZT321" s="96"/>
      <c r="JZU321" s="96"/>
      <c r="JZV321" s="96"/>
      <c r="JZW321" s="96"/>
      <c r="JZX321" s="96"/>
      <c r="JZY321" s="96"/>
      <c r="JZZ321" s="96"/>
      <c r="KAA321" s="96"/>
      <c r="KAB321" s="96"/>
      <c r="KAC321" s="96"/>
      <c r="KAD321" s="96"/>
      <c r="KAE321" s="96"/>
      <c r="KAF321" s="96"/>
      <c r="KAG321" s="96"/>
      <c r="KAH321" s="96"/>
      <c r="KAI321" s="96"/>
      <c r="KAJ321" s="96"/>
      <c r="KAK321" s="96"/>
      <c r="KAL321" s="96"/>
      <c r="KAM321" s="96"/>
      <c r="KAN321" s="96"/>
      <c r="KAO321" s="96"/>
      <c r="KAP321" s="96"/>
      <c r="KAQ321" s="96"/>
      <c r="KAR321" s="96"/>
      <c r="KAS321" s="96"/>
      <c r="KAT321" s="96"/>
      <c r="KAU321" s="96"/>
      <c r="KAV321" s="96"/>
      <c r="KAW321" s="96"/>
      <c r="KAX321" s="96"/>
      <c r="KAY321" s="96"/>
      <c r="KAZ321" s="96"/>
      <c r="KBA321" s="96"/>
      <c r="KBB321" s="96"/>
      <c r="KBC321" s="96"/>
      <c r="KBD321" s="96"/>
      <c r="KBE321" s="96"/>
      <c r="KBF321" s="96"/>
      <c r="KBG321" s="96"/>
      <c r="KBH321" s="96"/>
      <c r="KBI321" s="96"/>
      <c r="KBJ321" s="96"/>
      <c r="KBK321" s="96"/>
      <c r="KBL321" s="96"/>
      <c r="KBM321" s="96"/>
      <c r="KBN321" s="96"/>
      <c r="KBO321" s="96"/>
      <c r="KBP321" s="96"/>
      <c r="KBQ321" s="96"/>
      <c r="KBR321" s="96"/>
      <c r="KBS321" s="96"/>
      <c r="KBT321" s="96"/>
      <c r="KBU321" s="96"/>
      <c r="KBV321" s="96"/>
      <c r="KBW321" s="96"/>
      <c r="KBX321" s="96"/>
      <c r="KBY321" s="96"/>
      <c r="KBZ321" s="96"/>
      <c r="KCA321" s="96"/>
      <c r="KCB321" s="96"/>
      <c r="KCC321" s="96"/>
      <c r="KCD321" s="96"/>
      <c r="KCE321" s="96"/>
      <c r="KCF321" s="96"/>
      <c r="KCG321" s="96"/>
      <c r="KCH321" s="96"/>
      <c r="KCI321" s="96"/>
      <c r="KCJ321" s="96"/>
      <c r="KCK321" s="96"/>
      <c r="KCL321" s="96"/>
      <c r="KCM321" s="96"/>
      <c r="KCN321" s="96"/>
      <c r="KCO321" s="96"/>
      <c r="KCP321" s="96"/>
      <c r="KCQ321" s="96"/>
      <c r="KCR321" s="96"/>
      <c r="KCS321" s="96"/>
      <c r="KCT321" s="96"/>
      <c r="KCU321" s="96"/>
      <c r="KCV321" s="96"/>
      <c r="KCW321" s="96"/>
      <c r="KCX321" s="96"/>
      <c r="KCY321" s="96"/>
      <c r="KCZ321" s="96"/>
      <c r="KDA321" s="96"/>
      <c r="KDB321" s="96"/>
      <c r="KDC321" s="96"/>
      <c r="KDD321" s="96"/>
      <c r="KDE321" s="96"/>
      <c r="KDF321" s="96"/>
      <c r="KDG321" s="96"/>
      <c r="KDH321" s="96"/>
      <c r="KDI321" s="96"/>
      <c r="KDJ321" s="96"/>
      <c r="KDK321" s="96"/>
      <c r="KDL321" s="96"/>
      <c r="KDM321" s="96"/>
      <c r="KDN321" s="96"/>
      <c r="KDO321" s="96"/>
      <c r="KDP321" s="96"/>
      <c r="KDQ321" s="96"/>
      <c r="KDR321" s="96"/>
      <c r="KDS321" s="96"/>
      <c r="KDT321" s="96"/>
      <c r="KDU321" s="96"/>
      <c r="KDV321" s="96"/>
      <c r="KDW321" s="96"/>
      <c r="KDX321" s="96"/>
      <c r="KDY321" s="96"/>
      <c r="KDZ321" s="96"/>
      <c r="KEA321" s="96"/>
      <c r="KEB321" s="96"/>
      <c r="KEC321" s="96"/>
      <c r="KED321" s="96"/>
      <c r="KEE321" s="96"/>
      <c r="KEF321" s="96"/>
      <c r="KEG321" s="96"/>
      <c r="KEH321" s="96"/>
      <c r="KEI321" s="96"/>
      <c r="KEJ321" s="96"/>
      <c r="KEK321" s="96"/>
      <c r="KEL321" s="96"/>
      <c r="KEM321" s="96"/>
      <c r="KEN321" s="96"/>
      <c r="KEO321" s="96"/>
      <c r="KEP321" s="96"/>
      <c r="KEQ321" s="96"/>
      <c r="KER321" s="96"/>
      <c r="KES321" s="96"/>
      <c r="KET321" s="96"/>
      <c r="KEU321" s="96"/>
      <c r="KEV321" s="96"/>
      <c r="KEW321" s="96"/>
      <c r="KEX321" s="96"/>
      <c r="KEY321" s="96"/>
      <c r="KEZ321" s="96"/>
      <c r="KFA321" s="96"/>
      <c r="KFB321" s="96"/>
      <c r="KFC321" s="96"/>
      <c r="KFD321" s="96"/>
      <c r="KFE321" s="96"/>
      <c r="KFF321" s="96"/>
      <c r="KFG321" s="96"/>
      <c r="KFH321" s="96"/>
      <c r="KFI321" s="96"/>
      <c r="KFJ321" s="96"/>
      <c r="KFK321" s="96"/>
      <c r="KFL321" s="96"/>
      <c r="KFM321" s="96"/>
      <c r="KFN321" s="96"/>
      <c r="KFO321" s="96"/>
      <c r="KFP321" s="96"/>
      <c r="KFQ321" s="96"/>
      <c r="KFR321" s="96"/>
      <c r="KFS321" s="96"/>
      <c r="KFT321" s="96"/>
      <c r="KFU321" s="96"/>
      <c r="KFV321" s="96"/>
      <c r="KFW321" s="96"/>
      <c r="KFX321" s="96"/>
      <c r="KFY321" s="96"/>
      <c r="KFZ321" s="96"/>
      <c r="KGA321" s="96"/>
      <c r="KGB321" s="96"/>
      <c r="KGC321" s="96"/>
      <c r="KGD321" s="96"/>
      <c r="KGE321" s="96"/>
      <c r="KGF321" s="96"/>
      <c r="KGG321" s="96"/>
      <c r="KGH321" s="96"/>
      <c r="KGI321" s="96"/>
      <c r="KGJ321" s="96"/>
      <c r="KGK321" s="96"/>
      <c r="KGL321" s="96"/>
      <c r="KGM321" s="96"/>
      <c r="KGN321" s="96"/>
      <c r="KGO321" s="96"/>
      <c r="KGP321" s="96"/>
      <c r="KGQ321" s="96"/>
      <c r="KGR321" s="96"/>
      <c r="KGS321" s="96"/>
      <c r="KGT321" s="96"/>
      <c r="KGU321" s="96"/>
      <c r="KGV321" s="96"/>
      <c r="KGW321" s="96"/>
      <c r="KGX321" s="96"/>
      <c r="KGY321" s="96"/>
      <c r="KGZ321" s="96"/>
      <c r="KHA321" s="96"/>
      <c r="KHB321" s="96"/>
      <c r="KHC321" s="96"/>
      <c r="KHD321" s="96"/>
      <c r="KHE321" s="96"/>
      <c r="KHF321" s="96"/>
      <c r="KHG321" s="96"/>
      <c r="KHH321" s="96"/>
      <c r="KHI321" s="96"/>
      <c r="KHJ321" s="96"/>
      <c r="KHK321" s="96"/>
      <c r="KHL321" s="96"/>
      <c r="KHM321" s="96"/>
      <c r="KHN321" s="96"/>
      <c r="KHO321" s="96"/>
      <c r="KHP321" s="96"/>
      <c r="KHQ321" s="96"/>
      <c r="KHR321" s="96"/>
      <c r="KHS321" s="96"/>
      <c r="KHT321" s="96"/>
      <c r="KHU321" s="96"/>
      <c r="KHV321" s="96"/>
      <c r="KHW321" s="96"/>
      <c r="KHX321" s="96"/>
      <c r="KHY321" s="96"/>
      <c r="KHZ321" s="96"/>
      <c r="KIA321" s="96"/>
      <c r="KIB321" s="96"/>
      <c r="KIC321" s="96"/>
      <c r="KID321" s="96"/>
      <c r="KIE321" s="96"/>
      <c r="KIF321" s="96"/>
      <c r="KIG321" s="96"/>
      <c r="KIH321" s="96"/>
      <c r="KII321" s="96"/>
      <c r="KIJ321" s="96"/>
      <c r="KIK321" s="96"/>
      <c r="KIL321" s="96"/>
      <c r="KIM321" s="96"/>
      <c r="KIN321" s="96"/>
      <c r="KIO321" s="96"/>
      <c r="KIP321" s="96"/>
      <c r="KIQ321" s="96"/>
      <c r="KIR321" s="96"/>
      <c r="KIS321" s="96"/>
      <c r="KIT321" s="96"/>
      <c r="KIU321" s="96"/>
      <c r="KIV321" s="96"/>
      <c r="KIW321" s="96"/>
      <c r="KIX321" s="96"/>
      <c r="KIY321" s="96"/>
      <c r="KIZ321" s="96"/>
      <c r="KJA321" s="96"/>
      <c r="KJB321" s="96"/>
      <c r="KJC321" s="96"/>
      <c r="KJD321" s="96"/>
      <c r="KJE321" s="96"/>
      <c r="KJF321" s="96"/>
      <c r="KJG321" s="96"/>
      <c r="KJH321" s="96"/>
      <c r="KJI321" s="96"/>
      <c r="KJJ321" s="96"/>
      <c r="KJK321" s="96"/>
      <c r="KJL321" s="96"/>
      <c r="KJM321" s="96"/>
      <c r="KJN321" s="96"/>
      <c r="KJO321" s="96"/>
      <c r="KJP321" s="96"/>
      <c r="KJQ321" s="96"/>
      <c r="KJR321" s="96"/>
      <c r="KJS321" s="96"/>
      <c r="KJT321" s="96"/>
      <c r="KJU321" s="96"/>
      <c r="KJV321" s="96"/>
      <c r="KJW321" s="96"/>
      <c r="KJX321" s="96"/>
      <c r="KJY321" s="96"/>
      <c r="KJZ321" s="96"/>
      <c r="KKA321" s="96"/>
      <c r="KKB321" s="96"/>
      <c r="KKC321" s="96"/>
      <c r="KKD321" s="96"/>
      <c r="KKE321" s="96"/>
      <c r="KKF321" s="96"/>
      <c r="KKG321" s="96"/>
      <c r="KKH321" s="96"/>
      <c r="KKI321" s="96"/>
      <c r="KKJ321" s="96"/>
      <c r="KKK321" s="96"/>
      <c r="KKL321" s="96"/>
      <c r="KKM321" s="96"/>
      <c r="KKN321" s="96"/>
      <c r="KKO321" s="96"/>
      <c r="KKP321" s="96"/>
      <c r="KKQ321" s="96"/>
      <c r="KKR321" s="96"/>
      <c r="KKS321" s="96"/>
      <c r="KKT321" s="96"/>
      <c r="KKU321" s="96"/>
      <c r="KKV321" s="96"/>
      <c r="KKW321" s="96"/>
      <c r="KKX321" s="96"/>
      <c r="KKY321" s="96"/>
      <c r="KKZ321" s="96"/>
      <c r="KLA321" s="96"/>
      <c r="KLB321" s="96"/>
      <c r="KLC321" s="96"/>
      <c r="KLD321" s="96"/>
      <c r="KLE321" s="96"/>
      <c r="KLF321" s="96"/>
      <c r="KLG321" s="96"/>
      <c r="KLH321" s="96"/>
      <c r="KLI321" s="96"/>
      <c r="KLJ321" s="96"/>
      <c r="KLK321" s="96"/>
      <c r="KLL321" s="96"/>
      <c r="KLM321" s="96"/>
      <c r="KLN321" s="96"/>
      <c r="KLO321" s="96"/>
      <c r="KLP321" s="96"/>
      <c r="KLQ321" s="96"/>
      <c r="KLR321" s="96"/>
      <c r="KLS321" s="96"/>
      <c r="KLT321" s="96"/>
      <c r="KLU321" s="96"/>
      <c r="KLV321" s="96"/>
      <c r="KLW321" s="96"/>
      <c r="KLX321" s="96"/>
      <c r="KLY321" s="96"/>
      <c r="KLZ321" s="96"/>
      <c r="KMA321" s="96"/>
      <c r="KMB321" s="96"/>
      <c r="KMC321" s="96"/>
      <c r="KMD321" s="96"/>
      <c r="KME321" s="96"/>
      <c r="KMF321" s="96"/>
      <c r="KMG321" s="96"/>
      <c r="KMH321" s="96"/>
      <c r="KMI321" s="96"/>
      <c r="KMJ321" s="96"/>
      <c r="KMK321" s="96"/>
      <c r="KML321" s="96"/>
      <c r="KMM321" s="96"/>
      <c r="KMN321" s="96"/>
      <c r="KMO321" s="96"/>
      <c r="KMP321" s="96"/>
      <c r="KMQ321" s="96"/>
      <c r="KMR321" s="96"/>
      <c r="KMS321" s="96"/>
      <c r="KMT321" s="96"/>
      <c r="KMU321" s="96"/>
      <c r="KMV321" s="96"/>
      <c r="KMW321" s="96"/>
      <c r="KMX321" s="96"/>
      <c r="KMY321" s="96"/>
      <c r="KMZ321" s="96"/>
      <c r="KNA321" s="96"/>
      <c r="KNB321" s="96"/>
      <c r="KNC321" s="96"/>
      <c r="KND321" s="96"/>
      <c r="KNE321" s="96"/>
      <c r="KNF321" s="96"/>
      <c r="KNG321" s="96"/>
      <c r="KNH321" s="96"/>
      <c r="KNI321" s="96"/>
      <c r="KNJ321" s="96"/>
      <c r="KNK321" s="96"/>
      <c r="KNL321" s="96"/>
      <c r="KNM321" s="96"/>
      <c r="KNN321" s="96"/>
      <c r="KNO321" s="96"/>
      <c r="KNP321" s="96"/>
      <c r="KNQ321" s="96"/>
      <c r="KNR321" s="96"/>
      <c r="KNS321" s="96"/>
      <c r="KNT321" s="96"/>
      <c r="KNU321" s="96"/>
      <c r="KNV321" s="96"/>
      <c r="KNW321" s="96"/>
      <c r="KNX321" s="96"/>
      <c r="KNY321" s="96"/>
      <c r="KNZ321" s="96"/>
      <c r="KOA321" s="96"/>
      <c r="KOB321" s="96"/>
      <c r="KOC321" s="96"/>
      <c r="KOD321" s="96"/>
      <c r="KOE321" s="96"/>
      <c r="KOF321" s="96"/>
      <c r="KOG321" s="96"/>
      <c r="KOH321" s="96"/>
      <c r="KOI321" s="96"/>
      <c r="KOJ321" s="96"/>
      <c r="KOK321" s="96"/>
      <c r="KOL321" s="96"/>
      <c r="KOM321" s="96"/>
      <c r="KON321" s="96"/>
      <c r="KOO321" s="96"/>
      <c r="KOP321" s="96"/>
      <c r="KOQ321" s="96"/>
      <c r="KOR321" s="96"/>
      <c r="KOS321" s="96"/>
      <c r="KOT321" s="96"/>
      <c r="KOU321" s="96"/>
      <c r="KOV321" s="96"/>
      <c r="KOW321" s="96"/>
      <c r="KOX321" s="96"/>
      <c r="KOY321" s="96"/>
      <c r="KOZ321" s="96"/>
      <c r="KPA321" s="96"/>
      <c r="KPB321" s="96"/>
      <c r="KPC321" s="96"/>
      <c r="KPD321" s="96"/>
      <c r="KPE321" s="96"/>
      <c r="KPF321" s="96"/>
      <c r="KPG321" s="96"/>
      <c r="KPH321" s="96"/>
      <c r="KPI321" s="96"/>
      <c r="KPJ321" s="96"/>
      <c r="KPK321" s="96"/>
      <c r="KPL321" s="96"/>
      <c r="KPM321" s="96"/>
      <c r="KPN321" s="96"/>
      <c r="KPO321" s="96"/>
      <c r="KPP321" s="96"/>
      <c r="KPQ321" s="96"/>
      <c r="KPR321" s="96"/>
      <c r="KPS321" s="96"/>
      <c r="KPT321" s="96"/>
      <c r="KPU321" s="96"/>
      <c r="KPV321" s="96"/>
      <c r="KPW321" s="96"/>
      <c r="KPX321" s="96"/>
      <c r="KPY321" s="96"/>
      <c r="KPZ321" s="96"/>
      <c r="KQA321" s="96"/>
      <c r="KQB321" s="96"/>
      <c r="KQC321" s="96"/>
      <c r="KQD321" s="96"/>
      <c r="KQE321" s="96"/>
      <c r="KQF321" s="96"/>
      <c r="KQG321" s="96"/>
      <c r="KQH321" s="96"/>
      <c r="KQI321" s="96"/>
      <c r="KQJ321" s="96"/>
      <c r="KQK321" s="96"/>
      <c r="KQL321" s="96"/>
      <c r="KQM321" s="96"/>
      <c r="KQN321" s="96"/>
      <c r="KQO321" s="96"/>
      <c r="KQP321" s="96"/>
      <c r="KQQ321" s="96"/>
      <c r="KQR321" s="96"/>
      <c r="KQS321" s="96"/>
      <c r="KQT321" s="96"/>
      <c r="KQU321" s="96"/>
      <c r="KQV321" s="96"/>
      <c r="KQW321" s="96"/>
      <c r="KQX321" s="96"/>
      <c r="KQY321" s="96"/>
      <c r="KQZ321" s="96"/>
      <c r="KRA321" s="96"/>
      <c r="KRB321" s="96"/>
      <c r="KRC321" s="96"/>
      <c r="KRD321" s="96"/>
      <c r="KRE321" s="96"/>
      <c r="KRF321" s="96"/>
      <c r="KRG321" s="96"/>
      <c r="KRH321" s="96"/>
      <c r="KRI321" s="96"/>
      <c r="KRJ321" s="96"/>
      <c r="KRK321" s="96"/>
      <c r="KRL321" s="96"/>
      <c r="KRM321" s="96"/>
      <c r="KRN321" s="96"/>
      <c r="KRO321" s="96"/>
      <c r="KRP321" s="96"/>
      <c r="KRQ321" s="96"/>
      <c r="KRR321" s="96"/>
      <c r="KRS321" s="96"/>
      <c r="KRT321" s="96"/>
      <c r="KRU321" s="96"/>
      <c r="KRV321" s="96"/>
      <c r="KRW321" s="96"/>
      <c r="KRX321" s="96"/>
      <c r="KRY321" s="96"/>
      <c r="KRZ321" s="96"/>
      <c r="KSA321" s="96"/>
      <c r="KSB321" s="96"/>
      <c r="KSC321" s="96"/>
      <c r="KSD321" s="96"/>
      <c r="KSE321" s="96"/>
      <c r="KSF321" s="96"/>
      <c r="KSG321" s="96"/>
      <c r="KSH321" s="96"/>
      <c r="KSI321" s="96"/>
      <c r="KSJ321" s="96"/>
      <c r="KSK321" s="96"/>
      <c r="KSL321" s="96"/>
      <c r="KSM321" s="96"/>
      <c r="KSN321" s="96"/>
      <c r="KSO321" s="96"/>
      <c r="KSP321" s="96"/>
      <c r="KSQ321" s="96"/>
      <c r="KSR321" s="96"/>
      <c r="KSS321" s="96"/>
      <c r="KST321" s="96"/>
      <c r="KSU321" s="96"/>
      <c r="KSV321" s="96"/>
      <c r="KSW321" s="96"/>
      <c r="KSX321" s="96"/>
      <c r="KSY321" s="96"/>
      <c r="KSZ321" s="96"/>
      <c r="KTA321" s="96"/>
      <c r="KTB321" s="96"/>
      <c r="KTC321" s="96"/>
      <c r="KTD321" s="96"/>
      <c r="KTE321" s="96"/>
      <c r="KTF321" s="96"/>
      <c r="KTG321" s="96"/>
      <c r="KTH321" s="96"/>
      <c r="KTI321" s="96"/>
      <c r="KTJ321" s="96"/>
      <c r="KTK321" s="96"/>
      <c r="KTL321" s="96"/>
      <c r="KTM321" s="96"/>
      <c r="KTN321" s="96"/>
      <c r="KTO321" s="96"/>
      <c r="KTP321" s="96"/>
      <c r="KTQ321" s="96"/>
      <c r="KTR321" s="96"/>
      <c r="KTS321" s="96"/>
      <c r="KTT321" s="96"/>
      <c r="KTU321" s="96"/>
      <c r="KTV321" s="96"/>
      <c r="KTW321" s="96"/>
      <c r="KTX321" s="96"/>
      <c r="KTY321" s="96"/>
      <c r="KTZ321" s="96"/>
      <c r="KUA321" s="96"/>
      <c r="KUB321" s="96"/>
      <c r="KUC321" s="96"/>
      <c r="KUD321" s="96"/>
      <c r="KUE321" s="96"/>
      <c r="KUF321" s="96"/>
      <c r="KUG321" s="96"/>
      <c r="KUH321" s="96"/>
      <c r="KUI321" s="96"/>
      <c r="KUJ321" s="96"/>
      <c r="KUK321" s="96"/>
      <c r="KUL321" s="96"/>
      <c r="KUM321" s="96"/>
      <c r="KUN321" s="96"/>
      <c r="KUO321" s="96"/>
      <c r="KUP321" s="96"/>
      <c r="KUQ321" s="96"/>
      <c r="KUR321" s="96"/>
      <c r="KUS321" s="96"/>
      <c r="KUT321" s="96"/>
      <c r="KUU321" s="96"/>
      <c r="KUV321" s="96"/>
      <c r="KUW321" s="96"/>
      <c r="KUX321" s="96"/>
      <c r="KUY321" s="96"/>
      <c r="KUZ321" s="96"/>
      <c r="KVA321" s="96"/>
      <c r="KVB321" s="96"/>
      <c r="KVC321" s="96"/>
      <c r="KVD321" s="96"/>
      <c r="KVE321" s="96"/>
      <c r="KVF321" s="96"/>
      <c r="KVG321" s="96"/>
      <c r="KVH321" s="96"/>
      <c r="KVI321" s="96"/>
      <c r="KVJ321" s="96"/>
      <c r="KVK321" s="96"/>
      <c r="KVL321" s="96"/>
      <c r="KVM321" s="96"/>
      <c r="KVN321" s="96"/>
      <c r="KVO321" s="96"/>
      <c r="KVP321" s="96"/>
      <c r="KVQ321" s="96"/>
      <c r="KVR321" s="96"/>
      <c r="KVS321" s="96"/>
      <c r="KVT321" s="96"/>
      <c r="KVU321" s="96"/>
      <c r="KVV321" s="96"/>
      <c r="KVW321" s="96"/>
      <c r="KVX321" s="96"/>
      <c r="KVY321" s="96"/>
      <c r="KVZ321" s="96"/>
      <c r="KWA321" s="96"/>
      <c r="KWB321" s="96"/>
      <c r="KWC321" s="96"/>
      <c r="KWD321" s="96"/>
      <c r="KWE321" s="96"/>
      <c r="KWF321" s="96"/>
      <c r="KWG321" s="96"/>
      <c r="KWH321" s="96"/>
      <c r="KWI321" s="96"/>
      <c r="KWJ321" s="96"/>
      <c r="KWK321" s="96"/>
      <c r="KWL321" s="96"/>
      <c r="KWM321" s="96"/>
      <c r="KWN321" s="96"/>
      <c r="KWO321" s="96"/>
      <c r="KWP321" s="96"/>
      <c r="KWQ321" s="96"/>
      <c r="KWR321" s="96"/>
      <c r="KWS321" s="96"/>
      <c r="KWT321" s="96"/>
      <c r="KWU321" s="96"/>
      <c r="KWV321" s="96"/>
      <c r="KWW321" s="96"/>
      <c r="KWX321" s="96"/>
      <c r="KWY321" s="96"/>
      <c r="KWZ321" s="96"/>
      <c r="KXA321" s="96"/>
      <c r="KXB321" s="96"/>
      <c r="KXC321" s="96"/>
      <c r="KXD321" s="96"/>
      <c r="KXE321" s="96"/>
      <c r="KXF321" s="96"/>
      <c r="KXG321" s="96"/>
      <c r="KXH321" s="96"/>
      <c r="KXI321" s="96"/>
      <c r="KXJ321" s="96"/>
      <c r="KXK321" s="96"/>
      <c r="KXL321" s="96"/>
      <c r="KXM321" s="96"/>
      <c r="KXN321" s="96"/>
      <c r="KXO321" s="96"/>
      <c r="KXP321" s="96"/>
      <c r="KXQ321" s="96"/>
      <c r="KXR321" s="96"/>
      <c r="KXS321" s="96"/>
      <c r="KXT321" s="96"/>
      <c r="KXU321" s="96"/>
      <c r="KXV321" s="96"/>
      <c r="KXW321" s="96"/>
      <c r="KXX321" s="96"/>
      <c r="KXY321" s="96"/>
      <c r="KXZ321" s="96"/>
      <c r="KYA321" s="96"/>
      <c r="KYB321" s="96"/>
      <c r="KYC321" s="96"/>
      <c r="KYD321" s="96"/>
      <c r="KYE321" s="96"/>
      <c r="KYF321" s="96"/>
      <c r="KYG321" s="96"/>
      <c r="KYH321" s="96"/>
      <c r="KYI321" s="96"/>
      <c r="KYJ321" s="96"/>
      <c r="KYK321" s="96"/>
      <c r="KYL321" s="96"/>
      <c r="KYM321" s="96"/>
      <c r="KYN321" s="96"/>
      <c r="KYO321" s="96"/>
      <c r="KYP321" s="96"/>
      <c r="KYQ321" s="96"/>
      <c r="KYR321" s="96"/>
      <c r="KYS321" s="96"/>
      <c r="KYT321" s="96"/>
      <c r="KYU321" s="96"/>
      <c r="KYV321" s="96"/>
      <c r="KYW321" s="96"/>
      <c r="KYX321" s="96"/>
      <c r="KYY321" s="96"/>
      <c r="KYZ321" s="96"/>
      <c r="KZA321" s="96"/>
      <c r="KZB321" s="96"/>
      <c r="KZC321" s="96"/>
      <c r="KZD321" s="96"/>
      <c r="KZE321" s="96"/>
      <c r="KZF321" s="96"/>
      <c r="KZG321" s="96"/>
      <c r="KZH321" s="96"/>
      <c r="KZI321" s="96"/>
      <c r="KZJ321" s="96"/>
      <c r="KZK321" s="96"/>
      <c r="KZL321" s="96"/>
      <c r="KZM321" s="96"/>
      <c r="KZN321" s="96"/>
      <c r="KZO321" s="96"/>
      <c r="KZP321" s="96"/>
      <c r="KZQ321" s="96"/>
      <c r="KZR321" s="96"/>
      <c r="KZS321" s="96"/>
      <c r="KZT321" s="96"/>
      <c r="KZU321" s="96"/>
      <c r="KZV321" s="96"/>
      <c r="KZW321" s="96"/>
      <c r="KZX321" s="96"/>
      <c r="KZY321" s="96"/>
      <c r="KZZ321" s="96"/>
      <c r="LAA321" s="96"/>
      <c r="LAB321" s="96"/>
      <c r="LAC321" s="96"/>
      <c r="LAD321" s="96"/>
      <c r="LAE321" s="96"/>
      <c r="LAF321" s="96"/>
      <c r="LAG321" s="96"/>
      <c r="LAH321" s="96"/>
      <c r="LAI321" s="96"/>
      <c r="LAJ321" s="96"/>
      <c r="LAK321" s="96"/>
      <c r="LAL321" s="96"/>
      <c r="LAM321" s="96"/>
      <c r="LAN321" s="96"/>
      <c r="LAO321" s="96"/>
      <c r="LAP321" s="96"/>
      <c r="LAQ321" s="96"/>
      <c r="LAR321" s="96"/>
      <c r="LAS321" s="96"/>
      <c r="LAT321" s="96"/>
      <c r="LAU321" s="96"/>
      <c r="LAV321" s="96"/>
      <c r="LAW321" s="96"/>
      <c r="LAX321" s="96"/>
      <c r="LAY321" s="96"/>
      <c r="LAZ321" s="96"/>
      <c r="LBA321" s="96"/>
      <c r="LBB321" s="96"/>
      <c r="LBC321" s="96"/>
      <c r="LBD321" s="96"/>
      <c r="LBE321" s="96"/>
      <c r="LBF321" s="96"/>
      <c r="LBG321" s="96"/>
      <c r="LBH321" s="96"/>
      <c r="LBI321" s="96"/>
      <c r="LBJ321" s="96"/>
      <c r="LBK321" s="96"/>
      <c r="LBL321" s="96"/>
      <c r="LBM321" s="96"/>
      <c r="LBN321" s="96"/>
      <c r="LBO321" s="96"/>
      <c r="LBP321" s="96"/>
      <c r="LBQ321" s="96"/>
      <c r="LBR321" s="96"/>
      <c r="LBS321" s="96"/>
      <c r="LBT321" s="96"/>
      <c r="LBU321" s="96"/>
      <c r="LBV321" s="96"/>
      <c r="LBW321" s="96"/>
      <c r="LBX321" s="96"/>
      <c r="LBY321" s="96"/>
      <c r="LBZ321" s="96"/>
      <c r="LCA321" s="96"/>
      <c r="LCB321" s="96"/>
      <c r="LCC321" s="96"/>
      <c r="LCD321" s="96"/>
      <c r="LCE321" s="96"/>
      <c r="LCF321" s="96"/>
      <c r="LCG321" s="96"/>
      <c r="LCH321" s="96"/>
      <c r="LCI321" s="96"/>
      <c r="LCJ321" s="96"/>
      <c r="LCK321" s="96"/>
      <c r="LCL321" s="96"/>
      <c r="LCM321" s="96"/>
      <c r="LCN321" s="96"/>
      <c r="LCO321" s="96"/>
      <c r="LCP321" s="96"/>
      <c r="LCQ321" s="96"/>
      <c r="LCR321" s="96"/>
      <c r="LCS321" s="96"/>
      <c r="LCT321" s="96"/>
      <c r="LCU321" s="96"/>
      <c r="LCV321" s="96"/>
      <c r="LCW321" s="96"/>
      <c r="LCX321" s="96"/>
      <c r="LCY321" s="96"/>
      <c r="LCZ321" s="96"/>
      <c r="LDA321" s="96"/>
      <c r="LDB321" s="96"/>
      <c r="LDC321" s="96"/>
      <c r="LDD321" s="96"/>
      <c r="LDE321" s="96"/>
      <c r="LDF321" s="96"/>
      <c r="LDG321" s="96"/>
      <c r="LDH321" s="96"/>
      <c r="LDI321" s="96"/>
      <c r="LDJ321" s="96"/>
      <c r="LDK321" s="96"/>
      <c r="LDL321" s="96"/>
      <c r="LDM321" s="96"/>
      <c r="LDN321" s="96"/>
      <c r="LDO321" s="96"/>
      <c r="LDP321" s="96"/>
      <c r="LDQ321" s="96"/>
      <c r="LDR321" s="96"/>
      <c r="LDS321" s="96"/>
      <c r="LDT321" s="96"/>
      <c r="LDU321" s="96"/>
      <c r="LDV321" s="96"/>
      <c r="LDW321" s="96"/>
      <c r="LDX321" s="96"/>
      <c r="LDY321" s="96"/>
      <c r="LDZ321" s="96"/>
      <c r="LEA321" s="96"/>
      <c r="LEB321" s="96"/>
      <c r="LEC321" s="96"/>
      <c r="LED321" s="96"/>
      <c r="LEE321" s="96"/>
      <c r="LEF321" s="96"/>
      <c r="LEG321" s="96"/>
      <c r="LEH321" s="96"/>
      <c r="LEI321" s="96"/>
      <c r="LEJ321" s="96"/>
      <c r="LEK321" s="96"/>
      <c r="LEL321" s="96"/>
      <c r="LEM321" s="96"/>
      <c r="LEN321" s="96"/>
      <c r="LEO321" s="96"/>
      <c r="LEP321" s="96"/>
      <c r="LEQ321" s="96"/>
      <c r="LER321" s="96"/>
      <c r="LES321" s="96"/>
      <c r="LET321" s="96"/>
      <c r="LEU321" s="96"/>
      <c r="LEV321" s="96"/>
      <c r="LEW321" s="96"/>
      <c r="LEX321" s="96"/>
      <c r="LEY321" s="96"/>
      <c r="LEZ321" s="96"/>
      <c r="LFA321" s="96"/>
      <c r="LFB321" s="96"/>
      <c r="LFC321" s="96"/>
      <c r="LFD321" s="96"/>
      <c r="LFE321" s="96"/>
      <c r="LFF321" s="96"/>
      <c r="LFG321" s="96"/>
      <c r="LFH321" s="96"/>
      <c r="LFI321" s="96"/>
      <c r="LFJ321" s="96"/>
      <c r="LFK321" s="96"/>
      <c r="LFL321" s="96"/>
      <c r="LFM321" s="96"/>
      <c r="LFN321" s="96"/>
      <c r="LFO321" s="96"/>
      <c r="LFP321" s="96"/>
      <c r="LFQ321" s="96"/>
      <c r="LFR321" s="96"/>
      <c r="LFS321" s="96"/>
      <c r="LFT321" s="96"/>
      <c r="LFU321" s="96"/>
      <c r="LFV321" s="96"/>
      <c r="LFW321" s="96"/>
      <c r="LFX321" s="96"/>
      <c r="LFY321" s="96"/>
      <c r="LFZ321" s="96"/>
      <c r="LGA321" s="96"/>
      <c r="LGB321" s="96"/>
      <c r="LGC321" s="96"/>
      <c r="LGD321" s="96"/>
      <c r="LGE321" s="96"/>
      <c r="LGF321" s="96"/>
      <c r="LGG321" s="96"/>
      <c r="LGH321" s="96"/>
      <c r="LGI321" s="96"/>
      <c r="LGJ321" s="96"/>
      <c r="LGK321" s="96"/>
      <c r="LGL321" s="96"/>
      <c r="LGM321" s="96"/>
      <c r="LGN321" s="96"/>
      <c r="LGO321" s="96"/>
      <c r="LGP321" s="96"/>
      <c r="LGQ321" s="96"/>
      <c r="LGR321" s="96"/>
      <c r="LGS321" s="96"/>
      <c r="LGT321" s="96"/>
      <c r="LGU321" s="96"/>
      <c r="LGV321" s="96"/>
      <c r="LGW321" s="96"/>
      <c r="LGX321" s="96"/>
      <c r="LGY321" s="96"/>
      <c r="LGZ321" s="96"/>
      <c r="LHA321" s="96"/>
      <c r="LHB321" s="96"/>
      <c r="LHC321" s="96"/>
      <c r="LHD321" s="96"/>
      <c r="LHE321" s="96"/>
      <c r="LHF321" s="96"/>
      <c r="LHG321" s="96"/>
      <c r="LHH321" s="96"/>
      <c r="LHI321" s="96"/>
      <c r="LHJ321" s="96"/>
      <c r="LHK321" s="96"/>
      <c r="LHL321" s="96"/>
      <c r="LHM321" s="96"/>
      <c r="LHN321" s="96"/>
      <c r="LHO321" s="96"/>
      <c r="LHP321" s="96"/>
      <c r="LHQ321" s="96"/>
      <c r="LHR321" s="96"/>
      <c r="LHS321" s="96"/>
      <c r="LHT321" s="96"/>
      <c r="LHU321" s="96"/>
      <c r="LHV321" s="96"/>
      <c r="LHW321" s="96"/>
      <c r="LHX321" s="96"/>
      <c r="LHY321" s="96"/>
      <c r="LHZ321" s="96"/>
      <c r="LIA321" s="96"/>
      <c r="LIB321" s="96"/>
      <c r="LIC321" s="96"/>
      <c r="LID321" s="96"/>
      <c r="LIE321" s="96"/>
      <c r="LIF321" s="96"/>
      <c r="LIG321" s="96"/>
      <c r="LIH321" s="96"/>
      <c r="LII321" s="96"/>
      <c r="LIJ321" s="96"/>
      <c r="LIK321" s="96"/>
      <c r="LIL321" s="96"/>
      <c r="LIM321" s="96"/>
      <c r="LIN321" s="96"/>
      <c r="LIO321" s="96"/>
      <c r="LIP321" s="96"/>
      <c r="LIQ321" s="96"/>
      <c r="LIR321" s="96"/>
      <c r="LIS321" s="96"/>
      <c r="LIT321" s="96"/>
      <c r="LIU321" s="96"/>
      <c r="LIV321" s="96"/>
      <c r="LIW321" s="96"/>
      <c r="LIX321" s="96"/>
      <c r="LIY321" s="96"/>
      <c r="LIZ321" s="96"/>
      <c r="LJA321" s="96"/>
      <c r="LJB321" s="96"/>
      <c r="LJC321" s="96"/>
      <c r="LJD321" s="96"/>
      <c r="LJE321" s="96"/>
      <c r="LJF321" s="96"/>
      <c r="LJG321" s="96"/>
      <c r="LJH321" s="96"/>
      <c r="LJI321" s="96"/>
      <c r="LJJ321" s="96"/>
      <c r="LJK321" s="96"/>
      <c r="LJL321" s="96"/>
      <c r="LJM321" s="96"/>
      <c r="LJN321" s="96"/>
      <c r="LJO321" s="96"/>
      <c r="LJP321" s="96"/>
      <c r="LJQ321" s="96"/>
      <c r="LJR321" s="96"/>
      <c r="LJS321" s="96"/>
      <c r="LJT321" s="96"/>
      <c r="LJU321" s="96"/>
      <c r="LJV321" s="96"/>
      <c r="LJW321" s="96"/>
      <c r="LJX321" s="96"/>
      <c r="LJY321" s="96"/>
      <c r="LJZ321" s="96"/>
      <c r="LKA321" s="96"/>
      <c r="LKB321" s="96"/>
      <c r="LKC321" s="96"/>
      <c r="LKD321" s="96"/>
      <c r="LKE321" s="96"/>
      <c r="LKF321" s="96"/>
      <c r="LKG321" s="96"/>
      <c r="LKH321" s="96"/>
      <c r="LKI321" s="96"/>
      <c r="LKJ321" s="96"/>
      <c r="LKK321" s="96"/>
      <c r="LKL321" s="96"/>
      <c r="LKM321" s="96"/>
      <c r="LKN321" s="96"/>
      <c r="LKO321" s="96"/>
      <c r="LKP321" s="96"/>
      <c r="LKQ321" s="96"/>
      <c r="LKR321" s="96"/>
      <c r="LKS321" s="96"/>
      <c r="LKT321" s="96"/>
      <c r="LKU321" s="96"/>
      <c r="LKV321" s="96"/>
      <c r="LKW321" s="96"/>
      <c r="LKX321" s="96"/>
      <c r="LKY321" s="96"/>
      <c r="LKZ321" s="96"/>
      <c r="LLA321" s="96"/>
      <c r="LLB321" s="96"/>
      <c r="LLC321" s="96"/>
      <c r="LLD321" s="96"/>
      <c r="LLE321" s="96"/>
      <c r="LLF321" s="96"/>
      <c r="LLG321" s="96"/>
      <c r="LLH321" s="96"/>
      <c r="LLI321" s="96"/>
      <c r="LLJ321" s="96"/>
      <c r="LLK321" s="96"/>
      <c r="LLL321" s="96"/>
      <c r="LLM321" s="96"/>
      <c r="LLN321" s="96"/>
      <c r="LLO321" s="96"/>
      <c r="LLP321" s="96"/>
      <c r="LLQ321" s="96"/>
      <c r="LLR321" s="96"/>
      <c r="LLS321" s="96"/>
      <c r="LLT321" s="96"/>
      <c r="LLU321" s="96"/>
      <c r="LLV321" s="96"/>
      <c r="LLW321" s="96"/>
      <c r="LLX321" s="96"/>
      <c r="LLY321" s="96"/>
      <c r="LLZ321" s="96"/>
      <c r="LMA321" s="96"/>
      <c r="LMB321" s="96"/>
      <c r="LMC321" s="96"/>
      <c r="LMD321" s="96"/>
      <c r="LME321" s="96"/>
      <c r="LMF321" s="96"/>
      <c r="LMG321" s="96"/>
      <c r="LMH321" s="96"/>
      <c r="LMI321" s="96"/>
      <c r="LMJ321" s="96"/>
      <c r="LMK321" s="96"/>
      <c r="LML321" s="96"/>
      <c r="LMM321" s="96"/>
      <c r="LMN321" s="96"/>
      <c r="LMO321" s="96"/>
      <c r="LMP321" s="96"/>
      <c r="LMQ321" s="96"/>
      <c r="LMR321" s="96"/>
      <c r="LMS321" s="96"/>
      <c r="LMT321" s="96"/>
      <c r="LMU321" s="96"/>
      <c r="LMV321" s="96"/>
      <c r="LMW321" s="96"/>
      <c r="LMX321" s="96"/>
      <c r="LMY321" s="96"/>
      <c r="LMZ321" s="96"/>
      <c r="LNA321" s="96"/>
      <c r="LNB321" s="96"/>
      <c r="LNC321" s="96"/>
      <c r="LND321" s="96"/>
      <c r="LNE321" s="96"/>
      <c r="LNF321" s="96"/>
      <c r="LNG321" s="96"/>
      <c r="LNH321" s="96"/>
      <c r="LNI321" s="96"/>
      <c r="LNJ321" s="96"/>
      <c r="LNK321" s="96"/>
      <c r="LNL321" s="96"/>
      <c r="LNM321" s="96"/>
      <c r="LNN321" s="96"/>
      <c r="LNO321" s="96"/>
      <c r="LNP321" s="96"/>
      <c r="LNQ321" s="96"/>
      <c r="LNR321" s="96"/>
      <c r="LNS321" s="96"/>
      <c r="LNT321" s="96"/>
      <c r="LNU321" s="96"/>
      <c r="LNV321" s="96"/>
      <c r="LNW321" s="96"/>
      <c r="LNX321" s="96"/>
      <c r="LNY321" s="96"/>
      <c r="LNZ321" s="96"/>
      <c r="LOA321" s="96"/>
      <c r="LOB321" s="96"/>
      <c r="LOC321" s="96"/>
      <c r="LOD321" s="96"/>
      <c r="LOE321" s="96"/>
      <c r="LOF321" s="96"/>
      <c r="LOG321" s="96"/>
      <c r="LOH321" s="96"/>
      <c r="LOI321" s="96"/>
      <c r="LOJ321" s="96"/>
      <c r="LOK321" s="96"/>
      <c r="LOL321" s="96"/>
      <c r="LOM321" s="96"/>
      <c r="LON321" s="96"/>
      <c r="LOO321" s="96"/>
      <c r="LOP321" s="96"/>
      <c r="LOQ321" s="96"/>
      <c r="LOR321" s="96"/>
      <c r="LOS321" s="96"/>
      <c r="LOT321" s="96"/>
      <c r="LOU321" s="96"/>
      <c r="LOV321" s="96"/>
      <c r="LOW321" s="96"/>
      <c r="LOX321" s="96"/>
      <c r="LOY321" s="96"/>
      <c r="LOZ321" s="96"/>
      <c r="LPA321" s="96"/>
      <c r="LPB321" s="96"/>
      <c r="LPC321" s="96"/>
      <c r="LPD321" s="96"/>
      <c r="LPE321" s="96"/>
      <c r="LPF321" s="96"/>
      <c r="LPG321" s="96"/>
      <c r="LPH321" s="96"/>
      <c r="LPI321" s="96"/>
      <c r="LPJ321" s="96"/>
      <c r="LPK321" s="96"/>
      <c r="LPL321" s="96"/>
      <c r="LPM321" s="96"/>
      <c r="LPN321" s="96"/>
      <c r="LPO321" s="96"/>
      <c r="LPP321" s="96"/>
      <c r="LPQ321" s="96"/>
      <c r="LPR321" s="96"/>
      <c r="LPS321" s="96"/>
      <c r="LPT321" s="96"/>
      <c r="LPU321" s="96"/>
      <c r="LPV321" s="96"/>
      <c r="LPW321" s="96"/>
      <c r="LPX321" s="96"/>
      <c r="LPY321" s="96"/>
      <c r="LPZ321" s="96"/>
      <c r="LQA321" s="96"/>
      <c r="LQB321" s="96"/>
      <c r="LQC321" s="96"/>
      <c r="LQD321" s="96"/>
      <c r="LQE321" s="96"/>
      <c r="LQF321" s="96"/>
      <c r="LQG321" s="96"/>
      <c r="LQH321" s="96"/>
      <c r="LQI321" s="96"/>
      <c r="LQJ321" s="96"/>
      <c r="LQK321" s="96"/>
      <c r="LQL321" s="96"/>
      <c r="LQM321" s="96"/>
      <c r="LQN321" s="96"/>
      <c r="LQO321" s="96"/>
      <c r="LQP321" s="96"/>
      <c r="LQQ321" s="96"/>
      <c r="LQR321" s="96"/>
      <c r="LQS321" s="96"/>
      <c r="LQT321" s="96"/>
      <c r="LQU321" s="96"/>
      <c r="LQV321" s="96"/>
      <c r="LQW321" s="96"/>
      <c r="LQX321" s="96"/>
      <c r="LQY321" s="96"/>
      <c r="LQZ321" s="96"/>
      <c r="LRA321" s="96"/>
      <c r="LRB321" s="96"/>
      <c r="LRC321" s="96"/>
      <c r="LRD321" s="96"/>
      <c r="LRE321" s="96"/>
      <c r="LRF321" s="96"/>
      <c r="LRG321" s="96"/>
      <c r="LRH321" s="96"/>
      <c r="LRI321" s="96"/>
      <c r="LRJ321" s="96"/>
      <c r="LRK321" s="96"/>
      <c r="LRL321" s="96"/>
      <c r="LRM321" s="96"/>
      <c r="LRN321" s="96"/>
      <c r="LRO321" s="96"/>
      <c r="LRP321" s="96"/>
      <c r="LRQ321" s="96"/>
      <c r="LRR321" s="96"/>
      <c r="LRS321" s="96"/>
      <c r="LRT321" s="96"/>
      <c r="LRU321" s="96"/>
      <c r="LRV321" s="96"/>
      <c r="LRW321" s="96"/>
      <c r="LRX321" s="96"/>
      <c r="LRY321" s="96"/>
      <c r="LRZ321" s="96"/>
      <c r="LSA321" s="96"/>
      <c r="LSB321" s="96"/>
      <c r="LSC321" s="96"/>
      <c r="LSD321" s="96"/>
      <c r="LSE321" s="96"/>
      <c r="LSF321" s="96"/>
      <c r="LSG321" s="96"/>
      <c r="LSH321" s="96"/>
      <c r="LSI321" s="96"/>
      <c r="LSJ321" s="96"/>
      <c r="LSK321" s="96"/>
      <c r="LSL321" s="96"/>
      <c r="LSM321" s="96"/>
      <c r="LSN321" s="96"/>
      <c r="LSO321" s="96"/>
      <c r="LSP321" s="96"/>
      <c r="LSQ321" s="96"/>
      <c r="LSR321" s="96"/>
      <c r="LSS321" s="96"/>
      <c r="LST321" s="96"/>
      <c r="LSU321" s="96"/>
      <c r="LSV321" s="96"/>
      <c r="LSW321" s="96"/>
      <c r="LSX321" s="96"/>
      <c r="LSY321" s="96"/>
      <c r="LSZ321" s="96"/>
      <c r="LTA321" s="96"/>
      <c r="LTB321" s="96"/>
      <c r="LTC321" s="96"/>
      <c r="LTD321" s="96"/>
      <c r="LTE321" s="96"/>
      <c r="LTF321" s="96"/>
      <c r="LTG321" s="96"/>
      <c r="LTH321" s="96"/>
      <c r="LTI321" s="96"/>
      <c r="LTJ321" s="96"/>
      <c r="LTK321" s="96"/>
      <c r="LTL321" s="96"/>
      <c r="LTM321" s="96"/>
      <c r="LTN321" s="96"/>
      <c r="LTO321" s="96"/>
      <c r="LTP321" s="96"/>
      <c r="LTQ321" s="96"/>
      <c r="LTR321" s="96"/>
      <c r="LTS321" s="96"/>
      <c r="LTT321" s="96"/>
      <c r="LTU321" s="96"/>
      <c r="LTV321" s="96"/>
      <c r="LTW321" s="96"/>
      <c r="LTX321" s="96"/>
      <c r="LTY321" s="96"/>
      <c r="LTZ321" s="96"/>
      <c r="LUA321" s="96"/>
      <c r="LUB321" s="96"/>
      <c r="LUC321" s="96"/>
      <c r="LUD321" s="96"/>
      <c r="LUE321" s="96"/>
      <c r="LUF321" s="96"/>
      <c r="LUG321" s="96"/>
      <c r="LUH321" s="96"/>
      <c r="LUI321" s="96"/>
      <c r="LUJ321" s="96"/>
      <c r="LUK321" s="96"/>
      <c r="LUL321" s="96"/>
      <c r="LUM321" s="96"/>
      <c r="LUN321" s="96"/>
      <c r="LUO321" s="96"/>
      <c r="LUP321" s="96"/>
      <c r="LUQ321" s="96"/>
      <c r="LUR321" s="96"/>
      <c r="LUS321" s="96"/>
      <c r="LUT321" s="96"/>
      <c r="LUU321" s="96"/>
      <c r="LUV321" s="96"/>
      <c r="LUW321" s="96"/>
      <c r="LUX321" s="96"/>
      <c r="LUY321" s="96"/>
      <c r="LUZ321" s="96"/>
      <c r="LVA321" s="96"/>
      <c r="LVB321" s="96"/>
      <c r="LVC321" s="96"/>
      <c r="LVD321" s="96"/>
      <c r="LVE321" s="96"/>
      <c r="LVF321" s="96"/>
      <c r="LVG321" s="96"/>
      <c r="LVH321" s="96"/>
      <c r="LVI321" s="96"/>
      <c r="LVJ321" s="96"/>
      <c r="LVK321" s="96"/>
      <c r="LVL321" s="96"/>
      <c r="LVM321" s="96"/>
      <c r="LVN321" s="96"/>
      <c r="LVO321" s="96"/>
      <c r="LVP321" s="96"/>
      <c r="LVQ321" s="96"/>
      <c r="LVR321" s="96"/>
      <c r="LVS321" s="96"/>
      <c r="LVT321" s="96"/>
      <c r="LVU321" s="96"/>
      <c r="LVV321" s="96"/>
      <c r="LVW321" s="96"/>
      <c r="LVX321" s="96"/>
      <c r="LVY321" s="96"/>
      <c r="LVZ321" s="96"/>
      <c r="LWA321" s="96"/>
      <c r="LWB321" s="96"/>
      <c r="LWC321" s="96"/>
      <c r="LWD321" s="96"/>
      <c r="LWE321" s="96"/>
      <c r="LWF321" s="96"/>
      <c r="LWG321" s="96"/>
      <c r="LWH321" s="96"/>
      <c r="LWI321" s="96"/>
      <c r="LWJ321" s="96"/>
      <c r="LWK321" s="96"/>
      <c r="LWL321" s="96"/>
      <c r="LWM321" s="96"/>
      <c r="LWN321" s="96"/>
      <c r="LWO321" s="96"/>
      <c r="LWP321" s="96"/>
      <c r="LWQ321" s="96"/>
      <c r="LWR321" s="96"/>
      <c r="LWS321" s="96"/>
      <c r="LWT321" s="96"/>
      <c r="LWU321" s="96"/>
      <c r="LWV321" s="96"/>
      <c r="LWW321" s="96"/>
      <c r="LWX321" s="96"/>
      <c r="LWY321" s="96"/>
      <c r="LWZ321" s="96"/>
      <c r="LXA321" s="96"/>
      <c r="LXB321" s="96"/>
      <c r="LXC321" s="96"/>
      <c r="LXD321" s="96"/>
      <c r="LXE321" s="96"/>
      <c r="LXF321" s="96"/>
      <c r="LXG321" s="96"/>
      <c r="LXH321" s="96"/>
      <c r="LXI321" s="96"/>
      <c r="LXJ321" s="96"/>
      <c r="LXK321" s="96"/>
      <c r="LXL321" s="96"/>
      <c r="LXM321" s="96"/>
      <c r="LXN321" s="96"/>
      <c r="LXO321" s="96"/>
      <c r="LXP321" s="96"/>
      <c r="LXQ321" s="96"/>
      <c r="LXR321" s="96"/>
      <c r="LXS321" s="96"/>
      <c r="LXT321" s="96"/>
      <c r="LXU321" s="96"/>
      <c r="LXV321" s="96"/>
      <c r="LXW321" s="96"/>
      <c r="LXX321" s="96"/>
      <c r="LXY321" s="96"/>
      <c r="LXZ321" s="96"/>
      <c r="LYA321" s="96"/>
      <c r="LYB321" s="96"/>
      <c r="LYC321" s="96"/>
      <c r="LYD321" s="96"/>
      <c r="LYE321" s="96"/>
      <c r="LYF321" s="96"/>
      <c r="LYG321" s="96"/>
      <c r="LYH321" s="96"/>
      <c r="LYI321" s="96"/>
      <c r="LYJ321" s="96"/>
      <c r="LYK321" s="96"/>
      <c r="LYL321" s="96"/>
      <c r="LYM321" s="96"/>
      <c r="LYN321" s="96"/>
      <c r="LYO321" s="96"/>
      <c r="LYP321" s="96"/>
      <c r="LYQ321" s="96"/>
      <c r="LYR321" s="96"/>
      <c r="LYS321" s="96"/>
      <c r="LYT321" s="96"/>
      <c r="LYU321" s="96"/>
      <c r="LYV321" s="96"/>
      <c r="LYW321" s="96"/>
      <c r="LYX321" s="96"/>
      <c r="LYY321" s="96"/>
      <c r="LYZ321" s="96"/>
      <c r="LZA321" s="96"/>
      <c r="LZB321" s="96"/>
      <c r="LZC321" s="96"/>
      <c r="LZD321" s="96"/>
      <c r="LZE321" s="96"/>
      <c r="LZF321" s="96"/>
      <c r="LZG321" s="96"/>
      <c r="LZH321" s="96"/>
      <c r="LZI321" s="96"/>
      <c r="LZJ321" s="96"/>
      <c r="LZK321" s="96"/>
      <c r="LZL321" s="96"/>
      <c r="LZM321" s="96"/>
      <c r="LZN321" s="96"/>
      <c r="LZO321" s="96"/>
      <c r="LZP321" s="96"/>
      <c r="LZQ321" s="96"/>
      <c r="LZR321" s="96"/>
      <c r="LZS321" s="96"/>
      <c r="LZT321" s="96"/>
      <c r="LZU321" s="96"/>
      <c r="LZV321" s="96"/>
      <c r="LZW321" s="96"/>
      <c r="LZX321" s="96"/>
      <c r="LZY321" s="96"/>
      <c r="LZZ321" s="96"/>
      <c r="MAA321" s="96"/>
      <c r="MAB321" s="96"/>
      <c r="MAC321" s="96"/>
      <c r="MAD321" s="96"/>
      <c r="MAE321" s="96"/>
      <c r="MAF321" s="96"/>
      <c r="MAG321" s="96"/>
      <c r="MAH321" s="96"/>
      <c r="MAI321" s="96"/>
      <c r="MAJ321" s="96"/>
      <c r="MAK321" s="96"/>
      <c r="MAL321" s="96"/>
      <c r="MAM321" s="96"/>
      <c r="MAN321" s="96"/>
      <c r="MAO321" s="96"/>
      <c r="MAP321" s="96"/>
      <c r="MAQ321" s="96"/>
      <c r="MAR321" s="96"/>
      <c r="MAS321" s="96"/>
      <c r="MAT321" s="96"/>
      <c r="MAU321" s="96"/>
      <c r="MAV321" s="96"/>
      <c r="MAW321" s="96"/>
      <c r="MAX321" s="96"/>
      <c r="MAY321" s="96"/>
      <c r="MAZ321" s="96"/>
      <c r="MBA321" s="96"/>
      <c r="MBB321" s="96"/>
      <c r="MBC321" s="96"/>
      <c r="MBD321" s="96"/>
      <c r="MBE321" s="96"/>
      <c r="MBF321" s="96"/>
      <c r="MBG321" s="96"/>
      <c r="MBH321" s="96"/>
      <c r="MBI321" s="96"/>
      <c r="MBJ321" s="96"/>
      <c r="MBK321" s="96"/>
      <c r="MBL321" s="96"/>
      <c r="MBM321" s="96"/>
      <c r="MBN321" s="96"/>
      <c r="MBO321" s="96"/>
      <c r="MBP321" s="96"/>
      <c r="MBQ321" s="96"/>
      <c r="MBR321" s="96"/>
      <c r="MBS321" s="96"/>
      <c r="MBT321" s="96"/>
      <c r="MBU321" s="96"/>
      <c r="MBV321" s="96"/>
      <c r="MBW321" s="96"/>
      <c r="MBX321" s="96"/>
      <c r="MBY321" s="96"/>
      <c r="MBZ321" s="96"/>
      <c r="MCA321" s="96"/>
      <c r="MCB321" s="96"/>
      <c r="MCC321" s="96"/>
      <c r="MCD321" s="96"/>
      <c r="MCE321" s="96"/>
      <c r="MCF321" s="96"/>
      <c r="MCG321" s="96"/>
      <c r="MCH321" s="96"/>
      <c r="MCI321" s="96"/>
      <c r="MCJ321" s="96"/>
      <c r="MCK321" s="96"/>
      <c r="MCL321" s="96"/>
      <c r="MCM321" s="96"/>
      <c r="MCN321" s="96"/>
      <c r="MCO321" s="96"/>
      <c r="MCP321" s="96"/>
      <c r="MCQ321" s="96"/>
      <c r="MCR321" s="96"/>
      <c r="MCS321" s="96"/>
      <c r="MCT321" s="96"/>
      <c r="MCU321" s="96"/>
      <c r="MCV321" s="96"/>
      <c r="MCW321" s="96"/>
      <c r="MCX321" s="96"/>
      <c r="MCY321" s="96"/>
      <c r="MCZ321" s="96"/>
      <c r="MDA321" s="96"/>
      <c r="MDB321" s="96"/>
      <c r="MDC321" s="96"/>
      <c r="MDD321" s="96"/>
      <c r="MDE321" s="96"/>
      <c r="MDF321" s="96"/>
      <c r="MDG321" s="96"/>
      <c r="MDH321" s="96"/>
      <c r="MDI321" s="96"/>
      <c r="MDJ321" s="96"/>
      <c r="MDK321" s="96"/>
      <c r="MDL321" s="96"/>
      <c r="MDM321" s="96"/>
      <c r="MDN321" s="96"/>
      <c r="MDO321" s="96"/>
      <c r="MDP321" s="96"/>
      <c r="MDQ321" s="96"/>
      <c r="MDR321" s="96"/>
      <c r="MDS321" s="96"/>
      <c r="MDT321" s="96"/>
      <c r="MDU321" s="96"/>
      <c r="MDV321" s="96"/>
      <c r="MDW321" s="96"/>
      <c r="MDX321" s="96"/>
      <c r="MDY321" s="96"/>
      <c r="MDZ321" s="96"/>
      <c r="MEA321" s="96"/>
      <c r="MEB321" s="96"/>
      <c r="MEC321" s="96"/>
      <c r="MED321" s="96"/>
      <c r="MEE321" s="96"/>
      <c r="MEF321" s="96"/>
      <c r="MEG321" s="96"/>
      <c r="MEH321" s="96"/>
      <c r="MEI321" s="96"/>
      <c r="MEJ321" s="96"/>
      <c r="MEK321" s="96"/>
      <c r="MEL321" s="96"/>
      <c r="MEM321" s="96"/>
      <c r="MEN321" s="96"/>
      <c r="MEO321" s="96"/>
      <c r="MEP321" s="96"/>
      <c r="MEQ321" s="96"/>
      <c r="MER321" s="96"/>
      <c r="MES321" s="96"/>
      <c r="MET321" s="96"/>
      <c r="MEU321" s="96"/>
      <c r="MEV321" s="96"/>
      <c r="MEW321" s="96"/>
      <c r="MEX321" s="96"/>
      <c r="MEY321" s="96"/>
      <c r="MEZ321" s="96"/>
      <c r="MFA321" s="96"/>
      <c r="MFB321" s="96"/>
      <c r="MFC321" s="96"/>
      <c r="MFD321" s="96"/>
      <c r="MFE321" s="96"/>
      <c r="MFF321" s="96"/>
      <c r="MFG321" s="96"/>
      <c r="MFH321" s="96"/>
      <c r="MFI321" s="96"/>
      <c r="MFJ321" s="96"/>
      <c r="MFK321" s="96"/>
      <c r="MFL321" s="96"/>
      <c r="MFM321" s="96"/>
      <c r="MFN321" s="96"/>
      <c r="MFO321" s="96"/>
      <c r="MFP321" s="96"/>
      <c r="MFQ321" s="96"/>
      <c r="MFR321" s="96"/>
      <c r="MFS321" s="96"/>
      <c r="MFT321" s="96"/>
      <c r="MFU321" s="96"/>
      <c r="MFV321" s="96"/>
      <c r="MFW321" s="96"/>
      <c r="MFX321" s="96"/>
      <c r="MFY321" s="96"/>
      <c r="MFZ321" s="96"/>
      <c r="MGA321" s="96"/>
      <c r="MGB321" s="96"/>
      <c r="MGC321" s="96"/>
      <c r="MGD321" s="96"/>
      <c r="MGE321" s="96"/>
      <c r="MGF321" s="96"/>
      <c r="MGG321" s="96"/>
      <c r="MGH321" s="96"/>
      <c r="MGI321" s="96"/>
      <c r="MGJ321" s="96"/>
      <c r="MGK321" s="96"/>
      <c r="MGL321" s="96"/>
      <c r="MGM321" s="96"/>
      <c r="MGN321" s="96"/>
      <c r="MGO321" s="96"/>
      <c r="MGP321" s="96"/>
      <c r="MGQ321" s="96"/>
      <c r="MGR321" s="96"/>
      <c r="MGS321" s="96"/>
      <c r="MGT321" s="96"/>
      <c r="MGU321" s="96"/>
      <c r="MGV321" s="96"/>
      <c r="MGW321" s="96"/>
      <c r="MGX321" s="96"/>
      <c r="MGY321" s="96"/>
      <c r="MGZ321" s="96"/>
      <c r="MHA321" s="96"/>
      <c r="MHB321" s="96"/>
      <c r="MHC321" s="96"/>
      <c r="MHD321" s="96"/>
      <c r="MHE321" s="96"/>
      <c r="MHF321" s="96"/>
      <c r="MHG321" s="96"/>
      <c r="MHH321" s="96"/>
      <c r="MHI321" s="96"/>
      <c r="MHJ321" s="96"/>
      <c r="MHK321" s="96"/>
      <c r="MHL321" s="96"/>
      <c r="MHM321" s="96"/>
      <c r="MHN321" s="96"/>
      <c r="MHO321" s="96"/>
      <c r="MHP321" s="96"/>
      <c r="MHQ321" s="96"/>
      <c r="MHR321" s="96"/>
      <c r="MHS321" s="96"/>
      <c r="MHT321" s="96"/>
      <c r="MHU321" s="96"/>
      <c r="MHV321" s="96"/>
      <c r="MHW321" s="96"/>
      <c r="MHX321" s="96"/>
      <c r="MHY321" s="96"/>
      <c r="MHZ321" s="96"/>
      <c r="MIA321" s="96"/>
      <c r="MIB321" s="96"/>
      <c r="MIC321" s="96"/>
      <c r="MID321" s="96"/>
      <c r="MIE321" s="96"/>
      <c r="MIF321" s="96"/>
      <c r="MIG321" s="96"/>
      <c r="MIH321" s="96"/>
      <c r="MII321" s="96"/>
      <c r="MIJ321" s="96"/>
      <c r="MIK321" s="96"/>
      <c r="MIL321" s="96"/>
      <c r="MIM321" s="96"/>
      <c r="MIN321" s="96"/>
      <c r="MIO321" s="96"/>
      <c r="MIP321" s="96"/>
      <c r="MIQ321" s="96"/>
      <c r="MIR321" s="96"/>
      <c r="MIS321" s="96"/>
      <c r="MIT321" s="96"/>
      <c r="MIU321" s="96"/>
      <c r="MIV321" s="96"/>
      <c r="MIW321" s="96"/>
      <c r="MIX321" s="96"/>
      <c r="MIY321" s="96"/>
      <c r="MIZ321" s="96"/>
      <c r="MJA321" s="96"/>
      <c r="MJB321" s="96"/>
      <c r="MJC321" s="96"/>
      <c r="MJD321" s="96"/>
      <c r="MJE321" s="96"/>
      <c r="MJF321" s="96"/>
      <c r="MJG321" s="96"/>
      <c r="MJH321" s="96"/>
      <c r="MJI321" s="96"/>
      <c r="MJJ321" s="96"/>
      <c r="MJK321" s="96"/>
      <c r="MJL321" s="96"/>
      <c r="MJM321" s="96"/>
      <c r="MJN321" s="96"/>
      <c r="MJO321" s="96"/>
      <c r="MJP321" s="96"/>
      <c r="MJQ321" s="96"/>
      <c r="MJR321" s="96"/>
      <c r="MJS321" s="96"/>
      <c r="MJT321" s="96"/>
      <c r="MJU321" s="96"/>
      <c r="MJV321" s="96"/>
      <c r="MJW321" s="96"/>
      <c r="MJX321" s="96"/>
      <c r="MJY321" s="96"/>
      <c r="MJZ321" s="96"/>
      <c r="MKA321" s="96"/>
      <c r="MKB321" s="96"/>
      <c r="MKC321" s="96"/>
      <c r="MKD321" s="96"/>
      <c r="MKE321" s="96"/>
      <c r="MKF321" s="96"/>
      <c r="MKG321" s="96"/>
      <c r="MKH321" s="96"/>
      <c r="MKI321" s="96"/>
      <c r="MKJ321" s="96"/>
      <c r="MKK321" s="96"/>
      <c r="MKL321" s="96"/>
      <c r="MKM321" s="96"/>
      <c r="MKN321" s="96"/>
      <c r="MKO321" s="96"/>
      <c r="MKP321" s="96"/>
      <c r="MKQ321" s="96"/>
      <c r="MKR321" s="96"/>
      <c r="MKS321" s="96"/>
      <c r="MKT321" s="96"/>
      <c r="MKU321" s="96"/>
      <c r="MKV321" s="96"/>
      <c r="MKW321" s="96"/>
      <c r="MKX321" s="96"/>
      <c r="MKY321" s="96"/>
      <c r="MKZ321" s="96"/>
      <c r="MLA321" s="96"/>
      <c r="MLB321" s="96"/>
      <c r="MLC321" s="96"/>
      <c r="MLD321" s="96"/>
      <c r="MLE321" s="96"/>
      <c r="MLF321" s="96"/>
      <c r="MLG321" s="96"/>
      <c r="MLH321" s="96"/>
      <c r="MLI321" s="96"/>
      <c r="MLJ321" s="96"/>
      <c r="MLK321" s="96"/>
      <c r="MLL321" s="96"/>
      <c r="MLM321" s="96"/>
      <c r="MLN321" s="96"/>
      <c r="MLO321" s="96"/>
      <c r="MLP321" s="96"/>
      <c r="MLQ321" s="96"/>
      <c r="MLR321" s="96"/>
      <c r="MLS321" s="96"/>
      <c r="MLT321" s="96"/>
      <c r="MLU321" s="96"/>
      <c r="MLV321" s="96"/>
      <c r="MLW321" s="96"/>
      <c r="MLX321" s="96"/>
      <c r="MLY321" s="96"/>
      <c r="MLZ321" s="96"/>
      <c r="MMA321" s="96"/>
      <c r="MMB321" s="96"/>
      <c r="MMC321" s="96"/>
      <c r="MMD321" s="96"/>
      <c r="MME321" s="96"/>
      <c r="MMF321" s="96"/>
      <c r="MMG321" s="96"/>
      <c r="MMH321" s="96"/>
      <c r="MMI321" s="96"/>
      <c r="MMJ321" s="96"/>
      <c r="MMK321" s="96"/>
      <c r="MML321" s="96"/>
      <c r="MMM321" s="96"/>
      <c r="MMN321" s="96"/>
      <c r="MMO321" s="96"/>
      <c r="MMP321" s="96"/>
      <c r="MMQ321" s="96"/>
      <c r="MMR321" s="96"/>
      <c r="MMS321" s="96"/>
      <c r="MMT321" s="96"/>
      <c r="MMU321" s="96"/>
      <c r="MMV321" s="96"/>
      <c r="MMW321" s="96"/>
      <c r="MMX321" s="96"/>
      <c r="MMY321" s="96"/>
      <c r="MMZ321" s="96"/>
      <c r="MNA321" s="96"/>
      <c r="MNB321" s="96"/>
      <c r="MNC321" s="96"/>
      <c r="MND321" s="96"/>
      <c r="MNE321" s="96"/>
      <c r="MNF321" s="96"/>
      <c r="MNG321" s="96"/>
      <c r="MNH321" s="96"/>
      <c r="MNI321" s="96"/>
      <c r="MNJ321" s="96"/>
      <c r="MNK321" s="96"/>
      <c r="MNL321" s="96"/>
      <c r="MNM321" s="96"/>
      <c r="MNN321" s="96"/>
      <c r="MNO321" s="96"/>
      <c r="MNP321" s="96"/>
      <c r="MNQ321" s="96"/>
      <c r="MNR321" s="96"/>
      <c r="MNS321" s="96"/>
      <c r="MNT321" s="96"/>
      <c r="MNU321" s="96"/>
      <c r="MNV321" s="96"/>
      <c r="MNW321" s="96"/>
      <c r="MNX321" s="96"/>
      <c r="MNY321" s="96"/>
      <c r="MNZ321" s="96"/>
      <c r="MOA321" s="96"/>
      <c r="MOB321" s="96"/>
      <c r="MOC321" s="96"/>
      <c r="MOD321" s="96"/>
      <c r="MOE321" s="96"/>
      <c r="MOF321" s="96"/>
      <c r="MOG321" s="96"/>
      <c r="MOH321" s="96"/>
      <c r="MOI321" s="96"/>
      <c r="MOJ321" s="96"/>
      <c r="MOK321" s="96"/>
      <c r="MOL321" s="96"/>
      <c r="MOM321" s="96"/>
      <c r="MON321" s="96"/>
      <c r="MOO321" s="96"/>
      <c r="MOP321" s="96"/>
      <c r="MOQ321" s="96"/>
      <c r="MOR321" s="96"/>
      <c r="MOS321" s="96"/>
      <c r="MOT321" s="96"/>
      <c r="MOU321" s="96"/>
      <c r="MOV321" s="96"/>
      <c r="MOW321" s="96"/>
      <c r="MOX321" s="96"/>
      <c r="MOY321" s="96"/>
      <c r="MOZ321" s="96"/>
      <c r="MPA321" s="96"/>
      <c r="MPB321" s="96"/>
      <c r="MPC321" s="96"/>
      <c r="MPD321" s="96"/>
      <c r="MPE321" s="96"/>
      <c r="MPF321" s="96"/>
      <c r="MPG321" s="96"/>
      <c r="MPH321" s="96"/>
      <c r="MPI321" s="96"/>
      <c r="MPJ321" s="96"/>
      <c r="MPK321" s="96"/>
      <c r="MPL321" s="96"/>
      <c r="MPM321" s="96"/>
      <c r="MPN321" s="96"/>
      <c r="MPO321" s="96"/>
      <c r="MPP321" s="96"/>
      <c r="MPQ321" s="96"/>
      <c r="MPR321" s="96"/>
      <c r="MPS321" s="96"/>
      <c r="MPT321" s="96"/>
      <c r="MPU321" s="96"/>
      <c r="MPV321" s="96"/>
      <c r="MPW321" s="96"/>
      <c r="MPX321" s="96"/>
      <c r="MPY321" s="96"/>
      <c r="MPZ321" s="96"/>
      <c r="MQA321" s="96"/>
      <c r="MQB321" s="96"/>
      <c r="MQC321" s="96"/>
      <c r="MQD321" s="96"/>
      <c r="MQE321" s="96"/>
      <c r="MQF321" s="96"/>
      <c r="MQG321" s="96"/>
      <c r="MQH321" s="96"/>
      <c r="MQI321" s="96"/>
      <c r="MQJ321" s="96"/>
      <c r="MQK321" s="96"/>
      <c r="MQL321" s="96"/>
      <c r="MQM321" s="96"/>
      <c r="MQN321" s="96"/>
      <c r="MQO321" s="96"/>
      <c r="MQP321" s="96"/>
      <c r="MQQ321" s="96"/>
      <c r="MQR321" s="96"/>
      <c r="MQS321" s="96"/>
      <c r="MQT321" s="96"/>
      <c r="MQU321" s="96"/>
      <c r="MQV321" s="96"/>
      <c r="MQW321" s="96"/>
      <c r="MQX321" s="96"/>
      <c r="MQY321" s="96"/>
      <c r="MQZ321" s="96"/>
      <c r="MRA321" s="96"/>
      <c r="MRB321" s="96"/>
      <c r="MRC321" s="96"/>
      <c r="MRD321" s="96"/>
      <c r="MRE321" s="96"/>
      <c r="MRF321" s="96"/>
      <c r="MRG321" s="96"/>
      <c r="MRH321" s="96"/>
      <c r="MRI321" s="96"/>
      <c r="MRJ321" s="96"/>
      <c r="MRK321" s="96"/>
      <c r="MRL321" s="96"/>
      <c r="MRM321" s="96"/>
      <c r="MRN321" s="96"/>
      <c r="MRO321" s="96"/>
      <c r="MRP321" s="96"/>
      <c r="MRQ321" s="96"/>
      <c r="MRR321" s="96"/>
      <c r="MRS321" s="96"/>
      <c r="MRT321" s="96"/>
      <c r="MRU321" s="96"/>
      <c r="MRV321" s="96"/>
      <c r="MRW321" s="96"/>
      <c r="MRX321" s="96"/>
      <c r="MRY321" s="96"/>
      <c r="MRZ321" s="96"/>
      <c r="MSA321" s="96"/>
      <c r="MSB321" s="96"/>
      <c r="MSC321" s="96"/>
      <c r="MSD321" s="96"/>
      <c r="MSE321" s="96"/>
      <c r="MSF321" s="96"/>
      <c r="MSG321" s="96"/>
      <c r="MSH321" s="96"/>
      <c r="MSI321" s="96"/>
      <c r="MSJ321" s="96"/>
      <c r="MSK321" s="96"/>
      <c r="MSL321" s="96"/>
      <c r="MSM321" s="96"/>
      <c r="MSN321" s="96"/>
      <c r="MSO321" s="96"/>
      <c r="MSP321" s="96"/>
      <c r="MSQ321" s="96"/>
      <c r="MSR321" s="96"/>
      <c r="MSS321" s="96"/>
      <c r="MST321" s="96"/>
      <c r="MSU321" s="96"/>
      <c r="MSV321" s="96"/>
      <c r="MSW321" s="96"/>
      <c r="MSX321" s="96"/>
      <c r="MSY321" s="96"/>
      <c r="MSZ321" s="96"/>
      <c r="MTA321" s="96"/>
      <c r="MTB321" s="96"/>
      <c r="MTC321" s="96"/>
      <c r="MTD321" s="96"/>
      <c r="MTE321" s="96"/>
      <c r="MTF321" s="96"/>
      <c r="MTG321" s="96"/>
      <c r="MTH321" s="96"/>
      <c r="MTI321" s="96"/>
      <c r="MTJ321" s="96"/>
      <c r="MTK321" s="96"/>
      <c r="MTL321" s="96"/>
      <c r="MTM321" s="96"/>
      <c r="MTN321" s="96"/>
      <c r="MTO321" s="96"/>
      <c r="MTP321" s="96"/>
      <c r="MTQ321" s="96"/>
      <c r="MTR321" s="96"/>
      <c r="MTS321" s="96"/>
      <c r="MTT321" s="96"/>
      <c r="MTU321" s="96"/>
      <c r="MTV321" s="96"/>
      <c r="MTW321" s="96"/>
      <c r="MTX321" s="96"/>
      <c r="MTY321" s="96"/>
      <c r="MTZ321" s="96"/>
      <c r="MUA321" s="96"/>
      <c r="MUB321" s="96"/>
      <c r="MUC321" s="96"/>
      <c r="MUD321" s="96"/>
      <c r="MUE321" s="96"/>
      <c r="MUF321" s="96"/>
      <c r="MUG321" s="96"/>
      <c r="MUH321" s="96"/>
      <c r="MUI321" s="96"/>
      <c r="MUJ321" s="96"/>
      <c r="MUK321" s="96"/>
      <c r="MUL321" s="96"/>
      <c r="MUM321" s="96"/>
      <c r="MUN321" s="96"/>
      <c r="MUO321" s="96"/>
      <c r="MUP321" s="96"/>
      <c r="MUQ321" s="96"/>
      <c r="MUR321" s="96"/>
      <c r="MUS321" s="96"/>
      <c r="MUT321" s="96"/>
      <c r="MUU321" s="96"/>
      <c r="MUV321" s="96"/>
      <c r="MUW321" s="96"/>
      <c r="MUX321" s="96"/>
      <c r="MUY321" s="96"/>
      <c r="MUZ321" s="96"/>
      <c r="MVA321" s="96"/>
      <c r="MVB321" s="96"/>
      <c r="MVC321" s="96"/>
      <c r="MVD321" s="96"/>
      <c r="MVE321" s="96"/>
      <c r="MVF321" s="96"/>
      <c r="MVG321" s="96"/>
      <c r="MVH321" s="96"/>
      <c r="MVI321" s="96"/>
      <c r="MVJ321" s="96"/>
      <c r="MVK321" s="96"/>
      <c r="MVL321" s="96"/>
      <c r="MVM321" s="96"/>
      <c r="MVN321" s="96"/>
      <c r="MVO321" s="96"/>
      <c r="MVP321" s="96"/>
      <c r="MVQ321" s="96"/>
      <c r="MVR321" s="96"/>
      <c r="MVS321" s="96"/>
      <c r="MVT321" s="96"/>
      <c r="MVU321" s="96"/>
      <c r="MVV321" s="96"/>
      <c r="MVW321" s="96"/>
      <c r="MVX321" s="96"/>
      <c r="MVY321" s="96"/>
      <c r="MVZ321" s="96"/>
      <c r="MWA321" s="96"/>
      <c r="MWB321" s="96"/>
      <c r="MWC321" s="96"/>
      <c r="MWD321" s="96"/>
      <c r="MWE321" s="96"/>
      <c r="MWF321" s="96"/>
      <c r="MWG321" s="96"/>
      <c r="MWH321" s="96"/>
      <c r="MWI321" s="96"/>
      <c r="MWJ321" s="96"/>
      <c r="MWK321" s="96"/>
      <c r="MWL321" s="96"/>
      <c r="MWM321" s="96"/>
      <c r="MWN321" s="96"/>
      <c r="MWO321" s="96"/>
      <c r="MWP321" s="96"/>
      <c r="MWQ321" s="96"/>
      <c r="MWR321" s="96"/>
      <c r="MWS321" s="96"/>
      <c r="MWT321" s="96"/>
      <c r="MWU321" s="96"/>
      <c r="MWV321" s="96"/>
      <c r="MWW321" s="96"/>
      <c r="MWX321" s="96"/>
      <c r="MWY321" s="96"/>
      <c r="MWZ321" s="96"/>
      <c r="MXA321" s="96"/>
      <c r="MXB321" s="96"/>
      <c r="MXC321" s="96"/>
      <c r="MXD321" s="96"/>
      <c r="MXE321" s="96"/>
      <c r="MXF321" s="96"/>
      <c r="MXG321" s="96"/>
      <c r="MXH321" s="96"/>
      <c r="MXI321" s="96"/>
      <c r="MXJ321" s="96"/>
      <c r="MXK321" s="96"/>
      <c r="MXL321" s="96"/>
      <c r="MXM321" s="96"/>
      <c r="MXN321" s="96"/>
      <c r="MXO321" s="96"/>
      <c r="MXP321" s="96"/>
      <c r="MXQ321" s="96"/>
      <c r="MXR321" s="96"/>
      <c r="MXS321" s="96"/>
      <c r="MXT321" s="96"/>
      <c r="MXU321" s="96"/>
      <c r="MXV321" s="96"/>
      <c r="MXW321" s="96"/>
      <c r="MXX321" s="96"/>
      <c r="MXY321" s="96"/>
      <c r="MXZ321" s="96"/>
      <c r="MYA321" s="96"/>
      <c r="MYB321" s="96"/>
      <c r="MYC321" s="96"/>
      <c r="MYD321" s="96"/>
      <c r="MYE321" s="96"/>
      <c r="MYF321" s="96"/>
      <c r="MYG321" s="96"/>
      <c r="MYH321" s="96"/>
      <c r="MYI321" s="96"/>
      <c r="MYJ321" s="96"/>
      <c r="MYK321" s="96"/>
      <c r="MYL321" s="96"/>
      <c r="MYM321" s="96"/>
      <c r="MYN321" s="96"/>
      <c r="MYO321" s="96"/>
      <c r="MYP321" s="96"/>
      <c r="MYQ321" s="96"/>
      <c r="MYR321" s="96"/>
      <c r="MYS321" s="96"/>
      <c r="MYT321" s="96"/>
      <c r="MYU321" s="96"/>
      <c r="MYV321" s="96"/>
      <c r="MYW321" s="96"/>
      <c r="MYX321" s="96"/>
      <c r="MYY321" s="96"/>
      <c r="MYZ321" s="96"/>
      <c r="MZA321" s="96"/>
      <c r="MZB321" s="96"/>
      <c r="MZC321" s="96"/>
      <c r="MZD321" s="96"/>
      <c r="MZE321" s="96"/>
      <c r="MZF321" s="96"/>
      <c r="MZG321" s="96"/>
      <c r="MZH321" s="96"/>
      <c r="MZI321" s="96"/>
      <c r="MZJ321" s="96"/>
      <c r="MZK321" s="96"/>
      <c r="MZL321" s="96"/>
      <c r="MZM321" s="96"/>
      <c r="MZN321" s="96"/>
      <c r="MZO321" s="96"/>
      <c r="MZP321" s="96"/>
      <c r="MZQ321" s="96"/>
      <c r="MZR321" s="96"/>
      <c r="MZS321" s="96"/>
      <c r="MZT321" s="96"/>
      <c r="MZU321" s="96"/>
      <c r="MZV321" s="96"/>
      <c r="MZW321" s="96"/>
      <c r="MZX321" s="96"/>
      <c r="MZY321" s="96"/>
      <c r="MZZ321" s="96"/>
      <c r="NAA321" s="96"/>
      <c r="NAB321" s="96"/>
      <c r="NAC321" s="96"/>
      <c r="NAD321" s="96"/>
      <c r="NAE321" s="96"/>
      <c r="NAF321" s="96"/>
      <c r="NAG321" s="96"/>
      <c r="NAH321" s="96"/>
      <c r="NAI321" s="96"/>
      <c r="NAJ321" s="96"/>
      <c r="NAK321" s="96"/>
      <c r="NAL321" s="96"/>
      <c r="NAM321" s="96"/>
      <c r="NAN321" s="96"/>
      <c r="NAO321" s="96"/>
      <c r="NAP321" s="96"/>
      <c r="NAQ321" s="96"/>
      <c r="NAR321" s="96"/>
      <c r="NAS321" s="96"/>
      <c r="NAT321" s="96"/>
      <c r="NAU321" s="96"/>
      <c r="NAV321" s="96"/>
      <c r="NAW321" s="96"/>
      <c r="NAX321" s="96"/>
      <c r="NAY321" s="96"/>
      <c r="NAZ321" s="96"/>
      <c r="NBA321" s="96"/>
      <c r="NBB321" s="96"/>
      <c r="NBC321" s="96"/>
      <c r="NBD321" s="96"/>
      <c r="NBE321" s="96"/>
      <c r="NBF321" s="96"/>
      <c r="NBG321" s="96"/>
      <c r="NBH321" s="96"/>
      <c r="NBI321" s="96"/>
      <c r="NBJ321" s="96"/>
      <c r="NBK321" s="96"/>
      <c r="NBL321" s="96"/>
      <c r="NBM321" s="96"/>
      <c r="NBN321" s="96"/>
      <c r="NBO321" s="96"/>
      <c r="NBP321" s="96"/>
      <c r="NBQ321" s="96"/>
      <c r="NBR321" s="96"/>
      <c r="NBS321" s="96"/>
      <c r="NBT321" s="96"/>
      <c r="NBU321" s="96"/>
      <c r="NBV321" s="96"/>
      <c r="NBW321" s="96"/>
      <c r="NBX321" s="96"/>
      <c r="NBY321" s="96"/>
      <c r="NBZ321" s="96"/>
      <c r="NCA321" s="96"/>
      <c r="NCB321" s="96"/>
      <c r="NCC321" s="96"/>
      <c r="NCD321" s="96"/>
      <c r="NCE321" s="96"/>
      <c r="NCF321" s="96"/>
      <c r="NCG321" s="96"/>
      <c r="NCH321" s="96"/>
      <c r="NCI321" s="96"/>
      <c r="NCJ321" s="96"/>
      <c r="NCK321" s="96"/>
      <c r="NCL321" s="96"/>
      <c r="NCM321" s="96"/>
      <c r="NCN321" s="96"/>
      <c r="NCO321" s="96"/>
      <c r="NCP321" s="96"/>
      <c r="NCQ321" s="96"/>
      <c r="NCR321" s="96"/>
      <c r="NCS321" s="96"/>
      <c r="NCT321" s="96"/>
      <c r="NCU321" s="96"/>
      <c r="NCV321" s="96"/>
      <c r="NCW321" s="96"/>
      <c r="NCX321" s="96"/>
      <c r="NCY321" s="96"/>
      <c r="NCZ321" s="96"/>
      <c r="NDA321" s="96"/>
      <c r="NDB321" s="96"/>
      <c r="NDC321" s="96"/>
      <c r="NDD321" s="96"/>
      <c r="NDE321" s="96"/>
      <c r="NDF321" s="96"/>
      <c r="NDG321" s="96"/>
      <c r="NDH321" s="96"/>
      <c r="NDI321" s="96"/>
      <c r="NDJ321" s="96"/>
      <c r="NDK321" s="96"/>
      <c r="NDL321" s="96"/>
      <c r="NDM321" s="96"/>
      <c r="NDN321" s="96"/>
      <c r="NDO321" s="96"/>
      <c r="NDP321" s="96"/>
      <c r="NDQ321" s="96"/>
      <c r="NDR321" s="96"/>
      <c r="NDS321" s="96"/>
      <c r="NDT321" s="96"/>
      <c r="NDU321" s="96"/>
      <c r="NDV321" s="96"/>
      <c r="NDW321" s="96"/>
      <c r="NDX321" s="96"/>
      <c r="NDY321" s="96"/>
      <c r="NDZ321" s="96"/>
      <c r="NEA321" s="96"/>
      <c r="NEB321" s="96"/>
      <c r="NEC321" s="96"/>
      <c r="NED321" s="96"/>
      <c r="NEE321" s="96"/>
      <c r="NEF321" s="96"/>
      <c r="NEG321" s="96"/>
      <c r="NEH321" s="96"/>
      <c r="NEI321" s="96"/>
      <c r="NEJ321" s="96"/>
      <c r="NEK321" s="96"/>
      <c r="NEL321" s="96"/>
      <c r="NEM321" s="96"/>
      <c r="NEN321" s="96"/>
      <c r="NEO321" s="96"/>
      <c r="NEP321" s="96"/>
      <c r="NEQ321" s="96"/>
      <c r="NER321" s="96"/>
      <c r="NES321" s="96"/>
      <c r="NET321" s="96"/>
      <c r="NEU321" s="96"/>
      <c r="NEV321" s="96"/>
      <c r="NEW321" s="96"/>
      <c r="NEX321" s="96"/>
      <c r="NEY321" s="96"/>
      <c r="NEZ321" s="96"/>
      <c r="NFA321" s="96"/>
      <c r="NFB321" s="96"/>
      <c r="NFC321" s="96"/>
      <c r="NFD321" s="96"/>
      <c r="NFE321" s="96"/>
      <c r="NFF321" s="96"/>
      <c r="NFG321" s="96"/>
      <c r="NFH321" s="96"/>
      <c r="NFI321" s="96"/>
      <c r="NFJ321" s="96"/>
      <c r="NFK321" s="96"/>
      <c r="NFL321" s="96"/>
      <c r="NFM321" s="96"/>
      <c r="NFN321" s="96"/>
      <c r="NFO321" s="96"/>
      <c r="NFP321" s="96"/>
      <c r="NFQ321" s="96"/>
      <c r="NFR321" s="96"/>
      <c r="NFS321" s="96"/>
      <c r="NFT321" s="96"/>
      <c r="NFU321" s="96"/>
      <c r="NFV321" s="96"/>
      <c r="NFW321" s="96"/>
      <c r="NFX321" s="96"/>
      <c r="NFY321" s="96"/>
      <c r="NFZ321" s="96"/>
      <c r="NGA321" s="96"/>
      <c r="NGB321" s="96"/>
      <c r="NGC321" s="96"/>
      <c r="NGD321" s="96"/>
      <c r="NGE321" s="96"/>
      <c r="NGF321" s="96"/>
      <c r="NGG321" s="96"/>
      <c r="NGH321" s="96"/>
      <c r="NGI321" s="96"/>
      <c r="NGJ321" s="96"/>
      <c r="NGK321" s="96"/>
      <c r="NGL321" s="96"/>
      <c r="NGM321" s="96"/>
      <c r="NGN321" s="96"/>
      <c r="NGO321" s="96"/>
      <c r="NGP321" s="96"/>
      <c r="NGQ321" s="96"/>
      <c r="NGR321" s="96"/>
      <c r="NGS321" s="96"/>
      <c r="NGT321" s="96"/>
      <c r="NGU321" s="96"/>
      <c r="NGV321" s="96"/>
      <c r="NGW321" s="96"/>
      <c r="NGX321" s="96"/>
      <c r="NGY321" s="96"/>
      <c r="NGZ321" s="96"/>
      <c r="NHA321" s="96"/>
      <c r="NHB321" s="96"/>
      <c r="NHC321" s="96"/>
      <c r="NHD321" s="96"/>
      <c r="NHE321" s="96"/>
      <c r="NHF321" s="96"/>
      <c r="NHG321" s="96"/>
      <c r="NHH321" s="96"/>
      <c r="NHI321" s="96"/>
      <c r="NHJ321" s="96"/>
      <c r="NHK321" s="96"/>
      <c r="NHL321" s="96"/>
      <c r="NHM321" s="96"/>
      <c r="NHN321" s="96"/>
      <c r="NHO321" s="96"/>
      <c r="NHP321" s="96"/>
      <c r="NHQ321" s="96"/>
      <c r="NHR321" s="96"/>
      <c r="NHS321" s="96"/>
      <c r="NHT321" s="96"/>
      <c r="NHU321" s="96"/>
      <c r="NHV321" s="96"/>
      <c r="NHW321" s="96"/>
      <c r="NHX321" s="96"/>
      <c r="NHY321" s="96"/>
      <c r="NHZ321" s="96"/>
      <c r="NIA321" s="96"/>
      <c r="NIB321" s="96"/>
      <c r="NIC321" s="96"/>
      <c r="NID321" s="96"/>
      <c r="NIE321" s="96"/>
      <c r="NIF321" s="96"/>
      <c r="NIG321" s="96"/>
      <c r="NIH321" s="96"/>
      <c r="NII321" s="96"/>
      <c r="NIJ321" s="96"/>
      <c r="NIK321" s="96"/>
      <c r="NIL321" s="96"/>
      <c r="NIM321" s="96"/>
      <c r="NIN321" s="96"/>
      <c r="NIO321" s="96"/>
      <c r="NIP321" s="96"/>
      <c r="NIQ321" s="96"/>
      <c r="NIR321" s="96"/>
      <c r="NIS321" s="96"/>
      <c r="NIT321" s="96"/>
      <c r="NIU321" s="96"/>
      <c r="NIV321" s="96"/>
      <c r="NIW321" s="96"/>
      <c r="NIX321" s="96"/>
      <c r="NIY321" s="96"/>
      <c r="NIZ321" s="96"/>
      <c r="NJA321" s="96"/>
      <c r="NJB321" s="96"/>
      <c r="NJC321" s="96"/>
      <c r="NJD321" s="96"/>
      <c r="NJE321" s="96"/>
      <c r="NJF321" s="96"/>
      <c r="NJG321" s="96"/>
      <c r="NJH321" s="96"/>
      <c r="NJI321" s="96"/>
      <c r="NJJ321" s="96"/>
      <c r="NJK321" s="96"/>
      <c r="NJL321" s="96"/>
      <c r="NJM321" s="96"/>
      <c r="NJN321" s="96"/>
      <c r="NJO321" s="96"/>
      <c r="NJP321" s="96"/>
      <c r="NJQ321" s="96"/>
      <c r="NJR321" s="96"/>
      <c r="NJS321" s="96"/>
      <c r="NJT321" s="96"/>
      <c r="NJU321" s="96"/>
      <c r="NJV321" s="96"/>
      <c r="NJW321" s="96"/>
      <c r="NJX321" s="96"/>
      <c r="NJY321" s="96"/>
      <c r="NJZ321" s="96"/>
      <c r="NKA321" s="96"/>
      <c r="NKB321" s="96"/>
      <c r="NKC321" s="96"/>
      <c r="NKD321" s="96"/>
      <c r="NKE321" s="96"/>
      <c r="NKF321" s="96"/>
      <c r="NKG321" s="96"/>
      <c r="NKH321" s="96"/>
      <c r="NKI321" s="96"/>
      <c r="NKJ321" s="96"/>
      <c r="NKK321" s="96"/>
      <c r="NKL321" s="96"/>
      <c r="NKM321" s="96"/>
      <c r="NKN321" s="96"/>
      <c r="NKO321" s="96"/>
      <c r="NKP321" s="96"/>
      <c r="NKQ321" s="96"/>
      <c r="NKR321" s="96"/>
      <c r="NKS321" s="96"/>
      <c r="NKT321" s="96"/>
      <c r="NKU321" s="96"/>
      <c r="NKV321" s="96"/>
      <c r="NKW321" s="96"/>
      <c r="NKX321" s="96"/>
      <c r="NKY321" s="96"/>
      <c r="NKZ321" s="96"/>
      <c r="NLA321" s="96"/>
      <c r="NLB321" s="96"/>
      <c r="NLC321" s="96"/>
      <c r="NLD321" s="96"/>
      <c r="NLE321" s="96"/>
      <c r="NLF321" s="96"/>
      <c r="NLG321" s="96"/>
      <c r="NLH321" s="96"/>
      <c r="NLI321" s="96"/>
      <c r="NLJ321" s="96"/>
      <c r="NLK321" s="96"/>
      <c r="NLL321" s="96"/>
      <c r="NLM321" s="96"/>
      <c r="NLN321" s="96"/>
      <c r="NLO321" s="96"/>
      <c r="NLP321" s="96"/>
      <c r="NLQ321" s="96"/>
      <c r="NLR321" s="96"/>
      <c r="NLS321" s="96"/>
      <c r="NLT321" s="96"/>
      <c r="NLU321" s="96"/>
      <c r="NLV321" s="96"/>
      <c r="NLW321" s="96"/>
      <c r="NLX321" s="96"/>
      <c r="NLY321" s="96"/>
      <c r="NLZ321" s="96"/>
      <c r="NMA321" s="96"/>
      <c r="NMB321" s="96"/>
      <c r="NMC321" s="96"/>
      <c r="NMD321" s="96"/>
      <c r="NME321" s="96"/>
      <c r="NMF321" s="96"/>
      <c r="NMG321" s="96"/>
      <c r="NMH321" s="96"/>
      <c r="NMI321" s="96"/>
      <c r="NMJ321" s="96"/>
      <c r="NMK321" s="96"/>
      <c r="NML321" s="96"/>
      <c r="NMM321" s="96"/>
      <c r="NMN321" s="96"/>
      <c r="NMO321" s="96"/>
      <c r="NMP321" s="96"/>
      <c r="NMQ321" s="96"/>
      <c r="NMR321" s="96"/>
      <c r="NMS321" s="96"/>
      <c r="NMT321" s="96"/>
      <c r="NMU321" s="96"/>
      <c r="NMV321" s="96"/>
      <c r="NMW321" s="96"/>
      <c r="NMX321" s="96"/>
      <c r="NMY321" s="96"/>
      <c r="NMZ321" s="96"/>
      <c r="NNA321" s="96"/>
      <c r="NNB321" s="96"/>
      <c r="NNC321" s="96"/>
      <c r="NND321" s="96"/>
      <c r="NNE321" s="96"/>
      <c r="NNF321" s="96"/>
      <c r="NNG321" s="96"/>
      <c r="NNH321" s="96"/>
      <c r="NNI321" s="96"/>
      <c r="NNJ321" s="96"/>
      <c r="NNK321" s="96"/>
      <c r="NNL321" s="96"/>
      <c r="NNM321" s="96"/>
      <c r="NNN321" s="96"/>
      <c r="NNO321" s="96"/>
      <c r="NNP321" s="96"/>
      <c r="NNQ321" s="96"/>
      <c r="NNR321" s="96"/>
      <c r="NNS321" s="96"/>
      <c r="NNT321" s="96"/>
      <c r="NNU321" s="96"/>
      <c r="NNV321" s="96"/>
      <c r="NNW321" s="96"/>
      <c r="NNX321" s="96"/>
      <c r="NNY321" s="96"/>
      <c r="NNZ321" s="96"/>
      <c r="NOA321" s="96"/>
      <c r="NOB321" s="96"/>
      <c r="NOC321" s="96"/>
      <c r="NOD321" s="96"/>
      <c r="NOE321" s="96"/>
      <c r="NOF321" s="96"/>
      <c r="NOG321" s="96"/>
      <c r="NOH321" s="96"/>
      <c r="NOI321" s="96"/>
      <c r="NOJ321" s="96"/>
      <c r="NOK321" s="96"/>
      <c r="NOL321" s="96"/>
      <c r="NOM321" s="96"/>
      <c r="NON321" s="96"/>
      <c r="NOO321" s="96"/>
      <c r="NOP321" s="96"/>
      <c r="NOQ321" s="96"/>
      <c r="NOR321" s="96"/>
      <c r="NOS321" s="96"/>
      <c r="NOT321" s="96"/>
      <c r="NOU321" s="96"/>
      <c r="NOV321" s="96"/>
      <c r="NOW321" s="96"/>
      <c r="NOX321" s="96"/>
      <c r="NOY321" s="96"/>
      <c r="NOZ321" s="96"/>
      <c r="NPA321" s="96"/>
      <c r="NPB321" s="96"/>
      <c r="NPC321" s="96"/>
      <c r="NPD321" s="96"/>
      <c r="NPE321" s="96"/>
      <c r="NPF321" s="96"/>
      <c r="NPG321" s="96"/>
      <c r="NPH321" s="96"/>
      <c r="NPI321" s="96"/>
      <c r="NPJ321" s="96"/>
      <c r="NPK321" s="96"/>
      <c r="NPL321" s="96"/>
      <c r="NPM321" s="96"/>
      <c r="NPN321" s="96"/>
      <c r="NPO321" s="96"/>
      <c r="NPP321" s="96"/>
      <c r="NPQ321" s="96"/>
      <c r="NPR321" s="96"/>
      <c r="NPS321" s="96"/>
      <c r="NPT321" s="96"/>
      <c r="NPU321" s="96"/>
      <c r="NPV321" s="96"/>
      <c r="NPW321" s="96"/>
      <c r="NPX321" s="96"/>
      <c r="NPY321" s="96"/>
      <c r="NPZ321" s="96"/>
      <c r="NQA321" s="96"/>
      <c r="NQB321" s="96"/>
      <c r="NQC321" s="96"/>
      <c r="NQD321" s="96"/>
      <c r="NQE321" s="96"/>
      <c r="NQF321" s="96"/>
      <c r="NQG321" s="96"/>
      <c r="NQH321" s="96"/>
      <c r="NQI321" s="96"/>
      <c r="NQJ321" s="96"/>
      <c r="NQK321" s="96"/>
      <c r="NQL321" s="96"/>
      <c r="NQM321" s="96"/>
      <c r="NQN321" s="96"/>
      <c r="NQO321" s="96"/>
      <c r="NQP321" s="96"/>
      <c r="NQQ321" s="96"/>
      <c r="NQR321" s="96"/>
      <c r="NQS321" s="96"/>
      <c r="NQT321" s="96"/>
      <c r="NQU321" s="96"/>
      <c r="NQV321" s="96"/>
      <c r="NQW321" s="96"/>
      <c r="NQX321" s="96"/>
      <c r="NQY321" s="96"/>
      <c r="NQZ321" s="96"/>
      <c r="NRA321" s="96"/>
      <c r="NRB321" s="96"/>
      <c r="NRC321" s="96"/>
      <c r="NRD321" s="96"/>
      <c r="NRE321" s="96"/>
      <c r="NRF321" s="96"/>
      <c r="NRG321" s="96"/>
      <c r="NRH321" s="96"/>
      <c r="NRI321" s="96"/>
      <c r="NRJ321" s="96"/>
      <c r="NRK321" s="96"/>
      <c r="NRL321" s="96"/>
      <c r="NRM321" s="96"/>
      <c r="NRN321" s="96"/>
      <c r="NRO321" s="96"/>
      <c r="NRP321" s="96"/>
      <c r="NRQ321" s="96"/>
      <c r="NRR321" s="96"/>
      <c r="NRS321" s="96"/>
      <c r="NRT321" s="96"/>
      <c r="NRU321" s="96"/>
      <c r="NRV321" s="96"/>
      <c r="NRW321" s="96"/>
      <c r="NRX321" s="96"/>
      <c r="NRY321" s="96"/>
      <c r="NRZ321" s="96"/>
      <c r="NSA321" s="96"/>
      <c r="NSB321" s="96"/>
      <c r="NSC321" s="96"/>
      <c r="NSD321" s="96"/>
      <c r="NSE321" s="96"/>
      <c r="NSF321" s="96"/>
      <c r="NSG321" s="96"/>
      <c r="NSH321" s="96"/>
      <c r="NSI321" s="96"/>
      <c r="NSJ321" s="96"/>
      <c r="NSK321" s="96"/>
      <c r="NSL321" s="96"/>
      <c r="NSM321" s="96"/>
      <c r="NSN321" s="96"/>
      <c r="NSO321" s="96"/>
      <c r="NSP321" s="96"/>
      <c r="NSQ321" s="96"/>
      <c r="NSR321" s="96"/>
      <c r="NSS321" s="96"/>
      <c r="NST321" s="96"/>
      <c r="NSU321" s="96"/>
      <c r="NSV321" s="96"/>
      <c r="NSW321" s="96"/>
      <c r="NSX321" s="96"/>
      <c r="NSY321" s="96"/>
      <c r="NSZ321" s="96"/>
      <c r="NTA321" s="96"/>
      <c r="NTB321" s="96"/>
      <c r="NTC321" s="96"/>
      <c r="NTD321" s="96"/>
      <c r="NTE321" s="96"/>
      <c r="NTF321" s="96"/>
      <c r="NTG321" s="96"/>
      <c r="NTH321" s="96"/>
      <c r="NTI321" s="96"/>
      <c r="NTJ321" s="96"/>
      <c r="NTK321" s="96"/>
      <c r="NTL321" s="96"/>
      <c r="NTM321" s="96"/>
      <c r="NTN321" s="96"/>
      <c r="NTO321" s="96"/>
      <c r="NTP321" s="96"/>
      <c r="NTQ321" s="96"/>
      <c r="NTR321" s="96"/>
      <c r="NTS321" s="96"/>
      <c r="NTT321" s="96"/>
      <c r="NTU321" s="96"/>
      <c r="NTV321" s="96"/>
      <c r="NTW321" s="96"/>
      <c r="NTX321" s="96"/>
      <c r="NTY321" s="96"/>
      <c r="NTZ321" s="96"/>
      <c r="NUA321" s="96"/>
      <c r="NUB321" s="96"/>
      <c r="NUC321" s="96"/>
      <c r="NUD321" s="96"/>
      <c r="NUE321" s="96"/>
      <c r="NUF321" s="96"/>
      <c r="NUG321" s="96"/>
      <c r="NUH321" s="96"/>
      <c r="NUI321" s="96"/>
      <c r="NUJ321" s="96"/>
      <c r="NUK321" s="96"/>
      <c r="NUL321" s="96"/>
      <c r="NUM321" s="96"/>
      <c r="NUN321" s="96"/>
      <c r="NUO321" s="96"/>
      <c r="NUP321" s="96"/>
      <c r="NUQ321" s="96"/>
      <c r="NUR321" s="96"/>
      <c r="NUS321" s="96"/>
      <c r="NUT321" s="96"/>
      <c r="NUU321" s="96"/>
      <c r="NUV321" s="96"/>
      <c r="NUW321" s="96"/>
      <c r="NUX321" s="96"/>
      <c r="NUY321" s="96"/>
      <c r="NUZ321" s="96"/>
      <c r="NVA321" s="96"/>
      <c r="NVB321" s="96"/>
      <c r="NVC321" s="96"/>
      <c r="NVD321" s="96"/>
      <c r="NVE321" s="96"/>
      <c r="NVF321" s="96"/>
      <c r="NVG321" s="96"/>
      <c r="NVH321" s="96"/>
      <c r="NVI321" s="96"/>
      <c r="NVJ321" s="96"/>
      <c r="NVK321" s="96"/>
      <c r="NVL321" s="96"/>
      <c r="NVM321" s="96"/>
      <c r="NVN321" s="96"/>
      <c r="NVO321" s="96"/>
      <c r="NVP321" s="96"/>
      <c r="NVQ321" s="96"/>
      <c r="NVR321" s="96"/>
      <c r="NVS321" s="96"/>
      <c r="NVT321" s="96"/>
      <c r="NVU321" s="96"/>
      <c r="NVV321" s="96"/>
      <c r="NVW321" s="96"/>
      <c r="NVX321" s="96"/>
      <c r="NVY321" s="96"/>
      <c r="NVZ321" s="96"/>
      <c r="NWA321" s="96"/>
      <c r="NWB321" s="96"/>
      <c r="NWC321" s="96"/>
      <c r="NWD321" s="96"/>
      <c r="NWE321" s="96"/>
      <c r="NWF321" s="96"/>
      <c r="NWG321" s="96"/>
      <c r="NWH321" s="96"/>
      <c r="NWI321" s="96"/>
      <c r="NWJ321" s="96"/>
      <c r="NWK321" s="96"/>
      <c r="NWL321" s="96"/>
      <c r="NWM321" s="96"/>
      <c r="NWN321" s="96"/>
      <c r="NWO321" s="96"/>
      <c r="NWP321" s="96"/>
      <c r="NWQ321" s="96"/>
      <c r="NWR321" s="96"/>
      <c r="NWS321" s="96"/>
      <c r="NWT321" s="96"/>
      <c r="NWU321" s="96"/>
      <c r="NWV321" s="96"/>
      <c r="NWW321" s="96"/>
      <c r="NWX321" s="96"/>
      <c r="NWY321" s="96"/>
      <c r="NWZ321" s="96"/>
      <c r="NXA321" s="96"/>
      <c r="NXB321" s="96"/>
      <c r="NXC321" s="96"/>
      <c r="NXD321" s="96"/>
      <c r="NXE321" s="96"/>
      <c r="NXF321" s="96"/>
      <c r="NXG321" s="96"/>
      <c r="NXH321" s="96"/>
      <c r="NXI321" s="96"/>
      <c r="NXJ321" s="96"/>
      <c r="NXK321" s="96"/>
      <c r="NXL321" s="96"/>
      <c r="NXM321" s="96"/>
      <c r="NXN321" s="96"/>
      <c r="NXO321" s="96"/>
      <c r="NXP321" s="96"/>
      <c r="NXQ321" s="96"/>
      <c r="NXR321" s="96"/>
      <c r="NXS321" s="96"/>
      <c r="NXT321" s="96"/>
      <c r="NXU321" s="96"/>
      <c r="NXV321" s="96"/>
      <c r="NXW321" s="96"/>
      <c r="NXX321" s="96"/>
      <c r="NXY321" s="96"/>
      <c r="NXZ321" s="96"/>
      <c r="NYA321" s="96"/>
      <c r="NYB321" s="96"/>
      <c r="NYC321" s="96"/>
      <c r="NYD321" s="96"/>
      <c r="NYE321" s="96"/>
      <c r="NYF321" s="96"/>
      <c r="NYG321" s="96"/>
      <c r="NYH321" s="96"/>
      <c r="NYI321" s="96"/>
      <c r="NYJ321" s="96"/>
      <c r="NYK321" s="96"/>
      <c r="NYL321" s="96"/>
      <c r="NYM321" s="96"/>
      <c r="NYN321" s="96"/>
      <c r="NYO321" s="96"/>
      <c r="NYP321" s="96"/>
      <c r="NYQ321" s="96"/>
      <c r="NYR321" s="96"/>
      <c r="NYS321" s="96"/>
      <c r="NYT321" s="96"/>
      <c r="NYU321" s="96"/>
      <c r="NYV321" s="96"/>
      <c r="NYW321" s="96"/>
      <c r="NYX321" s="96"/>
      <c r="NYY321" s="96"/>
      <c r="NYZ321" s="96"/>
      <c r="NZA321" s="96"/>
      <c r="NZB321" s="96"/>
      <c r="NZC321" s="96"/>
      <c r="NZD321" s="96"/>
      <c r="NZE321" s="96"/>
      <c r="NZF321" s="96"/>
      <c r="NZG321" s="96"/>
      <c r="NZH321" s="96"/>
      <c r="NZI321" s="96"/>
      <c r="NZJ321" s="96"/>
      <c r="NZK321" s="96"/>
      <c r="NZL321" s="96"/>
      <c r="NZM321" s="96"/>
      <c r="NZN321" s="96"/>
      <c r="NZO321" s="96"/>
      <c r="NZP321" s="96"/>
      <c r="NZQ321" s="96"/>
      <c r="NZR321" s="96"/>
      <c r="NZS321" s="96"/>
      <c r="NZT321" s="96"/>
      <c r="NZU321" s="96"/>
      <c r="NZV321" s="96"/>
      <c r="NZW321" s="96"/>
      <c r="NZX321" s="96"/>
      <c r="NZY321" s="96"/>
      <c r="NZZ321" s="96"/>
      <c r="OAA321" s="96"/>
      <c r="OAB321" s="96"/>
      <c r="OAC321" s="96"/>
      <c r="OAD321" s="96"/>
      <c r="OAE321" s="96"/>
      <c r="OAF321" s="96"/>
      <c r="OAG321" s="96"/>
      <c r="OAH321" s="96"/>
      <c r="OAI321" s="96"/>
      <c r="OAJ321" s="96"/>
      <c r="OAK321" s="96"/>
      <c r="OAL321" s="96"/>
      <c r="OAM321" s="96"/>
      <c r="OAN321" s="96"/>
      <c r="OAO321" s="96"/>
      <c r="OAP321" s="96"/>
      <c r="OAQ321" s="96"/>
      <c r="OAR321" s="96"/>
      <c r="OAS321" s="96"/>
      <c r="OAT321" s="96"/>
      <c r="OAU321" s="96"/>
      <c r="OAV321" s="96"/>
      <c r="OAW321" s="96"/>
      <c r="OAX321" s="96"/>
      <c r="OAY321" s="96"/>
      <c r="OAZ321" s="96"/>
      <c r="OBA321" s="96"/>
      <c r="OBB321" s="96"/>
      <c r="OBC321" s="96"/>
      <c r="OBD321" s="96"/>
      <c r="OBE321" s="96"/>
      <c r="OBF321" s="96"/>
      <c r="OBG321" s="96"/>
      <c r="OBH321" s="96"/>
      <c r="OBI321" s="96"/>
      <c r="OBJ321" s="96"/>
      <c r="OBK321" s="96"/>
      <c r="OBL321" s="96"/>
      <c r="OBM321" s="96"/>
      <c r="OBN321" s="96"/>
      <c r="OBO321" s="96"/>
      <c r="OBP321" s="96"/>
      <c r="OBQ321" s="96"/>
      <c r="OBR321" s="96"/>
      <c r="OBS321" s="96"/>
      <c r="OBT321" s="96"/>
      <c r="OBU321" s="96"/>
      <c r="OBV321" s="96"/>
      <c r="OBW321" s="96"/>
      <c r="OBX321" s="96"/>
      <c r="OBY321" s="96"/>
      <c r="OBZ321" s="96"/>
      <c r="OCA321" s="96"/>
      <c r="OCB321" s="96"/>
      <c r="OCC321" s="96"/>
      <c r="OCD321" s="96"/>
      <c r="OCE321" s="96"/>
      <c r="OCF321" s="96"/>
      <c r="OCG321" s="96"/>
      <c r="OCH321" s="96"/>
      <c r="OCI321" s="96"/>
      <c r="OCJ321" s="96"/>
      <c r="OCK321" s="96"/>
      <c r="OCL321" s="96"/>
      <c r="OCM321" s="96"/>
      <c r="OCN321" s="96"/>
      <c r="OCO321" s="96"/>
      <c r="OCP321" s="96"/>
      <c r="OCQ321" s="96"/>
      <c r="OCR321" s="96"/>
      <c r="OCS321" s="96"/>
      <c r="OCT321" s="96"/>
      <c r="OCU321" s="96"/>
      <c r="OCV321" s="96"/>
      <c r="OCW321" s="96"/>
      <c r="OCX321" s="96"/>
      <c r="OCY321" s="96"/>
      <c r="OCZ321" s="96"/>
      <c r="ODA321" s="96"/>
      <c r="ODB321" s="96"/>
      <c r="ODC321" s="96"/>
      <c r="ODD321" s="96"/>
      <c r="ODE321" s="96"/>
      <c r="ODF321" s="96"/>
      <c r="ODG321" s="96"/>
      <c r="ODH321" s="96"/>
      <c r="ODI321" s="96"/>
      <c r="ODJ321" s="96"/>
      <c r="ODK321" s="96"/>
      <c r="ODL321" s="96"/>
      <c r="ODM321" s="96"/>
      <c r="ODN321" s="96"/>
      <c r="ODO321" s="96"/>
      <c r="ODP321" s="96"/>
      <c r="ODQ321" s="96"/>
      <c r="ODR321" s="96"/>
      <c r="ODS321" s="96"/>
      <c r="ODT321" s="96"/>
      <c r="ODU321" s="96"/>
      <c r="ODV321" s="96"/>
      <c r="ODW321" s="96"/>
      <c r="ODX321" s="96"/>
      <c r="ODY321" s="96"/>
      <c r="ODZ321" s="96"/>
      <c r="OEA321" s="96"/>
      <c r="OEB321" s="96"/>
      <c r="OEC321" s="96"/>
      <c r="OED321" s="96"/>
      <c r="OEE321" s="96"/>
      <c r="OEF321" s="96"/>
      <c r="OEG321" s="96"/>
      <c r="OEH321" s="96"/>
      <c r="OEI321" s="96"/>
      <c r="OEJ321" s="96"/>
      <c r="OEK321" s="96"/>
      <c r="OEL321" s="96"/>
      <c r="OEM321" s="96"/>
      <c r="OEN321" s="96"/>
      <c r="OEO321" s="96"/>
      <c r="OEP321" s="96"/>
      <c r="OEQ321" s="96"/>
      <c r="OER321" s="96"/>
      <c r="OES321" s="96"/>
      <c r="OET321" s="96"/>
      <c r="OEU321" s="96"/>
      <c r="OEV321" s="96"/>
      <c r="OEW321" s="96"/>
      <c r="OEX321" s="96"/>
      <c r="OEY321" s="96"/>
      <c r="OEZ321" s="96"/>
      <c r="OFA321" s="96"/>
      <c r="OFB321" s="96"/>
      <c r="OFC321" s="96"/>
      <c r="OFD321" s="96"/>
      <c r="OFE321" s="96"/>
      <c r="OFF321" s="96"/>
      <c r="OFG321" s="96"/>
      <c r="OFH321" s="96"/>
      <c r="OFI321" s="96"/>
      <c r="OFJ321" s="96"/>
      <c r="OFK321" s="96"/>
      <c r="OFL321" s="96"/>
      <c r="OFM321" s="96"/>
      <c r="OFN321" s="96"/>
      <c r="OFO321" s="96"/>
      <c r="OFP321" s="96"/>
      <c r="OFQ321" s="96"/>
      <c r="OFR321" s="96"/>
      <c r="OFS321" s="96"/>
      <c r="OFT321" s="96"/>
      <c r="OFU321" s="96"/>
      <c r="OFV321" s="96"/>
      <c r="OFW321" s="96"/>
      <c r="OFX321" s="96"/>
      <c r="OFY321" s="96"/>
      <c r="OFZ321" s="96"/>
      <c r="OGA321" s="96"/>
      <c r="OGB321" s="96"/>
      <c r="OGC321" s="96"/>
      <c r="OGD321" s="96"/>
      <c r="OGE321" s="96"/>
      <c r="OGF321" s="96"/>
      <c r="OGG321" s="96"/>
      <c r="OGH321" s="96"/>
      <c r="OGI321" s="96"/>
      <c r="OGJ321" s="96"/>
      <c r="OGK321" s="96"/>
      <c r="OGL321" s="96"/>
      <c r="OGM321" s="96"/>
      <c r="OGN321" s="96"/>
      <c r="OGO321" s="96"/>
      <c r="OGP321" s="96"/>
      <c r="OGQ321" s="96"/>
      <c r="OGR321" s="96"/>
      <c r="OGS321" s="96"/>
      <c r="OGT321" s="96"/>
      <c r="OGU321" s="96"/>
      <c r="OGV321" s="96"/>
      <c r="OGW321" s="96"/>
      <c r="OGX321" s="96"/>
      <c r="OGY321" s="96"/>
      <c r="OGZ321" s="96"/>
      <c r="OHA321" s="96"/>
      <c r="OHB321" s="96"/>
      <c r="OHC321" s="96"/>
      <c r="OHD321" s="96"/>
      <c r="OHE321" s="96"/>
      <c r="OHF321" s="96"/>
      <c r="OHG321" s="96"/>
      <c r="OHH321" s="96"/>
      <c r="OHI321" s="96"/>
      <c r="OHJ321" s="96"/>
      <c r="OHK321" s="96"/>
      <c r="OHL321" s="96"/>
      <c r="OHM321" s="96"/>
      <c r="OHN321" s="96"/>
      <c r="OHO321" s="96"/>
      <c r="OHP321" s="96"/>
      <c r="OHQ321" s="96"/>
      <c r="OHR321" s="96"/>
      <c r="OHS321" s="96"/>
      <c r="OHT321" s="96"/>
      <c r="OHU321" s="96"/>
      <c r="OHV321" s="96"/>
      <c r="OHW321" s="96"/>
      <c r="OHX321" s="96"/>
      <c r="OHY321" s="96"/>
      <c r="OHZ321" s="96"/>
      <c r="OIA321" s="96"/>
      <c r="OIB321" s="96"/>
      <c r="OIC321" s="96"/>
      <c r="OID321" s="96"/>
      <c r="OIE321" s="96"/>
      <c r="OIF321" s="96"/>
      <c r="OIG321" s="96"/>
      <c r="OIH321" s="96"/>
      <c r="OII321" s="96"/>
      <c r="OIJ321" s="96"/>
      <c r="OIK321" s="96"/>
      <c r="OIL321" s="96"/>
      <c r="OIM321" s="96"/>
      <c r="OIN321" s="96"/>
      <c r="OIO321" s="96"/>
      <c r="OIP321" s="96"/>
      <c r="OIQ321" s="96"/>
      <c r="OIR321" s="96"/>
      <c r="OIS321" s="96"/>
      <c r="OIT321" s="96"/>
      <c r="OIU321" s="96"/>
      <c r="OIV321" s="96"/>
      <c r="OIW321" s="96"/>
      <c r="OIX321" s="96"/>
      <c r="OIY321" s="96"/>
      <c r="OIZ321" s="96"/>
      <c r="OJA321" s="96"/>
      <c r="OJB321" s="96"/>
      <c r="OJC321" s="96"/>
      <c r="OJD321" s="96"/>
      <c r="OJE321" s="96"/>
      <c r="OJF321" s="96"/>
      <c r="OJG321" s="96"/>
      <c r="OJH321" s="96"/>
      <c r="OJI321" s="96"/>
      <c r="OJJ321" s="96"/>
      <c r="OJK321" s="96"/>
      <c r="OJL321" s="96"/>
      <c r="OJM321" s="96"/>
      <c r="OJN321" s="96"/>
      <c r="OJO321" s="96"/>
      <c r="OJP321" s="96"/>
      <c r="OJQ321" s="96"/>
      <c r="OJR321" s="96"/>
      <c r="OJS321" s="96"/>
      <c r="OJT321" s="96"/>
      <c r="OJU321" s="96"/>
      <c r="OJV321" s="96"/>
      <c r="OJW321" s="96"/>
      <c r="OJX321" s="96"/>
      <c r="OJY321" s="96"/>
      <c r="OJZ321" s="96"/>
      <c r="OKA321" s="96"/>
      <c r="OKB321" s="96"/>
      <c r="OKC321" s="96"/>
      <c r="OKD321" s="96"/>
      <c r="OKE321" s="96"/>
      <c r="OKF321" s="96"/>
      <c r="OKG321" s="96"/>
      <c r="OKH321" s="96"/>
      <c r="OKI321" s="96"/>
      <c r="OKJ321" s="96"/>
      <c r="OKK321" s="96"/>
      <c r="OKL321" s="96"/>
      <c r="OKM321" s="96"/>
      <c r="OKN321" s="96"/>
      <c r="OKO321" s="96"/>
      <c r="OKP321" s="96"/>
      <c r="OKQ321" s="96"/>
      <c r="OKR321" s="96"/>
      <c r="OKS321" s="96"/>
      <c r="OKT321" s="96"/>
      <c r="OKU321" s="96"/>
      <c r="OKV321" s="96"/>
      <c r="OKW321" s="96"/>
      <c r="OKX321" s="96"/>
      <c r="OKY321" s="96"/>
      <c r="OKZ321" s="96"/>
      <c r="OLA321" s="96"/>
      <c r="OLB321" s="96"/>
      <c r="OLC321" s="96"/>
      <c r="OLD321" s="96"/>
      <c r="OLE321" s="96"/>
      <c r="OLF321" s="96"/>
      <c r="OLG321" s="96"/>
      <c r="OLH321" s="96"/>
      <c r="OLI321" s="96"/>
      <c r="OLJ321" s="96"/>
      <c r="OLK321" s="96"/>
      <c r="OLL321" s="96"/>
      <c r="OLM321" s="96"/>
      <c r="OLN321" s="96"/>
      <c r="OLO321" s="96"/>
      <c r="OLP321" s="96"/>
      <c r="OLQ321" s="96"/>
      <c r="OLR321" s="96"/>
      <c r="OLS321" s="96"/>
      <c r="OLT321" s="96"/>
      <c r="OLU321" s="96"/>
      <c r="OLV321" s="96"/>
      <c r="OLW321" s="96"/>
      <c r="OLX321" s="96"/>
      <c r="OLY321" s="96"/>
      <c r="OLZ321" s="96"/>
      <c r="OMA321" s="96"/>
      <c r="OMB321" s="96"/>
      <c r="OMC321" s="96"/>
      <c r="OMD321" s="96"/>
      <c r="OME321" s="96"/>
      <c r="OMF321" s="96"/>
      <c r="OMG321" s="96"/>
      <c r="OMH321" s="96"/>
      <c r="OMI321" s="96"/>
      <c r="OMJ321" s="96"/>
      <c r="OMK321" s="96"/>
      <c r="OML321" s="96"/>
      <c r="OMM321" s="96"/>
      <c r="OMN321" s="96"/>
      <c r="OMO321" s="96"/>
      <c r="OMP321" s="96"/>
      <c r="OMQ321" s="96"/>
      <c r="OMR321" s="96"/>
      <c r="OMS321" s="96"/>
      <c r="OMT321" s="96"/>
      <c r="OMU321" s="96"/>
      <c r="OMV321" s="96"/>
      <c r="OMW321" s="96"/>
      <c r="OMX321" s="96"/>
      <c r="OMY321" s="96"/>
      <c r="OMZ321" s="96"/>
      <c r="ONA321" s="96"/>
      <c r="ONB321" s="96"/>
      <c r="ONC321" s="96"/>
      <c r="OND321" s="96"/>
      <c r="ONE321" s="96"/>
      <c r="ONF321" s="96"/>
      <c r="ONG321" s="96"/>
      <c r="ONH321" s="96"/>
      <c r="ONI321" s="96"/>
      <c r="ONJ321" s="96"/>
      <c r="ONK321" s="96"/>
      <c r="ONL321" s="96"/>
      <c r="ONM321" s="96"/>
      <c r="ONN321" s="96"/>
      <c r="ONO321" s="96"/>
      <c r="ONP321" s="96"/>
      <c r="ONQ321" s="96"/>
      <c r="ONR321" s="96"/>
      <c r="ONS321" s="96"/>
      <c r="ONT321" s="96"/>
      <c r="ONU321" s="96"/>
      <c r="ONV321" s="96"/>
      <c r="ONW321" s="96"/>
      <c r="ONX321" s="96"/>
      <c r="ONY321" s="96"/>
      <c r="ONZ321" s="96"/>
      <c r="OOA321" s="96"/>
      <c r="OOB321" s="96"/>
      <c r="OOC321" s="96"/>
      <c r="OOD321" s="96"/>
      <c r="OOE321" s="96"/>
      <c r="OOF321" s="96"/>
      <c r="OOG321" s="96"/>
      <c r="OOH321" s="96"/>
      <c r="OOI321" s="96"/>
      <c r="OOJ321" s="96"/>
      <c r="OOK321" s="96"/>
      <c r="OOL321" s="96"/>
      <c r="OOM321" s="96"/>
      <c r="OON321" s="96"/>
      <c r="OOO321" s="96"/>
      <c r="OOP321" s="96"/>
      <c r="OOQ321" s="96"/>
      <c r="OOR321" s="96"/>
      <c r="OOS321" s="96"/>
      <c r="OOT321" s="96"/>
      <c r="OOU321" s="96"/>
      <c r="OOV321" s="96"/>
      <c r="OOW321" s="96"/>
      <c r="OOX321" s="96"/>
      <c r="OOY321" s="96"/>
      <c r="OOZ321" s="96"/>
      <c r="OPA321" s="96"/>
      <c r="OPB321" s="96"/>
      <c r="OPC321" s="96"/>
      <c r="OPD321" s="96"/>
      <c r="OPE321" s="96"/>
      <c r="OPF321" s="96"/>
      <c r="OPG321" s="96"/>
      <c r="OPH321" s="96"/>
      <c r="OPI321" s="96"/>
      <c r="OPJ321" s="96"/>
      <c r="OPK321" s="96"/>
      <c r="OPL321" s="96"/>
      <c r="OPM321" s="96"/>
      <c r="OPN321" s="96"/>
      <c r="OPO321" s="96"/>
      <c r="OPP321" s="96"/>
      <c r="OPQ321" s="96"/>
      <c r="OPR321" s="96"/>
      <c r="OPS321" s="96"/>
      <c r="OPT321" s="96"/>
      <c r="OPU321" s="96"/>
      <c r="OPV321" s="96"/>
      <c r="OPW321" s="96"/>
      <c r="OPX321" s="96"/>
      <c r="OPY321" s="96"/>
      <c r="OPZ321" s="96"/>
      <c r="OQA321" s="96"/>
      <c r="OQB321" s="96"/>
      <c r="OQC321" s="96"/>
      <c r="OQD321" s="96"/>
      <c r="OQE321" s="96"/>
      <c r="OQF321" s="96"/>
      <c r="OQG321" s="96"/>
      <c r="OQH321" s="96"/>
      <c r="OQI321" s="96"/>
      <c r="OQJ321" s="96"/>
      <c r="OQK321" s="96"/>
      <c r="OQL321" s="96"/>
      <c r="OQM321" s="96"/>
      <c r="OQN321" s="96"/>
      <c r="OQO321" s="96"/>
      <c r="OQP321" s="96"/>
      <c r="OQQ321" s="96"/>
      <c r="OQR321" s="96"/>
      <c r="OQS321" s="96"/>
      <c r="OQT321" s="96"/>
      <c r="OQU321" s="96"/>
      <c r="OQV321" s="96"/>
      <c r="OQW321" s="96"/>
      <c r="OQX321" s="96"/>
      <c r="OQY321" s="96"/>
      <c r="OQZ321" s="96"/>
      <c r="ORA321" s="96"/>
      <c r="ORB321" s="96"/>
      <c r="ORC321" s="96"/>
      <c r="ORD321" s="96"/>
      <c r="ORE321" s="96"/>
      <c r="ORF321" s="96"/>
      <c r="ORG321" s="96"/>
      <c r="ORH321" s="96"/>
      <c r="ORI321" s="96"/>
      <c r="ORJ321" s="96"/>
      <c r="ORK321" s="96"/>
      <c r="ORL321" s="96"/>
      <c r="ORM321" s="96"/>
      <c r="ORN321" s="96"/>
      <c r="ORO321" s="96"/>
      <c r="ORP321" s="96"/>
      <c r="ORQ321" s="96"/>
      <c r="ORR321" s="96"/>
      <c r="ORS321" s="96"/>
      <c r="ORT321" s="96"/>
      <c r="ORU321" s="96"/>
      <c r="ORV321" s="96"/>
      <c r="ORW321" s="96"/>
      <c r="ORX321" s="96"/>
      <c r="ORY321" s="96"/>
      <c r="ORZ321" s="96"/>
      <c r="OSA321" s="96"/>
      <c r="OSB321" s="96"/>
      <c r="OSC321" s="96"/>
      <c r="OSD321" s="96"/>
      <c r="OSE321" s="96"/>
      <c r="OSF321" s="96"/>
      <c r="OSG321" s="96"/>
      <c r="OSH321" s="96"/>
      <c r="OSI321" s="96"/>
      <c r="OSJ321" s="96"/>
      <c r="OSK321" s="96"/>
      <c r="OSL321" s="96"/>
      <c r="OSM321" s="96"/>
      <c r="OSN321" s="96"/>
      <c r="OSO321" s="96"/>
      <c r="OSP321" s="96"/>
      <c r="OSQ321" s="96"/>
      <c r="OSR321" s="96"/>
      <c r="OSS321" s="96"/>
      <c r="OST321" s="96"/>
      <c r="OSU321" s="96"/>
      <c r="OSV321" s="96"/>
      <c r="OSW321" s="96"/>
      <c r="OSX321" s="96"/>
      <c r="OSY321" s="96"/>
      <c r="OSZ321" s="96"/>
      <c r="OTA321" s="96"/>
      <c r="OTB321" s="96"/>
      <c r="OTC321" s="96"/>
      <c r="OTD321" s="96"/>
      <c r="OTE321" s="96"/>
      <c r="OTF321" s="96"/>
      <c r="OTG321" s="96"/>
      <c r="OTH321" s="96"/>
      <c r="OTI321" s="96"/>
      <c r="OTJ321" s="96"/>
      <c r="OTK321" s="96"/>
      <c r="OTL321" s="96"/>
      <c r="OTM321" s="96"/>
      <c r="OTN321" s="96"/>
      <c r="OTO321" s="96"/>
      <c r="OTP321" s="96"/>
      <c r="OTQ321" s="96"/>
      <c r="OTR321" s="96"/>
      <c r="OTS321" s="96"/>
      <c r="OTT321" s="96"/>
      <c r="OTU321" s="96"/>
      <c r="OTV321" s="96"/>
      <c r="OTW321" s="96"/>
      <c r="OTX321" s="96"/>
      <c r="OTY321" s="96"/>
      <c r="OTZ321" s="96"/>
      <c r="OUA321" s="96"/>
      <c r="OUB321" s="96"/>
      <c r="OUC321" s="96"/>
      <c r="OUD321" s="96"/>
      <c r="OUE321" s="96"/>
      <c r="OUF321" s="96"/>
      <c r="OUG321" s="96"/>
      <c r="OUH321" s="96"/>
      <c r="OUI321" s="96"/>
      <c r="OUJ321" s="96"/>
      <c r="OUK321" s="96"/>
      <c r="OUL321" s="96"/>
      <c r="OUM321" s="96"/>
      <c r="OUN321" s="96"/>
      <c r="OUO321" s="96"/>
      <c r="OUP321" s="96"/>
      <c r="OUQ321" s="96"/>
      <c r="OUR321" s="96"/>
      <c r="OUS321" s="96"/>
      <c r="OUT321" s="96"/>
      <c r="OUU321" s="96"/>
      <c r="OUV321" s="96"/>
      <c r="OUW321" s="96"/>
      <c r="OUX321" s="96"/>
      <c r="OUY321" s="96"/>
      <c r="OUZ321" s="96"/>
      <c r="OVA321" s="96"/>
      <c r="OVB321" s="96"/>
      <c r="OVC321" s="96"/>
      <c r="OVD321" s="96"/>
      <c r="OVE321" s="96"/>
      <c r="OVF321" s="96"/>
      <c r="OVG321" s="96"/>
      <c r="OVH321" s="96"/>
      <c r="OVI321" s="96"/>
      <c r="OVJ321" s="96"/>
      <c r="OVK321" s="96"/>
      <c r="OVL321" s="96"/>
      <c r="OVM321" s="96"/>
      <c r="OVN321" s="96"/>
      <c r="OVO321" s="96"/>
      <c r="OVP321" s="96"/>
      <c r="OVQ321" s="96"/>
      <c r="OVR321" s="96"/>
      <c r="OVS321" s="96"/>
      <c r="OVT321" s="96"/>
      <c r="OVU321" s="96"/>
      <c r="OVV321" s="96"/>
      <c r="OVW321" s="96"/>
      <c r="OVX321" s="96"/>
      <c r="OVY321" s="96"/>
      <c r="OVZ321" s="96"/>
      <c r="OWA321" s="96"/>
      <c r="OWB321" s="96"/>
      <c r="OWC321" s="96"/>
      <c r="OWD321" s="96"/>
      <c r="OWE321" s="96"/>
      <c r="OWF321" s="96"/>
      <c r="OWG321" s="96"/>
      <c r="OWH321" s="96"/>
      <c r="OWI321" s="96"/>
      <c r="OWJ321" s="96"/>
      <c r="OWK321" s="96"/>
      <c r="OWL321" s="96"/>
      <c r="OWM321" s="96"/>
      <c r="OWN321" s="96"/>
      <c r="OWO321" s="96"/>
      <c r="OWP321" s="96"/>
      <c r="OWQ321" s="96"/>
      <c r="OWR321" s="96"/>
      <c r="OWS321" s="96"/>
      <c r="OWT321" s="96"/>
      <c r="OWU321" s="96"/>
      <c r="OWV321" s="96"/>
      <c r="OWW321" s="96"/>
      <c r="OWX321" s="96"/>
      <c r="OWY321" s="96"/>
      <c r="OWZ321" s="96"/>
      <c r="OXA321" s="96"/>
      <c r="OXB321" s="96"/>
      <c r="OXC321" s="96"/>
      <c r="OXD321" s="96"/>
      <c r="OXE321" s="96"/>
      <c r="OXF321" s="96"/>
      <c r="OXG321" s="96"/>
      <c r="OXH321" s="96"/>
      <c r="OXI321" s="96"/>
      <c r="OXJ321" s="96"/>
      <c r="OXK321" s="96"/>
      <c r="OXL321" s="96"/>
      <c r="OXM321" s="96"/>
      <c r="OXN321" s="96"/>
      <c r="OXO321" s="96"/>
      <c r="OXP321" s="96"/>
      <c r="OXQ321" s="96"/>
      <c r="OXR321" s="96"/>
      <c r="OXS321" s="96"/>
      <c r="OXT321" s="96"/>
      <c r="OXU321" s="96"/>
      <c r="OXV321" s="96"/>
      <c r="OXW321" s="96"/>
      <c r="OXX321" s="96"/>
      <c r="OXY321" s="96"/>
      <c r="OXZ321" s="96"/>
      <c r="OYA321" s="96"/>
      <c r="OYB321" s="96"/>
      <c r="OYC321" s="96"/>
      <c r="OYD321" s="96"/>
      <c r="OYE321" s="96"/>
      <c r="OYF321" s="96"/>
      <c r="OYG321" s="96"/>
      <c r="OYH321" s="96"/>
      <c r="OYI321" s="96"/>
      <c r="OYJ321" s="96"/>
      <c r="OYK321" s="96"/>
      <c r="OYL321" s="96"/>
      <c r="OYM321" s="96"/>
      <c r="OYN321" s="96"/>
      <c r="OYO321" s="96"/>
      <c r="OYP321" s="96"/>
      <c r="OYQ321" s="96"/>
      <c r="OYR321" s="96"/>
      <c r="OYS321" s="96"/>
      <c r="OYT321" s="96"/>
      <c r="OYU321" s="96"/>
      <c r="OYV321" s="96"/>
      <c r="OYW321" s="96"/>
      <c r="OYX321" s="96"/>
      <c r="OYY321" s="96"/>
      <c r="OYZ321" s="96"/>
      <c r="OZA321" s="96"/>
      <c r="OZB321" s="96"/>
      <c r="OZC321" s="96"/>
      <c r="OZD321" s="96"/>
      <c r="OZE321" s="96"/>
      <c r="OZF321" s="96"/>
      <c r="OZG321" s="96"/>
      <c r="OZH321" s="96"/>
      <c r="OZI321" s="96"/>
      <c r="OZJ321" s="96"/>
      <c r="OZK321" s="96"/>
      <c r="OZL321" s="96"/>
      <c r="OZM321" s="96"/>
      <c r="OZN321" s="96"/>
      <c r="OZO321" s="96"/>
      <c r="OZP321" s="96"/>
      <c r="OZQ321" s="96"/>
      <c r="OZR321" s="96"/>
      <c r="OZS321" s="96"/>
      <c r="OZT321" s="96"/>
      <c r="OZU321" s="96"/>
      <c r="OZV321" s="96"/>
      <c r="OZW321" s="96"/>
      <c r="OZX321" s="96"/>
      <c r="OZY321" s="96"/>
      <c r="OZZ321" s="96"/>
      <c r="PAA321" s="96"/>
      <c r="PAB321" s="96"/>
      <c r="PAC321" s="96"/>
      <c r="PAD321" s="96"/>
      <c r="PAE321" s="96"/>
      <c r="PAF321" s="96"/>
      <c r="PAG321" s="96"/>
      <c r="PAH321" s="96"/>
      <c r="PAI321" s="96"/>
      <c r="PAJ321" s="96"/>
      <c r="PAK321" s="96"/>
      <c r="PAL321" s="96"/>
      <c r="PAM321" s="96"/>
      <c r="PAN321" s="96"/>
      <c r="PAO321" s="96"/>
      <c r="PAP321" s="96"/>
      <c r="PAQ321" s="96"/>
      <c r="PAR321" s="96"/>
      <c r="PAS321" s="96"/>
      <c r="PAT321" s="96"/>
      <c r="PAU321" s="96"/>
      <c r="PAV321" s="96"/>
      <c r="PAW321" s="96"/>
      <c r="PAX321" s="96"/>
      <c r="PAY321" s="96"/>
      <c r="PAZ321" s="96"/>
      <c r="PBA321" s="96"/>
      <c r="PBB321" s="96"/>
      <c r="PBC321" s="96"/>
      <c r="PBD321" s="96"/>
      <c r="PBE321" s="96"/>
      <c r="PBF321" s="96"/>
      <c r="PBG321" s="96"/>
      <c r="PBH321" s="96"/>
      <c r="PBI321" s="96"/>
      <c r="PBJ321" s="96"/>
      <c r="PBK321" s="96"/>
      <c r="PBL321" s="96"/>
      <c r="PBM321" s="96"/>
      <c r="PBN321" s="96"/>
      <c r="PBO321" s="96"/>
      <c r="PBP321" s="96"/>
      <c r="PBQ321" s="96"/>
      <c r="PBR321" s="96"/>
      <c r="PBS321" s="96"/>
      <c r="PBT321" s="96"/>
      <c r="PBU321" s="96"/>
      <c r="PBV321" s="96"/>
      <c r="PBW321" s="96"/>
      <c r="PBX321" s="96"/>
      <c r="PBY321" s="96"/>
      <c r="PBZ321" s="96"/>
      <c r="PCA321" s="96"/>
      <c r="PCB321" s="96"/>
      <c r="PCC321" s="96"/>
      <c r="PCD321" s="96"/>
      <c r="PCE321" s="96"/>
      <c r="PCF321" s="96"/>
      <c r="PCG321" s="96"/>
      <c r="PCH321" s="96"/>
      <c r="PCI321" s="96"/>
      <c r="PCJ321" s="96"/>
      <c r="PCK321" s="96"/>
      <c r="PCL321" s="96"/>
      <c r="PCM321" s="96"/>
      <c r="PCN321" s="96"/>
      <c r="PCO321" s="96"/>
      <c r="PCP321" s="96"/>
      <c r="PCQ321" s="96"/>
      <c r="PCR321" s="96"/>
      <c r="PCS321" s="96"/>
      <c r="PCT321" s="96"/>
      <c r="PCU321" s="96"/>
      <c r="PCV321" s="96"/>
      <c r="PCW321" s="96"/>
      <c r="PCX321" s="96"/>
      <c r="PCY321" s="96"/>
      <c r="PCZ321" s="96"/>
      <c r="PDA321" s="96"/>
      <c r="PDB321" s="96"/>
      <c r="PDC321" s="96"/>
      <c r="PDD321" s="96"/>
      <c r="PDE321" s="96"/>
      <c r="PDF321" s="96"/>
      <c r="PDG321" s="96"/>
      <c r="PDH321" s="96"/>
      <c r="PDI321" s="96"/>
      <c r="PDJ321" s="96"/>
      <c r="PDK321" s="96"/>
      <c r="PDL321" s="96"/>
      <c r="PDM321" s="96"/>
      <c r="PDN321" s="96"/>
      <c r="PDO321" s="96"/>
      <c r="PDP321" s="96"/>
      <c r="PDQ321" s="96"/>
      <c r="PDR321" s="96"/>
      <c r="PDS321" s="96"/>
      <c r="PDT321" s="96"/>
      <c r="PDU321" s="96"/>
      <c r="PDV321" s="96"/>
      <c r="PDW321" s="96"/>
      <c r="PDX321" s="96"/>
      <c r="PDY321" s="96"/>
      <c r="PDZ321" s="96"/>
      <c r="PEA321" s="96"/>
      <c r="PEB321" s="96"/>
      <c r="PEC321" s="96"/>
      <c r="PED321" s="96"/>
      <c r="PEE321" s="96"/>
      <c r="PEF321" s="96"/>
      <c r="PEG321" s="96"/>
      <c r="PEH321" s="96"/>
      <c r="PEI321" s="96"/>
      <c r="PEJ321" s="96"/>
      <c r="PEK321" s="96"/>
      <c r="PEL321" s="96"/>
      <c r="PEM321" s="96"/>
      <c r="PEN321" s="96"/>
      <c r="PEO321" s="96"/>
      <c r="PEP321" s="96"/>
      <c r="PEQ321" s="96"/>
      <c r="PER321" s="96"/>
      <c r="PES321" s="96"/>
      <c r="PET321" s="96"/>
      <c r="PEU321" s="96"/>
      <c r="PEV321" s="96"/>
      <c r="PEW321" s="96"/>
      <c r="PEX321" s="96"/>
      <c r="PEY321" s="96"/>
      <c r="PEZ321" s="96"/>
      <c r="PFA321" s="96"/>
      <c r="PFB321" s="96"/>
      <c r="PFC321" s="96"/>
      <c r="PFD321" s="96"/>
      <c r="PFE321" s="96"/>
      <c r="PFF321" s="96"/>
      <c r="PFG321" s="96"/>
      <c r="PFH321" s="96"/>
      <c r="PFI321" s="96"/>
      <c r="PFJ321" s="96"/>
      <c r="PFK321" s="96"/>
      <c r="PFL321" s="96"/>
      <c r="PFM321" s="96"/>
      <c r="PFN321" s="96"/>
      <c r="PFO321" s="96"/>
      <c r="PFP321" s="96"/>
      <c r="PFQ321" s="96"/>
      <c r="PFR321" s="96"/>
      <c r="PFS321" s="96"/>
      <c r="PFT321" s="96"/>
      <c r="PFU321" s="96"/>
      <c r="PFV321" s="96"/>
      <c r="PFW321" s="96"/>
      <c r="PFX321" s="96"/>
      <c r="PFY321" s="96"/>
      <c r="PFZ321" s="96"/>
      <c r="PGA321" s="96"/>
      <c r="PGB321" s="96"/>
      <c r="PGC321" s="96"/>
      <c r="PGD321" s="96"/>
      <c r="PGE321" s="96"/>
      <c r="PGF321" s="96"/>
      <c r="PGG321" s="96"/>
      <c r="PGH321" s="96"/>
      <c r="PGI321" s="96"/>
      <c r="PGJ321" s="96"/>
      <c r="PGK321" s="96"/>
      <c r="PGL321" s="96"/>
      <c r="PGM321" s="96"/>
      <c r="PGN321" s="96"/>
      <c r="PGO321" s="96"/>
      <c r="PGP321" s="96"/>
      <c r="PGQ321" s="96"/>
      <c r="PGR321" s="96"/>
      <c r="PGS321" s="96"/>
      <c r="PGT321" s="96"/>
      <c r="PGU321" s="96"/>
      <c r="PGV321" s="96"/>
      <c r="PGW321" s="96"/>
      <c r="PGX321" s="96"/>
      <c r="PGY321" s="96"/>
      <c r="PGZ321" s="96"/>
      <c r="PHA321" s="96"/>
      <c r="PHB321" s="96"/>
      <c r="PHC321" s="96"/>
      <c r="PHD321" s="96"/>
      <c r="PHE321" s="96"/>
      <c r="PHF321" s="96"/>
      <c r="PHG321" s="96"/>
      <c r="PHH321" s="96"/>
      <c r="PHI321" s="96"/>
      <c r="PHJ321" s="96"/>
      <c r="PHK321" s="96"/>
      <c r="PHL321" s="96"/>
      <c r="PHM321" s="96"/>
      <c r="PHN321" s="96"/>
      <c r="PHO321" s="96"/>
      <c r="PHP321" s="96"/>
      <c r="PHQ321" s="96"/>
      <c r="PHR321" s="96"/>
      <c r="PHS321" s="96"/>
      <c r="PHT321" s="96"/>
      <c r="PHU321" s="96"/>
      <c r="PHV321" s="96"/>
      <c r="PHW321" s="96"/>
      <c r="PHX321" s="96"/>
      <c r="PHY321" s="96"/>
      <c r="PHZ321" s="96"/>
      <c r="PIA321" s="96"/>
      <c r="PIB321" s="96"/>
      <c r="PIC321" s="96"/>
      <c r="PID321" s="96"/>
      <c r="PIE321" s="96"/>
      <c r="PIF321" s="96"/>
      <c r="PIG321" s="96"/>
      <c r="PIH321" s="96"/>
      <c r="PII321" s="96"/>
      <c r="PIJ321" s="96"/>
      <c r="PIK321" s="96"/>
      <c r="PIL321" s="96"/>
      <c r="PIM321" s="96"/>
      <c r="PIN321" s="96"/>
      <c r="PIO321" s="96"/>
      <c r="PIP321" s="96"/>
      <c r="PIQ321" s="96"/>
      <c r="PIR321" s="96"/>
      <c r="PIS321" s="96"/>
      <c r="PIT321" s="96"/>
      <c r="PIU321" s="96"/>
      <c r="PIV321" s="96"/>
      <c r="PIW321" s="96"/>
      <c r="PIX321" s="96"/>
      <c r="PIY321" s="96"/>
      <c r="PIZ321" s="96"/>
      <c r="PJA321" s="96"/>
      <c r="PJB321" s="96"/>
      <c r="PJC321" s="96"/>
      <c r="PJD321" s="96"/>
      <c r="PJE321" s="96"/>
      <c r="PJF321" s="96"/>
      <c r="PJG321" s="96"/>
      <c r="PJH321" s="96"/>
      <c r="PJI321" s="96"/>
      <c r="PJJ321" s="96"/>
      <c r="PJK321" s="96"/>
      <c r="PJL321" s="96"/>
      <c r="PJM321" s="96"/>
      <c r="PJN321" s="96"/>
      <c r="PJO321" s="96"/>
      <c r="PJP321" s="96"/>
      <c r="PJQ321" s="96"/>
      <c r="PJR321" s="96"/>
      <c r="PJS321" s="96"/>
      <c r="PJT321" s="96"/>
      <c r="PJU321" s="96"/>
      <c r="PJV321" s="96"/>
      <c r="PJW321" s="96"/>
      <c r="PJX321" s="96"/>
      <c r="PJY321" s="96"/>
      <c r="PJZ321" s="96"/>
      <c r="PKA321" s="96"/>
      <c r="PKB321" s="96"/>
      <c r="PKC321" s="96"/>
      <c r="PKD321" s="96"/>
      <c r="PKE321" s="96"/>
      <c r="PKF321" s="96"/>
      <c r="PKG321" s="96"/>
      <c r="PKH321" s="96"/>
      <c r="PKI321" s="96"/>
      <c r="PKJ321" s="96"/>
      <c r="PKK321" s="96"/>
      <c r="PKL321" s="96"/>
      <c r="PKM321" s="96"/>
      <c r="PKN321" s="96"/>
      <c r="PKO321" s="96"/>
      <c r="PKP321" s="96"/>
      <c r="PKQ321" s="96"/>
      <c r="PKR321" s="96"/>
      <c r="PKS321" s="96"/>
      <c r="PKT321" s="96"/>
      <c r="PKU321" s="96"/>
      <c r="PKV321" s="96"/>
      <c r="PKW321" s="96"/>
      <c r="PKX321" s="96"/>
      <c r="PKY321" s="96"/>
      <c r="PKZ321" s="96"/>
      <c r="PLA321" s="96"/>
      <c r="PLB321" s="96"/>
      <c r="PLC321" s="96"/>
      <c r="PLD321" s="96"/>
      <c r="PLE321" s="96"/>
      <c r="PLF321" s="96"/>
      <c r="PLG321" s="96"/>
      <c r="PLH321" s="96"/>
      <c r="PLI321" s="96"/>
      <c r="PLJ321" s="96"/>
      <c r="PLK321" s="96"/>
      <c r="PLL321" s="96"/>
      <c r="PLM321" s="96"/>
      <c r="PLN321" s="96"/>
      <c r="PLO321" s="96"/>
      <c r="PLP321" s="96"/>
      <c r="PLQ321" s="96"/>
      <c r="PLR321" s="96"/>
      <c r="PLS321" s="96"/>
      <c r="PLT321" s="96"/>
      <c r="PLU321" s="96"/>
      <c r="PLV321" s="96"/>
      <c r="PLW321" s="96"/>
      <c r="PLX321" s="96"/>
      <c r="PLY321" s="96"/>
      <c r="PLZ321" s="96"/>
      <c r="PMA321" s="96"/>
      <c r="PMB321" s="96"/>
      <c r="PMC321" s="96"/>
      <c r="PMD321" s="96"/>
      <c r="PME321" s="96"/>
      <c r="PMF321" s="96"/>
      <c r="PMG321" s="96"/>
      <c r="PMH321" s="96"/>
      <c r="PMI321" s="96"/>
      <c r="PMJ321" s="96"/>
      <c r="PMK321" s="96"/>
      <c r="PML321" s="96"/>
      <c r="PMM321" s="96"/>
      <c r="PMN321" s="96"/>
      <c r="PMO321" s="96"/>
      <c r="PMP321" s="96"/>
      <c r="PMQ321" s="96"/>
      <c r="PMR321" s="96"/>
      <c r="PMS321" s="96"/>
      <c r="PMT321" s="96"/>
      <c r="PMU321" s="96"/>
      <c r="PMV321" s="96"/>
      <c r="PMW321" s="96"/>
      <c r="PMX321" s="96"/>
      <c r="PMY321" s="96"/>
      <c r="PMZ321" s="96"/>
      <c r="PNA321" s="96"/>
      <c r="PNB321" s="96"/>
      <c r="PNC321" s="96"/>
      <c r="PND321" s="96"/>
      <c r="PNE321" s="96"/>
      <c r="PNF321" s="96"/>
      <c r="PNG321" s="96"/>
      <c r="PNH321" s="96"/>
      <c r="PNI321" s="96"/>
      <c r="PNJ321" s="96"/>
      <c r="PNK321" s="96"/>
      <c r="PNL321" s="96"/>
      <c r="PNM321" s="96"/>
      <c r="PNN321" s="96"/>
      <c r="PNO321" s="96"/>
      <c r="PNP321" s="96"/>
      <c r="PNQ321" s="96"/>
      <c r="PNR321" s="96"/>
      <c r="PNS321" s="96"/>
      <c r="PNT321" s="96"/>
      <c r="PNU321" s="96"/>
      <c r="PNV321" s="96"/>
      <c r="PNW321" s="96"/>
      <c r="PNX321" s="96"/>
      <c r="PNY321" s="96"/>
      <c r="PNZ321" s="96"/>
      <c r="POA321" s="96"/>
      <c r="POB321" s="96"/>
      <c r="POC321" s="96"/>
      <c r="POD321" s="96"/>
      <c r="POE321" s="96"/>
      <c r="POF321" s="96"/>
      <c r="POG321" s="96"/>
      <c r="POH321" s="96"/>
      <c r="POI321" s="96"/>
      <c r="POJ321" s="96"/>
      <c r="POK321" s="96"/>
      <c r="POL321" s="96"/>
      <c r="POM321" s="96"/>
      <c r="PON321" s="96"/>
      <c r="POO321" s="96"/>
      <c r="POP321" s="96"/>
      <c r="POQ321" s="96"/>
      <c r="POR321" s="96"/>
      <c r="POS321" s="96"/>
      <c r="POT321" s="96"/>
      <c r="POU321" s="96"/>
      <c r="POV321" s="96"/>
      <c r="POW321" s="96"/>
      <c r="POX321" s="96"/>
      <c r="POY321" s="96"/>
      <c r="POZ321" s="96"/>
      <c r="PPA321" s="96"/>
      <c r="PPB321" s="96"/>
      <c r="PPC321" s="96"/>
      <c r="PPD321" s="96"/>
      <c r="PPE321" s="96"/>
      <c r="PPF321" s="96"/>
      <c r="PPG321" s="96"/>
      <c r="PPH321" s="96"/>
      <c r="PPI321" s="96"/>
      <c r="PPJ321" s="96"/>
      <c r="PPK321" s="96"/>
      <c r="PPL321" s="96"/>
      <c r="PPM321" s="96"/>
      <c r="PPN321" s="96"/>
      <c r="PPO321" s="96"/>
      <c r="PPP321" s="96"/>
      <c r="PPQ321" s="96"/>
      <c r="PPR321" s="96"/>
      <c r="PPS321" s="96"/>
      <c r="PPT321" s="96"/>
      <c r="PPU321" s="96"/>
      <c r="PPV321" s="96"/>
      <c r="PPW321" s="96"/>
      <c r="PPX321" s="96"/>
      <c r="PPY321" s="96"/>
      <c r="PPZ321" s="96"/>
      <c r="PQA321" s="96"/>
      <c r="PQB321" s="96"/>
      <c r="PQC321" s="96"/>
      <c r="PQD321" s="96"/>
      <c r="PQE321" s="96"/>
      <c r="PQF321" s="96"/>
      <c r="PQG321" s="96"/>
      <c r="PQH321" s="96"/>
      <c r="PQI321" s="96"/>
      <c r="PQJ321" s="96"/>
      <c r="PQK321" s="96"/>
      <c r="PQL321" s="96"/>
      <c r="PQM321" s="96"/>
      <c r="PQN321" s="96"/>
      <c r="PQO321" s="96"/>
      <c r="PQP321" s="96"/>
      <c r="PQQ321" s="96"/>
      <c r="PQR321" s="96"/>
      <c r="PQS321" s="96"/>
      <c r="PQT321" s="96"/>
      <c r="PQU321" s="96"/>
      <c r="PQV321" s="96"/>
      <c r="PQW321" s="96"/>
      <c r="PQX321" s="96"/>
      <c r="PQY321" s="96"/>
      <c r="PQZ321" s="96"/>
      <c r="PRA321" s="96"/>
      <c r="PRB321" s="96"/>
      <c r="PRC321" s="96"/>
      <c r="PRD321" s="96"/>
      <c r="PRE321" s="96"/>
      <c r="PRF321" s="96"/>
      <c r="PRG321" s="96"/>
      <c r="PRH321" s="96"/>
      <c r="PRI321" s="96"/>
      <c r="PRJ321" s="96"/>
      <c r="PRK321" s="96"/>
      <c r="PRL321" s="96"/>
      <c r="PRM321" s="96"/>
      <c r="PRN321" s="96"/>
      <c r="PRO321" s="96"/>
      <c r="PRP321" s="96"/>
      <c r="PRQ321" s="96"/>
      <c r="PRR321" s="96"/>
      <c r="PRS321" s="96"/>
      <c r="PRT321" s="96"/>
      <c r="PRU321" s="96"/>
      <c r="PRV321" s="96"/>
      <c r="PRW321" s="96"/>
      <c r="PRX321" s="96"/>
      <c r="PRY321" s="96"/>
      <c r="PRZ321" s="96"/>
      <c r="PSA321" s="96"/>
      <c r="PSB321" s="96"/>
      <c r="PSC321" s="96"/>
      <c r="PSD321" s="96"/>
      <c r="PSE321" s="96"/>
      <c r="PSF321" s="96"/>
      <c r="PSG321" s="96"/>
      <c r="PSH321" s="96"/>
      <c r="PSI321" s="96"/>
      <c r="PSJ321" s="96"/>
      <c r="PSK321" s="96"/>
      <c r="PSL321" s="96"/>
      <c r="PSM321" s="96"/>
      <c r="PSN321" s="96"/>
      <c r="PSO321" s="96"/>
      <c r="PSP321" s="96"/>
      <c r="PSQ321" s="96"/>
      <c r="PSR321" s="96"/>
      <c r="PSS321" s="96"/>
      <c r="PST321" s="96"/>
      <c r="PSU321" s="96"/>
      <c r="PSV321" s="96"/>
      <c r="PSW321" s="96"/>
      <c r="PSX321" s="96"/>
      <c r="PSY321" s="96"/>
      <c r="PSZ321" s="96"/>
      <c r="PTA321" s="96"/>
      <c r="PTB321" s="96"/>
      <c r="PTC321" s="96"/>
      <c r="PTD321" s="96"/>
      <c r="PTE321" s="96"/>
      <c r="PTF321" s="96"/>
      <c r="PTG321" s="96"/>
      <c r="PTH321" s="96"/>
      <c r="PTI321" s="96"/>
      <c r="PTJ321" s="96"/>
      <c r="PTK321" s="96"/>
      <c r="PTL321" s="96"/>
      <c r="PTM321" s="96"/>
      <c r="PTN321" s="96"/>
      <c r="PTO321" s="96"/>
      <c r="PTP321" s="96"/>
      <c r="PTQ321" s="96"/>
      <c r="PTR321" s="96"/>
      <c r="PTS321" s="96"/>
      <c r="PTT321" s="96"/>
      <c r="PTU321" s="96"/>
      <c r="PTV321" s="96"/>
      <c r="PTW321" s="96"/>
      <c r="PTX321" s="96"/>
      <c r="PTY321" s="96"/>
      <c r="PTZ321" s="96"/>
      <c r="PUA321" s="96"/>
      <c r="PUB321" s="96"/>
      <c r="PUC321" s="96"/>
      <c r="PUD321" s="96"/>
      <c r="PUE321" s="96"/>
      <c r="PUF321" s="96"/>
      <c r="PUG321" s="96"/>
      <c r="PUH321" s="96"/>
      <c r="PUI321" s="96"/>
      <c r="PUJ321" s="96"/>
      <c r="PUK321" s="96"/>
      <c r="PUL321" s="96"/>
      <c r="PUM321" s="96"/>
      <c r="PUN321" s="96"/>
      <c r="PUO321" s="96"/>
      <c r="PUP321" s="96"/>
      <c r="PUQ321" s="96"/>
      <c r="PUR321" s="96"/>
      <c r="PUS321" s="96"/>
      <c r="PUT321" s="96"/>
      <c r="PUU321" s="96"/>
      <c r="PUV321" s="96"/>
      <c r="PUW321" s="96"/>
      <c r="PUX321" s="96"/>
      <c r="PUY321" s="96"/>
      <c r="PUZ321" s="96"/>
      <c r="PVA321" s="96"/>
      <c r="PVB321" s="96"/>
      <c r="PVC321" s="96"/>
      <c r="PVD321" s="96"/>
      <c r="PVE321" s="96"/>
      <c r="PVF321" s="96"/>
      <c r="PVG321" s="96"/>
      <c r="PVH321" s="96"/>
      <c r="PVI321" s="96"/>
      <c r="PVJ321" s="96"/>
      <c r="PVK321" s="96"/>
      <c r="PVL321" s="96"/>
      <c r="PVM321" s="96"/>
      <c r="PVN321" s="96"/>
      <c r="PVO321" s="96"/>
      <c r="PVP321" s="96"/>
      <c r="PVQ321" s="96"/>
      <c r="PVR321" s="96"/>
      <c r="PVS321" s="96"/>
      <c r="PVT321" s="96"/>
      <c r="PVU321" s="96"/>
      <c r="PVV321" s="96"/>
      <c r="PVW321" s="96"/>
      <c r="PVX321" s="96"/>
      <c r="PVY321" s="96"/>
      <c r="PVZ321" s="96"/>
      <c r="PWA321" s="96"/>
      <c r="PWB321" s="96"/>
      <c r="PWC321" s="96"/>
      <c r="PWD321" s="96"/>
      <c r="PWE321" s="96"/>
      <c r="PWF321" s="96"/>
      <c r="PWG321" s="96"/>
      <c r="PWH321" s="96"/>
      <c r="PWI321" s="96"/>
      <c r="PWJ321" s="96"/>
      <c r="PWK321" s="96"/>
      <c r="PWL321" s="96"/>
      <c r="PWM321" s="96"/>
      <c r="PWN321" s="96"/>
      <c r="PWO321" s="96"/>
      <c r="PWP321" s="96"/>
      <c r="PWQ321" s="96"/>
      <c r="PWR321" s="96"/>
      <c r="PWS321" s="96"/>
      <c r="PWT321" s="96"/>
      <c r="PWU321" s="96"/>
      <c r="PWV321" s="96"/>
      <c r="PWW321" s="96"/>
      <c r="PWX321" s="96"/>
      <c r="PWY321" s="96"/>
      <c r="PWZ321" s="96"/>
      <c r="PXA321" s="96"/>
      <c r="PXB321" s="96"/>
      <c r="PXC321" s="96"/>
      <c r="PXD321" s="96"/>
      <c r="PXE321" s="96"/>
      <c r="PXF321" s="96"/>
      <c r="PXG321" s="96"/>
      <c r="PXH321" s="96"/>
      <c r="PXI321" s="96"/>
      <c r="PXJ321" s="96"/>
      <c r="PXK321" s="96"/>
      <c r="PXL321" s="96"/>
      <c r="PXM321" s="96"/>
      <c r="PXN321" s="96"/>
      <c r="PXO321" s="96"/>
      <c r="PXP321" s="96"/>
      <c r="PXQ321" s="96"/>
      <c r="PXR321" s="96"/>
      <c r="PXS321" s="96"/>
      <c r="PXT321" s="96"/>
      <c r="PXU321" s="96"/>
      <c r="PXV321" s="96"/>
      <c r="PXW321" s="96"/>
      <c r="PXX321" s="96"/>
      <c r="PXY321" s="96"/>
      <c r="PXZ321" s="96"/>
      <c r="PYA321" s="96"/>
      <c r="PYB321" s="96"/>
      <c r="PYC321" s="96"/>
      <c r="PYD321" s="96"/>
      <c r="PYE321" s="96"/>
      <c r="PYF321" s="96"/>
      <c r="PYG321" s="96"/>
      <c r="PYH321" s="96"/>
      <c r="PYI321" s="96"/>
      <c r="PYJ321" s="96"/>
      <c r="PYK321" s="96"/>
      <c r="PYL321" s="96"/>
      <c r="PYM321" s="96"/>
      <c r="PYN321" s="96"/>
      <c r="PYO321" s="96"/>
      <c r="PYP321" s="96"/>
      <c r="PYQ321" s="96"/>
      <c r="PYR321" s="96"/>
      <c r="PYS321" s="96"/>
      <c r="PYT321" s="96"/>
      <c r="PYU321" s="96"/>
      <c r="PYV321" s="96"/>
      <c r="PYW321" s="96"/>
      <c r="PYX321" s="96"/>
      <c r="PYY321" s="96"/>
      <c r="PYZ321" s="96"/>
      <c r="PZA321" s="96"/>
      <c r="PZB321" s="96"/>
      <c r="PZC321" s="96"/>
      <c r="PZD321" s="96"/>
      <c r="PZE321" s="96"/>
      <c r="PZF321" s="96"/>
      <c r="PZG321" s="96"/>
      <c r="PZH321" s="96"/>
      <c r="PZI321" s="96"/>
      <c r="PZJ321" s="96"/>
      <c r="PZK321" s="96"/>
      <c r="PZL321" s="96"/>
      <c r="PZM321" s="96"/>
      <c r="PZN321" s="96"/>
      <c r="PZO321" s="96"/>
      <c r="PZP321" s="96"/>
      <c r="PZQ321" s="96"/>
      <c r="PZR321" s="96"/>
      <c r="PZS321" s="96"/>
      <c r="PZT321" s="96"/>
      <c r="PZU321" s="96"/>
      <c r="PZV321" s="96"/>
      <c r="PZW321" s="96"/>
      <c r="PZX321" s="96"/>
      <c r="PZY321" s="96"/>
      <c r="PZZ321" s="96"/>
      <c r="QAA321" s="96"/>
      <c r="QAB321" s="96"/>
      <c r="QAC321" s="96"/>
      <c r="QAD321" s="96"/>
      <c r="QAE321" s="96"/>
      <c r="QAF321" s="96"/>
      <c r="QAG321" s="96"/>
      <c r="QAH321" s="96"/>
      <c r="QAI321" s="96"/>
      <c r="QAJ321" s="96"/>
      <c r="QAK321" s="96"/>
      <c r="QAL321" s="96"/>
      <c r="QAM321" s="96"/>
      <c r="QAN321" s="96"/>
      <c r="QAO321" s="96"/>
      <c r="QAP321" s="96"/>
      <c r="QAQ321" s="96"/>
      <c r="QAR321" s="96"/>
      <c r="QAS321" s="96"/>
      <c r="QAT321" s="96"/>
      <c r="QAU321" s="96"/>
      <c r="QAV321" s="96"/>
      <c r="QAW321" s="96"/>
      <c r="QAX321" s="96"/>
      <c r="QAY321" s="96"/>
      <c r="QAZ321" s="96"/>
      <c r="QBA321" s="96"/>
      <c r="QBB321" s="96"/>
      <c r="QBC321" s="96"/>
      <c r="QBD321" s="96"/>
      <c r="QBE321" s="96"/>
      <c r="QBF321" s="96"/>
      <c r="QBG321" s="96"/>
      <c r="QBH321" s="96"/>
      <c r="QBI321" s="96"/>
      <c r="QBJ321" s="96"/>
      <c r="QBK321" s="96"/>
      <c r="QBL321" s="96"/>
      <c r="QBM321" s="96"/>
      <c r="QBN321" s="96"/>
      <c r="QBO321" s="96"/>
      <c r="QBP321" s="96"/>
      <c r="QBQ321" s="96"/>
      <c r="QBR321" s="96"/>
      <c r="QBS321" s="96"/>
      <c r="QBT321" s="96"/>
      <c r="QBU321" s="96"/>
      <c r="QBV321" s="96"/>
      <c r="QBW321" s="96"/>
      <c r="QBX321" s="96"/>
      <c r="QBY321" s="96"/>
      <c r="QBZ321" s="96"/>
      <c r="QCA321" s="96"/>
      <c r="QCB321" s="96"/>
      <c r="QCC321" s="96"/>
      <c r="QCD321" s="96"/>
      <c r="QCE321" s="96"/>
      <c r="QCF321" s="96"/>
      <c r="QCG321" s="96"/>
      <c r="QCH321" s="96"/>
      <c r="QCI321" s="96"/>
      <c r="QCJ321" s="96"/>
      <c r="QCK321" s="96"/>
      <c r="QCL321" s="96"/>
      <c r="QCM321" s="96"/>
      <c r="QCN321" s="96"/>
      <c r="QCO321" s="96"/>
      <c r="QCP321" s="96"/>
      <c r="QCQ321" s="96"/>
      <c r="QCR321" s="96"/>
      <c r="QCS321" s="96"/>
      <c r="QCT321" s="96"/>
      <c r="QCU321" s="96"/>
      <c r="QCV321" s="96"/>
      <c r="QCW321" s="96"/>
      <c r="QCX321" s="96"/>
      <c r="QCY321" s="96"/>
      <c r="QCZ321" s="96"/>
      <c r="QDA321" s="96"/>
      <c r="QDB321" s="96"/>
      <c r="QDC321" s="96"/>
      <c r="QDD321" s="96"/>
      <c r="QDE321" s="96"/>
      <c r="QDF321" s="96"/>
      <c r="QDG321" s="96"/>
      <c r="QDH321" s="96"/>
      <c r="QDI321" s="96"/>
      <c r="QDJ321" s="96"/>
      <c r="QDK321" s="96"/>
      <c r="QDL321" s="96"/>
      <c r="QDM321" s="96"/>
      <c r="QDN321" s="96"/>
      <c r="QDO321" s="96"/>
      <c r="QDP321" s="96"/>
      <c r="QDQ321" s="96"/>
      <c r="QDR321" s="96"/>
      <c r="QDS321" s="96"/>
      <c r="QDT321" s="96"/>
      <c r="QDU321" s="96"/>
      <c r="QDV321" s="96"/>
      <c r="QDW321" s="96"/>
      <c r="QDX321" s="96"/>
      <c r="QDY321" s="96"/>
      <c r="QDZ321" s="96"/>
      <c r="QEA321" s="96"/>
      <c r="QEB321" s="96"/>
      <c r="QEC321" s="96"/>
      <c r="QED321" s="96"/>
      <c r="QEE321" s="96"/>
      <c r="QEF321" s="96"/>
      <c r="QEG321" s="96"/>
      <c r="QEH321" s="96"/>
      <c r="QEI321" s="96"/>
      <c r="QEJ321" s="96"/>
      <c r="QEK321" s="96"/>
      <c r="QEL321" s="96"/>
      <c r="QEM321" s="96"/>
      <c r="QEN321" s="96"/>
      <c r="QEO321" s="96"/>
      <c r="QEP321" s="96"/>
      <c r="QEQ321" s="96"/>
      <c r="QER321" s="96"/>
      <c r="QES321" s="96"/>
      <c r="QET321" s="96"/>
      <c r="QEU321" s="96"/>
      <c r="QEV321" s="96"/>
      <c r="QEW321" s="96"/>
      <c r="QEX321" s="96"/>
      <c r="QEY321" s="96"/>
      <c r="QEZ321" s="96"/>
      <c r="QFA321" s="96"/>
      <c r="QFB321" s="96"/>
      <c r="QFC321" s="96"/>
      <c r="QFD321" s="96"/>
      <c r="QFE321" s="96"/>
      <c r="QFF321" s="96"/>
      <c r="QFG321" s="96"/>
      <c r="QFH321" s="96"/>
      <c r="QFI321" s="96"/>
      <c r="QFJ321" s="96"/>
      <c r="QFK321" s="96"/>
      <c r="QFL321" s="96"/>
      <c r="QFM321" s="96"/>
      <c r="QFN321" s="96"/>
      <c r="QFO321" s="96"/>
      <c r="QFP321" s="96"/>
      <c r="QFQ321" s="96"/>
      <c r="QFR321" s="96"/>
      <c r="QFS321" s="96"/>
      <c r="QFT321" s="96"/>
      <c r="QFU321" s="96"/>
      <c r="QFV321" s="96"/>
      <c r="QFW321" s="96"/>
      <c r="QFX321" s="96"/>
      <c r="QFY321" s="96"/>
      <c r="QFZ321" s="96"/>
      <c r="QGA321" s="96"/>
      <c r="QGB321" s="96"/>
      <c r="QGC321" s="96"/>
      <c r="QGD321" s="96"/>
      <c r="QGE321" s="96"/>
      <c r="QGF321" s="96"/>
      <c r="QGG321" s="96"/>
      <c r="QGH321" s="96"/>
      <c r="QGI321" s="96"/>
      <c r="QGJ321" s="96"/>
      <c r="QGK321" s="96"/>
      <c r="QGL321" s="96"/>
      <c r="QGM321" s="96"/>
      <c r="QGN321" s="96"/>
      <c r="QGO321" s="96"/>
      <c r="QGP321" s="96"/>
      <c r="QGQ321" s="96"/>
      <c r="QGR321" s="96"/>
      <c r="QGS321" s="96"/>
      <c r="QGT321" s="96"/>
      <c r="QGU321" s="96"/>
      <c r="QGV321" s="96"/>
      <c r="QGW321" s="96"/>
      <c r="QGX321" s="96"/>
      <c r="QGY321" s="96"/>
      <c r="QGZ321" s="96"/>
      <c r="QHA321" s="96"/>
      <c r="QHB321" s="96"/>
      <c r="QHC321" s="96"/>
      <c r="QHD321" s="96"/>
      <c r="QHE321" s="96"/>
      <c r="QHF321" s="96"/>
      <c r="QHG321" s="96"/>
      <c r="QHH321" s="96"/>
      <c r="QHI321" s="96"/>
      <c r="QHJ321" s="96"/>
      <c r="QHK321" s="96"/>
      <c r="QHL321" s="96"/>
      <c r="QHM321" s="96"/>
      <c r="QHN321" s="96"/>
      <c r="QHO321" s="96"/>
      <c r="QHP321" s="96"/>
      <c r="QHQ321" s="96"/>
      <c r="QHR321" s="96"/>
      <c r="QHS321" s="96"/>
      <c r="QHT321" s="96"/>
      <c r="QHU321" s="96"/>
      <c r="QHV321" s="96"/>
      <c r="QHW321" s="96"/>
      <c r="QHX321" s="96"/>
      <c r="QHY321" s="96"/>
      <c r="QHZ321" s="96"/>
      <c r="QIA321" s="96"/>
      <c r="QIB321" s="96"/>
      <c r="QIC321" s="96"/>
      <c r="QID321" s="96"/>
      <c r="QIE321" s="96"/>
      <c r="QIF321" s="96"/>
      <c r="QIG321" s="96"/>
      <c r="QIH321" s="96"/>
      <c r="QII321" s="96"/>
      <c r="QIJ321" s="96"/>
      <c r="QIK321" s="96"/>
      <c r="QIL321" s="96"/>
      <c r="QIM321" s="96"/>
      <c r="QIN321" s="96"/>
      <c r="QIO321" s="96"/>
      <c r="QIP321" s="96"/>
      <c r="QIQ321" s="96"/>
      <c r="QIR321" s="96"/>
      <c r="QIS321" s="96"/>
      <c r="QIT321" s="96"/>
      <c r="QIU321" s="96"/>
      <c r="QIV321" s="96"/>
      <c r="QIW321" s="96"/>
      <c r="QIX321" s="96"/>
      <c r="QIY321" s="96"/>
      <c r="QIZ321" s="96"/>
      <c r="QJA321" s="96"/>
      <c r="QJB321" s="96"/>
      <c r="QJC321" s="96"/>
      <c r="QJD321" s="96"/>
      <c r="QJE321" s="96"/>
      <c r="QJF321" s="96"/>
      <c r="QJG321" s="96"/>
      <c r="QJH321" s="96"/>
      <c r="QJI321" s="96"/>
      <c r="QJJ321" s="96"/>
      <c r="QJK321" s="96"/>
      <c r="QJL321" s="96"/>
      <c r="QJM321" s="96"/>
      <c r="QJN321" s="96"/>
      <c r="QJO321" s="96"/>
      <c r="QJP321" s="96"/>
      <c r="QJQ321" s="96"/>
      <c r="QJR321" s="96"/>
      <c r="QJS321" s="96"/>
      <c r="QJT321" s="96"/>
      <c r="QJU321" s="96"/>
      <c r="QJV321" s="96"/>
      <c r="QJW321" s="96"/>
      <c r="QJX321" s="96"/>
      <c r="QJY321" s="96"/>
      <c r="QJZ321" s="96"/>
      <c r="QKA321" s="96"/>
      <c r="QKB321" s="96"/>
      <c r="QKC321" s="96"/>
      <c r="QKD321" s="96"/>
      <c r="QKE321" s="96"/>
      <c r="QKF321" s="96"/>
      <c r="QKG321" s="96"/>
      <c r="QKH321" s="96"/>
      <c r="QKI321" s="96"/>
      <c r="QKJ321" s="96"/>
      <c r="QKK321" s="96"/>
      <c r="QKL321" s="96"/>
      <c r="QKM321" s="96"/>
      <c r="QKN321" s="96"/>
      <c r="QKO321" s="96"/>
      <c r="QKP321" s="96"/>
      <c r="QKQ321" s="96"/>
      <c r="QKR321" s="96"/>
      <c r="QKS321" s="96"/>
      <c r="QKT321" s="96"/>
      <c r="QKU321" s="96"/>
      <c r="QKV321" s="96"/>
      <c r="QKW321" s="96"/>
      <c r="QKX321" s="96"/>
      <c r="QKY321" s="96"/>
      <c r="QKZ321" s="96"/>
      <c r="QLA321" s="96"/>
      <c r="QLB321" s="96"/>
      <c r="QLC321" s="96"/>
      <c r="QLD321" s="96"/>
      <c r="QLE321" s="96"/>
      <c r="QLF321" s="96"/>
      <c r="QLG321" s="96"/>
      <c r="QLH321" s="96"/>
      <c r="QLI321" s="96"/>
      <c r="QLJ321" s="96"/>
      <c r="QLK321" s="96"/>
      <c r="QLL321" s="96"/>
      <c r="QLM321" s="96"/>
      <c r="QLN321" s="96"/>
      <c r="QLO321" s="96"/>
      <c r="QLP321" s="96"/>
      <c r="QLQ321" s="96"/>
      <c r="QLR321" s="96"/>
      <c r="QLS321" s="96"/>
      <c r="QLT321" s="96"/>
      <c r="QLU321" s="96"/>
      <c r="QLV321" s="96"/>
      <c r="QLW321" s="96"/>
      <c r="QLX321" s="96"/>
      <c r="QLY321" s="96"/>
      <c r="QLZ321" s="96"/>
      <c r="QMA321" s="96"/>
      <c r="QMB321" s="96"/>
      <c r="QMC321" s="96"/>
      <c r="QMD321" s="96"/>
      <c r="QME321" s="96"/>
      <c r="QMF321" s="96"/>
      <c r="QMG321" s="96"/>
      <c r="QMH321" s="96"/>
      <c r="QMI321" s="96"/>
      <c r="QMJ321" s="96"/>
      <c r="QMK321" s="96"/>
      <c r="QML321" s="96"/>
      <c r="QMM321" s="96"/>
      <c r="QMN321" s="96"/>
      <c r="QMO321" s="96"/>
      <c r="QMP321" s="96"/>
      <c r="QMQ321" s="96"/>
      <c r="QMR321" s="96"/>
      <c r="QMS321" s="96"/>
      <c r="QMT321" s="96"/>
      <c r="QMU321" s="96"/>
      <c r="QMV321" s="96"/>
      <c r="QMW321" s="96"/>
      <c r="QMX321" s="96"/>
      <c r="QMY321" s="96"/>
      <c r="QMZ321" s="96"/>
      <c r="QNA321" s="96"/>
      <c r="QNB321" s="96"/>
      <c r="QNC321" s="96"/>
      <c r="QND321" s="96"/>
      <c r="QNE321" s="96"/>
      <c r="QNF321" s="96"/>
      <c r="QNG321" s="96"/>
      <c r="QNH321" s="96"/>
      <c r="QNI321" s="96"/>
      <c r="QNJ321" s="96"/>
      <c r="QNK321" s="96"/>
      <c r="QNL321" s="96"/>
      <c r="QNM321" s="96"/>
      <c r="QNN321" s="96"/>
      <c r="QNO321" s="96"/>
      <c r="QNP321" s="96"/>
      <c r="QNQ321" s="96"/>
      <c r="QNR321" s="96"/>
      <c r="QNS321" s="96"/>
      <c r="QNT321" s="96"/>
      <c r="QNU321" s="96"/>
      <c r="QNV321" s="96"/>
      <c r="QNW321" s="96"/>
      <c r="QNX321" s="96"/>
      <c r="QNY321" s="96"/>
      <c r="QNZ321" s="96"/>
      <c r="QOA321" s="96"/>
      <c r="QOB321" s="96"/>
      <c r="QOC321" s="96"/>
      <c r="QOD321" s="96"/>
      <c r="QOE321" s="96"/>
      <c r="QOF321" s="96"/>
      <c r="QOG321" s="96"/>
      <c r="QOH321" s="96"/>
      <c r="QOI321" s="96"/>
      <c r="QOJ321" s="96"/>
      <c r="QOK321" s="96"/>
      <c r="QOL321" s="96"/>
      <c r="QOM321" s="96"/>
      <c r="QON321" s="96"/>
      <c r="QOO321" s="96"/>
      <c r="QOP321" s="96"/>
      <c r="QOQ321" s="96"/>
      <c r="QOR321" s="96"/>
      <c r="QOS321" s="96"/>
      <c r="QOT321" s="96"/>
      <c r="QOU321" s="96"/>
      <c r="QOV321" s="96"/>
      <c r="QOW321" s="96"/>
      <c r="QOX321" s="96"/>
      <c r="QOY321" s="96"/>
      <c r="QOZ321" s="96"/>
      <c r="QPA321" s="96"/>
      <c r="QPB321" s="96"/>
      <c r="QPC321" s="96"/>
      <c r="QPD321" s="96"/>
      <c r="QPE321" s="96"/>
      <c r="QPF321" s="96"/>
      <c r="QPG321" s="96"/>
      <c r="QPH321" s="96"/>
      <c r="QPI321" s="96"/>
      <c r="QPJ321" s="96"/>
      <c r="QPK321" s="96"/>
      <c r="QPL321" s="96"/>
      <c r="QPM321" s="96"/>
      <c r="QPN321" s="96"/>
      <c r="QPO321" s="96"/>
      <c r="QPP321" s="96"/>
      <c r="QPQ321" s="96"/>
      <c r="QPR321" s="96"/>
      <c r="QPS321" s="96"/>
      <c r="QPT321" s="96"/>
      <c r="QPU321" s="96"/>
      <c r="QPV321" s="96"/>
      <c r="QPW321" s="96"/>
      <c r="QPX321" s="96"/>
      <c r="QPY321" s="96"/>
      <c r="QPZ321" s="96"/>
      <c r="QQA321" s="96"/>
      <c r="QQB321" s="96"/>
      <c r="QQC321" s="96"/>
      <c r="QQD321" s="96"/>
      <c r="QQE321" s="96"/>
      <c r="QQF321" s="96"/>
      <c r="QQG321" s="96"/>
      <c r="QQH321" s="96"/>
      <c r="QQI321" s="96"/>
      <c r="QQJ321" s="96"/>
      <c r="QQK321" s="96"/>
      <c r="QQL321" s="96"/>
      <c r="QQM321" s="96"/>
      <c r="QQN321" s="96"/>
      <c r="QQO321" s="96"/>
      <c r="QQP321" s="96"/>
      <c r="QQQ321" s="96"/>
      <c r="QQR321" s="96"/>
      <c r="QQS321" s="96"/>
      <c r="QQT321" s="96"/>
      <c r="QQU321" s="96"/>
      <c r="QQV321" s="96"/>
      <c r="QQW321" s="96"/>
      <c r="QQX321" s="96"/>
      <c r="QQY321" s="96"/>
      <c r="QQZ321" s="96"/>
      <c r="QRA321" s="96"/>
      <c r="QRB321" s="96"/>
      <c r="QRC321" s="96"/>
      <c r="QRD321" s="96"/>
      <c r="QRE321" s="96"/>
      <c r="QRF321" s="96"/>
      <c r="QRG321" s="96"/>
      <c r="QRH321" s="96"/>
      <c r="QRI321" s="96"/>
      <c r="QRJ321" s="96"/>
      <c r="QRK321" s="96"/>
      <c r="QRL321" s="96"/>
      <c r="QRM321" s="96"/>
      <c r="QRN321" s="96"/>
      <c r="QRO321" s="96"/>
      <c r="QRP321" s="96"/>
      <c r="QRQ321" s="96"/>
      <c r="QRR321" s="96"/>
      <c r="QRS321" s="96"/>
      <c r="QRT321" s="96"/>
      <c r="QRU321" s="96"/>
      <c r="QRV321" s="96"/>
      <c r="QRW321" s="96"/>
      <c r="QRX321" s="96"/>
      <c r="QRY321" s="96"/>
      <c r="QRZ321" s="96"/>
      <c r="QSA321" s="96"/>
      <c r="QSB321" s="96"/>
      <c r="QSC321" s="96"/>
      <c r="QSD321" s="96"/>
      <c r="QSE321" s="96"/>
      <c r="QSF321" s="96"/>
      <c r="QSG321" s="96"/>
      <c r="QSH321" s="96"/>
      <c r="QSI321" s="96"/>
      <c r="QSJ321" s="96"/>
      <c r="QSK321" s="96"/>
      <c r="QSL321" s="96"/>
      <c r="QSM321" s="96"/>
      <c r="QSN321" s="96"/>
      <c r="QSO321" s="96"/>
      <c r="QSP321" s="96"/>
      <c r="QSQ321" s="96"/>
      <c r="QSR321" s="96"/>
      <c r="QSS321" s="96"/>
      <c r="QST321" s="96"/>
      <c r="QSU321" s="96"/>
      <c r="QSV321" s="96"/>
      <c r="QSW321" s="96"/>
      <c r="QSX321" s="96"/>
      <c r="QSY321" s="96"/>
      <c r="QSZ321" s="96"/>
      <c r="QTA321" s="96"/>
      <c r="QTB321" s="96"/>
      <c r="QTC321" s="96"/>
      <c r="QTD321" s="96"/>
      <c r="QTE321" s="96"/>
      <c r="QTF321" s="96"/>
      <c r="QTG321" s="96"/>
      <c r="QTH321" s="96"/>
      <c r="QTI321" s="96"/>
      <c r="QTJ321" s="96"/>
      <c r="QTK321" s="96"/>
      <c r="QTL321" s="96"/>
      <c r="QTM321" s="96"/>
      <c r="QTN321" s="96"/>
      <c r="QTO321" s="96"/>
      <c r="QTP321" s="96"/>
      <c r="QTQ321" s="96"/>
      <c r="QTR321" s="96"/>
      <c r="QTS321" s="96"/>
      <c r="QTT321" s="96"/>
      <c r="QTU321" s="96"/>
      <c r="QTV321" s="96"/>
      <c r="QTW321" s="96"/>
      <c r="QTX321" s="96"/>
      <c r="QTY321" s="96"/>
      <c r="QTZ321" s="96"/>
      <c r="QUA321" s="96"/>
      <c r="QUB321" s="96"/>
      <c r="QUC321" s="96"/>
      <c r="QUD321" s="96"/>
      <c r="QUE321" s="96"/>
      <c r="QUF321" s="96"/>
      <c r="QUG321" s="96"/>
      <c r="QUH321" s="96"/>
      <c r="QUI321" s="96"/>
      <c r="QUJ321" s="96"/>
      <c r="QUK321" s="96"/>
      <c r="QUL321" s="96"/>
      <c r="QUM321" s="96"/>
      <c r="QUN321" s="96"/>
      <c r="QUO321" s="96"/>
      <c r="QUP321" s="96"/>
      <c r="QUQ321" s="96"/>
      <c r="QUR321" s="96"/>
      <c r="QUS321" s="96"/>
      <c r="QUT321" s="96"/>
      <c r="QUU321" s="96"/>
      <c r="QUV321" s="96"/>
      <c r="QUW321" s="96"/>
      <c r="QUX321" s="96"/>
      <c r="QUY321" s="96"/>
      <c r="QUZ321" s="96"/>
      <c r="QVA321" s="96"/>
      <c r="QVB321" s="96"/>
      <c r="QVC321" s="96"/>
      <c r="QVD321" s="96"/>
      <c r="QVE321" s="96"/>
      <c r="QVF321" s="96"/>
      <c r="QVG321" s="96"/>
      <c r="QVH321" s="96"/>
      <c r="QVI321" s="96"/>
      <c r="QVJ321" s="96"/>
      <c r="QVK321" s="96"/>
      <c r="QVL321" s="96"/>
      <c r="QVM321" s="96"/>
      <c r="QVN321" s="96"/>
      <c r="QVO321" s="96"/>
      <c r="QVP321" s="96"/>
      <c r="QVQ321" s="96"/>
      <c r="QVR321" s="96"/>
      <c r="QVS321" s="96"/>
      <c r="QVT321" s="96"/>
      <c r="QVU321" s="96"/>
      <c r="QVV321" s="96"/>
      <c r="QVW321" s="96"/>
      <c r="QVX321" s="96"/>
      <c r="QVY321" s="96"/>
      <c r="QVZ321" s="96"/>
      <c r="QWA321" s="96"/>
      <c r="QWB321" s="96"/>
      <c r="QWC321" s="96"/>
      <c r="QWD321" s="96"/>
      <c r="QWE321" s="96"/>
      <c r="QWF321" s="96"/>
      <c r="QWG321" s="96"/>
      <c r="QWH321" s="96"/>
      <c r="QWI321" s="96"/>
      <c r="QWJ321" s="96"/>
      <c r="QWK321" s="96"/>
      <c r="QWL321" s="96"/>
      <c r="QWM321" s="96"/>
      <c r="QWN321" s="96"/>
      <c r="QWO321" s="96"/>
      <c r="QWP321" s="96"/>
      <c r="QWQ321" s="96"/>
      <c r="QWR321" s="96"/>
      <c r="QWS321" s="96"/>
      <c r="QWT321" s="96"/>
      <c r="QWU321" s="96"/>
      <c r="QWV321" s="96"/>
      <c r="QWW321" s="96"/>
      <c r="QWX321" s="96"/>
      <c r="QWY321" s="96"/>
      <c r="QWZ321" s="96"/>
      <c r="QXA321" s="96"/>
      <c r="QXB321" s="96"/>
      <c r="QXC321" s="96"/>
      <c r="QXD321" s="96"/>
      <c r="QXE321" s="96"/>
      <c r="QXF321" s="96"/>
      <c r="QXG321" s="96"/>
      <c r="QXH321" s="96"/>
      <c r="QXI321" s="96"/>
      <c r="QXJ321" s="96"/>
      <c r="QXK321" s="96"/>
      <c r="QXL321" s="96"/>
      <c r="QXM321" s="96"/>
      <c r="QXN321" s="96"/>
      <c r="QXO321" s="96"/>
      <c r="QXP321" s="96"/>
      <c r="QXQ321" s="96"/>
      <c r="QXR321" s="96"/>
      <c r="QXS321" s="96"/>
      <c r="QXT321" s="96"/>
      <c r="QXU321" s="96"/>
      <c r="QXV321" s="96"/>
      <c r="QXW321" s="96"/>
      <c r="QXX321" s="96"/>
      <c r="QXY321" s="96"/>
      <c r="QXZ321" s="96"/>
      <c r="QYA321" s="96"/>
      <c r="QYB321" s="96"/>
      <c r="QYC321" s="96"/>
      <c r="QYD321" s="96"/>
      <c r="QYE321" s="96"/>
      <c r="QYF321" s="96"/>
      <c r="QYG321" s="96"/>
      <c r="QYH321" s="96"/>
      <c r="QYI321" s="96"/>
      <c r="QYJ321" s="96"/>
      <c r="QYK321" s="96"/>
      <c r="QYL321" s="96"/>
      <c r="QYM321" s="96"/>
      <c r="QYN321" s="96"/>
      <c r="QYO321" s="96"/>
      <c r="QYP321" s="96"/>
      <c r="QYQ321" s="96"/>
      <c r="QYR321" s="96"/>
      <c r="QYS321" s="96"/>
      <c r="QYT321" s="96"/>
      <c r="QYU321" s="96"/>
      <c r="QYV321" s="96"/>
      <c r="QYW321" s="96"/>
      <c r="QYX321" s="96"/>
      <c r="QYY321" s="96"/>
      <c r="QYZ321" s="96"/>
      <c r="QZA321" s="96"/>
      <c r="QZB321" s="96"/>
      <c r="QZC321" s="96"/>
      <c r="QZD321" s="96"/>
      <c r="QZE321" s="96"/>
      <c r="QZF321" s="96"/>
      <c r="QZG321" s="96"/>
      <c r="QZH321" s="96"/>
      <c r="QZI321" s="96"/>
      <c r="QZJ321" s="96"/>
      <c r="QZK321" s="96"/>
      <c r="QZL321" s="96"/>
      <c r="QZM321" s="96"/>
      <c r="QZN321" s="96"/>
      <c r="QZO321" s="96"/>
      <c r="QZP321" s="96"/>
      <c r="QZQ321" s="96"/>
      <c r="QZR321" s="96"/>
      <c r="QZS321" s="96"/>
      <c r="QZT321" s="96"/>
      <c r="QZU321" s="96"/>
      <c r="QZV321" s="96"/>
      <c r="QZW321" s="96"/>
      <c r="QZX321" s="96"/>
      <c r="QZY321" s="96"/>
      <c r="QZZ321" s="96"/>
      <c r="RAA321" s="96"/>
      <c r="RAB321" s="96"/>
      <c r="RAC321" s="96"/>
      <c r="RAD321" s="96"/>
      <c r="RAE321" s="96"/>
      <c r="RAF321" s="96"/>
      <c r="RAG321" s="96"/>
      <c r="RAH321" s="96"/>
      <c r="RAI321" s="96"/>
      <c r="RAJ321" s="96"/>
      <c r="RAK321" s="96"/>
      <c r="RAL321" s="96"/>
      <c r="RAM321" s="96"/>
      <c r="RAN321" s="96"/>
      <c r="RAO321" s="96"/>
      <c r="RAP321" s="96"/>
      <c r="RAQ321" s="96"/>
      <c r="RAR321" s="96"/>
      <c r="RAS321" s="96"/>
      <c r="RAT321" s="96"/>
      <c r="RAU321" s="96"/>
      <c r="RAV321" s="96"/>
      <c r="RAW321" s="96"/>
      <c r="RAX321" s="96"/>
      <c r="RAY321" s="96"/>
      <c r="RAZ321" s="96"/>
      <c r="RBA321" s="96"/>
      <c r="RBB321" s="96"/>
      <c r="RBC321" s="96"/>
      <c r="RBD321" s="96"/>
      <c r="RBE321" s="96"/>
      <c r="RBF321" s="96"/>
      <c r="RBG321" s="96"/>
      <c r="RBH321" s="96"/>
      <c r="RBI321" s="96"/>
      <c r="RBJ321" s="96"/>
      <c r="RBK321" s="96"/>
      <c r="RBL321" s="96"/>
      <c r="RBM321" s="96"/>
      <c r="RBN321" s="96"/>
      <c r="RBO321" s="96"/>
      <c r="RBP321" s="96"/>
      <c r="RBQ321" s="96"/>
      <c r="RBR321" s="96"/>
      <c r="RBS321" s="96"/>
      <c r="RBT321" s="96"/>
      <c r="RBU321" s="96"/>
      <c r="RBV321" s="96"/>
      <c r="RBW321" s="96"/>
      <c r="RBX321" s="96"/>
      <c r="RBY321" s="96"/>
      <c r="RBZ321" s="96"/>
      <c r="RCA321" s="96"/>
      <c r="RCB321" s="96"/>
      <c r="RCC321" s="96"/>
      <c r="RCD321" s="96"/>
      <c r="RCE321" s="96"/>
      <c r="RCF321" s="96"/>
      <c r="RCG321" s="96"/>
      <c r="RCH321" s="96"/>
      <c r="RCI321" s="96"/>
      <c r="RCJ321" s="96"/>
      <c r="RCK321" s="96"/>
      <c r="RCL321" s="96"/>
      <c r="RCM321" s="96"/>
      <c r="RCN321" s="96"/>
      <c r="RCO321" s="96"/>
      <c r="RCP321" s="96"/>
      <c r="RCQ321" s="96"/>
      <c r="RCR321" s="96"/>
      <c r="RCS321" s="96"/>
      <c r="RCT321" s="96"/>
      <c r="RCU321" s="96"/>
      <c r="RCV321" s="96"/>
      <c r="RCW321" s="96"/>
      <c r="RCX321" s="96"/>
      <c r="RCY321" s="96"/>
      <c r="RCZ321" s="96"/>
      <c r="RDA321" s="96"/>
      <c r="RDB321" s="96"/>
      <c r="RDC321" s="96"/>
      <c r="RDD321" s="96"/>
      <c r="RDE321" s="96"/>
      <c r="RDF321" s="96"/>
      <c r="RDG321" s="96"/>
      <c r="RDH321" s="96"/>
      <c r="RDI321" s="96"/>
      <c r="RDJ321" s="96"/>
      <c r="RDK321" s="96"/>
      <c r="RDL321" s="96"/>
      <c r="RDM321" s="96"/>
      <c r="RDN321" s="96"/>
      <c r="RDO321" s="96"/>
      <c r="RDP321" s="96"/>
      <c r="RDQ321" s="96"/>
      <c r="RDR321" s="96"/>
      <c r="RDS321" s="96"/>
      <c r="RDT321" s="96"/>
      <c r="RDU321" s="96"/>
      <c r="RDV321" s="96"/>
      <c r="RDW321" s="96"/>
      <c r="RDX321" s="96"/>
      <c r="RDY321" s="96"/>
      <c r="RDZ321" s="96"/>
      <c r="REA321" s="96"/>
      <c r="REB321" s="96"/>
      <c r="REC321" s="96"/>
      <c r="RED321" s="96"/>
      <c r="REE321" s="96"/>
      <c r="REF321" s="96"/>
      <c r="REG321" s="96"/>
      <c r="REH321" s="96"/>
      <c r="REI321" s="96"/>
      <c r="REJ321" s="96"/>
      <c r="REK321" s="96"/>
      <c r="REL321" s="96"/>
      <c r="REM321" s="96"/>
      <c r="REN321" s="96"/>
      <c r="REO321" s="96"/>
      <c r="REP321" s="96"/>
      <c r="REQ321" s="96"/>
      <c r="RER321" s="96"/>
      <c r="RES321" s="96"/>
      <c r="RET321" s="96"/>
      <c r="REU321" s="96"/>
      <c r="REV321" s="96"/>
      <c r="REW321" s="96"/>
      <c r="REX321" s="96"/>
      <c r="REY321" s="96"/>
      <c r="REZ321" s="96"/>
      <c r="RFA321" s="96"/>
      <c r="RFB321" s="96"/>
      <c r="RFC321" s="96"/>
      <c r="RFD321" s="96"/>
      <c r="RFE321" s="96"/>
      <c r="RFF321" s="96"/>
      <c r="RFG321" s="96"/>
      <c r="RFH321" s="96"/>
      <c r="RFI321" s="96"/>
      <c r="RFJ321" s="96"/>
      <c r="RFK321" s="96"/>
      <c r="RFL321" s="96"/>
      <c r="RFM321" s="96"/>
      <c r="RFN321" s="96"/>
      <c r="RFO321" s="96"/>
      <c r="RFP321" s="96"/>
      <c r="RFQ321" s="96"/>
      <c r="RFR321" s="96"/>
      <c r="RFS321" s="96"/>
      <c r="RFT321" s="96"/>
      <c r="RFU321" s="96"/>
      <c r="RFV321" s="96"/>
      <c r="RFW321" s="96"/>
      <c r="RFX321" s="96"/>
      <c r="RFY321" s="96"/>
      <c r="RFZ321" s="96"/>
      <c r="RGA321" s="96"/>
      <c r="RGB321" s="96"/>
      <c r="RGC321" s="96"/>
      <c r="RGD321" s="96"/>
      <c r="RGE321" s="96"/>
      <c r="RGF321" s="96"/>
      <c r="RGG321" s="96"/>
      <c r="RGH321" s="96"/>
      <c r="RGI321" s="96"/>
      <c r="RGJ321" s="96"/>
      <c r="RGK321" s="96"/>
      <c r="RGL321" s="96"/>
      <c r="RGM321" s="96"/>
      <c r="RGN321" s="96"/>
      <c r="RGO321" s="96"/>
      <c r="RGP321" s="96"/>
      <c r="RGQ321" s="96"/>
      <c r="RGR321" s="96"/>
      <c r="RGS321" s="96"/>
      <c r="RGT321" s="96"/>
      <c r="RGU321" s="96"/>
      <c r="RGV321" s="96"/>
      <c r="RGW321" s="96"/>
      <c r="RGX321" s="96"/>
      <c r="RGY321" s="96"/>
      <c r="RGZ321" s="96"/>
      <c r="RHA321" s="96"/>
      <c r="RHB321" s="96"/>
      <c r="RHC321" s="96"/>
      <c r="RHD321" s="96"/>
      <c r="RHE321" s="96"/>
      <c r="RHF321" s="96"/>
      <c r="RHG321" s="96"/>
      <c r="RHH321" s="96"/>
      <c r="RHI321" s="96"/>
      <c r="RHJ321" s="96"/>
      <c r="RHK321" s="96"/>
      <c r="RHL321" s="96"/>
      <c r="RHM321" s="96"/>
      <c r="RHN321" s="96"/>
      <c r="RHO321" s="96"/>
      <c r="RHP321" s="96"/>
      <c r="RHQ321" s="96"/>
      <c r="RHR321" s="96"/>
      <c r="RHS321" s="96"/>
      <c r="RHT321" s="96"/>
      <c r="RHU321" s="96"/>
      <c r="RHV321" s="96"/>
      <c r="RHW321" s="96"/>
      <c r="RHX321" s="96"/>
      <c r="RHY321" s="96"/>
      <c r="RHZ321" s="96"/>
      <c r="RIA321" s="96"/>
      <c r="RIB321" s="96"/>
      <c r="RIC321" s="96"/>
      <c r="RID321" s="96"/>
      <c r="RIE321" s="96"/>
      <c r="RIF321" s="96"/>
      <c r="RIG321" s="96"/>
      <c r="RIH321" s="96"/>
      <c r="RII321" s="96"/>
      <c r="RIJ321" s="96"/>
      <c r="RIK321" s="96"/>
      <c r="RIL321" s="96"/>
      <c r="RIM321" s="96"/>
      <c r="RIN321" s="96"/>
      <c r="RIO321" s="96"/>
      <c r="RIP321" s="96"/>
      <c r="RIQ321" s="96"/>
      <c r="RIR321" s="96"/>
      <c r="RIS321" s="96"/>
      <c r="RIT321" s="96"/>
      <c r="RIU321" s="96"/>
      <c r="RIV321" s="96"/>
      <c r="RIW321" s="96"/>
      <c r="RIX321" s="96"/>
      <c r="RIY321" s="96"/>
      <c r="RIZ321" s="96"/>
      <c r="RJA321" s="96"/>
      <c r="RJB321" s="96"/>
      <c r="RJC321" s="96"/>
      <c r="RJD321" s="96"/>
      <c r="RJE321" s="96"/>
      <c r="RJF321" s="96"/>
      <c r="RJG321" s="96"/>
      <c r="RJH321" s="96"/>
      <c r="RJI321" s="96"/>
      <c r="RJJ321" s="96"/>
      <c r="RJK321" s="96"/>
      <c r="RJL321" s="96"/>
      <c r="RJM321" s="96"/>
      <c r="RJN321" s="96"/>
      <c r="RJO321" s="96"/>
      <c r="RJP321" s="96"/>
      <c r="RJQ321" s="96"/>
      <c r="RJR321" s="96"/>
      <c r="RJS321" s="96"/>
      <c r="RJT321" s="96"/>
      <c r="RJU321" s="96"/>
      <c r="RJV321" s="96"/>
      <c r="RJW321" s="96"/>
      <c r="RJX321" s="96"/>
      <c r="RJY321" s="96"/>
      <c r="RJZ321" s="96"/>
      <c r="RKA321" s="96"/>
      <c r="RKB321" s="96"/>
      <c r="RKC321" s="96"/>
      <c r="RKD321" s="96"/>
      <c r="RKE321" s="96"/>
      <c r="RKF321" s="96"/>
      <c r="RKG321" s="96"/>
      <c r="RKH321" s="96"/>
      <c r="RKI321" s="96"/>
      <c r="RKJ321" s="96"/>
      <c r="RKK321" s="96"/>
      <c r="RKL321" s="96"/>
      <c r="RKM321" s="96"/>
      <c r="RKN321" s="96"/>
      <c r="RKO321" s="96"/>
      <c r="RKP321" s="96"/>
      <c r="RKQ321" s="96"/>
      <c r="RKR321" s="96"/>
      <c r="RKS321" s="96"/>
      <c r="RKT321" s="96"/>
      <c r="RKU321" s="96"/>
      <c r="RKV321" s="96"/>
      <c r="RKW321" s="96"/>
      <c r="RKX321" s="96"/>
      <c r="RKY321" s="96"/>
      <c r="RKZ321" s="96"/>
      <c r="RLA321" s="96"/>
      <c r="RLB321" s="96"/>
      <c r="RLC321" s="96"/>
      <c r="RLD321" s="96"/>
      <c r="RLE321" s="96"/>
      <c r="RLF321" s="96"/>
      <c r="RLG321" s="96"/>
      <c r="RLH321" s="96"/>
      <c r="RLI321" s="96"/>
      <c r="RLJ321" s="96"/>
      <c r="RLK321" s="96"/>
      <c r="RLL321" s="96"/>
      <c r="RLM321" s="96"/>
      <c r="RLN321" s="96"/>
      <c r="RLO321" s="96"/>
      <c r="RLP321" s="96"/>
      <c r="RLQ321" s="96"/>
      <c r="RLR321" s="96"/>
      <c r="RLS321" s="96"/>
      <c r="RLT321" s="96"/>
      <c r="RLU321" s="96"/>
      <c r="RLV321" s="96"/>
      <c r="RLW321" s="96"/>
      <c r="RLX321" s="96"/>
      <c r="RLY321" s="96"/>
      <c r="RLZ321" s="96"/>
      <c r="RMA321" s="96"/>
      <c r="RMB321" s="96"/>
      <c r="RMC321" s="96"/>
      <c r="RMD321" s="96"/>
      <c r="RME321" s="96"/>
      <c r="RMF321" s="96"/>
      <c r="RMG321" s="96"/>
      <c r="RMH321" s="96"/>
      <c r="RMI321" s="96"/>
      <c r="RMJ321" s="96"/>
      <c r="RMK321" s="96"/>
      <c r="RML321" s="96"/>
      <c r="RMM321" s="96"/>
      <c r="RMN321" s="96"/>
      <c r="RMO321" s="96"/>
      <c r="RMP321" s="96"/>
      <c r="RMQ321" s="96"/>
      <c r="RMR321" s="96"/>
      <c r="RMS321" s="96"/>
      <c r="RMT321" s="96"/>
      <c r="RMU321" s="96"/>
      <c r="RMV321" s="96"/>
      <c r="RMW321" s="96"/>
      <c r="RMX321" s="96"/>
      <c r="RMY321" s="96"/>
      <c r="RMZ321" s="96"/>
      <c r="RNA321" s="96"/>
      <c r="RNB321" s="96"/>
      <c r="RNC321" s="96"/>
      <c r="RND321" s="96"/>
      <c r="RNE321" s="96"/>
      <c r="RNF321" s="96"/>
      <c r="RNG321" s="96"/>
      <c r="RNH321" s="96"/>
      <c r="RNI321" s="96"/>
      <c r="RNJ321" s="96"/>
      <c r="RNK321" s="96"/>
      <c r="RNL321" s="96"/>
      <c r="RNM321" s="96"/>
      <c r="RNN321" s="96"/>
      <c r="RNO321" s="96"/>
      <c r="RNP321" s="96"/>
      <c r="RNQ321" s="96"/>
      <c r="RNR321" s="96"/>
      <c r="RNS321" s="96"/>
      <c r="RNT321" s="96"/>
      <c r="RNU321" s="96"/>
      <c r="RNV321" s="96"/>
      <c r="RNW321" s="96"/>
      <c r="RNX321" s="96"/>
      <c r="RNY321" s="96"/>
      <c r="RNZ321" s="96"/>
      <c r="ROA321" s="96"/>
      <c r="ROB321" s="96"/>
      <c r="ROC321" s="96"/>
      <c r="ROD321" s="96"/>
      <c r="ROE321" s="96"/>
      <c r="ROF321" s="96"/>
      <c r="ROG321" s="96"/>
      <c r="ROH321" s="96"/>
      <c r="ROI321" s="96"/>
      <c r="ROJ321" s="96"/>
      <c r="ROK321" s="96"/>
      <c r="ROL321" s="96"/>
      <c r="ROM321" s="96"/>
      <c r="RON321" s="96"/>
      <c r="ROO321" s="96"/>
      <c r="ROP321" s="96"/>
      <c r="ROQ321" s="96"/>
      <c r="ROR321" s="96"/>
      <c r="ROS321" s="96"/>
      <c r="ROT321" s="96"/>
      <c r="ROU321" s="96"/>
      <c r="ROV321" s="96"/>
      <c r="ROW321" s="96"/>
      <c r="ROX321" s="96"/>
      <c r="ROY321" s="96"/>
      <c r="ROZ321" s="96"/>
      <c r="RPA321" s="96"/>
      <c r="RPB321" s="96"/>
      <c r="RPC321" s="96"/>
      <c r="RPD321" s="96"/>
      <c r="RPE321" s="96"/>
      <c r="RPF321" s="96"/>
      <c r="RPG321" s="96"/>
      <c r="RPH321" s="96"/>
      <c r="RPI321" s="96"/>
      <c r="RPJ321" s="96"/>
      <c r="RPK321" s="96"/>
      <c r="RPL321" s="96"/>
      <c r="RPM321" s="96"/>
      <c r="RPN321" s="96"/>
      <c r="RPO321" s="96"/>
      <c r="RPP321" s="96"/>
      <c r="RPQ321" s="96"/>
      <c r="RPR321" s="96"/>
      <c r="RPS321" s="96"/>
      <c r="RPT321" s="96"/>
      <c r="RPU321" s="96"/>
      <c r="RPV321" s="96"/>
      <c r="RPW321" s="96"/>
      <c r="RPX321" s="96"/>
      <c r="RPY321" s="96"/>
      <c r="RPZ321" s="96"/>
      <c r="RQA321" s="96"/>
      <c r="RQB321" s="96"/>
      <c r="RQC321" s="96"/>
      <c r="RQD321" s="96"/>
      <c r="RQE321" s="96"/>
      <c r="RQF321" s="96"/>
      <c r="RQG321" s="96"/>
      <c r="RQH321" s="96"/>
      <c r="RQI321" s="96"/>
      <c r="RQJ321" s="96"/>
      <c r="RQK321" s="96"/>
      <c r="RQL321" s="96"/>
      <c r="RQM321" s="96"/>
      <c r="RQN321" s="96"/>
      <c r="RQO321" s="96"/>
      <c r="RQP321" s="96"/>
      <c r="RQQ321" s="96"/>
      <c r="RQR321" s="96"/>
      <c r="RQS321" s="96"/>
      <c r="RQT321" s="96"/>
      <c r="RQU321" s="96"/>
      <c r="RQV321" s="96"/>
      <c r="RQW321" s="96"/>
      <c r="RQX321" s="96"/>
      <c r="RQY321" s="96"/>
      <c r="RQZ321" s="96"/>
      <c r="RRA321" s="96"/>
      <c r="RRB321" s="96"/>
      <c r="RRC321" s="96"/>
      <c r="RRD321" s="96"/>
      <c r="RRE321" s="96"/>
      <c r="RRF321" s="96"/>
      <c r="RRG321" s="96"/>
      <c r="RRH321" s="96"/>
      <c r="RRI321" s="96"/>
      <c r="RRJ321" s="96"/>
      <c r="RRK321" s="96"/>
      <c r="RRL321" s="96"/>
      <c r="RRM321" s="96"/>
      <c r="RRN321" s="96"/>
      <c r="RRO321" s="96"/>
      <c r="RRP321" s="96"/>
      <c r="RRQ321" s="96"/>
      <c r="RRR321" s="96"/>
      <c r="RRS321" s="96"/>
      <c r="RRT321" s="96"/>
      <c r="RRU321" s="96"/>
      <c r="RRV321" s="96"/>
      <c r="RRW321" s="96"/>
      <c r="RRX321" s="96"/>
      <c r="RRY321" s="96"/>
      <c r="RRZ321" s="96"/>
      <c r="RSA321" s="96"/>
      <c r="RSB321" s="96"/>
      <c r="RSC321" s="96"/>
      <c r="RSD321" s="96"/>
      <c r="RSE321" s="96"/>
      <c r="RSF321" s="96"/>
      <c r="RSG321" s="96"/>
      <c r="RSH321" s="96"/>
      <c r="RSI321" s="96"/>
      <c r="RSJ321" s="96"/>
      <c r="RSK321" s="96"/>
      <c r="RSL321" s="96"/>
      <c r="RSM321" s="96"/>
      <c r="RSN321" s="96"/>
      <c r="RSO321" s="96"/>
      <c r="RSP321" s="96"/>
      <c r="RSQ321" s="96"/>
      <c r="RSR321" s="96"/>
      <c r="RSS321" s="96"/>
      <c r="RST321" s="96"/>
      <c r="RSU321" s="96"/>
      <c r="RSV321" s="96"/>
      <c r="RSW321" s="96"/>
      <c r="RSX321" s="96"/>
      <c r="RSY321" s="96"/>
      <c r="RSZ321" s="96"/>
      <c r="RTA321" s="96"/>
      <c r="RTB321" s="96"/>
      <c r="RTC321" s="96"/>
      <c r="RTD321" s="96"/>
      <c r="RTE321" s="96"/>
      <c r="RTF321" s="96"/>
      <c r="RTG321" s="96"/>
      <c r="RTH321" s="96"/>
      <c r="RTI321" s="96"/>
      <c r="RTJ321" s="96"/>
      <c r="RTK321" s="96"/>
      <c r="RTL321" s="96"/>
      <c r="RTM321" s="96"/>
      <c r="RTN321" s="96"/>
      <c r="RTO321" s="96"/>
      <c r="RTP321" s="96"/>
      <c r="RTQ321" s="96"/>
      <c r="RTR321" s="96"/>
      <c r="RTS321" s="96"/>
      <c r="RTT321" s="96"/>
      <c r="RTU321" s="96"/>
      <c r="RTV321" s="96"/>
      <c r="RTW321" s="96"/>
      <c r="RTX321" s="96"/>
      <c r="RTY321" s="96"/>
      <c r="RTZ321" s="96"/>
      <c r="RUA321" s="96"/>
      <c r="RUB321" s="96"/>
      <c r="RUC321" s="96"/>
      <c r="RUD321" s="96"/>
      <c r="RUE321" s="96"/>
      <c r="RUF321" s="96"/>
      <c r="RUG321" s="96"/>
      <c r="RUH321" s="96"/>
      <c r="RUI321" s="96"/>
      <c r="RUJ321" s="96"/>
      <c r="RUK321" s="96"/>
      <c r="RUL321" s="96"/>
      <c r="RUM321" s="96"/>
      <c r="RUN321" s="96"/>
      <c r="RUO321" s="96"/>
      <c r="RUP321" s="96"/>
      <c r="RUQ321" s="96"/>
      <c r="RUR321" s="96"/>
      <c r="RUS321" s="96"/>
      <c r="RUT321" s="96"/>
      <c r="RUU321" s="96"/>
      <c r="RUV321" s="96"/>
      <c r="RUW321" s="96"/>
      <c r="RUX321" s="96"/>
      <c r="RUY321" s="96"/>
      <c r="RUZ321" s="96"/>
      <c r="RVA321" s="96"/>
      <c r="RVB321" s="96"/>
      <c r="RVC321" s="96"/>
      <c r="RVD321" s="96"/>
      <c r="RVE321" s="96"/>
      <c r="RVF321" s="96"/>
      <c r="RVG321" s="96"/>
      <c r="RVH321" s="96"/>
      <c r="RVI321" s="96"/>
      <c r="RVJ321" s="96"/>
      <c r="RVK321" s="96"/>
      <c r="RVL321" s="96"/>
      <c r="RVM321" s="96"/>
      <c r="RVN321" s="96"/>
      <c r="RVO321" s="96"/>
      <c r="RVP321" s="96"/>
      <c r="RVQ321" s="96"/>
      <c r="RVR321" s="96"/>
      <c r="RVS321" s="96"/>
      <c r="RVT321" s="96"/>
      <c r="RVU321" s="96"/>
      <c r="RVV321" s="96"/>
      <c r="RVW321" s="96"/>
      <c r="RVX321" s="96"/>
      <c r="RVY321" s="96"/>
      <c r="RVZ321" s="96"/>
      <c r="RWA321" s="96"/>
      <c r="RWB321" s="96"/>
      <c r="RWC321" s="96"/>
      <c r="RWD321" s="96"/>
      <c r="RWE321" s="96"/>
      <c r="RWF321" s="96"/>
      <c r="RWG321" s="96"/>
      <c r="RWH321" s="96"/>
      <c r="RWI321" s="96"/>
      <c r="RWJ321" s="96"/>
      <c r="RWK321" s="96"/>
      <c r="RWL321" s="96"/>
      <c r="RWM321" s="96"/>
      <c r="RWN321" s="96"/>
      <c r="RWO321" s="96"/>
      <c r="RWP321" s="96"/>
      <c r="RWQ321" s="96"/>
      <c r="RWR321" s="96"/>
      <c r="RWS321" s="96"/>
      <c r="RWT321" s="96"/>
      <c r="RWU321" s="96"/>
      <c r="RWV321" s="96"/>
      <c r="RWW321" s="96"/>
      <c r="RWX321" s="96"/>
      <c r="RWY321" s="96"/>
      <c r="RWZ321" s="96"/>
      <c r="RXA321" s="96"/>
      <c r="RXB321" s="96"/>
      <c r="RXC321" s="96"/>
      <c r="RXD321" s="96"/>
      <c r="RXE321" s="96"/>
      <c r="RXF321" s="96"/>
      <c r="RXG321" s="96"/>
      <c r="RXH321" s="96"/>
      <c r="RXI321" s="96"/>
      <c r="RXJ321" s="96"/>
      <c r="RXK321" s="96"/>
      <c r="RXL321" s="96"/>
      <c r="RXM321" s="96"/>
      <c r="RXN321" s="96"/>
      <c r="RXO321" s="96"/>
      <c r="RXP321" s="96"/>
      <c r="RXQ321" s="96"/>
      <c r="RXR321" s="96"/>
      <c r="RXS321" s="96"/>
      <c r="RXT321" s="96"/>
      <c r="RXU321" s="96"/>
      <c r="RXV321" s="96"/>
      <c r="RXW321" s="96"/>
      <c r="RXX321" s="96"/>
      <c r="RXY321" s="96"/>
      <c r="RXZ321" s="96"/>
      <c r="RYA321" s="96"/>
      <c r="RYB321" s="96"/>
      <c r="RYC321" s="96"/>
      <c r="RYD321" s="96"/>
      <c r="RYE321" s="96"/>
      <c r="RYF321" s="96"/>
      <c r="RYG321" s="96"/>
      <c r="RYH321" s="96"/>
      <c r="RYI321" s="96"/>
      <c r="RYJ321" s="96"/>
      <c r="RYK321" s="96"/>
      <c r="RYL321" s="96"/>
      <c r="RYM321" s="96"/>
      <c r="RYN321" s="96"/>
      <c r="RYO321" s="96"/>
      <c r="RYP321" s="96"/>
      <c r="RYQ321" s="96"/>
      <c r="RYR321" s="96"/>
      <c r="RYS321" s="96"/>
      <c r="RYT321" s="96"/>
      <c r="RYU321" s="96"/>
      <c r="RYV321" s="96"/>
      <c r="RYW321" s="96"/>
      <c r="RYX321" s="96"/>
      <c r="RYY321" s="96"/>
      <c r="RYZ321" s="96"/>
      <c r="RZA321" s="96"/>
      <c r="RZB321" s="96"/>
      <c r="RZC321" s="96"/>
      <c r="RZD321" s="96"/>
      <c r="RZE321" s="96"/>
      <c r="RZF321" s="96"/>
      <c r="RZG321" s="96"/>
      <c r="RZH321" s="96"/>
      <c r="RZI321" s="96"/>
      <c r="RZJ321" s="96"/>
      <c r="RZK321" s="96"/>
      <c r="RZL321" s="96"/>
      <c r="RZM321" s="96"/>
      <c r="RZN321" s="96"/>
      <c r="RZO321" s="96"/>
      <c r="RZP321" s="96"/>
      <c r="RZQ321" s="96"/>
      <c r="RZR321" s="96"/>
      <c r="RZS321" s="96"/>
      <c r="RZT321" s="96"/>
      <c r="RZU321" s="96"/>
      <c r="RZV321" s="96"/>
      <c r="RZW321" s="96"/>
      <c r="RZX321" s="96"/>
      <c r="RZY321" s="96"/>
      <c r="RZZ321" s="96"/>
      <c r="SAA321" s="96"/>
      <c r="SAB321" s="96"/>
      <c r="SAC321" s="96"/>
      <c r="SAD321" s="96"/>
      <c r="SAE321" s="96"/>
      <c r="SAF321" s="96"/>
      <c r="SAG321" s="96"/>
      <c r="SAH321" s="96"/>
      <c r="SAI321" s="96"/>
      <c r="SAJ321" s="96"/>
      <c r="SAK321" s="96"/>
      <c r="SAL321" s="96"/>
      <c r="SAM321" s="96"/>
      <c r="SAN321" s="96"/>
      <c r="SAO321" s="96"/>
      <c r="SAP321" s="96"/>
      <c r="SAQ321" s="96"/>
      <c r="SAR321" s="96"/>
      <c r="SAS321" s="96"/>
      <c r="SAT321" s="96"/>
      <c r="SAU321" s="96"/>
      <c r="SAV321" s="96"/>
      <c r="SAW321" s="96"/>
      <c r="SAX321" s="96"/>
      <c r="SAY321" s="96"/>
      <c r="SAZ321" s="96"/>
      <c r="SBA321" s="96"/>
      <c r="SBB321" s="96"/>
      <c r="SBC321" s="96"/>
      <c r="SBD321" s="96"/>
      <c r="SBE321" s="96"/>
      <c r="SBF321" s="96"/>
      <c r="SBG321" s="96"/>
      <c r="SBH321" s="96"/>
      <c r="SBI321" s="96"/>
      <c r="SBJ321" s="96"/>
      <c r="SBK321" s="96"/>
      <c r="SBL321" s="96"/>
      <c r="SBM321" s="96"/>
      <c r="SBN321" s="96"/>
      <c r="SBO321" s="96"/>
      <c r="SBP321" s="96"/>
      <c r="SBQ321" s="96"/>
      <c r="SBR321" s="96"/>
      <c r="SBS321" s="96"/>
      <c r="SBT321" s="96"/>
      <c r="SBU321" s="96"/>
      <c r="SBV321" s="96"/>
      <c r="SBW321" s="96"/>
      <c r="SBX321" s="96"/>
      <c r="SBY321" s="96"/>
      <c r="SBZ321" s="96"/>
      <c r="SCA321" s="96"/>
      <c r="SCB321" s="96"/>
      <c r="SCC321" s="96"/>
      <c r="SCD321" s="96"/>
      <c r="SCE321" s="96"/>
      <c r="SCF321" s="96"/>
      <c r="SCG321" s="96"/>
      <c r="SCH321" s="96"/>
      <c r="SCI321" s="96"/>
      <c r="SCJ321" s="96"/>
      <c r="SCK321" s="96"/>
      <c r="SCL321" s="96"/>
      <c r="SCM321" s="96"/>
      <c r="SCN321" s="96"/>
      <c r="SCO321" s="96"/>
      <c r="SCP321" s="96"/>
      <c r="SCQ321" s="96"/>
      <c r="SCR321" s="96"/>
      <c r="SCS321" s="96"/>
      <c r="SCT321" s="96"/>
      <c r="SCU321" s="96"/>
      <c r="SCV321" s="96"/>
      <c r="SCW321" s="96"/>
      <c r="SCX321" s="96"/>
      <c r="SCY321" s="96"/>
      <c r="SCZ321" s="96"/>
      <c r="SDA321" s="96"/>
      <c r="SDB321" s="96"/>
      <c r="SDC321" s="96"/>
      <c r="SDD321" s="96"/>
      <c r="SDE321" s="96"/>
      <c r="SDF321" s="96"/>
      <c r="SDG321" s="96"/>
      <c r="SDH321" s="96"/>
      <c r="SDI321" s="96"/>
      <c r="SDJ321" s="96"/>
      <c r="SDK321" s="96"/>
      <c r="SDL321" s="96"/>
      <c r="SDM321" s="96"/>
      <c r="SDN321" s="96"/>
      <c r="SDO321" s="96"/>
      <c r="SDP321" s="96"/>
      <c r="SDQ321" s="96"/>
      <c r="SDR321" s="96"/>
      <c r="SDS321" s="96"/>
      <c r="SDT321" s="96"/>
      <c r="SDU321" s="96"/>
      <c r="SDV321" s="96"/>
      <c r="SDW321" s="96"/>
      <c r="SDX321" s="96"/>
      <c r="SDY321" s="96"/>
      <c r="SDZ321" s="96"/>
      <c r="SEA321" s="96"/>
      <c r="SEB321" s="96"/>
      <c r="SEC321" s="96"/>
      <c r="SED321" s="96"/>
      <c r="SEE321" s="96"/>
      <c r="SEF321" s="96"/>
      <c r="SEG321" s="96"/>
      <c r="SEH321" s="96"/>
      <c r="SEI321" s="96"/>
      <c r="SEJ321" s="96"/>
      <c r="SEK321" s="96"/>
      <c r="SEL321" s="96"/>
      <c r="SEM321" s="96"/>
      <c r="SEN321" s="96"/>
      <c r="SEO321" s="96"/>
      <c r="SEP321" s="96"/>
      <c r="SEQ321" s="96"/>
      <c r="SER321" s="96"/>
      <c r="SES321" s="96"/>
      <c r="SET321" s="96"/>
      <c r="SEU321" s="96"/>
      <c r="SEV321" s="96"/>
      <c r="SEW321" s="96"/>
      <c r="SEX321" s="96"/>
      <c r="SEY321" s="96"/>
      <c r="SEZ321" s="96"/>
      <c r="SFA321" s="96"/>
      <c r="SFB321" s="96"/>
      <c r="SFC321" s="96"/>
      <c r="SFD321" s="96"/>
      <c r="SFE321" s="96"/>
      <c r="SFF321" s="96"/>
      <c r="SFG321" s="96"/>
      <c r="SFH321" s="96"/>
      <c r="SFI321" s="96"/>
      <c r="SFJ321" s="96"/>
      <c r="SFK321" s="96"/>
      <c r="SFL321" s="96"/>
      <c r="SFM321" s="96"/>
      <c r="SFN321" s="96"/>
      <c r="SFO321" s="96"/>
      <c r="SFP321" s="96"/>
      <c r="SFQ321" s="96"/>
      <c r="SFR321" s="96"/>
      <c r="SFS321" s="96"/>
      <c r="SFT321" s="96"/>
      <c r="SFU321" s="96"/>
      <c r="SFV321" s="96"/>
      <c r="SFW321" s="96"/>
      <c r="SFX321" s="96"/>
      <c r="SFY321" s="96"/>
      <c r="SFZ321" s="96"/>
      <c r="SGA321" s="96"/>
      <c r="SGB321" s="96"/>
      <c r="SGC321" s="96"/>
      <c r="SGD321" s="96"/>
      <c r="SGE321" s="96"/>
      <c r="SGF321" s="96"/>
      <c r="SGG321" s="96"/>
      <c r="SGH321" s="96"/>
      <c r="SGI321" s="96"/>
      <c r="SGJ321" s="96"/>
      <c r="SGK321" s="96"/>
      <c r="SGL321" s="96"/>
      <c r="SGM321" s="96"/>
      <c r="SGN321" s="96"/>
      <c r="SGO321" s="96"/>
      <c r="SGP321" s="96"/>
      <c r="SGQ321" s="96"/>
      <c r="SGR321" s="96"/>
      <c r="SGS321" s="96"/>
      <c r="SGT321" s="96"/>
      <c r="SGU321" s="96"/>
      <c r="SGV321" s="96"/>
      <c r="SGW321" s="96"/>
      <c r="SGX321" s="96"/>
      <c r="SGY321" s="96"/>
      <c r="SGZ321" s="96"/>
      <c r="SHA321" s="96"/>
      <c r="SHB321" s="96"/>
      <c r="SHC321" s="96"/>
      <c r="SHD321" s="96"/>
      <c r="SHE321" s="96"/>
      <c r="SHF321" s="96"/>
      <c r="SHG321" s="96"/>
      <c r="SHH321" s="96"/>
      <c r="SHI321" s="96"/>
      <c r="SHJ321" s="96"/>
      <c r="SHK321" s="96"/>
      <c r="SHL321" s="96"/>
      <c r="SHM321" s="96"/>
      <c r="SHN321" s="96"/>
      <c r="SHO321" s="96"/>
      <c r="SHP321" s="96"/>
      <c r="SHQ321" s="96"/>
      <c r="SHR321" s="96"/>
      <c r="SHS321" s="96"/>
      <c r="SHT321" s="96"/>
      <c r="SHU321" s="96"/>
      <c r="SHV321" s="96"/>
      <c r="SHW321" s="96"/>
      <c r="SHX321" s="96"/>
      <c r="SHY321" s="96"/>
      <c r="SHZ321" s="96"/>
      <c r="SIA321" s="96"/>
      <c r="SIB321" s="96"/>
      <c r="SIC321" s="96"/>
      <c r="SID321" s="96"/>
      <c r="SIE321" s="96"/>
      <c r="SIF321" s="96"/>
      <c r="SIG321" s="96"/>
      <c r="SIH321" s="96"/>
      <c r="SII321" s="96"/>
      <c r="SIJ321" s="96"/>
      <c r="SIK321" s="96"/>
      <c r="SIL321" s="96"/>
      <c r="SIM321" s="96"/>
      <c r="SIN321" s="96"/>
      <c r="SIO321" s="96"/>
      <c r="SIP321" s="96"/>
      <c r="SIQ321" s="96"/>
      <c r="SIR321" s="96"/>
      <c r="SIS321" s="96"/>
      <c r="SIT321" s="96"/>
      <c r="SIU321" s="96"/>
      <c r="SIV321" s="96"/>
      <c r="SIW321" s="96"/>
      <c r="SIX321" s="96"/>
      <c r="SIY321" s="96"/>
      <c r="SIZ321" s="96"/>
      <c r="SJA321" s="96"/>
      <c r="SJB321" s="96"/>
      <c r="SJC321" s="96"/>
      <c r="SJD321" s="96"/>
      <c r="SJE321" s="96"/>
      <c r="SJF321" s="96"/>
      <c r="SJG321" s="96"/>
      <c r="SJH321" s="96"/>
      <c r="SJI321" s="96"/>
      <c r="SJJ321" s="96"/>
      <c r="SJK321" s="96"/>
      <c r="SJL321" s="96"/>
      <c r="SJM321" s="96"/>
      <c r="SJN321" s="96"/>
      <c r="SJO321" s="96"/>
      <c r="SJP321" s="96"/>
      <c r="SJQ321" s="96"/>
      <c r="SJR321" s="96"/>
      <c r="SJS321" s="96"/>
      <c r="SJT321" s="96"/>
      <c r="SJU321" s="96"/>
      <c r="SJV321" s="96"/>
      <c r="SJW321" s="96"/>
      <c r="SJX321" s="96"/>
      <c r="SJY321" s="96"/>
      <c r="SJZ321" s="96"/>
      <c r="SKA321" s="96"/>
      <c r="SKB321" s="96"/>
      <c r="SKC321" s="96"/>
      <c r="SKD321" s="96"/>
      <c r="SKE321" s="96"/>
      <c r="SKF321" s="96"/>
      <c r="SKG321" s="96"/>
      <c r="SKH321" s="96"/>
      <c r="SKI321" s="96"/>
      <c r="SKJ321" s="96"/>
      <c r="SKK321" s="96"/>
      <c r="SKL321" s="96"/>
      <c r="SKM321" s="96"/>
      <c r="SKN321" s="96"/>
      <c r="SKO321" s="96"/>
      <c r="SKP321" s="96"/>
      <c r="SKQ321" s="96"/>
      <c r="SKR321" s="96"/>
      <c r="SKS321" s="96"/>
      <c r="SKT321" s="96"/>
      <c r="SKU321" s="96"/>
      <c r="SKV321" s="96"/>
      <c r="SKW321" s="96"/>
      <c r="SKX321" s="96"/>
      <c r="SKY321" s="96"/>
      <c r="SKZ321" s="96"/>
      <c r="SLA321" s="96"/>
      <c r="SLB321" s="96"/>
      <c r="SLC321" s="96"/>
      <c r="SLD321" s="96"/>
      <c r="SLE321" s="96"/>
      <c r="SLF321" s="96"/>
      <c r="SLG321" s="96"/>
      <c r="SLH321" s="96"/>
      <c r="SLI321" s="96"/>
      <c r="SLJ321" s="96"/>
      <c r="SLK321" s="96"/>
      <c r="SLL321" s="96"/>
      <c r="SLM321" s="96"/>
      <c r="SLN321" s="96"/>
      <c r="SLO321" s="96"/>
      <c r="SLP321" s="96"/>
      <c r="SLQ321" s="96"/>
      <c r="SLR321" s="96"/>
      <c r="SLS321" s="96"/>
      <c r="SLT321" s="96"/>
      <c r="SLU321" s="96"/>
      <c r="SLV321" s="96"/>
      <c r="SLW321" s="96"/>
      <c r="SLX321" s="96"/>
      <c r="SLY321" s="96"/>
      <c r="SLZ321" s="96"/>
      <c r="SMA321" s="96"/>
      <c r="SMB321" s="96"/>
      <c r="SMC321" s="96"/>
      <c r="SMD321" s="96"/>
      <c r="SME321" s="96"/>
      <c r="SMF321" s="96"/>
      <c r="SMG321" s="96"/>
      <c r="SMH321" s="96"/>
      <c r="SMI321" s="96"/>
      <c r="SMJ321" s="96"/>
      <c r="SMK321" s="96"/>
      <c r="SML321" s="96"/>
      <c r="SMM321" s="96"/>
      <c r="SMN321" s="96"/>
      <c r="SMO321" s="96"/>
      <c r="SMP321" s="96"/>
      <c r="SMQ321" s="96"/>
      <c r="SMR321" s="96"/>
      <c r="SMS321" s="96"/>
      <c r="SMT321" s="96"/>
      <c r="SMU321" s="96"/>
      <c r="SMV321" s="96"/>
      <c r="SMW321" s="96"/>
      <c r="SMX321" s="96"/>
      <c r="SMY321" s="96"/>
      <c r="SMZ321" s="96"/>
      <c r="SNA321" s="96"/>
      <c r="SNB321" s="96"/>
      <c r="SNC321" s="96"/>
      <c r="SND321" s="96"/>
      <c r="SNE321" s="96"/>
      <c r="SNF321" s="96"/>
      <c r="SNG321" s="96"/>
      <c r="SNH321" s="96"/>
      <c r="SNI321" s="96"/>
      <c r="SNJ321" s="96"/>
      <c r="SNK321" s="96"/>
      <c r="SNL321" s="96"/>
      <c r="SNM321" s="96"/>
      <c r="SNN321" s="96"/>
      <c r="SNO321" s="96"/>
      <c r="SNP321" s="96"/>
      <c r="SNQ321" s="96"/>
      <c r="SNR321" s="96"/>
      <c r="SNS321" s="96"/>
      <c r="SNT321" s="96"/>
      <c r="SNU321" s="96"/>
      <c r="SNV321" s="96"/>
      <c r="SNW321" s="96"/>
      <c r="SNX321" s="96"/>
      <c r="SNY321" s="96"/>
      <c r="SNZ321" s="96"/>
      <c r="SOA321" s="96"/>
      <c r="SOB321" s="96"/>
      <c r="SOC321" s="96"/>
      <c r="SOD321" s="96"/>
      <c r="SOE321" s="96"/>
      <c r="SOF321" s="96"/>
      <c r="SOG321" s="96"/>
      <c r="SOH321" s="96"/>
      <c r="SOI321" s="96"/>
      <c r="SOJ321" s="96"/>
      <c r="SOK321" s="96"/>
      <c r="SOL321" s="96"/>
      <c r="SOM321" s="96"/>
      <c r="SON321" s="96"/>
      <c r="SOO321" s="96"/>
      <c r="SOP321" s="96"/>
      <c r="SOQ321" s="96"/>
      <c r="SOR321" s="96"/>
      <c r="SOS321" s="96"/>
      <c r="SOT321" s="96"/>
      <c r="SOU321" s="96"/>
      <c r="SOV321" s="96"/>
      <c r="SOW321" s="96"/>
      <c r="SOX321" s="96"/>
      <c r="SOY321" s="96"/>
      <c r="SOZ321" s="96"/>
      <c r="SPA321" s="96"/>
      <c r="SPB321" s="96"/>
      <c r="SPC321" s="96"/>
      <c r="SPD321" s="96"/>
      <c r="SPE321" s="96"/>
      <c r="SPF321" s="96"/>
      <c r="SPG321" s="96"/>
      <c r="SPH321" s="96"/>
      <c r="SPI321" s="96"/>
      <c r="SPJ321" s="96"/>
      <c r="SPK321" s="96"/>
      <c r="SPL321" s="96"/>
      <c r="SPM321" s="96"/>
      <c r="SPN321" s="96"/>
      <c r="SPO321" s="96"/>
      <c r="SPP321" s="96"/>
      <c r="SPQ321" s="96"/>
      <c r="SPR321" s="96"/>
      <c r="SPS321" s="96"/>
      <c r="SPT321" s="96"/>
      <c r="SPU321" s="96"/>
      <c r="SPV321" s="96"/>
      <c r="SPW321" s="96"/>
      <c r="SPX321" s="96"/>
      <c r="SPY321" s="96"/>
      <c r="SPZ321" s="96"/>
      <c r="SQA321" s="96"/>
      <c r="SQB321" s="96"/>
      <c r="SQC321" s="96"/>
      <c r="SQD321" s="96"/>
      <c r="SQE321" s="96"/>
      <c r="SQF321" s="96"/>
      <c r="SQG321" s="96"/>
      <c r="SQH321" s="96"/>
      <c r="SQI321" s="96"/>
      <c r="SQJ321" s="96"/>
      <c r="SQK321" s="96"/>
      <c r="SQL321" s="96"/>
      <c r="SQM321" s="96"/>
      <c r="SQN321" s="96"/>
      <c r="SQO321" s="96"/>
      <c r="SQP321" s="96"/>
      <c r="SQQ321" s="96"/>
      <c r="SQR321" s="96"/>
      <c r="SQS321" s="96"/>
      <c r="SQT321" s="96"/>
      <c r="SQU321" s="96"/>
      <c r="SQV321" s="96"/>
      <c r="SQW321" s="96"/>
      <c r="SQX321" s="96"/>
      <c r="SQY321" s="96"/>
      <c r="SQZ321" s="96"/>
      <c r="SRA321" s="96"/>
      <c r="SRB321" s="96"/>
      <c r="SRC321" s="96"/>
      <c r="SRD321" s="96"/>
      <c r="SRE321" s="96"/>
      <c r="SRF321" s="96"/>
      <c r="SRG321" s="96"/>
      <c r="SRH321" s="96"/>
      <c r="SRI321" s="96"/>
      <c r="SRJ321" s="96"/>
      <c r="SRK321" s="96"/>
      <c r="SRL321" s="96"/>
      <c r="SRM321" s="96"/>
      <c r="SRN321" s="96"/>
      <c r="SRO321" s="96"/>
      <c r="SRP321" s="96"/>
      <c r="SRQ321" s="96"/>
      <c r="SRR321" s="96"/>
      <c r="SRS321" s="96"/>
      <c r="SRT321" s="96"/>
      <c r="SRU321" s="96"/>
      <c r="SRV321" s="96"/>
      <c r="SRW321" s="96"/>
      <c r="SRX321" s="96"/>
      <c r="SRY321" s="96"/>
      <c r="SRZ321" s="96"/>
      <c r="SSA321" s="96"/>
      <c r="SSB321" s="96"/>
      <c r="SSC321" s="96"/>
      <c r="SSD321" s="96"/>
      <c r="SSE321" s="96"/>
      <c r="SSF321" s="96"/>
      <c r="SSG321" s="96"/>
      <c r="SSH321" s="96"/>
      <c r="SSI321" s="96"/>
      <c r="SSJ321" s="96"/>
      <c r="SSK321" s="96"/>
      <c r="SSL321" s="96"/>
      <c r="SSM321" s="96"/>
      <c r="SSN321" s="96"/>
      <c r="SSO321" s="96"/>
      <c r="SSP321" s="96"/>
      <c r="SSQ321" s="96"/>
      <c r="SSR321" s="96"/>
      <c r="SSS321" s="96"/>
      <c r="SST321" s="96"/>
      <c r="SSU321" s="96"/>
      <c r="SSV321" s="96"/>
      <c r="SSW321" s="96"/>
      <c r="SSX321" s="96"/>
      <c r="SSY321" s="96"/>
      <c r="SSZ321" s="96"/>
      <c r="STA321" s="96"/>
      <c r="STB321" s="96"/>
      <c r="STC321" s="96"/>
      <c r="STD321" s="96"/>
      <c r="STE321" s="96"/>
      <c r="STF321" s="96"/>
      <c r="STG321" s="96"/>
      <c r="STH321" s="96"/>
      <c r="STI321" s="96"/>
      <c r="STJ321" s="96"/>
      <c r="STK321" s="96"/>
      <c r="STL321" s="96"/>
      <c r="STM321" s="96"/>
      <c r="STN321" s="96"/>
      <c r="STO321" s="96"/>
      <c r="STP321" s="96"/>
      <c r="STQ321" s="96"/>
      <c r="STR321" s="96"/>
      <c r="STS321" s="96"/>
      <c r="STT321" s="96"/>
      <c r="STU321" s="96"/>
      <c r="STV321" s="96"/>
      <c r="STW321" s="96"/>
      <c r="STX321" s="96"/>
      <c r="STY321" s="96"/>
      <c r="STZ321" s="96"/>
      <c r="SUA321" s="96"/>
      <c r="SUB321" s="96"/>
      <c r="SUC321" s="96"/>
      <c r="SUD321" s="96"/>
      <c r="SUE321" s="96"/>
      <c r="SUF321" s="96"/>
      <c r="SUG321" s="96"/>
      <c r="SUH321" s="96"/>
      <c r="SUI321" s="96"/>
      <c r="SUJ321" s="96"/>
      <c r="SUK321" s="96"/>
      <c r="SUL321" s="96"/>
      <c r="SUM321" s="96"/>
      <c r="SUN321" s="96"/>
      <c r="SUO321" s="96"/>
      <c r="SUP321" s="96"/>
      <c r="SUQ321" s="96"/>
      <c r="SUR321" s="96"/>
      <c r="SUS321" s="96"/>
      <c r="SUT321" s="96"/>
      <c r="SUU321" s="96"/>
      <c r="SUV321" s="96"/>
      <c r="SUW321" s="96"/>
      <c r="SUX321" s="96"/>
      <c r="SUY321" s="96"/>
      <c r="SUZ321" s="96"/>
      <c r="SVA321" s="96"/>
      <c r="SVB321" s="96"/>
      <c r="SVC321" s="96"/>
      <c r="SVD321" s="96"/>
      <c r="SVE321" s="96"/>
      <c r="SVF321" s="96"/>
      <c r="SVG321" s="96"/>
      <c r="SVH321" s="96"/>
      <c r="SVI321" s="96"/>
      <c r="SVJ321" s="96"/>
      <c r="SVK321" s="96"/>
      <c r="SVL321" s="96"/>
      <c r="SVM321" s="96"/>
      <c r="SVN321" s="96"/>
      <c r="SVO321" s="96"/>
      <c r="SVP321" s="96"/>
      <c r="SVQ321" s="96"/>
      <c r="SVR321" s="96"/>
      <c r="SVS321" s="96"/>
      <c r="SVT321" s="96"/>
      <c r="SVU321" s="96"/>
      <c r="SVV321" s="96"/>
      <c r="SVW321" s="96"/>
      <c r="SVX321" s="96"/>
      <c r="SVY321" s="96"/>
      <c r="SVZ321" s="96"/>
      <c r="SWA321" s="96"/>
      <c r="SWB321" s="96"/>
      <c r="SWC321" s="96"/>
      <c r="SWD321" s="96"/>
      <c r="SWE321" s="96"/>
      <c r="SWF321" s="96"/>
      <c r="SWG321" s="96"/>
      <c r="SWH321" s="96"/>
      <c r="SWI321" s="96"/>
      <c r="SWJ321" s="96"/>
      <c r="SWK321" s="96"/>
      <c r="SWL321" s="96"/>
      <c r="SWM321" s="96"/>
      <c r="SWN321" s="96"/>
      <c r="SWO321" s="96"/>
      <c r="SWP321" s="96"/>
      <c r="SWQ321" s="96"/>
      <c r="SWR321" s="96"/>
      <c r="SWS321" s="96"/>
      <c r="SWT321" s="96"/>
      <c r="SWU321" s="96"/>
      <c r="SWV321" s="96"/>
      <c r="SWW321" s="96"/>
      <c r="SWX321" s="96"/>
      <c r="SWY321" s="96"/>
      <c r="SWZ321" s="96"/>
      <c r="SXA321" s="96"/>
      <c r="SXB321" s="96"/>
      <c r="SXC321" s="96"/>
      <c r="SXD321" s="96"/>
      <c r="SXE321" s="96"/>
      <c r="SXF321" s="96"/>
      <c r="SXG321" s="96"/>
      <c r="SXH321" s="96"/>
      <c r="SXI321" s="96"/>
      <c r="SXJ321" s="96"/>
      <c r="SXK321" s="96"/>
      <c r="SXL321" s="96"/>
      <c r="SXM321" s="96"/>
      <c r="SXN321" s="96"/>
      <c r="SXO321" s="96"/>
      <c r="SXP321" s="96"/>
      <c r="SXQ321" s="96"/>
      <c r="SXR321" s="96"/>
      <c r="SXS321" s="96"/>
      <c r="SXT321" s="96"/>
      <c r="SXU321" s="96"/>
      <c r="SXV321" s="96"/>
      <c r="SXW321" s="96"/>
      <c r="SXX321" s="96"/>
      <c r="SXY321" s="96"/>
      <c r="SXZ321" s="96"/>
      <c r="SYA321" s="96"/>
      <c r="SYB321" s="96"/>
      <c r="SYC321" s="96"/>
      <c r="SYD321" s="96"/>
      <c r="SYE321" s="96"/>
      <c r="SYF321" s="96"/>
      <c r="SYG321" s="96"/>
      <c r="SYH321" s="96"/>
      <c r="SYI321" s="96"/>
      <c r="SYJ321" s="96"/>
      <c r="SYK321" s="96"/>
      <c r="SYL321" s="96"/>
      <c r="SYM321" s="96"/>
      <c r="SYN321" s="96"/>
      <c r="SYO321" s="96"/>
      <c r="SYP321" s="96"/>
      <c r="SYQ321" s="96"/>
      <c r="SYR321" s="96"/>
      <c r="SYS321" s="96"/>
      <c r="SYT321" s="96"/>
      <c r="SYU321" s="96"/>
      <c r="SYV321" s="96"/>
      <c r="SYW321" s="96"/>
      <c r="SYX321" s="96"/>
      <c r="SYY321" s="96"/>
      <c r="SYZ321" s="96"/>
      <c r="SZA321" s="96"/>
      <c r="SZB321" s="96"/>
      <c r="SZC321" s="96"/>
      <c r="SZD321" s="96"/>
      <c r="SZE321" s="96"/>
      <c r="SZF321" s="96"/>
      <c r="SZG321" s="96"/>
      <c r="SZH321" s="96"/>
      <c r="SZI321" s="96"/>
      <c r="SZJ321" s="96"/>
      <c r="SZK321" s="96"/>
      <c r="SZL321" s="96"/>
      <c r="SZM321" s="96"/>
      <c r="SZN321" s="96"/>
      <c r="SZO321" s="96"/>
      <c r="SZP321" s="96"/>
      <c r="SZQ321" s="96"/>
      <c r="SZR321" s="96"/>
      <c r="SZS321" s="96"/>
      <c r="SZT321" s="96"/>
      <c r="SZU321" s="96"/>
      <c r="SZV321" s="96"/>
      <c r="SZW321" s="96"/>
      <c r="SZX321" s="96"/>
      <c r="SZY321" s="96"/>
      <c r="SZZ321" s="96"/>
      <c r="TAA321" s="96"/>
      <c r="TAB321" s="96"/>
      <c r="TAC321" s="96"/>
      <c r="TAD321" s="96"/>
      <c r="TAE321" s="96"/>
      <c r="TAF321" s="96"/>
      <c r="TAG321" s="96"/>
      <c r="TAH321" s="96"/>
      <c r="TAI321" s="96"/>
      <c r="TAJ321" s="96"/>
      <c r="TAK321" s="96"/>
      <c r="TAL321" s="96"/>
      <c r="TAM321" s="96"/>
      <c r="TAN321" s="96"/>
      <c r="TAO321" s="96"/>
      <c r="TAP321" s="96"/>
      <c r="TAQ321" s="96"/>
      <c r="TAR321" s="96"/>
      <c r="TAS321" s="96"/>
      <c r="TAT321" s="96"/>
      <c r="TAU321" s="96"/>
      <c r="TAV321" s="96"/>
      <c r="TAW321" s="96"/>
      <c r="TAX321" s="96"/>
      <c r="TAY321" s="96"/>
      <c r="TAZ321" s="96"/>
      <c r="TBA321" s="96"/>
      <c r="TBB321" s="96"/>
      <c r="TBC321" s="96"/>
      <c r="TBD321" s="96"/>
      <c r="TBE321" s="96"/>
      <c r="TBF321" s="96"/>
      <c r="TBG321" s="96"/>
      <c r="TBH321" s="96"/>
      <c r="TBI321" s="96"/>
      <c r="TBJ321" s="96"/>
      <c r="TBK321" s="96"/>
      <c r="TBL321" s="96"/>
      <c r="TBM321" s="96"/>
      <c r="TBN321" s="96"/>
      <c r="TBO321" s="96"/>
      <c r="TBP321" s="96"/>
      <c r="TBQ321" s="96"/>
      <c r="TBR321" s="96"/>
      <c r="TBS321" s="96"/>
      <c r="TBT321" s="96"/>
      <c r="TBU321" s="96"/>
      <c r="TBV321" s="96"/>
      <c r="TBW321" s="96"/>
      <c r="TBX321" s="96"/>
      <c r="TBY321" s="96"/>
      <c r="TBZ321" s="96"/>
      <c r="TCA321" s="96"/>
      <c r="TCB321" s="96"/>
      <c r="TCC321" s="96"/>
      <c r="TCD321" s="96"/>
      <c r="TCE321" s="96"/>
      <c r="TCF321" s="96"/>
      <c r="TCG321" s="96"/>
      <c r="TCH321" s="96"/>
      <c r="TCI321" s="96"/>
      <c r="TCJ321" s="96"/>
      <c r="TCK321" s="96"/>
      <c r="TCL321" s="96"/>
      <c r="TCM321" s="96"/>
      <c r="TCN321" s="96"/>
      <c r="TCO321" s="96"/>
      <c r="TCP321" s="96"/>
      <c r="TCQ321" s="96"/>
      <c r="TCR321" s="96"/>
      <c r="TCS321" s="96"/>
      <c r="TCT321" s="96"/>
      <c r="TCU321" s="96"/>
      <c r="TCV321" s="96"/>
      <c r="TCW321" s="96"/>
      <c r="TCX321" s="96"/>
      <c r="TCY321" s="96"/>
      <c r="TCZ321" s="96"/>
      <c r="TDA321" s="96"/>
      <c r="TDB321" s="96"/>
      <c r="TDC321" s="96"/>
      <c r="TDD321" s="96"/>
      <c r="TDE321" s="96"/>
      <c r="TDF321" s="96"/>
      <c r="TDG321" s="96"/>
      <c r="TDH321" s="96"/>
      <c r="TDI321" s="96"/>
      <c r="TDJ321" s="96"/>
      <c r="TDK321" s="96"/>
      <c r="TDL321" s="96"/>
      <c r="TDM321" s="96"/>
      <c r="TDN321" s="96"/>
      <c r="TDO321" s="96"/>
      <c r="TDP321" s="96"/>
      <c r="TDQ321" s="96"/>
      <c r="TDR321" s="96"/>
      <c r="TDS321" s="96"/>
      <c r="TDT321" s="96"/>
      <c r="TDU321" s="96"/>
      <c r="TDV321" s="96"/>
      <c r="TDW321" s="96"/>
      <c r="TDX321" s="96"/>
      <c r="TDY321" s="96"/>
      <c r="TDZ321" s="96"/>
      <c r="TEA321" s="96"/>
      <c r="TEB321" s="96"/>
      <c r="TEC321" s="96"/>
      <c r="TED321" s="96"/>
      <c r="TEE321" s="96"/>
      <c r="TEF321" s="96"/>
      <c r="TEG321" s="96"/>
      <c r="TEH321" s="96"/>
      <c r="TEI321" s="96"/>
      <c r="TEJ321" s="96"/>
      <c r="TEK321" s="96"/>
      <c r="TEL321" s="96"/>
      <c r="TEM321" s="96"/>
      <c r="TEN321" s="96"/>
      <c r="TEO321" s="96"/>
      <c r="TEP321" s="96"/>
      <c r="TEQ321" s="96"/>
      <c r="TER321" s="96"/>
      <c r="TES321" s="96"/>
      <c r="TET321" s="96"/>
      <c r="TEU321" s="96"/>
      <c r="TEV321" s="96"/>
      <c r="TEW321" s="96"/>
      <c r="TEX321" s="96"/>
      <c r="TEY321" s="96"/>
      <c r="TEZ321" s="96"/>
      <c r="TFA321" s="96"/>
      <c r="TFB321" s="96"/>
      <c r="TFC321" s="96"/>
      <c r="TFD321" s="96"/>
      <c r="TFE321" s="96"/>
      <c r="TFF321" s="96"/>
      <c r="TFG321" s="96"/>
      <c r="TFH321" s="96"/>
      <c r="TFI321" s="96"/>
      <c r="TFJ321" s="96"/>
      <c r="TFK321" s="96"/>
      <c r="TFL321" s="96"/>
      <c r="TFM321" s="96"/>
      <c r="TFN321" s="96"/>
      <c r="TFO321" s="96"/>
      <c r="TFP321" s="96"/>
      <c r="TFQ321" s="96"/>
      <c r="TFR321" s="96"/>
      <c r="TFS321" s="96"/>
      <c r="TFT321" s="96"/>
      <c r="TFU321" s="96"/>
      <c r="TFV321" s="96"/>
      <c r="TFW321" s="96"/>
      <c r="TFX321" s="96"/>
      <c r="TFY321" s="96"/>
      <c r="TFZ321" s="96"/>
      <c r="TGA321" s="96"/>
      <c r="TGB321" s="96"/>
      <c r="TGC321" s="96"/>
      <c r="TGD321" s="96"/>
      <c r="TGE321" s="96"/>
      <c r="TGF321" s="96"/>
      <c r="TGG321" s="96"/>
      <c r="TGH321" s="96"/>
      <c r="TGI321" s="96"/>
      <c r="TGJ321" s="96"/>
      <c r="TGK321" s="96"/>
      <c r="TGL321" s="96"/>
      <c r="TGM321" s="96"/>
      <c r="TGN321" s="96"/>
      <c r="TGO321" s="96"/>
      <c r="TGP321" s="96"/>
      <c r="TGQ321" s="96"/>
      <c r="TGR321" s="96"/>
      <c r="TGS321" s="96"/>
      <c r="TGT321" s="96"/>
      <c r="TGU321" s="96"/>
      <c r="TGV321" s="96"/>
      <c r="TGW321" s="96"/>
      <c r="TGX321" s="96"/>
      <c r="TGY321" s="96"/>
      <c r="TGZ321" s="96"/>
      <c r="THA321" s="96"/>
      <c r="THB321" s="96"/>
      <c r="THC321" s="96"/>
      <c r="THD321" s="96"/>
      <c r="THE321" s="96"/>
      <c r="THF321" s="96"/>
      <c r="THG321" s="96"/>
      <c r="THH321" s="96"/>
      <c r="THI321" s="96"/>
      <c r="THJ321" s="96"/>
      <c r="THK321" s="96"/>
      <c r="THL321" s="96"/>
      <c r="THM321" s="96"/>
      <c r="THN321" s="96"/>
      <c r="THO321" s="96"/>
      <c r="THP321" s="96"/>
      <c r="THQ321" s="96"/>
      <c r="THR321" s="96"/>
      <c r="THS321" s="96"/>
      <c r="THT321" s="96"/>
      <c r="THU321" s="96"/>
      <c r="THV321" s="96"/>
      <c r="THW321" s="96"/>
      <c r="THX321" s="96"/>
      <c r="THY321" s="96"/>
      <c r="THZ321" s="96"/>
      <c r="TIA321" s="96"/>
      <c r="TIB321" s="96"/>
      <c r="TIC321" s="96"/>
      <c r="TID321" s="96"/>
      <c r="TIE321" s="96"/>
      <c r="TIF321" s="96"/>
      <c r="TIG321" s="96"/>
      <c r="TIH321" s="96"/>
      <c r="TII321" s="96"/>
      <c r="TIJ321" s="96"/>
      <c r="TIK321" s="96"/>
      <c r="TIL321" s="96"/>
      <c r="TIM321" s="96"/>
      <c r="TIN321" s="96"/>
      <c r="TIO321" s="96"/>
      <c r="TIP321" s="96"/>
      <c r="TIQ321" s="96"/>
      <c r="TIR321" s="96"/>
      <c r="TIS321" s="96"/>
      <c r="TIT321" s="96"/>
      <c r="TIU321" s="96"/>
      <c r="TIV321" s="96"/>
      <c r="TIW321" s="96"/>
      <c r="TIX321" s="96"/>
      <c r="TIY321" s="96"/>
      <c r="TIZ321" s="96"/>
      <c r="TJA321" s="96"/>
      <c r="TJB321" s="96"/>
      <c r="TJC321" s="96"/>
      <c r="TJD321" s="96"/>
      <c r="TJE321" s="96"/>
      <c r="TJF321" s="96"/>
      <c r="TJG321" s="96"/>
      <c r="TJH321" s="96"/>
      <c r="TJI321" s="96"/>
      <c r="TJJ321" s="96"/>
      <c r="TJK321" s="96"/>
      <c r="TJL321" s="96"/>
      <c r="TJM321" s="96"/>
      <c r="TJN321" s="96"/>
      <c r="TJO321" s="96"/>
      <c r="TJP321" s="96"/>
      <c r="TJQ321" s="96"/>
      <c r="TJR321" s="96"/>
      <c r="TJS321" s="96"/>
      <c r="TJT321" s="96"/>
      <c r="TJU321" s="96"/>
      <c r="TJV321" s="96"/>
      <c r="TJW321" s="96"/>
      <c r="TJX321" s="96"/>
      <c r="TJY321" s="96"/>
      <c r="TJZ321" s="96"/>
      <c r="TKA321" s="96"/>
      <c r="TKB321" s="96"/>
      <c r="TKC321" s="96"/>
      <c r="TKD321" s="96"/>
      <c r="TKE321" s="96"/>
      <c r="TKF321" s="96"/>
      <c r="TKG321" s="96"/>
      <c r="TKH321" s="96"/>
      <c r="TKI321" s="96"/>
      <c r="TKJ321" s="96"/>
      <c r="TKK321" s="96"/>
      <c r="TKL321" s="96"/>
      <c r="TKM321" s="96"/>
      <c r="TKN321" s="96"/>
      <c r="TKO321" s="96"/>
      <c r="TKP321" s="96"/>
      <c r="TKQ321" s="96"/>
      <c r="TKR321" s="96"/>
      <c r="TKS321" s="96"/>
      <c r="TKT321" s="96"/>
      <c r="TKU321" s="96"/>
      <c r="TKV321" s="96"/>
      <c r="TKW321" s="96"/>
      <c r="TKX321" s="96"/>
      <c r="TKY321" s="96"/>
      <c r="TKZ321" s="96"/>
      <c r="TLA321" s="96"/>
      <c r="TLB321" s="96"/>
      <c r="TLC321" s="96"/>
      <c r="TLD321" s="96"/>
      <c r="TLE321" s="96"/>
      <c r="TLF321" s="96"/>
      <c r="TLG321" s="96"/>
      <c r="TLH321" s="96"/>
      <c r="TLI321" s="96"/>
      <c r="TLJ321" s="96"/>
      <c r="TLK321" s="96"/>
      <c r="TLL321" s="96"/>
      <c r="TLM321" s="96"/>
      <c r="TLN321" s="96"/>
      <c r="TLO321" s="96"/>
      <c r="TLP321" s="96"/>
      <c r="TLQ321" s="96"/>
      <c r="TLR321" s="96"/>
      <c r="TLS321" s="96"/>
      <c r="TLT321" s="96"/>
      <c r="TLU321" s="96"/>
      <c r="TLV321" s="96"/>
      <c r="TLW321" s="96"/>
      <c r="TLX321" s="96"/>
      <c r="TLY321" s="96"/>
      <c r="TLZ321" s="96"/>
      <c r="TMA321" s="96"/>
      <c r="TMB321" s="96"/>
      <c r="TMC321" s="96"/>
      <c r="TMD321" s="96"/>
      <c r="TME321" s="96"/>
      <c r="TMF321" s="96"/>
      <c r="TMG321" s="96"/>
      <c r="TMH321" s="96"/>
      <c r="TMI321" s="96"/>
      <c r="TMJ321" s="96"/>
      <c r="TMK321" s="96"/>
      <c r="TML321" s="96"/>
      <c r="TMM321" s="96"/>
      <c r="TMN321" s="96"/>
      <c r="TMO321" s="96"/>
      <c r="TMP321" s="96"/>
      <c r="TMQ321" s="96"/>
      <c r="TMR321" s="96"/>
      <c r="TMS321" s="96"/>
      <c r="TMT321" s="96"/>
      <c r="TMU321" s="96"/>
      <c r="TMV321" s="96"/>
      <c r="TMW321" s="96"/>
      <c r="TMX321" s="96"/>
      <c r="TMY321" s="96"/>
      <c r="TMZ321" s="96"/>
      <c r="TNA321" s="96"/>
      <c r="TNB321" s="96"/>
      <c r="TNC321" s="96"/>
      <c r="TND321" s="96"/>
      <c r="TNE321" s="96"/>
      <c r="TNF321" s="96"/>
      <c r="TNG321" s="96"/>
      <c r="TNH321" s="96"/>
      <c r="TNI321" s="96"/>
      <c r="TNJ321" s="96"/>
      <c r="TNK321" s="96"/>
      <c r="TNL321" s="96"/>
      <c r="TNM321" s="96"/>
      <c r="TNN321" s="96"/>
      <c r="TNO321" s="96"/>
      <c r="TNP321" s="96"/>
      <c r="TNQ321" s="96"/>
      <c r="TNR321" s="96"/>
      <c r="TNS321" s="96"/>
      <c r="TNT321" s="96"/>
      <c r="TNU321" s="96"/>
      <c r="TNV321" s="96"/>
      <c r="TNW321" s="96"/>
      <c r="TNX321" s="96"/>
      <c r="TNY321" s="96"/>
      <c r="TNZ321" s="96"/>
      <c r="TOA321" s="96"/>
      <c r="TOB321" s="96"/>
      <c r="TOC321" s="96"/>
      <c r="TOD321" s="96"/>
      <c r="TOE321" s="96"/>
      <c r="TOF321" s="96"/>
      <c r="TOG321" s="96"/>
      <c r="TOH321" s="96"/>
      <c r="TOI321" s="96"/>
      <c r="TOJ321" s="96"/>
      <c r="TOK321" s="96"/>
      <c r="TOL321" s="96"/>
      <c r="TOM321" s="96"/>
      <c r="TON321" s="96"/>
      <c r="TOO321" s="96"/>
      <c r="TOP321" s="96"/>
      <c r="TOQ321" s="96"/>
      <c r="TOR321" s="96"/>
      <c r="TOS321" s="96"/>
      <c r="TOT321" s="96"/>
      <c r="TOU321" s="96"/>
      <c r="TOV321" s="96"/>
      <c r="TOW321" s="96"/>
      <c r="TOX321" s="96"/>
      <c r="TOY321" s="96"/>
      <c r="TOZ321" s="96"/>
      <c r="TPA321" s="96"/>
      <c r="TPB321" s="96"/>
      <c r="TPC321" s="96"/>
      <c r="TPD321" s="96"/>
      <c r="TPE321" s="96"/>
      <c r="TPF321" s="96"/>
      <c r="TPG321" s="96"/>
      <c r="TPH321" s="96"/>
      <c r="TPI321" s="96"/>
      <c r="TPJ321" s="96"/>
      <c r="TPK321" s="96"/>
      <c r="TPL321" s="96"/>
      <c r="TPM321" s="96"/>
      <c r="TPN321" s="96"/>
      <c r="TPO321" s="96"/>
      <c r="TPP321" s="96"/>
      <c r="TPQ321" s="96"/>
      <c r="TPR321" s="96"/>
      <c r="TPS321" s="96"/>
      <c r="TPT321" s="96"/>
      <c r="TPU321" s="96"/>
      <c r="TPV321" s="96"/>
      <c r="TPW321" s="96"/>
      <c r="TPX321" s="96"/>
      <c r="TPY321" s="96"/>
      <c r="TPZ321" s="96"/>
      <c r="TQA321" s="96"/>
      <c r="TQB321" s="96"/>
      <c r="TQC321" s="96"/>
      <c r="TQD321" s="96"/>
      <c r="TQE321" s="96"/>
      <c r="TQF321" s="96"/>
      <c r="TQG321" s="96"/>
      <c r="TQH321" s="96"/>
      <c r="TQI321" s="96"/>
      <c r="TQJ321" s="96"/>
      <c r="TQK321" s="96"/>
      <c r="TQL321" s="96"/>
      <c r="TQM321" s="96"/>
      <c r="TQN321" s="96"/>
      <c r="TQO321" s="96"/>
      <c r="TQP321" s="96"/>
      <c r="TQQ321" s="96"/>
      <c r="TQR321" s="96"/>
      <c r="TQS321" s="96"/>
      <c r="TQT321" s="96"/>
      <c r="TQU321" s="96"/>
      <c r="TQV321" s="96"/>
      <c r="TQW321" s="96"/>
      <c r="TQX321" s="96"/>
      <c r="TQY321" s="96"/>
      <c r="TQZ321" s="96"/>
      <c r="TRA321" s="96"/>
      <c r="TRB321" s="96"/>
      <c r="TRC321" s="96"/>
      <c r="TRD321" s="96"/>
      <c r="TRE321" s="96"/>
      <c r="TRF321" s="96"/>
      <c r="TRG321" s="96"/>
      <c r="TRH321" s="96"/>
      <c r="TRI321" s="96"/>
      <c r="TRJ321" s="96"/>
      <c r="TRK321" s="96"/>
      <c r="TRL321" s="96"/>
      <c r="TRM321" s="96"/>
      <c r="TRN321" s="96"/>
      <c r="TRO321" s="96"/>
      <c r="TRP321" s="96"/>
      <c r="TRQ321" s="96"/>
      <c r="TRR321" s="96"/>
      <c r="TRS321" s="96"/>
      <c r="TRT321" s="96"/>
      <c r="TRU321" s="96"/>
      <c r="TRV321" s="96"/>
      <c r="TRW321" s="96"/>
      <c r="TRX321" s="96"/>
      <c r="TRY321" s="96"/>
      <c r="TRZ321" s="96"/>
      <c r="TSA321" s="96"/>
      <c r="TSB321" s="96"/>
      <c r="TSC321" s="96"/>
      <c r="TSD321" s="96"/>
      <c r="TSE321" s="96"/>
      <c r="TSF321" s="96"/>
      <c r="TSG321" s="96"/>
      <c r="TSH321" s="96"/>
      <c r="TSI321" s="96"/>
      <c r="TSJ321" s="96"/>
      <c r="TSK321" s="96"/>
      <c r="TSL321" s="96"/>
      <c r="TSM321" s="96"/>
      <c r="TSN321" s="96"/>
      <c r="TSO321" s="96"/>
      <c r="TSP321" s="96"/>
      <c r="TSQ321" s="96"/>
      <c r="TSR321" s="96"/>
      <c r="TSS321" s="96"/>
      <c r="TST321" s="96"/>
      <c r="TSU321" s="96"/>
      <c r="TSV321" s="96"/>
      <c r="TSW321" s="96"/>
      <c r="TSX321" s="96"/>
      <c r="TSY321" s="96"/>
      <c r="TSZ321" s="96"/>
      <c r="TTA321" s="96"/>
      <c r="TTB321" s="96"/>
      <c r="TTC321" s="96"/>
      <c r="TTD321" s="96"/>
      <c r="TTE321" s="96"/>
      <c r="TTF321" s="96"/>
      <c r="TTG321" s="96"/>
      <c r="TTH321" s="96"/>
      <c r="TTI321" s="96"/>
      <c r="TTJ321" s="96"/>
      <c r="TTK321" s="96"/>
      <c r="TTL321" s="96"/>
      <c r="TTM321" s="96"/>
      <c r="TTN321" s="96"/>
      <c r="TTO321" s="96"/>
      <c r="TTP321" s="96"/>
      <c r="TTQ321" s="96"/>
      <c r="TTR321" s="96"/>
      <c r="TTS321" s="96"/>
      <c r="TTT321" s="96"/>
      <c r="TTU321" s="96"/>
      <c r="TTV321" s="96"/>
      <c r="TTW321" s="96"/>
      <c r="TTX321" s="96"/>
      <c r="TTY321" s="96"/>
      <c r="TTZ321" s="96"/>
      <c r="TUA321" s="96"/>
      <c r="TUB321" s="96"/>
      <c r="TUC321" s="96"/>
      <c r="TUD321" s="96"/>
      <c r="TUE321" s="96"/>
      <c r="TUF321" s="96"/>
      <c r="TUG321" s="96"/>
      <c r="TUH321" s="96"/>
      <c r="TUI321" s="96"/>
      <c r="TUJ321" s="96"/>
      <c r="TUK321" s="96"/>
      <c r="TUL321" s="96"/>
      <c r="TUM321" s="96"/>
      <c r="TUN321" s="96"/>
      <c r="TUO321" s="96"/>
      <c r="TUP321" s="96"/>
      <c r="TUQ321" s="96"/>
      <c r="TUR321" s="96"/>
      <c r="TUS321" s="96"/>
      <c r="TUT321" s="96"/>
      <c r="TUU321" s="96"/>
      <c r="TUV321" s="96"/>
      <c r="TUW321" s="96"/>
      <c r="TUX321" s="96"/>
      <c r="TUY321" s="96"/>
      <c r="TUZ321" s="96"/>
      <c r="TVA321" s="96"/>
      <c r="TVB321" s="96"/>
      <c r="TVC321" s="96"/>
      <c r="TVD321" s="96"/>
      <c r="TVE321" s="96"/>
      <c r="TVF321" s="96"/>
      <c r="TVG321" s="96"/>
      <c r="TVH321" s="96"/>
      <c r="TVI321" s="96"/>
      <c r="TVJ321" s="96"/>
      <c r="TVK321" s="96"/>
      <c r="TVL321" s="96"/>
      <c r="TVM321" s="96"/>
      <c r="TVN321" s="96"/>
      <c r="TVO321" s="96"/>
      <c r="TVP321" s="96"/>
      <c r="TVQ321" s="96"/>
      <c r="TVR321" s="96"/>
      <c r="TVS321" s="96"/>
      <c r="TVT321" s="96"/>
      <c r="TVU321" s="96"/>
      <c r="TVV321" s="96"/>
      <c r="TVW321" s="96"/>
      <c r="TVX321" s="96"/>
      <c r="TVY321" s="96"/>
      <c r="TVZ321" s="96"/>
      <c r="TWA321" s="96"/>
      <c r="TWB321" s="96"/>
      <c r="TWC321" s="96"/>
      <c r="TWD321" s="96"/>
      <c r="TWE321" s="96"/>
      <c r="TWF321" s="96"/>
      <c r="TWG321" s="96"/>
      <c r="TWH321" s="96"/>
      <c r="TWI321" s="96"/>
      <c r="TWJ321" s="96"/>
      <c r="TWK321" s="96"/>
      <c r="TWL321" s="96"/>
      <c r="TWM321" s="96"/>
      <c r="TWN321" s="96"/>
      <c r="TWO321" s="96"/>
      <c r="TWP321" s="96"/>
      <c r="TWQ321" s="96"/>
      <c r="TWR321" s="96"/>
      <c r="TWS321" s="96"/>
      <c r="TWT321" s="96"/>
      <c r="TWU321" s="96"/>
      <c r="TWV321" s="96"/>
      <c r="TWW321" s="96"/>
      <c r="TWX321" s="96"/>
      <c r="TWY321" s="96"/>
      <c r="TWZ321" s="96"/>
      <c r="TXA321" s="96"/>
      <c r="TXB321" s="96"/>
      <c r="TXC321" s="96"/>
      <c r="TXD321" s="96"/>
      <c r="TXE321" s="96"/>
      <c r="TXF321" s="96"/>
      <c r="TXG321" s="96"/>
      <c r="TXH321" s="96"/>
      <c r="TXI321" s="96"/>
      <c r="TXJ321" s="96"/>
      <c r="TXK321" s="96"/>
      <c r="TXL321" s="96"/>
      <c r="TXM321" s="96"/>
      <c r="TXN321" s="96"/>
      <c r="TXO321" s="96"/>
      <c r="TXP321" s="96"/>
      <c r="TXQ321" s="96"/>
      <c r="TXR321" s="96"/>
      <c r="TXS321" s="96"/>
      <c r="TXT321" s="96"/>
      <c r="TXU321" s="96"/>
      <c r="TXV321" s="96"/>
      <c r="TXW321" s="96"/>
      <c r="TXX321" s="96"/>
      <c r="TXY321" s="96"/>
      <c r="TXZ321" s="96"/>
      <c r="TYA321" s="96"/>
      <c r="TYB321" s="96"/>
      <c r="TYC321" s="96"/>
      <c r="TYD321" s="96"/>
      <c r="TYE321" s="96"/>
      <c r="TYF321" s="96"/>
      <c r="TYG321" s="96"/>
      <c r="TYH321" s="96"/>
      <c r="TYI321" s="96"/>
      <c r="TYJ321" s="96"/>
      <c r="TYK321" s="96"/>
      <c r="TYL321" s="96"/>
      <c r="TYM321" s="96"/>
      <c r="TYN321" s="96"/>
      <c r="TYO321" s="96"/>
      <c r="TYP321" s="96"/>
      <c r="TYQ321" s="96"/>
      <c r="TYR321" s="96"/>
      <c r="TYS321" s="96"/>
      <c r="TYT321" s="96"/>
      <c r="TYU321" s="96"/>
      <c r="TYV321" s="96"/>
      <c r="TYW321" s="96"/>
      <c r="TYX321" s="96"/>
      <c r="TYY321" s="96"/>
      <c r="TYZ321" s="96"/>
      <c r="TZA321" s="96"/>
      <c r="TZB321" s="96"/>
      <c r="TZC321" s="96"/>
      <c r="TZD321" s="96"/>
      <c r="TZE321" s="96"/>
      <c r="TZF321" s="96"/>
      <c r="TZG321" s="96"/>
      <c r="TZH321" s="96"/>
      <c r="TZI321" s="96"/>
      <c r="TZJ321" s="96"/>
      <c r="TZK321" s="96"/>
      <c r="TZL321" s="96"/>
      <c r="TZM321" s="96"/>
      <c r="TZN321" s="96"/>
      <c r="TZO321" s="96"/>
      <c r="TZP321" s="96"/>
      <c r="TZQ321" s="96"/>
      <c r="TZR321" s="96"/>
      <c r="TZS321" s="96"/>
      <c r="TZT321" s="96"/>
      <c r="TZU321" s="96"/>
      <c r="TZV321" s="96"/>
      <c r="TZW321" s="96"/>
      <c r="TZX321" s="96"/>
      <c r="TZY321" s="96"/>
      <c r="TZZ321" s="96"/>
      <c r="UAA321" s="96"/>
      <c r="UAB321" s="96"/>
      <c r="UAC321" s="96"/>
      <c r="UAD321" s="96"/>
      <c r="UAE321" s="96"/>
      <c r="UAF321" s="96"/>
      <c r="UAG321" s="96"/>
      <c r="UAH321" s="96"/>
      <c r="UAI321" s="96"/>
      <c r="UAJ321" s="96"/>
      <c r="UAK321" s="96"/>
      <c r="UAL321" s="96"/>
      <c r="UAM321" s="96"/>
      <c r="UAN321" s="96"/>
      <c r="UAO321" s="96"/>
      <c r="UAP321" s="96"/>
      <c r="UAQ321" s="96"/>
      <c r="UAR321" s="96"/>
      <c r="UAS321" s="96"/>
      <c r="UAT321" s="96"/>
      <c r="UAU321" s="96"/>
      <c r="UAV321" s="96"/>
      <c r="UAW321" s="96"/>
      <c r="UAX321" s="96"/>
      <c r="UAY321" s="96"/>
      <c r="UAZ321" s="96"/>
      <c r="UBA321" s="96"/>
      <c r="UBB321" s="96"/>
      <c r="UBC321" s="96"/>
      <c r="UBD321" s="96"/>
      <c r="UBE321" s="96"/>
      <c r="UBF321" s="96"/>
      <c r="UBG321" s="96"/>
      <c r="UBH321" s="96"/>
      <c r="UBI321" s="96"/>
      <c r="UBJ321" s="96"/>
      <c r="UBK321" s="96"/>
      <c r="UBL321" s="96"/>
      <c r="UBM321" s="96"/>
      <c r="UBN321" s="96"/>
      <c r="UBO321" s="96"/>
      <c r="UBP321" s="96"/>
      <c r="UBQ321" s="96"/>
      <c r="UBR321" s="96"/>
      <c r="UBS321" s="96"/>
      <c r="UBT321" s="96"/>
      <c r="UBU321" s="96"/>
      <c r="UBV321" s="96"/>
      <c r="UBW321" s="96"/>
      <c r="UBX321" s="96"/>
      <c r="UBY321" s="96"/>
      <c r="UBZ321" s="96"/>
      <c r="UCA321" s="96"/>
      <c r="UCB321" s="96"/>
      <c r="UCC321" s="96"/>
      <c r="UCD321" s="96"/>
      <c r="UCE321" s="96"/>
      <c r="UCF321" s="96"/>
      <c r="UCG321" s="96"/>
      <c r="UCH321" s="96"/>
      <c r="UCI321" s="96"/>
      <c r="UCJ321" s="96"/>
      <c r="UCK321" s="96"/>
      <c r="UCL321" s="96"/>
      <c r="UCM321" s="96"/>
      <c r="UCN321" s="96"/>
      <c r="UCO321" s="96"/>
      <c r="UCP321" s="96"/>
      <c r="UCQ321" s="96"/>
      <c r="UCR321" s="96"/>
      <c r="UCS321" s="96"/>
      <c r="UCT321" s="96"/>
      <c r="UCU321" s="96"/>
      <c r="UCV321" s="96"/>
      <c r="UCW321" s="96"/>
      <c r="UCX321" s="96"/>
      <c r="UCY321" s="96"/>
      <c r="UCZ321" s="96"/>
      <c r="UDA321" s="96"/>
      <c r="UDB321" s="96"/>
      <c r="UDC321" s="96"/>
      <c r="UDD321" s="96"/>
      <c r="UDE321" s="96"/>
      <c r="UDF321" s="96"/>
      <c r="UDG321" s="96"/>
      <c r="UDH321" s="96"/>
      <c r="UDI321" s="96"/>
      <c r="UDJ321" s="96"/>
      <c r="UDK321" s="96"/>
      <c r="UDL321" s="96"/>
      <c r="UDM321" s="96"/>
      <c r="UDN321" s="96"/>
      <c r="UDO321" s="96"/>
      <c r="UDP321" s="96"/>
      <c r="UDQ321" s="96"/>
      <c r="UDR321" s="96"/>
      <c r="UDS321" s="96"/>
      <c r="UDT321" s="96"/>
      <c r="UDU321" s="96"/>
      <c r="UDV321" s="96"/>
      <c r="UDW321" s="96"/>
      <c r="UDX321" s="96"/>
      <c r="UDY321" s="96"/>
      <c r="UDZ321" s="96"/>
      <c r="UEA321" s="96"/>
      <c r="UEB321" s="96"/>
      <c r="UEC321" s="96"/>
      <c r="UED321" s="96"/>
      <c r="UEE321" s="96"/>
      <c r="UEF321" s="96"/>
      <c r="UEG321" s="96"/>
      <c r="UEH321" s="96"/>
      <c r="UEI321" s="96"/>
      <c r="UEJ321" s="96"/>
      <c r="UEK321" s="96"/>
      <c r="UEL321" s="96"/>
      <c r="UEM321" s="96"/>
      <c r="UEN321" s="96"/>
      <c r="UEO321" s="96"/>
      <c r="UEP321" s="96"/>
      <c r="UEQ321" s="96"/>
      <c r="UER321" s="96"/>
      <c r="UES321" s="96"/>
      <c r="UET321" s="96"/>
      <c r="UEU321" s="96"/>
      <c r="UEV321" s="96"/>
      <c r="UEW321" s="96"/>
      <c r="UEX321" s="96"/>
      <c r="UEY321" s="96"/>
      <c r="UEZ321" s="96"/>
      <c r="UFA321" s="96"/>
      <c r="UFB321" s="96"/>
      <c r="UFC321" s="96"/>
      <c r="UFD321" s="96"/>
      <c r="UFE321" s="96"/>
      <c r="UFF321" s="96"/>
      <c r="UFG321" s="96"/>
      <c r="UFH321" s="96"/>
      <c r="UFI321" s="96"/>
      <c r="UFJ321" s="96"/>
      <c r="UFK321" s="96"/>
      <c r="UFL321" s="96"/>
      <c r="UFM321" s="96"/>
      <c r="UFN321" s="96"/>
      <c r="UFO321" s="96"/>
      <c r="UFP321" s="96"/>
      <c r="UFQ321" s="96"/>
      <c r="UFR321" s="96"/>
      <c r="UFS321" s="96"/>
      <c r="UFT321" s="96"/>
      <c r="UFU321" s="96"/>
      <c r="UFV321" s="96"/>
      <c r="UFW321" s="96"/>
      <c r="UFX321" s="96"/>
      <c r="UFY321" s="96"/>
      <c r="UFZ321" s="96"/>
      <c r="UGA321" s="96"/>
      <c r="UGB321" s="96"/>
      <c r="UGC321" s="96"/>
      <c r="UGD321" s="96"/>
      <c r="UGE321" s="96"/>
      <c r="UGF321" s="96"/>
      <c r="UGG321" s="96"/>
      <c r="UGH321" s="96"/>
      <c r="UGI321" s="96"/>
      <c r="UGJ321" s="96"/>
      <c r="UGK321" s="96"/>
      <c r="UGL321" s="96"/>
      <c r="UGM321" s="96"/>
      <c r="UGN321" s="96"/>
      <c r="UGO321" s="96"/>
      <c r="UGP321" s="96"/>
      <c r="UGQ321" s="96"/>
      <c r="UGR321" s="96"/>
      <c r="UGS321" s="96"/>
      <c r="UGT321" s="96"/>
      <c r="UGU321" s="96"/>
      <c r="UGV321" s="96"/>
      <c r="UGW321" s="96"/>
      <c r="UGX321" s="96"/>
      <c r="UGY321" s="96"/>
      <c r="UGZ321" s="96"/>
      <c r="UHA321" s="96"/>
      <c r="UHB321" s="96"/>
      <c r="UHC321" s="96"/>
      <c r="UHD321" s="96"/>
      <c r="UHE321" s="96"/>
      <c r="UHF321" s="96"/>
      <c r="UHG321" s="96"/>
      <c r="UHH321" s="96"/>
      <c r="UHI321" s="96"/>
      <c r="UHJ321" s="96"/>
      <c r="UHK321" s="96"/>
      <c r="UHL321" s="96"/>
      <c r="UHM321" s="96"/>
      <c r="UHN321" s="96"/>
      <c r="UHO321" s="96"/>
      <c r="UHP321" s="96"/>
      <c r="UHQ321" s="96"/>
      <c r="UHR321" s="96"/>
      <c r="UHS321" s="96"/>
      <c r="UHT321" s="96"/>
      <c r="UHU321" s="96"/>
      <c r="UHV321" s="96"/>
      <c r="UHW321" s="96"/>
      <c r="UHX321" s="96"/>
      <c r="UHY321" s="96"/>
      <c r="UHZ321" s="96"/>
      <c r="UIA321" s="96"/>
      <c r="UIB321" s="96"/>
      <c r="UIC321" s="96"/>
      <c r="UID321" s="96"/>
      <c r="UIE321" s="96"/>
      <c r="UIF321" s="96"/>
      <c r="UIG321" s="96"/>
      <c r="UIH321" s="96"/>
      <c r="UII321" s="96"/>
      <c r="UIJ321" s="96"/>
      <c r="UIK321" s="96"/>
      <c r="UIL321" s="96"/>
      <c r="UIM321" s="96"/>
      <c r="UIN321" s="96"/>
      <c r="UIO321" s="96"/>
      <c r="UIP321" s="96"/>
      <c r="UIQ321" s="96"/>
      <c r="UIR321" s="96"/>
      <c r="UIS321" s="96"/>
      <c r="UIT321" s="96"/>
      <c r="UIU321" s="96"/>
      <c r="UIV321" s="96"/>
      <c r="UIW321" s="96"/>
      <c r="UIX321" s="96"/>
      <c r="UIY321" s="96"/>
      <c r="UIZ321" s="96"/>
      <c r="UJA321" s="96"/>
      <c r="UJB321" s="96"/>
      <c r="UJC321" s="96"/>
      <c r="UJD321" s="96"/>
      <c r="UJE321" s="96"/>
      <c r="UJF321" s="96"/>
      <c r="UJG321" s="96"/>
      <c r="UJH321" s="96"/>
      <c r="UJI321" s="96"/>
      <c r="UJJ321" s="96"/>
      <c r="UJK321" s="96"/>
      <c r="UJL321" s="96"/>
      <c r="UJM321" s="96"/>
      <c r="UJN321" s="96"/>
      <c r="UJO321" s="96"/>
      <c r="UJP321" s="96"/>
      <c r="UJQ321" s="96"/>
      <c r="UJR321" s="96"/>
      <c r="UJS321" s="96"/>
      <c r="UJT321" s="96"/>
      <c r="UJU321" s="96"/>
      <c r="UJV321" s="96"/>
      <c r="UJW321" s="96"/>
      <c r="UJX321" s="96"/>
      <c r="UJY321" s="96"/>
      <c r="UJZ321" s="96"/>
      <c r="UKA321" s="96"/>
      <c r="UKB321" s="96"/>
      <c r="UKC321" s="96"/>
      <c r="UKD321" s="96"/>
      <c r="UKE321" s="96"/>
      <c r="UKF321" s="96"/>
      <c r="UKG321" s="96"/>
      <c r="UKH321" s="96"/>
      <c r="UKI321" s="96"/>
      <c r="UKJ321" s="96"/>
      <c r="UKK321" s="96"/>
      <c r="UKL321" s="96"/>
      <c r="UKM321" s="96"/>
      <c r="UKN321" s="96"/>
      <c r="UKO321" s="96"/>
      <c r="UKP321" s="96"/>
      <c r="UKQ321" s="96"/>
      <c r="UKR321" s="96"/>
      <c r="UKS321" s="96"/>
      <c r="UKT321" s="96"/>
      <c r="UKU321" s="96"/>
      <c r="UKV321" s="96"/>
      <c r="UKW321" s="96"/>
      <c r="UKX321" s="96"/>
      <c r="UKY321" s="96"/>
      <c r="UKZ321" s="96"/>
      <c r="ULA321" s="96"/>
      <c r="ULB321" s="96"/>
      <c r="ULC321" s="96"/>
      <c r="ULD321" s="96"/>
      <c r="ULE321" s="96"/>
      <c r="ULF321" s="96"/>
      <c r="ULG321" s="96"/>
      <c r="ULH321" s="96"/>
      <c r="ULI321" s="96"/>
      <c r="ULJ321" s="96"/>
      <c r="ULK321" s="96"/>
      <c r="ULL321" s="96"/>
      <c r="ULM321" s="96"/>
      <c r="ULN321" s="96"/>
      <c r="ULO321" s="96"/>
      <c r="ULP321" s="96"/>
      <c r="ULQ321" s="96"/>
      <c r="ULR321" s="96"/>
      <c r="ULS321" s="96"/>
      <c r="ULT321" s="96"/>
      <c r="ULU321" s="96"/>
      <c r="ULV321" s="96"/>
      <c r="ULW321" s="96"/>
      <c r="ULX321" s="96"/>
      <c r="ULY321" s="96"/>
      <c r="ULZ321" s="96"/>
      <c r="UMA321" s="96"/>
      <c r="UMB321" s="96"/>
      <c r="UMC321" s="96"/>
      <c r="UMD321" s="96"/>
      <c r="UME321" s="96"/>
      <c r="UMF321" s="96"/>
      <c r="UMG321" s="96"/>
      <c r="UMH321" s="96"/>
      <c r="UMI321" s="96"/>
      <c r="UMJ321" s="96"/>
      <c r="UMK321" s="96"/>
      <c r="UML321" s="96"/>
      <c r="UMM321" s="96"/>
      <c r="UMN321" s="96"/>
      <c r="UMO321" s="96"/>
      <c r="UMP321" s="96"/>
      <c r="UMQ321" s="96"/>
      <c r="UMR321" s="96"/>
      <c r="UMS321" s="96"/>
      <c r="UMT321" s="96"/>
      <c r="UMU321" s="96"/>
      <c r="UMV321" s="96"/>
      <c r="UMW321" s="96"/>
      <c r="UMX321" s="96"/>
      <c r="UMY321" s="96"/>
      <c r="UMZ321" s="96"/>
      <c r="UNA321" s="96"/>
      <c r="UNB321" s="96"/>
      <c r="UNC321" s="96"/>
      <c r="UND321" s="96"/>
      <c r="UNE321" s="96"/>
      <c r="UNF321" s="96"/>
      <c r="UNG321" s="96"/>
      <c r="UNH321" s="96"/>
      <c r="UNI321" s="96"/>
      <c r="UNJ321" s="96"/>
      <c r="UNK321" s="96"/>
      <c r="UNL321" s="96"/>
      <c r="UNM321" s="96"/>
      <c r="UNN321" s="96"/>
      <c r="UNO321" s="96"/>
      <c r="UNP321" s="96"/>
      <c r="UNQ321" s="96"/>
      <c r="UNR321" s="96"/>
      <c r="UNS321" s="96"/>
      <c r="UNT321" s="96"/>
      <c r="UNU321" s="96"/>
      <c r="UNV321" s="96"/>
      <c r="UNW321" s="96"/>
      <c r="UNX321" s="96"/>
      <c r="UNY321" s="96"/>
      <c r="UNZ321" s="96"/>
      <c r="UOA321" s="96"/>
      <c r="UOB321" s="96"/>
      <c r="UOC321" s="96"/>
      <c r="UOD321" s="96"/>
      <c r="UOE321" s="96"/>
      <c r="UOF321" s="96"/>
      <c r="UOG321" s="96"/>
      <c r="UOH321" s="96"/>
      <c r="UOI321" s="96"/>
      <c r="UOJ321" s="96"/>
      <c r="UOK321" s="96"/>
      <c r="UOL321" s="96"/>
      <c r="UOM321" s="96"/>
      <c r="UON321" s="96"/>
      <c r="UOO321" s="96"/>
      <c r="UOP321" s="96"/>
      <c r="UOQ321" s="96"/>
      <c r="UOR321" s="96"/>
      <c r="UOS321" s="96"/>
      <c r="UOT321" s="96"/>
      <c r="UOU321" s="96"/>
      <c r="UOV321" s="96"/>
      <c r="UOW321" s="96"/>
      <c r="UOX321" s="96"/>
      <c r="UOY321" s="96"/>
      <c r="UOZ321" s="96"/>
      <c r="UPA321" s="96"/>
      <c r="UPB321" s="96"/>
      <c r="UPC321" s="96"/>
      <c r="UPD321" s="96"/>
      <c r="UPE321" s="96"/>
      <c r="UPF321" s="96"/>
      <c r="UPG321" s="96"/>
      <c r="UPH321" s="96"/>
      <c r="UPI321" s="96"/>
      <c r="UPJ321" s="96"/>
      <c r="UPK321" s="96"/>
      <c r="UPL321" s="96"/>
      <c r="UPM321" s="96"/>
      <c r="UPN321" s="96"/>
      <c r="UPO321" s="96"/>
      <c r="UPP321" s="96"/>
      <c r="UPQ321" s="96"/>
      <c r="UPR321" s="96"/>
      <c r="UPS321" s="96"/>
      <c r="UPT321" s="96"/>
      <c r="UPU321" s="96"/>
      <c r="UPV321" s="96"/>
      <c r="UPW321" s="96"/>
      <c r="UPX321" s="96"/>
      <c r="UPY321" s="96"/>
      <c r="UPZ321" s="96"/>
      <c r="UQA321" s="96"/>
      <c r="UQB321" s="96"/>
      <c r="UQC321" s="96"/>
      <c r="UQD321" s="96"/>
      <c r="UQE321" s="96"/>
      <c r="UQF321" s="96"/>
      <c r="UQG321" s="96"/>
      <c r="UQH321" s="96"/>
      <c r="UQI321" s="96"/>
      <c r="UQJ321" s="96"/>
      <c r="UQK321" s="96"/>
      <c r="UQL321" s="96"/>
      <c r="UQM321" s="96"/>
      <c r="UQN321" s="96"/>
      <c r="UQO321" s="96"/>
      <c r="UQP321" s="96"/>
      <c r="UQQ321" s="96"/>
      <c r="UQR321" s="96"/>
      <c r="UQS321" s="96"/>
      <c r="UQT321" s="96"/>
      <c r="UQU321" s="96"/>
      <c r="UQV321" s="96"/>
      <c r="UQW321" s="96"/>
      <c r="UQX321" s="96"/>
      <c r="UQY321" s="96"/>
      <c r="UQZ321" s="96"/>
      <c r="URA321" s="96"/>
      <c r="URB321" s="96"/>
      <c r="URC321" s="96"/>
      <c r="URD321" s="96"/>
      <c r="URE321" s="96"/>
      <c r="URF321" s="96"/>
      <c r="URG321" s="96"/>
      <c r="URH321" s="96"/>
      <c r="URI321" s="96"/>
      <c r="URJ321" s="96"/>
      <c r="URK321" s="96"/>
      <c r="URL321" s="96"/>
      <c r="URM321" s="96"/>
      <c r="URN321" s="96"/>
      <c r="URO321" s="96"/>
      <c r="URP321" s="96"/>
      <c r="URQ321" s="96"/>
      <c r="URR321" s="96"/>
      <c r="URS321" s="96"/>
      <c r="URT321" s="96"/>
      <c r="URU321" s="96"/>
      <c r="URV321" s="96"/>
      <c r="URW321" s="96"/>
      <c r="URX321" s="96"/>
      <c r="URY321" s="96"/>
      <c r="URZ321" s="96"/>
      <c r="USA321" s="96"/>
      <c r="USB321" s="96"/>
      <c r="USC321" s="96"/>
      <c r="USD321" s="96"/>
      <c r="USE321" s="96"/>
      <c r="USF321" s="96"/>
      <c r="USG321" s="96"/>
      <c r="USH321" s="96"/>
      <c r="USI321" s="96"/>
      <c r="USJ321" s="96"/>
      <c r="USK321" s="96"/>
      <c r="USL321" s="96"/>
      <c r="USM321" s="96"/>
      <c r="USN321" s="96"/>
      <c r="USO321" s="96"/>
      <c r="USP321" s="96"/>
      <c r="USQ321" s="96"/>
      <c r="USR321" s="96"/>
      <c r="USS321" s="96"/>
      <c r="UST321" s="96"/>
      <c r="USU321" s="96"/>
      <c r="USV321" s="96"/>
      <c r="USW321" s="96"/>
      <c r="USX321" s="96"/>
      <c r="USY321" s="96"/>
      <c r="USZ321" s="96"/>
      <c r="UTA321" s="96"/>
      <c r="UTB321" s="96"/>
      <c r="UTC321" s="96"/>
      <c r="UTD321" s="96"/>
      <c r="UTE321" s="96"/>
      <c r="UTF321" s="96"/>
      <c r="UTG321" s="96"/>
      <c r="UTH321" s="96"/>
      <c r="UTI321" s="96"/>
      <c r="UTJ321" s="96"/>
      <c r="UTK321" s="96"/>
      <c r="UTL321" s="96"/>
      <c r="UTM321" s="96"/>
      <c r="UTN321" s="96"/>
      <c r="UTO321" s="96"/>
      <c r="UTP321" s="96"/>
      <c r="UTQ321" s="96"/>
      <c r="UTR321" s="96"/>
      <c r="UTS321" s="96"/>
      <c r="UTT321" s="96"/>
      <c r="UTU321" s="96"/>
      <c r="UTV321" s="96"/>
      <c r="UTW321" s="96"/>
      <c r="UTX321" s="96"/>
      <c r="UTY321" s="96"/>
      <c r="UTZ321" s="96"/>
      <c r="UUA321" s="96"/>
      <c r="UUB321" s="96"/>
      <c r="UUC321" s="96"/>
      <c r="UUD321" s="96"/>
      <c r="UUE321" s="96"/>
      <c r="UUF321" s="96"/>
      <c r="UUG321" s="96"/>
      <c r="UUH321" s="96"/>
      <c r="UUI321" s="96"/>
      <c r="UUJ321" s="96"/>
      <c r="UUK321" s="96"/>
      <c r="UUL321" s="96"/>
      <c r="UUM321" s="96"/>
      <c r="UUN321" s="96"/>
      <c r="UUO321" s="96"/>
      <c r="UUP321" s="96"/>
      <c r="UUQ321" s="96"/>
      <c r="UUR321" s="96"/>
      <c r="UUS321" s="96"/>
      <c r="UUT321" s="96"/>
      <c r="UUU321" s="96"/>
      <c r="UUV321" s="96"/>
      <c r="UUW321" s="96"/>
      <c r="UUX321" s="96"/>
      <c r="UUY321" s="96"/>
      <c r="UUZ321" s="96"/>
      <c r="UVA321" s="96"/>
      <c r="UVB321" s="96"/>
      <c r="UVC321" s="96"/>
      <c r="UVD321" s="96"/>
      <c r="UVE321" s="96"/>
      <c r="UVF321" s="96"/>
      <c r="UVG321" s="96"/>
      <c r="UVH321" s="96"/>
      <c r="UVI321" s="96"/>
      <c r="UVJ321" s="96"/>
      <c r="UVK321" s="96"/>
      <c r="UVL321" s="96"/>
      <c r="UVM321" s="96"/>
      <c r="UVN321" s="96"/>
      <c r="UVO321" s="96"/>
      <c r="UVP321" s="96"/>
      <c r="UVQ321" s="96"/>
      <c r="UVR321" s="96"/>
      <c r="UVS321" s="96"/>
      <c r="UVT321" s="96"/>
      <c r="UVU321" s="96"/>
      <c r="UVV321" s="96"/>
      <c r="UVW321" s="96"/>
      <c r="UVX321" s="96"/>
      <c r="UVY321" s="96"/>
      <c r="UVZ321" s="96"/>
      <c r="UWA321" s="96"/>
      <c r="UWB321" s="96"/>
      <c r="UWC321" s="96"/>
      <c r="UWD321" s="96"/>
      <c r="UWE321" s="96"/>
      <c r="UWF321" s="96"/>
      <c r="UWG321" s="96"/>
      <c r="UWH321" s="96"/>
      <c r="UWI321" s="96"/>
      <c r="UWJ321" s="96"/>
      <c r="UWK321" s="96"/>
      <c r="UWL321" s="96"/>
      <c r="UWM321" s="96"/>
      <c r="UWN321" s="96"/>
      <c r="UWO321" s="96"/>
      <c r="UWP321" s="96"/>
      <c r="UWQ321" s="96"/>
      <c r="UWR321" s="96"/>
      <c r="UWS321" s="96"/>
      <c r="UWT321" s="96"/>
      <c r="UWU321" s="96"/>
      <c r="UWV321" s="96"/>
      <c r="UWW321" s="96"/>
      <c r="UWX321" s="96"/>
      <c r="UWY321" s="96"/>
      <c r="UWZ321" s="96"/>
      <c r="UXA321" s="96"/>
      <c r="UXB321" s="96"/>
      <c r="UXC321" s="96"/>
      <c r="UXD321" s="96"/>
      <c r="UXE321" s="96"/>
      <c r="UXF321" s="96"/>
      <c r="UXG321" s="96"/>
      <c r="UXH321" s="96"/>
      <c r="UXI321" s="96"/>
      <c r="UXJ321" s="96"/>
      <c r="UXK321" s="96"/>
      <c r="UXL321" s="96"/>
      <c r="UXM321" s="96"/>
      <c r="UXN321" s="96"/>
      <c r="UXO321" s="96"/>
      <c r="UXP321" s="96"/>
      <c r="UXQ321" s="96"/>
      <c r="UXR321" s="96"/>
      <c r="UXS321" s="96"/>
      <c r="UXT321" s="96"/>
      <c r="UXU321" s="96"/>
      <c r="UXV321" s="96"/>
      <c r="UXW321" s="96"/>
      <c r="UXX321" s="96"/>
      <c r="UXY321" s="96"/>
      <c r="UXZ321" s="96"/>
      <c r="UYA321" s="96"/>
      <c r="UYB321" s="96"/>
      <c r="UYC321" s="96"/>
      <c r="UYD321" s="96"/>
      <c r="UYE321" s="96"/>
      <c r="UYF321" s="96"/>
      <c r="UYG321" s="96"/>
      <c r="UYH321" s="96"/>
      <c r="UYI321" s="96"/>
      <c r="UYJ321" s="96"/>
      <c r="UYK321" s="96"/>
      <c r="UYL321" s="96"/>
      <c r="UYM321" s="96"/>
      <c r="UYN321" s="96"/>
      <c r="UYO321" s="96"/>
      <c r="UYP321" s="96"/>
      <c r="UYQ321" s="96"/>
      <c r="UYR321" s="96"/>
      <c r="UYS321" s="96"/>
      <c r="UYT321" s="96"/>
      <c r="UYU321" s="96"/>
      <c r="UYV321" s="96"/>
      <c r="UYW321" s="96"/>
      <c r="UYX321" s="96"/>
      <c r="UYY321" s="96"/>
      <c r="UYZ321" s="96"/>
      <c r="UZA321" s="96"/>
      <c r="UZB321" s="96"/>
      <c r="UZC321" s="96"/>
      <c r="UZD321" s="96"/>
      <c r="UZE321" s="96"/>
      <c r="UZF321" s="96"/>
      <c r="UZG321" s="96"/>
      <c r="UZH321" s="96"/>
      <c r="UZI321" s="96"/>
      <c r="UZJ321" s="96"/>
      <c r="UZK321" s="96"/>
      <c r="UZL321" s="96"/>
      <c r="UZM321" s="96"/>
      <c r="UZN321" s="96"/>
      <c r="UZO321" s="96"/>
      <c r="UZP321" s="96"/>
      <c r="UZQ321" s="96"/>
      <c r="UZR321" s="96"/>
      <c r="UZS321" s="96"/>
      <c r="UZT321" s="96"/>
      <c r="UZU321" s="96"/>
      <c r="UZV321" s="96"/>
      <c r="UZW321" s="96"/>
      <c r="UZX321" s="96"/>
      <c r="UZY321" s="96"/>
      <c r="UZZ321" s="96"/>
      <c r="VAA321" s="96"/>
      <c r="VAB321" s="96"/>
      <c r="VAC321" s="96"/>
      <c r="VAD321" s="96"/>
      <c r="VAE321" s="96"/>
      <c r="VAF321" s="96"/>
      <c r="VAG321" s="96"/>
      <c r="VAH321" s="96"/>
      <c r="VAI321" s="96"/>
      <c r="VAJ321" s="96"/>
      <c r="VAK321" s="96"/>
      <c r="VAL321" s="96"/>
      <c r="VAM321" s="96"/>
      <c r="VAN321" s="96"/>
      <c r="VAO321" s="96"/>
      <c r="VAP321" s="96"/>
      <c r="VAQ321" s="96"/>
      <c r="VAR321" s="96"/>
      <c r="VAS321" s="96"/>
      <c r="VAT321" s="96"/>
      <c r="VAU321" s="96"/>
      <c r="VAV321" s="96"/>
      <c r="VAW321" s="96"/>
      <c r="VAX321" s="96"/>
      <c r="VAY321" s="96"/>
      <c r="VAZ321" s="96"/>
      <c r="VBA321" s="96"/>
      <c r="VBB321" s="96"/>
      <c r="VBC321" s="96"/>
      <c r="VBD321" s="96"/>
      <c r="VBE321" s="96"/>
      <c r="VBF321" s="96"/>
      <c r="VBG321" s="96"/>
      <c r="VBH321" s="96"/>
      <c r="VBI321" s="96"/>
      <c r="VBJ321" s="96"/>
      <c r="VBK321" s="96"/>
      <c r="VBL321" s="96"/>
      <c r="VBM321" s="96"/>
      <c r="VBN321" s="96"/>
      <c r="VBO321" s="96"/>
      <c r="VBP321" s="96"/>
      <c r="VBQ321" s="96"/>
      <c r="VBR321" s="96"/>
      <c r="VBS321" s="96"/>
      <c r="VBT321" s="96"/>
      <c r="VBU321" s="96"/>
      <c r="VBV321" s="96"/>
      <c r="VBW321" s="96"/>
      <c r="VBX321" s="96"/>
      <c r="VBY321" s="96"/>
      <c r="VBZ321" s="96"/>
      <c r="VCA321" s="96"/>
      <c r="VCB321" s="96"/>
      <c r="VCC321" s="96"/>
      <c r="VCD321" s="96"/>
      <c r="VCE321" s="96"/>
      <c r="VCF321" s="96"/>
      <c r="VCG321" s="96"/>
      <c r="VCH321" s="96"/>
      <c r="VCI321" s="96"/>
      <c r="VCJ321" s="96"/>
      <c r="VCK321" s="96"/>
      <c r="VCL321" s="96"/>
      <c r="VCM321" s="96"/>
      <c r="VCN321" s="96"/>
      <c r="VCO321" s="96"/>
      <c r="VCP321" s="96"/>
      <c r="VCQ321" s="96"/>
      <c r="VCR321" s="96"/>
      <c r="VCS321" s="96"/>
      <c r="VCT321" s="96"/>
      <c r="VCU321" s="96"/>
      <c r="VCV321" s="96"/>
      <c r="VCW321" s="96"/>
      <c r="VCX321" s="96"/>
      <c r="VCY321" s="96"/>
      <c r="VCZ321" s="96"/>
      <c r="VDA321" s="96"/>
      <c r="VDB321" s="96"/>
      <c r="VDC321" s="96"/>
      <c r="VDD321" s="96"/>
      <c r="VDE321" s="96"/>
      <c r="VDF321" s="96"/>
      <c r="VDG321" s="96"/>
      <c r="VDH321" s="96"/>
      <c r="VDI321" s="96"/>
      <c r="VDJ321" s="96"/>
      <c r="VDK321" s="96"/>
      <c r="VDL321" s="96"/>
      <c r="VDM321" s="96"/>
      <c r="VDN321" s="96"/>
      <c r="VDO321" s="96"/>
      <c r="VDP321" s="96"/>
      <c r="VDQ321" s="96"/>
      <c r="VDR321" s="96"/>
      <c r="VDS321" s="96"/>
      <c r="VDT321" s="96"/>
      <c r="VDU321" s="96"/>
      <c r="VDV321" s="96"/>
      <c r="VDW321" s="96"/>
      <c r="VDX321" s="96"/>
      <c r="VDY321" s="96"/>
      <c r="VDZ321" s="96"/>
      <c r="VEA321" s="96"/>
      <c r="VEB321" s="96"/>
      <c r="VEC321" s="96"/>
      <c r="VED321" s="96"/>
      <c r="VEE321" s="96"/>
      <c r="VEF321" s="96"/>
      <c r="VEG321" s="96"/>
      <c r="VEH321" s="96"/>
      <c r="VEI321" s="96"/>
      <c r="VEJ321" s="96"/>
      <c r="VEK321" s="96"/>
      <c r="VEL321" s="96"/>
      <c r="VEM321" s="96"/>
      <c r="VEN321" s="96"/>
      <c r="VEO321" s="96"/>
      <c r="VEP321" s="96"/>
      <c r="VEQ321" s="96"/>
      <c r="VER321" s="96"/>
      <c r="VES321" s="96"/>
      <c r="VET321" s="96"/>
      <c r="VEU321" s="96"/>
      <c r="VEV321" s="96"/>
      <c r="VEW321" s="96"/>
      <c r="VEX321" s="96"/>
      <c r="VEY321" s="96"/>
      <c r="VEZ321" s="96"/>
      <c r="VFA321" s="96"/>
      <c r="VFB321" s="96"/>
      <c r="VFC321" s="96"/>
      <c r="VFD321" s="96"/>
      <c r="VFE321" s="96"/>
      <c r="VFF321" s="96"/>
      <c r="VFG321" s="96"/>
      <c r="VFH321" s="96"/>
      <c r="VFI321" s="96"/>
      <c r="VFJ321" s="96"/>
      <c r="VFK321" s="96"/>
      <c r="VFL321" s="96"/>
      <c r="VFM321" s="96"/>
      <c r="VFN321" s="96"/>
      <c r="VFO321" s="96"/>
      <c r="VFP321" s="96"/>
      <c r="VFQ321" s="96"/>
      <c r="VFR321" s="96"/>
      <c r="VFS321" s="96"/>
      <c r="VFT321" s="96"/>
      <c r="VFU321" s="96"/>
      <c r="VFV321" s="96"/>
      <c r="VFW321" s="96"/>
      <c r="VFX321" s="96"/>
      <c r="VFY321" s="96"/>
      <c r="VFZ321" s="96"/>
      <c r="VGA321" s="96"/>
      <c r="VGB321" s="96"/>
      <c r="VGC321" s="96"/>
      <c r="VGD321" s="96"/>
      <c r="VGE321" s="96"/>
      <c r="VGF321" s="96"/>
      <c r="VGG321" s="96"/>
      <c r="VGH321" s="96"/>
      <c r="VGI321" s="96"/>
      <c r="VGJ321" s="96"/>
      <c r="VGK321" s="96"/>
      <c r="VGL321" s="96"/>
      <c r="VGM321" s="96"/>
      <c r="VGN321" s="96"/>
      <c r="VGO321" s="96"/>
      <c r="VGP321" s="96"/>
      <c r="VGQ321" s="96"/>
      <c r="VGR321" s="96"/>
      <c r="VGS321" s="96"/>
      <c r="VGT321" s="96"/>
      <c r="VGU321" s="96"/>
      <c r="VGV321" s="96"/>
      <c r="VGW321" s="96"/>
      <c r="VGX321" s="96"/>
      <c r="VGY321" s="96"/>
      <c r="VGZ321" s="96"/>
      <c r="VHA321" s="96"/>
      <c r="VHB321" s="96"/>
      <c r="VHC321" s="96"/>
      <c r="VHD321" s="96"/>
      <c r="VHE321" s="96"/>
      <c r="VHF321" s="96"/>
      <c r="VHG321" s="96"/>
      <c r="VHH321" s="96"/>
      <c r="VHI321" s="96"/>
      <c r="VHJ321" s="96"/>
      <c r="VHK321" s="96"/>
      <c r="VHL321" s="96"/>
      <c r="VHM321" s="96"/>
      <c r="VHN321" s="96"/>
      <c r="VHO321" s="96"/>
      <c r="VHP321" s="96"/>
      <c r="VHQ321" s="96"/>
      <c r="VHR321" s="96"/>
      <c r="VHS321" s="96"/>
      <c r="VHT321" s="96"/>
      <c r="VHU321" s="96"/>
      <c r="VHV321" s="96"/>
      <c r="VHW321" s="96"/>
      <c r="VHX321" s="96"/>
      <c r="VHY321" s="96"/>
      <c r="VHZ321" s="96"/>
      <c r="VIA321" s="96"/>
      <c r="VIB321" s="96"/>
      <c r="VIC321" s="96"/>
      <c r="VID321" s="96"/>
      <c r="VIE321" s="96"/>
      <c r="VIF321" s="96"/>
      <c r="VIG321" s="96"/>
      <c r="VIH321" s="96"/>
      <c r="VII321" s="96"/>
      <c r="VIJ321" s="96"/>
      <c r="VIK321" s="96"/>
      <c r="VIL321" s="96"/>
      <c r="VIM321" s="96"/>
      <c r="VIN321" s="96"/>
      <c r="VIO321" s="96"/>
      <c r="VIP321" s="96"/>
      <c r="VIQ321" s="96"/>
      <c r="VIR321" s="96"/>
      <c r="VIS321" s="96"/>
      <c r="VIT321" s="96"/>
      <c r="VIU321" s="96"/>
      <c r="VIV321" s="96"/>
      <c r="VIW321" s="96"/>
      <c r="VIX321" s="96"/>
      <c r="VIY321" s="96"/>
      <c r="VIZ321" s="96"/>
      <c r="VJA321" s="96"/>
      <c r="VJB321" s="96"/>
      <c r="VJC321" s="96"/>
      <c r="VJD321" s="96"/>
      <c r="VJE321" s="96"/>
      <c r="VJF321" s="96"/>
      <c r="VJG321" s="96"/>
      <c r="VJH321" s="96"/>
      <c r="VJI321" s="96"/>
      <c r="VJJ321" s="96"/>
      <c r="VJK321" s="96"/>
      <c r="VJL321" s="96"/>
      <c r="VJM321" s="96"/>
      <c r="VJN321" s="96"/>
      <c r="VJO321" s="96"/>
      <c r="VJP321" s="96"/>
      <c r="VJQ321" s="96"/>
      <c r="VJR321" s="96"/>
      <c r="VJS321" s="96"/>
      <c r="VJT321" s="96"/>
      <c r="VJU321" s="96"/>
      <c r="VJV321" s="96"/>
      <c r="VJW321" s="96"/>
      <c r="VJX321" s="96"/>
      <c r="VJY321" s="96"/>
      <c r="VJZ321" s="96"/>
      <c r="VKA321" s="96"/>
      <c r="VKB321" s="96"/>
      <c r="VKC321" s="96"/>
      <c r="VKD321" s="96"/>
      <c r="VKE321" s="96"/>
      <c r="VKF321" s="96"/>
      <c r="VKG321" s="96"/>
      <c r="VKH321" s="96"/>
      <c r="VKI321" s="96"/>
      <c r="VKJ321" s="96"/>
      <c r="VKK321" s="96"/>
      <c r="VKL321" s="96"/>
      <c r="VKM321" s="96"/>
      <c r="VKN321" s="96"/>
      <c r="VKO321" s="96"/>
      <c r="VKP321" s="96"/>
      <c r="VKQ321" s="96"/>
      <c r="VKR321" s="96"/>
      <c r="VKS321" s="96"/>
      <c r="VKT321" s="96"/>
      <c r="VKU321" s="96"/>
      <c r="VKV321" s="96"/>
      <c r="VKW321" s="96"/>
      <c r="VKX321" s="96"/>
      <c r="VKY321" s="96"/>
      <c r="VKZ321" s="96"/>
      <c r="VLA321" s="96"/>
      <c r="VLB321" s="96"/>
      <c r="VLC321" s="96"/>
      <c r="VLD321" s="96"/>
      <c r="VLE321" s="96"/>
      <c r="VLF321" s="96"/>
      <c r="VLG321" s="96"/>
      <c r="VLH321" s="96"/>
      <c r="VLI321" s="96"/>
      <c r="VLJ321" s="96"/>
      <c r="VLK321" s="96"/>
      <c r="VLL321" s="96"/>
      <c r="VLM321" s="96"/>
      <c r="VLN321" s="96"/>
      <c r="VLO321" s="96"/>
      <c r="VLP321" s="96"/>
      <c r="VLQ321" s="96"/>
      <c r="VLR321" s="96"/>
      <c r="VLS321" s="96"/>
      <c r="VLT321" s="96"/>
      <c r="VLU321" s="96"/>
      <c r="VLV321" s="96"/>
      <c r="VLW321" s="96"/>
      <c r="VLX321" s="96"/>
      <c r="VLY321" s="96"/>
      <c r="VLZ321" s="96"/>
      <c r="VMA321" s="96"/>
      <c r="VMB321" s="96"/>
      <c r="VMC321" s="96"/>
      <c r="VMD321" s="96"/>
      <c r="VME321" s="96"/>
      <c r="VMF321" s="96"/>
      <c r="VMG321" s="96"/>
      <c r="VMH321" s="96"/>
      <c r="VMI321" s="96"/>
      <c r="VMJ321" s="96"/>
      <c r="VMK321" s="96"/>
      <c r="VML321" s="96"/>
      <c r="VMM321" s="96"/>
      <c r="VMN321" s="96"/>
      <c r="VMO321" s="96"/>
      <c r="VMP321" s="96"/>
      <c r="VMQ321" s="96"/>
      <c r="VMR321" s="96"/>
      <c r="VMS321" s="96"/>
      <c r="VMT321" s="96"/>
      <c r="VMU321" s="96"/>
      <c r="VMV321" s="96"/>
      <c r="VMW321" s="96"/>
      <c r="VMX321" s="96"/>
      <c r="VMY321" s="96"/>
      <c r="VMZ321" s="96"/>
      <c r="VNA321" s="96"/>
      <c r="VNB321" s="96"/>
      <c r="VNC321" s="96"/>
      <c r="VND321" s="96"/>
      <c r="VNE321" s="96"/>
      <c r="VNF321" s="96"/>
      <c r="VNG321" s="96"/>
      <c r="VNH321" s="96"/>
      <c r="VNI321" s="96"/>
      <c r="VNJ321" s="96"/>
      <c r="VNK321" s="96"/>
      <c r="VNL321" s="96"/>
      <c r="VNM321" s="96"/>
      <c r="VNN321" s="96"/>
      <c r="VNO321" s="96"/>
      <c r="VNP321" s="96"/>
      <c r="VNQ321" s="96"/>
      <c r="VNR321" s="96"/>
      <c r="VNS321" s="96"/>
      <c r="VNT321" s="96"/>
      <c r="VNU321" s="96"/>
      <c r="VNV321" s="96"/>
      <c r="VNW321" s="96"/>
      <c r="VNX321" s="96"/>
      <c r="VNY321" s="96"/>
      <c r="VNZ321" s="96"/>
      <c r="VOA321" s="96"/>
      <c r="VOB321" s="96"/>
      <c r="VOC321" s="96"/>
      <c r="VOD321" s="96"/>
      <c r="VOE321" s="96"/>
      <c r="VOF321" s="96"/>
      <c r="VOG321" s="96"/>
      <c r="VOH321" s="96"/>
      <c r="VOI321" s="96"/>
      <c r="VOJ321" s="96"/>
      <c r="VOK321" s="96"/>
      <c r="VOL321" s="96"/>
      <c r="VOM321" s="96"/>
      <c r="VON321" s="96"/>
      <c r="VOO321" s="96"/>
      <c r="VOP321" s="96"/>
      <c r="VOQ321" s="96"/>
      <c r="VOR321" s="96"/>
      <c r="VOS321" s="96"/>
      <c r="VOT321" s="96"/>
      <c r="VOU321" s="96"/>
      <c r="VOV321" s="96"/>
      <c r="VOW321" s="96"/>
      <c r="VOX321" s="96"/>
      <c r="VOY321" s="96"/>
      <c r="VOZ321" s="96"/>
      <c r="VPA321" s="96"/>
      <c r="VPB321" s="96"/>
      <c r="VPC321" s="96"/>
      <c r="VPD321" s="96"/>
      <c r="VPE321" s="96"/>
      <c r="VPF321" s="96"/>
      <c r="VPG321" s="96"/>
      <c r="VPH321" s="96"/>
      <c r="VPI321" s="96"/>
      <c r="VPJ321" s="96"/>
      <c r="VPK321" s="96"/>
      <c r="VPL321" s="96"/>
      <c r="VPM321" s="96"/>
      <c r="VPN321" s="96"/>
      <c r="VPO321" s="96"/>
      <c r="VPP321" s="96"/>
      <c r="VPQ321" s="96"/>
      <c r="VPR321" s="96"/>
      <c r="VPS321" s="96"/>
      <c r="VPT321" s="96"/>
      <c r="VPU321" s="96"/>
      <c r="VPV321" s="96"/>
      <c r="VPW321" s="96"/>
      <c r="VPX321" s="96"/>
      <c r="VPY321" s="96"/>
      <c r="VPZ321" s="96"/>
      <c r="VQA321" s="96"/>
      <c r="VQB321" s="96"/>
      <c r="VQC321" s="96"/>
      <c r="VQD321" s="96"/>
      <c r="VQE321" s="96"/>
      <c r="VQF321" s="96"/>
      <c r="VQG321" s="96"/>
      <c r="VQH321" s="96"/>
      <c r="VQI321" s="96"/>
      <c r="VQJ321" s="96"/>
      <c r="VQK321" s="96"/>
      <c r="VQL321" s="96"/>
      <c r="VQM321" s="96"/>
      <c r="VQN321" s="96"/>
      <c r="VQO321" s="96"/>
      <c r="VQP321" s="96"/>
      <c r="VQQ321" s="96"/>
      <c r="VQR321" s="96"/>
      <c r="VQS321" s="96"/>
      <c r="VQT321" s="96"/>
      <c r="VQU321" s="96"/>
      <c r="VQV321" s="96"/>
      <c r="VQW321" s="96"/>
      <c r="VQX321" s="96"/>
      <c r="VQY321" s="96"/>
      <c r="VQZ321" s="96"/>
      <c r="VRA321" s="96"/>
      <c r="VRB321" s="96"/>
      <c r="VRC321" s="96"/>
      <c r="VRD321" s="96"/>
      <c r="VRE321" s="96"/>
      <c r="VRF321" s="96"/>
      <c r="VRG321" s="96"/>
      <c r="VRH321" s="96"/>
      <c r="VRI321" s="96"/>
      <c r="VRJ321" s="96"/>
      <c r="VRK321" s="96"/>
      <c r="VRL321" s="96"/>
      <c r="VRM321" s="96"/>
      <c r="VRN321" s="96"/>
      <c r="VRO321" s="96"/>
      <c r="VRP321" s="96"/>
      <c r="VRQ321" s="96"/>
      <c r="VRR321" s="96"/>
      <c r="VRS321" s="96"/>
      <c r="VRT321" s="96"/>
      <c r="VRU321" s="96"/>
      <c r="VRV321" s="96"/>
      <c r="VRW321" s="96"/>
      <c r="VRX321" s="96"/>
      <c r="VRY321" s="96"/>
      <c r="VRZ321" s="96"/>
      <c r="VSA321" s="96"/>
      <c r="VSB321" s="96"/>
      <c r="VSC321" s="96"/>
      <c r="VSD321" s="96"/>
      <c r="VSE321" s="96"/>
      <c r="VSF321" s="96"/>
      <c r="VSG321" s="96"/>
      <c r="VSH321" s="96"/>
      <c r="VSI321" s="96"/>
      <c r="VSJ321" s="96"/>
      <c r="VSK321" s="96"/>
      <c r="VSL321" s="96"/>
      <c r="VSM321" s="96"/>
      <c r="VSN321" s="96"/>
      <c r="VSO321" s="96"/>
      <c r="VSP321" s="96"/>
      <c r="VSQ321" s="96"/>
      <c r="VSR321" s="96"/>
      <c r="VSS321" s="96"/>
      <c r="VST321" s="96"/>
      <c r="VSU321" s="96"/>
      <c r="VSV321" s="96"/>
      <c r="VSW321" s="96"/>
      <c r="VSX321" s="96"/>
      <c r="VSY321" s="96"/>
      <c r="VSZ321" s="96"/>
      <c r="VTA321" s="96"/>
      <c r="VTB321" s="96"/>
      <c r="VTC321" s="96"/>
      <c r="VTD321" s="96"/>
      <c r="VTE321" s="96"/>
      <c r="VTF321" s="96"/>
      <c r="VTG321" s="96"/>
      <c r="VTH321" s="96"/>
      <c r="VTI321" s="96"/>
      <c r="VTJ321" s="96"/>
      <c r="VTK321" s="96"/>
      <c r="VTL321" s="96"/>
      <c r="VTM321" s="96"/>
      <c r="VTN321" s="96"/>
      <c r="VTO321" s="96"/>
      <c r="VTP321" s="96"/>
      <c r="VTQ321" s="96"/>
      <c r="VTR321" s="96"/>
      <c r="VTS321" s="96"/>
      <c r="VTT321" s="96"/>
      <c r="VTU321" s="96"/>
      <c r="VTV321" s="96"/>
      <c r="VTW321" s="96"/>
      <c r="VTX321" s="96"/>
      <c r="VTY321" s="96"/>
      <c r="VTZ321" s="96"/>
      <c r="VUA321" s="96"/>
      <c r="VUB321" s="96"/>
      <c r="VUC321" s="96"/>
      <c r="VUD321" s="96"/>
      <c r="VUE321" s="96"/>
      <c r="VUF321" s="96"/>
      <c r="VUG321" s="96"/>
      <c r="VUH321" s="96"/>
      <c r="VUI321" s="96"/>
      <c r="VUJ321" s="96"/>
      <c r="VUK321" s="96"/>
      <c r="VUL321" s="96"/>
      <c r="VUM321" s="96"/>
      <c r="VUN321" s="96"/>
      <c r="VUO321" s="96"/>
      <c r="VUP321" s="96"/>
      <c r="VUQ321" s="96"/>
      <c r="VUR321" s="96"/>
      <c r="VUS321" s="96"/>
      <c r="VUT321" s="96"/>
      <c r="VUU321" s="96"/>
      <c r="VUV321" s="96"/>
      <c r="VUW321" s="96"/>
      <c r="VUX321" s="96"/>
      <c r="VUY321" s="96"/>
      <c r="VUZ321" s="96"/>
      <c r="VVA321" s="96"/>
      <c r="VVB321" s="96"/>
      <c r="VVC321" s="96"/>
      <c r="VVD321" s="96"/>
      <c r="VVE321" s="96"/>
      <c r="VVF321" s="96"/>
      <c r="VVG321" s="96"/>
      <c r="VVH321" s="96"/>
      <c r="VVI321" s="96"/>
      <c r="VVJ321" s="96"/>
      <c r="VVK321" s="96"/>
      <c r="VVL321" s="96"/>
      <c r="VVM321" s="96"/>
      <c r="VVN321" s="96"/>
      <c r="VVO321" s="96"/>
      <c r="VVP321" s="96"/>
      <c r="VVQ321" s="96"/>
      <c r="VVR321" s="96"/>
      <c r="VVS321" s="96"/>
      <c r="VVT321" s="96"/>
      <c r="VVU321" s="96"/>
      <c r="VVV321" s="96"/>
      <c r="VVW321" s="96"/>
      <c r="VVX321" s="96"/>
      <c r="VVY321" s="96"/>
      <c r="VVZ321" s="96"/>
      <c r="VWA321" s="96"/>
      <c r="VWB321" s="96"/>
      <c r="VWC321" s="96"/>
      <c r="VWD321" s="96"/>
      <c r="VWE321" s="96"/>
      <c r="VWF321" s="96"/>
      <c r="VWG321" s="96"/>
      <c r="VWH321" s="96"/>
      <c r="VWI321" s="96"/>
      <c r="VWJ321" s="96"/>
      <c r="VWK321" s="96"/>
      <c r="VWL321" s="96"/>
      <c r="VWM321" s="96"/>
      <c r="VWN321" s="96"/>
      <c r="VWO321" s="96"/>
      <c r="VWP321" s="96"/>
      <c r="VWQ321" s="96"/>
      <c r="VWR321" s="96"/>
      <c r="VWS321" s="96"/>
      <c r="VWT321" s="96"/>
      <c r="VWU321" s="96"/>
      <c r="VWV321" s="96"/>
      <c r="VWW321" s="96"/>
      <c r="VWX321" s="96"/>
      <c r="VWY321" s="96"/>
      <c r="VWZ321" s="96"/>
      <c r="VXA321" s="96"/>
      <c r="VXB321" s="96"/>
      <c r="VXC321" s="96"/>
      <c r="VXD321" s="96"/>
      <c r="VXE321" s="96"/>
      <c r="VXF321" s="96"/>
      <c r="VXG321" s="96"/>
      <c r="VXH321" s="96"/>
      <c r="VXI321" s="96"/>
      <c r="VXJ321" s="96"/>
      <c r="VXK321" s="96"/>
      <c r="VXL321" s="96"/>
      <c r="VXM321" s="96"/>
      <c r="VXN321" s="96"/>
      <c r="VXO321" s="96"/>
      <c r="VXP321" s="96"/>
      <c r="VXQ321" s="96"/>
      <c r="VXR321" s="96"/>
      <c r="VXS321" s="96"/>
      <c r="VXT321" s="96"/>
      <c r="VXU321" s="96"/>
      <c r="VXV321" s="96"/>
      <c r="VXW321" s="96"/>
      <c r="VXX321" s="96"/>
      <c r="VXY321" s="96"/>
      <c r="VXZ321" s="96"/>
      <c r="VYA321" s="96"/>
      <c r="VYB321" s="96"/>
      <c r="VYC321" s="96"/>
      <c r="VYD321" s="96"/>
      <c r="VYE321" s="96"/>
      <c r="VYF321" s="96"/>
      <c r="VYG321" s="96"/>
      <c r="VYH321" s="96"/>
      <c r="VYI321" s="96"/>
      <c r="VYJ321" s="96"/>
      <c r="VYK321" s="96"/>
      <c r="VYL321" s="96"/>
      <c r="VYM321" s="96"/>
      <c r="VYN321" s="96"/>
      <c r="VYO321" s="96"/>
      <c r="VYP321" s="96"/>
      <c r="VYQ321" s="96"/>
      <c r="VYR321" s="96"/>
      <c r="VYS321" s="96"/>
      <c r="VYT321" s="96"/>
      <c r="VYU321" s="96"/>
      <c r="VYV321" s="96"/>
      <c r="VYW321" s="96"/>
      <c r="VYX321" s="96"/>
      <c r="VYY321" s="96"/>
      <c r="VYZ321" s="96"/>
      <c r="VZA321" s="96"/>
      <c r="VZB321" s="96"/>
      <c r="VZC321" s="96"/>
      <c r="VZD321" s="96"/>
      <c r="VZE321" s="96"/>
      <c r="VZF321" s="96"/>
      <c r="VZG321" s="96"/>
      <c r="VZH321" s="96"/>
      <c r="VZI321" s="96"/>
      <c r="VZJ321" s="96"/>
      <c r="VZK321" s="96"/>
      <c r="VZL321" s="96"/>
      <c r="VZM321" s="96"/>
      <c r="VZN321" s="96"/>
      <c r="VZO321" s="96"/>
      <c r="VZP321" s="96"/>
      <c r="VZQ321" s="96"/>
      <c r="VZR321" s="96"/>
      <c r="VZS321" s="96"/>
      <c r="VZT321" s="96"/>
      <c r="VZU321" s="96"/>
      <c r="VZV321" s="96"/>
      <c r="VZW321" s="96"/>
      <c r="VZX321" s="96"/>
      <c r="VZY321" s="96"/>
      <c r="VZZ321" s="96"/>
      <c r="WAA321" s="96"/>
      <c r="WAB321" s="96"/>
      <c r="WAC321" s="96"/>
      <c r="WAD321" s="96"/>
      <c r="WAE321" s="96"/>
      <c r="WAF321" s="96"/>
      <c r="WAG321" s="96"/>
      <c r="WAH321" s="96"/>
      <c r="WAI321" s="96"/>
      <c r="WAJ321" s="96"/>
      <c r="WAK321" s="96"/>
      <c r="WAL321" s="96"/>
      <c r="WAM321" s="96"/>
      <c r="WAN321" s="96"/>
      <c r="WAO321" s="96"/>
      <c r="WAP321" s="96"/>
      <c r="WAQ321" s="96"/>
      <c r="WAR321" s="96"/>
      <c r="WAS321" s="96"/>
      <c r="WAT321" s="96"/>
      <c r="WAU321" s="96"/>
      <c r="WAV321" s="96"/>
      <c r="WAW321" s="96"/>
      <c r="WAX321" s="96"/>
      <c r="WAY321" s="96"/>
      <c r="WAZ321" s="96"/>
      <c r="WBA321" s="96"/>
      <c r="WBB321" s="96"/>
      <c r="WBC321" s="96"/>
      <c r="WBD321" s="96"/>
      <c r="WBE321" s="96"/>
      <c r="WBF321" s="96"/>
      <c r="WBG321" s="96"/>
      <c r="WBH321" s="96"/>
      <c r="WBI321" s="96"/>
      <c r="WBJ321" s="96"/>
      <c r="WBK321" s="96"/>
      <c r="WBL321" s="96"/>
      <c r="WBM321" s="96"/>
      <c r="WBN321" s="96"/>
      <c r="WBO321" s="96"/>
      <c r="WBP321" s="96"/>
      <c r="WBQ321" s="96"/>
      <c r="WBR321" s="96"/>
      <c r="WBS321" s="96"/>
      <c r="WBT321" s="96"/>
      <c r="WBU321" s="96"/>
      <c r="WBV321" s="96"/>
      <c r="WBW321" s="96"/>
      <c r="WBX321" s="96"/>
      <c r="WBY321" s="96"/>
      <c r="WBZ321" s="96"/>
      <c r="WCA321" s="96"/>
      <c r="WCB321" s="96"/>
      <c r="WCC321" s="96"/>
      <c r="WCD321" s="96"/>
      <c r="WCE321" s="96"/>
      <c r="WCF321" s="96"/>
      <c r="WCG321" s="96"/>
      <c r="WCH321" s="96"/>
      <c r="WCI321" s="96"/>
      <c r="WCJ321" s="96"/>
      <c r="WCK321" s="96"/>
      <c r="WCL321" s="96"/>
      <c r="WCM321" s="96"/>
      <c r="WCN321" s="96"/>
      <c r="WCO321" s="96"/>
      <c r="WCP321" s="96"/>
      <c r="WCQ321" s="96"/>
      <c r="WCR321" s="96"/>
      <c r="WCS321" s="96"/>
      <c r="WCT321" s="96"/>
      <c r="WCU321" s="96"/>
      <c r="WCV321" s="96"/>
      <c r="WCW321" s="96"/>
      <c r="WCX321" s="96"/>
      <c r="WCY321" s="96"/>
      <c r="WCZ321" s="96"/>
      <c r="WDA321" s="96"/>
      <c r="WDB321" s="96"/>
      <c r="WDC321" s="96"/>
      <c r="WDD321" s="96"/>
      <c r="WDE321" s="96"/>
      <c r="WDF321" s="96"/>
      <c r="WDG321" s="96"/>
      <c r="WDH321" s="96"/>
      <c r="WDI321" s="96"/>
      <c r="WDJ321" s="96"/>
      <c r="WDK321" s="96"/>
      <c r="WDL321" s="96"/>
      <c r="WDM321" s="96"/>
      <c r="WDN321" s="96"/>
      <c r="WDO321" s="96"/>
      <c r="WDP321" s="96"/>
      <c r="WDQ321" s="96"/>
      <c r="WDR321" s="96"/>
      <c r="WDS321" s="96"/>
      <c r="WDT321" s="96"/>
      <c r="WDU321" s="96"/>
      <c r="WDV321" s="96"/>
      <c r="WDW321" s="96"/>
      <c r="WDX321" s="96"/>
      <c r="WDY321" s="96"/>
      <c r="WDZ321" s="96"/>
      <c r="WEA321" s="96"/>
      <c r="WEB321" s="96"/>
      <c r="WEC321" s="96"/>
      <c r="WED321" s="96"/>
      <c r="WEE321" s="96"/>
      <c r="WEF321" s="96"/>
      <c r="WEG321" s="96"/>
      <c r="WEH321" s="96"/>
      <c r="WEI321" s="96"/>
      <c r="WEJ321" s="96"/>
      <c r="WEK321" s="96"/>
      <c r="WEL321" s="96"/>
      <c r="WEM321" s="96"/>
      <c r="WEN321" s="96"/>
      <c r="WEO321" s="96"/>
      <c r="WEP321" s="96"/>
      <c r="WEQ321" s="96"/>
      <c r="WER321" s="96"/>
      <c r="WES321" s="96"/>
      <c r="WET321" s="96"/>
      <c r="WEU321" s="96"/>
      <c r="WEV321" s="96"/>
      <c r="WEW321" s="96"/>
      <c r="WEX321" s="96"/>
      <c r="WEY321" s="96"/>
      <c r="WEZ321" s="96"/>
      <c r="WFA321" s="96"/>
      <c r="WFB321" s="96"/>
      <c r="WFC321" s="96"/>
      <c r="WFD321" s="96"/>
      <c r="WFE321" s="96"/>
      <c r="WFF321" s="96"/>
      <c r="WFG321" s="96"/>
      <c r="WFH321" s="96"/>
      <c r="WFI321" s="96"/>
      <c r="WFJ321" s="96"/>
      <c r="WFK321" s="96"/>
      <c r="WFL321" s="96"/>
      <c r="WFM321" s="96"/>
      <c r="WFN321" s="96"/>
      <c r="WFO321" s="96"/>
      <c r="WFP321" s="96"/>
      <c r="WFQ321" s="96"/>
      <c r="WFR321" s="96"/>
      <c r="WFS321" s="96"/>
      <c r="WFT321" s="96"/>
      <c r="WFU321" s="96"/>
      <c r="WFV321" s="96"/>
      <c r="WFW321" s="96"/>
      <c r="WFX321" s="96"/>
      <c r="WFY321" s="96"/>
      <c r="WFZ321" s="96"/>
      <c r="WGA321" s="96"/>
      <c r="WGB321" s="96"/>
      <c r="WGC321" s="96"/>
      <c r="WGD321" s="96"/>
      <c r="WGE321" s="96"/>
      <c r="WGF321" s="96"/>
      <c r="WGG321" s="96"/>
      <c r="WGH321" s="96"/>
      <c r="WGI321" s="96"/>
      <c r="WGJ321" s="96"/>
      <c r="WGK321" s="96"/>
      <c r="WGL321" s="96"/>
      <c r="WGM321" s="96"/>
      <c r="WGN321" s="96"/>
      <c r="WGO321" s="96"/>
      <c r="WGP321" s="96"/>
      <c r="WGQ321" s="96"/>
      <c r="WGR321" s="96"/>
      <c r="WGS321" s="96"/>
      <c r="WGT321" s="96"/>
      <c r="WGU321" s="96"/>
      <c r="WGV321" s="96"/>
      <c r="WGW321" s="96"/>
      <c r="WGX321" s="96"/>
      <c r="WGY321" s="96"/>
      <c r="WGZ321" s="96"/>
      <c r="WHA321" s="96"/>
      <c r="WHB321" s="96"/>
      <c r="WHC321" s="96"/>
      <c r="WHD321" s="96"/>
      <c r="WHE321" s="96"/>
      <c r="WHF321" s="96"/>
      <c r="WHG321" s="96"/>
      <c r="WHH321" s="96"/>
      <c r="WHI321" s="96"/>
      <c r="WHJ321" s="96"/>
      <c r="WHK321" s="96"/>
      <c r="WHL321" s="96"/>
      <c r="WHM321" s="96"/>
      <c r="WHN321" s="96"/>
      <c r="WHO321" s="96"/>
      <c r="WHP321" s="96"/>
      <c r="WHQ321" s="96"/>
      <c r="WHR321" s="96"/>
      <c r="WHS321" s="96"/>
      <c r="WHT321" s="96"/>
      <c r="WHU321" s="96"/>
      <c r="WHV321" s="96"/>
      <c r="WHW321" s="96"/>
      <c r="WHX321" s="96"/>
      <c r="WHY321" s="96"/>
      <c r="WHZ321" s="96"/>
      <c r="WIA321" s="96"/>
      <c r="WIB321" s="96"/>
      <c r="WIC321" s="96"/>
      <c r="WID321" s="96"/>
      <c r="WIE321" s="96"/>
      <c r="WIF321" s="96"/>
      <c r="WIG321" s="96"/>
      <c r="WIH321" s="96"/>
      <c r="WII321" s="96"/>
      <c r="WIJ321" s="96"/>
      <c r="WIK321" s="96"/>
      <c r="WIL321" s="96"/>
      <c r="WIM321" s="96"/>
      <c r="WIN321" s="96"/>
      <c r="WIO321" s="96"/>
      <c r="WIP321" s="96"/>
      <c r="WIQ321" s="96"/>
      <c r="WIR321" s="96"/>
      <c r="WIS321" s="96"/>
      <c r="WIT321" s="96"/>
      <c r="WIU321" s="96"/>
      <c r="WIV321" s="96"/>
      <c r="WIW321" s="96"/>
      <c r="WIX321" s="96"/>
      <c r="WIY321" s="96"/>
      <c r="WIZ321" s="96"/>
      <c r="WJA321" s="96"/>
      <c r="WJB321" s="96"/>
      <c r="WJC321" s="96"/>
      <c r="WJD321" s="96"/>
      <c r="WJE321" s="96"/>
      <c r="WJF321" s="96"/>
      <c r="WJG321" s="96"/>
      <c r="WJH321" s="96"/>
      <c r="WJI321" s="96"/>
      <c r="WJJ321" s="96"/>
      <c r="WJK321" s="96"/>
      <c r="WJL321" s="96"/>
      <c r="WJM321" s="96"/>
      <c r="WJN321" s="96"/>
      <c r="WJO321" s="96"/>
      <c r="WJP321" s="96"/>
      <c r="WJQ321" s="96"/>
      <c r="WJR321" s="96"/>
      <c r="WJS321" s="96"/>
      <c r="WJT321" s="96"/>
      <c r="WJU321" s="96"/>
      <c r="WJV321" s="96"/>
      <c r="WJW321" s="96"/>
      <c r="WJX321" s="96"/>
      <c r="WJY321" s="96"/>
      <c r="WJZ321" s="96"/>
      <c r="WKA321" s="96"/>
      <c r="WKB321" s="96"/>
      <c r="WKC321" s="96"/>
      <c r="WKD321" s="96"/>
      <c r="WKE321" s="96"/>
      <c r="WKF321" s="96"/>
      <c r="WKG321" s="96"/>
      <c r="WKH321" s="96"/>
      <c r="WKI321" s="96"/>
      <c r="WKJ321" s="96"/>
      <c r="WKK321" s="96"/>
      <c r="WKL321" s="96"/>
      <c r="WKM321" s="96"/>
      <c r="WKN321" s="96"/>
      <c r="WKO321" s="96"/>
      <c r="WKP321" s="96"/>
      <c r="WKQ321" s="96"/>
      <c r="WKR321" s="96"/>
      <c r="WKS321" s="96"/>
      <c r="WKT321" s="96"/>
      <c r="WKU321" s="96"/>
      <c r="WKV321" s="96"/>
      <c r="WKW321" s="96"/>
      <c r="WKX321" s="96"/>
      <c r="WKY321" s="96"/>
      <c r="WKZ321" s="96"/>
      <c r="WLA321" s="96"/>
      <c r="WLB321" s="96"/>
      <c r="WLC321" s="96"/>
      <c r="WLD321" s="96"/>
      <c r="WLE321" s="96"/>
      <c r="WLF321" s="96"/>
      <c r="WLG321" s="96"/>
      <c r="WLH321" s="96"/>
      <c r="WLI321" s="96"/>
      <c r="WLJ321" s="96"/>
      <c r="WLK321" s="96"/>
      <c r="WLL321" s="96"/>
      <c r="WLM321" s="96"/>
      <c r="WLN321" s="96"/>
      <c r="WLO321" s="96"/>
      <c r="WLP321" s="96"/>
      <c r="WLQ321" s="96"/>
      <c r="WLR321" s="96"/>
      <c r="WLS321" s="96"/>
      <c r="WLT321" s="96"/>
      <c r="WLU321" s="96"/>
      <c r="WLV321" s="96"/>
      <c r="WLW321" s="96"/>
      <c r="WLX321" s="96"/>
      <c r="WLY321" s="96"/>
      <c r="WLZ321" s="96"/>
      <c r="WMA321" s="96"/>
      <c r="WMB321" s="96"/>
      <c r="WMC321" s="96"/>
      <c r="WMD321" s="96"/>
      <c r="WME321" s="96"/>
      <c r="WMF321" s="96"/>
      <c r="WMG321" s="96"/>
      <c r="WMH321" s="96"/>
      <c r="WMI321" s="96"/>
      <c r="WMJ321" s="96"/>
      <c r="WMK321" s="96"/>
      <c r="WML321" s="96"/>
      <c r="WMM321" s="96"/>
      <c r="WMN321" s="96"/>
      <c r="WMO321" s="96"/>
      <c r="WMP321" s="96"/>
      <c r="WMQ321" s="96"/>
      <c r="WMR321" s="96"/>
      <c r="WMS321" s="96"/>
      <c r="WMT321" s="96"/>
      <c r="WMU321" s="96"/>
      <c r="WMV321" s="96"/>
      <c r="WMW321" s="96"/>
      <c r="WMX321" s="96"/>
      <c r="WMY321" s="96"/>
      <c r="WMZ321" s="96"/>
      <c r="WNA321" s="96"/>
      <c r="WNB321" s="96"/>
      <c r="WNC321" s="96"/>
      <c r="WND321" s="96"/>
      <c r="WNE321" s="96"/>
      <c r="WNF321" s="96"/>
      <c r="WNG321" s="96"/>
      <c r="WNH321" s="96"/>
      <c r="WNI321" s="96"/>
      <c r="WNJ321" s="96"/>
      <c r="WNK321" s="96"/>
      <c r="WNL321" s="96"/>
      <c r="WNM321" s="96"/>
      <c r="WNN321" s="96"/>
      <c r="WNO321" s="96"/>
      <c r="WNP321" s="96"/>
      <c r="WNQ321" s="96"/>
      <c r="WNR321" s="96"/>
      <c r="WNS321" s="96"/>
      <c r="WNT321" s="96"/>
      <c r="WNU321" s="96"/>
      <c r="WNV321" s="96"/>
      <c r="WNW321" s="96"/>
      <c r="WNX321" s="96"/>
      <c r="WNY321" s="96"/>
      <c r="WNZ321" s="96"/>
      <c r="WOA321" s="96"/>
      <c r="WOB321" s="96"/>
      <c r="WOC321" s="96"/>
      <c r="WOD321" s="96"/>
      <c r="WOE321" s="96"/>
      <c r="WOF321" s="96"/>
      <c r="WOG321" s="96"/>
      <c r="WOH321" s="96"/>
      <c r="WOI321" s="96"/>
      <c r="WOJ321" s="96"/>
      <c r="WOK321" s="96"/>
      <c r="WOL321" s="96"/>
      <c r="WOM321" s="96"/>
      <c r="WON321" s="96"/>
      <c r="WOO321" s="96"/>
      <c r="WOP321" s="96"/>
      <c r="WOQ321" s="96"/>
      <c r="WOR321" s="96"/>
      <c r="WOS321" s="96"/>
      <c r="WOT321" s="96"/>
      <c r="WOU321" s="96"/>
      <c r="WOV321" s="96"/>
      <c r="WOW321" s="96"/>
      <c r="WOX321" s="96"/>
      <c r="WOY321" s="96"/>
      <c r="WOZ321" s="96"/>
      <c r="WPA321" s="96"/>
      <c r="WPB321" s="96"/>
      <c r="WPC321" s="96"/>
      <c r="WPD321" s="96"/>
      <c r="WPE321" s="96"/>
      <c r="WPF321" s="96"/>
      <c r="WPG321" s="96"/>
      <c r="WPH321" s="96"/>
      <c r="WPI321" s="96"/>
      <c r="WPJ321" s="96"/>
      <c r="WPK321" s="96"/>
      <c r="WPL321" s="96"/>
      <c r="WPM321" s="96"/>
      <c r="WPN321" s="96"/>
      <c r="WPO321" s="96"/>
      <c r="WPP321" s="96"/>
      <c r="WPQ321" s="96"/>
      <c r="WPR321" s="96"/>
      <c r="WPS321" s="96"/>
      <c r="WPT321" s="96"/>
      <c r="WPU321" s="96"/>
      <c r="WPV321" s="96"/>
      <c r="WPW321" s="96"/>
      <c r="WPX321" s="96"/>
      <c r="WPY321" s="96"/>
      <c r="WPZ321" s="96"/>
      <c r="WQA321" s="96"/>
      <c r="WQB321" s="96"/>
      <c r="WQC321" s="96"/>
      <c r="WQD321" s="96"/>
      <c r="WQE321" s="96"/>
      <c r="WQF321" s="96"/>
      <c r="WQG321" s="96"/>
      <c r="WQH321" s="96"/>
      <c r="WQI321" s="96"/>
      <c r="WQJ321" s="96"/>
      <c r="WQK321" s="96"/>
      <c r="WQL321" s="96"/>
      <c r="WQM321" s="96"/>
      <c r="WQN321" s="96"/>
      <c r="WQO321" s="96"/>
      <c r="WQP321" s="96"/>
      <c r="WQQ321" s="96"/>
      <c r="WQR321" s="96"/>
      <c r="WQS321" s="96"/>
      <c r="WQT321" s="96"/>
      <c r="WQU321" s="96"/>
      <c r="WQV321" s="96"/>
      <c r="WQW321" s="96"/>
      <c r="WQX321" s="96"/>
      <c r="WQY321" s="96"/>
      <c r="WQZ321" s="96"/>
      <c r="WRA321" s="96"/>
      <c r="WRB321" s="96"/>
      <c r="WRC321" s="96"/>
      <c r="WRD321" s="96"/>
      <c r="WRE321" s="96"/>
      <c r="WRF321" s="96"/>
      <c r="WRG321" s="96"/>
      <c r="WRH321" s="96"/>
      <c r="WRI321" s="96"/>
      <c r="WRJ321" s="96"/>
      <c r="WRK321" s="96"/>
      <c r="WRL321" s="96"/>
      <c r="WRM321" s="96"/>
      <c r="WRN321" s="96"/>
      <c r="WRO321" s="96"/>
      <c r="WRP321" s="96"/>
      <c r="WRQ321" s="96"/>
      <c r="WRR321" s="96"/>
      <c r="WRS321" s="96"/>
      <c r="WRT321" s="96"/>
      <c r="WRU321" s="96"/>
      <c r="WRV321" s="96"/>
      <c r="WRW321" s="96"/>
      <c r="WRX321" s="96"/>
      <c r="WRY321" s="96"/>
      <c r="WRZ321" s="96"/>
      <c r="WSA321" s="96"/>
      <c r="WSB321" s="96"/>
      <c r="WSC321" s="96"/>
      <c r="WSD321" s="96"/>
      <c r="WSE321" s="96"/>
      <c r="WSF321" s="96"/>
      <c r="WSG321" s="96"/>
      <c r="WSH321" s="96"/>
      <c r="WSI321" s="96"/>
      <c r="WSJ321" s="96"/>
      <c r="WSK321" s="96"/>
      <c r="WSL321" s="96"/>
      <c r="WSM321" s="96"/>
      <c r="WSN321" s="96"/>
      <c r="WSO321" s="96"/>
      <c r="WSP321" s="96"/>
      <c r="WSQ321" s="96"/>
      <c r="WSR321" s="96"/>
      <c r="WSS321" s="96"/>
      <c r="WST321" s="96"/>
      <c r="WSU321" s="96"/>
      <c r="WSV321" s="96"/>
      <c r="WSW321" s="96"/>
      <c r="WSX321" s="96"/>
      <c r="WSY321" s="96"/>
      <c r="WSZ321" s="96"/>
      <c r="WTA321" s="96"/>
      <c r="WTB321" s="96"/>
      <c r="WTC321" s="96"/>
      <c r="WTD321" s="96"/>
      <c r="WTE321" s="96"/>
      <c r="WTF321" s="96"/>
      <c r="WTG321" s="96"/>
      <c r="WTH321" s="96"/>
      <c r="WTI321" s="96"/>
      <c r="WTJ321" s="96"/>
      <c r="WTK321" s="96"/>
      <c r="WTL321" s="96"/>
      <c r="WTM321" s="96"/>
      <c r="WTN321" s="96"/>
      <c r="WTO321" s="96"/>
      <c r="WTP321" s="96"/>
      <c r="WTQ321" s="96"/>
      <c r="WTR321" s="96"/>
      <c r="WTS321" s="96"/>
      <c r="WTT321" s="96"/>
      <c r="WTU321" s="96"/>
      <c r="WTV321" s="96"/>
      <c r="WTW321" s="96"/>
      <c r="WTX321" s="96"/>
      <c r="WTY321" s="96"/>
      <c r="WTZ321" s="96"/>
      <c r="WUA321" s="96"/>
      <c r="WUB321" s="96"/>
      <c r="WUC321" s="96"/>
      <c r="WUD321" s="96"/>
      <c r="WUE321" s="96"/>
      <c r="WUF321" s="96"/>
      <c r="WUG321" s="96"/>
      <c r="WUH321" s="96"/>
      <c r="WUI321" s="96"/>
      <c r="WUJ321" s="96"/>
      <c r="WUK321" s="96"/>
      <c r="WUL321" s="96"/>
      <c r="WUM321" s="96"/>
      <c r="WUN321" s="96"/>
      <c r="WUO321" s="96"/>
      <c r="WUP321" s="96"/>
      <c r="WUQ321" s="96"/>
      <c r="WUR321" s="96"/>
      <c r="WUS321" s="96"/>
      <c r="WUT321" s="96"/>
      <c r="WUU321" s="96"/>
      <c r="WUV321" s="96"/>
      <c r="WUW321" s="96"/>
      <c r="WUX321" s="96"/>
      <c r="WUY321" s="96"/>
      <c r="WUZ321" s="96"/>
      <c r="WVA321" s="96"/>
      <c r="WVB321" s="96"/>
      <c r="WVC321" s="96"/>
      <c r="WVD321" s="96"/>
      <c r="WVE321" s="96"/>
      <c r="WVF321" s="96"/>
      <c r="WVG321" s="96"/>
      <c r="WVH321" s="96"/>
      <c r="WVI321" s="96"/>
    </row>
    <row r="322" spans="1:16129" x14ac:dyDescent="0.2">
      <c r="A322" s="96"/>
      <c r="B322" s="324" t="s">
        <v>85</v>
      </c>
      <c r="C322" s="325">
        <f>SUM(C315:C321)</f>
        <v>7106838.1500000004</v>
      </c>
      <c r="D322" s="325">
        <f>SUM(D315:D321)</f>
        <v>1361819.46</v>
      </c>
      <c r="E322" s="325">
        <f>SUM(E315:E321)</f>
        <v>2927230.5</v>
      </c>
      <c r="F322" s="325">
        <f>SUM(F315:F321)</f>
        <v>5541427.1100000003</v>
      </c>
      <c r="H322" s="667">
        <f>ROUND(C322,0)/1000</f>
        <v>7107</v>
      </c>
      <c r="I322" s="667">
        <f>ROUND(D322,0)/1000</f>
        <v>1362</v>
      </c>
      <c r="J322" s="667">
        <f>ROUND(E322,0)/1000</f>
        <v>2927</v>
      </c>
      <c r="K322" s="667">
        <f>ROUND(F322,0)/1000</f>
        <v>5541</v>
      </c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  <c r="CC322" s="96"/>
      <c r="CD322" s="96"/>
      <c r="CE322" s="96"/>
      <c r="CF322" s="96"/>
      <c r="CG322" s="96"/>
      <c r="CH322" s="96"/>
      <c r="CI322" s="96"/>
      <c r="CJ322" s="96"/>
      <c r="CK322" s="96"/>
      <c r="CL322" s="96"/>
      <c r="CM322" s="96"/>
      <c r="CN322" s="96"/>
      <c r="CO322" s="96"/>
      <c r="CP322" s="96"/>
      <c r="CQ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96"/>
      <c r="DJ322" s="96"/>
      <c r="DK322" s="96"/>
      <c r="DL322" s="96"/>
      <c r="DM322" s="96"/>
      <c r="DN322" s="96"/>
      <c r="DO322" s="96"/>
      <c r="DP322" s="96"/>
      <c r="DQ322" s="96"/>
      <c r="DR322" s="96"/>
      <c r="DS322" s="96"/>
      <c r="DT322" s="96"/>
      <c r="DU322" s="96"/>
      <c r="DV322" s="96"/>
      <c r="DW322" s="96"/>
      <c r="DX322" s="96"/>
      <c r="DY322" s="96"/>
      <c r="DZ322" s="96"/>
      <c r="EA322" s="96"/>
      <c r="EB322" s="96"/>
      <c r="EC322" s="96"/>
      <c r="ED322" s="96"/>
      <c r="EE322" s="96"/>
      <c r="EF322" s="96"/>
      <c r="EG322" s="96"/>
      <c r="EH322" s="96"/>
      <c r="EI322" s="96"/>
      <c r="EJ322" s="96"/>
      <c r="EK322" s="96"/>
      <c r="EL322" s="96"/>
      <c r="EM322" s="96"/>
      <c r="EN322" s="96"/>
      <c r="EO322" s="96"/>
      <c r="EP322" s="96"/>
      <c r="EQ322" s="96"/>
      <c r="ER322" s="96"/>
      <c r="ES322" s="96"/>
      <c r="ET322" s="96"/>
      <c r="EU322" s="96"/>
      <c r="EV322" s="96"/>
      <c r="EW322" s="96"/>
      <c r="EX322" s="96"/>
      <c r="EY322" s="96"/>
      <c r="EZ322" s="96"/>
      <c r="FA322" s="96"/>
      <c r="FB322" s="96"/>
      <c r="FC322" s="96"/>
      <c r="FD322" s="96"/>
      <c r="FE322" s="96"/>
      <c r="FF322" s="96"/>
      <c r="FG322" s="96"/>
      <c r="FH322" s="96"/>
      <c r="FI322" s="96"/>
      <c r="FJ322" s="96"/>
      <c r="FK322" s="96"/>
      <c r="FL322" s="96"/>
      <c r="FM322" s="96"/>
      <c r="FN322" s="96"/>
      <c r="FO322" s="96"/>
      <c r="FP322" s="96"/>
      <c r="FQ322" s="96"/>
      <c r="FR322" s="96"/>
      <c r="FS322" s="96"/>
      <c r="FT322" s="96"/>
      <c r="FU322" s="96"/>
      <c r="FV322" s="96"/>
      <c r="FW322" s="96"/>
      <c r="FX322" s="96"/>
      <c r="FY322" s="96"/>
      <c r="FZ322" s="96"/>
      <c r="GA322" s="96"/>
      <c r="GB322" s="96"/>
      <c r="GC322" s="96"/>
      <c r="GD322" s="96"/>
      <c r="GE322" s="96"/>
      <c r="GF322" s="96"/>
      <c r="GG322" s="96"/>
      <c r="GH322" s="96"/>
      <c r="GI322" s="96"/>
      <c r="GJ322" s="96"/>
      <c r="GK322" s="96"/>
      <c r="GL322" s="96"/>
      <c r="GM322" s="96"/>
      <c r="GN322" s="96"/>
      <c r="GO322" s="96"/>
      <c r="GP322" s="96"/>
      <c r="GQ322" s="96"/>
      <c r="GR322" s="96"/>
      <c r="GS322" s="96"/>
      <c r="GT322" s="96"/>
      <c r="GU322" s="96"/>
      <c r="GV322" s="96"/>
      <c r="GW322" s="96"/>
      <c r="GX322" s="96"/>
      <c r="GY322" s="96"/>
      <c r="GZ322" s="96"/>
      <c r="HA322" s="96"/>
      <c r="HB322" s="96"/>
      <c r="HC322" s="96"/>
      <c r="HD322" s="96"/>
      <c r="HE322" s="96"/>
      <c r="HF322" s="96"/>
      <c r="HG322" s="96"/>
      <c r="HH322" s="96"/>
      <c r="HI322" s="96"/>
      <c r="HJ322" s="96"/>
      <c r="HK322" s="96"/>
      <c r="HL322" s="96"/>
      <c r="HM322" s="96"/>
      <c r="HN322" s="96"/>
      <c r="HO322" s="96"/>
      <c r="HP322" s="96"/>
      <c r="HQ322" s="96"/>
      <c r="HR322" s="96"/>
      <c r="HS322" s="96"/>
      <c r="HT322" s="96"/>
      <c r="HU322" s="96"/>
      <c r="HV322" s="96"/>
      <c r="HW322" s="96"/>
      <c r="HX322" s="96"/>
      <c r="HY322" s="96"/>
      <c r="HZ322" s="96"/>
      <c r="IA322" s="96"/>
      <c r="IB322" s="96"/>
      <c r="IC322" s="96"/>
      <c r="ID322" s="96"/>
      <c r="IE322" s="96"/>
      <c r="IF322" s="96"/>
      <c r="IG322" s="96"/>
      <c r="IH322" s="96"/>
      <c r="II322" s="96"/>
      <c r="IJ322" s="96"/>
      <c r="IK322" s="96"/>
      <c r="IL322" s="96"/>
      <c r="IM322" s="96"/>
      <c r="IN322" s="96"/>
      <c r="IO322" s="96"/>
      <c r="IP322" s="96"/>
      <c r="IQ322" s="96"/>
      <c r="IR322" s="96"/>
      <c r="IS322" s="96"/>
      <c r="IT322" s="96"/>
      <c r="IU322" s="96"/>
      <c r="IV322" s="96"/>
      <c r="IW322" s="96"/>
      <c r="IX322" s="96"/>
      <c r="IY322" s="96"/>
      <c r="IZ322" s="96"/>
      <c r="JA322" s="96"/>
      <c r="JB322" s="96"/>
      <c r="JC322" s="96"/>
      <c r="JD322" s="96"/>
      <c r="JE322" s="96"/>
      <c r="JF322" s="96"/>
      <c r="JG322" s="96"/>
      <c r="JH322" s="96"/>
      <c r="JI322" s="96"/>
      <c r="JJ322" s="96"/>
      <c r="JK322" s="96"/>
      <c r="JL322" s="96"/>
      <c r="JM322" s="96"/>
      <c r="JN322" s="96"/>
      <c r="JO322" s="96"/>
      <c r="JP322" s="96"/>
      <c r="JQ322" s="96"/>
      <c r="JR322" s="96"/>
      <c r="JS322" s="96"/>
      <c r="JT322" s="96"/>
      <c r="JU322" s="96"/>
      <c r="JV322" s="96"/>
      <c r="JW322" s="96"/>
      <c r="JX322" s="96"/>
      <c r="JY322" s="96"/>
      <c r="JZ322" s="96"/>
      <c r="KA322" s="96"/>
      <c r="KB322" s="96"/>
      <c r="KC322" s="96"/>
      <c r="KD322" s="96"/>
      <c r="KE322" s="96"/>
      <c r="KF322" s="96"/>
      <c r="KG322" s="96"/>
      <c r="KH322" s="96"/>
      <c r="KI322" s="96"/>
      <c r="KJ322" s="96"/>
      <c r="KK322" s="96"/>
      <c r="KL322" s="96"/>
      <c r="KM322" s="96"/>
      <c r="KN322" s="96"/>
      <c r="KO322" s="96"/>
      <c r="KP322" s="96"/>
      <c r="KQ322" s="96"/>
      <c r="KR322" s="96"/>
      <c r="KS322" s="96"/>
      <c r="KT322" s="96"/>
      <c r="KU322" s="96"/>
      <c r="KV322" s="96"/>
      <c r="KW322" s="96"/>
      <c r="KX322" s="96"/>
      <c r="KY322" s="96"/>
      <c r="KZ322" s="96"/>
      <c r="LA322" s="96"/>
      <c r="LB322" s="96"/>
      <c r="LC322" s="96"/>
      <c r="LD322" s="96"/>
      <c r="LE322" s="96"/>
      <c r="LF322" s="96"/>
      <c r="LG322" s="96"/>
      <c r="LH322" s="96"/>
      <c r="LI322" s="96"/>
      <c r="LJ322" s="96"/>
      <c r="LK322" s="96"/>
      <c r="LL322" s="96"/>
      <c r="LM322" s="96"/>
      <c r="LN322" s="96"/>
      <c r="LO322" s="96"/>
      <c r="LP322" s="96"/>
      <c r="LQ322" s="96"/>
      <c r="LR322" s="96"/>
      <c r="LS322" s="96"/>
      <c r="LT322" s="96"/>
      <c r="LU322" s="96"/>
      <c r="LV322" s="96"/>
      <c r="LW322" s="96"/>
      <c r="LX322" s="96"/>
      <c r="LY322" s="96"/>
      <c r="LZ322" s="96"/>
      <c r="MA322" s="96"/>
      <c r="MB322" s="96"/>
      <c r="MC322" s="96"/>
      <c r="MD322" s="96"/>
      <c r="ME322" s="96"/>
      <c r="MF322" s="96"/>
      <c r="MG322" s="96"/>
      <c r="MH322" s="96"/>
      <c r="MI322" s="96"/>
      <c r="MJ322" s="96"/>
      <c r="MK322" s="96"/>
      <c r="ML322" s="96"/>
      <c r="MM322" s="96"/>
      <c r="MN322" s="96"/>
      <c r="MO322" s="96"/>
      <c r="MP322" s="96"/>
      <c r="MQ322" s="96"/>
      <c r="MR322" s="96"/>
      <c r="MS322" s="96"/>
      <c r="MT322" s="96"/>
      <c r="MU322" s="96"/>
      <c r="MV322" s="96"/>
      <c r="MW322" s="96"/>
      <c r="MX322" s="96"/>
      <c r="MY322" s="96"/>
      <c r="MZ322" s="96"/>
      <c r="NA322" s="96"/>
      <c r="NB322" s="96"/>
      <c r="NC322" s="96"/>
      <c r="ND322" s="96"/>
      <c r="NE322" s="96"/>
      <c r="NF322" s="96"/>
      <c r="NG322" s="96"/>
      <c r="NH322" s="96"/>
      <c r="NI322" s="96"/>
      <c r="NJ322" s="96"/>
      <c r="NK322" s="96"/>
      <c r="NL322" s="96"/>
      <c r="NM322" s="96"/>
      <c r="NN322" s="96"/>
      <c r="NO322" s="96"/>
      <c r="NP322" s="96"/>
      <c r="NQ322" s="96"/>
      <c r="NR322" s="96"/>
      <c r="NS322" s="96"/>
      <c r="NT322" s="96"/>
      <c r="NU322" s="96"/>
      <c r="NV322" s="96"/>
      <c r="NW322" s="96"/>
      <c r="NX322" s="96"/>
      <c r="NY322" s="96"/>
      <c r="NZ322" s="96"/>
      <c r="OA322" s="96"/>
      <c r="OB322" s="96"/>
      <c r="OC322" s="96"/>
      <c r="OD322" s="96"/>
      <c r="OE322" s="96"/>
      <c r="OF322" s="96"/>
      <c r="OG322" s="96"/>
      <c r="OH322" s="96"/>
      <c r="OI322" s="96"/>
      <c r="OJ322" s="96"/>
      <c r="OK322" s="96"/>
      <c r="OL322" s="96"/>
      <c r="OM322" s="96"/>
      <c r="ON322" s="96"/>
      <c r="OO322" s="96"/>
      <c r="OP322" s="96"/>
      <c r="OQ322" s="96"/>
      <c r="OR322" s="96"/>
      <c r="OS322" s="96"/>
      <c r="OT322" s="96"/>
      <c r="OU322" s="96"/>
      <c r="OV322" s="96"/>
      <c r="OW322" s="96"/>
      <c r="OX322" s="96"/>
      <c r="OY322" s="96"/>
      <c r="OZ322" s="96"/>
      <c r="PA322" s="96"/>
      <c r="PB322" s="96"/>
      <c r="PC322" s="96"/>
      <c r="PD322" s="96"/>
      <c r="PE322" s="96"/>
      <c r="PF322" s="96"/>
      <c r="PG322" s="96"/>
      <c r="PH322" s="96"/>
      <c r="PI322" s="96"/>
      <c r="PJ322" s="96"/>
      <c r="PK322" s="96"/>
      <c r="PL322" s="96"/>
      <c r="PM322" s="96"/>
      <c r="PN322" s="96"/>
      <c r="PO322" s="96"/>
      <c r="PP322" s="96"/>
      <c r="PQ322" s="96"/>
      <c r="PR322" s="96"/>
      <c r="PS322" s="96"/>
      <c r="PT322" s="96"/>
      <c r="PU322" s="96"/>
      <c r="PV322" s="96"/>
      <c r="PW322" s="96"/>
      <c r="PX322" s="96"/>
      <c r="PY322" s="96"/>
      <c r="PZ322" s="96"/>
      <c r="QA322" s="96"/>
      <c r="QB322" s="96"/>
      <c r="QC322" s="96"/>
      <c r="QD322" s="96"/>
      <c r="QE322" s="96"/>
      <c r="QF322" s="96"/>
      <c r="QG322" s="96"/>
      <c r="QH322" s="96"/>
      <c r="QI322" s="96"/>
      <c r="QJ322" s="96"/>
      <c r="QK322" s="96"/>
      <c r="QL322" s="96"/>
      <c r="QM322" s="96"/>
      <c r="QN322" s="96"/>
      <c r="QO322" s="96"/>
      <c r="QP322" s="96"/>
      <c r="QQ322" s="96"/>
      <c r="QR322" s="96"/>
      <c r="QS322" s="96"/>
      <c r="QT322" s="96"/>
      <c r="QU322" s="96"/>
      <c r="QV322" s="96"/>
      <c r="QW322" s="96"/>
      <c r="QX322" s="96"/>
      <c r="QY322" s="96"/>
      <c r="QZ322" s="96"/>
      <c r="RA322" s="96"/>
      <c r="RB322" s="96"/>
      <c r="RC322" s="96"/>
      <c r="RD322" s="96"/>
      <c r="RE322" s="96"/>
      <c r="RF322" s="96"/>
      <c r="RG322" s="96"/>
      <c r="RH322" s="96"/>
      <c r="RI322" s="96"/>
      <c r="RJ322" s="96"/>
      <c r="RK322" s="96"/>
      <c r="RL322" s="96"/>
      <c r="RM322" s="96"/>
      <c r="RN322" s="96"/>
      <c r="RO322" s="96"/>
      <c r="RP322" s="96"/>
      <c r="RQ322" s="96"/>
      <c r="RR322" s="96"/>
      <c r="RS322" s="96"/>
      <c r="RT322" s="96"/>
      <c r="RU322" s="96"/>
      <c r="RV322" s="96"/>
      <c r="RW322" s="96"/>
      <c r="RX322" s="96"/>
      <c r="RY322" s="96"/>
      <c r="RZ322" s="96"/>
      <c r="SA322" s="96"/>
      <c r="SB322" s="96"/>
      <c r="SC322" s="96"/>
      <c r="SD322" s="96"/>
      <c r="SE322" s="96"/>
      <c r="SF322" s="96"/>
      <c r="SG322" s="96"/>
      <c r="SH322" s="96"/>
      <c r="SI322" s="96"/>
      <c r="SJ322" s="96"/>
      <c r="SK322" s="96"/>
      <c r="SL322" s="96"/>
      <c r="SM322" s="96"/>
      <c r="SN322" s="96"/>
      <c r="SO322" s="96"/>
      <c r="SP322" s="96"/>
      <c r="SQ322" s="96"/>
      <c r="SR322" s="96"/>
      <c r="SS322" s="96"/>
      <c r="ST322" s="96"/>
      <c r="SU322" s="96"/>
      <c r="SV322" s="96"/>
      <c r="SW322" s="96"/>
      <c r="SX322" s="96"/>
      <c r="SY322" s="96"/>
      <c r="SZ322" s="96"/>
      <c r="TA322" s="96"/>
      <c r="TB322" s="96"/>
      <c r="TC322" s="96"/>
      <c r="TD322" s="96"/>
      <c r="TE322" s="96"/>
      <c r="TF322" s="96"/>
      <c r="TG322" s="96"/>
      <c r="TH322" s="96"/>
      <c r="TI322" s="96"/>
      <c r="TJ322" s="96"/>
      <c r="TK322" s="96"/>
      <c r="TL322" s="96"/>
      <c r="TM322" s="96"/>
      <c r="TN322" s="96"/>
      <c r="TO322" s="96"/>
      <c r="TP322" s="96"/>
      <c r="TQ322" s="96"/>
      <c r="TR322" s="96"/>
      <c r="TS322" s="96"/>
      <c r="TT322" s="96"/>
      <c r="TU322" s="96"/>
      <c r="TV322" s="96"/>
      <c r="TW322" s="96"/>
      <c r="TX322" s="96"/>
      <c r="TY322" s="96"/>
      <c r="TZ322" s="96"/>
      <c r="UA322" s="96"/>
      <c r="UB322" s="96"/>
      <c r="UC322" s="96"/>
      <c r="UD322" s="96"/>
      <c r="UE322" s="96"/>
      <c r="UF322" s="96"/>
      <c r="UG322" s="96"/>
      <c r="UH322" s="96"/>
      <c r="UI322" s="96"/>
      <c r="UJ322" s="96"/>
      <c r="UK322" s="96"/>
      <c r="UL322" s="96"/>
      <c r="UM322" s="96"/>
      <c r="UN322" s="96"/>
      <c r="UO322" s="96"/>
      <c r="UP322" s="96"/>
      <c r="UQ322" s="96"/>
      <c r="UR322" s="96"/>
      <c r="US322" s="96"/>
      <c r="UT322" s="96"/>
      <c r="UU322" s="96"/>
      <c r="UV322" s="96"/>
      <c r="UW322" s="96"/>
      <c r="UX322" s="96"/>
      <c r="UY322" s="96"/>
      <c r="UZ322" s="96"/>
      <c r="VA322" s="96"/>
      <c r="VB322" s="96"/>
      <c r="VC322" s="96"/>
      <c r="VD322" s="96"/>
      <c r="VE322" s="96"/>
      <c r="VF322" s="96"/>
      <c r="VG322" s="96"/>
      <c r="VH322" s="96"/>
      <c r="VI322" s="96"/>
      <c r="VJ322" s="96"/>
      <c r="VK322" s="96"/>
      <c r="VL322" s="96"/>
      <c r="VM322" s="96"/>
      <c r="VN322" s="96"/>
      <c r="VO322" s="96"/>
      <c r="VP322" s="96"/>
      <c r="VQ322" s="96"/>
      <c r="VR322" s="96"/>
      <c r="VS322" s="96"/>
      <c r="VT322" s="96"/>
      <c r="VU322" s="96"/>
      <c r="VV322" s="96"/>
      <c r="VW322" s="96"/>
      <c r="VX322" s="96"/>
      <c r="VY322" s="96"/>
      <c r="VZ322" s="96"/>
      <c r="WA322" s="96"/>
      <c r="WB322" s="96"/>
      <c r="WC322" s="96"/>
      <c r="WD322" s="96"/>
      <c r="WE322" s="96"/>
      <c r="WF322" s="96"/>
      <c r="WG322" s="96"/>
      <c r="WH322" s="96"/>
      <c r="WI322" s="96"/>
      <c r="WJ322" s="96"/>
      <c r="WK322" s="96"/>
      <c r="WL322" s="96"/>
      <c r="WM322" s="96"/>
      <c r="WN322" s="96"/>
      <c r="WO322" s="96"/>
      <c r="WP322" s="96"/>
      <c r="WQ322" s="96"/>
      <c r="WR322" s="96"/>
      <c r="WS322" s="96"/>
      <c r="WT322" s="96"/>
      <c r="WU322" s="96"/>
      <c r="WV322" s="96"/>
      <c r="WW322" s="96"/>
      <c r="WX322" s="96"/>
      <c r="WY322" s="96"/>
      <c r="WZ322" s="96"/>
      <c r="XA322" s="96"/>
      <c r="XB322" s="96"/>
      <c r="XC322" s="96"/>
      <c r="XD322" s="96"/>
      <c r="XE322" s="96"/>
      <c r="XF322" s="96"/>
      <c r="XG322" s="96"/>
      <c r="XH322" s="96"/>
      <c r="XI322" s="96"/>
      <c r="XJ322" s="96"/>
      <c r="XK322" s="96"/>
      <c r="XL322" s="96"/>
      <c r="XM322" s="96"/>
      <c r="XN322" s="96"/>
      <c r="XO322" s="96"/>
      <c r="XP322" s="96"/>
      <c r="XQ322" s="96"/>
      <c r="XR322" s="96"/>
      <c r="XS322" s="96"/>
      <c r="XT322" s="96"/>
      <c r="XU322" s="96"/>
      <c r="XV322" s="96"/>
      <c r="XW322" s="96"/>
      <c r="XX322" s="96"/>
      <c r="XY322" s="96"/>
      <c r="XZ322" s="96"/>
      <c r="YA322" s="96"/>
      <c r="YB322" s="96"/>
      <c r="YC322" s="96"/>
      <c r="YD322" s="96"/>
      <c r="YE322" s="96"/>
      <c r="YF322" s="96"/>
      <c r="YG322" s="96"/>
      <c r="YH322" s="96"/>
      <c r="YI322" s="96"/>
      <c r="YJ322" s="96"/>
      <c r="YK322" s="96"/>
      <c r="YL322" s="96"/>
      <c r="YM322" s="96"/>
      <c r="YN322" s="96"/>
      <c r="YO322" s="96"/>
      <c r="YP322" s="96"/>
      <c r="YQ322" s="96"/>
      <c r="YR322" s="96"/>
      <c r="YS322" s="96"/>
      <c r="YT322" s="96"/>
      <c r="YU322" s="96"/>
      <c r="YV322" s="96"/>
      <c r="YW322" s="96"/>
      <c r="YX322" s="96"/>
      <c r="YY322" s="96"/>
      <c r="YZ322" s="96"/>
      <c r="ZA322" s="96"/>
      <c r="ZB322" s="96"/>
      <c r="ZC322" s="96"/>
      <c r="ZD322" s="96"/>
      <c r="ZE322" s="96"/>
      <c r="ZF322" s="96"/>
      <c r="ZG322" s="96"/>
      <c r="ZH322" s="96"/>
      <c r="ZI322" s="96"/>
      <c r="ZJ322" s="96"/>
      <c r="ZK322" s="96"/>
      <c r="ZL322" s="96"/>
      <c r="ZM322" s="96"/>
      <c r="ZN322" s="96"/>
      <c r="ZO322" s="96"/>
      <c r="ZP322" s="96"/>
      <c r="ZQ322" s="96"/>
      <c r="ZR322" s="96"/>
      <c r="ZS322" s="96"/>
      <c r="ZT322" s="96"/>
      <c r="ZU322" s="96"/>
      <c r="ZV322" s="96"/>
      <c r="ZW322" s="96"/>
      <c r="ZX322" s="96"/>
      <c r="ZY322" s="96"/>
      <c r="ZZ322" s="96"/>
      <c r="AAA322" s="96"/>
      <c r="AAB322" s="96"/>
      <c r="AAC322" s="96"/>
      <c r="AAD322" s="96"/>
      <c r="AAE322" s="96"/>
      <c r="AAF322" s="96"/>
      <c r="AAG322" s="96"/>
      <c r="AAH322" s="96"/>
      <c r="AAI322" s="96"/>
      <c r="AAJ322" s="96"/>
      <c r="AAK322" s="96"/>
      <c r="AAL322" s="96"/>
      <c r="AAM322" s="96"/>
      <c r="AAN322" s="96"/>
      <c r="AAO322" s="96"/>
      <c r="AAP322" s="96"/>
      <c r="AAQ322" s="96"/>
      <c r="AAR322" s="96"/>
      <c r="AAS322" s="96"/>
      <c r="AAT322" s="96"/>
      <c r="AAU322" s="96"/>
      <c r="AAV322" s="96"/>
      <c r="AAW322" s="96"/>
      <c r="AAX322" s="96"/>
      <c r="AAY322" s="96"/>
      <c r="AAZ322" s="96"/>
      <c r="ABA322" s="96"/>
      <c r="ABB322" s="96"/>
      <c r="ABC322" s="96"/>
      <c r="ABD322" s="96"/>
      <c r="ABE322" s="96"/>
      <c r="ABF322" s="96"/>
      <c r="ABG322" s="96"/>
      <c r="ABH322" s="96"/>
      <c r="ABI322" s="96"/>
      <c r="ABJ322" s="96"/>
      <c r="ABK322" s="96"/>
      <c r="ABL322" s="96"/>
      <c r="ABM322" s="96"/>
      <c r="ABN322" s="96"/>
      <c r="ABO322" s="96"/>
      <c r="ABP322" s="96"/>
      <c r="ABQ322" s="96"/>
      <c r="ABR322" s="96"/>
      <c r="ABS322" s="96"/>
      <c r="ABT322" s="96"/>
      <c r="ABU322" s="96"/>
      <c r="ABV322" s="96"/>
      <c r="ABW322" s="96"/>
      <c r="ABX322" s="96"/>
      <c r="ABY322" s="96"/>
      <c r="ABZ322" s="96"/>
      <c r="ACA322" s="96"/>
      <c r="ACB322" s="96"/>
      <c r="ACC322" s="96"/>
      <c r="ACD322" s="96"/>
      <c r="ACE322" s="96"/>
      <c r="ACF322" s="96"/>
      <c r="ACG322" s="96"/>
      <c r="ACH322" s="96"/>
      <c r="ACI322" s="96"/>
      <c r="ACJ322" s="96"/>
      <c r="ACK322" s="96"/>
      <c r="ACL322" s="96"/>
      <c r="ACM322" s="96"/>
      <c r="ACN322" s="96"/>
      <c r="ACO322" s="96"/>
      <c r="ACP322" s="96"/>
      <c r="ACQ322" s="96"/>
      <c r="ACR322" s="96"/>
      <c r="ACS322" s="96"/>
      <c r="ACT322" s="96"/>
      <c r="ACU322" s="96"/>
      <c r="ACV322" s="96"/>
      <c r="ACW322" s="96"/>
      <c r="ACX322" s="96"/>
      <c r="ACY322" s="96"/>
      <c r="ACZ322" s="96"/>
      <c r="ADA322" s="96"/>
      <c r="ADB322" s="96"/>
      <c r="ADC322" s="96"/>
      <c r="ADD322" s="96"/>
      <c r="ADE322" s="96"/>
      <c r="ADF322" s="96"/>
      <c r="ADG322" s="96"/>
      <c r="ADH322" s="96"/>
      <c r="ADI322" s="96"/>
      <c r="ADJ322" s="96"/>
      <c r="ADK322" s="96"/>
      <c r="ADL322" s="96"/>
      <c r="ADM322" s="96"/>
      <c r="ADN322" s="96"/>
      <c r="ADO322" s="96"/>
      <c r="ADP322" s="96"/>
      <c r="ADQ322" s="96"/>
      <c r="ADR322" s="96"/>
      <c r="ADS322" s="96"/>
      <c r="ADT322" s="96"/>
      <c r="ADU322" s="96"/>
      <c r="ADV322" s="96"/>
      <c r="ADW322" s="96"/>
      <c r="ADX322" s="96"/>
      <c r="ADY322" s="96"/>
      <c r="ADZ322" s="96"/>
      <c r="AEA322" s="96"/>
      <c r="AEB322" s="96"/>
      <c r="AEC322" s="96"/>
      <c r="AED322" s="96"/>
      <c r="AEE322" s="96"/>
      <c r="AEF322" s="96"/>
      <c r="AEG322" s="96"/>
      <c r="AEH322" s="96"/>
      <c r="AEI322" s="96"/>
      <c r="AEJ322" s="96"/>
      <c r="AEK322" s="96"/>
      <c r="AEL322" s="96"/>
      <c r="AEM322" s="96"/>
      <c r="AEN322" s="96"/>
      <c r="AEO322" s="96"/>
      <c r="AEP322" s="96"/>
      <c r="AEQ322" s="96"/>
      <c r="AER322" s="96"/>
      <c r="AES322" s="96"/>
      <c r="AET322" s="96"/>
      <c r="AEU322" s="96"/>
      <c r="AEV322" s="96"/>
      <c r="AEW322" s="96"/>
      <c r="AEX322" s="96"/>
      <c r="AEY322" s="96"/>
      <c r="AEZ322" s="96"/>
      <c r="AFA322" s="96"/>
      <c r="AFB322" s="96"/>
      <c r="AFC322" s="96"/>
      <c r="AFD322" s="96"/>
      <c r="AFE322" s="96"/>
      <c r="AFF322" s="96"/>
      <c r="AFG322" s="96"/>
      <c r="AFH322" s="96"/>
      <c r="AFI322" s="96"/>
      <c r="AFJ322" s="96"/>
      <c r="AFK322" s="96"/>
      <c r="AFL322" s="96"/>
      <c r="AFM322" s="96"/>
      <c r="AFN322" s="96"/>
      <c r="AFO322" s="96"/>
      <c r="AFP322" s="96"/>
      <c r="AFQ322" s="96"/>
      <c r="AFR322" s="96"/>
      <c r="AFS322" s="96"/>
      <c r="AFT322" s="96"/>
      <c r="AFU322" s="96"/>
      <c r="AFV322" s="96"/>
      <c r="AFW322" s="96"/>
      <c r="AFX322" s="96"/>
      <c r="AFY322" s="96"/>
      <c r="AFZ322" s="96"/>
      <c r="AGA322" s="96"/>
      <c r="AGB322" s="96"/>
      <c r="AGC322" s="96"/>
      <c r="AGD322" s="96"/>
      <c r="AGE322" s="96"/>
      <c r="AGF322" s="96"/>
      <c r="AGG322" s="96"/>
      <c r="AGH322" s="96"/>
      <c r="AGI322" s="96"/>
      <c r="AGJ322" s="96"/>
      <c r="AGK322" s="96"/>
      <c r="AGL322" s="96"/>
      <c r="AGM322" s="96"/>
      <c r="AGN322" s="96"/>
      <c r="AGO322" s="96"/>
      <c r="AGP322" s="96"/>
      <c r="AGQ322" s="96"/>
      <c r="AGR322" s="96"/>
      <c r="AGS322" s="96"/>
      <c r="AGT322" s="96"/>
      <c r="AGU322" s="96"/>
      <c r="AGV322" s="96"/>
      <c r="AGW322" s="96"/>
      <c r="AGX322" s="96"/>
      <c r="AGY322" s="96"/>
      <c r="AGZ322" s="96"/>
      <c r="AHA322" s="96"/>
      <c r="AHB322" s="96"/>
      <c r="AHC322" s="96"/>
      <c r="AHD322" s="96"/>
      <c r="AHE322" s="96"/>
      <c r="AHF322" s="96"/>
      <c r="AHG322" s="96"/>
      <c r="AHH322" s="96"/>
      <c r="AHI322" s="96"/>
      <c r="AHJ322" s="96"/>
      <c r="AHK322" s="96"/>
      <c r="AHL322" s="96"/>
      <c r="AHM322" s="96"/>
      <c r="AHN322" s="96"/>
      <c r="AHO322" s="96"/>
      <c r="AHP322" s="96"/>
      <c r="AHQ322" s="96"/>
      <c r="AHR322" s="96"/>
      <c r="AHS322" s="96"/>
      <c r="AHT322" s="96"/>
      <c r="AHU322" s="96"/>
      <c r="AHV322" s="96"/>
      <c r="AHW322" s="96"/>
      <c r="AHX322" s="96"/>
      <c r="AHY322" s="96"/>
      <c r="AHZ322" s="96"/>
      <c r="AIA322" s="96"/>
      <c r="AIB322" s="96"/>
      <c r="AIC322" s="96"/>
      <c r="AID322" s="96"/>
      <c r="AIE322" s="96"/>
      <c r="AIF322" s="96"/>
      <c r="AIG322" s="96"/>
      <c r="AIH322" s="96"/>
      <c r="AII322" s="96"/>
      <c r="AIJ322" s="96"/>
      <c r="AIK322" s="96"/>
      <c r="AIL322" s="96"/>
      <c r="AIM322" s="96"/>
      <c r="AIN322" s="96"/>
      <c r="AIO322" s="96"/>
      <c r="AIP322" s="96"/>
      <c r="AIQ322" s="96"/>
      <c r="AIR322" s="96"/>
      <c r="AIS322" s="96"/>
      <c r="AIT322" s="96"/>
      <c r="AIU322" s="96"/>
      <c r="AIV322" s="96"/>
      <c r="AIW322" s="96"/>
      <c r="AIX322" s="96"/>
      <c r="AIY322" s="96"/>
      <c r="AIZ322" s="96"/>
      <c r="AJA322" s="96"/>
      <c r="AJB322" s="96"/>
      <c r="AJC322" s="96"/>
      <c r="AJD322" s="96"/>
      <c r="AJE322" s="96"/>
      <c r="AJF322" s="96"/>
      <c r="AJG322" s="96"/>
      <c r="AJH322" s="96"/>
      <c r="AJI322" s="96"/>
      <c r="AJJ322" s="96"/>
      <c r="AJK322" s="96"/>
      <c r="AJL322" s="96"/>
      <c r="AJM322" s="96"/>
      <c r="AJN322" s="96"/>
      <c r="AJO322" s="96"/>
      <c r="AJP322" s="96"/>
      <c r="AJQ322" s="96"/>
      <c r="AJR322" s="96"/>
      <c r="AJS322" s="96"/>
      <c r="AJT322" s="96"/>
      <c r="AJU322" s="96"/>
      <c r="AJV322" s="96"/>
      <c r="AJW322" s="96"/>
      <c r="AJX322" s="96"/>
      <c r="AJY322" s="96"/>
      <c r="AJZ322" s="96"/>
      <c r="AKA322" s="96"/>
      <c r="AKB322" s="96"/>
      <c r="AKC322" s="96"/>
      <c r="AKD322" s="96"/>
      <c r="AKE322" s="96"/>
      <c r="AKF322" s="96"/>
      <c r="AKG322" s="96"/>
      <c r="AKH322" s="96"/>
      <c r="AKI322" s="96"/>
      <c r="AKJ322" s="96"/>
      <c r="AKK322" s="96"/>
      <c r="AKL322" s="96"/>
      <c r="AKM322" s="96"/>
      <c r="AKN322" s="96"/>
      <c r="AKO322" s="96"/>
      <c r="AKP322" s="96"/>
      <c r="AKQ322" s="96"/>
      <c r="AKR322" s="96"/>
      <c r="AKS322" s="96"/>
      <c r="AKT322" s="96"/>
      <c r="AKU322" s="96"/>
      <c r="AKV322" s="96"/>
      <c r="AKW322" s="96"/>
      <c r="AKX322" s="96"/>
      <c r="AKY322" s="96"/>
      <c r="AKZ322" s="96"/>
      <c r="ALA322" s="96"/>
      <c r="ALB322" s="96"/>
      <c r="ALC322" s="96"/>
      <c r="ALD322" s="96"/>
      <c r="ALE322" s="96"/>
      <c r="ALF322" s="96"/>
      <c r="ALG322" s="96"/>
      <c r="ALH322" s="96"/>
      <c r="ALI322" s="96"/>
      <c r="ALJ322" s="96"/>
      <c r="ALK322" s="96"/>
      <c r="ALL322" s="96"/>
      <c r="ALM322" s="96"/>
      <c r="ALN322" s="96"/>
      <c r="ALO322" s="96"/>
      <c r="ALP322" s="96"/>
      <c r="ALQ322" s="96"/>
      <c r="ALR322" s="96"/>
      <c r="ALS322" s="96"/>
      <c r="ALT322" s="96"/>
      <c r="ALU322" s="96"/>
      <c r="ALV322" s="96"/>
      <c r="ALW322" s="96"/>
      <c r="ALX322" s="96"/>
      <c r="ALY322" s="96"/>
      <c r="ALZ322" s="96"/>
      <c r="AMA322" s="96"/>
      <c r="AMB322" s="96"/>
      <c r="AMC322" s="96"/>
      <c r="AMD322" s="96"/>
      <c r="AME322" s="96"/>
      <c r="AMF322" s="96"/>
      <c r="AMG322" s="96"/>
      <c r="AMH322" s="96"/>
      <c r="AMI322" s="96"/>
      <c r="AMJ322" s="96"/>
      <c r="AMK322" s="96"/>
      <c r="AML322" s="96"/>
      <c r="AMM322" s="96"/>
      <c r="AMN322" s="96"/>
      <c r="AMO322" s="96"/>
      <c r="AMP322" s="96"/>
      <c r="AMQ322" s="96"/>
      <c r="AMR322" s="96"/>
      <c r="AMS322" s="96"/>
      <c r="AMT322" s="96"/>
      <c r="AMU322" s="96"/>
      <c r="AMV322" s="96"/>
      <c r="AMW322" s="96"/>
      <c r="AMX322" s="96"/>
      <c r="AMY322" s="96"/>
      <c r="AMZ322" s="96"/>
      <c r="ANA322" s="96"/>
      <c r="ANB322" s="96"/>
      <c r="ANC322" s="96"/>
      <c r="AND322" s="96"/>
      <c r="ANE322" s="96"/>
      <c r="ANF322" s="96"/>
      <c r="ANG322" s="96"/>
      <c r="ANH322" s="96"/>
      <c r="ANI322" s="96"/>
      <c r="ANJ322" s="96"/>
      <c r="ANK322" s="96"/>
      <c r="ANL322" s="96"/>
      <c r="ANM322" s="96"/>
      <c r="ANN322" s="96"/>
      <c r="ANO322" s="96"/>
      <c r="ANP322" s="96"/>
      <c r="ANQ322" s="96"/>
      <c r="ANR322" s="96"/>
      <c r="ANS322" s="96"/>
      <c r="ANT322" s="96"/>
      <c r="ANU322" s="96"/>
      <c r="ANV322" s="96"/>
      <c r="ANW322" s="96"/>
      <c r="ANX322" s="96"/>
      <c r="ANY322" s="96"/>
      <c r="ANZ322" s="96"/>
      <c r="AOA322" s="96"/>
      <c r="AOB322" s="96"/>
      <c r="AOC322" s="96"/>
      <c r="AOD322" s="96"/>
      <c r="AOE322" s="96"/>
      <c r="AOF322" s="96"/>
      <c r="AOG322" s="96"/>
      <c r="AOH322" s="96"/>
      <c r="AOI322" s="96"/>
      <c r="AOJ322" s="96"/>
      <c r="AOK322" s="96"/>
      <c r="AOL322" s="96"/>
      <c r="AOM322" s="96"/>
      <c r="AON322" s="96"/>
      <c r="AOO322" s="96"/>
      <c r="AOP322" s="96"/>
      <c r="AOQ322" s="96"/>
      <c r="AOR322" s="96"/>
      <c r="AOS322" s="96"/>
      <c r="AOT322" s="96"/>
      <c r="AOU322" s="96"/>
      <c r="AOV322" s="96"/>
      <c r="AOW322" s="96"/>
      <c r="AOX322" s="96"/>
      <c r="AOY322" s="96"/>
      <c r="AOZ322" s="96"/>
      <c r="APA322" s="96"/>
      <c r="APB322" s="96"/>
      <c r="APC322" s="96"/>
      <c r="APD322" s="96"/>
      <c r="APE322" s="96"/>
      <c r="APF322" s="96"/>
      <c r="APG322" s="96"/>
      <c r="APH322" s="96"/>
      <c r="API322" s="96"/>
      <c r="APJ322" s="96"/>
      <c r="APK322" s="96"/>
      <c r="APL322" s="96"/>
      <c r="APM322" s="96"/>
      <c r="APN322" s="96"/>
      <c r="APO322" s="96"/>
      <c r="APP322" s="96"/>
      <c r="APQ322" s="96"/>
      <c r="APR322" s="96"/>
      <c r="APS322" s="96"/>
      <c r="APT322" s="96"/>
      <c r="APU322" s="96"/>
      <c r="APV322" s="96"/>
      <c r="APW322" s="96"/>
      <c r="APX322" s="96"/>
      <c r="APY322" s="96"/>
      <c r="APZ322" s="96"/>
      <c r="AQA322" s="96"/>
      <c r="AQB322" s="96"/>
      <c r="AQC322" s="96"/>
      <c r="AQD322" s="96"/>
      <c r="AQE322" s="96"/>
      <c r="AQF322" s="96"/>
      <c r="AQG322" s="96"/>
      <c r="AQH322" s="96"/>
      <c r="AQI322" s="96"/>
      <c r="AQJ322" s="96"/>
      <c r="AQK322" s="96"/>
      <c r="AQL322" s="96"/>
      <c r="AQM322" s="96"/>
      <c r="AQN322" s="96"/>
      <c r="AQO322" s="96"/>
      <c r="AQP322" s="96"/>
      <c r="AQQ322" s="96"/>
      <c r="AQR322" s="96"/>
      <c r="AQS322" s="96"/>
      <c r="AQT322" s="96"/>
      <c r="AQU322" s="96"/>
      <c r="AQV322" s="96"/>
      <c r="AQW322" s="96"/>
      <c r="AQX322" s="96"/>
      <c r="AQY322" s="96"/>
      <c r="AQZ322" s="96"/>
      <c r="ARA322" s="96"/>
      <c r="ARB322" s="96"/>
      <c r="ARC322" s="96"/>
      <c r="ARD322" s="96"/>
      <c r="ARE322" s="96"/>
      <c r="ARF322" s="96"/>
      <c r="ARG322" s="96"/>
      <c r="ARH322" s="96"/>
      <c r="ARI322" s="96"/>
      <c r="ARJ322" s="96"/>
      <c r="ARK322" s="96"/>
      <c r="ARL322" s="96"/>
      <c r="ARM322" s="96"/>
      <c r="ARN322" s="96"/>
      <c r="ARO322" s="96"/>
      <c r="ARP322" s="96"/>
      <c r="ARQ322" s="96"/>
      <c r="ARR322" s="96"/>
      <c r="ARS322" s="96"/>
      <c r="ART322" s="96"/>
      <c r="ARU322" s="96"/>
      <c r="ARV322" s="96"/>
      <c r="ARW322" s="96"/>
      <c r="ARX322" s="96"/>
      <c r="ARY322" s="96"/>
      <c r="ARZ322" s="96"/>
      <c r="ASA322" s="96"/>
      <c r="ASB322" s="96"/>
      <c r="ASC322" s="96"/>
      <c r="ASD322" s="96"/>
      <c r="ASE322" s="96"/>
      <c r="ASF322" s="96"/>
      <c r="ASG322" s="96"/>
      <c r="ASH322" s="96"/>
      <c r="ASI322" s="96"/>
      <c r="ASJ322" s="96"/>
      <c r="ASK322" s="96"/>
      <c r="ASL322" s="96"/>
      <c r="ASM322" s="96"/>
      <c r="ASN322" s="96"/>
      <c r="ASO322" s="96"/>
      <c r="ASP322" s="96"/>
      <c r="ASQ322" s="96"/>
      <c r="ASR322" s="96"/>
      <c r="ASS322" s="96"/>
      <c r="AST322" s="96"/>
      <c r="ASU322" s="96"/>
      <c r="ASV322" s="96"/>
      <c r="ASW322" s="96"/>
      <c r="ASX322" s="96"/>
      <c r="ASY322" s="96"/>
      <c r="ASZ322" s="96"/>
      <c r="ATA322" s="96"/>
      <c r="ATB322" s="96"/>
      <c r="ATC322" s="96"/>
      <c r="ATD322" s="96"/>
      <c r="ATE322" s="96"/>
      <c r="ATF322" s="96"/>
      <c r="ATG322" s="96"/>
      <c r="ATH322" s="96"/>
      <c r="ATI322" s="96"/>
      <c r="ATJ322" s="96"/>
      <c r="ATK322" s="96"/>
      <c r="ATL322" s="96"/>
      <c r="ATM322" s="96"/>
      <c r="ATN322" s="96"/>
      <c r="ATO322" s="96"/>
      <c r="ATP322" s="96"/>
      <c r="ATQ322" s="96"/>
      <c r="ATR322" s="96"/>
      <c r="ATS322" s="96"/>
      <c r="ATT322" s="96"/>
      <c r="ATU322" s="96"/>
      <c r="ATV322" s="96"/>
      <c r="ATW322" s="96"/>
      <c r="ATX322" s="96"/>
      <c r="ATY322" s="96"/>
      <c r="ATZ322" s="96"/>
      <c r="AUA322" s="96"/>
      <c r="AUB322" s="96"/>
      <c r="AUC322" s="96"/>
      <c r="AUD322" s="96"/>
      <c r="AUE322" s="96"/>
      <c r="AUF322" s="96"/>
      <c r="AUG322" s="96"/>
      <c r="AUH322" s="96"/>
      <c r="AUI322" s="96"/>
      <c r="AUJ322" s="96"/>
      <c r="AUK322" s="96"/>
      <c r="AUL322" s="96"/>
      <c r="AUM322" s="96"/>
      <c r="AUN322" s="96"/>
      <c r="AUO322" s="96"/>
      <c r="AUP322" s="96"/>
      <c r="AUQ322" s="96"/>
      <c r="AUR322" s="96"/>
      <c r="AUS322" s="96"/>
      <c r="AUT322" s="96"/>
      <c r="AUU322" s="96"/>
      <c r="AUV322" s="96"/>
      <c r="AUW322" s="96"/>
      <c r="AUX322" s="96"/>
      <c r="AUY322" s="96"/>
      <c r="AUZ322" s="96"/>
      <c r="AVA322" s="96"/>
      <c r="AVB322" s="96"/>
      <c r="AVC322" s="96"/>
      <c r="AVD322" s="96"/>
      <c r="AVE322" s="96"/>
      <c r="AVF322" s="96"/>
      <c r="AVG322" s="96"/>
      <c r="AVH322" s="96"/>
      <c r="AVI322" s="96"/>
      <c r="AVJ322" s="96"/>
      <c r="AVK322" s="96"/>
      <c r="AVL322" s="96"/>
      <c r="AVM322" s="96"/>
      <c r="AVN322" s="96"/>
      <c r="AVO322" s="96"/>
      <c r="AVP322" s="96"/>
      <c r="AVQ322" s="96"/>
      <c r="AVR322" s="96"/>
      <c r="AVS322" s="96"/>
      <c r="AVT322" s="96"/>
      <c r="AVU322" s="96"/>
      <c r="AVV322" s="96"/>
      <c r="AVW322" s="96"/>
      <c r="AVX322" s="96"/>
      <c r="AVY322" s="96"/>
      <c r="AVZ322" s="96"/>
      <c r="AWA322" s="96"/>
      <c r="AWB322" s="96"/>
      <c r="AWC322" s="96"/>
      <c r="AWD322" s="96"/>
      <c r="AWE322" s="96"/>
      <c r="AWF322" s="96"/>
      <c r="AWG322" s="96"/>
      <c r="AWH322" s="96"/>
      <c r="AWI322" s="96"/>
      <c r="AWJ322" s="96"/>
      <c r="AWK322" s="96"/>
      <c r="AWL322" s="96"/>
      <c r="AWM322" s="96"/>
      <c r="AWN322" s="96"/>
      <c r="AWO322" s="96"/>
      <c r="AWP322" s="96"/>
      <c r="AWQ322" s="96"/>
      <c r="AWR322" s="96"/>
      <c r="AWS322" s="96"/>
      <c r="AWT322" s="96"/>
      <c r="AWU322" s="96"/>
      <c r="AWV322" s="96"/>
      <c r="AWW322" s="96"/>
      <c r="AWX322" s="96"/>
      <c r="AWY322" s="96"/>
      <c r="AWZ322" s="96"/>
      <c r="AXA322" s="96"/>
      <c r="AXB322" s="96"/>
      <c r="AXC322" s="96"/>
      <c r="AXD322" s="96"/>
      <c r="AXE322" s="96"/>
      <c r="AXF322" s="96"/>
      <c r="AXG322" s="96"/>
      <c r="AXH322" s="96"/>
      <c r="AXI322" s="96"/>
      <c r="AXJ322" s="96"/>
      <c r="AXK322" s="96"/>
      <c r="AXL322" s="96"/>
      <c r="AXM322" s="96"/>
      <c r="AXN322" s="96"/>
      <c r="AXO322" s="96"/>
      <c r="AXP322" s="96"/>
      <c r="AXQ322" s="96"/>
      <c r="AXR322" s="96"/>
      <c r="AXS322" s="96"/>
      <c r="AXT322" s="96"/>
      <c r="AXU322" s="96"/>
      <c r="AXV322" s="96"/>
      <c r="AXW322" s="96"/>
      <c r="AXX322" s="96"/>
      <c r="AXY322" s="96"/>
      <c r="AXZ322" s="96"/>
      <c r="AYA322" s="96"/>
      <c r="AYB322" s="96"/>
      <c r="AYC322" s="96"/>
      <c r="AYD322" s="96"/>
      <c r="AYE322" s="96"/>
      <c r="AYF322" s="96"/>
      <c r="AYG322" s="96"/>
      <c r="AYH322" s="96"/>
      <c r="AYI322" s="96"/>
      <c r="AYJ322" s="96"/>
      <c r="AYK322" s="96"/>
      <c r="AYL322" s="96"/>
      <c r="AYM322" s="96"/>
      <c r="AYN322" s="96"/>
      <c r="AYO322" s="96"/>
      <c r="AYP322" s="96"/>
      <c r="AYQ322" s="96"/>
      <c r="AYR322" s="96"/>
      <c r="AYS322" s="96"/>
      <c r="AYT322" s="96"/>
      <c r="AYU322" s="96"/>
      <c r="AYV322" s="96"/>
      <c r="AYW322" s="96"/>
      <c r="AYX322" s="96"/>
      <c r="AYY322" s="96"/>
      <c r="AYZ322" s="96"/>
      <c r="AZA322" s="96"/>
      <c r="AZB322" s="96"/>
      <c r="AZC322" s="96"/>
      <c r="AZD322" s="96"/>
      <c r="AZE322" s="96"/>
      <c r="AZF322" s="96"/>
      <c r="AZG322" s="96"/>
      <c r="AZH322" s="96"/>
      <c r="AZI322" s="96"/>
      <c r="AZJ322" s="96"/>
      <c r="AZK322" s="96"/>
      <c r="AZL322" s="96"/>
      <c r="AZM322" s="96"/>
      <c r="AZN322" s="96"/>
      <c r="AZO322" s="96"/>
      <c r="AZP322" s="96"/>
      <c r="AZQ322" s="96"/>
      <c r="AZR322" s="96"/>
      <c r="AZS322" s="96"/>
      <c r="AZT322" s="96"/>
      <c r="AZU322" s="96"/>
      <c r="AZV322" s="96"/>
      <c r="AZW322" s="96"/>
      <c r="AZX322" s="96"/>
      <c r="AZY322" s="96"/>
      <c r="AZZ322" s="96"/>
      <c r="BAA322" s="96"/>
      <c r="BAB322" s="96"/>
      <c r="BAC322" s="96"/>
      <c r="BAD322" s="96"/>
      <c r="BAE322" s="96"/>
      <c r="BAF322" s="96"/>
      <c r="BAG322" s="96"/>
      <c r="BAH322" s="96"/>
      <c r="BAI322" s="96"/>
      <c r="BAJ322" s="96"/>
      <c r="BAK322" s="96"/>
      <c r="BAL322" s="96"/>
      <c r="BAM322" s="96"/>
      <c r="BAN322" s="96"/>
      <c r="BAO322" s="96"/>
      <c r="BAP322" s="96"/>
      <c r="BAQ322" s="96"/>
      <c r="BAR322" s="96"/>
      <c r="BAS322" s="96"/>
      <c r="BAT322" s="96"/>
      <c r="BAU322" s="96"/>
      <c r="BAV322" s="96"/>
      <c r="BAW322" s="96"/>
      <c r="BAX322" s="96"/>
      <c r="BAY322" s="96"/>
      <c r="BAZ322" s="96"/>
      <c r="BBA322" s="96"/>
      <c r="BBB322" s="96"/>
      <c r="BBC322" s="96"/>
      <c r="BBD322" s="96"/>
      <c r="BBE322" s="96"/>
      <c r="BBF322" s="96"/>
      <c r="BBG322" s="96"/>
      <c r="BBH322" s="96"/>
      <c r="BBI322" s="96"/>
      <c r="BBJ322" s="96"/>
      <c r="BBK322" s="96"/>
      <c r="BBL322" s="96"/>
      <c r="BBM322" s="96"/>
      <c r="BBN322" s="96"/>
      <c r="BBO322" s="96"/>
      <c r="BBP322" s="96"/>
      <c r="BBQ322" s="96"/>
      <c r="BBR322" s="96"/>
      <c r="BBS322" s="96"/>
      <c r="BBT322" s="96"/>
      <c r="BBU322" s="96"/>
      <c r="BBV322" s="96"/>
      <c r="BBW322" s="96"/>
      <c r="BBX322" s="96"/>
      <c r="BBY322" s="96"/>
      <c r="BBZ322" s="96"/>
      <c r="BCA322" s="96"/>
      <c r="BCB322" s="96"/>
      <c r="BCC322" s="96"/>
      <c r="BCD322" s="96"/>
      <c r="BCE322" s="96"/>
      <c r="BCF322" s="96"/>
      <c r="BCG322" s="96"/>
      <c r="BCH322" s="96"/>
      <c r="BCI322" s="96"/>
      <c r="BCJ322" s="96"/>
      <c r="BCK322" s="96"/>
      <c r="BCL322" s="96"/>
      <c r="BCM322" s="96"/>
      <c r="BCN322" s="96"/>
      <c r="BCO322" s="96"/>
      <c r="BCP322" s="96"/>
      <c r="BCQ322" s="96"/>
      <c r="BCR322" s="96"/>
      <c r="BCS322" s="96"/>
      <c r="BCT322" s="96"/>
      <c r="BCU322" s="96"/>
      <c r="BCV322" s="96"/>
      <c r="BCW322" s="96"/>
      <c r="BCX322" s="96"/>
      <c r="BCY322" s="96"/>
      <c r="BCZ322" s="96"/>
      <c r="BDA322" s="96"/>
      <c r="BDB322" s="96"/>
      <c r="BDC322" s="96"/>
      <c r="BDD322" s="96"/>
      <c r="BDE322" s="96"/>
      <c r="BDF322" s="96"/>
      <c r="BDG322" s="96"/>
      <c r="BDH322" s="96"/>
      <c r="BDI322" s="96"/>
      <c r="BDJ322" s="96"/>
      <c r="BDK322" s="96"/>
      <c r="BDL322" s="96"/>
      <c r="BDM322" s="96"/>
      <c r="BDN322" s="96"/>
      <c r="BDO322" s="96"/>
      <c r="BDP322" s="96"/>
      <c r="BDQ322" s="96"/>
      <c r="BDR322" s="96"/>
      <c r="BDS322" s="96"/>
      <c r="BDT322" s="96"/>
      <c r="BDU322" s="96"/>
      <c r="BDV322" s="96"/>
      <c r="BDW322" s="96"/>
      <c r="BDX322" s="96"/>
      <c r="BDY322" s="96"/>
      <c r="BDZ322" s="96"/>
      <c r="BEA322" s="96"/>
      <c r="BEB322" s="96"/>
      <c r="BEC322" s="96"/>
      <c r="BED322" s="96"/>
      <c r="BEE322" s="96"/>
      <c r="BEF322" s="96"/>
      <c r="BEG322" s="96"/>
      <c r="BEH322" s="96"/>
      <c r="BEI322" s="96"/>
      <c r="BEJ322" s="96"/>
      <c r="BEK322" s="96"/>
      <c r="BEL322" s="96"/>
      <c r="BEM322" s="96"/>
      <c r="BEN322" s="96"/>
      <c r="BEO322" s="96"/>
      <c r="BEP322" s="96"/>
      <c r="BEQ322" s="96"/>
      <c r="BER322" s="96"/>
      <c r="BES322" s="96"/>
      <c r="BET322" s="96"/>
      <c r="BEU322" s="96"/>
      <c r="BEV322" s="96"/>
      <c r="BEW322" s="96"/>
      <c r="BEX322" s="96"/>
      <c r="BEY322" s="96"/>
      <c r="BEZ322" s="96"/>
      <c r="BFA322" s="96"/>
      <c r="BFB322" s="96"/>
      <c r="BFC322" s="96"/>
      <c r="BFD322" s="96"/>
      <c r="BFE322" s="96"/>
      <c r="BFF322" s="96"/>
      <c r="BFG322" s="96"/>
      <c r="BFH322" s="96"/>
      <c r="BFI322" s="96"/>
      <c r="BFJ322" s="96"/>
      <c r="BFK322" s="96"/>
      <c r="BFL322" s="96"/>
      <c r="BFM322" s="96"/>
      <c r="BFN322" s="96"/>
      <c r="BFO322" s="96"/>
      <c r="BFP322" s="96"/>
      <c r="BFQ322" s="96"/>
      <c r="BFR322" s="96"/>
      <c r="BFS322" s="96"/>
      <c r="BFT322" s="96"/>
      <c r="BFU322" s="96"/>
      <c r="BFV322" s="96"/>
      <c r="BFW322" s="96"/>
      <c r="BFX322" s="96"/>
      <c r="BFY322" s="96"/>
      <c r="BFZ322" s="96"/>
      <c r="BGA322" s="96"/>
      <c r="BGB322" s="96"/>
      <c r="BGC322" s="96"/>
      <c r="BGD322" s="96"/>
      <c r="BGE322" s="96"/>
      <c r="BGF322" s="96"/>
      <c r="BGG322" s="96"/>
      <c r="BGH322" s="96"/>
      <c r="BGI322" s="96"/>
      <c r="BGJ322" s="96"/>
      <c r="BGK322" s="96"/>
      <c r="BGL322" s="96"/>
      <c r="BGM322" s="96"/>
      <c r="BGN322" s="96"/>
      <c r="BGO322" s="96"/>
      <c r="BGP322" s="96"/>
      <c r="BGQ322" s="96"/>
      <c r="BGR322" s="96"/>
      <c r="BGS322" s="96"/>
      <c r="BGT322" s="96"/>
      <c r="BGU322" s="96"/>
      <c r="BGV322" s="96"/>
      <c r="BGW322" s="96"/>
      <c r="BGX322" s="96"/>
      <c r="BGY322" s="96"/>
      <c r="BGZ322" s="96"/>
      <c r="BHA322" s="96"/>
      <c r="BHB322" s="96"/>
      <c r="BHC322" s="96"/>
      <c r="BHD322" s="96"/>
      <c r="BHE322" s="96"/>
      <c r="BHF322" s="96"/>
      <c r="BHG322" s="96"/>
      <c r="BHH322" s="96"/>
      <c r="BHI322" s="96"/>
      <c r="BHJ322" s="96"/>
      <c r="BHK322" s="96"/>
      <c r="BHL322" s="96"/>
      <c r="BHM322" s="96"/>
      <c r="BHN322" s="96"/>
      <c r="BHO322" s="96"/>
      <c r="BHP322" s="96"/>
      <c r="BHQ322" s="96"/>
      <c r="BHR322" s="96"/>
      <c r="BHS322" s="96"/>
      <c r="BHT322" s="96"/>
      <c r="BHU322" s="96"/>
      <c r="BHV322" s="96"/>
      <c r="BHW322" s="96"/>
      <c r="BHX322" s="96"/>
      <c r="BHY322" s="96"/>
      <c r="BHZ322" s="96"/>
      <c r="BIA322" s="96"/>
      <c r="BIB322" s="96"/>
      <c r="BIC322" s="96"/>
      <c r="BID322" s="96"/>
      <c r="BIE322" s="96"/>
      <c r="BIF322" s="96"/>
      <c r="BIG322" s="96"/>
      <c r="BIH322" s="96"/>
      <c r="BII322" s="96"/>
      <c r="BIJ322" s="96"/>
      <c r="BIK322" s="96"/>
      <c r="BIL322" s="96"/>
      <c r="BIM322" s="96"/>
      <c r="BIN322" s="96"/>
      <c r="BIO322" s="96"/>
      <c r="BIP322" s="96"/>
      <c r="BIQ322" s="96"/>
      <c r="BIR322" s="96"/>
      <c r="BIS322" s="96"/>
      <c r="BIT322" s="96"/>
      <c r="BIU322" s="96"/>
      <c r="BIV322" s="96"/>
      <c r="BIW322" s="96"/>
      <c r="BIX322" s="96"/>
      <c r="BIY322" s="96"/>
      <c r="BIZ322" s="96"/>
      <c r="BJA322" s="96"/>
      <c r="BJB322" s="96"/>
      <c r="BJC322" s="96"/>
      <c r="BJD322" s="96"/>
      <c r="BJE322" s="96"/>
      <c r="BJF322" s="96"/>
      <c r="BJG322" s="96"/>
      <c r="BJH322" s="96"/>
      <c r="BJI322" s="96"/>
      <c r="BJJ322" s="96"/>
      <c r="BJK322" s="96"/>
      <c r="BJL322" s="96"/>
      <c r="BJM322" s="96"/>
      <c r="BJN322" s="96"/>
      <c r="BJO322" s="96"/>
      <c r="BJP322" s="96"/>
      <c r="BJQ322" s="96"/>
      <c r="BJR322" s="96"/>
      <c r="BJS322" s="96"/>
      <c r="BJT322" s="96"/>
      <c r="BJU322" s="96"/>
      <c r="BJV322" s="96"/>
      <c r="BJW322" s="96"/>
      <c r="BJX322" s="96"/>
      <c r="BJY322" s="96"/>
      <c r="BJZ322" s="96"/>
      <c r="BKA322" s="96"/>
      <c r="BKB322" s="96"/>
      <c r="BKC322" s="96"/>
      <c r="BKD322" s="96"/>
      <c r="BKE322" s="96"/>
      <c r="BKF322" s="96"/>
      <c r="BKG322" s="96"/>
      <c r="BKH322" s="96"/>
      <c r="BKI322" s="96"/>
      <c r="BKJ322" s="96"/>
      <c r="BKK322" s="96"/>
      <c r="BKL322" s="96"/>
      <c r="BKM322" s="96"/>
      <c r="BKN322" s="96"/>
      <c r="BKO322" s="96"/>
      <c r="BKP322" s="96"/>
      <c r="BKQ322" s="96"/>
      <c r="BKR322" s="96"/>
      <c r="BKS322" s="96"/>
      <c r="BKT322" s="96"/>
      <c r="BKU322" s="96"/>
      <c r="BKV322" s="96"/>
      <c r="BKW322" s="96"/>
      <c r="BKX322" s="96"/>
      <c r="BKY322" s="96"/>
      <c r="BKZ322" s="96"/>
      <c r="BLA322" s="96"/>
      <c r="BLB322" s="96"/>
      <c r="BLC322" s="96"/>
      <c r="BLD322" s="96"/>
      <c r="BLE322" s="96"/>
      <c r="BLF322" s="96"/>
      <c r="BLG322" s="96"/>
      <c r="BLH322" s="96"/>
      <c r="BLI322" s="96"/>
      <c r="BLJ322" s="96"/>
      <c r="BLK322" s="96"/>
      <c r="BLL322" s="96"/>
      <c r="BLM322" s="96"/>
      <c r="BLN322" s="96"/>
      <c r="BLO322" s="96"/>
      <c r="BLP322" s="96"/>
      <c r="BLQ322" s="96"/>
      <c r="BLR322" s="96"/>
      <c r="BLS322" s="96"/>
      <c r="BLT322" s="96"/>
      <c r="BLU322" s="96"/>
      <c r="BLV322" s="96"/>
      <c r="BLW322" s="96"/>
      <c r="BLX322" s="96"/>
      <c r="BLY322" s="96"/>
      <c r="BLZ322" s="96"/>
      <c r="BMA322" s="96"/>
      <c r="BMB322" s="96"/>
      <c r="BMC322" s="96"/>
      <c r="BMD322" s="96"/>
      <c r="BME322" s="96"/>
      <c r="BMF322" s="96"/>
      <c r="BMG322" s="96"/>
      <c r="BMH322" s="96"/>
      <c r="BMI322" s="96"/>
      <c r="BMJ322" s="96"/>
      <c r="BMK322" s="96"/>
      <c r="BML322" s="96"/>
      <c r="BMM322" s="96"/>
      <c r="BMN322" s="96"/>
      <c r="BMO322" s="96"/>
      <c r="BMP322" s="96"/>
      <c r="BMQ322" s="96"/>
      <c r="BMR322" s="96"/>
      <c r="BMS322" s="96"/>
      <c r="BMT322" s="96"/>
      <c r="BMU322" s="96"/>
      <c r="BMV322" s="96"/>
      <c r="BMW322" s="96"/>
      <c r="BMX322" s="96"/>
      <c r="BMY322" s="96"/>
      <c r="BMZ322" s="96"/>
      <c r="BNA322" s="96"/>
      <c r="BNB322" s="96"/>
      <c r="BNC322" s="96"/>
      <c r="BND322" s="96"/>
      <c r="BNE322" s="96"/>
      <c r="BNF322" s="96"/>
      <c r="BNG322" s="96"/>
      <c r="BNH322" s="96"/>
      <c r="BNI322" s="96"/>
      <c r="BNJ322" s="96"/>
      <c r="BNK322" s="96"/>
      <c r="BNL322" s="96"/>
      <c r="BNM322" s="96"/>
      <c r="BNN322" s="96"/>
      <c r="BNO322" s="96"/>
      <c r="BNP322" s="96"/>
      <c r="BNQ322" s="96"/>
      <c r="BNR322" s="96"/>
      <c r="BNS322" s="96"/>
      <c r="BNT322" s="96"/>
      <c r="BNU322" s="96"/>
      <c r="BNV322" s="96"/>
      <c r="BNW322" s="96"/>
      <c r="BNX322" s="96"/>
      <c r="BNY322" s="96"/>
      <c r="BNZ322" s="96"/>
      <c r="BOA322" s="96"/>
      <c r="BOB322" s="96"/>
      <c r="BOC322" s="96"/>
      <c r="BOD322" s="96"/>
      <c r="BOE322" s="96"/>
      <c r="BOF322" s="96"/>
      <c r="BOG322" s="96"/>
      <c r="BOH322" s="96"/>
      <c r="BOI322" s="96"/>
      <c r="BOJ322" s="96"/>
      <c r="BOK322" s="96"/>
      <c r="BOL322" s="96"/>
      <c r="BOM322" s="96"/>
      <c r="BON322" s="96"/>
      <c r="BOO322" s="96"/>
      <c r="BOP322" s="96"/>
      <c r="BOQ322" s="96"/>
      <c r="BOR322" s="96"/>
      <c r="BOS322" s="96"/>
      <c r="BOT322" s="96"/>
      <c r="BOU322" s="96"/>
      <c r="BOV322" s="96"/>
      <c r="BOW322" s="96"/>
      <c r="BOX322" s="96"/>
      <c r="BOY322" s="96"/>
      <c r="BOZ322" s="96"/>
      <c r="BPA322" s="96"/>
      <c r="BPB322" s="96"/>
      <c r="BPC322" s="96"/>
      <c r="BPD322" s="96"/>
      <c r="BPE322" s="96"/>
      <c r="BPF322" s="96"/>
      <c r="BPG322" s="96"/>
      <c r="BPH322" s="96"/>
      <c r="BPI322" s="96"/>
      <c r="BPJ322" s="96"/>
      <c r="BPK322" s="96"/>
      <c r="BPL322" s="96"/>
      <c r="BPM322" s="96"/>
      <c r="BPN322" s="96"/>
      <c r="BPO322" s="96"/>
      <c r="BPP322" s="96"/>
      <c r="BPQ322" s="96"/>
      <c r="BPR322" s="96"/>
      <c r="BPS322" s="96"/>
      <c r="BPT322" s="96"/>
      <c r="BPU322" s="96"/>
      <c r="BPV322" s="96"/>
      <c r="BPW322" s="96"/>
      <c r="BPX322" s="96"/>
      <c r="BPY322" s="96"/>
      <c r="BPZ322" s="96"/>
      <c r="BQA322" s="96"/>
      <c r="BQB322" s="96"/>
      <c r="BQC322" s="96"/>
      <c r="BQD322" s="96"/>
      <c r="BQE322" s="96"/>
      <c r="BQF322" s="96"/>
      <c r="BQG322" s="96"/>
      <c r="BQH322" s="96"/>
      <c r="BQI322" s="96"/>
      <c r="BQJ322" s="96"/>
      <c r="BQK322" s="96"/>
      <c r="BQL322" s="96"/>
      <c r="BQM322" s="96"/>
      <c r="BQN322" s="96"/>
      <c r="BQO322" s="96"/>
      <c r="BQP322" s="96"/>
      <c r="BQQ322" s="96"/>
      <c r="BQR322" s="96"/>
      <c r="BQS322" s="96"/>
      <c r="BQT322" s="96"/>
      <c r="BQU322" s="96"/>
      <c r="BQV322" s="96"/>
      <c r="BQW322" s="96"/>
      <c r="BQX322" s="96"/>
      <c r="BQY322" s="96"/>
      <c r="BQZ322" s="96"/>
      <c r="BRA322" s="96"/>
      <c r="BRB322" s="96"/>
      <c r="BRC322" s="96"/>
      <c r="BRD322" s="96"/>
      <c r="BRE322" s="96"/>
      <c r="BRF322" s="96"/>
      <c r="BRG322" s="96"/>
      <c r="BRH322" s="96"/>
      <c r="BRI322" s="96"/>
      <c r="BRJ322" s="96"/>
      <c r="BRK322" s="96"/>
      <c r="BRL322" s="96"/>
      <c r="BRM322" s="96"/>
      <c r="BRN322" s="96"/>
      <c r="BRO322" s="96"/>
      <c r="BRP322" s="96"/>
      <c r="BRQ322" s="96"/>
      <c r="BRR322" s="96"/>
      <c r="BRS322" s="96"/>
      <c r="BRT322" s="96"/>
      <c r="BRU322" s="96"/>
      <c r="BRV322" s="96"/>
      <c r="BRW322" s="96"/>
      <c r="BRX322" s="96"/>
      <c r="BRY322" s="96"/>
      <c r="BRZ322" s="96"/>
      <c r="BSA322" s="96"/>
      <c r="BSB322" s="96"/>
      <c r="BSC322" s="96"/>
      <c r="BSD322" s="96"/>
      <c r="BSE322" s="96"/>
      <c r="BSF322" s="96"/>
      <c r="BSG322" s="96"/>
      <c r="BSH322" s="96"/>
      <c r="BSI322" s="96"/>
      <c r="BSJ322" s="96"/>
      <c r="BSK322" s="96"/>
      <c r="BSL322" s="96"/>
      <c r="BSM322" s="96"/>
      <c r="BSN322" s="96"/>
      <c r="BSO322" s="96"/>
      <c r="BSP322" s="96"/>
      <c r="BSQ322" s="96"/>
      <c r="BSR322" s="96"/>
      <c r="BSS322" s="96"/>
      <c r="BST322" s="96"/>
      <c r="BSU322" s="96"/>
      <c r="BSV322" s="96"/>
      <c r="BSW322" s="96"/>
      <c r="BSX322" s="96"/>
      <c r="BSY322" s="96"/>
      <c r="BSZ322" s="96"/>
      <c r="BTA322" s="96"/>
      <c r="BTB322" s="96"/>
      <c r="BTC322" s="96"/>
      <c r="BTD322" s="96"/>
      <c r="BTE322" s="96"/>
      <c r="BTF322" s="96"/>
      <c r="BTG322" s="96"/>
      <c r="BTH322" s="96"/>
      <c r="BTI322" s="96"/>
      <c r="BTJ322" s="96"/>
      <c r="BTK322" s="96"/>
      <c r="BTL322" s="96"/>
      <c r="BTM322" s="96"/>
      <c r="BTN322" s="96"/>
      <c r="BTO322" s="96"/>
      <c r="BTP322" s="96"/>
      <c r="BTQ322" s="96"/>
      <c r="BTR322" s="96"/>
      <c r="BTS322" s="96"/>
      <c r="BTT322" s="96"/>
      <c r="BTU322" s="96"/>
      <c r="BTV322" s="96"/>
      <c r="BTW322" s="96"/>
      <c r="BTX322" s="96"/>
      <c r="BTY322" s="96"/>
      <c r="BTZ322" s="96"/>
      <c r="BUA322" s="96"/>
      <c r="BUB322" s="96"/>
      <c r="BUC322" s="96"/>
      <c r="BUD322" s="96"/>
      <c r="BUE322" s="96"/>
      <c r="BUF322" s="96"/>
      <c r="BUG322" s="96"/>
      <c r="BUH322" s="96"/>
      <c r="BUI322" s="96"/>
      <c r="BUJ322" s="96"/>
      <c r="BUK322" s="96"/>
      <c r="BUL322" s="96"/>
      <c r="BUM322" s="96"/>
      <c r="BUN322" s="96"/>
      <c r="BUO322" s="96"/>
      <c r="BUP322" s="96"/>
      <c r="BUQ322" s="96"/>
      <c r="BUR322" s="96"/>
      <c r="BUS322" s="96"/>
      <c r="BUT322" s="96"/>
      <c r="BUU322" s="96"/>
      <c r="BUV322" s="96"/>
      <c r="BUW322" s="96"/>
      <c r="BUX322" s="96"/>
      <c r="BUY322" s="96"/>
      <c r="BUZ322" s="96"/>
      <c r="BVA322" s="96"/>
      <c r="BVB322" s="96"/>
      <c r="BVC322" s="96"/>
      <c r="BVD322" s="96"/>
      <c r="BVE322" s="96"/>
      <c r="BVF322" s="96"/>
      <c r="BVG322" s="96"/>
      <c r="BVH322" s="96"/>
      <c r="BVI322" s="96"/>
      <c r="BVJ322" s="96"/>
      <c r="BVK322" s="96"/>
      <c r="BVL322" s="96"/>
      <c r="BVM322" s="96"/>
      <c r="BVN322" s="96"/>
      <c r="BVO322" s="96"/>
      <c r="BVP322" s="96"/>
      <c r="BVQ322" s="96"/>
      <c r="BVR322" s="96"/>
      <c r="BVS322" s="96"/>
      <c r="BVT322" s="96"/>
      <c r="BVU322" s="96"/>
      <c r="BVV322" s="96"/>
      <c r="BVW322" s="96"/>
      <c r="BVX322" s="96"/>
      <c r="BVY322" s="96"/>
      <c r="BVZ322" s="96"/>
      <c r="BWA322" s="96"/>
      <c r="BWB322" s="96"/>
      <c r="BWC322" s="96"/>
      <c r="BWD322" s="96"/>
      <c r="BWE322" s="96"/>
      <c r="BWF322" s="96"/>
      <c r="BWG322" s="96"/>
      <c r="BWH322" s="96"/>
      <c r="BWI322" s="96"/>
      <c r="BWJ322" s="96"/>
      <c r="BWK322" s="96"/>
      <c r="BWL322" s="96"/>
      <c r="BWM322" s="96"/>
      <c r="BWN322" s="96"/>
      <c r="BWO322" s="96"/>
      <c r="BWP322" s="96"/>
      <c r="BWQ322" s="96"/>
      <c r="BWR322" s="96"/>
      <c r="BWS322" s="96"/>
      <c r="BWT322" s="96"/>
      <c r="BWU322" s="96"/>
      <c r="BWV322" s="96"/>
      <c r="BWW322" s="96"/>
      <c r="BWX322" s="96"/>
      <c r="BWY322" s="96"/>
      <c r="BWZ322" s="96"/>
      <c r="BXA322" s="96"/>
      <c r="BXB322" s="96"/>
      <c r="BXC322" s="96"/>
      <c r="BXD322" s="96"/>
      <c r="BXE322" s="96"/>
      <c r="BXF322" s="96"/>
      <c r="BXG322" s="96"/>
      <c r="BXH322" s="96"/>
      <c r="BXI322" s="96"/>
      <c r="BXJ322" s="96"/>
      <c r="BXK322" s="96"/>
      <c r="BXL322" s="96"/>
      <c r="BXM322" s="96"/>
      <c r="BXN322" s="96"/>
      <c r="BXO322" s="96"/>
      <c r="BXP322" s="96"/>
      <c r="BXQ322" s="96"/>
      <c r="BXR322" s="96"/>
      <c r="BXS322" s="96"/>
      <c r="BXT322" s="96"/>
      <c r="BXU322" s="96"/>
      <c r="BXV322" s="96"/>
      <c r="BXW322" s="96"/>
      <c r="BXX322" s="96"/>
      <c r="BXY322" s="96"/>
      <c r="BXZ322" s="96"/>
      <c r="BYA322" s="96"/>
      <c r="BYB322" s="96"/>
      <c r="BYC322" s="96"/>
      <c r="BYD322" s="96"/>
      <c r="BYE322" s="96"/>
      <c r="BYF322" s="96"/>
      <c r="BYG322" s="96"/>
      <c r="BYH322" s="96"/>
      <c r="BYI322" s="96"/>
      <c r="BYJ322" s="96"/>
      <c r="BYK322" s="96"/>
      <c r="BYL322" s="96"/>
      <c r="BYM322" s="96"/>
      <c r="BYN322" s="96"/>
      <c r="BYO322" s="96"/>
      <c r="BYP322" s="96"/>
      <c r="BYQ322" s="96"/>
      <c r="BYR322" s="96"/>
      <c r="BYS322" s="96"/>
      <c r="BYT322" s="96"/>
      <c r="BYU322" s="96"/>
      <c r="BYV322" s="96"/>
      <c r="BYW322" s="96"/>
      <c r="BYX322" s="96"/>
      <c r="BYY322" s="96"/>
      <c r="BYZ322" s="96"/>
      <c r="BZA322" s="96"/>
      <c r="BZB322" s="96"/>
      <c r="BZC322" s="96"/>
      <c r="BZD322" s="96"/>
      <c r="BZE322" s="96"/>
      <c r="BZF322" s="96"/>
      <c r="BZG322" s="96"/>
      <c r="BZH322" s="96"/>
      <c r="BZI322" s="96"/>
      <c r="BZJ322" s="96"/>
      <c r="BZK322" s="96"/>
      <c r="BZL322" s="96"/>
      <c r="BZM322" s="96"/>
      <c r="BZN322" s="96"/>
      <c r="BZO322" s="96"/>
      <c r="BZP322" s="96"/>
      <c r="BZQ322" s="96"/>
      <c r="BZR322" s="96"/>
      <c r="BZS322" s="96"/>
      <c r="BZT322" s="96"/>
      <c r="BZU322" s="96"/>
      <c r="BZV322" s="96"/>
      <c r="BZW322" s="96"/>
      <c r="BZX322" s="96"/>
      <c r="BZY322" s="96"/>
      <c r="BZZ322" s="96"/>
      <c r="CAA322" s="96"/>
      <c r="CAB322" s="96"/>
      <c r="CAC322" s="96"/>
      <c r="CAD322" s="96"/>
      <c r="CAE322" s="96"/>
      <c r="CAF322" s="96"/>
      <c r="CAG322" s="96"/>
      <c r="CAH322" s="96"/>
      <c r="CAI322" s="96"/>
      <c r="CAJ322" s="96"/>
      <c r="CAK322" s="96"/>
      <c r="CAL322" s="96"/>
      <c r="CAM322" s="96"/>
      <c r="CAN322" s="96"/>
      <c r="CAO322" s="96"/>
      <c r="CAP322" s="96"/>
      <c r="CAQ322" s="96"/>
      <c r="CAR322" s="96"/>
      <c r="CAS322" s="96"/>
      <c r="CAT322" s="96"/>
      <c r="CAU322" s="96"/>
      <c r="CAV322" s="96"/>
      <c r="CAW322" s="96"/>
      <c r="CAX322" s="96"/>
      <c r="CAY322" s="96"/>
      <c r="CAZ322" s="96"/>
      <c r="CBA322" s="96"/>
      <c r="CBB322" s="96"/>
      <c r="CBC322" s="96"/>
      <c r="CBD322" s="96"/>
      <c r="CBE322" s="96"/>
      <c r="CBF322" s="96"/>
      <c r="CBG322" s="96"/>
      <c r="CBH322" s="96"/>
      <c r="CBI322" s="96"/>
      <c r="CBJ322" s="96"/>
      <c r="CBK322" s="96"/>
      <c r="CBL322" s="96"/>
      <c r="CBM322" s="96"/>
      <c r="CBN322" s="96"/>
      <c r="CBO322" s="96"/>
      <c r="CBP322" s="96"/>
      <c r="CBQ322" s="96"/>
      <c r="CBR322" s="96"/>
      <c r="CBS322" s="96"/>
      <c r="CBT322" s="96"/>
      <c r="CBU322" s="96"/>
      <c r="CBV322" s="96"/>
      <c r="CBW322" s="96"/>
      <c r="CBX322" s="96"/>
      <c r="CBY322" s="96"/>
      <c r="CBZ322" s="96"/>
      <c r="CCA322" s="96"/>
      <c r="CCB322" s="96"/>
      <c r="CCC322" s="96"/>
      <c r="CCD322" s="96"/>
      <c r="CCE322" s="96"/>
      <c r="CCF322" s="96"/>
      <c r="CCG322" s="96"/>
      <c r="CCH322" s="96"/>
      <c r="CCI322" s="96"/>
      <c r="CCJ322" s="96"/>
      <c r="CCK322" s="96"/>
      <c r="CCL322" s="96"/>
      <c r="CCM322" s="96"/>
      <c r="CCN322" s="96"/>
      <c r="CCO322" s="96"/>
      <c r="CCP322" s="96"/>
      <c r="CCQ322" s="96"/>
      <c r="CCR322" s="96"/>
      <c r="CCS322" s="96"/>
      <c r="CCT322" s="96"/>
      <c r="CCU322" s="96"/>
      <c r="CCV322" s="96"/>
      <c r="CCW322" s="96"/>
      <c r="CCX322" s="96"/>
      <c r="CCY322" s="96"/>
      <c r="CCZ322" s="96"/>
      <c r="CDA322" s="96"/>
      <c r="CDB322" s="96"/>
      <c r="CDC322" s="96"/>
      <c r="CDD322" s="96"/>
      <c r="CDE322" s="96"/>
      <c r="CDF322" s="96"/>
      <c r="CDG322" s="96"/>
      <c r="CDH322" s="96"/>
      <c r="CDI322" s="96"/>
      <c r="CDJ322" s="96"/>
      <c r="CDK322" s="96"/>
      <c r="CDL322" s="96"/>
      <c r="CDM322" s="96"/>
      <c r="CDN322" s="96"/>
      <c r="CDO322" s="96"/>
      <c r="CDP322" s="96"/>
      <c r="CDQ322" s="96"/>
      <c r="CDR322" s="96"/>
      <c r="CDS322" s="96"/>
      <c r="CDT322" s="96"/>
      <c r="CDU322" s="96"/>
      <c r="CDV322" s="96"/>
      <c r="CDW322" s="96"/>
      <c r="CDX322" s="96"/>
      <c r="CDY322" s="96"/>
      <c r="CDZ322" s="96"/>
      <c r="CEA322" s="96"/>
      <c r="CEB322" s="96"/>
      <c r="CEC322" s="96"/>
      <c r="CED322" s="96"/>
      <c r="CEE322" s="96"/>
      <c r="CEF322" s="96"/>
      <c r="CEG322" s="96"/>
      <c r="CEH322" s="96"/>
      <c r="CEI322" s="96"/>
      <c r="CEJ322" s="96"/>
      <c r="CEK322" s="96"/>
      <c r="CEL322" s="96"/>
      <c r="CEM322" s="96"/>
      <c r="CEN322" s="96"/>
      <c r="CEO322" s="96"/>
      <c r="CEP322" s="96"/>
      <c r="CEQ322" s="96"/>
      <c r="CER322" s="96"/>
      <c r="CES322" s="96"/>
      <c r="CET322" s="96"/>
      <c r="CEU322" s="96"/>
      <c r="CEV322" s="96"/>
      <c r="CEW322" s="96"/>
      <c r="CEX322" s="96"/>
      <c r="CEY322" s="96"/>
      <c r="CEZ322" s="96"/>
      <c r="CFA322" s="96"/>
      <c r="CFB322" s="96"/>
      <c r="CFC322" s="96"/>
      <c r="CFD322" s="96"/>
      <c r="CFE322" s="96"/>
      <c r="CFF322" s="96"/>
      <c r="CFG322" s="96"/>
      <c r="CFH322" s="96"/>
      <c r="CFI322" s="96"/>
      <c r="CFJ322" s="96"/>
      <c r="CFK322" s="96"/>
      <c r="CFL322" s="96"/>
      <c r="CFM322" s="96"/>
      <c r="CFN322" s="96"/>
      <c r="CFO322" s="96"/>
      <c r="CFP322" s="96"/>
      <c r="CFQ322" s="96"/>
      <c r="CFR322" s="96"/>
      <c r="CFS322" s="96"/>
      <c r="CFT322" s="96"/>
      <c r="CFU322" s="96"/>
      <c r="CFV322" s="96"/>
      <c r="CFW322" s="96"/>
      <c r="CFX322" s="96"/>
      <c r="CFY322" s="96"/>
      <c r="CFZ322" s="96"/>
      <c r="CGA322" s="96"/>
      <c r="CGB322" s="96"/>
      <c r="CGC322" s="96"/>
      <c r="CGD322" s="96"/>
      <c r="CGE322" s="96"/>
      <c r="CGF322" s="96"/>
      <c r="CGG322" s="96"/>
      <c r="CGH322" s="96"/>
      <c r="CGI322" s="96"/>
      <c r="CGJ322" s="96"/>
      <c r="CGK322" s="96"/>
      <c r="CGL322" s="96"/>
      <c r="CGM322" s="96"/>
      <c r="CGN322" s="96"/>
      <c r="CGO322" s="96"/>
      <c r="CGP322" s="96"/>
      <c r="CGQ322" s="96"/>
      <c r="CGR322" s="96"/>
      <c r="CGS322" s="96"/>
      <c r="CGT322" s="96"/>
      <c r="CGU322" s="96"/>
      <c r="CGV322" s="96"/>
      <c r="CGW322" s="96"/>
      <c r="CGX322" s="96"/>
      <c r="CGY322" s="96"/>
      <c r="CGZ322" s="96"/>
      <c r="CHA322" s="96"/>
      <c r="CHB322" s="96"/>
      <c r="CHC322" s="96"/>
      <c r="CHD322" s="96"/>
      <c r="CHE322" s="96"/>
      <c r="CHF322" s="96"/>
      <c r="CHG322" s="96"/>
      <c r="CHH322" s="96"/>
      <c r="CHI322" s="96"/>
      <c r="CHJ322" s="96"/>
      <c r="CHK322" s="96"/>
      <c r="CHL322" s="96"/>
      <c r="CHM322" s="96"/>
      <c r="CHN322" s="96"/>
      <c r="CHO322" s="96"/>
      <c r="CHP322" s="96"/>
      <c r="CHQ322" s="96"/>
      <c r="CHR322" s="96"/>
      <c r="CHS322" s="96"/>
      <c r="CHT322" s="96"/>
      <c r="CHU322" s="96"/>
      <c r="CHV322" s="96"/>
      <c r="CHW322" s="96"/>
      <c r="CHX322" s="96"/>
      <c r="CHY322" s="96"/>
      <c r="CHZ322" s="96"/>
      <c r="CIA322" s="96"/>
      <c r="CIB322" s="96"/>
      <c r="CIC322" s="96"/>
      <c r="CID322" s="96"/>
      <c r="CIE322" s="96"/>
      <c r="CIF322" s="96"/>
      <c r="CIG322" s="96"/>
      <c r="CIH322" s="96"/>
      <c r="CII322" s="96"/>
      <c r="CIJ322" s="96"/>
      <c r="CIK322" s="96"/>
      <c r="CIL322" s="96"/>
      <c r="CIM322" s="96"/>
      <c r="CIN322" s="96"/>
      <c r="CIO322" s="96"/>
      <c r="CIP322" s="96"/>
      <c r="CIQ322" s="96"/>
      <c r="CIR322" s="96"/>
      <c r="CIS322" s="96"/>
      <c r="CIT322" s="96"/>
      <c r="CIU322" s="96"/>
      <c r="CIV322" s="96"/>
      <c r="CIW322" s="96"/>
      <c r="CIX322" s="96"/>
      <c r="CIY322" s="96"/>
      <c r="CIZ322" s="96"/>
      <c r="CJA322" s="96"/>
      <c r="CJB322" s="96"/>
      <c r="CJC322" s="96"/>
      <c r="CJD322" s="96"/>
      <c r="CJE322" s="96"/>
      <c r="CJF322" s="96"/>
      <c r="CJG322" s="96"/>
      <c r="CJH322" s="96"/>
      <c r="CJI322" s="96"/>
      <c r="CJJ322" s="96"/>
      <c r="CJK322" s="96"/>
      <c r="CJL322" s="96"/>
      <c r="CJM322" s="96"/>
      <c r="CJN322" s="96"/>
      <c r="CJO322" s="96"/>
      <c r="CJP322" s="96"/>
      <c r="CJQ322" s="96"/>
      <c r="CJR322" s="96"/>
      <c r="CJS322" s="96"/>
      <c r="CJT322" s="96"/>
      <c r="CJU322" s="96"/>
      <c r="CJV322" s="96"/>
      <c r="CJW322" s="96"/>
      <c r="CJX322" s="96"/>
      <c r="CJY322" s="96"/>
      <c r="CJZ322" s="96"/>
      <c r="CKA322" s="96"/>
      <c r="CKB322" s="96"/>
      <c r="CKC322" s="96"/>
      <c r="CKD322" s="96"/>
      <c r="CKE322" s="96"/>
      <c r="CKF322" s="96"/>
      <c r="CKG322" s="96"/>
      <c r="CKH322" s="96"/>
      <c r="CKI322" s="96"/>
      <c r="CKJ322" s="96"/>
      <c r="CKK322" s="96"/>
      <c r="CKL322" s="96"/>
      <c r="CKM322" s="96"/>
      <c r="CKN322" s="96"/>
      <c r="CKO322" s="96"/>
      <c r="CKP322" s="96"/>
      <c r="CKQ322" s="96"/>
      <c r="CKR322" s="96"/>
      <c r="CKS322" s="96"/>
      <c r="CKT322" s="96"/>
      <c r="CKU322" s="96"/>
      <c r="CKV322" s="96"/>
      <c r="CKW322" s="96"/>
      <c r="CKX322" s="96"/>
      <c r="CKY322" s="96"/>
      <c r="CKZ322" s="96"/>
      <c r="CLA322" s="96"/>
      <c r="CLB322" s="96"/>
      <c r="CLC322" s="96"/>
      <c r="CLD322" s="96"/>
      <c r="CLE322" s="96"/>
      <c r="CLF322" s="96"/>
      <c r="CLG322" s="96"/>
      <c r="CLH322" s="96"/>
      <c r="CLI322" s="96"/>
      <c r="CLJ322" s="96"/>
      <c r="CLK322" s="96"/>
      <c r="CLL322" s="96"/>
      <c r="CLM322" s="96"/>
      <c r="CLN322" s="96"/>
      <c r="CLO322" s="96"/>
      <c r="CLP322" s="96"/>
      <c r="CLQ322" s="96"/>
      <c r="CLR322" s="96"/>
      <c r="CLS322" s="96"/>
      <c r="CLT322" s="96"/>
      <c r="CLU322" s="96"/>
      <c r="CLV322" s="96"/>
      <c r="CLW322" s="96"/>
      <c r="CLX322" s="96"/>
      <c r="CLY322" s="96"/>
      <c r="CLZ322" s="96"/>
      <c r="CMA322" s="96"/>
      <c r="CMB322" s="96"/>
      <c r="CMC322" s="96"/>
      <c r="CMD322" s="96"/>
      <c r="CME322" s="96"/>
      <c r="CMF322" s="96"/>
      <c r="CMG322" s="96"/>
      <c r="CMH322" s="96"/>
      <c r="CMI322" s="96"/>
      <c r="CMJ322" s="96"/>
      <c r="CMK322" s="96"/>
      <c r="CML322" s="96"/>
      <c r="CMM322" s="96"/>
      <c r="CMN322" s="96"/>
      <c r="CMO322" s="96"/>
      <c r="CMP322" s="96"/>
      <c r="CMQ322" s="96"/>
      <c r="CMR322" s="96"/>
      <c r="CMS322" s="96"/>
      <c r="CMT322" s="96"/>
      <c r="CMU322" s="96"/>
      <c r="CMV322" s="96"/>
      <c r="CMW322" s="96"/>
      <c r="CMX322" s="96"/>
      <c r="CMY322" s="96"/>
      <c r="CMZ322" s="96"/>
      <c r="CNA322" s="96"/>
      <c r="CNB322" s="96"/>
      <c r="CNC322" s="96"/>
      <c r="CND322" s="96"/>
      <c r="CNE322" s="96"/>
      <c r="CNF322" s="96"/>
      <c r="CNG322" s="96"/>
      <c r="CNH322" s="96"/>
      <c r="CNI322" s="96"/>
      <c r="CNJ322" s="96"/>
      <c r="CNK322" s="96"/>
      <c r="CNL322" s="96"/>
      <c r="CNM322" s="96"/>
      <c r="CNN322" s="96"/>
      <c r="CNO322" s="96"/>
      <c r="CNP322" s="96"/>
      <c r="CNQ322" s="96"/>
      <c r="CNR322" s="96"/>
      <c r="CNS322" s="96"/>
      <c r="CNT322" s="96"/>
      <c r="CNU322" s="96"/>
      <c r="CNV322" s="96"/>
      <c r="CNW322" s="96"/>
      <c r="CNX322" s="96"/>
      <c r="CNY322" s="96"/>
      <c r="CNZ322" s="96"/>
      <c r="COA322" s="96"/>
      <c r="COB322" s="96"/>
      <c r="COC322" s="96"/>
      <c r="COD322" s="96"/>
      <c r="COE322" s="96"/>
      <c r="COF322" s="96"/>
      <c r="COG322" s="96"/>
      <c r="COH322" s="96"/>
      <c r="COI322" s="96"/>
      <c r="COJ322" s="96"/>
      <c r="COK322" s="96"/>
      <c r="COL322" s="96"/>
      <c r="COM322" s="96"/>
      <c r="CON322" s="96"/>
      <c r="COO322" s="96"/>
      <c r="COP322" s="96"/>
      <c r="COQ322" s="96"/>
      <c r="COR322" s="96"/>
      <c r="COS322" s="96"/>
      <c r="COT322" s="96"/>
      <c r="COU322" s="96"/>
      <c r="COV322" s="96"/>
      <c r="COW322" s="96"/>
      <c r="COX322" s="96"/>
      <c r="COY322" s="96"/>
      <c r="COZ322" s="96"/>
      <c r="CPA322" s="96"/>
      <c r="CPB322" s="96"/>
      <c r="CPC322" s="96"/>
      <c r="CPD322" s="96"/>
      <c r="CPE322" s="96"/>
      <c r="CPF322" s="96"/>
      <c r="CPG322" s="96"/>
      <c r="CPH322" s="96"/>
      <c r="CPI322" s="96"/>
      <c r="CPJ322" s="96"/>
      <c r="CPK322" s="96"/>
      <c r="CPL322" s="96"/>
      <c r="CPM322" s="96"/>
      <c r="CPN322" s="96"/>
      <c r="CPO322" s="96"/>
      <c r="CPP322" s="96"/>
      <c r="CPQ322" s="96"/>
      <c r="CPR322" s="96"/>
      <c r="CPS322" s="96"/>
      <c r="CPT322" s="96"/>
      <c r="CPU322" s="96"/>
      <c r="CPV322" s="96"/>
      <c r="CPW322" s="96"/>
      <c r="CPX322" s="96"/>
      <c r="CPY322" s="96"/>
      <c r="CPZ322" s="96"/>
      <c r="CQA322" s="96"/>
      <c r="CQB322" s="96"/>
      <c r="CQC322" s="96"/>
      <c r="CQD322" s="96"/>
      <c r="CQE322" s="96"/>
      <c r="CQF322" s="96"/>
      <c r="CQG322" s="96"/>
      <c r="CQH322" s="96"/>
      <c r="CQI322" s="96"/>
      <c r="CQJ322" s="96"/>
      <c r="CQK322" s="96"/>
      <c r="CQL322" s="96"/>
      <c r="CQM322" s="96"/>
      <c r="CQN322" s="96"/>
      <c r="CQO322" s="96"/>
      <c r="CQP322" s="96"/>
      <c r="CQQ322" s="96"/>
      <c r="CQR322" s="96"/>
      <c r="CQS322" s="96"/>
      <c r="CQT322" s="96"/>
      <c r="CQU322" s="96"/>
      <c r="CQV322" s="96"/>
      <c r="CQW322" s="96"/>
      <c r="CQX322" s="96"/>
      <c r="CQY322" s="96"/>
      <c r="CQZ322" s="96"/>
      <c r="CRA322" s="96"/>
      <c r="CRB322" s="96"/>
      <c r="CRC322" s="96"/>
      <c r="CRD322" s="96"/>
      <c r="CRE322" s="96"/>
      <c r="CRF322" s="96"/>
      <c r="CRG322" s="96"/>
      <c r="CRH322" s="96"/>
      <c r="CRI322" s="96"/>
      <c r="CRJ322" s="96"/>
      <c r="CRK322" s="96"/>
      <c r="CRL322" s="96"/>
      <c r="CRM322" s="96"/>
      <c r="CRN322" s="96"/>
      <c r="CRO322" s="96"/>
      <c r="CRP322" s="96"/>
      <c r="CRQ322" s="96"/>
      <c r="CRR322" s="96"/>
      <c r="CRS322" s="96"/>
      <c r="CRT322" s="96"/>
      <c r="CRU322" s="96"/>
      <c r="CRV322" s="96"/>
      <c r="CRW322" s="96"/>
      <c r="CRX322" s="96"/>
      <c r="CRY322" s="96"/>
      <c r="CRZ322" s="96"/>
      <c r="CSA322" s="96"/>
      <c r="CSB322" s="96"/>
      <c r="CSC322" s="96"/>
      <c r="CSD322" s="96"/>
      <c r="CSE322" s="96"/>
      <c r="CSF322" s="96"/>
      <c r="CSG322" s="96"/>
      <c r="CSH322" s="96"/>
      <c r="CSI322" s="96"/>
      <c r="CSJ322" s="96"/>
      <c r="CSK322" s="96"/>
      <c r="CSL322" s="96"/>
      <c r="CSM322" s="96"/>
      <c r="CSN322" s="96"/>
      <c r="CSO322" s="96"/>
      <c r="CSP322" s="96"/>
      <c r="CSQ322" s="96"/>
      <c r="CSR322" s="96"/>
      <c r="CSS322" s="96"/>
      <c r="CST322" s="96"/>
      <c r="CSU322" s="96"/>
      <c r="CSV322" s="96"/>
      <c r="CSW322" s="96"/>
      <c r="CSX322" s="96"/>
      <c r="CSY322" s="96"/>
      <c r="CSZ322" s="96"/>
      <c r="CTA322" s="96"/>
      <c r="CTB322" s="96"/>
      <c r="CTC322" s="96"/>
      <c r="CTD322" s="96"/>
      <c r="CTE322" s="96"/>
      <c r="CTF322" s="96"/>
      <c r="CTG322" s="96"/>
      <c r="CTH322" s="96"/>
      <c r="CTI322" s="96"/>
      <c r="CTJ322" s="96"/>
      <c r="CTK322" s="96"/>
      <c r="CTL322" s="96"/>
      <c r="CTM322" s="96"/>
      <c r="CTN322" s="96"/>
      <c r="CTO322" s="96"/>
      <c r="CTP322" s="96"/>
      <c r="CTQ322" s="96"/>
      <c r="CTR322" s="96"/>
      <c r="CTS322" s="96"/>
      <c r="CTT322" s="96"/>
      <c r="CTU322" s="96"/>
      <c r="CTV322" s="96"/>
      <c r="CTW322" s="96"/>
      <c r="CTX322" s="96"/>
      <c r="CTY322" s="96"/>
      <c r="CTZ322" s="96"/>
      <c r="CUA322" s="96"/>
      <c r="CUB322" s="96"/>
      <c r="CUC322" s="96"/>
      <c r="CUD322" s="96"/>
      <c r="CUE322" s="96"/>
      <c r="CUF322" s="96"/>
      <c r="CUG322" s="96"/>
      <c r="CUH322" s="96"/>
      <c r="CUI322" s="96"/>
      <c r="CUJ322" s="96"/>
      <c r="CUK322" s="96"/>
      <c r="CUL322" s="96"/>
      <c r="CUM322" s="96"/>
      <c r="CUN322" s="96"/>
      <c r="CUO322" s="96"/>
      <c r="CUP322" s="96"/>
      <c r="CUQ322" s="96"/>
      <c r="CUR322" s="96"/>
      <c r="CUS322" s="96"/>
      <c r="CUT322" s="96"/>
      <c r="CUU322" s="96"/>
      <c r="CUV322" s="96"/>
      <c r="CUW322" s="96"/>
      <c r="CUX322" s="96"/>
      <c r="CUY322" s="96"/>
      <c r="CUZ322" s="96"/>
      <c r="CVA322" s="96"/>
      <c r="CVB322" s="96"/>
      <c r="CVC322" s="96"/>
      <c r="CVD322" s="96"/>
      <c r="CVE322" s="96"/>
      <c r="CVF322" s="96"/>
      <c r="CVG322" s="96"/>
      <c r="CVH322" s="96"/>
      <c r="CVI322" s="96"/>
      <c r="CVJ322" s="96"/>
      <c r="CVK322" s="96"/>
      <c r="CVL322" s="96"/>
      <c r="CVM322" s="96"/>
      <c r="CVN322" s="96"/>
      <c r="CVO322" s="96"/>
      <c r="CVP322" s="96"/>
      <c r="CVQ322" s="96"/>
      <c r="CVR322" s="96"/>
      <c r="CVS322" s="96"/>
      <c r="CVT322" s="96"/>
      <c r="CVU322" s="96"/>
      <c r="CVV322" s="96"/>
      <c r="CVW322" s="96"/>
      <c r="CVX322" s="96"/>
      <c r="CVY322" s="96"/>
      <c r="CVZ322" s="96"/>
      <c r="CWA322" s="96"/>
      <c r="CWB322" s="96"/>
      <c r="CWC322" s="96"/>
      <c r="CWD322" s="96"/>
      <c r="CWE322" s="96"/>
      <c r="CWF322" s="96"/>
      <c r="CWG322" s="96"/>
      <c r="CWH322" s="96"/>
      <c r="CWI322" s="96"/>
      <c r="CWJ322" s="96"/>
      <c r="CWK322" s="96"/>
      <c r="CWL322" s="96"/>
      <c r="CWM322" s="96"/>
      <c r="CWN322" s="96"/>
      <c r="CWO322" s="96"/>
      <c r="CWP322" s="96"/>
      <c r="CWQ322" s="96"/>
      <c r="CWR322" s="96"/>
      <c r="CWS322" s="96"/>
      <c r="CWT322" s="96"/>
      <c r="CWU322" s="96"/>
      <c r="CWV322" s="96"/>
      <c r="CWW322" s="96"/>
      <c r="CWX322" s="96"/>
      <c r="CWY322" s="96"/>
      <c r="CWZ322" s="96"/>
      <c r="CXA322" s="96"/>
      <c r="CXB322" s="96"/>
      <c r="CXC322" s="96"/>
      <c r="CXD322" s="96"/>
      <c r="CXE322" s="96"/>
      <c r="CXF322" s="96"/>
      <c r="CXG322" s="96"/>
      <c r="CXH322" s="96"/>
      <c r="CXI322" s="96"/>
      <c r="CXJ322" s="96"/>
      <c r="CXK322" s="96"/>
      <c r="CXL322" s="96"/>
      <c r="CXM322" s="96"/>
      <c r="CXN322" s="96"/>
      <c r="CXO322" s="96"/>
      <c r="CXP322" s="96"/>
      <c r="CXQ322" s="96"/>
      <c r="CXR322" s="96"/>
      <c r="CXS322" s="96"/>
      <c r="CXT322" s="96"/>
      <c r="CXU322" s="96"/>
      <c r="CXV322" s="96"/>
      <c r="CXW322" s="96"/>
      <c r="CXX322" s="96"/>
      <c r="CXY322" s="96"/>
      <c r="CXZ322" s="96"/>
      <c r="CYA322" s="96"/>
      <c r="CYB322" s="96"/>
      <c r="CYC322" s="96"/>
      <c r="CYD322" s="96"/>
      <c r="CYE322" s="96"/>
      <c r="CYF322" s="96"/>
      <c r="CYG322" s="96"/>
      <c r="CYH322" s="96"/>
      <c r="CYI322" s="96"/>
      <c r="CYJ322" s="96"/>
      <c r="CYK322" s="96"/>
      <c r="CYL322" s="96"/>
      <c r="CYM322" s="96"/>
      <c r="CYN322" s="96"/>
      <c r="CYO322" s="96"/>
      <c r="CYP322" s="96"/>
      <c r="CYQ322" s="96"/>
      <c r="CYR322" s="96"/>
      <c r="CYS322" s="96"/>
      <c r="CYT322" s="96"/>
      <c r="CYU322" s="96"/>
      <c r="CYV322" s="96"/>
      <c r="CYW322" s="96"/>
      <c r="CYX322" s="96"/>
      <c r="CYY322" s="96"/>
      <c r="CYZ322" s="96"/>
      <c r="CZA322" s="96"/>
      <c r="CZB322" s="96"/>
      <c r="CZC322" s="96"/>
      <c r="CZD322" s="96"/>
      <c r="CZE322" s="96"/>
      <c r="CZF322" s="96"/>
      <c r="CZG322" s="96"/>
      <c r="CZH322" s="96"/>
      <c r="CZI322" s="96"/>
      <c r="CZJ322" s="96"/>
      <c r="CZK322" s="96"/>
      <c r="CZL322" s="96"/>
      <c r="CZM322" s="96"/>
      <c r="CZN322" s="96"/>
      <c r="CZO322" s="96"/>
      <c r="CZP322" s="96"/>
      <c r="CZQ322" s="96"/>
      <c r="CZR322" s="96"/>
      <c r="CZS322" s="96"/>
      <c r="CZT322" s="96"/>
      <c r="CZU322" s="96"/>
      <c r="CZV322" s="96"/>
      <c r="CZW322" s="96"/>
      <c r="CZX322" s="96"/>
      <c r="CZY322" s="96"/>
      <c r="CZZ322" s="96"/>
      <c r="DAA322" s="96"/>
      <c r="DAB322" s="96"/>
      <c r="DAC322" s="96"/>
      <c r="DAD322" s="96"/>
      <c r="DAE322" s="96"/>
      <c r="DAF322" s="96"/>
      <c r="DAG322" s="96"/>
      <c r="DAH322" s="96"/>
      <c r="DAI322" s="96"/>
      <c r="DAJ322" s="96"/>
      <c r="DAK322" s="96"/>
      <c r="DAL322" s="96"/>
      <c r="DAM322" s="96"/>
      <c r="DAN322" s="96"/>
      <c r="DAO322" s="96"/>
      <c r="DAP322" s="96"/>
      <c r="DAQ322" s="96"/>
      <c r="DAR322" s="96"/>
      <c r="DAS322" s="96"/>
      <c r="DAT322" s="96"/>
      <c r="DAU322" s="96"/>
      <c r="DAV322" s="96"/>
      <c r="DAW322" s="96"/>
      <c r="DAX322" s="96"/>
      <c r="DAY322" s="96"/>
      <c r="DAZ322" s="96"/>
      <c r="DBA322" s="96"/>
      <c r="DBB322" s="96"/>
      <c r="DBC322" s="96"/>
      <c r="DBD322" s="96"/>
      <c r="DBE322" s="96"/>
      <c r="DBF322" s="96"/>
      <c r="DBG322" s="96"/>
      <c r="DBH322" s="96"/>
      <c r="DBI322" s="96"/>
      <c r="DBJ322" s="96"/>
      <c r="DBK322" s="96"/>
      <c r="DBL322" s="96"/>
      <c r="DBM322" s="96"/>
      <c r="DBN322" s="96"/>
      <c r="DBO322" s="96"/>
      <c r="DBP322" s="96"/>
      <c r="DBQ322" s="96"/>
      <c r="DBR322" s="96"/>
      <c r="DBS322" s="96"/>
      <c r="DBT322" s="96"/>
      <c r="DBU322" s="96"/>
      <c r="DBV322" s="96"/>
      <c r="DBW322" s="96"/>
      <c r="DBX322" s="96"/>
      <c r="DBY322" s="96"/>
      <c r="DBZ322" s="96"/>
      <c r="DCA322" s="96"/>
      <c r="DCB322" s="96"/>
      <c r="DCC322" s="96"/>
      <c r="DCD322" s="96"/>
      <c r="DCE322" s="96"/>
      <c r="DCF322" s="96"/>
      <c r="DCG322" s="96"/>
      <c r="DCH322" s="96"/>
      <c r="DCI322" s="96"/>
      <c r="DCJ322" s="96"/>
      <c r="DCK322" s="96"/>
      <c r="DCL322" s="96"/>
      <c r="DCM322" s="96"/>
      <c r="DCN322" s="96"/>
      <c r="DCO322" s="96"/>
      <c r="DCP322" s="96"/>
      <c r="DCQ322" s="96"/>
      <c r="DCR322" s="96"/>
      <c r="DCS322" s="96"/>
      <c r="DCT322" s="96"/>
      <c r="DCU322" s="96"/>
      <c r="DCV322" s="96"/>
      <c r="DCW322" s="96"/>
      <c r="DCX322" s="96"/>
      <c r="DCY322" s="96"/>
      <c r="DCZ322" s="96"/>
      <c r="DDA322" s="96"/>
      <c r="DDB322" s="96"/>
      <c r="DDC322" s="96"/>
      <c r="DDD322" s="96"/>
      <c r="DDE322" s="96"/>
      <c r="DDF322" s="96"/>
      <c r="DDG322" s="96"/>
      <c r="DDH322" s="96"/>
      <c r="DDI322" s="96"/>
      <c r="DDJ322" s="96"/>
      <c r="DDK322" s="96"/>
      <c r="DDL322" s="96"/>
      <c r="DDM322" s="96"/>
      <c r="DDN322" s="96"/>
      <c r="DDO322" s="96"/>
      <c r="DDP322" s="96"/>
      <c r="DDQ322" s="96"/>
      <c r="DDR322" s="96"/>
      <c r="DDS322" s="96"/>
      <c r="DDT322" s="96"/>
      <c r="DDU322" s="96"/>
      <c r="DDV322" s="96"/>
      <c r="DDW322" s="96"/>
      <c r="DDX322" s="96"/>
      <c r="DDY322" s="96"/>
      <c r="DDZ322" s="96"/>
      <c r="DEA322" s="96"/>
      <c r="DEB322" s="96"/>
      <c r="DEC322" s="96"/>
      <c r="DED322" s="96"/>
      <c r="DEE322" s="96"/>
      <c r="DEF322" s="96"/>
      <c r="DEG322" s="96"/>
      <c r="DEH322" s="96"/>
      <c r="DEI322" s="96"/>
      <c r="DEJ322" s="96"/>
      <c r="DEK322" s="96"/>
      <c r="DEL322" s="96"/>
      <c r="DEM322" s="96"/>
      <c r="DEN322" s="96"/>
      <c r="DEO322" s="96"/>
      <c r="DEP322" s="96"/>
      <c r="DEQ322" s="96"/>
      <c r="DER322" s="96"/>
      <c r="DES322" s="96"/>
      <c r="DET322" s="96"/>
      <c r="DEU322" s="96"/>
      <c r="DEV322" s="96"/>
      <c r="DEW322" s="96"/>
      <c r="DEX322" s="96"/>
      <c r="DEY322" s="96"/>
      <c r="DEZ322" s="96"/>
      <c r="DFA322" s="96"/>
      <c r="DFB322" s="96"/>
      <c r="DFC322" s="96"/>
      <c r="DFD322" s="96"/>
      <c r="DFE322" s="96"/>
      <c r="DFF322" s="96"/>
      <c r="DFG322" s="96"/>
      <c r="DFH322" s="96"/>
      <c r="DFI322" s="96"/>
      <c r="DFJ322" s="96"/>
      <c r="DFK322" s="96"/>
      <c r="DFL322" s="96"/>
      <c r="DFM322" s="96"/>
      <c r="DFN322" s="96"/>
      <c r="DFO322" s="96"/>
      <c r="DFP322" s="96"/>
      <c r="DFQ322" s="96"/>
      <c r="DFR322" s="96"/>
      <c r="DFS322" s="96"/>
      <c r="DFT322" s="96"/>
      <c r="DFU322" s="96"/>
      <c r="DFV322" s="96"/>
      <c r="DFW322" s="96"/>
      <c r="DFX322" s="96"/>
      <c r="DFY322" s="96"/>
      <c r="DFZ322" s="96"/>
      <c r="DGA322" s="96"/>
      <c r="DGB322" s="96"/>
      <c r="DGC322" s="96"/>
      <c r="DGD322" s="96"/>
      <c r="DGE322" s="96"/>
      <c r="DGF322" s="96"/>
      <c r="DGG322" s="96"/>
      <c r="DGH322" s="96"/>
      <c r="DGI322" s="96"/>
      <c r="DGJ322" s="96"/>
      <c r="DGK322" s="96"/>
      <c r="DGL322" s="96"/>
      <c r="DGM322" s="96"/>
      <c r="DGN322" s="96"/>
      <c r="DGO322" s="96"/>
      <c r="DGP322" s="96"/>
      <c r="DGQ322" s="96"/>
      <c r="DGR322" s="96"/>
      <c r="DGS322" s="96"/>
      <c r="DGT322" s="96"/>
      <c r="DGU322" s="96"/>
      <c r="DGV322" s="96"/>
      <c r="DGW322" s="96"/>
      <c r="DGX322" s="96"/>
      <c r="DGY322" s="96"/>
      <c r="DGZ322" s="96"/>
      <c r="DHA322" s="96"/>
      <c r="DHB322" s="96"/>
      <c r="DHC322" s="96"/>
      <c r="DHD322" s="96"/>
      <c r="DHE322" s="96"/>
      <c r="DHF322" s="96"/>
      <c r="DHG322" s="96"/>
      <c r="DHH322" s="96"/>
      <c r="DHI322" s="96"/>
      <c r="DHJ322" s="96"/>
      <c r="DHK322" s="96"/>
      <c r="DHL322" s="96"/>
      <c r="DHM322" s="96"/>
      <c r="DHN322" s="96"/>
      <c r="DHO322" s="96"/>
      <c r="DHP322" s="96"/>
      <c r="DHQ322" s="96"/>
      <c r="DHR322" s="96"/>
      <c r="DHS322" s="96"/>
      <c r="DHT322" s="96"/>
      <c r="DHU322" s="96"/>
      <c r="DHV322" s="96"/>
      <c r="DHW322" s="96"/>
      <c r="DHX322" s="96"/>
      <c r="DHY322" s="96"/>
      <c r="DHZ322" s="96"/>
      <c r="DIA322" s="96"/>
      <c r="DIB322" s="96"/>
      <c r="DIC322" s="96"/>
      <c r="DID322" s="96"/>
      <c r="DIE322" s="96"/>
      <c r="DIF322" s="96"/>
      <c r="DIG322" s="96"/>
      <c r="DIH322" s="96"/>
      <c r="DII322" s="96"/>
      <c r="DIJ322" s="96"/>
      <c r="DIK322" s="96"/>
      <c r="DIL322" s="96"/>
      <c r="DIM322" s="96"/>
      <c r="DIN322" s="96"/>
      <c r="DIO322" s="96"/>
      <c r="DIP322" s="96"/>
      <c r="DIQ322" s="96"/>
      <c r="DIR322" s="96"/>
      <c r="DIS322" s="96"/>
      <c r="DIT322" s="96"/>
      <c r="DIU322" s="96"/>
      <c r="DIV322" s="96"/>
      <c r="DIW322" s="96"/>
      <c r="DIX322" s="96"/>
      <c r="DIY322" s="96"/>
      <c r="DIZ322" s="96"/>
      <c r="DJA322" s="96"/>
      <c r="DJB322" s="96"/>
      <c r="DJC322" s="96"/>
      <c r="DJD322" s="96"/>
      <c r="DJE322" s="96"/>
      <c r="DJF322" s="96"/>
      <c r="DJG322" s="96"/>
      <c r="DJH322" s="96"/>
      <c r="DJI322" s="96"/>
      <c r="DJJ322" s="96"/>
      <c r="DJK322" s="96"/>
      <c r="DJL322" s="96"/>
      <c r="DJM322" s="96"/>
      <c r="DJN322" s="96"/>
      <c r="DJO322" s="96"/>
      <c r="DJP322" s="96"/>
      <c r="DJQ322" s="96"/>
      <c r="DJR322" s="96"/>
      <c r="DJS322" s="96"/>
      <c r="DJT322" s="96"/>
      <c r="DJU322" s="96"/>
      <c r="DJV322" s="96"/>
      <c r="DJW322" s="96"/>
      <c r="DJX322" s="96"/>
      <c r="DJY322" s="96"/>
      <c r="DJZ322" s="96"/>
      <c r="DKA322" s="96"/>
      <c r="DKB322" s="96"/>
      <c r="DKC322" s="96"/>
      <c r="DKD322" s="96"/>
      <c r="DKE322" s="96"/>
      <c r="DKF322" s="96"/>
      <c r="DKG322" s="96"/>
      <c r="DKH322" s="96"/>
      <c r="DKI322" s="96"/>
      <c r="DKJ322" s="96"/>
      <c r="DKK322" s="96"/>
      <c r="DKL322" s="96"/>
      <c r="DKM322" s="96"/>
      <c r="DKN322" s="96"/>
      <c r="DKO322" s="96"/>
      <c r="DKP322" s="96"/>
      <c r="DKQ322" s="96"/>
      <c r="DKR322" s="96"/>
      <c r="DKS322" s="96"/>
      <c r="DKT322" s="96"/>
      <c r="DKU322" s="96"/>
      <c r="DKV322" s="96"/>
      <c r="DKW322" s="96"/>
      <c r="DKX322" s="96"/>
      <c r="DKY322" s="96"/>
      <c r="DKZ322" s="96"/>
      <c r="DLA322" s="96"/>
      <c r="DLB322" s="96"/>
      <c r="DLC322" s="96"/>
      <c r="DLD322" s="96"/>
      <c r="DLE322" s="96"/>
      <c r="DLF322" s="96"/>
      <c r="DLG322" s="96"/>
      <c r="DLH322" s="96"/>
      <c r="DLI322" s="96"/>
      <c r="DLJ322" s="96"/>
      <c r="DLK322" s="96"/>
      <c r="DLL322" s="96"/>
      <c r="DLM322" s="96"/>
      <c r="DLN322" s="96"/>
      <c r="DLO322" s="96"/>
      <c r="DLP322" s="96"/>
      <c r="DLQ322" s="96"/>
      <c r="DLR322" s="96"/>
      <c r="DLS322" s="96"/>
      <c r="DLT322" s="96"/>
      <c r="DLU322" s="96"/>
      <c r="DLV322" s="96"/>
      <c r="DLW322" s="96"/>
      <c r="DLX322" s="96"/>
      <c r="DLY322" s="96"/>
      <c r="DLZ322" s="96"/>
      <c r="DMA322" s="96"/>
      <c r="DMB322" s="96"/>
      <c r="DMC322" s="96"/>
      <c r="DMD322" s="96"/>
      <c r="DME322" s="96"/>
      <c r="DMF322" s="96"/>
      <c r="DMG322" s="96"/>
      <c r="DMH322" s="96"/>
      <c r="DMI322" s="96"/>
      <c r="DMJ322" s="96"/>
      <c r="DMK322" s="96"/>
      <c r="DML322" s="96"/>
      <c r="DMM322" s="96"/>
      <c r="DMN322" s="96"/>
      <c r="DMO322" s="96"/>
      <c r="DMP322" s="96"/>
      <c r="DMQ322" s="96"/>
      <c r="DMR322" s="96"/>
      <c r="DMS322" s="96"/>
      <c r="DMT322" s="96"/>
      <c r="DMU322" s="96"/>
      <c r="DMV322" s="96"/>
      <c r="DMW322" s="96"/>
      <c r="DMX322" s="96"/>
      <c r="DMY322" s="96"/>
      <c r="DMZ322" s="96"/>
      <c r="DNA322" s="96"/>
      <c r="DNB322" s="96"/>
      <c r="DNC322" s="96"/>
      <c r="DND322" s="96"/>
      <c r="DNE322" s="96"/>
      <c r="DNF322" s="96"/>
      <c r="DNG322" s="96"/>
      <c r="DNH322" s="96"/>
      <c r="DNI322" s="96"/>
      <c r="DNJ322" s="96"/>
      <c r="DNK322" s="96"/>
      <c r="DNL322" s="96"/>
      <c r="DNM322" s="96"/>
      <c r="DNN322" s="96"/>
      <c r="DNO322" s="96"/>
      <c r="DNP322" s="96"/>
      <c r="DNQ322" s="96"/>
      <c r="DNR322" s="96"/>
      <c r="DNS322" s="96"/>
      <c r="DNT322" s="96"/>
      <c r="DNU322" s="96"/>
      <c r="DNV322" s="96"/>
      <c r="DNW322" s="96"/>
      <c r="DNX322" s="96"/>
      <c r="DNY322" s="96"/>
      <c r="DNZ322" s="96"/>
      <c r="DOA322" s="96"/>
      <c r="DOB322" s="96"/>
      <c r="DOC322" s="96"/>
      <c r="DOD322" s="96"/>
      <c r="DOE322" s="96"/>
      <c r="DOF322" s="96"/>
      <c r="DOG322" s="96"/>
      <c r="DOH322" s="96"/>
      <c r="DOI322" s="96"/>
      <c r="DOJ322" s="96"/>
      <c r="DOK322" s="96"/>
      <c r="DOL322" s="96"/>
      <c r="DOM322" s="96"/>
      <c r="DON322" s="96"/>
      <c r="DOO322" s="96"/>
      <c r="DOP322" s="96"/>
      <c r="DOQ322" s="96"/>
      <c r="DOR322" s="96"/>
      <c r="DOS322" s="96"/>
      <c r="DOT322" s="96"/>
      <c r="DOU322" s="96"/>
      <c r="DOV322" s="96"/>
      <c r="DOW322" s="96"/>
      <c r="DOX322" s="96"/>
      <c r="DOY322" s="96"/>
      <c r="DOZ322" s="96"/>
      <c r="DPA322" s="96"/>
      <c r="DPB322" s="96"/>
      <c r="DPC322" s="96"/>
      <c r="DPD322" s="96"/>
      <c r="DPE322" s="96"/>
      <c r="DPF322" s="96"/>
      <c r="DPG322" s="96"/>
      <c r="DPH322" s="96"/>
      <c r="DPI322" s="96"/>
      <c r="DPJ322" s="96"/>
      <c r="DPK322" s="96"/>
      <c r="DPL322" s="96"/>
      <c r="DPM322" s="96"/>
      <c r="DPN322" s="96"/>
      <c r="DPO322" s="96"/>
      <c r="DPP322" s="96"/>
      <c r="DPQ322" s="96"/>
      <c r="DPR322" s="96"/>
      <c r="DPS322" s="96"/>
      <c r="DPT322" s="96"/>
      <c r="DPU322" s="96"/>
      <c r="DPV322" s="96"/>
      <c r="DPW322" s="96"/>
      <c r="DPX322" s="96"/>
      <c r="DPY322" s="96"/>
      <c r="DPZ322" s="96"/>
      <c r="DQA322" s="96"/>
      <c r="DQB322" s="96"/>
      <c r="DQC322" s="96"/>
      <c r="DQD322" s="96"/>
      <c r="DQE322" s="96"/>
      <c r="DQF322" s="96"/>
      <c r="DQG322" s="96"/>
      <c r="DQH322" s="96"/>
      <c r="DQI322" s="96"/>
      <c r="DQJ322" s="96"/>
      <c r="DQK322" s="96"/>
      <c r="DQL322" s="96"/>
      <c r="DQM322" s="96"/>
      <c r="DQN322" s="96"/>
      <c r="DQO322" s="96"/>
      <c r="DQP322" s="96"/>
      <c r="DQQ322" s="96"/>
      <c r="DQR322" s="96"/>
      <c r="DQS322" s="96"/>
      <c r="DQT322" s="96"/>
      <c r="DQU322" s="96"/>
      <c r="DQV322" s="96"/>
      <c r="DQW322" s="96"/>
      <c r="DQX322" s="96"/>
      <c r="DQY322" s="96"/>
      <c r="DQZ322" s="96"/>
      <c r="DRA322" s="96"/>
      <c r="DRB322" s="96"/>
      <c r="DRC322" s="96"/>
      <c r="DRD322" s="96"/>
      <c r="DRE322" s="96"/>
      <c r="DRF322" s="96"/>
      <c r="DRG322" s="96"/>
      <c r="DRH322" s="96"/>
      <c r="DRI322" s="96"/>
      <c r="DRJ322" s="96"/>
      <c r="DRK322" s="96"/>
      <c r="DRL322" s="96"/>
      <c r="DRM322" s="96"/>
      <c r="DRN322" s="96"/>
      <c r="DRO322" s="96"/>
      <c r="DRP322" s="96"/>
      <c r="DRQ322" s="96"/>
      <c r="DRR322" s="96"/>
      <c r="DRS322" s="96"/>
      <c r="DRT322" s="96"/>
      <c r="DRU322" s="96"/>
      <c r="DRV322" s="96"/>
      <c r="DRW322" s="96"/>
      <c r="DRX322" s="96"/>
      <c r="DRY322" s="96"/>
      <c r="DRZ322" s="96"/>
      <c r="DSA322" s="96"/>
      <c r="DSB322" s="96"/>
      <c r="DSC322" s="96"/>
      <c r="DSD322" s="96"/>
      <c r="DSE322" s="96"/>
      <c r="DSF322" s="96"/>
      <c r="DSG322" s="96"/>
      <c r="DSH322" s="96"/>
      <c r="DSI322" s="96"/>
      <c r="DSJ322" s="96"/>
      <c r="DSK322" s="96"/>
      <c r="DSL322" s="96"/>
      <c r="DSM322" s="96"/>
      <c r="DSN322" s="96"/>
      <c r="DSO322" s="96"/>
      <c r="DSP322" s="96"/>
      <c r="DSQ322" s="96"/>
      <c r="DSR322" s="96"/>
      <c r="DSS322" s="96"/>
      <c r="DST322" s="96"/>
      <c r="DSU322" s="96"/>
      <c r="DSV322" s="96"/>
      <c r="DSW322" s="96"/>
      <c r="DSX322" s="96"/>
      <c r="DSY322" s="96"/>
      <c r="DSZ322" s="96"/>
      <c r="DTA322" s="96"/>
      <c r="DTB322" s="96"/>
      <c r="DTC322" s="96"/>
      <c r="DTD322" s="96"/>
      <c r="DTE322" s="96"/>
      <c r="DTF322" s="96"/>
      <c r="DTG322" s="96"/>
      <c r="DTH322" s="96"/>
      <c r="DTI322" s="96"/>
      <c r="DTJ322" s="96"/>
      <c r="DTK322" s="96"/>
      <c r="DTL322" s="96"/>
      <c r="DTM322" s="96"/>
      <c r="DTN322" s="96"/>
      <c r="DTO322" s="96"/>
      <c r="DTP322" s="96"/>
      <c r="DTQ322" s="96"/>
      <c r="DTR322" s="96"/>
      <c r="DTS322" s="96"/>
      <c r="DTT322" s="96"/>
      <c r="DTU322" s="96"/>
      <c r="DTV322" s="96"/>
      <c r="DTW322" s="96"/>
      <c r="DTX322" s="96"/>
      <c r="DTY322" s="96"/>
      <c r="DTZ322" s="96"/>
      <c r="DUA322" s="96"/>
      <c r="DUB322" s="96"/>
      <c r="DUC322" s="96"/>
      <c r="DUD322" s="96"/>
      <c r="DUE322" s="96"/>
      <c r="DUF322" s="96"/>
      <c r="DUG322" s="96"/>
      <c r="DUH322" s="96"/>
      <c r="DUI322" s="96"/>
      <c r="DUJ322" s="96"/>
      <c r="DUK322" s="96"/>
      <c r="DUL322" s="96"/>
      <c r="DUM322" s="96"/>
      <c r="DUN322" s="96"/>
      <c r="DUO322" s="96"/>
      <c r="DUP322" s="96"/>
      <c r="DUQ322" s="96"/>
      <c r="DUR322" s="96"/>
      <c r="DUS322" s="96"/>
      <c r="DUT322" s="96"/>
      <c r="DUU322" s="96"/>
      <c r="DUV322" s="96"/>
      <c r="DUW322" s="96"/>
      <c r="DUX322" s="96"/>
      <c r="DUY322" s="96"/>
      <c r="DUZ322" s="96"/>
      <c r="DVA322" s="96"/>
      <c r="DVB322" s="96"/>
      <c r="DVC322" s="96"/>
      <c r="DVD322" s="96"/>
      <c r="DVE322" s="96"/>
      <c r="DVF322" s="96"/>
      <c r="DVG322" s="96"/>
      <c r="DVH322" s="96"/>
      <c r="DVI322" s="96"/>
      <c r="DVJ322" s="96"/>
      <c r="DVK322" s="96"/>
      <c r="DVL322" s="96"/>
      <c r="DVM322" s="96"/>
      <c r="DVN322" s="96"/>
      <c r="DVO322" s="96"/>
      <c r="DVP322" s="96"/>
      <c r="DVQ322" s="96"/>
      <c r="DVR322" s="96"/>
      <c r="DVS322" s="96"/>
      <c r="DVT322" s="96"/>
      <c r="DVU322" s="96"/>
      <c r="DVV322" s="96"/>
      <c r="DVW322" s="96"/>
      <c r="DVX322" s="96"/>
      <c r="DVY322" s="96"/>
      <c r="DVZ322" s="96"/>
      <c r="DWA322" s="96"/>
      <c r="DWB322" s="96"/>
      <c r="DWC322" s="96"/>
      <c r="DWD322" s="96"/>
      <c r="DWE322" s="96"/>
      <c r="DWF322" s="96"/>
      <c r="DWG322" s="96"/>
      <c r="DWH322" s="96"/>
      <c r="DWI322" s="96"/>
      <c r="DWJ322" s="96"/>
      <c r="DWK322" s="96"/>
      <c r="DWL322" s="96"/>
      <c r="DWM322" s="96"/>
      <c r="DWN322" s="96"/>
      <c r="DWO322" s="96"/>
      <c r="DWP322" s="96"/>
      <c r="DWQ322" s="96"/>
      <c r="DWR322" s="96"/>
      <c r="DWS322" s="96"/>
      <c r="DWT322" s="96"/>
      <c r="DWU322" s="96"/>
      <c r="DWV322" s="96"/>
      <c r="DWW322" s="96"/>
      <c r="DWX322" s="96"/>
      <c r="DWY322" s="96"/>
      <c r="DWZ322" s="96"/>
      <c r="DXA322" s="96"/>
      <c r="DXB322" s="96"/>
      <c r="DXC322" s="96"/>
      <c r="DXD322" s="96"/>
      <c r="DXE322" s="96"/>
      <c r="DXF322" s="96"/>
      <c r="DXG322" s="96"/>
      <c r="DXH322" s="96"/>
      <c r="DXI322" s="96"/>
      <c r="DXJ322" s="96"/>
      <c r="DXK322" s="96"/>
      <c r="DXL322" s="96"/>
      <c r="DXM322" s="96"/>
      <c r="DXN322" s="96"/>
      <c r="DXO322" s="96"/>
      <c r="DXP322" s="96"/>
      <c r="DXQ322" s="96"/>
      <c r="DXR322" s="96"/>
      <c r="DXS322" s="96"/>
      <c r="DXT322" s="96"/>
      <c r="DXU322" s="96"/>
      <c r="DXV322" s="96"/>
      <c r="DXW322" s="96"/>
      <c r="DXX322" s="96"/>
      <c r="DXY322" s="96"/>
      <c r="DXZ322" s="96"/>
      <c r="DYA322" s="96"/>
      <c r="DYB322" s="96"/>
      <c r="DYC322" s="96"/>
      <c r="DYD322" s="96"/>
      <c r="DYE322" s="96"/>
      <c r="DYF322" s="96"/>
      <c r="DYG322" s="96"/>
      <c r="DYH322" s="96"/>
      <c r="DYI322" s="96"/>
      <c r="DYJ322" s="96"/>
      <c r="DYK322" s="96"/>
      <c r="DYL322" s="96"/>
      <c r="DYM322" s="96"/>
      <c r="DYN322" s="96"/>
      <c r="DYO322" s="96"/>
      <c r="DYP322" s="96"/>
      <c r="DYQ322" s="96"/>
      <c r="DYR322" s="96"/>
      <c r="DYS322" s="96"/>
      <c r="DYT322" s="96"/>
      <c r="DYU322" s="96"/>
      <c r="DYV322" s="96"/>
      <c r="DYW322" s="96"/>
      <c r="DYX322" s="96"/>
      <c r="DYY322" s="96"/>
      <c r="DYZ322" s="96"/>
      <c r="DZA322" s="96"/>
      <c r="DZB322" s="96"/>
      <c r="DZC322" s="96"/>
      <c r="DZD322" s="96"/>
      <c r="DZE322" s="96"/>
      <c r="DZF322" s="96"/>
      <c r="DZG322" s="96"/>
      <c r="DZH322" s="96"/>
      <c r="DZI322" s="96"/>
      <c r="DZJ322" s="96"/>
      <c r="DZK322" s="96"/>
      <c r="DZL322" s="96"/>
      <c r="DZM322" s="96"/>
      <c r="DZN322" s="96"/>
      <c r="DZO322" s="96"/>
      <c r="DZP322" s="96"/>
      <c r="DZQ322" s="96"/>
      <c r="DZR322" s="96"/>
      <c r="DZS322" s="96"/>
      <c r="DZT322" s="96"/>
      <c r="DZU322" s="96"/>
      <c r="DZV322" s="96"/>
      <c r="DZW322" s="96"/>
      <c r="DZX322" s="96"/>
      <c r="DZY322" s="96"/>
      <c r="DZZ322" s="96"/>
      <c r="EAA322" s="96"/>
      <c r="EAB322" s="96"/>
      <c r="EAC322" s="96"/>
      <c r="EAD322" s="96"/>
      <c r="EAE322" s="96"/>
      <c r="EAF322" s="96"/>
      <c r="EAG322" s="96"/>
      <c r="EAH322" s="96"/>
      <c r="EAI322" s="96"/>
      <c r="EAJ322" s="96"/>
      <c r="EAK322" s="96"/>
      <c r="EAL322" s="96"/>
      <c r="EAM322" s="96"/>
      <c r="EAN322" s="96"/>
      <c r="EAO322" s="96"/>
      <c r="EAP322" s="96"/>
      <c r="EAQ322" s="96"/>
      <c r="EAR322" s="96"/>
      <c r="EAS322" s="96"/>
      <c r="EAT322" s="96"/>
      <c r="EAU322" s="96"/>
      <c r="EAV322" s="96"/>
      <c r="EAW322" s="96"/>
      <c r="EAX322" s="96"/>
      <c r="EAY322" s="96"/>
      <c r="EAZ322" s="96"/>
      <c r="EBA322" s="96"/>
      <c r="EBB322" s="96"/>
      <c r="EBC322" s="96"/>
      <c r="EBD322" s="96"/>
      <c r="EBE322" s="96"/>
      <c r="EBF322" s="96"/>
      <c r="EBG322" s="96"/>
      <c r="EBH322" s="96"/>
      <c r="EBI322" s="96"/>
      <c r="EBJ322" s="96"/>
      <c r="EBK322" s="96"/>
      <c r="EBL322" s="96"/>
      <c r="EBM322" s="96"/>
      <c r="EBN322" s="96"/>
      <c r="EBO322" s="96"/>
      <c r="EBP322" s="96"/>
      <c r="EBQ322" s="96"/>
      <c r="EBR322" s="96"/>
      <c r="EBS322" s="96"/>
      <c r="EBT322" s="96"/>
      <c r="EBU322" s="96"/>
      <c r="EBV322" s="96"/>
      <c r="EBW322" s="96"/>
      <c r="EBX322" s="96"/>
      <c r="EBY322" s="96"/>
      <c r="EBZ322" s="96"/>
      <c r="ECA322" s="96"/>
      <c r="ECB322" s="96"/>
      <c r="ECC322" s="96"/>
      <c r="ECD322" s="96"/>
      <c r="ECE322" s="96"/>
      <c r="ECF322" s="96"/>
      <c r="ECG322" s="96"/>
      <c r="ECH322" s="96"/>
      <c r="ECI322" s="96"/>
      <c r="ECJ322" s="96"/>
      <c r="ECK322" s="96"/>
      <c r="ECL322" s="96"/>
      <c r="ECM322" s="96"/>
      <c r="ECN322" s="96"/>
      <c r="ECO322" s="96"/>
      <c r="ECP322" s="96"/>
      <c r="ECQ322" s="96"/>
      <c r="ECR322" s="96"/>
      <c r="ECS322" s="96"/>
      <c r="ECT322" s="96"/>
      <c r="ECU322" s="96"/>
      <c r="ECV322" s="96"/>
      <c r="ECW322" s="96"/>
      <c r="ECX322" s="96"/>
      <c r="ECY322" s="96"/>
      <c r="ECZ322" s="96"/>
      <c r="EDA322" s="96"/>
      <c r="EDB322" s="96"/>
      <c r="EDC322" s="96"/>
      <c r="EDD322" s="96"/>
      <c r="EDE322" s="96"/>
      <c r="EDF322" s="96"/>
      <c r="EDG322" s="96"/>
      <c r="EDH322" s="96"/>
      <c r="EDI322" s="96"/>
      <c r="EDJ322" s="96"/>
      <c r="EDK322" s="96"/>
      <c r="EDL322" s="96"/>
      <c r="EDM322" s="96"/>
      <c r="EDN322" s="96"/>
      <c r="EDO322" s="96"/>
      <c r="EDP322" s="96"/>
      <c r="EDQ322" s="96"/>
      <c r="EDR322" s="96"/>
      <c r="EDS322" s="96"/>
      <c r="EDT322" s="96"/>
      <c r="EDU322" s="96"/>
      <c r="EDV322" s="96"/>
      <c r="EDW322" s="96"/>
      <c r="EDX322" s="96"/>
      <c r="EDY322" s="96"/>
      <c r="EDZ322" s="96"/>
      <c r="EEA322" s="96"/>
      <c r="EEB322" s="96"/>
      <c r="EEC322" s="96"/>
      <c r="EED322" s="96"/>
      <c r="EEE322" s="96"/>
      <c r="EEF322" s="96"/>
      <c r="EEG322" s="96"/>
      <c r="EEH322" s="96"/>
      <c r="EEI322" s="96"/>
      <c r="EEJ322" s="96"/>
      <c r="EEK322" s="96"/>
      <c r="EEL322" s="96"/>
      <c r="EEM322" s="96"/>
      <c r="EEN322" s="96"/>
      <c r="EEO322" s="96"/>
      <c r="EEP322" s="96"/>
      <c r="EEQ322" s="96"/>
      <c r="EER322" s="96"/>
      <c r="EES322" s="96"/>
      <c r="EET322" s="96"/>
      <c r="EEU322" s="96"/>
      <c r="EEV322" s="96"/>
      <c r="EEW322" s="96"/>
      <c r="EEX322" s="96"/>
      <c r="EEY322" s="96"/>
      <c r="EEZ322" s="96"/>
      <c r="EFA322" s="96"/>
      <c r="EFB322" s="96"/>
      <c r="EFC322" s="96"/>
      <c r="EFD322" s="96"/>
      <c r="EFE322" s="96"/>
      <c r="EFF322" s="96"/>
      <c r="EFG322" s="96"/>
      <c r="EFH322" s="96"/>
      <c r="EFI322" s="96"/>
      <c r="EFJ322" s="96"/>
      <c r="EFK322" s="96"/>
      <c r="EFL322" s="96"/>
      <c r="EFM322" s="96"/>
      <c r="EFN322" s="96"/>
      <c r="EFO322" s="96"/>
      <c r="EFP322" s="96"/>
      <c r="EFQ322" s="96"/>
      <c r="EFR322" s="96"/>
      <c r="EFS322" s="96"/>
      <c r="EFT322" s="96"/>
      <c r="EFU322" s="96"/>
      <c r="EFV322" s="96"/>
      <c r="EFW322" s="96"/>
      <c r="EFX322" s="96"/>
      <c r="EFY322" s="96"/>
      <c r="EFZ322" s="96"/>
      <c r="EGA322" s="96"/>
      <c r="EGB322" s="96"/>
      <c r="EGC322" s="96"/>
      <c r="EGD322" s="96"/>
      <c r="EGE322" s="96"/>
      <c r="EGF322" s="96"/>
      <c r="EGG322" s="96"/>
      <c r="EGH322" s="96"/>
      <c r="EGI322" s="96"/>
      <c r="EGJ322" s="96"/>
      <c r="EGK322" s="96"/>
      <c r="EGL322" s="96"/>
      <c r="EGM322" s="96"/>
      <c r="EGN322" s="96"/>
      <c r="EGO322" s="96"/>
      <c r="EGP322" s="96"/>
      <c r="EGQ322" s="96"/>
      <c r="EGR322" s="96"/>
      <c r="EGS322" s="96"/>
      <c r="EGT322" s="96"/>
      <c r="EGU322" s="96"/>
      <c r="EGV322" s="96"/>
      <c r="EGW322" s="96"/>
      <c r="EGX322" s="96"/>
      <c r="EGY322" s="96"/>
      <c r="EGZ322" s="96"/>
      <c r="EHA322" s="96"/>
      <c r="EHB322" s="96"/>
      <c r="EHC322" s="96"/>
      <c r="EHD322" s="96"/>
      <c r="EHE322" s="96"/>
      <c r="EHF322" s="96"/>
      <c r="EHG322" s="96"/>
      <c r="EHH322" s="96"/>
      <c r="EHI322" s="96"/>
      <c r="EHJ322" s="96"/>
      <c r="EHK322" s="96"/>
      <c r="EHL322" s="96"/>
      <c r="EHM322" s="96"/>
      <c r="EHN322" s="96"/>
      <c r="EHO322" s="96"/>
      <c r="EHP322" s="96"/>
      <c r="EHQ322" s="96"/>
      <c r="EHR322" s="96"/>
      <c r="EHS322" s="96"/>
      <c r="EHT322" s="96"/>
      <c r="EHU322" s="96"/>
      <c r="EHV322" s="96"/>
      <c r="EHW322" s="96"/>
      <c r="EHX322" s="96"/>
      <c r="EHY322" s="96"/>
      <c r="EHZ322" s="96"/>
      <c r="EIA322" s="96"/>
      <c r="EIB322" s="96"/>
      <c r="EIC322" s="96"/>
      <c r="EID322" s="96"/>
      <c r="EIE322" s="96"/>
      <c r="EIF322" s="96"/>
      <c r="EIG322" s="96"/>
      <c r="EIH322" s="96"/>
      <c r="EII322" s="96"/>
      <c r="EIJ322" s="96"/>
      <c r="EIK322" s="96"/>
      <c r="EIL322" s="96"/>
      <c r="EIM322" s="96"/>
      <c r="EIN322" s="96"/>
      <c r="EIO322" s="96"/>
      <c r="EIP322" s="96"/>
      <c r="EIQ322" s="96"/>
      <c r="EIR322" s="96"/>
      <c r="EIS322" s="96"/>
      <c r="EIT322" s="96"/>
      <c r="EIU322" s="96"/>
      <c r="EIV322" s="96"/>
      <c r="EIW322" s="96"/>
      <c r="EIX322" s="96"/>
      <c r="EIY322" s="96"/>
      <c r="EIZ322" s="96"/>
      <c r="EJA322" s="96"/>
      <c r="EJB322" s="96"/>
      <c r="EJC322" s="96"/>
      <c r="EJD322" s="96"/>
      <c r="EJE322" s="96"/>
      <c r="EJF322" s="96"/>
      <c r="EJG322" s="96"/>
      <c r="EJH322" s="96"/>
      <c r="EJI322" s="96"/>
      <c r="EJJ322" s="96"/>
      <c r="EJK322" s="96"/>
      <c r="EJL322" s="96"/>
      <c r="EJM322" s="96"/>
      <c r="EJN322" s="96"/>
      <c r="EJO322" s="96"/>
      <c r="EJP322" s="96"/>
      <c r="EJQ322" s="96"/>
      <c r="EJR322" s="96"/>
      <c r="EJS322" s="96"/>
      <c r="EJT322" s="96"/>
      <c r="EJU322" s="96"/>
      <c r="EJV322" s="96"/>
      <c r="EJW322" s="96"/>
      <c r="EJX322" s="96"/>
      <c r="EJY322" s="96"/>
      <c r="EJZ322" s="96"/>
      <c r="EKA322" s="96"/>
      <c r="EKB322" s="96"/>
      <c r="EKC322" s="96"/>
      <c r="EKD322" s="96"/>
      <c r="EKE322" s="96"/>
      <c r="EKF322" s="96"/>
      <c r="EKG322" s="96"/>
      <c r="EKH322" s="96"/>
      <c r="EKI322" s="96"/>
      <c r="EKJ322" s="96"/>
      <c r="EKK322" s="96"/>
      <c r="EKL322" s="96"/>
      <c r="EKM322" s="96"/>
      <c r="EKN322" s="96"/>
      <c r="EKO322" s="96"/>
      <c r="EKP322" s="96"/>
      <c r="EKQ322" s="96"/>
      <c r="EKR322" s="96"/>
      <c r="EKS322" s="96"/>
      <c r="EKT322" s="96"/>
      <c r="EKU322" s="96"/>
      <c r="EKV322" s="96"/>
      <c r="EKW322" s="96"/>
      <c r="EKX322" s="96"/>
      <c r="EKY322" s="96"/>
      <c r="EKZ322" s="96"/>
      <c r="ELA322" s="96"/>
      <c r="ELB322" s="96"/>
      <c r="ELC322" s="96"/>
      <c r="ELD322" s="96"/>
      <c r="ELE322" s="96"/>
      <c r="ELF322" s="96"/>
      <c r="ELG322" s="96"/>
      <c r="ELH322" s="96"/>
      <c r="ELI322" s="96"/>
      <c r="ELJ322" s="96"/>
      <c r="ELK322" s="96"/>
      <c r="ELL322" s="96"/>
      <c r="ELM322" s="96"/>
      <c r="ELN322" s="96"/>
      <c r="ELO322" s="96"/>
      <c r="ELP322" s="96"/>
      <c r="ELQ322" s="96"/>
      <c r="ELR322" s="96"/>
      <c r="ELS322" s="96"/>
      <c r="ELT322" s="96"/>
      <c r="ELU322" s="96"/>
      <c r="ELV322" s="96"/>
      <c r="ELW322" s="96"/>
      <c r="ELX322" s="96"/>
      <c r="ELY322" s="96"/>
      <c r="ELZ322" s="96"/>
      <c r="EMA322" s="96"/>
      <c r="EMB322" s="96"/>
      <c r="EMC322" s="96"/>
      <c r="EMD322" s="96"/>
      <c r="EME322" s="96"/>
      <c r="EMF322" s="96"/>
      <c r="EMG322" s="96"/>
      <c r="EMH322" s="96"/>
      <c r="EMI322" s="96"/>
      <c r="EMJ322" s="96"/>
      <c r="EMK322" s="96"/>
      <c r="EML322" s="96"/>
      <c r="EMM322" s="96"/>
      <c r="EMN322" s="96"/>
      <c r="EMO322" s="96"/>
      <c r="EMP322" s="96"/>
      <c r="EMQ322" s="96"/>
      <c r="EMR322" s="96"/>
      <c r="EMS322" s="96"/>
      <c r="EMT322" s="96"/>
      <c r="EMU322" s="96"/>
      <c r="EMV322" s="96"/>
      <c r="EMW322" s="96"/>
      <c r="EMX322" s="96"/>
      <c r="EMY322" s="96"/>
      <c r="EMZ322" s="96"/>
      <c r="ENA322" s="96"/>
      <c r="ENB322" s="96"/>
      <c r="ENC322" s="96"/>
      <c r="END322" s="96"/>
      <c r="ENE322" s="96"/>
      <c r="ENF322" s="96"/>
      <c r="ENG322" s="96"/>
      <c r="ENH322" s="96"/>
      <c r="ENI322" s="96"/>
      <c r="ENJ322" s="96"/>
      <c r="ENK322" s="96"/>
      <c r="ENL322" s="96"/>
      <c r="ENM322" s="96"/>
      <c r="ENN322" s="96"/>
      <c r="ENO322" s="96"/>
      <c r="ENP322" s="96"/>
      <c r="ENQ322" s="96"/>
      <c r="ENR322" s="96"/>
      <c r="ENS322" s="96"/>
      <c r="ENT322" s="96"/>
      <c r="ENU322" s="96"/>
      <c r="ENV322" s="96"/>
      <c r="ENW322" s="96"/>
      <c r="ENX322" s="96"/>
      <c r="ENY322" s="96"/>
      <c r="ENZ322" s="96"/>
      <c r="EOA322" s="96"/>
      <c r="EOB322" s="96"/>
      <c r="EOC322" s="96"/>
      <c r="EOD322" s="96"/>
      <c r="EOE322" s="96"/>
      <c r="EOF322" s="96"/>
      <c r="EOG322" s="96"/>
      <c r="EOH322" s="96"/>
      <c r="EOI322" s="96"/>
      <c r="EOJ322" s="96"/>
      <c r="EOK322" s="96"/>
      <c r="EOL322" s="96"/>
      <c r="EOM322" s="96"/>
      <c r="EON322" s="96"/>
      <c r="EOO322" s="96"/>
      <c r="EOP322" s="96"/>
      <c r="EOQ322" s="96"/>
      <c r="EOR322" s="96"/>
      <c r="EOS322" s="96"/>
      <c r="EOT322" s="96"/>
      <c r="EOU322" s="96"/>
      <c r="EOV322" s="96"/>
      <c r="EOW322" s="96"/>
      <c r="EOX322" s="96"/>
      <c r="EOY322" s="96"/>
      <c r="EOZ322" s="96"/>
      <c r="EPA322" s="96"/>
      <c r="EPB322" s="96"/>
      <c r="EPC322" s="96"/>
      <c r="EPD322" s="96"/>
      <c r="EPE322" s="96"/>
      <c r="EPF322" s="96"/>
      <c r="EPG322" s="96"/>
      <c r="EPH322" s="96"/>
      <c r="EPI322" s="96"/>
      <c r="EPJ322" s="96"/>
      <c r="EPK322" s="96"/>
      <c r="EPL322" s="96"/>
      <c r="EPM322" s="96"/>
      <c r="EPN322" s="96"/>
      <c r="EPO322" s="96"/>
      <c r="EPP322" s="96"/>
      <c r="EPQ322" s="96"/>
      <c r="EPR322" s="96"/>
      <c r="EPS322" s="96"/>
      <c r="EPT322" s="96"/>
      <c r="EPU322" s="96"/>
      <c r="EPV322" s="96"/>
      <c r="EPW322" s="96"/>
      <c r="EPX322" s="96"/>
      <c r="EPY322" s="96"/>
      <c r="EPZ322" s="96"/>
      <c r="EQA322" s="96"/>
      <c r="EQB322" s="96"/>
      <c r="EQC322" s="96"/>
      <c r="EQD322" s="96"/>
      <c r="EQE322" s="96"/>
      <c r="EQF322" s="96"/>
      <c r="EQG322" s="96"/>
      <c r="EQH322" s="96"/>
      <c r="EQI322" s="96"/>
      <c r="EQJ322" s="96"/>
      <c r="EQK322" s="96"/>
      <c r="EQL322" s="96"/>
      <c r="EQM322" s="96"/>
      <c r="EQN322" s="96"/>
      <c r="EQO322" s="96"/>
      <c r="EQP322" s="96"/>
      <c r="EQQ322" s="96"/>
      <c r="EQR322" s="96"/>
      <c r="EQS322" s="96"/>
      <c r="EQT322" s="96"/>
      <c r="EQU322" s="96"/>
      <c r="EQV322" s="96"/>
      <c r="EQW322" s="96"/>
      <c r="EQX322" s="96"/>
      <c r="EQY322" s="96"/>
      <c r="EQZ322" s="96"/>
      <c r="ERA322" s="96"/>
      <c r="ERB322" s="96"/>
      <c r="ERC322" s="96"/>
      <c r="ERD322" s="96"/>
      <c r="ERE322" s="96"/>
      <c r="ERF322" s="96"/>
      <c r="ERG322" s="96"/>
      <c r="ERH322" s="96"/>
      <c r="ERI322" s="96"/>
      <c r="ERJ322" s="96"/>
      <c r="ERK322" s="96"/>
      <c r="ERL322" s="96"/>
      <c r="ERM322" s="96"/>
      <c r="ERN322" s="96"/>
      <c r="ERO322" s="96"/>
      <c r="ERP322" s="96"/>
      <c r="ERQ322" s="96"/>
      <c r="ERR322" s="96"/>
      <c r="ERS322" s="96"/>
      <c r="ERT322" s="96"/>
      <c r="ERU322" s="96"/>
      <c r="ERV322" s="96"/>
      <c r="ERW322" s="96"/>
      <c r="ERX322" s="96"/>
      <c r="ERY322" s="96"/>
      <c r="ERZ322" s="96"/>
      <c r="ESA322" s="96"/>
      <c r="ESB322" s="96"/>
      <c r="ESC322" s="96"/>
      <c r="ESD322" s="96"/>
      <c r="ESE322" s="96"/>
      <c r="ESF322" s="96"/>
      <c r="ESG322" s="96"/>
      <c r="ESH322" s="96"/>
      <c r="ESI322" s="96"/>
      <c r="ESJ322" s="96"/>
      <c r="ESK322" s="96"/>
      <c r="ESL322" s="96"/>
      <c r="ESM322" s="96"/>
      <c r="ESN322" s="96"/>
      <c r="ESO322" s="96"/>
      <c r="ESP322" s="96"/>
      <c r="ESQ322" s="96"/>
      <c r="ESR322" s="96"/>
      <c r="ESS322" s="96"/>
      <c r="EST322" s="96"/>
      <c r="ESU322" s="96"/>
      <c r="ESV322" s="96"/>
      <c r="ESW322" s="96"/>
      <c r="ESX322" s="96"/>
      <c r="ESY322" s="96"/>
      <c r="ESZ322" s="96"/>
      <c r="ETA322" s="96"/>
      <c r="ETB322" s="96"/>
      <c r="ETC322" s="96"/>
      <c r="ETD322" s="96"/>
      <c r="ETE322" s="96"/>
      <c r="ETF322" s="96"/>
      <c r="ETG322" s="96"/>
      <c r="ETH322" s="96"/>
      <c r="ETI322" s="96"/>
      <c r="ETJ322" s="96"/>
      <c r="ETK322" s="96"/>
      <c r="ETL322" s="96"/>
      <c r="ETM322" s="96"/>
      <c r="ETN322" s="96"/>
      <c r="ETO322" s="96"/>
      <c r="ETP322" s="96"/>
      <c r="ETQ322" s="96"/>
      <c r="ETR322" s="96"/>
      <c r="ETS322" s="96"/>
      <c r="ETT322" s="96"/>
      <c r="ETU322" s="96"/>
      <c r="ETV322" s="96"/>
      <c r="ETW322" s="96"/>
      <c r="ETX322" s="96"/>
      <c r="ETY322" s="96"/>
      <c r="ETZ322" s="96"/>
      <c r="EUA322" s="96"/>
      <c r="EUB322" s="96"/>
      <c r="EUC322" s="96"/>
      <c r="EUD322" s="96"/>
      <c r="EUE322" s="96"/>
      <c r="EUF322" s="96"/>
      <c r="EUG322" s="96"/>
      <c r="EUH322" s="96"/>
      <c r="EUI322" s="96"/>
      <c r="EUJ322" s="96"/>
      <c r="EUK322" s="96"/>
      <c r="EUL322" s="96"/>
      <c r="EUM322" s="96"/>
      <c r="EUN322" s="96"/>
      <c r="EUO322" s="96"/>
      <c r="EUP322" s="96"/>
      <c r="EUQ322" s="96"/>
      <c r="EUR322" s="96"/>
      <c r="EUS322" s="96"/>
      <c r="EUT322" s="96"/>
      <c r="EUU322" s="96"/>
      <c r="EUV322" s="96"/>
      <c r="EUW322" s="96"/>
      <c r="EUX322" s="96"/>
      <c r="EUY322" s="96"/>
      <c r="EUZ322" s="96"/>
      <c r="EVA322" s="96"/>
      <c r="EVB322" s="96"/>
      <c r="EVC322" s="96"/>
      <c r="EVD322" s="96"/>
      <c r="EVE322" s="96"/>
      <c r="EVF322" s="96"/>
      <c r="EVG322" s="96"/>
      <c r="EVH322" s="96"/>
      <c r="EVI322" s="96"/>
      <c r="EVJ322" s="96"/>
      <c r="EVK322" s="96"/>
      <c r="EVL322" s="96"/>
      <c r="EVM322" s="96"/>
      <c r="EVN322" s="96"/>
      <c r="EVO322" s="96"/>
      <c r="EVP322" s="96"/>
      <c r="EVQ322" s="96"/>
      <c r="EVR322" s="96"/>
      <c r="EVS322" s="96"/>
      <c r="EVT322" s="96"/>
      <c r="EVU322" s="96"/>
      <c r="EVV322" s="96"/>
      <c r="EVW322" s="96"/>
      <c r="EVX322" s="96"/>
      <c r="EVY322" s="96"/>
      <c r="EVZ322" s="96"/>
      <c r="EWA322" s="96"/>
      <c r="EWB322" s="96"/>
      <c r="EWC322" s="96"/>
      <c r="EWD322" s="96"/>
      <c r="EWE322" s="96"/>
      <c r="EWF322" s="96"/>
      <c r="EWG322" s="96"/>
      <c r="EWH322" s="96"/>
      <c r="EWI322" s="96"/>
      <c r="EWJ322" s="96"/>
      <c r="EWK322" s="96"/>
      <c r="EWL322" s="96"/>
      <c r="EWM322" s="96"/>
      <c r="EWN322" s="96"/>
      <c r="EWO322" s="96"/>
      <c r="EWP322" s="96"/>
      <c r="EWQ322" s="96"/>
      <c r="EWR322" s="96"/>
      <c r="EWS322" s="96"/>
      <c r="EWT322" s="96"/>
      <c r="EWU322" s="96"/>
      <c r="EWV322" s="96"/>
      <c r="EWW322" s="96"/>
      <c r="EWX322" s="96"/>
      <c r="EWY322" s="96"/>
      <c r="EWZ322" s="96"/>
      <c r="EXA322" s="96"/>
      <c r="EXB322" s="96"/>
      <c r="EXC322" s="96"/>
      <c r="EXD322" s="96"/>
      <c r="EXE322" s="96"/>
      <c r="EXF322" s="96"/>
      <c r="EXG322" s="96"/>
      <c r="EXH322" s="96"/>
      <c r="EXI322" s="96"/>
      <c r="EXJ322" s="96"/>
      <c r="EXK322" s="96"/>
      <c r="EXL322" s="96"/>
      <c r="EXM322" s="96"/>
      <c r="EXN322" s="96"/>
      <c r="EXO322" s="96"/>
      <c r="EXP322" s="96"/>
      <c r="EXQ322" s="96"/>
      <c r="EXR322" s="96"/>
      <c r="EXS322" s="96"/>
      <c r="EXT322" s="96"/>
      <c r="EXU322" s="96"/>
      <c r="EXV322" s="96"/>
      <c r="EXW322" s="96"/>
      <c r="EXX322" s="96"/>
      <c r="EXY322" s="96"/>
      <c r="EXZ322" s="96"/>
      <c r="EYA322" s="96"/>
      <c r="EYB322" s="96"/>
      <c r="EYC322" s="96"/>
      <c r="EYD322" s="96"/>
      <c r="EYE322" s="96"/>
      <c r="EYF322" s="96"/>
      <c r="EYG322" s="96"/>
      <c r="EYH322" s="96"/>
      <c r="EYI322" s="96"/>
      <c r="EYJ322" s="96"/>
      <c r="EYK322" s="96"/>
      <c r="EYL322" s="96"/>
      <c r="EYM322" s="96"/>
      <c r="EYN322" s="96"/>
      <c r="EYO322" s="96"/>
      <c r="EYP322" s="96"/>
      <c r="EYQ322" s="96"/>
      <c r="EYR322" s="96"/>
      <c r="EYS322" s="96"/>
      <c r="EYT322" s="96"/>
      <c r="EYU322" s="96"/>
      <c r="EYV322" s="96"/>
      <c r="EYW322" s="96"/>
      <c r="EYX322" s="96"/>
      <c r="EYY322" s="96"/>
      <c r="EYZ322" s="96"/>
      <c r="EZA322" s="96"/>
      <c r="EZB322" s="96"/>
      <c r="EZC322" s="96"/>
      <c r="EZD322" s="96"/>
      <c r="EZE322" s="96"/>
      <c r="EZF322" s="96"/>
      <c r="EZG322" s="96"/>
      <c r="EZH322" s="96"/>
      <c r="EZI322" s="96"/>
      <c r="EZJ322" s="96"/>
      <c r="EZK322" s="96"/>
      <c r="EZL322" s="96"/>
      <c r="EZM322" s="96"/>
      <c r="EZN322" s="96"/>
      <c r="EZO322" s="96"/>
      <c r="EZP322" s="96"/>
      <c r="EZQ322" s="96"/>
      <c r="EZR322" s="96"/>
      <c r="EZS322" s="96"/>
      <c r="EZT322" s="96"/>
      <c r="EZU322" s="96"/>
      <c r="EZV322" s="96"/>
      <c r="EZW322" s="96"/>
      <c r="EZX322" s="96"/>
      <c r="EZY322" s="96"/>
      <c r="EZZ322" s="96"/>
      <c r="FAA322" s="96"/>
      <c r="FAB322" s="96"/>
      <c r="FAC322" s="96"/>
      <c r="FAD322" s="96"/>
      <c r="FAE322" s="96"/>
      <c r="FAF322" s="96"/>
      <c r="FAG322" s="96"/>
      <c r="FAH322" s="96"/>
      <c r="FAI322" s="96"/>
      <c r="FAJ322" s="96"/>
      <c r="FAK322" s="96"/>
      <c r="FAL322" s="96"/>
      <c r="FAM322" s="96"/>
      <c r="FAN322" s="96"/>
      <c r="FAO322" s="96"/>
      <c r="FAP322" s="96"/>
      <c r="FAQ322" s="96"/>
      <c r="FAR322" s="96"/>
      <c r="FAS322" s="96"/>
      <c r="FAT322" s="96"/>
      <c r="FAU322" s="96"/>
      <c r="FAV322" s="96"/>
      <c r="FAW322" s="96"/>
      <c r="FAX322" s="96"/>
      <c r="FAY322" s="96"/>
      <c r="FAZ322" s="96"/>
      <c r="FBA322" s="96"/>
      <c r="FBB322" s="96"/>
      <c r="FBC322" s="96"/>
      <c r="FBD322" s="96"/>
      <c r="FBE322" s="96"/>
      <c r="FBF322" s="96"/>
      <c r="FBG322" s="96"/>
      <c r="FBH322" s="96"/>
      <c r="FBI322" s="96"/>
      <c r="FBJ322" s="96"/>
      <c r="FBK322" s="96"/>
      <c r="FBL322" s="96"/>
      <c r="FBM322" s="96"/>
      <c r="FBN322" s="96"/>
      <c r="FBO322" s="96"/>
      <c r="FBP322" s="96"/>
      <c r="FBQ322" s="96"/>
      <c r="FBR322" s="96"/>
      <c r="FBS322" s="96"/>
      <c r="FBT322" s="96"/>
      <c r="FBU322" s="96"/>
      <c r="FBV322" s="96"/>
      <c r="FBW322" s="96"/>
      <c r="FBX322" s="96"/>
      <c r="FBY322" s="96"/>
      <c r="FBZ322" s="96"/>
      <c r="FCA322" s="96"/>
      <c r="FCB322" s="96"/>
      <c r="FCC322" s="96"/>
      <c r="FCD322" s="96"/>
      <c r="FCE322" s="96"/>
      <c r="FCF322" s="96"/>
      <c r="FCG322" s="96"/>
      <c r="FCH322" s="96"/>
      <c r="FCI322" s="96"/>
      <c r="FCJ322" s="96"/>
      <c r="FCK322" s="96"/>
      <c r="FCL322" s="96"/>
      <c r="FCM322" s="96"/>
      <c r="FCN322" s="96"/>
      <c r="FCO322" s="96"/>
      <c r="FCP322" s="96"/>
      <c r="FCQ322" s="96"/>
      <c r="FCR322" s="96"/>
      <c r="FCS322" s="96"/>
      <c r="FCT322" s="96"/>
      <c r="FCU322" s="96"/>
      <c r="FCV322" s="96"/>
      <c r="FCW322" s="96"/>
      <c r="FCX322" s="96"/>
      <c r="FCY322" s="96"/>
      <c r="FCZ322" s="96"/>
      <c r="FDA322" s="96"/>
      <c r="FDB322" s="96"/>
      <c r="FDC322" s="96"/>
      <c r="FDD322" s="96"/>
      <c r="FDE322" s="96"/>
      <c r="FDF322" s="96"/>
      <c r="FDG322" s="96"/>
      <c r="FDH322" s="96"/>
      <c r="FDI322" s="96"/>
      <c r="FDJ322" s="96"/>
      <c r="FDK322" s="96"/>
      <c r="FDL322" s="96"/>
      <c r="FDM322" s="96"/>
      <c r="FDN322" s="96"/>
      <c r="FDO322" s="96"/>
      <c r="FDP322" s="96"/>
      <c r="FDQ322" s="96"/>
      <c r="FDR322" s="96"/>
      <c r="FDS322" s="96"/>
      <c r="FDT322" s="96"/>
      <c r="FDU322" s="96"/>
      <c r="FDV322" s="96"/>
      <c r="FDW322" s="96"/>
      <c r="FDX322" s="96"/>
      <c r="FDY322" s="96"/>
      <c r="FDZ322" s="96"/>
      <c r="FEA322" s="96"/>
      <c r="FEB322" s="96"/>
      <c r="FEC322" s="96"/>
      <c r="FED322" s="96"/>
      <c r="FEE322" s="96"/>
      <c r="FEF322" s="96"/>
      <c r="FEG322" s="96"/>
      <c r="FEH322" s="96"/>
      <c r="FEI322" s="96"/>
      <c r="FEJ322" s="96"/>
      <c r="FEK322" s="96"/>
      <c r="FEL322" s="96"/>
      <c r="FEM322" s="96"/>
      <c r="FEN322" s="96"/>
      <c r="FEO322" s="96"/>
      <c r="FEP322" s="96"/>
      <c r="FEQ322" s="96"/>
      <c r="FER322" s="96"/>
      <c r="FES322" s="96"/>
      <c r="FET322" s="96"/>
      <c r="FEU322" s="96"/>
      <c r="FEV322" s="96"/>
      <c r="FEW322" s="96"/>
      <c r="FEX322" s="96"/>
      <c r="FEY322" s="96"/>
      <c r="FEZ322" s="96"/>
      <c r="FFA322" s="96"/>
      <c r="FFB322" s="96"/>
      <c r="FFC322" s="96"/>
      <c r="FFD322" s="96"/>
      <c r="FFE322" s="96"/>
      <c r="FFF322" s="96"/>
      <c r="FFG322" s="96"/>
      <c r="FFH322" s="96"/>
      <c r="FFI322" s="96"/>
      <c r="FFJ322" s="96"/>
      <c r="FFK322" s="96"/>
      <c r="FFL322" s="96"/>
      <c r="FFM322" s="96"/>
      <c r="FFN322" s="96"/>
      <c r="FFO322" s="96"/>
      <c r="FFP322" s="96"/>
      <c r="FFQ322" s="96"/>
      <c r="FFR322" s="96"/>
      <c r="FFS322" s="96"/>
      <c r="FFT322" s="96"/>
      <c r="FFU322" s="96"/>
      <c r="FFV322" s="96"/>
      <c r="FFW322" s="96"/>
      <c r="FFX322" s="96"/>
      <c r="FFY322" s="96"/>
      <c r="FFZ322" s="96"/>
      <c r="FGA322" s="96"/>
      <c r="FGB322" s="96"/>
      <c r="FGC322" s="96"/>
      <c r="FGD322" s="96"/>
      <c r="FGE322" s="96"/>
      <c r="FGF322" s="96"/>
      <c r="FGG322" s="96"/>
      <c r="FGH322" s="96"/>
      <c r="FGI322" s="96"/>
      <c r="FGJ322" s="96"/>
      <c r="FGK322" s="96"/>
      <c r="FGL322" s="96"/>
      <c r="FGM322" s="96"/>
      <c r="FGN322" s="96"/>
      <c r="FGO322" s="96"/>
      <c r="FGP322" s="96"/>
      <c r="FGQ322" s="96"/>
      <c r="FGR322" s="96"/>
      <c r="FGS322" s="96"/>
      <c r="FGT322" s="96"/>
      <c r="FGU322" s="96"/>
      <c r="FGV322" s="96"/>
      <c r="FGW322" s="96"/>
      <c r="FGX322" s="96"/>
      <c r="FGY322" s="96"/>
      <c r="FGZ322" s="96"/>
      <c r="FHA322" s="96"/>
      <c r="FHB322" s="96"/>
      <c r="FHC322" s="96"/>
      <c r="FHD322" s="96"/>
      <c r="FHE322" s="96"/>
      <c r="FHF322" s="96"/>
      <c r="FHG322" s="96"/>
      <c r="FHH322" s="96"/>
      <c r="FHI322" s="96"/>
      <c r="FHJ322" s="96"/>
      <c r="FHK322" s="96"/>
      <c r="FHL322" s="96"/>
      <c r="FHM322" s="96"/>
      <c r="FHN322" s="96"/>
      <c r="FHO322" s="96"/>
      <c r="FHP322" s="96"/>
      <c r="FHQ322" s="96"/>
      <c r="FHR322" s="96"/>
      <c r="FHS322" s="96"/>
      <c r="FHT322" s="96"/>
      <c r="FHU322" s="96"/>
      <c r="FHV322" s="96"/>
      <c r="FHW322" s="96"/>
      <c r="FHX322" s="96"/>
      <c r="FHY322" s="96"/>
      <c r="FHZ322" s="96"/>
      <c r="FIA322" s="96"/>
      <c r="FIB322" s="96"/>
      <c r="FIC322" s="96"/>
      <c r="FID322" s="96"/>
      <c r="FIE322" s="96"/>
      <c r="FIF322" s="96"/>
      <c r="FIG322" s="96"/>
      <c r="FIH322" s="96"/>
      <c r="FII322" s="96"/>
      <c r="FIJ322" s="96"/>
      <c r="FIK322" s="96"/>
      <c r="FIL322" s="96"/>
      <c r="FIM322" s="96"/>
      <c r="FIN322" s="96"/>
      <c r="FIO322" s="96"/>
      <c r="FIP322" s="96"/>
      <c r="FIQ322" s="96"/>
      <c r="FIR322" s="96"/>
      <c r="FIS322" s="96"/>
      <c r="FIT322" s="96"/>
      <c r="FIU322" s="96"/>
      <c r="FIV322" s="96"/>
      <c r="FIW322" s="96"/>
      <c r="FIX322" s="96"/>
      <c r="FIY322" s="96"/>
      <c r="FIZ322" s="96"/>
      <c r="FJA322" s="96"/>
      <c r="FJB322" s="96"/>
      <c r="FJC322" s="96"/>
      <c r="FJD322" s="96"/>
      <c r="FJE322" s="96"/>
      <c r="FJF322" s="96"/>
      <c r="FJG322" s="96"/>
      <c r="FJH322" s="96"/>
      <c r="FJI322" s="96"/>
      <c r="FJJ322" s="96"/>
      <c r="FJK322" s="96"/>
      <c r="FJL322" s="96"/>
      <c r="FJM322" s="96"/>
      <c r="FJN322" s="96"/>
      <c r="FJO322" s="96"/>
      <c r="FJP322" s="96"/>
      <c r="FJQ322" s="96"/>
      <c r="FJR322" s="96"/>
      <c r="FJS322" s="96"/>
      <c r="FJT322" s="96"/>
      <c r="FJU322" s="96"/>
      <c r="FJV322" s="96"/>
      <c r="FJW322" s="96"/>
      <c r="FJX322" s="96"/>
      <c r="FJY322" s="96"/>
      <c r="FJZ322" s="96"/>
      <c r="FKA322" s="96"/>
      <c r="FKB322" s="96"/>
      <c r="FKC322" s="96"/>
      <c r="FKD322" s="96"/>
      <c r="FKE322" s="96"/>
      <c r="FKF322" s="96"/>
      <c r="FKG322" s="96"/>
      <c r="FKH322" s="96"/>
      <c r="FKI322" s="96"/>
      <c r="FKJ322" s="96"/>
      <c r="FKK322" s="96"/>
      <c r="FKL322" s="96"/>
      <c r="FKM322" s="96"/>
      <c r="FKN322" s="96"/>
      <c r="FKO322" s="96"/>
      <c r="FKP322" s="96"/>
      <c r="FKQ322" s="96"/>
      <c r="FKR322" s="96"/>
      <c r="FKS322" s="96"/>
      <c r="FKT322" s="96"/>
      <c r="FKU322" s="96"/>
      <c r="FKV322" s="96"/>
      <c r="FKW322" s="96"/>
      <c r="FKX322" s="96"/>
      <c r="FKY322" s="96"/>
      <c r="FKZ322" s="96"/>
      <c r="FLA322" s="96"/>
      <c r="FLB322" s="96"/>
      <c r="FLC322" s="96"/>
      <c r="FLD322" s="96"/>
      <c r="FLE322" s="96"/>
      <c r="FLF322" s="96"/>
      <c r="FLG322" s="96"/>
      <c r="FLH322" s="96"/>
      <c r="FLI322" s="96"/>
      <c r="FLJ322" s="96"/>
      <c r="FLK322" s="96"/>
      <c r="FLL322" s="96"/>
      <c r="FLM322" s="96"/>
      <c r="FLN322" s="96"/>
      <c r="FLO322" s="96"/>
      <c r="FLP322" s="96"/>
      <c r="FLQ322" s="96"/>
      <c r="FLR322" s="96"/>
      <c r="FLS322" s="96"/>
      <c r="FLT322" s="96"/>
      <c r="FLU322" s="96"/>
      <c r="FLV322" s="96"/>
      <c r="FLW322" s="96"/>
      <c r="FLX322" s="96"/>
      <c r="FLY322" s="96"/>
      <c r="FLZ322" s="96"/>
      <c r="FMA322" s="96"/>
      <c r="FMB322" s="96"/>
      <c r="FMC322" s="96"/>
      <c r="FMD322" s="96"/>
      <c r="FME322" s="96"/>
      <c r="FMF322" s="96"/>
      <c r="FMG322" s="96"/>
      <c r="FMH322" s="96"/>
      <c r="FMI322" s="96"/>
      <c r="FMJ322" s="96"/>
      <c r="FMK322" s="96"/>
      <c r="FML322" s="96"/>
      <c r="FMM322" s="96"/>
      <c r="FMN322" s="96"/>
      <c r="FMO322" s="96"/>
      <c r="FMP322" s="96"/>
      <c r="FMQ322" s="96"/>
      <c r="FMR322" s="96"/>
      <c r="FMS322" s="96"/>
      <c r="FMT322" s="96"/>
      <c r="FMU322" s="96"/>
      <c r="FMV322" s="96"/>
      <c r="FMW322" s="96"/>
      <c r="FMX322" s="96"/>
      <c r="FMY322" s="96"/>
      <c r="FMZ322" s="96"/>
      <c r="FNA322" s="96"/>
      <c r="FNB322" s="96"/>
      <c r="FNC322" s="96"/>
      <c r="FND322" s="96"/>
      <c r="FNE322" s="96"/>
      <c r="FNF322" s="96"/>
      <c r="FNG322" s="96"/>
      <c r="FNH322" s="96"/>
      <c r="FNI322" s="96"/>
      <c r="FNJ322" s="96"/>
      <c r="FNK322" s="96"/>
      <c r="FNL322" s="96"/>
      <c r="FNM322" s="96"/>
      <c r="FNN322" s="96"/>
      <c r="FNO322" s="96"/>
      <c r="FNP322" s="96"/>
      <c r="FNQ322" s="96"/>
      <c r="FNR322" s="96"/>
      <c r="FNS322" s="96"/>
      <c r="FNT322" s="96"/>
      <c r="FNU322" s="96"/>
      <c r="FNV322" s="96"/>
      <c r="FNW322" s="96"/>
      <c r="FNX322" s="96"/>
      <c r="FNY322" s="96"/>
      <c r="FNZ322" s="96"/>
      <c r="FOA322" s="96"/>
      <c r="FOB322" s="96"/>
      <c r="FOC322" s="96"/>
      <c r="FOD322" s="96"/>
      <c r="FOE322" s="96"/>
      <c r="FOF322" s="96"/>
      <c r="FOG322" s="96"/>
      <c r="FOH322" s="96"/>
      <c r="FOI322" s="96"/>
      <c r="FOJ322" s="96"/>
      <c r="FOK322" s="96"/>
      <c r="FOL322" s="96"/>
      <c r="FOM322" s="96"/>
      <c r="FON322" s="96"/>
      <c r="FOO322" s="96"/>
      <c r="FOP322" s="96"/>
      <c r="FOQ322" s="96"/>
      <c r="FOR322" s="96"/>
      <c r="FOS322" s="96"/>
      <c r="FOT322" s="96"/>
      <c r="FOU322" s="96"/>
      <c r="FOV322" s="96"/>
      <c r="FOW322" s="96"/>
      <c r="FOX322" s="96"/>
      <c r="FOY322" s="96"/>
      <c r="FOZ322" s="96"/>
      <c r="FPA322" s="96"/>
      <c r="FPB322" s="96"/>
      <c r="FPC322" s="96"/>
      <c r="FPD322" s="96"/>
      <c r="FPE322" s="96"/>
      <c r="FPF322" s="96"/>
      <c r="FPG322" s="96"/>
      <c r="FPH322" s="96"/>
      <c r="FPI322" s="96"/>
      <c r="FPJ322" s="96"/>
      <c r="FPK322" s="96"/>
      <c r="FPL322" s="96"/>
      <c r="FPM322" s="96"/>
      <c r="FPN322" s="96"/>
      <c r="FPO322" s="96"/>
      <c r="FPP322" s="96"/>
      <c r="FPQ322" s="96"/>
      <c r="FPR322" s="96"/>
      <c r="FPS322" s="96"/>
      <c r="FPT322" s="96"/>
      <c r="FPU322" s="96"/>
      <c r="FPV322" s="96"/>
      <c r="FPW322" s="96"/>
      <c r="FPX322" s="96"/>
      <c r="FPY322" s="96"/>
      <c r="FPZ322" s="96"/>
      <c r="FQA322" s="96"/>
      <c r="FQB322" s="96"/>
      <c r="FQC322" s="96"/>
      <c r="FQD322" s="96"/>
      <c r="FQE322" s="96"/>
      <c r="FQF322" s="96"/>
      <c r="FQG322" s="96"/>
      <c r="FQH322" s="96"/>
      <c r="FQI322" s="96"/>
      <c r="FQJ322" s="96"/>
      <c r="FQK322" s="96"/>
      <c r="FQL322" s="96"/>
      <c r="FQM322" s="96"/>
      <c r="FQN322" s="96"/>
      <c r="FQO322" s="96"/>
      <c r="FQP322" s="96"/>
      <c r="FQQ322" s="96"/>
      <c r="FQR322" s="96"/>
      <c r="FQS322" s="96"/>
      <c r="FQT322" s="96"/>
      <c r="FQU322" s="96"/>
      <c r="FQV322" s="96"/>
      <c r="FQW322" s="96"/>
      <c r="FQX322" s="96"/>
      <c r="FQY322" s="96"/>
      <c r="FQZ322" s="96"/>
      <c r="FRA322" s="96"/>
      <c r="FRB322" s="96"/>
      <c r="FRC322" s="96"/>
      <c r="FRD322" s="96"/>
      <c r="FRE322" s="96"/>
      <c r="FRF322" s="96"/>
      <c r="FRG322" s="96"/>
      <c r="FRH322" s="96"/>
      <c r="FRI322" s="96"/>
      <c r="FRJ322" s="96"/>
      <c r="FRK322" s="96"/>
      <c r="FRL322" s="96"/>
      <c r="FRM322" s="96"/>
      <c r="FRN322" s="96"/>
      <c r="FRO322" s="96"/>
      <c r="FRP322" s="96"/>
      <c r="FRQ322" s="96"/>
      <c r="FRR322" s="96"/>
      <c r="FRS322" s="96"/>
      <c r="FRT322" s="96"/>
      <c r="FRU322" s="96"/>
      <c r="FRV322" s="96"/>
      <c r="FRW322" s="96"/>
      <c r="FRX322" s="96"/>
      <c r="FRY322" s="96"/>
      <c r="FRZ322" s="96"/>
      <c r="FSA322" s="96"/>
      <c r="FSB322" s="96"/>
      <c r="FSC322" s="96"/>
      <c r="FSD322" s="96"/>
      <c r="FSE322" s="96"/>
      <c r="FSF322" s="96"/>
      <c r="FSG322" s="96"/>
      <c r="FSH322" s="96"/>
      <c r="FSI322" s="96"/>
      <c r="FSJ322" s="96"/>
      <c r="FSK322" s="96"/>
      <c r="FSL322" s="96"/>
      <c r="FSM322" s="96"/>
      <c r="FSN322" s="96"/>
      <c r="FSO322" s="96"/>
      <c r="FSP322" s="96"/>
      <c r="FSQ322" s="96"/>
      <c r="FSR322" s="96"/>
      <c r="FSS322" s="96"/>
      <c r="FST322" s="96"/>
      <c r="FSU322" s="96"/>
      <c r="FSV322" s="96"/>
      <c r="FSW322" s="96"/>
      <c r="FSX322" s="96"/>
      <c r="FSY322" s="96"/>
      <c r="FSZ322" s="96"/>
      <c r="FTA322" s="96"/>
      <c r="FTB322" s="96"/>
      <c r="FTC322" s="96"/>
      <c r="FTD322" s="96"/>
      <c r="FTE322" s="96"/>
      <c r="FTF322" s="96"/>
      <c r="FTG322" s="96"/>
      <c r="FTH322" s="96"/>
      <c r="FTI322" s="96"/>
      <c r="FTJ322" s="96"/>
      <c r="FTK322" s="96"/>
      <c r="FTL322" s="96"/>
      <c r="FTM322" s="96"/>
      <c r="FTN322" s="96"/>
      <c r="FTO322" s="96"/>
      <c r="FTP322" s="96"/>
      <c r="FTQ322" s="96"/>
      <c r="FTR322" s="96"/>
      <c r="FTS322" s="96"/>
      <c r="FTT322" s="96"/>
      <c r="FTU322" s="96"/>
      <c r="FTV322" s="96"/>
      <c r="FTW322" s="96"/>
      <c r="FTX322" s="96"/>
      <c r="FTY322" s="96"/>
      <c r="FTZ322" s="96"/>
      <c r="FUA322" s="96"/>
      <c r="FUB322" s="96"/>
      <c r="FUC322" s="96"/>
      <c r="FUD322" s="96"/>
      <c r="FUE322" s="96"/>
      <c r="FUF322" s="96"/>
      <c r="FUG322" s="96"/>
      <c r="FUH322" s="96"/>
      <c r="FUI322" s="96"/>
      <c r="FUJ322" s="96"/>
      <c r="FUK322" s="96"/>
      <c r="FUL322" s="96"/>
      <c r="FUM322" s="96"/>
      <c r="FUN322" s="96"/>
      <c r="FUO322" s="96"/>
      <c r="FUP322" s="96"/>
      <c r="FUQ322" s="96"/>
      <c r="FUR322" s="96"/>
      <c r="FUS322" s="96"/>
      <c r="FUT322" s="96"/>
      <c r="FUU322" s="96"/>
      <c r="FUV322" s="96"/>
      <c r="FUW322" s="96"/>
      <c r="FUX322" s="96"/>
      <c r="FUY322" s="96"/>
      <c r="FUZ322" s="96"/>
      <c r="FVA322" s="96"/>
      <c r="FVB322" s="96"/>
      <c r="FVC322" s="96"/>
      <c r="FVD322" s="96"/>
      <c r="FVE322" s="96"/>
      <c r="FVF322" s="96"/>
      <c r="FVG322" s="96"/>
      <c r="FVH322" s="96"/>
      <c r="FVI322" s="96"/>
      <c r="FVJ322" s="96"/>
      <c r="FVK322" s="96"/>
      <c r="FVL322" s="96"/>
      <c r="FVM322" s="96"/>
      <c r="FVN322" s="96"/>
      <c r="FVO322" s="96"/>
      <c r="FVP322" s="96"/>
      <c r="FVQ322" s="96"/>
      <c r="FVR322" s="96"/>
      <c r="FVS322" s="96"/>
      <c r="FVT322" s="96"/>
      <c r="FVU322" s="96"/>
      <c r="FVV322" s="96"/>
      <c r="FVW322" s="96"/>
      <c r="FVX322" s="96"/>
      <c r="FVY322" s="96"/>
      <c r="FVZ322" s="96"/>
      <c r="FWA322" s="96"/>
      <c r="FWB322" s="96"/>
      <c r="FWC322" s="96"/>
      <c r="FWD322" s="96"/>
      <c r="FWE322" s="96"/>
      <c r="FWF322" s="96"/>
      <c r="FWG322" s="96"/>
      <c r="FWH322" s="96"/>
      <c r="FWI322" s="96"/>
      <c r="FWJ322" s="96"/>
      <c r="FWK322" s="96"/>
      <c r="FWL322" s="96"/>
      <c r="FWM322" s="96"/>
      <c r="FWN322" s="96"/>
      <c r="FWO322" s="96"/>
      <c r="FWP322" s="96"/>
      <c r="FWQ322" s="96"/>
      <c r="FWR322" s="96"/>
      <c r="FWS322" s="96"/>
      <c r="FWT322" s="96"/>
      <c r="FWU322" s="96"/>
      <c r="FWV322" s="96"/>
      <c r="FWW322" s="96"/>
      <c r="FWX322" s="96"/>
      <c r="FWY322" s="96"/>
      <c r="FWZ322" s="96"/>
      <c r="FXA322" s="96"/>
      <c r="FXB322" s="96"/>
      <c r="FXC322" s="96"/>
      <c r="FXD322" s="96"/>
      <c r="FXE322" s="96"/>
      <c r="FXF322" s="96"/>
      <c r="FXG322" s="96"/>
      <c r="FXH322" s="96"/>
      <c r="FXI322" s="96"/>
      <c r="FXJ322" s="96"/>
      <c r="FXK322" s="96"/>
      <c r="FXL322" s="96"/>
      <c r="FXM322" s="96"/>
      <c r="FXN322" s="96"/>
      <c r="FXO322" s="96"/>
      <c r="FXP322" s="96"/>
      <c r="FXQ322" s="96"/>
      <c r="FXR322" s="96"/>
      <c r="FXS322" s="96"/>
      <c r="FXT322" s="96"/>
      <c r="FXU322" s="96"/>
      <c r="FXV322" s="96"/>
      <c r="FXW322" s="96"/>
      <c r="FXX322" s="96"/>
      <c r="FXY322" s="96"/>
      <c r="FXZ322" s="96"/>
      <c r="FYA322" s="96"/>
      <c r="FYB322" s="96"/>
      <c r="FYC322" s="96"/>
      <c r="FYD322" s="96"/>
      <c r="FYE322" s="96"/>
      <c r="FYF322" s="96"/>
      <c r="FYG322" s="96"/>
      <c r="FYH322" s="96"/>
      <c r="FYI322" s="96"/>
      <c r="FYJ322" s="96"/>
      <c r="FYK322" s="96"/>
      <c r="FYL322" s="96"/>
      <c r="FYM322" s="96"/>
      <c r="FYN322" s="96"/>
      <c r="FYO322" s="96"/>
      <c r="FYP322" s="96"/>
      <c r="FYQ322" s="96"/>
      <c r="FYR322" s="96"/>
      <c r="FYS322" s="96"/>
      <c r="FYT322" s="96"/>
      <c r="FYU322" s="96"/>
      <c r="FYV322" s="96"/>
      <c r="FYW322" s="96"/>
      <c r="FYX322" s="96"/>
      <c r="FYY322" s="96"/>
      <c r="FYZ322" s="96"/>
      <c r="FZA322" s="96"/>
      <c r="FZB322" s="96"/>
      <c r="FZC322" s="96"/>
      <c r="FZD322" s="96"/>
      <c r="FZE322" s="96"/>
      <c r="FZF322" s="96"/>
      <c r="FZG322" s="96"/>
      <c r="FZH322" s="96"/>
      <c r="FZI322" s="96"/>
      <c r="FZJ322" s="96"/>
      <c r="FZK322" s="96"/>
      <c r="FZL322" s="96"/>
      <c r="FZM322" s="96"/>
      <c r="FZN322" s="96"/>
      <c r="FZO322" s="96"/>
      <c r="FZP322" s="96"/>
      <c r="FZQ322" s="96"/>
      <c r="FZR322" s="96"/>
      <c r="FZS322" s="96"/>
      <c r="FZT322" s="96"/>
      <c r="FZU322" s="96"/>
      <c r="FZV322" s="96"/>
      <c r="FZW322" s="96"/>
      <c r="FZX322" s="96"/>
      <c r="FZY322" s="96"/>
      <c r="FZZ322" s="96"/>
      <c r="GAA322" s="96"/>
      <c r="GAB322" s="96"/>
      <c r="GAC322" s="96"/>
      <c r="GAD322" s="96"/>
      <c r="GAE322" s="96"/>
      <c r="GAF322" s="96"/>
      <c r="GAG322" s="96"/>
      <c r="GAH322" s="96"/>
      <c r="GAI322" s="96"/>
      <c r="GAJ322" s="96"/>
      <c r="GAK322" s="96"/>
      <c r="GAL322" s="96"/>
      <c r="GAM322" s="96"/>
      <c r="GAN322" s="96"/>
      <c r="GAO322" s="96"/>
      <c r="GAP322" s="96"/>
      <c r="GAQ322" s="96"/>
      <c r="GAR322" s="96"/>
      <c r="GAS322" s="96"/>
      <c r="GAT322" s="96"/>
      <c r="GAU322" s="96"/>
      <c r="GAV322" s="96"/>
      <c r="GAW322" s="96"/>
      <c r="GAX322" s="96"/>
      <c r="GAY322" s="96"/>
      <c r="GAZ322" s="96"/>
      <c r="GBA322" s="96"/>
      <c r="GBB322" s="96"/>
      <c r="GBC322" s="96"/>
      <c r="GBD322" s="96"/>
      <c r="GBE322" s="96"/>
      <c r="GBF322" s="96"/>
      <c r="GBG322" s="96"/>
      <c r="GBH322" s="96"/>
      <c r="GBI322" s="96"/>
      <c r="GBJ322" s="96"/>
      <c r="GBK322" s="96"/>
      <c r="GBL322" s="96"/>
      <c r="GBM322" s="96"/>
      <c r="GBN322" s="96"/>
      <c r="GBO322" s="96"/>
      <c r="GBP322" s="96"/>
      <c r="GBQ322" s="96"/>
      <c r="GBR322" s="96"/>
      <c r="GBS322" s="96"/>
      <c r="GBT322" s="96"/>
      <c r="GBU322" s="96"/>
      <c r="GBV322" s="96"/>
      <c r="GBW322" s="96"/>
      <c r="GBX322" s="96"/>
      <c r="GBY322" s="96"/>
      <c r="GBZ322" s="96"/>
      <c r="GCA322" s="96"/>
      <c r="GCB322" s="96"/>
      <c r="GCC322" s="96"/>
      <c r="GCD322" s="96"/>
      <c r="GCE322" s="96"/>
      <c r="GCF322" s="96"/>
      <c r="GCG322" s="96"/>
      <c r="GCH322" s="96"/>
      <c r="GCI322" s="96"/>
      <c r="GCJ322" s="96"/>
      <c r="GCK322" s="96"/>
      <c r="GCL322" s="96"/>
      <c r="GCM322" s="96"/>
      <c r="GCN322" s="96"/>
      <c r="GCO322" s="96"/>
      <c r="GCP322" s="96"/>
      <c r="GCQ322" s="96"/>
      <c r="GCR322" s="96"/>
      <c r="GCS322" s="96"/>
      <c r="GCT322" s="96"/>
      <c r="GCU322" s="96"/>
      <c r="GCV322" s="96"/>
      <c r="GCW322" s="96"/>
      <c r="GCX322" s="96"/>
      <c r="GCY322" s="96"/>
      <c r="GCZ322" s="96"/>
      <c r="GDA322" s="96"/>
      <c r="GDB322" s="96"/>
      <c r="GDC322" s="96"/>
      <c r="GDD322" s="96"/>
      <c r="GDE322" s="96"/>
      <c r="GDF322" s="96"/>
      <c r="GDG322" s="96"/>
      <c r="GDH322" s="96"/>
      <c r="GDI322" s="96"/>
      <c r="GDJ322" s="96"/>
      <c r="GDK322" s="96"/>
      <c r="GDL322" s="96"/>
      <c r="GDM322" s="96"/>
      <c r="GDN322" s="96"/>
      <c r="GDO322" s="96"/>
      <c r="GDP322" s="96"/>
      <c r="GDQ322" s="96"/>
      <c r="GDR322" s="96"/>
      <c r="GDS322" s="96"/>
      <c r="GDT322" s="96"/>
      <c r="GDU322" s="96"/>
      <c r="GDV322" s="96"/>
      <c r="GDW322" s="96"/>
      <c r="GDX322" s="96"/>
      <c r="GDY322" s="96"/>
      <c r="GDZ322" s="96"/>
      <c r="GEA322" s="96"/>
      <c r="GEB322" s="96"/>
      <c r="GEC322" s="96"/>
      <c r="GED322" s="96"/>
      <c r="GEE322" s="96"/>
      <c r="GEF322" s="96"/>
      <c r="GEG322" s="96"/>
      <c r="GEH322" s="96"/>
      <c r="GEI322" s="96"/>
      <c r="GEJ322" s="96"/>
      <c r="GEK322" s="96"/>
      <c r="GEL322" s="96"/>
      <c r="GEM322" s="96"/>
      <c r="GEN322" s="96"/>
      <c r="GEO322" s="96"/>
      <c r="GEP322" s="96"/>
      <c r="GEQ322" s="96"/>
      <c r="GER322" s="96"/>
      <c r="GES322" s="96"/>
      <c r="GET322" s="96"/>
      <c r="GEU322" s="96"/>
      <c r="GEV322" s="96"/>
      <c r="GEW322" s="96"/>
      <c r="GEX322" s="96"/>
      <c r="GEY322" s="96"/>
      <c r="GEZ322" s="96"/>
      <c r="GFA322" s="96"/>
      <c r="GFB322" s="96"/>
      <c r="GFC322" s="96"/>
      <c r="GFD322" s="96"/>
      <c r="GFE322" s="96"/>
      <c r="GFF322" s="96"/>
      <c r="GFG322" s="96"/>
      <c r="GFH322" s="96"/>
      <c r="GFI322" s="96"/>
      <c r="GFJ322" s="96"/>
      <c r="GFK322" s="96"/>
      <c r="GFL322" s="96"/>
      <c r="GFM322" s="96"/>
      <c r="GFN322" s="96"/>
      <c r="GFO322" s="96"/>
      <c r="GFP322" s="96"/>
      <c r="GFQ322" s="96"/>
      <c r="GFR322" s="96"/>
      <c r="GFS322" s="96"/>
      <c r="GFT322" s="96"/>
      <c r="GFU322" s="96"/>
      <c r="GFV322" s="96"/>
      <c r="GFW322" s="96"/>
      <c r="GFX322" s="96"/>
      <c r="GFY322" s="96"/>
      <c r="GFZ322" s="96"/>
      <c r="GGA322" s="96"/>
      <c r="GGB322" s="96"/>
      <c r="GGC322" s="96"/>
      <c r="GGD322" s="96"/>
      <c r="GGE322" s="96"/>
      <c r="GGF322" s="96"/>
      <c r="GGG322" s="96"/>
      <c r="GGH322" s="96"/>
      <c r="GGI322" s="96"/>
      <c r="GGJ322" s="96"/>
      <c r="GGK322" s="96"/>
      <c r="GGL322" s="96"/>
      <c r="GGM322" s="96"/>
      <c r="GGN322" s="96"/>
      <c r="GGO322" s="96"/>
      <c r="GGP322" s="96"/>
      <c r="GGQ322" s="96"/>
      <c r="GGR322" s="96"/>
      <c r="GGS322" s="96"/>
      <c r="GGT322" s="96"/>
      <c r="GGU322" s="96"/>
      <c r="GGV322" s="96"/>
      <c r="GGW322" s="96"/>
      <c r="GGX322" s="96"/>
      <c r="GGY322" s="96"/>
      <c r="GGZ322" s="96"/>
      <c r="GHA322" s="96"/>
      <c r="GHB322" s="96"/>
      <c r="GHC322" s="96"/>
      <c r="GHD322" s="96"/>
      <c r="GHE322" s="96"/>
      <c r="GHF322" s="96"/>
      <c r="GHG322" s="96"/>
      <c r="GHH322" s="96"/>
      <c r="GHI322" s="96"/>
      <c r="GHJ322" s="96"/>
      <c r="GHK322" s="96"/>
      <c r="GHL322" s="96"/>
      <c r="GHM322" s="96"/>
      <c r="GHN322" s="96"/>
      <c r="GHO322" s="96"/>
      <c r="GHP322" s="96"/>
      <c r="GHQ322" s="96"/>
      <c r="GHR322" s="96"/>
      <c r="GHS322" s="96"/>
      <c r="GHT322" s="96"/>
      <c r="GHU322" s="96"/>
      <c r="GHV322" s="96"/>
      <c r="GHW322" s="96"/>
      <c r="GHX322" s="96"/>
      <c r="GHY322" s="96"/>
      <c r="GHZ322" s="96"/>
      <c r="GIA322" s="96"/>
      <c r="GIB322" s="96"/>
      <c r="GIC322" s="96"/>
      <c r="GID322" s="96"/>
      <c r="GIE322" s="96"/>
      <c r="GIF322" s="96"/>
      <c r="GIG322" s="96"/>
      <c r="GIH322" s="96"/>
      <c r="GII322" s="96"/>
      <c r="GIJ322" s="96"/>
      <c r="GIK322" s="96"/>
      <c r="GIL322" s="96"/>
      <c r="GIM322" s="96"/>
      <c r="GIN322" s="96"/>
      <c r="GIO322" s="96"/>
      <c r="GIP322" s="96"/>
      <c r="GIQ322" s="96"/>
      <c r="GIR322" s="96"/>
      <c r="GIS322" s="96"/>
      <c r="GIT322" s="96"/>
      <c r="GIU322" s="96"/>
      <c r="GIV322" s="96"/>
      <c r="GIW322" s="96"/>
      <c r="GIX322" s="96"/>
      <c r="GIY322" s="96"/>
      <c r="GIZ322" s="96"/>
      <c r="GJA322" s="96"/>
      <c r="GJB322" s="96"/>
      <c r="GJC322" s="96"/>
      <c r="GJD322" s="96"/>
      <c r="GJE322" s="96"/>
      <c r="GJF322" s="96"/>
      <c r="GJG322" s="96"/>
      <c r="GJH322" s="96"/>
      <c r="GJI322" s="96"/>
      <c r="GJJ322" s="96"/>
      <c r="GJK322" s="96"/>
      <c r="GJL322" s="96"/>
      <c r="GJM322" s="96"/>
      <c r="GJN322" s="96"/>
      <c r="GJO322" s="96"/>
      <c r="GJP322" s="96"/>
      <c r="GJQ322" s="96"/>
      <c r="GJR322" s="96"/>
      <c r="GJS322" s="96"/>
      <c r="GJT322" s="96"/>
      <c r="GJU322" s="96"/>
      <c r="GJV322" s="96"/>
      <c r="GJW322" s="96"/>
      <c r="GJX322" s="96"/>
      <c r="GJY322" s="96"/>
      <c r="GJZ322" s="96"/>
      <c r="GKA322" s="96"/>
      <c r="GKB322" s="96"/>
      <c r="GKC322" s="96"/>
      <c r="GKD322" s="96"/>
      <c r="GKE322" s="96"/>
      <c r="GKF322" s="96"/>
      <c r="GKG322" s="96"/>
      <c r="GKH322" s="96"/>
      <c r="GKI322" s="96"/>
      <c r="GKJ322" s="96"/>
      <c r="GKK322" s="96"/>
      <c r="GKL322" s="96"/>
      <c r="GKM322" s="96"/>
      <c r="GKN322" s="96"/>
      <c r="GKO322" s="96"/>
      <c r="GKP322" s="96"/>
      <c r="GKQ322" s="96"/>
      <c r="GKR322" s="96"/>
      <c r="GKS322" s="96"/>
      <c r="GKT322" s="96"/>
      <c r="GKU322" s="96"/>
      <c r="GKV322" s="96"/>
      <c r="GKW322" s="96"/>
      <c r="GKX322" s="96"/>
      <c r="GKY322" s="96"/>
      <c r="GKZ322" s="96"/>
      <c r="GLA322" s="96"/>
      <c r="GLB322" s="96"/>
      <c r="GLC322" s="96"/>
      <c r="GLD322" s="96"/>
      <c r="GLE322" s="96"/>
      <c r="GLF322" s="96"/>
      <c r="GLG322" s="96"/>
      <c r="GLH322" s="96"/>
      <c r="GLI322" s="96"/>
      <c r="GLJ322" s="96"/>
      <c r="GLK322" s="96"/>
      <c r="GLL322" s="96"/>
      <c r="GLM322" s="96"/>
      <c r="GLN322" s="96"/>
      <c r="GLO322" s="96"/>
      <c r="GLP322" s="96"/>
      <c r="GLQ322" s="96"/>
      <c r="GLR322" s="96"/>
      <c r="GLS322" s="96"/>
      <c r="GLT322" s="96"/>
      <c r="GLU322" s="96"/>
      <c r="GLV322" s="96"/>
      <c r="GLW322" s="96"/>
      <c r="GLX322" s="96"/>
      <c r="GLY322" s="96"/>
      <c r="GLZ322" s="96"/>
      <c r="GMA322" s="96"/>
      <c r="GMB322" s="96"/>
      <c r="GMC322" s="96"/>
      <c r="GMD322" s="96"/>
      <c r="GME322" s="96"/>
      <c r="GMF322" s="96"/>
      <c r="GMG322" s="96"/>
      <c r="GMH322" s="96"/>
      <c r="GMI322" s="96"/>
      <c r="GMJ322" s="96"/>
      <c r="GMK322" s="96"/>
      <c r="GML322" s="96"/>
      <c r="GMM322" s="96"/>
      <c r="GMN322" s="96"/>
      <c r="GMO322" s="96"/>
      <c r="GMP322" s="96"/>
      <c r="GMQ322" s="96"/>
      <c r="GMR322" s="96"/>
      <c r="GMS322" s="96"/>
      <c r="GMT322" s="96"/>
      <c r="GMU322" s="96"/>
      <c r="GMV322" s="96"/>
      <c r="GMW322" s="96"/>
      <c r="GMX322" s="96"/>
      <c r="GMY322" s="96"/>
      <c r="GMZ322" s="96"/>
      <c r="GNA322" s="96"/>
      <c r="GNB322" s="96"/>
      <c r="GNC322" s="96"/>
      <c r="GND322" s="96"/>
      <c r="GNE322" s="96"/>
      <c r="GNF322" s="96"/>
      <c r="GNG322" s="96"/>
      <c r="GNH322" s="96"/>
      <c r="GNI322" s="96"/>
      <c r="GNJ322" s="96"/>
      <c r="GNK322" s="96"/>
      <c r="GNL322" s="96"/>
      <c r="GNM322" s="96"/>
      <c r="GNN322" s="96"/>
      <c r="GNO322" s="96"/>
      <c r="GNP322" s="96"/>
      <c r="GNQ322" s="96"/>
      <c r="GNR322" s="96"/>
      <c r="GNS322" s="96"/>
      <c r="GNT322" s="96"/>
      <c r="GNU322" s="96"/>
      <c r="GNV322" s="96"/>
      <c r="GNW322" s="96"/>
      <c r="GNX322" s="96"/>
      <c r="GNY322" s="96"/>
      <c r="GNZ322" s="96"/>
      <c r="GOA322" s="96"/>
      <c r="GOB322" s="96"/>
      <c r="GOC322" s="96"/>
      <c r="GOD322" s="96"/>
      <c r="GOE322" s="96"/>
      <c r="GOF322" s="96"/>
      <c r="GOG322" s="96"/>
      <c r="GOH322" s="96"/>
      <c r="GOI322" s="96"/>
      <c r="GOJ322" s="96"/>
      <c r="GOK322" s="96"/>
      <c r="GOL322" s="96"/>
      <c r="GOM322" s="96"/>
      <c r="GON322" s="96"/>
      <c r="GOO322" s="96"/>
      <c r="GOP322" s="96"/>
      <c r="GOQ322" s="96"/>
      <c r="GOR322" s="96"/>
      <c r="GOS322" s="96"/>
      <c r="GOT322" s="96"/>
      <c r="GOU322" s="96"/>
      <c r="GOV322" s="96"/>
      <c r="GOW322" s="96"/>
      <c r="GOX322" s="96"/>
      <c r="GOY322" s="96"/>
      <c r="GOZ322" s="96"/>
      <c r="GPA322" s="96"/>
      <c r="GPB322" s="96"/>
      <c r="GPC322" s="96"/>
      <c r="GPD322" s="96"/>
      <c r="GPE322" s="96"/>
      <c r="GPF322" s="96"/>
      <c r="GPG322" s="96"/>
      <c r="GPH322" s="96"/>
      <c r="GPI322" s="96"/>
      <c r="GPJ322" s="96"/>
      <c r="GPK322" s="96"/>
      <c r="GPL322" s="96"/>
      <c r="GPM322" s="96"/>
      <c r="GPN322" s="96"/>
      <c r="GPO322" s="96"/>
      <c r="GPP322" s="96"/>
      <c r="GPQ322" s="96"/>
      <c r="GPR322" s="96"/>
      <c r="GPS322" s="96"/>
      <c r="GPT322" s="96"/>
      <c r="GPU322" s="96"/>
      <c r="GPV322" s="96"/>
      <c r="GPW322" s="96"/>
      <c r="GPX322" s="96"/>
      <c r="GPY322" s="96"/>
      <c r="GPZ322" s="96"/>
      <c r="GQA322" s="96"/>
      <c r="GQB322" s="96"/>
      <c r="GQC322" s="96"/>
      <c r="GQD322" s="96"/>
      <c r="GQE322" s="96"/>
      <c r="GQF322" s="96"/>
      <c r="GQG322" s="96"/>
      <c r="GQH322" s="96"/>
      <c r="GQI322" s="96"/>
      <c r="GQJ322" s="96"/>
      <c r="GQK322" s="96"/>
      <c r="GQL322" s="96"/>
      <c r="GQM322" s="96"/>
      <c r="GQN322" s="96"/>
      <c r="GQO322" s="96"/>
      <c r="GQP322" s="96"/>
      <c r="GQQ322" s="96"/>
      <c r="GQR322" s="96"/>
      <c r="GQS322" s="96"/>
      <c r="GQT322" s="96"/>
      <c r="GQU322" s="96"/>
      <c r="GQV322" s="96"/>
      <c r="GQW322" s="96"/>
      <c r="GQX322" s="96"/>
      <c r="GQY322" s="96"/>
      <c r="GQZ322" s="96"/>
      <c r="GRA322" s="96"/>
      <c r="GRB322" s="96"/>
      <c r="GRC322" s="96"/>
      <c r="GRD322" s="96"/>
      <c r="GRE322" s="96"/>
      <c r="GRF322" s="96"/>
      <c r="GRG322" s="96"/>
      <c r="GRH322" s="96"/>
      <c r="GRI322" s="96"/>
      <c r="GRJ322" s="96"/>
      <c r="GRK322" s="96"/>
      <c r="GRL322" s="96"/>
      <c r="GRM322" s="96"/>
      <c r="GRN322" s="96"/>
      <c r="GRO322" s="96"/>
      <c r="GRP322" s="96"/>
      <c r="GRQ322" s="96"/>
      <c r="GRR322" s="96"/>
      <c r="GRS322" s="96"/>
      <c r="GRT322" s="96"/>
      <c r="GRU322" s="96"/>
      <c r="GRV322" s="96"/>
      <c r="GRW322" s="96"/>
      <c r="GRX322" s="96"/>
      <c r="GRY322" s="96"/>
      <c r="GRZ322" s="96"/>
      <c r="GSA322" s="96"/>
      <c r="GSB322" s="96"/>
      <c r="GSC322" s="96"/>
      <c r="GSD322" s="96"/>
      <c r="GSE322" s="96"/>
      <c r="GSF322" s="96"/>
      <c r="GSG322" s="96"/>
      <c r="GSH322" s="96"/>
      <c r="GSI322" s="96"/>
      <c r="GSJ322" s="96"/>
      <c r="GSK322" s="96"/>
      <c r="GSL322" s="96"/>
      <c r="GSM322" s="96"/>
      <c r="GSN322" s="96"/>
      <c r="GSO322" s="96"/>
      <c r="GSP322" s="96"/>
      <c r="GSQ322" s="96"/>
      <c r="GSR322" s="96"/>
      <c r="GSS322" s="96"/>
      <c r="GST322" s="96"/>
      <c r="GSU322" s="96"/>
      <c r="GSV322" s="96"/>
      <c r="GSW322" s="96"/>
      <c r="GSX322" s="96"/>
      <c r="GSY322" s="96"/>
      <c r="GSZ322" s="96"/>
      <c r="GTA322" s="96"/>
      <c r="GTB322" s="96"/>
      <c r="GTC322" s="96"/>
      <c r="GTD322" s="96"/>
      <c r="GTE322" s="96"/>
      <c r="GTF322" s="96"/>
      <c r="GTG322" s="96"/>
      <c r="GTH322" s="96"/>
      <c r="GTI322" s="96"/>
      <c r="GTJ322" s="96"/>
      <c r="GTK322" s="96"/>
      <c r="GTL322" s="96"/>
      <c r="GTM322" s="96"/>
      <c r="GTN322" s="96"/>
      <c r="GTO322" s="96"/>
      <c r="GTP322" s="96"/>
      <c r="GTQ322" s="96"/>
      <c r="GTR322" s="96"/>
      <c r="GTS322" s="96"/>
      <c r="GTT322" s="96"/>
      <c r="GTU322" s="96"/>
      <c r="GTV322" s="96"/>
      <c r="GTW322" s="96"/>
      <c r="GTX322" s="96"/>
      <c r="GTY322" s="96"/>
      <c r="GTZ322" s="96"/>
      <c r="GUA322" s="96"/>
      <c r="GUB322" s="96"/>
      <c r="GUC322" s="96"/>
      <c r="GUD322" s="96"/>
      <c r="GUE322" s="96"/>
      <c r="GUF322" s="96"/>
      <c r="GUG322" s="96"/>
      <c r="GUH322" s="96"/>
      <c r="GUI322" s="96"/>
      <c r="GUJ322" s="96"/>
      <c r="GUK322" s="96"/>
      <c r="GUL322" s="96"/>
      <c r="GUM322" s="96"/>
      <c r="GUN322" s="96"/>
      <c r="GUO322" s="96"/>
      <c r="GUP322" s="96"/>
      <c r="GUQ322" s="96"/>
      <c r="GUR322" s="96"/>
      <c r="GUS322" s="96"/>
      <c r="GUT322" s="96"/>
      <c r="GUU322" s="96"/>
      <c r="GUV322" s="96"/>
      <c r="GUW322" s="96"/>
      <c r="GUX322" s="96"/>
      <c r="GUY322" s="96"/>
      <c r="GUZ322" s="96"/>
      <c r="GVA322" s="96"/>
      <c r="GVB322" s="96"/>
      <c r="GVC322" s="96"/>
      <c r="GVD322" s="96"/>
      <c r="GVE322" s="96"/>
      <c r="GVF322" s="96"/>
      <c r="GVG322" s="96"/>
      <c r="GVH322" s="96"/>
      <c r="GVI322" s="96"/>
      <c r="GVJ322" s="96"/>
      <c r="GVK322" s="96"/>
      <c r="GVL322" s="96"/>
      <c r="GVM322" s="96"/>
      <c r="GVN322" s="96"/>
      <c r="GVO322" s="96"/>
      <c r="GVP322" s="96"/>
      <c r="GVQ322" s="96"/>
      <c r="GVR322" s="96"/>
      <c r="GVS322" s="96"/>
      <c r="GVT322" s="96"/>
      <c r="GVU322" s="96"/>
      <c r="GVV322" s="96"/>
      <c r="GVW322" s="96"/>
      <c r="GVX322" s="96"/>
      <c r="GVY322" s="96"/>
      <c r="GVZ322" s="96"/>
      <c r="GWA322" s="96"/>
      <c r="GWB322" s="96"/>
      <c r="GWC322" s="96"/>
      <c r="GWD322" s="96"/>
      <c r="GWE322" s="96"/>
      <c r="GWF322" s="96"/>
      <c r="GWG322" s="96"/>
      <c r="GWH322" s="96"/>
      <c r="GWI322" s="96"/>
      <c r="GWJ322" s="96"/>
      <c r="GWK322" s="96"/>
      <c r="GWL322" s="96"/>
      <c r="GWM322" s="96"/>
      <c r="GWN322" s="96"/>
      <c r="GWO322" s="96"/>
      <c r="GWP322" s="96"/>
      <c r="GWQ322" s="96"/>
      <c r="GWR322" s="96"/>
      <c r="GWS322" s="96"/>
      <c r="GWT322" s="96"/>
      <c r="GWU322" s="96"/>
      <c r="GWV322" s="96"/>
      <c r="GWW322" s="96"/>
      <c r="GWX322" s="96"/>
      <c r="GWY322" s="96"/>
      <c r="GWZ322" s="96"/>
      <c r="GXA322" s="96"/>
      <c r="GXB322" s="96"/>
      <c r="GXC322" s="96"/>
      <c r="GXD322" s="96"/>
      <c r="GXE322" s="96"/>
      <c r="GXF322" s="96"/>
      <c r="GXG322" s="96"/>
      <c r="GXH322" s="96"/>
      <c r="GXI322" s="96"/>
      <c r="GXJ322" s="96"/>
      <c r="GXK322" s="96"/>
      <c r="GXL322" s="96"/>
      <c r="GXM322" s="96"/>
      <c r="GXN322" s="96"/>
      <c r="GXO322" s="96"/>
      <c r="GXP322" s="96"/>
      <c r="GXQ322" s="96"/>
      <c r="GXR322" s="96"/>
      <c r="GXS322" s="96"/>
      <c r="GXT322" s="96"/>
      <c r="GXU322" s="96"/>
      <c r="GXV322" s="96"/>
      <c r="GXW322" s="96"/>
      <c r="GXX322" s="96"/>
      <c r="GXY322" s="96"/>
      <c r="GXZ322" s="96"/>
      <c r="GYA322" s="96"/>
      <c r="GYB322" s="96"/>
      <c r="GYC322" s="96"/>
      <c r="GYD322" s="96"/>
      <c r="GYE322" s="96"/>
      <c r="GYF322" s="96"/>
      <c r="GYG322" s="96"/>
      <c r="GYH322" s="96"/>
      <c r="GYI322" s="96"/>
      <c r="GYJ322" s="96"/>
      <c r="GYK322" s="96"/>
      <c r="GYL322" s="96"/>
      <c r="GYM322" s="96"/>
      <c r="GYN322" s="96"/>
      <c r="GYO322" s="96"/>
      <c r="GYP322" s="96"/>
      <c r="GYQ322" s="96"/>
      <c r="GYR322" s="96"/>
      <c r="GYS322" s="96"/>
      <c r="GYT322" s="96"/>
      <c r="GYU322" s="96"/>
      <c r="GYV322" s="96"/>
      <c r="GYW322" s="96"/>
      <c r="GYX322" s="96"/>
      <c r="GYY322" s="96"/>
      <c r="GYZ322" s="96"/>
      <c r="GZA322" s="96"/>
      <c r="GZB322" s="96"/>
      <c r="GZC322" s="96"/>
      <c r="GZD322" s="96"/>
      <c r="GZE322" s="96"/>
      <c r="GZF322" s="96"/>
      <c r="GZG322" s="96"/>
      <c r="GZH322" s="96"/>
      <c r="GZI322" s="96"/>
      <c r="GZJ322" s="96"/>
      <c r="GZK322" s="96"/>
      <c r="GZL322" s="96"/>
      <c r="GZM322" s="96"/>
      <c r="GZN322" s="96"/>
      <c r="GZO322" s="96"/>
      <c r="GZP322" s="96"/>
      <c r="GZQ322" s="96"/>
      <c r="GZR322" s="96"/>
      <c r="GZS322" s="96"/>
      <c r="GZT322" s="96"/>
      <c r="GZU322" s="96"/>
      <c r="GZV322" s="96"/>
      <c r="GZW322" s="96"/>
      <c r="GZX322" s="96"/>
      <c r="GZY322" s="96"/>
      <c r="GZZ322" s="96"/>
      <c r="HAA322" s="96"/>
      <c r="HAB322" s="96"/>
      <c r="HAC322" s="96"/>
      <c r="HAD322" s="96"/>
      <c r="HAE322" s="96"/>
      <c r="HAF322" s="96"/>
      <c r="HAG322" s="96"/>
      <c r="HAH322" s="96"/>
      <c r="HAI322" s="96"/>
      <c r="HAJ322" s="96"/>
      <c r="HAK322" s="96"/>
      <c r="HAL322" s="96"/>
      <c r="HAM322" s="96"/>
      <c r="HAN322" s="96"/>
      <c r="HAO322" s="96"/>
      <c r="HAP322" s="96"/>
      <c r="HAQ322" s="96"/>
      <c r="HAR322" s="96"/>
      <c r="HAS322" s="96"/>
      <c r="HAT322" s="96"/>
      <c r="HAU322" s="96"/>
      <c r="HAV322" s="96"/>
      <c r="HAW322" s="96"/>
      <c r="HAX322" s="96"/>
      <c r="HAY322" s="96"/>
      <c r="HAZ322" s="96"/>
      <c r="HBA322" s="96"/>
      <c r="HBB322" s="96"/>
      <c r="HBC322" s="96"/>
      <c r="HBD322" s="96"/>
      <c r="HBE322" s="96"/>
      <c r="HBF322" s="96"/>
      <c r="HBG322" s="96"/>
      <c r="HBH322" s="96"/>
      <c r="HBI322" s="96"/>
      <c r="HBJ322" s="96"/>
      <c r="HBK322" s="96"/>
      <c r="HBL322" s="96"/>
      <c r="HBM322" s="96"/>
      <c r="HBN322" s="96"/>
      <c r="HBO322" s="96"/>
      <c r="HBP322" s="96"/>
      <c r="HBQ322" s="96"/>
      <c r="HBR322" s="96"/>
      <c r="HBS322" s="96"/>
      <c r="HBT322" s="96"/>
      <c r="HBU322" s="96"/>
      <c r="HBV322" s="96"/>
      <c r="HBW322" s="96"/>
      <c r="HBX322" s="96"/>
      <c r="HBY322" s="96"/>
      <c r="HBZ322" s="96"/>
      <c r="HCA322" s="96"/>
      <c r="HCB322" s="96"/>
      <c r="HCC322" s="96"/>
      <c r="HCD322" s="96"/>
      <c r="HCE322" s="96"/>
      <c r="HCF322" s="96"/>
      <c r="HCG322" s="96"/>
      <c r="HCH322" s="96"/>
      <c r="HCI322" s="96"/>
      <c r="HCJ322" s="96"/>
      <c r="HCK322" s="96"/>
      <c r="HCL322" s="96"/>
      <c r="HCM322" s="96"/>
      <c r="HCN322" s="96"/>
      <c r="HCO322" s="96"/>
      <c r="HCP322" s="96"/>
      <c r="HCQ322" s="96"/>
      <c r="HCR322" s="96"/>
      <c r="HCS322" s="96"/>
      <c r="HCT322" s="96"/>
      <c r="HCU322" s="96"/>
      <c r="HCV322" s="96"/>
      <c r="HCW322" s="96"/>
      <c r="HCX322" s="96"/>
      <c r="HCY322" s="96"/>
      <c r="HCZ322" s="96"/>
      <c r="HDA322" s="96"/>
      <c r="HDB322" s="96"/>
      <c r="HDC322" s="96"/>
      <c r="HDD322" s="96"/>
      <c r="HDE322" s="96"/>
      <c r="HDF322" s="96"/>
      <c r="HDG322" s="96"/>
      <c r="HDH322" s="96"/>
      <c r="HDI322" s="96"/>
      <c r="HDJ322" s="96"/>
      <c r="HDK322" s="96"/>
      <c r="HDL322" s="96"/>
      <c r="HDM322" s="96"/>
      <c r="HDN322" s="96"/>
      <c r="HDO322" s="96"/>
      <c r="HDP322" s="96"/>
      <c r="HDQ322" s="96"/>
      <c r="HDR322" s="96"/>
      <c r="HDS322" s="96"/>
      <c r="HDT322" s="96"/>
      <c r="HDU322" s="96"/>
      <c r="HDV322" s="96"/>
      <c r="HDW322" s="96"/>
      <c r="HDX322" s="96"/>
      <c r="HDY322" s="96"/>
      <c r="HDZ322" s="96"/>
      <c r="HEA322" s="96"/>
      <c r="HEB322" s="96"/>
      <c r="HEC322" s="96"/>
      <c r="HED322" s="96"/>
      <c r="HEE322" s="96"/>
      <c r="HEF322" s="96"/>
      <c r="HEG322" s="96"/>
      <c r="HEH322" s="96"/>
      <c r="HEI322" s="96"/>
      <c r="HEJ322" s="96"/>
      <c r="HEK322" s="96"/>
      <c r="HEL322" s="96"/>
      <c r="HEM322" s="96"/>
      <c r="HEN322" s="96"/>
      <c r="HEO322" s="96"/>
      <c r="HEP322" s="96"/>
      <c r="HEQ322" s="96"/>
      <c r="HER322" s="96"/>
      <c r="HES322" s="96"/>
      <c r="HET322" s="96"/>
      <c r="HEU322" s="96"/>
      <c r="HEV322" s="96"/>
      <c r="HEW322" s="96"/>
      <c r="HEX322" s="96"/>
      <c r="HEY322" s="96"/>
      <c r="HEZ322" s="96"/>
      <c r="HFA322" s="96"/>
      <c r="HFB322" s="96"/>
      <c r="HFC322" s="96"/>
      <c r="HFD322" s="96"/>
      <c r="HFE322" s="96"/>
      <c r="HFF322" s="96"/>
      <c r="HFG322" s="96"/>
      <c r="HFH322" s="96"/>
      <c r="HFI322" s="96"/>
      <c r="HFJ322" s="96"/>
      <c r="HFK322" s="96"/>
      <c r="HFL322" s="96"/>
      <c r="HFM322" s="96"/>
      <c r="HFN322" s="96"/>
      <c r="HFO322" s="96"/>
      <c r="HFP322" s="96"/>
      <c r="HFQ322" s="96"/>
      <c r="HFR322" s="96"/>
      <c r="HFS322" s="96"/>
      <c r="HFT322" s="96"/>
      <c r="HFU322" s="96"/>
      <c r="HFV322" s="96"/>
      <c r="HFW322" s="96"/>
      <c r="HFX322" s="96"/>
      <c r="HFY322" s="96"/>
      <c r="HFZ322" s="96"/>
      <c r="HGA322" s="96"/>
      <c r="HGB322" s="96"/>
      <c r="HGC322" s="96"/>
      <c r="HGD322" s="96"/>
      <c r="HGE322" s="96"/>
      <c r="HGF322" s="96"/>
      <c r="HGG322" s="96"/>
      <c r="HGH322" s="96"/>
      <c r="HGI322" s="96"/>
      <c r="HGJ322" s="96"/>
      <c r="HGK322" s="96"/>
      <c r="HGL322" s="96"/>
      <c r="HGM322" s="96"/>
      <c r="HGN322" s="96"/>
      <c r="HGO322" s="96"/>
      <c r="HGP322" s="96"/>
      <c r="HGQ322" s="96"/>
      <c r="HGR322" s="96"/>
      <c r="HGS322" s="96"/>
      <c r="HGT322" s="96"/>
      <c r="HGU322" s="96"/>
      <c r="HGV322" s="96"/>
      <c r="HGW322" s="96"/>
      <c r="HGX322" s="96"/>
      <c r="HGY322" s="96"/>
      <c r="HGZ322" s="96"/>
      <c r="HHA322" s="96"/>
      <c r="HHB322" s="96"/>
      <c r="HHC322" s="96"/>
      <c r="HHD322" s="96"/>
      <c r="HHE322" s="96"/>
      <c r="HHF322" s="96"/>
      <c r="HHG322" s="96"/>
      <c r="HHH322" s="96"/>
      <c r="HHI322" s="96"/>
      <c r="HHJ322" s="96"/>
      <c r="HHK322" s="96"/>
      <c r="HHL322" s="96"/>
      <c r="HHM322" s="96"/>
      <c r="HHN322" s="96"/>
      <c r="HHO322" s="96"/>
      <c r="HHP322" s="96"/>
      <c r="HHQ322" s="96"/>
      <c r="HHR322" s="96"/>
      <c r="HHS322" s="96"/>
      <c r="HHT322" s="96"/>
      <c r="HHU322" s="96"/>
      <c r="HHV322" s="96"/>
      <c r="HHW322" s="96"/>
      <c r="HHX322" s="96"/>
      <c r="HHY322" s="96"/>
      <c r="HHZ322" s="96"/>
      <c r="HIA322" s="96"/>
      <c r="HIB322" s="96"/>
      <c r="HIC322" s="96"/>
      <c r="HID322" s="96"/>
      <c r="HIE322" s="96"/>
      <c r="HIF322" s="96"/>
      <c r="HIG322" s="96"/>
      <c r="HIH322" s="96"/>
      <c r="HII322" s="96"/>
      <c r="HIJ322" s="96"/>
      <c r="HIK322" s="96"/>
      <c r="HIL322" s="96"/>
      <c r="HIM322" s="96"/>
      <c r="HIN322" s="96"/>
      <c r="HIO322" s="96"/>
      <c r="HIP322" s="96"/>
      <c r="HIQ322" s="96"/>
      <c r="HIR322" s="96"/>
      <c r="HIS322" s="96"/>
      <c r="HIT322" s="96"/>
      <c r="HIU322" s="96"/>
      <c r="HIV322" s="96"/>
      <c r="HIW322" s="96"/>
      <c r="HIX322" s="96"/>
      <c r="HIY322" s="96"/>
      <c r="HIZ322" s="96"/>
      <c r="HJA322" s="96"/>
      <c r="HJB322" s="96"/>
      <c r="HJC322" s="96"/>
      <c r="HJD322" s="96"/>
      <c r="HJE322" s="96"/>
      <c r="HJF322" s="96"/>
      <c r="HJG322" s="96"/>
      <c r="HJH322" s="96"/>
      <c r="HJI322" s="96"/>
      <c r="HJJ322" s="96"/>
      <c r="HJK322" s="96"/>
      <c r="HJL322" s="96"/>
      <c r="HJM322" s="96"/>
      <c r="HJN322" s="96"/>
      <c r="HJO322" s="96"/>
      <c r="HJP322" s="96"/>
      <c r="HJQ322" s="96"/>
      <c r="HJR322" s="96"/>
      <c r="HJS322" s="96"/>
      <c r="HJT322" s="96"/>
      <c r="HJU322" s="96"/>
      <c r="HJV322" s="96"/>
      <c r="HJW322" s="96"/>
      <c r="HJX322" s="96"/>
      <c r="HJY322" s="96"/>
      <c r="HJZ322" s="96"/>
      <c r="HKA322" s="96"/>
      <c r="HKB322" s="96"/>
      <c r="HKC322" s="96"/>
      <c r="HKD322" s="96"/>
      <c r="HKE322" s="96"/>
      <c r="HKF322" s="96"/>
      <c r="HKG322" s="96"/>
      <c r="HKH322" s="96"/>
      <c r="HKI322" s="96"/>
      <c r="HKJ322" s="96"/>
      <c r="HKK322" s="96"/>
      <c r="HKL322" s="96"/>
      <c r="HKM322" s="96"/>
      <c r="HKN322" s="96"/>
      <c r="HKO322" s="96"/>
      <c r="HKP322" s="96"/>
      <c r="HKQ322" s="96"/>
      <c r="HKR322" s="96"/>
      <c r="HKS322" s="96"/>
      <c r="HKT322" s="96"/>
      <c r="HKU322" s="96"/>
      <c r="HKV322" s="96"/>
      <c r="HKW322" s="96"/>
      <c r="HKX322" s="96"/>
      <c r="HKY322" s="96"/>
      <c r="HKZ322" s="96"/>
      <c r="HLA322" s="96"/>
      <c r="HLB322" s="96"/>
      <c r="HLC322" s="96"/>
      <c r="HLD322" s="96"/>
      <c r="HLE322" s="96"/>
      <c r="HLF322" s="96"/>
      <c r="HLG322" s="96"/>
      <c r="HLH322" s="96"/>
      <c r="HLI322" s="96"/>
      <c r="HLJ322" s="96"/>
      <c r="HLK322" s="96"/>
      <c r="HLL322" s="96"/>
      <c r="HLM322" s="96"/>
      <c r="HLN322" s="96"/>
      <c r="HLO322" s="96"/>
      <c r="HLP322" s="96"/>
      <c r="HLQ322" s="96"/>
      <c r="HLR322" s="96"/>
      <c r="HLS322" s="96"/>
      <c r="HLT322" s="96"/>
      <c r="HLU322" s="96"/>
      <c r="HLV322" s="96"/>
      <c r="HLW322" s="96"/>
      <c r="HLX322" s="96"/>
      <c r="HLY322" s="96"/>
      <c r="HLZ322" s="96"/>
      <c r="HMA322" s="96"/>
      <c r="HMB322" s="96"/>
      <c r="HMC322" s="96"/>
      <c r="HMD322" s="96"/>
      <c r="HME322" s="96"/>
      <c r="HMF322" s="96"/>
      <c r="HMG322" s="96"/>
      <c r="HMH322" s="96"/>
      <c r="HMI322" s="96"/>
      <c r="HMJ322" s="96"/>
      <c r="HMK322" s="96"/>
      <c r="HML322" s="96"/>
      <c r="HMM322" s="96"/>
      <c r="HMN322" s="96"/>
      <c r="HMO322" s="96"/>
      <c r="HMP322" s="96"/>
      <c r="HMQ322" s="96"/>
      <c r="HMR322" s="96"/>
      <c r="HMS322" s="96"/>
      <c r="HMT322" s="96"/>
      <c r="HMU322" s="96"/>
      <c r="HMV322" s="96"/>
      <c r="HMW322" s="96"/>
      <c r="HMX322" s="96"/>
      <c r="HMY322" s="96"/>
      <c r="HMZ322" s="96"/>
      <c r="HNA322" s="96"/>
      <c r="HNB322" s="96"/>
      <c r="HNC322" s="96"/>
      <c r="HND322" s="96"/>
      <c r="HNE322" s="96"/>
      <c r="HNF322" s="96"/>
      <c r="HNG322" s="96"/>
      <c r="HNH322" s="96"/>
      <c r="HNI322" s="96"/>
      <c r="HNJ322" s="96"/>
      <c r="HNK322" s="96"/>
      <c r="HNL322" s="96"/>
      <c r="HNM322" s="96"/>
      <c r="HNN322" s="96"/>
      <c r="HNO322" s="96"/>
      <c r="HNP322" s="96"/>
      <c r="HNQ322" s="96"/>
      <c r="HNR322" s="96"/>
      <c r="HNS322" s="96"/>
      <c r="HNT322" s="96"/>
      <c r="HNU322" s="96"/>
      <c r="HNV322" s="96"/>
      <c r="HNW322" s="96"/>
      <c r="HNX322" s="96"/>
      <c r="HNY322" s="96"/>
      <c r="HNZ322" s="96"/>
      <c r="HOA322" s="96"/>
      <c r="HOB322" s="96"/>
      <c r="HOC322" s="96"/>
      <c r="HOD322" s="96"/>
      <c r="HOE322" s="96"/>
      <c r="HOF322" s="96"/>
      <c r="HOG322" s="96"/>
      <c r="HOH322" s="96"/>
      <c r="HOI322" s="96"/>
      <c r="HOJ322" s="96"/>
      <c r="HOK322" s="96"/>
      <c r="HOL322" s="96"/>
      <c r="HOM322" s="96"/>
      <c r="HON322" s="96"/>
      <c r="HOO322" s="96"/>
      <c r="HOP322" s="96"/>
      <c r="HOQ322" s="96"/>
      <c r="HOR322" s="96"/>
      <c r="HOS322" s="96"/>
      <c r="HOT322" s="96"/>
      <c r="HOU322" s="96"/>
      <c r="HOV322" s="96"/>
      <c r="HOW322" s="96"/>
      <c r="HOX322" s="96"/>
      <c r="HOY322" s="96"/>
      <c r="HOZ322" s="96"/>
      <c r="HPA322" s="96"/>
      <c r="HPB322" s="96"/>
      <c r="HPC322" s="96"/>
      <c r="HPD322" s="96"/>
      <c r="HPE322" s="96"/>
      <c r="HPF322" s="96"/>
      <c r="HPG322" s="96"/>
      <c r="HPH322" s="96"/>
      <c r="HPI322" s="96"/>
      <c r="HPJ322" s="96"/>
      <c r="HPK322" s="96"/>
      <c r="HPL322" s="96"/>
      <c r="HPM322" s="96"/>
      <c r="HPN322" s="96"/>
      <c r="HPO322" s="96"/>
      <c r="HPP322" s="96"/>
      <c r="HPQ322" s="96"/>
      <c r="HPR322" s="96"/>
      <c r="HPS322" s="96"/>
      <c r="HPT322" s="96"/>
      <c r="HPU322" s="96"/>
      <c r="HPV322" s="96"/>
      <c r="HPW322" s="96"/>
      <c r="HPX322" s="96"/>
      <c r="HPY322" s="96"/>
      <c r="HPZ322" s="96"/>
      <c r="HQA322" s="96"/>
      <c r="HQB322" s="96"/>
      <c r="HQC322" s="96"/>
      <c r="HQD322" s="96"/>
      <c r="HQE322" s="96"/>
      <c r="HQF322" s="96"/>
      <c r="HQG322" s="96"/>
      <c r="HQH322" s="96"/>
      <c r="HQI322" s="96"/>
      <c r="HQJ322" s="96"/>
      <c r="HQK322" s="96"/>
      <c r="HQL322" s="96"/>
      <c r="HQM322" s="96"/>
      <c r="HQN322" s="96"/>
      <c r="HQO322" s="96"/>
      <c r="HQP322" s="96"/>
      <c r="HQQ322" s="96"/>
      <c r="HQR322" s="96"/>
      <c r="HQS322" s="96"/>
      <c r="HQT322" s="96"/>
      <c r="HQU322" s="96"/>
      <c r="HQV322" s="96"/>
      <c r="HQW322" s="96"/>
      <c r="HQX322" s="96"/>
      <c r="HQY322" s="96"/>
      <c r="HQZ322" s="96"/>
      <c r="HRA322" s="96"/>
      <c r="HRB322" s="96"/>
      <c r="HRC322" s="96"/>
      <c r="HRD322" s="96"/>
      <c r="HRE322" s="96"/>
      <c r="HRF322" s="96"/>
      <c r="HRG322" s="96"/>
      <c r="HRH322" s="96"/>
      <c r="HRI322" s="96"/>
      <c r="HRJ322" s="96"/>
      <c r="HRK322" s="96"/>
      <c r="HRL322" s="96"/>
      <c r="HRM322" s="96"/>
      <c r="HRN322" s="96"/>
      <c r="HRO322" s="96"/>
      <c r="HRP322" s="96"/>
      <c r="HRQ322" s="96"/>
      <c r="HRR322" s="96"/>
      <c r="HRS322" s="96"/>
      <c r="HRT322" s="96"/>
      <c r="HRU322" s="96"/>
      <c r="HRV322" s="96"/>
      <c r="HRW322" s="96"/>
      <c r="HRX322" s="96"/>
      <c r="HRY322" s="96"/>
      <c r="HRZ322" s="96"/>
      <c r="HSA322" s="96"/>
      <c r="HSB322" s="96"/>
      <c r="HSC322" s="96"/>
      <c r="HSD322" s="96"/>
      <c r="HSE322" s="96"/>
      <c r="HSF322" s="96"/>
      <c r="HSG322" s="96"/>
      <c r="HSH322" s="96"/>
      <c r="HSI322" s="96"/>
      <c r="HSJ322" s="96"/>
      <c r="HSK322" s="96"/>
      <c r="HSL322" s="96"/>
      <c r="HSM322" s="96"/>
      <c r="HSN322" s="96"/>
      <c r="HSO322" s="96"/>
      <c r="HSP322" s="96"/>
      <c r="HSQ322" s="96"/>
      <c r="HSR322" s="96"/>
      <c r="HSS322" s="96"/>
      <c r="HST322" s="96"/>
      <c r="HSU322" s="96"/>
      <c r="HSV322" s="96"/>
      <c r="HSW322" s="96"/>
      <c r="HSX322" s="96"/>
      <c r="HSY322" s="96"/>
      <c r="HSZ322" s="96"/>
      <c r="HTA322" s="96"/>
      <c r="HTB322" s="96"/>
      <c r="HTC322" s="96"/>
      <c r="HTD322" s="96"/>
      <c r="HTE322" s="96"/>
      <c r="HTF322" s="96"/>
      <c r="HTG322" s="96"/>
      <c r="HTH322" s="96"/>
      <c r="HTI322" s="96"/>
      <c r="HTJ322" s="96"/>
      <c r="HTK322" s="96"/>
      <c r="HTL322" s="96"/>
      <c r="HTM322" s="96"/>
      <c r="HTN322" s="96"/>
      <c r="HTO322" s="96"/>
      <c r="HTP322" s="96"/>
      <c r="HTQ322" s="96"/>
      <c r="HTR322" s="96"/>
      <c r="HTS322" s="96"/>
      <c r="HTT322" s="96"/>
      <c r="HTU322" s="96"/>
      <c r="HTV322" s="96"/>
      <c r="HTW322" s="96"/>
      <c r="HTX322" s="96"/>
      <c r="HTY322" s="96"/>
      <c r="HTZ322" s="96"/>
      <c r="HUA322" s="96"/>
      <c r="HUB322" s="96"/>
      <c r="HUC322" s="96"/>
      <c r="HUD322" s="96"/>
      <c r="HUE322" s="96"/>
      <c r="HUF322" s="96"/>
      <c r="HUG322" s="96"/>
      <c r="HUH322" s="96"/>
      <c r="HUI322" s="96"/>
      <c r="HUJ322" s="96"/>
      <c r="HUK322" s="96"/>
      <c r="HUL322" s="96"/>
      <c r="HUM322" s="96"/>
      <c r="HUN322" s="96"/>
      <c r="HUO322" s="96"/>
      <c r="HUP322" s="96"/>
      <c r="HUQ322" s="96"/>
      <c r="HUR322" s="96"/>
      <c r="HUS322" s="96"/>
      <c r="HUT322" s="96"/>
      <c r="HUU322" s="96"/>
      <c r="HUV322" s="96"/>
      <c r="HUW322" s="96"/>
      <c r="HUX322" s="96"/>
      <c r="HUY322" s="96"/>
      <c r="HUZ322" s="96"/>
      <c r="HVA322" s="96"/>
      <c r="HVB322" s="96"/>
      <c r="HVC322" s="96"/>
      <c r="HVD322" s="96"/>
      <c r="HVE322" s="96"/>
      <c r="HVF322" s="96"/>
      <c r="HVG322" s="96"/>
      <c r="HVH322" s="96"/>
      <c r="HVI322" s="96"/>
      <c r="HVJ322" s="96"/>
      <c r="HVK322" s="96"/>
      <c r="HVL322" s="96"/>
      <c r="HVM322" s="96"/>
      <c r="HVN322" s="96"/>
      <c r="HVO322" s="96"/>
      <c r="HVP322" s="96"/>
      <c r="HVQ322" s="96"/>
      <c r="HVR322" s="96"/>
      <c r="HVS322" s="96"/>
      <c r="HVT322" s="96"/>
      <c r="HVU322" s="96"/>
      <c r="HVV322" s="96"/>
      <c r="HVW322" s="96"/>
      <c r="HVX322" s="96"/>
      <c r="HVY322" s="96"/>
      <c r="HVZ322" s="96"/>
      <c r="HWA322" s="96"/>
      <c r="HWB322" s="96"/>
      <c r="HWC322" s="96"/>
      <c r="HWD322" s="96"/>
      <c r="HWE322" s="96"/>
      <c r="HWF322" s="96"/>
      <c r="HWG322" s="96"/>
      <c r="HWH322" s="96"/>
      <c r="HWI322" s="96"/>
      <c r="HWJ322" s="96"/>
      <c r="HWK322" s="96"/>
      <c r="HWL322" s="96"/>
      <c r="HWM322" s="96"/>
      <c r="HWN322" s="96"/>
      <c r="HWO322" s="96"/>
      <c r="HWP322" s="96"/>
      <c r="HWQ322" s="96"/>
      <c r="HWR322" s="96"/>
      <c r="HWS322" s="96"/>
      <c r="HWT322" s="96"/>
      <c r="HWU322" s="96"/>
      <c r="HWV322" s="96"/>
      <c r="HWW322" s="96"/>
      <c r="HWX322" s="96"/>
      <c r="HWY322" s="96"/>
      <c r="HWZ322" s="96"/>
      <c r="HXA322" s="96"/>
      <c r="HXB322" s="96"/>
      <c r="HXC322" s="96"/>
      <c r="HXD322" s="96"/>
      <c r="HXE322" s="96"/>
      <c r="HXF322" s="96"/>
      <c r="HXG322" s="96"/>
      <c r="HXH322" s="96"/>
      <c r="HXI322" s="96"/>
      <c r="HXJ322" s="96"/>
      <c r="HXK322" s="96"/>
      <c r="HXL322" s="96"/>
      <c r="HXM322" s="96"/>
      <c r="HXN322" s="96"/>
      <c r="HXO322" s="96"/>
      <c r="HXP322" s="96"/>
      <c r="HXQ322" s="96"/>
      <c r="HXR322" s="96"/>
      <c r="HXS322" s="96"/>
      <c r="HXT322" s="96"/>
      <c r="HXU322" s="96"/>
      <c r="HXV322" s="96"/>
      <c r="HXW322" s="96"/>
      <c r="HXX322" s="96"/>
      <c r="HXY322" s="96"/>
      <c r="HXZ322" s="96"/>
      <c r="HYA322" s="96"/>
      <c r="HYB322" s="96"/>
      <c r="HYC322" s="96"/>
      <c r="HYD322" s="96"/>
      <c r="HYE322" s="96"/>
      <c r="HYF322" s="96"/>
      <c r="HYG322" s="96"/>
      <c r="HYH322" s="96"/>
      <c r="HYI322" s="96"/>
      <c r="HYJ322" s="96"/>
      <c r="HYK322" s="96"/>
      <c r="HYL322" s="96"/>
      <c r="HYM322" s="96"/>
      <c r="HYN322" s="96"/>
      <c r="HYO322" s="96"/>
      <c r="HYP322" s="96"/>
      <c r="HYQ322" s="96"/>
      <c r="HYR322" s="96"/>
      <c r="HYS322" s="96"/>
      <c r="HYT322" s="96"/>
      <c r="HYU322" s="96"/>
      <c r="HYV322" s="96"/>
      <c r="HYW322" s="96"/>
      <c r="HYX322" s="96"/>
      <c r="HYY322" s="96"/>
      <c r="HYZ322" s="96"/>
      <c r="HZA322" s="96"/>
      <c r="HZB322" s="96"/>
      <c r="HZC322" s="96"/>
      <c r="HZD322" s="96"/>
      <c r="HZE322" s="96"/>
      <c r="HZF322" s="96"/>
      <c r="HZG322" s="96"/>
      <c r="HZH322" s="96"/>
      <c r="HZI322" s="96"/>
      <c r="HZJ322" s="96"/>
      <c r="HZK322" s="96"/>
      <c r="HZL322" s="96"/>
      <c r="HZM322" s="96"/>
      <c r="HZN322" s="96"/>
      <c r="HZO322" s="96"/>
      <c r="HZP322" s="96"/>
      <c r="HZQ322" s="96"/>
      <c r="HZR322" s="96"/>
      <c r="HZS322" s="96"/>
      <c r="HZT322" s="96"/>
      <c r="HZU322" s="96"/>
      <c r="HZV322" s="96"/>
      <c r="HZW322" s="96"/>
      <c r="HZX322" s="96"/>
      <c r="HZY322" s="96"/>
      <c r="HZZ322" s="96"/>
      <c r="IAA322" s="96"/>
      <c r="IAB322" s="96"/>
      <c r="IAC322" s="96"/>
      <c r="IAD322" s="96"/>
      <c r="IAE322" s="96"/>
      <c r="IAF322" s="96"/>
      <c r="IAG322" s="96"/>
      <c r="IAH322" s="96"/>
      <c r="IAI322" s="96"/>
      <c r="IAJ322" s="96"/>
      <c r="IAK322" s="96"/>
      <c r="IAL322" s="96"/>
      <c r="IAM322" s="96"/>
      <c r="IAN322" s="96"/>
      <c r="IAO322" s="96"/>
      <c r="IAP322" s="96"/>
      <c r="IAQ322" s="96"/>
      <c r="IAR322" s="96"/>
      <c r="IAS322" s="96"/>
      <c r="IAT322" s="96"/>
      <c r="IAU322" s="96"/>
      <c r="IAV322" s="96"/>
      <c r="IAW322" s="96"/>
      <c r="IAX322" s="96"/>
      <c r="IAY322" s="96"/>
      <c r="IAZ322" s="96"/>
      <c r="IBA322" s="96"/>
      <c r="IBB322" s="96"/>
      <c r="IBC322" s="96"/>
      <c r="IBD322" s="96"/>
      <c r="IBE322" s="96"/>
      <c r="IBF322" s="96"/>
      <c r="IBG322" s="96"/>
      <c r="IBH322" s="96"/>
      <c r="IBI322" s="96"/>
      <c r="IBJ322" s="96"/>
      <c r="IBK322" s="96"/>
      <c r="IBL322" s="96"/>
      <c r="IBM322" s="96"/>
      <c r="IBN322" s="96"/>
      <c r="IBO322" s="96"/>
      <c r="IBP322" s="96"/>
      <c r="IBQ322" s="96"/>
      <c r="IBR322" s="96"/>
      <c r="IBS322" s="96"/>
      <c r="IBT322" s="96"/>
      <c r="IBU322" s="96"/>
      <c r="IBV322" s="96"/>
      <c r="IBW322" s="96"/>
      <c r="IBX322" s="96"/>
      <c r="IBY322" s="96"/>
      <c r="IBZ322" s="96"/>
      <c r="ICA322" s="96"/>
      <c r="ICB322" s="96"/>
      <c r="ICC322" s="96"/>
      <c r="ICD322" s="96"/>
      <c r="ICE322" s="96"/>
      <c r="ICF322" s="96"/>
      <c r="ICG322" s="96"/>
      <c r="ICH322" s="96"/>
      <c r="ICI322" s="96"/>
      <c r="ICJ322" s="96"/>
      <c r="ICK322" s="96"/>
      <c r="ICL322" s="96"/>
      <c r="ICM322" s="96"/>
      <c r="ICN322" s="96"/>
      <c r="ICO322" s="96"/>
      <c r="ICP322" s="96"/>
      <c r="ICQ322" s="96"/>
      <c r="ICR322" s="96"/>
      <c r="ICS322" s="96"/>
      <c r="ICT322" s="96"/>
      <c r="ICU322" s="96"/>
      <c r="ICV322" s="96"/>
      <c r="ICW322" s="96"/>
      <c r="ICX322" s="96"/>
      <c r="ICY322" s="96"/>
      <c r="ICZ322" s="96"/>
      <c r="IDA322" s="96"/>
      <c r="IDB322" s="96"/>
      <c r="IDC322" s="96"/>
      <c r="IDD322" s="96"/>
      <c r="IDE322" s="96"/>
      <c r="IDF322" s="96"/>
      <c r="IDG322" s="96"/>
      <c r="IDH322" s="96"/>
      <c r="IDI322" s="96"/>
      <c r="IDJ322" s="96"/>
      <c r="IDK322" s="96"/>
      <c r="IDL322" s="96"/>
      <c r="IDM322" s="96"/>
      <c r="IDN322" s="96"/>
      <c r="IDO322" s="96"/>
      <c r="IDP322" s="96"/>
      <c r="IDQ322" s="96"/>
      <c r="IDR322" s="96"/>
      <c r="IDS322" s="96"/>
      <c r="IDT322" s="96"/>
      <c r="IDU322" s="96"/>
      <c r="IDV322" s="96"/>
      <c r="IDW322" s="96"/>
      <c r="IDX322" s="96"/>
      <c r="IDY322" s="96"/>
      <c r="IDZ322" s="96"/>
      <c r="IEA322" s="96"/>
      <c r="IEB322" s="96"/>
      <c r="IEC322" s="96"/>
      <c r="IED322" s="96"/>
      <c r="IEE322" s="96"/>
      <c r="IEF322" s="96"/>
      <c r="IEG322" s="96"/>
      <c r="IEH322" s="96"/>
      <c r="IEI322" s="96"/>
      <c r="IEJ322" s="96"/>
      <c r="IEK322" s="96"/>
      <c r="IEL322" s="96"/>
      <c r="IEM322" s="96"/>
      <c r="IEN322" s="96"/>
      <c r="IEO322" s="96"/>
      <c r="IEP322" s="96"/>
      <c r="IEQ322" s="96"/>
      <c r="IER322" s="96"/>
      <c r="IES322" s="96"/>
      <c r="IET322" s="96"/>
      <c r="IEU322" s="96"/>
      <c r="IEV322" s="96"/>
      <c r="IEW322" s="96"/>
      <c r="IEX322" s="96"/>
      <c r="IEY322" s="96"/>
      <c r="IEZ322" s="96"/>
      <c r="IFA322" s="96"/>
      <c r="IFB322" s="96"/>
      <c r="IFC322" s="96"/>
      <c r="IFD322" s="96"/>
      <c r="IFE322" s="96"/>
      <c r="IFF322" s="96"/>
      <c r="IFG322" s="96"/>
      <c r="IFH322" s="96"/>
      <c r="IFI322" s="96"/>
      <c r="IFJ322" s="96"/>
      <c r="IFK322" s="96"/>
      <c r="IFL322" s="96"/>
      <c r="IFM322" s="96"/>
      <c r="IFN322" s="96"/>
      <c r="IFO322" s="96"/>
      <c r="IFP322" s="96"/>
      <c r="IFQ322" s="96"/>
      <c r="IFR322" s="96"/>
      <c r="IFS322" s="96"/>
      <c r="IFT322" s="96"/>
      <c r="IFU322" s="96"/>
      <c r="IFV322" s="96"/>
      <c r="IFW322" s="96"/>
      <c r="IFX322" s="96"/>
      <c r="IFY322" s="96"/>
      <c r="IFZ322" s="96"/>
      <c r="IGA322" s="96"/>
      <c r="IGB322" s="96"/>
      <c r="IGC322" s="96"/>
      <c r="IGD322" s="96"/>
      <c r="IGE322" s="96"/>
      <c r="IGF322" s="96"/>
      <c r="IGG322" s="96"/>
      <c r="IGH322" s="96"/>
      <c r="IGI322" s="96"/>
      <c r="IGJ322" s="96"/>
      <c r="IGK322" s="96"/>
      <c r="IGL322" s="96"/>
      <c r="IGM322" s="96"/>
      <c r="IGN322" s="96"/>
      <c r="IGO322" s="96"/>
      <c r="IGP322" s="96"/>
      <c r="IGQ322" s="96"/>
      <c r="IGR322" s="96"/>
      <c r="IGS322" s="96"/>
      <c r="IGT322" s="96"/>
      <c r="IGU322" s="96"/>
      <c r="IGV322" s="96"/>
      <c r="IGW322" s="96"/>
      <c r="IGX322" s="96"/>
      <c r="IGY322" s="96"/>
      <c r="IGZ322" s="96"/>
      <c r="IHA322" s="96"/>
      <c r="IHB322" s="96"/>
      <c r="IHC322" s="96"/>
      <c r="IHD322" s="96"/>
      <c r="IHE322" s="96"/>
      <c r="IHF322" s="96"/>
      <c r="IHG322" s="96"/>
      <c r="IHH322" s="96"/>
      <c r="IHI322" s="96"/>
      <c r="IHJ322" s="96"/>
      <c r="IHK322" s="96"/>
      <c r="IHL322" s="96"/>
      <c r="IHM322" s="96"/>
      <c r="IHN322" s="96"/>
      <c r="IHO322" s="96"/>
      <c r="IHP322" s="96"/>
      <c r="IHQ322" s="96"/>
      <c r="IHR322" s="96"/>
      <c r="IHS322" s="96"/>
      <c r="IHT322" s="96"/>
      <c r="IHU322" s="96"/>
      <c r="IHV322" s="96"/>
      <c r="IHW322" s="96"/>
      <c r="IHX322" s="96"/>
      <c r="IHY322" s="96"/>
      <c r="IHZ322" s="96"/>
      <c r="IIA322" s="96"/>
      <c r="IIB322" s="96"/>
      <c r="IIC322" s="96"/>
      <c r="IID322" s="96"/>
      <c r="IIE322" s="96"/>
      <c r="IIF322" s="96"/>
      <c r="IIG322" s="96"/>
      <c r="IIH322" s="96"/>
      <c r="III322" s="96"/>
      <c r="IIJ322" s="96"/>
      <c r="IIK322" s="96"/>
      <c r="IIL322" s="96"/>
      <c r="IIM322" s="96"/>
      <c r="IIN322" s="96"/>
      <c r="IIO322" s="96"/>
      <c r="IIP322" s="96"/>
      <c r="IIQ322" s="96"/>
      <c r="IIR322" s="96"/>
      <c r="IIS322" s="96"/>
      <c r="IIT322" s="96"/>
      <c r="IIU322" s="96"/>
      <c r="IIV322" s="96"/>
      <c r="IIW322" s="96"/>
      <c r="IIX322" s="96"/>
      <c r="IIY322" s="96"/>
      <c r="IIZ322" s="96"/>
      <c r="IJA322" s="96"/>
      <c r="IJB322" s="96"/>
      <c r="IJC322" s="96"/>
      <c r="IJD322" s="96"/>
      <c r="IJE322" s="96"/>
      <c r="IJF322" s="96"/>
      <c r="IJG322" s="96"/>
      <c r="IJH322" s="96"/>
      <c r="IJI322" s="96"/>
      <c r="IJJ322" s="96"/>
      <c r="IJK322" s="96"/>
      <c r="IJL322" s="96"/>
      <c r="IJM322" s="96"/>
      <c r="IJN322" s="96"/>
      <c r="IJO322" s="96"/>
      <c r="IJP322" s="96"/>
      <c r="IJQ322" s="96"/>
      <c r="IJR322" s="96"/>
      <c r="IJS322" s="96"/>
      <c r="IJT322" s="96"/>
      <c r="IJU322" s="96"/>
      <c r="IJV322" s="96"/>
      <c r="IJW322" s="96"/>
      <c r="IJX322" s="96"/>
      <c r="IJY322" s="96"/>
      <c r="IJZ322" s="96"/>
      <c r="IKA322" s="96"/>
      <c r="IKB322" s="96"/>
      <c r="IKC322" s="96"/>
      <c r="IKD322" s="96"/>
      <c r="IKE322" s="96"/>
      <c r="IKF322" s="96"/>
      <c r="IKG322" s="96"/>
      <c r="IKH322" s="96"/>
      <c r="IKI322" s="96"/>
      <c r="IKJ322" s="96"/>
      <c r="IKK322" s="96"/>
      <c r="IKL322" s="96"/>
      <c r="IKM322" s="96"/>
      <c r="IKN322" s="96"/>
      <c r="IKO322" s="96"/>
      <c r="IKP322" s="96"/>
      <c r="IKQ322" s="96"/>
      <c r="IKR322" s="96"/>
      <c r="IKS322" s="96"/>
      <c r="IKT322" s="96"/>
      <c r="IKU322" s="96"/>
      <c r="IKV322" s="96"/>
      <c r="IKW322" s="96"/>
      <c r="IKX322" s="96"/>
      <c r="IKY322" s="96"/>
      <c r="IKZ322" s="96"/>
      <c r="ILA322" s="96"/>
      <c r="ILB322" s="96"/>
      <c r="ILC322" s="96"/>
      <c r="ILD322" s="96"/>
      <c r="ILE322" s="96"/>
      <c r="ILF322" s="96"/>
      <c r="ILG322" s="96"/>
      <c r="ILH322" s="96"/>
      <c r="ILI322" s="96"/>
      <c r="ILJ322" s="96"/>
      <c r="ILK322" s="96"/>
      <c r="ILL322" s="96"/>
      <c r="ILM322" s="96"/>
      <c r="ILN322" s="96"/>
      <c r="ILO322" s="96"/>
      <c r="ILP322" s="96"/>
      <c r="ILQ322" s="96"/>
      <c r="ILR322" s="96"/>
      <c r="ILS322" s="96"/>
      <c r="ILT322" s="96"/>
      <c r="ILU322" s="96"/>
      <c r="ILV322" s="96"/>
      <c r="ILW322" s="96"/>
      <c r="ILX322" s="96"/>
      <c r="ILY322" s="96"/>
      <c r="ILZ322" s="96"/>
      <c r="IMA322" s="96"/>
      <c r="IMB322" s="96"/>
      <c r="IMC322" s="96"/>
      <c r="IMD322" s="96"/>
      <c r="IME322" s="96"/>
      <c r="IMF322" s="96"/>
      <c r="IMG322" s="96"/>
      <c r="IMH322" s="96"/>
      <c r="IMI322" s="96"/>
      <c r="IMJ322" s="96"/>
      <c r="IMK322" s="96"/>
      <c r="IML322" s="96"/>
      <c r="IMM322" s="96"/>
      <c r="IMN322" s="96"/>
      <c r="IMO322" s="96"/>
      <c r="IMP322" s="96"/>
      <c r="IMQ322" s="96"/>
      <c r="IMR322" s="96"/>
      <c r="IMS322" s="96"/>
      <c r="IMT322" s="96"/>
      <c r="IMU322" s="96"/>
      <c r="IMV322" s="96"/>
      <c r="IMW322" s="96"/>
      <c r="IMX322" s="96"/>
      <c r="IMY322" s="96"/>
      <c r="IMZ322" s="96"/>
      <c r="INA322" s="96"/>
      <c r="INB322" s="96"/>
      <c r="INC322" s="96"/>
      <c r="IND322" s="96"/>
      <c r="INE322" s="96"/>
      <c r="INF322" s="96"/>
      <c r="ING322" s="96"/>
      <c r="INH322" s="96"/>
      <c r="INI322" s="96"/>
      <c r="INJ322" s="96"/>
      <c r="INK322" s="96"/>
      <c r="INL322" s="96"/>
      <c r="INM322" s="96"/>
      <c r="INN322" s="96"/>
      <c r="INO322" s="96"/>
      <c r="INP322" s="96"/>
      <c r="INQ322" s="96"/>
      <c r="INR322" s="96"/>
      <c r="INS322" s="96"/>
      <c r="INT322" s="96"/>
      <c r="INU322" s="96"/>
      <c r="INV322" s="96"/>
      <c r="INW322" s="96"/>
      <c r="INX322" s="96"/>
      <c r="INY322" s="96"/>
      <c r="INZ322" s="96"/>
      <c r="IOA322" s="96"/>
      <c r="IOB322" s="96"/>
      <c r="IOC322" s="96"/>
      <c r="IOD322" s="96"/>
      <c r="IOE322" s="96"/>
      <c r="IOF322" s="96"/>
      <c r="IOG322" s="96"/>
      <c r="IOH322" s="96"/>
      <c r="IOI322" s="96"/>
      <c r="IOJ322" s="96"/>
      <c r="IOK322" s="96"/>
      <c r="IOL322" s="96"/>
      <c r="IOM322" s="96"/>
      <c r="ION322" s="96"/>
      <c r="IOO322" s="96"/>
      <c r="IOP322" s="96"/>
      <c r="IOQ322" s="96"/>
      <c r="IOR322" s="96"/>
      <c r="IOS322" s="96"/>
      <c r="IOT322" s="96"/>
      <c r="IOU322" s="96"/>
      <c r="IOV322" s="96"/>
      <c r="IOW322" s="96"/>
      <c r="IOX322" s="96"/>
      <c r="IOY322" s="96"/>
      <c r="IOZ322" s="96"/>
      <c r="IPA322" s="96"/>
      <c r="IPB322" s="96"/>
      <c r="IPC322" s="96"/>
      <c r="IPD322" s="96"/>
      <c r="IPE322" s="96"/>
      <c r="IPF322" s="96"/>
      <c r="IPG322" s="96"/>
      <c r="IPH322" s="96"/>
      <c r="IPI322" s="96"/>
      <c r="IPJ322" s="96"/>
      <c r="IPK322" s="96"/>
      <c r="IPL322" s="96"/>
      <c r="IPM322" s="96"/>
      <c r="IPN322" s="96"/>
      <c r="IPO322" s="96"/>
      <c r="IPP322" s="96"/>
      <c r="IPQ322" s="96"/>
      <c r="IPR322" s="96"/>
      <c r="IPS322" s="96"/>
      <c r="IPT322" s="96"/>
      <c r="IPU322" s="96"/>
      <c r="IPV322" s="96"/>
      <c r="IPW322" s="96"/>
      <c r="IPX322" s="96"/>
      <c r="IPY322" s="96"/>
      <c r="IPZ322" s="96"/>
      <c r="IQA322" s="96"/>
      <c r="IQB322" s="96"/>
      <c r="IQC322" s="96"/>
      <c r="IQD322" s="96"/>
      <c r="IQE322" s="96"/>
      <c r="IQF322" s="96"/>
      <c r="IQG322" s="96"/>
      <c r="IQH322" s="96"/>
      <c r="IQI322" s="96"/>
      <c r="IQJ322" s="96"/>
      <c r="IQK322" s="96"/>
      <c r="IQL322" s="96"/>
      <c r="IQM322" s="96"/>
      <c r="IQN322" s="96"/>
      <c r="IQO322" s="96"/>
      <c r="IQP322" s="96"/>
      <c r="IQQ322" s="96"/>
      <c r="IQR322" s="96"/>
      <c r="IQS322" s="96"/>
      <c r="IQT322" s="96"/>
      <c r="IQU322" s="96"/>
      <c r="IQV322" s="96"/>
      <c r="IQW322" s="96"/>
      <c r="IQX322" s="96"/>
      <c r="IQY322" s="96"/>
      <c r="IQZ322" s="96"/>
      <c r="IRA322" s="96"/>
      <c r="IRB322" s="96"/>
      <c r="IRC322" s="96"/>
      <c r="IRD322" s="96"/>
      <c r="IRE322" s="96"/>
      <c r="IRF322" s="96"/>
      <c r="IRG322" s="96"/>
      <c r="IRH322" s="96"/>
      <c r="IRI322" s="96"/>
      <c r="IRJ322" s="96"/>
      <c r="IRK322" s="96"/>
      <c r="IRL322" s="96"/>
      <c r="IRM322" s="96"/>
      <c r="IRN322" s="96"/>
      <c r="IRO322" s="96"/>
      <c r="IRP322" s="96"/>
      <c r="IRQ322" s="96"/>
      <c r="IRR322" s="96"/>
      <c r="IRS322" s="96"/>
      <c r="IRT322" s="96"/>
      <c r="IRU322" s="96"/>
      <c r="IRV322" s="96"/>
      <c r="IRW322" s="96"/>
      <c r="IRX322" s="96"/>
      <c r="IRY322" s="96"/>
      <c r="IRZ322" s="96"/>
      <c r="ISA322" s="96"/>
      <c r="ISB322" s="96"/>
      <c r="ISC322" s="96"/>
      <c r="ISD322" s="96"/>
      <c r="ISE322" s="96"/>
      <c r="ISF322" s="96"/>
      <c r="ISG322" s="96"/>
      <c r="ISH322" s="96"/>
      <c r="ISI322" s="96"/>
      <c r="ISJ322" s="96"/>
      <c r="ISK322" s="96"/>
      <c r="ISL322" s="96"/>
      <c r="ISM322" s="96"/>
      <c r="ISN322" s="96"/>
      <c r="ISO322" s="96"/>
      <c r="ISP322" s="96"/>
      <c r="ISQ322" s="96"/>
      <c r="ISR322" s="96"/>
      <c r="ISS322" s="96"/>
      <c r="IST322" s="96"/>
      <c r="ISU322" s="96"/>
      <c r="ISV322" s="96"/>
      <c r="ISW322" s="96"/>
      <c r="ISX322" s="96"/>
      <c r="ISY322" s="96"/>
      <c r="ISZ322" s="96"/>
      <c r="ITA322" s="96"/>
      <c r="ITB322" s="96"/>
      <c r="ITC322" s="96"/>
      <c r="ITD322" s="96"/>
      <c r="ITE322" s="96"/>
      <c r="ITF322" s="96"/>
      <c r="ITG322" s="96"/>
      <c r="ITH322" s="96"/>
      <c r="ITI322" s="96"/>
      <c r="ITJ322" s="96"/>
      <c r="ITK322" s="96"/>
      <c r="ITL322" s="96"/>
      <c r="ITM322" s="96"/>
      <c r="ITN322" s="96"/>
      <c r="ITO322" s="96"/>
      <c r="ITP322" s="96"/>
      <c r="ITQ322" s="96"/>
      <c r="ITR322" s="96"/>
      <c r="ITS322" s="96"/>
      <c r="ITT322" s="96"/>
      <c r="ITU322" s="96"/>
      <c r="ITV322" s="96"/>
      <c r="ITW322" s="96"/>
      <c r="ITX322" s="96"/>
      <c r="ITY322" s="96"/>
      <c r="ITZ322" s="96"/>
      <c r="IUA322" s="96"/>
      <c r="IUB322" s="96"/>
      <c r="IUC322" s="96"/>
      <c r="IUD322" s="96"/>
      <c r="IUE322" s="96"/>
      <c r="IUF322" s="96"/>
      <c r="IUG322" s="96"/>
      <c r="IUH322" s="96"/>
      <c r="IUI322" s="96"/>
      <c r="IUJ322" s="96"/>
      <c r="IUK322" s="96"/>
      <c r="IUL322" s="96"/>
      <c r="IUM322" s="96"/>
      <c r="IUN322" s="96"/>
      <c r="IUO322" s="96"/>
      <c r="IUP322" s="96"/>
      <c r="IUQ322" s="96"/>
      <c r="IUR322" s="96"/>
      <c r="IUS322" s="96"/>
      <c r="IUT322" s="96"/>
      <c r="IUU322" s="96"/>
      <c r="IUV322" s="96"/>
      <c r="IUW322" s="96"/>
      <c r="IUX322" s="96"/>
      <c r="IUY322" s="96"/>
      <c r="IUZ322" s="96"/>
      <c r="IVA322" s="96"/>
      <c r="IVB322" s="96"/>
      <c r="IVC322" s="96"/>
      <c r="IVD322" s="96"/>
      <c r="IVE322" s="96"/>
      <c r="IVF322" s="96"/>
      <c r="IVG322" s="96"/>
      <c r="IVH322" s="96"/>
      <c r="IVI322" s="96"/>
      <c r="IVJ322" s="96"/>
      <c r="IVK322" s="96"/>
      <c r="IVL322" s="96"/>
      <c r="IVM322" s="96"/>
      <c r="IVN322" s="96"/>
      <c r="IVO322" s="96"/>
      <c r="IVP322" s="96"/>
      <c r="IVQ322" s="96"/>
      <c r="IVR322" s="96"/>
      <c r="IVS322" s="96"/>
      <c r="IVT322" s="96"/>
      <c r="IVU322" s="96"/>
      <c r="IVV322" s="96"/>
      <c r="IVW322" s="96"/>
      <c r="IVX322" s="96"/>
      <c r="IVY322" s="96"/>
      <c r="IVZ322" s="96"/>
      <c r="IWA322" s="96"/>
      <c r="IWB322" s="96"/>
      <c r="IWC322" s="96"/>
      <c r="IWD322" s="96"/>
      <c r="IWE322" s="96"/>
      <c r="IWF322" s="96"/>
      <c r="IWG322" s="96"/>
      <c r="IWH322" s="96"/>
      <c r="IWI322" s="96"/>
      <c r="IWJ322" s="96"/>
      <c r="IWK322" s="96"/>
      <c r="IWL322" s="96"/>
      <c r="IWM322" s="96"/>
      <c r="IWN322" s="96"/>
      <c r="IWO322" s="96"/>
      <c r="IWP322" s="96"/>
      <c r="IWQ322" s="96"/>
      <c r="IWR322" s="96"/>
      <c r="IWS322" s="96"/>
      <c r="IWT322" s="96"/>
      <c r="IWU322" s="96"/>
      <c r="IWV322" s="96"/>
      <c r="IWW322" s="96"/>
      <c r="IWX322" s="96"/>
      <c r="IWY322" s="96"/>
      <c r="IWZ322" s="96"/>
      <c r="IXA322" s="96"/>
      <c r="IXB322" s="96"/>
      <c r="IXC322" s="96"/>
      <c r="IXD322" s="96"/>
      <c r="IXE322" s="96"/>
      <c r="IXF322" s="96"/>
      <c r="IXG322" s="96"/>
      <c r="IXH322" s="96"/>
      <c r="IXI322" s="96"/>
      <c r="IXJ322" s="96"/>
      <c r="IXK322" s="96"/>
      <c r="IXL322" s="96"/>
      <c r="IXM322" s="96"/>
      <c r="IXN322" s="96"/>
      <c r="IXO322" s="96"/>
      <c r="IXP322" s="96"/>
      <c r="IXQ322" s="96"/>
      <c r="IXR322" s="96"/>
      <c r="IXS322" s="96"/>
      <c r="IXT322" s="96"/>
      <c r="IXU322" s="96"/>
      <c r="IXV322" s="96"/>
      <c r="IXW322" s="96"/>
      <c r="IXX322" s="96"/>
      <c r="IXY322" s="96"/>
      <c r="IXZ322" s="96"/>
      <c r="IYA322" s="96"/>
      <c r="IYB322" s="96"/>
      <c r="IYC322" s="96"/>
      <c r="IYD322" s="96"/>
      <c r="IYE322" s="96"/>
      <c r="IYF322" s="96"/>
      <c r="IYG322" s="96"/>
      <c r="IYH322" s="96"/>
      <c r="IYI322" s="96"/>
      <c r="IYJ322" s="96"/>
      <c r="IYK322" s="96"/>
      <c r="IYL322" s="96"/>
      <c r="IYM322" s="96"/>
      <c r="IYN322" s="96"/>
      <c r="IYO322" s="96"/>
      <c r="IYP322" s="96"/>
      <c r="IYQ322" s="96"/>
      <c r="IYR322" s="96"/>
      <c r="IYS322" s="96"/>
      <c r="IYT322" s="96"/>
      <c r="IYU322" s="96"/>
      <c r="IYV322" s="96"/>
      <c r="IYW322" s="96"/>
      <c r="IYX322" s="96"/>
      <c r="IYY322" s="96"/>
      <c r="IYZ322" s="96"/>
      <c r="IZA322" s="96"/>
      <c r="IZB322" s="96"/>
      <c r="IZC322" s="96"/>
      <c r="IZD322" s="96"/>
      <c r="IZE322" s="96"/>
      <c r="IZF322" s="96"/>
      <c r="IZG322" s="96"/>
      <c r="IZH322" s="96"/>
      <c r="IZI322" s="96"/>
      <c r="IZJ322" s="96"/>
      <c r="IZK322" s="96"/>
      <c r="IZL322" s="96"/>
      <c r="IZM322" s="96"/>
      <c r="IZN322" s="96"/>
      <c r="IZO322" s="96"/>
      <c r="IZP322" s="96"/>
      <c r="IZQ322" s="96"/>
      <c r="IZR322" s="96"/>
      <c r="IZS322" s="96"/>
      <c r="IZT322" s="96"/>
      <c r="IZU322" s="96"/>
      <c r="IZV322" s="96"/>
      <c r="IZW322" s="96"/>
      <c r="IZX322" s="96"/>
      <c r="IZY322" s="96"/>
      <c r="IZZ322" s="96"/>
      <c r="JAA322" s="96"/>
      <c r="JAB322" s="96"/>
      <c r="JAC322" s="96"/>
      <c r="JAD322" s="96"/>
      <c r="JAE322" s="96"/>
      <c r="JAF322" s="96"/>
      <c r="JAG322" s="96"/>
      <c r="JAH322" s="96"/>
      <c r="JAI322" s="96"/>
      <c r="JAJ322" s="96"/>
      <c r="JAK322" s="96"/>
      <c r="JAL322" s="96"/>
      <c r="JAM322" s="96"/>
      <c r="JAN322" s="96"/>
      <c r="JAO322" s="96"/>
      <c r="JAP322" s="96"/>
      <c r="JAQ322" s="96"/>
      <c r="JAR322" s="96"/>
      <c r="JAS322" s="96"/>
      <c r="JAT322" s="96"/>
      <c r="JAU322" s="96"/>
      <c r="JAV322" s="96"/>
      <c r="JAW322" s="96"/>
      <c r="JAX322" s="96"/>
      <c r="JAY322" s="96"/>
      <c r="JAZ322" s="96"/>
      <c r="JBA322" s="96"/>
      <c r="JBB322" s="96"/>
      <c r="JBC322" s="96"/>
      <c r="JBD322" s="96"/>
      <c r="JBE322" s="96"/>
      <c r="JBF322" s="96"/>
      <c r="JBG322" s="96"/>
      <c r="JBH322" s="96"/>
      <c r="JBI322" s="96"/>
      <c r="JBJ322" s="96"/>
      <c r="JBK322" s="96"/>
      <c r="JBL322" s="96"/>
      <c r="JBM322" s="96"/>
      <c r="JBN322" s="96"/>
      <c r="JBO322" s="96"/>
      <c r="JBP322" s="96"/>
      <c r="JBQ322" s="96"/>
      <c r="JBR322" s="96"/>
      <c r="JBS322" s="96"/>
      <c r="JBT322" s="96"/>
      <c r="JBU322" s="96"/>
      <c r="JBV322" s="96"/>
      <c r="JBW322" s="96"/>
      <c r="JBX322" s="96"/>
      <c r="JBY322" s="96"/>
      <c r="JBZ322" s="96"/>
      <c r="JCA322" s="96"/>
      <c r="JCB322" s="96"/>
      <c r="JCC322" s="96"/>
      <c r="JCD322" s="96"/>
      <c r="JCE322" s="96"/>
      <c r="JCF322" s="96"/>
      <c r="JCG322" s="96"/>
      <c r="JCH322" s="96"/>
      <c r="JCI322" s="96"/>
      <c r="JCJ322" s="96"/>
      <c r="JCK322" s="96"/>
      <c r="JCL322" s="96"/>
      <c r="JCM322" s="96"/>
      <c r="JCN322" s="96"/>
      <c r="JCO322" s="96"/>
      <c r="JCP322" s="96"/>
      <c r="JCQ322" s="96"/>
      <c r="JCR322" s="96"/>
      <c r="JCS322" s="96"/>
      <c r="JCT322" s="96"/>
      <c r="JCU322" s="96"/>
      <c r="JCV322" s="96"/>
      <c r="JCW322" s="96"/>
      <c r="JCX322" s="96"/>
      <c r="JCY322" s="96"/>
      <c r="JCZ322" s="96"/>
      <c r="JDA322" s="96"/>
      <c r="JDB322" s="96"/>
      <c r="JDC322" s="96"/>
      <c r="JDD322" s="96"/>
      <c r="JDE322" s="96"/>
      <c r="JDF322" s="96"/>
      <c r="JDG322" s="96"/>
      <c r="JDH322" s="96"/>
      <c r="JDI322" s="96"/>
      <c r="JDJ322" s="96"/>
      <c r="JDK322" s="96"/>
      <c r="JDL322" s="96"/>
      <c r="JDM322" s="96"/>
      <c r="JDN322" s="96"/>
      <c r="JDO322" s="96"/>
      <c r="JDP322" s="96"/>
      <c r="JDQ322" s="96"/>
      <c r="JDR322" s="96"/>
      <c r="JDS322" s="96"/>
      <c r="JDT322" s="96"/>
      <c r="JDU322" s="96"/>
      <c r="JDV322" s="96"/>
      <c r="JDW322" s="96"/>
      <c r="JDX322" s="96"/>
      <c r="JDY322" s="96"/>
      <c r="JDZ322" s="96"/>
      <c r="JEA322" s="96"/>
      <c r="JEB322" s="96"/>
      <c r="JEC322" s="96"/>
      <c r="JED322" s="96"/>
      <c r="JEE322" s="96"/>
      <c r="JEF322" s="96"/>
      <c r="JEG322" s="96"/>
      <c r="JEH322" s="96"/>
      <c r="JEI322" s="96"/>
      <c r="JEJ322" s="96"/>
      <c r="JEK322" s="96"/>
      <c r="JEL322" s="96"/>
      <c r="JEM322" s="96"/>
      <c r="JEN322" s="96"/>
      <c r="JEO322" s="96"/>
      <c r="JEP322" s="96"/>
      <c r="JEQ322" s="96"/>
      <c r="JER322" s="96"/>
      <c r="JES322" s="96"/>
      <c r="JET322" s="96"/>
      <c r="JEU322" s="96"/>
      <c r="JEV322" s="96"/>
      <c r="JEW322" s="96"/>
      <c r="JEX322" s="96"/>
      <c r="JEY322" s="96"/>
      <c r="JEZ322" s="96"/>
      <c r="JFA322" s="96"/>
      <c r="JFB322" s="96"/>
      <c r="JFC322" s="96"/>
      <c r="JFD322" s="96"/>
      <c r="JFE322" s="96"/>
      <c r="JFF322" s="96"/>
      <c r="JFG322" s="96"/>
      <c r="JFH322" s="96"/>
      <c r="JFI322" s="96"/>
      <c r="JFJ322" s="96"/>
      <c r="JFK322" s="96"/>
      <c r="JFL322" s="96"/>
      <c r="JFM322" s="96"/>
      <c r="JFN322" s="96"/>
      <c r="JFO322" s="96"/>
      <c r="JFP322" s="96"/>
      <c r="JFQ322" s="96"/>
      <c r="JFR322" s="96"/>
      <c r="JFS322" s="96"/>
      <c r="JFT322" s="96"/>
      <c r="JFU322" s="96"/>
      <c r="JFV322" s="96"/>
      <c r="JFW322" s="96"/>
      <c r="JFX322" s="96"/>
      <c r="JFY322" s="96"/>
      <c r="JFZ322" s="96"/>
      <c r="JGA322" s="96"/>
      <c r="JGB322" s="96"/>
      <c r="JGC322" s="96"/>
      <c r="JGD322" s="96"/>
      <c r="JGE322" s="96"/>
      <c r="JGF322" s="96"/>
      <c r="JGG322" s="96"/>
      <c r="JGH322" s="96"/>
      <c r="JGI322" s="96"/>
      <c r="JGJ322" s="96"/>
      <c r="JGK322" s="96"/>
      <c r="JGL322" s="96"/>
      <c r="JGM322" s="96"/>
      <c r="JGN322" s="96"/>
      <c r="JGO322" s="96"/>
      <c r="JGP322" s="96"/>
      <c r="JGQ322" s="96"/>
      <c r="JGR322" s="96"/>
      <c r="JGS322" s="96"/>
      <c r="JGT322" s="96"/>
      <c r="JGU322" s="96"/>
      <c r="JGV322" s="96"/>
      <c r="JGW322" s="96"/>
      <c r="JGX322" s="96"/>
      <c r="JGY322" s="96"/>
      <c r="JGZ322" s="96"/>
      <c r="JHA322" s="96"/>
      <c r="JHB322" s="96"/>
      <c r="JHC322" s="96"/>
      <c r="JHD322" s="96"/>
      <c r="JHE322" s="96"/>
      <c r="JHF322" s="96"/>
      <c r="JHG322" s="96"/>
      <c r="JHH322" s="96"/>
      <c r="JHI322" s="96"/>
      <c r="JHJ322" s="96"/>
      <c r="JHK322" s="96"/>
      <c r="JHL322" s="96"/>
      <c r="JHM322" s="96"/>
      <c r="JHN322" s="96"/>
      <c r="JHO322" s="96"/>
      <c r="JHP322" s="96"/>
      <c r="JHQ322" s="96"/>
      <c r="JHR322" s="96"/>
      <c r="JHS322" s="96"/>
      <c r="JHT322" s="96"/>
      <c r="JHU322" s="96"/>
      <c r="JHV322" s="96"/>
      <c r="JHW322" s="96"/>
      <c r="JHX322" s="96"/>
      <c r="JHY322" s="96"/>
      <c r="JHZ322" s="96"/>
      <c r="JIA322" s="96"/>
      <c r="JIB322" s="96"/>
      <c r="JIC322" s="96"/>
      <c r="JID322" s="96"/>
      <c r="JIE322" s="96"/>
      <c r="JIF322" s="96"/>
      <c r="JIG322" s="96"/>
      <c r="JIH322" s="96"/>
      <c r="JII322" s="96"/>
      <c r="JIJ322" s="96"/>
      <c r="JIK322" s="96"/>
      <c r="JIL322" s="96"/>
      <c r="JIM322" s="96"/>
      <c r="JIN322" s="96"/>
      <c r="JIO322" s="96"/>
      <c r="JIP322" s="96"/>
      <c r="JIQ322" s="96"/>
      <c r="JIR322" s="96"/>
      <c r="JIS322" s="96"/>
      <c r="JIT322" s="96"/>
      <c r="JIU322" s="96"/>
      <c r="JIV322" s="96"/>
      <c r="JIW322" s="96"/>
      <c r="JIX322" s="96"/>
      <c r="JIY322" s="96"/>
      <c r="JIZ322" s="96"/>
      <c r="JJA322" s="96"/>
      <c r="JJB322" s="96"/>
      <c r="JJC322" s="96"/>
      <c r="JJD322" s="96"/>
      <c r="JJE322" s="96"/>
      <c r="JJF322" s="96"/>
      <c r="JJG322" s="96"/>
      <c r="JJH322" s="96"/>
      <c r="JJI322" s="96"/>
      <c r="JJJ322" s="96"/>
      <c r="JJK322" s="96"/>
      <c r="JJL322" s="96"/>
      <c r="JJM322" s="96"/>
      <c r="JJN322" s="96"/>
      <c r="JJO322" s="96"/>
      <c r="JJP322" s="96"/>
      <c r="JJQ322" s="96"/>
      <c r="JJR322" s="96"/>
      <c r="JJS322" s="96"/>
      <c r="JJT322" s="96"/>
      <c r="JJU322" s="96"/>
      <c r="JJV322" s="96"/>
      <c r="JJW322" s="96"/>
      <c r="JJX322" s="96"/>
      <c r="JJY322" s="96"/>
      <c r="JJZ322" s="96"/>
      <c r="JKA322" s="96"/>
      <c r="JKB322" s="96"/>
      <c r="JKC322" s="96"/>
      <c r="JKD322" s="96"/>
      <c r="JKE322" s="96"/>
      <c r="JKF322" s="96"/>
      <c r="JKG322" s="96"/>
      <c r="JKH322" s="96"/>
      <c r="JKI322" s="96"/>
      <c r="JKJ322" s="96"/>
      <c r="JKK322" s="96"/>
      <c r="JKL322" s="96"/>
      <c r="JKM322" s="96"/>
      <c r="JKN322" s="96"/>
      <c r="JKO322" s="96"/>
      <c r="JKP322" s="96"/>
      <c r="JKQ322" s="96"/>
      <c r="JKR322" s="96"/>
      <c r="JKS322" s="96"/>
      <c r="JKT322" s="96"/>
      <c r="JKU322" s="96"/>
      <c r="JKV322" s="96"/>
      <c r="JKW322" s="96"/>
      <c r="JKX322" s="96"/>
      <c r="JKY322" s="96"/>
      <c r="JKZ322" s="96"/>
      <c r="JLA322" s="96"/>
      <c r="JLB322" s="96"/>
      <c r="JLC322" s="96"/>
      <c r="JLD322" s="96"/>
      <c r="JLE322" s="96"/>
      <c r="JLF322" s="96"/>
      <c r="JLG322" s="96"/>
      <c r="JLH322" s="96"/>
      <c r="JLI322" s="96"/>
      <c r="JLJ322" s="96"/>
      <c r="JLK322" s="96"/>
      <c r="JLL322" s="96"/>
      <c r="JLM322" s="96"/>
      <c r="JLN322" s="96"/>
      <c r="JLO322" s="96"/>
      <c r="JLP322" s="96"/>
      <c r="JLQ322" s="96"/>
      <c r="JLR322" s="96"/>
      <c r="JLS322" s="96"/>
      <c r="JLT322" s="96"/>
      <c r="JLU322" s="96"/>
      <c r="JLV322" s="96"/>
      <c r="JLW322" s="96"/>
      <c r="JLX322" s="96"/>
      <c r="JLY322" s="96"/>
      <c r="JLZ322" s="96"/>
      <c r="JMA322" s="96"/>
      <c r="JMB322" s="96"/>
      <c r="JMC322" s="96"/>
      <c r="JMD322" s="96"/>
      <c r="JME322" s="96"/>
      <c r="JMF322" s="96"/>
      <c r="JMG322" s="96"/>
      <c r="JMH322" s="96"/>
      <c r="JMI322" s="96"/>
      <c r="JMJ322" s="96"/>
      <c r="JMK322" s="96"/>
      <c r="JML322" s="96"/>
      <c r="JMM322" s="96"/>
      <c r="JMN322" s="96"/>
      <c r="JMO322" s="96"/>
      <c r="JMP322" s="96"/>
      <c r="JMQ322" s="96"/>
      <c r="JMR322" s="96"/>
      <c r="JMS322" s="96"/>
      <c r="JMT322" s="96"/>
      <c r="JMU322" s="96"/>
      <c r="JMV322" s="96"/>
      <c r="JMW322" s="96"/>
      <c r="JMX322" s="96"/>
      <c r="JMY322" s="96"/>
      <c r="JMZ322" s="96"/>
      <c r="JNA322" s="96"/>
      <c r="JNB322" s="96"/>
      <c r="JNC322" s="96"/>
      <c r="JND322" s="96"/>
      <c r="JNE322" s="96"/>
      <c r="JNF322" s="96"/>
      <c r="JNG322" s="96"/>
      <c r="JNH322" s="96"/>
      <c r="JNI322" s="96"/>
      <c r="JNJ322" s="96"/>
      <c r="JNK322" s="96"/>
      <c r="JNL322" s="96"/>
      <c r="JNM322" s="96"/>
      <c r="JNN322" s="96"/>
      <c r="JNO322" s="96"/>
      <c r="JNP322" s="96"/>
      <c r="JNQ322" s="96"/>
      <c r="JNR322" s="96"/>
      <c r="JNS322" s="96"/>
      <c r="JNT322" s="96"/>
      <c r="JNU322" s="96"/>
      <c r="JNV322" s="96"/>
      <c r="JNW322" s="96"/>
      <c r="JNX322" s="96"/>
      <c r="JNY322" s="96"/>
      <c r="JNZ322" s="96"/>
      <c r="JOA322" s="96"/>
      <c r="JOB322" s="96"/>
      <c r="JOC322" s="96"/>
      <c r="JOD322" s="96"/>
      <c r="JOE322" s="96"/>
      <c r="JOF322" s="96"/>
      <c r="JOG322" s="96"/>
      <c r="JOH322" s="96"/>
      <c r="JOI322" s="96"/>
      <c r="JOJ322" s="96"/>
      <c r="JOK322" s="96"/>
      <c r="JOL322" s="96"/>
      <c r="JOM322" s="96"/>
      <c r="JON322" s="96"/>
      <c r="JOO322" s="96"/>
      <c r="JOP322" s="96"/>
      <c r="JOQ322" s="96"/>
      <c r="JOR322" s="96"/>
      <c r="JOS322" s="96"/>
      <c r="JOT322" s="96"/>
      <c r="JOU322" s="96"/>
      <c r="JOV322" s="96"/>
      <c r="JOW322" s="96"/>
      <c r="JOX322" s="96"/>
      <c r="JOY322" s="96"/>
      <c r="JOZ322" s="96"/>
      <c r="JPA322" s="96"/>
      <c r="JPB322" s="96"/>
      <c r="JPC322" s="96"/>
      <c r="JPD322" s="96"/>
      <c r="JPE322" s="96"/>
      <c r="JPF322" s="96"/>
      <c r="JPG322" s="96"/>
      <c r="JPH322" s="96"/>
      <c r="JPI322" s="96"/>
      <c r="JPJ322" s="96"/>
      <c r="JPK322" s="96"/>
      <c r="JPL322" s="96"/>
      <c r="JPM322" s="96"/>
      <c r="JPN322" s="96"/>
      <c r="JPO322" s="96"/>
      <c r="JPP322" s="96"/>
      <c r="JPQ322" s="96"/>
      <c r="JPR322" s="96"/>
      <c r="JPS322" s="96"/>
      <c r="JPT322" s="96"/>
      <c r="JPU322" s="96"/>
      <c r="JPV322" s="96"/>
      <c r="JPW322" s="96"/>
      <c r="JPX322" s="96"/>
      <c r="JPY322" s="96"/>
      <c r="JPZ322" s="96"/>
      <c r="JQA322" s="96"/>
      <c r="JQB322" s="96"/>
      <c r="JQC322" s="96"/>
      <c r="JQD322" s="96"/>
      <c r="JQE322" s="96"/>
      <c r="JQF322" s="96"/>
      <c r="JQG322" s="96"/>
      <c r="JQH322" s="96"/>
      <c r="JQI322" s="96"/>
      <c r="JQJ322" s="96"/>
      <c r="JQK322" s="96"/>
      <c r="JQL322" s="96"/>
      <c r="JQM322" s="96"/>
      <c r="JQN322" s="96"/>
      <c r="JQO322" s="96"/>
      <c r="JQP322" s="96"/>
      <c r="JQQ322" s="96"/>
      <c r="JQR322" s="96"/>
      <c r="JQS322" s="96"/>
      <c r="JQT322" s="96"/>
      <c r="JQU322" s="96"/>
      <c r="JQV322" s="96"/>
      <c r="JQW322" s="96"/>
      <c r="JQX322" s="96"/>
      <c r="JQY322" s="96"/>
      <c r="JQZ322" s="96"/>
      <c r="JRA322" s="96"/>
      <c r="JRB322" s="96"/>
      <c r="JRC322" s="96"/>
      <c r="JRD322" s="96"/>
      <c r="JRE322" s="96"/>
      <c r="JRF322" s="96"/>
      <c r="JRG322" s="96"/>
      <c r="JRH322" s="96"/>
      <c r="JRI322" s="96"/>
      <c r="JRJ322" s="96"/>
      <c r="JRK322" s="96"/>
      <c r="JRL322" s="96"/>
      <c r="JRM322" s="96"/>
      <c r="JRN322" s="96"/>
      <c r="JRO322" s="96"/>
      <c r="JRP322" s="96"/>
      <c r="JRQ322" s="96"/>
      <c r="JRR322" s="96"/>
      <c r="JRS322" s="96"/>
      <c r="JRT322" s="96"/>
      <c r="JRU322" s="96"/>
      <c r="JRV322" s="96"/>
      <c r="JRW322" s="96"/>
      <c r="JRX322" s="96"/>
      <c r="JRY322" s="96"/>
      <c r="JRZ322" s="96"/>
      <c r="JSA322" s="96"/>
      <c r="JSB322" s="96"/>
      <c r="JSC322" s="96"/>
      <c r="JSD322" s="96"/>
      <c r="JSE322" s="96"/>
      <c r="JSF322" s="96"/>
      <c r="JSG322" s="96"/>
      <c r="JSH322" s="96"/>
      <c r="JSI322" s="96"/>
      <c r="JSJ322" s="96"/>
      <c r="JSK322" s="96"/>
      <c r="JSL322" s="96"/>
      <c r="JSM322" s="96"/>
      <c r="JSN322" s="96"/>
      <c r="JSO322" s="96"/>
      <c r="JSP322" s="96"/>
      <c r="JSQ322" s="96"/>
      <c r="JSR322" s="96"/>
      <c r="JSS322" s="96"/>
      <c r="JST322" s="96"/>
      <c r="JSU322" s="96"/>
      <c r="JSV322" s="96"/>
      <c r="JSW322" s="96"/>
      <c r="JSX322" s="96"/>
      <c r="JSY322" s="96"/>
      <c r="JSZ322" s="96"/>
      <c r="JTA322" s="96"/>
      <c r="JTB322" s="96"/>
      <c r="JTC322" s="96"/>
      <c r="JTD322" s="96"/>
      <c r="JTE322" s="96"/>
      <c r="JTF322" s="96"/>
      <c r="JTG322" s="96"/>
      <c r="JTH322" s="96"/>
      <c r="JTI322" s="96"/>
      <c r="JTJ322" s="96"/>
      <c r="JTK322" s="96"/>
      <c r="JTL322" s="96"/>
      <c r="JTM322" s="96"/>
      <c r="JTN322" s="96"/>
      <c r="JTO322" s="96"/>
      <c r="JTP322" s="96"/>
      <c r="JTQ322" s="96"/>
      <c r="JTR322" s="96"/>
      <c r="JTS322" s="96"/>
      <c r="JTT322" s="96"/>
      <c r="JTU322" s="96"/>
      <c r="JTV322" s="96"/>
      <c r="JTW322" s="96"/>
      <c r="JTX322" s="96"/>
      <c r="JTY322" s="96"/>
      <c r="JTZ322" s="96"/>
      <c r="JUA322" s="96"/>
      <c r="JUB322" s="96"/>
      <c r="JUC322" s="96"/>
      <c r="JUD322" s="96"/>
      <c r="JUE322" s="96"/>
      <c r="JUF322" s="96"/>
      <c r="JUG322" s="96"/>
      <c r="JUH322" s="96"/>
      <c r="JUI322" s="96"/>
      <c r="JUJ322" s="96"/>
      <c r="JUK322" s="96"/>
      <c r="JUL322" s="96"/>
      <c r="JUM322" s="96"/>
      <c r="JUN322" s="96"/>
      <c r="JUO322" s="96"/>
      <c r="JUP322" s="96"/>
      <c r="JUQ322" s="96"/>
      <c r="JUR322" s="96"/>
      <c r="JUS322" s="96"/>
      <c r="JUT322" s="96"/>
      <c r="JUU322" s="96"/>
      <c r="JUV322" s="96"/>
      <c r="JUW322" s="96"/>
      <c r="JUX322" s="96"/>
      <c r="JUY322" s="96"/>
      <c r="JUZ322" s="96"/>
      <c r="JVA322" s="96"/>
      <c r="JVB322" s="96"/>
      <c r="JVC322" s="96"/>
      <c r="JVD322" s="96"/>
      <c r="JVE322" s="96"/>
      <c r="JVF322" s="96"/>
      <c r="JVG322" s="96"/>
      <c r="JVH322" s="96"/>
      <c r="JVI322" s="96"/>
      <c r="JVJ322" s="96"/>
      <c r="JVK322" s="96"/>
      <c r="JVL322" s="96"/>
      <c r="JVM322" s="96"/>
      <c r="JVN322" s="96"/>
      <c r="JVO322" s="96"/>
      <c r="JVP322" s="96"/>
      <c r="JVQ322" s="96"/>
      <c r="JVR322" s="96"/>
      <c r="JVS322" s="96"/>
      <c r="JVT322" s="96"/>
      <c r="JVU322" s="96"/>
      <c r="JVV322" s="96"/>
      <c r="JVW322" s="96"/>
      <c r="JVX322" s="96"/>
      <c r="JVY322" s="96"/>
      <c r="JVZ322" s="96"/>
      <c r="JWA322" s="96"/>
      <c r="JWB322" s="96"/>
      <c r="JWC322" s="96"/>
      <c r="JWD322" s="96"/>
      <c r="JWE322" s="96"/>
      <c r="JWF322" s="96"/>
      <c r="JWG322" s="96"/>
      <c r="JWH322" s="96"/>
      <c r="JWI322" s="96"/>
      <c r="JWJ322" s="96"/>
      <c r="JWK322" s="96"/>
      <c r="JWL322" s="96"/>
      <c r="JWM322" s="96"/>
      <c r="JWN322" s="96"/>
      <c r="JWO322" s="96"/>
      <c r="JWP322" s="96"/>
      <c r="JWQ322" s="96"/>
      <c r="JWR322" s="96"/>
      <c r="JWS322" s="96"/>
      <c r="JWT322" s="96"/>
      <c r="JWU322" s="96"/>
      <c r="JWV322" s="96"/>
      <c r="JWW322" s="96"/>
      <c r="JWX322" s="96"/>
      <c r="JWY322" s="96"/>
      <c r="JWZ322" s="96"/>
      <c r="JXA322" s="96"/>
      <c r="JXB322" s="96"/>
      <c r="JXC322" s="96"/>
      <c r="JXD322" s="96"/>
      <c r="JXE322" s="96"/>
      <c r="JXF322" s="96"/>
      <c r="JXG322" s="96"/>
      <c r="JXH322" s="96"/>
      <c r="JXI322" s="96"/>
      <c r="JXJ322" s="96"/>
      <c r="JXK322" s="96"/>
      <c r="JXL322" s="96"/>
      <c r="JXM322" s="96"/>
      <c r="JXN322" s="96"/>
      <c r="JXO322" s="96"/>
      <c r="JXP322" s="96"/>
      <c r="JXQ322" s="96"/>
      <c r="JXR322" s="96"/>
      <c r="JXS322" s="96"/>
      <c r="JXT322" s="96"/>
      <c r="JXU322" s="96"/>
      <c r="JXV322" s="96"/>
      <c r="JXW322" s="96"/>
      <c r="JXX322" s="96"/>
      <c r="JXY322" s="96"/>
      <c r="JXZ322" s="96"/>
      <c r="JYA322" s="96"/>
      <c r="JYB322" s="96"/>
      <c r="JYC322" s="96"/>
      <c r="JYD322" s="96"/>
      <c r="JYE322" s="96"/>
      <c r="JYF322" s="96"/>
      <c r="JYG322" s="96"/>
      <c r="JYH322" s="96"/>
      <c r="JYI322" s="96"/>
      <c r="JYJ322" s="96"/>
      <c r="JYK322" s="96"/>
      <c r="JYL322" s="96"/>
      <c r="JYM322" s="96"/>
      <c r="JYN322" s="96"/>
      <c r="JYO322" s="96"/>
      <c r="JYP322" s="96"/>
      <c r="JYQ322" s="96"/>
      <c r="JYR322" s="96"/>
      <c r="JYS322" s="96"/>
      <c r="JYT322" s="96"/>
      <c r="JYU322" s="96"/>
      <c r="JYV322" s="96"/>
      <c r="JYW322" s="96"/>
      <c r="JYX322" s="96"/>
      <c r="JYY322" s="96"/>
      <c r="JYZ322" s="96"/>
      <c r="JZA322" s="96"/>
      <c r="JZB322" s="96"/>
      <c r="JZC322" s="96"/>
      <c r="JZD322" s="96"/>
      <c r="JZE322" s="96"/>
      <c r="JZF322" s="96"/>
      <c r="JZG322" s="96"/>
      <c r="JZH322" s="96"/>
      <c r="JZI322" s="96"/>
      <c r="JZJ322" s="96"/>
      <c r="JZK322" s="96"/>
      <c r="JZL322" s="96"/>
      <c r="JZM322" s="96"/>
      <c r="JZN322" s="96"/>
      <c r="JZO322" s="96"/>
      <c r="JZP322" s="96"/>
      <c r="JZQ322" s="96"/>
      <c r="JZR322" s="96"/>
      <c r="JZS322" s="96"/>
      <c r="JZT322" s="96"/>
      <c r="JZU322" s="96"/>
      <c r="JZV322" s="96"/>
      <c r="JZW322" s="96"/>
      <c r="JZX322" s="96"/>
      <c r="JZY322" s="96"/>
      <c r="JZZ322" s="96"/>
      <c r="KAA322" s="96"/>
      <c r="KAB322" s="96"/>
      <c r="KAC322" s="96"/>
      <c r="KAD322" s="96"/>
      <c r="KAE322" s="96"/>
      <c r="KAF322" s="96"/>
      <c r="KAG322" s="96"/>
      <c r="KAH322" s="96"/>
      <c r="KAI322" s="96"/>
      <c r="KAJ322" s="96"/>
      <c r="KAK322" s="96"/>
      <c r="KAL322" s="96"/>
      <c r="KAM322" s="96"/>
      <c r="KAN322" s="96"/>
      <c r="KAO322" s="96"/>
      <c r="KAP322" s="96"/>
      <c r="KAQ322" s="96"/>
      <c r="KAR322" s="96"/>
      <c r="KAS322" s="96"/>
      <c r="KAT322" s="96"/>
      <c r="KAU322" s="96"/>
      <c r="KAV322" s="96"/>
      <c r="KAW322" s="96"/>
      <c r="KAX322" s="96"/>
      <c r="KAY322" s="96"/>
      <c r="KAZ322" s="96"/>
      <c r="KBA322" s="96"/>
      <c r="KBB322" s="96"/>
      <c r="KBC322" s="96"/>
      <c r="KBD322" s="96"/>
      <c r="KBE322" s="96"/>
      <c r="KBF322" s="96"/>
      <c r="KBG322" s="96"/>
      <c r="KBH322" s="96"/>
      <c r="KBI322" s="96"/>
      <c r="KBJ322" s="96"/>
      <c r="KBK322" s="96"/>
      <c r="KBL322" s="96"/>
      <c r="KBM322" s="96"/>
      <c r="KBN322" s="96"/>
      <c r="KBO322" s="96"/>
      <c r="KBP322" s="96"/>
      <c r="KBQ322" s="96"/>
      <c r="KBR322" s="96"/>
      <c r="KBS322" s="96"/>
      <c r="KBT322" s="96"/>
      <c r="KBU322" s="96"/>
      <c r="KBV322" s="96"/>
      <c r="KBW322" s="96"/>
      <c r="KBX322" s="96"/>
      <c r="KBY322" s="96"/>
      <c r="KBZ322" s="96"/>
      <c r="KCA322" s="96"/>
      <c r="KCB322" s="96"/>
      <c r="KCC322" s="96"/>
      <c r="KCD322" s="96"/>
      <c r="KCE322" s="96"/>
      <c r="KCF322" s="96"/>
      <c r="KCG322" s="96"/>
      <c r="KCH322" s="96"/>
      <c r="KCI322" s="96"/>
      <c r="KCJ322" s="96"/>
      <c r="KCK322" s="96"/>
      <c r="KCL322" s="96"/>
      <c r="KCM322" s="96"/>
      <c r="KCN322" s="96"/>
      <c r="KCO322" s="96"/>
      <c r="KCP322" s="96"/>
      <c r="KCQ322" s="96"/>
      <c r="KCR322" s="96"/>
      <c r="KCS322" s="96"/>
      <c r="KCT322" s="96"/>
      <c r="KCU322" s="96"/>
      <c r="KCV322" s="96"/>
      <c r="KCW322" s="96"/>
      <c r="KCX322" s="96"/>
      <c r="KCY322" s="96"/>
      <c r="KCZ322" s="96"/>
      <c r="KDA322" s="96"/>
      <c r="KDB322" s="96"/>
      <c r="KDC322" s="96"/>
      <c r="KDD322" s="96"/>
      <c r="KDE322" s="96"/>
      <c r="KDF322" s="96"/>
      <c r="KDG322" s="96"/>
      <c r="KDH322" s="96"/>
      <c r="KDI322" s="96"/>
      <c r="KDJ322" s="96"/>
      <c r="KDK322" s="96"/>
      <c r="KDL322" s="96"/>
      <c r="KDM322" s="96"/>
      <c r="KDN322" s="96"/>
      <c r="KDO322" s="96"/>
      <c r="KDP322" s="96"/>
      <c r="KDQ322" s="96"/>
      <c r="KDR322" s="96"/>
      <c r="KDS322" s="96"/>
      <c r="KDT322" s="96"/>
      <c r="KDU322" s="96"/>
      <c r="KDV322" s="96"/>
      <c r="KDW322" s="96"/>
      <c r="KDX322" s="96"/>
      <c r="KDY322" s="96"/>
      <c r="KDZ322" s="96"/>
      <c r="KEA322" s="96"/>
      <c r="KEB322" s="96"/>
      <c r="KEC322" s="96"/>
      <c r="KED322" s="96"/>
      <c r="KEE322" s="96"/>
      <c r="KEF322" s="96"/>
      <c r="KEG322" s="96"/>
      <c r="KEH322" s="96"/>
      <c r="KEI322" s="96"/>
      <c r="KEJ322" s="96"/>
      <c r="KEK322" s="96"/>
      <c r="KEL322" s="96"/>
      <c r="KEM322" s="96"/>
      <c r="KEN322" s="96"/>
      <c r="KEO322" s="96"/>
      <c r="KEP322" s="96"/>
      <c r="KEQ322" s="96"/>
      <c r="KER322" s="96"/>
      <c r="KES322" s="96"/>
      <c r="KET322" s="96"/>
      <c r="KEU322" s="96"/>
      <c r="KEV322" s="96"/>
      <c r="KEW322" s="96"/>
      <c r="KEX322" s="96"/>
      <c r="KEY322" s="96"/>
      <c r="KEZ322" s="96"/>
      <c r="KFA322" s="96"/>
      <c r="KFB322" s="96"/>
      <c r="KFC322" s="96"/>
      <c r="KFD322" s="96"/>
      <c r="KFE322" s="96"/>
      <c r="KFF322" s="96"/>
      <c r="KFG322" s="96"/>
      <c r="KFH322" s="96"/>
      <c r="KFI322" s="96"/>
      <c r="KFJ322" s="96"/>
      <c r="KFK322" s="96"/>
      <c r="KFL322" s="96"/>
      <c r="KFM322" s="96"/>
      <c r="KFN322" s="96"/>
      <c r="KFO322" s="96"/>
      <c r="KFP322" s="96"/>
      <c r="KFQ322" s="96"/>
      <c r="KFR322" s="96"/>
      <c r="KFS322" s="96"/>
      <c r="KFT322" s="96"/>
      <c r="KFU322" s="96"/>
      <c r="KFV322" s="96"/>
      <c r="KFW322" s="96"/>
      <c r="KFX322" s="96"/>
      <c r="KFY322" s="96"/>
      <c r="KFZ322" s="96"/>
      <c r="KGA322" s="96"/>
      <c r="KGB322" s="96"/>
      <c r="KGC322" s="96"/>
      <c r="KGD322" s="96"/>
      <c r="KGE322" s="96"/>
      <c r="KGF322" s="96"/>
      <c r="KGG322" s="96"/>
      <c r="KGH322" s="96"/>
      <c r="KGI322" s="96"/>
      <c r="KGJ322" s="96"/>
      <c r="KGK322" s="96"/>
      <c r="KGL322" s="96"/>
      <c r="KGM322" s="96"/>
      <c r="KGN322" s="96"/>
      <c r="KGO322" s="96"/>
      <c r="KGP322" s="96"/>
      <c r="KGQ322" s="96"/>
      <c r="KGR322" s="96"/>
      <c r="KGS322" s="96"/>
      <c r="KGT322" s="96"/>
      <c r="KGU322" s="96"/>
      <c r="KGV322" s="96"/>
      <c r="KGW322" s="96"/>
      <c r="KGX322" s="96"/>
      <c r="KGY322" s="96"/>
      <c r="KGZ322" s="96"/>
      <c r="KHA322" s="96"/>
      <c r="KHB322" s="96"/>
      <c r="KHC322" s="96"/>
      <c r="KHD322" s="96"/>
      <c r="KHE322" s="96"/>
      <c r="KHF322" s="96"/>
      <c r="KHG322" s="96"/>
      <c r="KHH322" s="96"/>
      <c r="KHI322" s="96"/>
      <c r="KHJ322" s="96"/>
      <c r="KHK322" s="96"/>
      <c r="KHL322" s="96"/>
      <c r="KHM322" s="96"/>
      <c r="KHN322" s="96"/>
      <c r="KHO322" s="96"/>
      <c r="KHP322" s="96"/>
      <c r="KHQ322" s="96"/>
      <c r="KHR322" s="96"/>
      <c r="KHS322" s="96"/>
      <c r="KHT322" s="96"/>
      <c r="KHU322" s="96"/>
      <c r="KHV322" s="96"/>
      <c r="KHW322" s="96"/>
      <c r="KHX322" s="96"/>
      <c r="KHY322" s="96"/>
      <c r="KHZ322" s="96"/>
      <c r="KIA322" s="96"/>
      <c r="KIB322" s="96"/>
      <c r="KIC322" s="96"/>
      <c r="KID322" s="96"/>
      <c r="KIE322" s="96"/>
      <c r="KIF322" s="96"/>
      <c r="KIG322" s="96"/>
      <c r="KIH322" s="96"/>
      <c r="KII322" s="96"/>
      <c r="KIJ322" s="96"/>
      <c r="KIK322" s="96"/>
      <c r="KIL322" s="96"/>
      <c r="KIM322" s="96"/>
      <c r="KIN322" s="96"/>
      <c r="KIO322" s="96"/>
      <c r="KIP322" s="96"/>
      <c r="KIQ322" s="96"/>
      <c r="KIR322" s="96"/>
      <c r="KIS322" s="96"/>
      <c r="KIT322" s="96"/>
      <c r="KIU322" s="96"/>
      <c r="KIV322" s="96"/>
      <c r="KIW322" s="96"/>
      <c r="KIX322" s="96"/>
      <c r="KIY322" s="96"/>
      <c r="KIZ322" s="96"/>
      <c r="KJA322" s="96"/>
      <c r="KJB322" s="96"/>
      <c r="KJC322" s="96"/>
      <c r="KJD322" s="96"/>
      <c r="KJE322" s="96"/>
      <c r="KJF322" s="96"/>
      <c r="KJG322" s="96"/>
      <c r="KJH322" s="96"/>
      <c r="KJI322" s="96"/>
      <c r="KJJ322" s="96"/>
      <c r="KJK322" s="96"/>
      <c r="KJL322" s="96"/>
      <c r="KJM322" s="96"/>
      <c r="KJN322" s="96"/>
      <c r="KJO322" s="96"/>
      <c r="KJP322" s="96"/>
      <c r="KJQ322" s="96"/>
      <c r="KJR322" s="96"/>
      <c r="KJS322" s="96"/>
      <c r="KJT322" s="96"/>
      <c r="KJU322" s="96"/>
      <c r="KJV322" s="96"/>
      <c r="KJW322" s="96"/>
      <c r="KJX322" s="96"/>
      <c r="KJY322" s="96"/>
      <c r="KJZ322" s="96"/>
      <c r="KKA322" s="96"/>
      <c r="KKB322" s="96"/>
      <c r="KKC322" s="96"/>
      <c r="KKD322" s="96"/>
      <c r="KKE322" s="96"/>
      <c r="KKF322" s="96"/>
      <c r="KKG322" s="96"/>
      <c r="KKH322" s="96"/>
      <c r="KKI322" s="96"/>
      <c r="KKJ322" s="96"/>
      <c r="KKK322" s="96"/>
      <c r="KKL322" s="96"/>
      <c r="KKM322" s="96"/>
      <c r="KKN322" s="96"/>
      <c r="KKO322" s="96"/>
      <c r="KKP322" s="96"/>
      <c r="KKQ322" s="96"/>
      <c r="KKR322" s="96"/>
      <c r="KKS322" s="96"/>
      <c r="KKT322" s="96"/>
      <c r="KKU322" s="96"/>
      <c r="KKV322" s="96"/>
      <c r="KKW322" s="96"/>
      <c r="KKX322" s="96"/>
      <c r="KKY322" s="96"/>
      <c r="KKZ322" s="96"/>
      <c r="KLA322" s="96"/>
      <c r="KLB322" s="96"/>
      <c r="KLC322" s="96"/>
      <c r="KLD322" s="96"/>
      <c r="KLE322" s="96"/>
      <c r="KLF322" s="96"/>
      <c r="KLG322" s="96"/>
      <c r="KLH322" s="96"/>
      <c r="KLI322" s="96"/>
      <c r="KLJ322" s="96"/>
      <c r="KLK322" s="96"/>
      <c r="KLL322" s="96"/>
      <c r="KLM322" s="96"/>
      <c r="KLN322" s="96"/>
      <c r="KLO322" s="96"/>
      <c r="KLP322" s="96"/>
      <c r="KLQ322" s="96"/>
      <c r="KLR322" s="96"/>
      <c r="KLS322" s="96"/>
      <c r="KLT322" s="96"/>
      <c r="KLU322" s="96"/>
      <c r="KLV322" s="96"/>
      <c r="KLW322" s="96"/>
      <c r="KLX322" s="96"/>
      <c r="KLY322" s="96"/>
      <c r="KLZ322" s="96"/>
      <c r="KMA322" s="96"/>
      <c r="KMB322" s="96"/>
      <c r="KMC322" s="96"/>
      <c r="KMD322" s="96"/>
      <c r="KME322" s="96"/>
      <c r="KMF322" s="96"/>
      <c r="KMG322" s="96"/>
      <c r="KMH322" s="96"/>
      <c r="KMI322" s="96"/>
      <c r="KMJ322" s="96"/>
      <c r="KMK322" s="96"/>
      <c r="KML322" s="96"/>
      <c r="KMM322" s="96"/>
      <c r="KMN322" s="96"/>
      <c r="KMO322" s="96"/>
      <c r="KMP322" s="96"/>
      <c r="KMQ322" s="96"/>
      <c r="KMR322" s="96"/>
      <c r="KMS322" s="96"/>
      <c r="KMT322" s="96"/>
      <c r="KMU322" s="96"/>
      <c r="KMV322" s="96"/>
      <c r="KMW322" s="96"/>
      <c r="KMX322" s="96"/>
      <c r="KMY322" s="96"/>
      <c r="KMZ322" s="96"/>
      <c r="KNA322" s="96"/>
      <c r="KNB322" s="96"/>
      <c r="KNC322" s="96"/>
      <c r="KND322" s="96"/>
      <c r="KNE322" s="96"/>
      <c r="KNF322" s="96"/>
      <c r="KNG322" s="96"/>
      <c r="KNH322" s="96"/>
      <c r="KNI322" s="96"/>
      <c r="KNJ322" s="96"/>
      <c r="KNK322" s="96"/>
      <c r="KNL322" s="96"/>
      <c r="KNM322" s="96"/>
      <c r="KNN322" s="96"/>
      <c r="KNO322" s="96"/>
      <c r="KNP322" s="96"/>
      <c r="KNQ322" s="96"/>
      <c r="KNR322" s="96"/>
      <c r="KNS322" s="96"/>
      <c r="KNT322" s="96"/>
      <c r="KNU322" s="96"/>
      <c r="KNV322" s="96"/>
      <c r="KNW322" s="96"/>
      <c r="KNX322" s="96"/>
      <c r="KNY322" s="96"/>
      <c r="KNZ322" s="96"/>
      <c r="KOA322" s="96"/>
      <c r="KOB322" s="96"/>
      <c r="KOC322" s="96"/>
      <c r="KOD322" s="96"/>
      <c r="KOE322" s="96"/>
      <c r="KOF322" s="96"/>
      <c r="KOG322" s="96"/>
      <c r="KOH322" s="96"/>
      <c r="KOI322" s="96"/>
      <c r="KOJ322" s="96"/>
      <c r="KOK322" s="96"/>
      <c r="KOL322" s="96"/>
      <c r="KOM322" s="96"/>
      <c r="KON322" s="96"/>
      <c r="KOO322" s="96"/>
      <c r="KOP322" s="96"/>
      <c r="KOQ322" s="96"/>
      <c r="KOR322" s="96"/>
      <c r="KOS322" s="96"/>
      <c r="KOT322" s="96"/>
      <c r="KOU322" s="96"/>
      <c r="KOV322" s="96"/>
      <c r="KOW322" s="96"/>
      <c r="KOX322" s="96"/>
      <c r="KOY322" s="96"/>
      <c r="KOZ322" s="96"/>
      <c r="KPA322" s="96"/>
      <c r="KPB322" s="96"/>
      <c r="KPC322" s="96"/>
      <c r="KPD322" s="96"/>
      <c r="KPE322" s="96"/>
      <c r="KPF322" s="96"/>
      <c r="KPG322" s="96"/>
      <c r="KPH322" s="96"/>
      <c r="KPI322" s="96"/>
      <c r="KPJ322" s="96"/>
      <c r="KPK322" s="96"/>
      <c r="KPL322" s="96"/>
      <c r="KPM322" s="96"/>
      <c r="KPN322" s="96"/>
      <c r="KPO322" s="96"/>
      <c r="KPP322" s="96"/>
      <c r="KPQ322" s="96"/>
      <c r="KPR322" s="96"/>
      <c r="KPS322" s="96"/>
      <c r="KPT322" s="96"/>
      <c r="KPU322" s="96"/>
      <c r="KPV322" s="96"/>
      <c r="KPW322" s="96"/>
      <c r="KPX322" s="96"/>
      <c r="KPY322" s="96"/>
      <c r="KPZ322" s="96"/>
      <c r="KQA322" s="96"/>
      <c r="KQB322" s="96"/>
      <c r="KQC322" s="96"/>
      <c r="KQD322" s="96"/>
      <c r="KQE322" s="96"/>
      <c r="KQF322" s="96"/>
      <c r="KQG322" s="96"/>
      <c r="KQH322" s="96"/>
      <c r="KQI322" s="96"/>
      <c r="KQJ322" s="96"/>
      <c r="KQK322" s="96"/>
      <c r="KQL322" s="96"/>
      <c r="KQM322" s="96"/>
      <c r="KQN322" s="96"/>
      <c r="KQO322" s="96"/>
      <c r="KQP322" s="96"/>
      <c r="KQQ322" s="96"/>
      <c r="KQR322" s="96"/>
      <c r="KQS322" s="96"/>
      <c r="KQT322" s="96"/>
      <c r="KQU322" s="96"/>
      <c r="KQV322" s="96"/>
      <c r="KQW322" s="96"/>
      <c r="KQX322" s="96"/>
      <c r="KQY322" s="96"/>
      <c r="KQZ322" s="96"/>
      <c r="KRA322" s="96"/>
      <c r="KRB322" s="96"/>
      <c r="KRC322" s="96"/>
      <c r="KRD322" s="96"/>
      <c r="KRE322" s="96"/>
      <c r="KRF322" s="96"/>
      <c r="KRG322" s="96"/>
      <c r="KRH322" s="96"/>
      <c r="KRI322" s="96"/>
      <c r="KRJ322" s="96"/>
      <c r="KRK322" s="96"/>
      <c r="KRL322" s="96"/>
      <c r="KRM322" s="96"/>
      <c r="KRN322" s="96"/>
      <c r="KRO322" s="96"/>
      <c r="KRP322" s="96"/>
      <c r="KRQ322" s="96"/>
      <c r="KRR322" s="96"/>
      <c r="KRS322" s="96"/>
      <c r="KRT322" s="96"/>
      <c r="KRU322" s="96"/>
      <c r="KRV322" s="96"/>
      <c r="KRW322" s="96"/>
      <c r="KRX322" s="96"/>
      <c r="KRY322" s="96"/>
      <c r="KRZ322" s="96"/>
      <c r="KSA322" s="96"/>
      <c r="KSB322" s="96"/>
      <c r="KSC322" s="96"/>
      <c r="KSD322" s="96"/>
      <c r="KSE322" s="96"/>
      <c r="KSF322" s="96"/>
      <c r="KSG322" s="96"/>
      <c r="KSH322" s="96"/>
      <c r="KSI322" s="96"/>
      <c r="KSJ322" s="96"/>
      <c r="KSK322" s="96"/>
      <c r="KSL322" s="96"/>
      <c r="KSM322" s="96"/>
      <c r="KSN322" s="96"/>
      <c r="KSO322" s="96"/>
      <c r="KSP322" s="96"/>
      <c r="KSQ322" s="96"/>
      <c r="KSR322" s="96"/>
      <c r="KSS322" s="96"/>
      <c r="KST322" s="96"/>
      <c r="KSU322" s="96"/>
      <c r="KSV322" s="96"/>
      <c r="KSW322" s="96"/>
      <c r="KSX322" s="96"/>
      <c r="KSY322" s="96"/>
      <c r="KSZ322" s="96"/>
      <c r="KTA322" s="96"/>
      <c r="KTB322" s="96"/>
      <c r="KTC322" s="96"/>
      <c r="KTD322" s="96"/>
      <c r="KTE322" s="96"/>
      <c r="KTF322" s="96"/>
      <c r="KTG322" s="96"/>
      <c r="KTH322" s="96"/>
      <c r="KTI322" s="96"/>
      <c r="KTJ322" s="96"/>
      <c r="KTK322" s="96"/>
      <c r="KTL322" s="96"/>
      <c r="KTM322" s="96"/>
      <c r="KTN322" s="96"/>
      <c r="KTO322" s="96"/>
      <c r="KTP322" s="96"/>
      <c r="KTQ322" s="96"/>
      <c r="KTR322" s="96"/>
      <c r="KTS322" s="96"/>
      <c r="KTT322" s="96"/>
      <c r="KTU322" s="96"/>
      <c r="KTV322" s="96"/>
      <c r="KTW322" s="96"/>
      <c r="KTX322" s="96"/>
      <c r="KTY322" s="96"/>
      <c r="KTZ322" s="96"/>
      <c r="KUA322" s="96"/>
      <c r="KUB322" s="96"/>
      <c r="KUC322" s="96"/>
      <c r="KUD322" s="96"/>
      <c r="KUE322" s="96"/>
      <c r="KUF322" s="96"/>
      <c r="KUG322" s="96"/>
      <c r="KUH322" s="96"/>
      <c r="KUI322" s="96"/>
      <c r="KUJ322" s="96"/>
      <c r="KUK322" s="96"/>
      <c r="KUL322" s="96"/>
      <c r="KUM322" s="96"/>
      <c r="KUN322" s="96"/>
      <c r="KUO322" s="96"/>
      <c r="KUP322" s="96"/>
      <c r="KUQ322" s="96"/>
      <c r="KUR322" s="96"/>
      <c r="KUS322" s="96"/>
      <c r="KUT322" s="96"/>
      <c r="KUU322" s="96"/>
      <c r="KUV322" s="96"/>
      <c r="KUW322" s="96"/>
      <c r="KUX322" s="96"/>
      <c r="KUY322" s="96"/>
      <c r="KUZ322" s="96"/>
      <c r="KVA322" s="96"/>
      <c r="KVB322" s="96"/>
      <c r="KVC322" s="96"/>
      <c r="KVD322" s="96"/>
      <c r="KVE322" s="96"/>
      <c r="KVF322" s="96"/>
      <c r="KVG322" s="96"/>
      <c r="KVH322" s="96"/>
      <c r="KVI322" s="96"/>
      <c r="KVJ322" s="96"/>
      <c r="KVK322" s="96"/>
      <c r="KVL322" s="96"/>
      <c r="KVM322" s="96"/>
      <c r="KVN322" s="96"/>
      <c r="KVO322" s="96"/>
      <c r="KVP322" s="96"/>
      <c r="KVQ322" s="96"/>
      <c r="KVR322" s="96"/>
      <c r="KVS322" s="96"/>
      <c r="KVT322" s="96"/>
      <c r="KVU322" s="96"/>
      <c r="KVV322" s="96"/>
      <c r="KVW322" s="96"/>
      <c r="KVX322" s="96"/>
      <c r="KVY322" s="96"/>
      <c r="KVZ322" s="96"/>
      <c r="KWA322" s="96"/>
      <c r="KWB322" s="96"/>
      <c r="KWC322" s="96"/>
      <c r="KWD322" s="96"/>
      <c r="KWE322" s="96"/>
      <c r="KWF322" s="96"/>
      <c r="KWG322" s="96"/>
      <c r="KWH322" s="96"/>
      <c r="KWI322" s="96"/>
      <c r="KWJ322" s="96"/>
      <c r="KWK322" s="96"/>
      <c r="KWL322" s="96"/>
      <c r="KWM322" s="96"/>
      <c r="KWN322" s="96"/>
      <c r="KWO322" s="96"/>
      <c r="KWP322" s="96"/>
      <c r="KWQ322" s="96"/>
      <c r="KWR322" s="96"/>
      <c r="KWS322" s="96"/>
      <c r="KWT322" s="96"/>
      <c r="KWU322" s="96"/>
      <c r="KWV322" s="96"/>
      <c r="KWW322" s="96"/>
      <c r="KWX322" s="96"/>
      <c r="KWY322" s="96"/>
      <c r="KWZ322" s="96"/>
      <c r="KXA322" s="96"/>
      <c r="KXB322" s="96"/>
      <c r="KXC322" s="96"/>
      <c r="KXD322" s="96"/>
      <c r="KXE322" s="96"/>
      <c r="KXF322" s="96"/>
      <c r="KXG322" s="96"/>
      <c r="KXH322" s="96"/>
      <c r="KXI322" s="96"/>
      <c r="KXJ322" s="96"/>
      <c r="KXK322" s="96"/>
      <c r="KXL322" s="96"/>
      <c r="KXM322" s="96"/>
      <c r="KXN322" s="96"/>
      <c r="KXO322" s="96"/>
      <c r="KXP322" s="96"/>
      <c r="KXQ322" s="96"/>
      <c r="KXR322" s="96"/>
      <c r="KXS322" s="96"/>
      <c r="KXT322" s="96"/>
      <c r="KXU322" s="96"/>
      <c r="KXV322" s="96"/>
      <c r="KXW322" s="96"/>
      <c r="KXX322" s="96"/>
      <c r="KXY322" s="96"/>
      <c r="KXZ322" s="96"/>
      <c r="KYA322" s="96"/>
      <c r="KYB322" s="96"/>
      <c r="KYC322" s="96"/>
      <c r="KYD322" s="96"/>
      <c r="KYE322" s="96"/>
      <c r="KYF322" s="96"/>
      <c r="KYG322" s="96"/>
      <c r="KYH322" s="96"/>
      <c r="KYI322" s="96"/>
      <c r="KYJ322" s="96"/>
      <c r="KYK322" s="96"/>
      <c r="KYL322" s="96"/>
      <c r="KYM322" s="96"/>
      <c r="KYN322" s="96"/>
      <c r="KYO322" s="96"/>
      <c r="KYP322" s="96"/>
      <c r="KYQ322" s="96"/>
      <c r="KYR322" s="96"/>
      <c r="KYS322" s="96"/>
      <c r="KYT322" s="96"/>
      <c r="KYU322" s="96"/>
      <c r="KYV322" s="96"/>
      <c r="KYW322" s="96"/>
      <c r="KYX322" s="96"/>
      <c r="KYY322" s="96"/>
      <c r="KYZ322" s="96"/>
      <c r="KZA322" s="96"/>
      <c r="KZB322" s="96"/>
      <c r="KZC322" s="96"/>
      <c r="KZD322" s="96"/>
      <c r="KZE322" s="96"/>
      <c r="KZF322" s="96"/>
      <c r="KZG322" s="96"/>
      <c r="KZH322" s="96"/>
      <c r="KZI322" s="96"/>
      <c r="KZJ322" s="96"/>
      <c r="KZK322" s="96"/>
      <c r="KZL322" s="96"/>
      <c r="KZM322" s="96"/>
      <c r="KZN322" s="96"/>
      <c r="KZO322" s="96"/>
      <c r="KZP322" s="96"/>
      <c r="KZQ322" s="96"/>
      <c r="KZR322" s="96"/>
      <c r="KZS322" s="96"/>
      <c r="KZT322" s="96"/>
      <c r="KZU322" s="96"/>
      <c r="KZV322" s="96"/>
      <c r="KZW322" s="96"/>
      <c r="KZX322" s="96"/>
      <c r="KZY322" s="96"/>
      <c r="KZZ322" s="96"/>
      <c r="LAA322" s="96"/>
      <c r="LAB322" s="96"/>
      <c r="LAC322" s="96"/>
      <c r="LAD322" s="96"/>
      <c r="LAE322" s="96"/>
      <c r="LAF322" s="96"/>
      <c r="LAG322" s="96"/>
      <c r="LAH322" s="96"/>
      <c r="LAI322" s="96"/>
      <c r="LAJ322" s="96"/>
      <c r="LAK322" s="96"/>
      <c r="LAL322" s="96"/>
      <c r="LAM322" s="96"/>
      <c r="LAN322" s="96"/>
      <c r="LAO322" s="96"/>
      <c r="LAP322" s="96"/>
      <c r="LAQ322" s="96"/>
      <c r="LAR322" s="96"/>
      <c r="LAS322" s="96"/>
      <c r="LAT322" s="96"/>
      <c r="LAU322" s="96"/>
      <c r="LAV322" s="96"/>
      <c r="LAW322" s="96"/>
      <c r="LAX322" s="96"/>
      <c r="LAY322" s="96"/>
      <c r="LAZ322" s="96"/>
      <c r="LBA322" s="96"/>
      <c r="LBB322" s="96"/>
      <c r="LBC322" s="96"/>
      <c r="LBD322" s="96"/>
      <c r="LBE322" s="96"/>
      <c r="LBF322" s="96"/>
      <c r="LBG322" s="96"/>
      <c r="LBH322" s="96"/>
      <c r="LBI322" s="96"/>
      <c r="LBJ322" s="96"/>
      <c r="LBK322" s="96"/>
      <c r="LBL322" s="96"/>
      <c r="LBM322" s="96"/>
      <c r="LBN322" s="96"/>
      <c r="LBO322" s="96"/>
      <c r="LBP322" s="96"/>
      <c r="LBQ322" s="96"/>
      <c r="LBR322" s="96"/>
      <c r="LBS322" s="96"/>
      <c r="LBT322" s="96"/>
      <c r="LBU322" s="96"/>
      <c r="LBV322" s="96"/>
      <c r="LBW322" s="96"/>
      <c r="LBX322" s="96"/>
      <c r="LBY322" s="96"/>
      <c r="LBZ322" s="96"/>
      <c r="LCA322" s="96"/>
      <c r="LCB322" s="96"/>
      <c r="LCC322" s="96"/>
      <c r="LCD322" s="96"/>
      <c r="LCE322" s="96"/>
      <c r="LCF322" s="96"/>
      <c r="LCG322" s="96"/>
      <c r="LCH322" s="96"/>
      <c r="LCI322" s="96"/>
      <c r="LCJ322" s="96"/>
      <c r="LCK322" s="96"/>
      <c r="LCL322" s="96"/>
      <c r="LCM322" s="96"/>
      <c r="LCN322" s="96"/>
      <c r="LCO322" s="96"/>
      <c r="LCP322" s="96"/>
      <c r="LCQ322" s="96"/>
      <c r="LCR322" s="96"/>
      <c r="LCS322" s="96"/>
      <c r="LCT322" s="96"/>
      <c r="LCU322" s="96"/>
      <c r="LCV322" s="96"/>
      <c r="LCW322" s="96"/>
      <c r="LCX322" s="96"/>
      <c r="LCY322" s="96"/>
      <c r="LCZ322" s="96"/>
      <c r="LDA322" s="96"/>
      <c r="LDB322" s="96"/>
      <c r="LDC322" s="96"/>
      <c r="LDD322" s="96"/>
      <c r="LDE322" s="96"/>
      <c r="LDF322" s="96"/>
      <c r="LDG322" s="96"/>
      <c r="LDH322" s="96"/>
      <c r="LDI322" s="96"/>
      <c r="LDJ322" s="96"/>
      <c r="LDK322" s="96"/>
      <c r="LDL322" s="96"/>
      <c r="LDM322" s="96"/>
      <c r="LDN322" s="96"/>
      <c r="LDO322" s="96"/>
      <c r="LDP322" s="96"/>
      <c r="LDQ322" s="96"/>
      <c r="LDR322" s="96"/>
      <c r="LDS322" s="96"/>
      <c r="LDT322" s="96"/>
      <c r="LDU322" s="96"/>
      <c r="LDV322" s="96"/>
      <c r="LDW322" s="96"/>
      <c r="LDX322" s="96"/>
      <c r="LDY322" s="96"/>
      <c r="LDZ322" s="96"/>
      <c r="LEA322" s="96"/>
      <c r="LEB322" s="96"/>
      <c r="LEC322" s="96"/>
      <c r="LED322" s="96"/>
      <c r="LEE322" s="96"/>
      <c r="LEF322" s="96"/>
      <c r="LEG322" s="96"/>
      <c r="LEH322" s="96"/>
      <c r="LEI322" s="96"/>
      <c r="LEJ322" s="96"/>
      <c r="LEK322" s="96"/>
      <c r="LEL322" s="96"/>
      <c r="LEM322" s="96"/>
      <c r="LEN322" s="96"/>
      <c r="LEO322" s="96"/>
      <c r="LEP322" s="96"/>
      <c r="LEQ322" s="96"/>
      <c r="LER322" s="96"/>
      <c r="LES322" s="96"/>
      <c r="LET322" s="96"/>
      <c r="LEU322" s="96"/>
      <c r="LEV322" s="96"/>
      <c r="LEW322" s="96"/>
      <c r="LEX322" s="96"/>
      <c r="LEY322" s="96"/>
      <c r="LEZ322" s="96"/>
      <c r="LFA322" s="96"/>
      <c r="LFB322" s="96"/>
      <c r="LFC322" s="96"/>
      <c r="LFD322" s="96"/>
      <c r="LFE322" s="96"/>
      <c r="LFF322" s="96"/>
      <c r="LFG322" s="96"/>
      <c r="LFH322" s="96"/>
      <c r="LFI322" s="96"/>
      <c r="LFJ322" s="96"/>
      <c r="LFK322" s="96"/>
      <c r="LFL322" s="96"/>
      <c r="LFM322" s="96"/>
      <c r="LFN322" s="96"/>
      <c r="LFO322" s="96"/>
      <c r="LFP322" s="96"/>
      <c r="LFQ322" s="96"/>
      <c r="LFR322" s="96"/>
      <c r="LFS322" s="96"/>
      <c r="LFT322" s="96"/>
      <c r="LFU322" s="96"/>
      <c r="LFV322" s="96"/>
      <c r="LFW322" s="96"/>
      <c r="LFX322" s="96"/>
      <c r="LFY322" s="96"/>
      <c r="LFZ322" s="96"/>
      <c r="LGA322" s="96"/>
      <c r="LGB322" s="96"/>
      <c r="LGC322" s="96"/>
      <c r="LGD322" s="96"/>
      <c r="LGE322" s="96"/>
      <c r="LGF322" s="96"/>
      <c r="LGG322" s="96"/>
      <c r="LGH322" s="96"/>
      <c r="LGI322" s="96"/>
      <c r="LGJ322" s="96"/>
      <c r="LGK322" s="96"/>
      <c r="LGL322" s="96"/>
      <c r="LGM322" s="96"/>
      <c r="LGN322" s="96"/>
      <c r="LGO322" s="96"/>
      <c r="LGP322" s="96"/>
      <c r="LGQ322" s="96"/>
      <c r="LGR322" s="96"/>
      <c r="LGS322" s="96"/>
      <c r="LGT322" s="96"/>
      <c r="LGU322" s="96"/>
      <c r="LGV322" s="96"/>
      <c r="LGW322" s="96"/>
      <c r="LGX322" s="96"/>
      <c r="LGY322" s="96"/>
      <c r="LGZ322" s="96"/>
      <c r="LHA322" s="96"/>
      <c r="LHB322" s="96"/>
      <c r="LHC322" s="96"/>
      <c r="LHD322" s="96"/>
      <c r="LHE322" s="96"/>
      <c r="LHF322" s="96"/>
      <c r="LHG322" s="96"/>
      <c r="LHH322" s="96"/>
      <c r="LHI322" s="96"/>
      <c r="LHJ322" s="96"/>
      <c r="LHK322" s="96"/>
      <c r="LHL322" s="96"/>
      <c r="LHM322" s="96"/>
      <c r="LHN322" s="96"/>
      <c r="LHO322" s="96"/>
      <c r="LHP322" s="96"/>
      <c r="LHQ322" s="96"/>
      <c r="LHR322" s="96"/>
      <c r="LHS322" s="96"/>
      <c r="LHT322" s="96"/>
      <c r="LHU322" s="96"/>
      <c r="LHV322" s="96"/>
      <c r="LHW322" s="96"/>
      <c r="LHX322" s="96"/>
      <c r="LHY322" s="96"/>
      <c r="LHZ322" s="96"/>
      <c r="LIA322" s="96"/>
      <c r="LIB322" s="96"/>
      <c r="LIC322" s="96"/>
      <c r="LID322" s="96"/>
      <c r="LIE322" s="96"/>
      <c r="LIF322" s="96"/>
      <c r="LIG322" s="96"/>
      <c r="LIH322" s="96"/>
      <c r="LII322" s="96"/>
      <c r="LIJ322" s="96"/>
      <c r="LIK322" s="96"/>
      <c r="LIL322" s="96"/>
      <c r="LIM322" s="96"/>
      <c r="LIN322" s="96"/>
      <c r="LIO322" s="96"/>
      <c r="LIP322" s="96"/>
      <c r="LIQ322" s="96"/>
      <c r="LIR322" s="96"/>
      <c r="LIS322" s="96"/>
      <c r="LIT322" s="96"/>
      <c r="LIU322" s="96"/>
      <c r="LIV322" s="96"/>
      <c r="LIW322" s="96"/>
      <c r="LIX322" s="96"/>
      <c r="LIY322" s="96"/>
      <c r="LIZ322" s="96"/>
      <c r="LJA322" s="96"/>
      <c r="LJB322" s="96"/>
      <c r="LJC322" s="96"/>
      <c r="LJD322" s="96"/>
      <c r="LJE322" s="96"/>
      <c r="LJF322" s="96"/>
      <c r="LJG322" s="96"/>
      <c r="LJH322" s="96"/>
      <c r="LJI322" s="96"/>
      <c r="LJJ322" s="96"/>
      <c r="LJK322" s="96"/>
      <c r="LJL322" s="96"/>
      <c r="LJM322" s="96"/>
      <c r="LJN322" s="96"/>
      <c r="LJO322" s="96"/>
      <c r="LJP322" s="96"/>
      <c r="LJQ322" s="96"/>
      <c r="LJR322" s="96"/>
      <c r="LJS322" s="96"/>
      <c r="LJT322" s="96"/>
      <c r="LJU322" s="96"/>
      <c r="LJV322" s="96"/>
      <c r="LJW322" s="96"/>
      <c r="LJX322" s="96"/>
      <c r="LJY322" s="96"/>
      <c r="LJZ322" s="96"/>
      <c r="LKA322" s="96"/>
      <c r="LKB322" s="96"/>
      <c r="LKC322" s="96"/>
      <c r="LKD322" s="96"/>
      <c r="LKE322" s="96"/>
      <c r="LKF322" s="96"/>
      <c r="LKG322" s="96"/>
      <c r="LKH322" s="96"/>
      <c r="LKI322" s="96"/>
      <c r="LKJ322" s="96"/>
      <c r="LKK322" s="96"/>
      <c r="LKL322" s="96"/>
      <c r="LKM322" s="96"/>
      <c r="LKN322" s="96"/>
      <c r="LKO322" s="96"/>
      <c r="LKP322" s="96"/>
      <c r="LKQ322" s="96"/>
      <c r="LKR322" s="96"/>
      <c r="LKS322" s="96"/>
      <c r="LKT322" s="96"/>
      <c r="LKU322" s="96"/>
      <c r="LKV322" s="96"/>
      <c r="LKW322" s="96"/>
      <c r="LKX322" s="96"/>
      <c r="LKY322" s="96"/>
      <c r="LKZ322" s="96"/>
      <c r="LLA322" s="96"/>
      <c r="LLB322" s="96"/>
      <c r="LLC322" s="96"/>
      <c r="LLD322" s="96"/>
      <c r="LLE322" s="96"/>
      <c r="LLF322" s="96"/>
      <c r="LLG322" s="96"/>
      <c r="LLH322" s="96"/>
      <c r="LLI322" s="96"/>
      <c r="LLJ322" s="96"/>
      <c r="LLK322" s="96"/>
      <c r="LLL322" s="96"/>
      <c r="LLM322" s="96"/>
      <c r="LLN322" s="96"/>
      <c r="LLO322" s="96"/>
      <c r="LLP322" s="96"/>
      <c r="LLQ322" s="96"/>
      <c r="LLR322" s="96"/>
      <c r="LLS322" s="96"/>
      <c r="LLT322" s="96"/>
      <c r="LLU322" s="96"/>
      <c r="LLV322" s="96"/>
      <c r="LLW322" s="96"/>
      <c r="LLX322" s="96"/>
      <c r="LLY322" s="96"/>
      <c r="LLZ322" s="96"/>
      <c r="LMA322" s="96"/>
      <c r="LMB322" s="96"/>
      <c r="LMC322" s="96"/>
      <c r="LMD322" s="96"/>
      <c r="LME322" s="96"/>
      <c r="LMF322" s="96"/>
      <c r="LMG322" s="96"/>
      <c r="LMH322" s="96"/>
      <c r="LMI322" s="96"/>
      <c r="LMJ322" s="96"/>
      <c r="LMK322" s="96"/>
      <c r="LML322" s="96"/>
      <c r="LMM322" s="96"/>
      <c r="LMN322" s="96"/>
      <c r="LMO322" s="96"/>
      <c r="LMP322" s="96"/>
      <c r="LMQ322" s="96"/>
      <c r="LMR322" s="96"/>
      <c r="LMS322" s="96"/>
      <c r="LMT322" s="96"/>
      <c r="LMU322" s="96"/>
      <c r="LMV322" s="96"/>
      <c r="LMW322" s="96"/>
      <c r="LMX322" s="96"/>
      <c r="LMY322" s="96"/>
      <c r="LMZ322" s="96"/>
      <c r="LNA322" s="96"/>
      <c r="LNB322" s="96"/>
      <c r="LNC322" s="96"/>
      <c r="LND322" s="96"/>
      <c r="LNE322" s="96"/>
      <c r="LNF322" s="96"/>
      <c r="LNG322" s="96"/>
      <c r="LNH322" s="96"/>
      <c r="LNI322" s="96"/>
      <c r="LNJ322" s="96"/>
      <c r="LNK322" s="96"/>
      <c r="LNL322" s="96"/>
      <c r="LNM322" s="96"/>
      <c r="LNN322" s="96"/>
      <c r="LNO322" s="96"/>
      <c r="LNP322" s="96"/>
      <c r="LNQ322" s="96"/>
      <c r="LNR322" s="96"/>
      <c r="LNS322" s="96"/>
      <c r="LNT322" s="96"/>
      <c r="LNU322" s="96"/>
      <c r="LNV322" s="96"/>
      <c r="LNW322" s="96"/>
      <c r="LNX322" s="96"/>
      <c r="LNY322" s="96"/>
      <c r="LNZ322" s="96"/>
      <c r="LOA322" s="96"/>
      <c r="LOB322" s="96"/>
      <c r="LOC322" s="96"/>
      <c r="LOD322" s="96"/>
      <c r="LOE322" s="96"/>
      <c r="LOF322" s="96"/>
      <c r="LOG322" s="96"/>
      <c r="LOH322" s="96"/>
      <c r="LOI322" s="96"/>
      <c r="LOJ322" s="96"/>
      <c r="LOK322" s="96"/>
      <c r="LOL322" s="96"/>
      <c r="LOM322" s="96"/>
      <c r="LON322" s="96"/>
      <c r="LOO322" s="96"/>
      <c r="LOP322" s="96"/>
      <c r="LOQ322" s="96"/>
      <c r="LOR322" s="96"/>
      <c r="LOS322" s="96"/>
      <c r="LOT322" s="96"/>
      <c r="LOU322" s="96"/>
      <c r="LOV322" s="96"/>
      <c r="LOW322" s="96"/>
      <c r="LOX322" s="96"/>
      <c r="LOY322" s="96"/>
      <c r="LOZ322" s="96"/>
      <c r="LPA322" s="96"/>
      <c r="LPB322" s="96"/>
      <c r="LPC322" s="96"/>
      <c r="LPD322" s="96"/>
      <c r="LPE322" s="96"/>
      <c r="LPF322" s="96"/>
      <c r="LPG322" s="96"/>
      <c r="LPH322" s="96"/>
      <c r="LPI322" s="96"/>
      <c r="LPJ322" s="96"/>
      <c r="LPK322" s="96"/>
      <c r="LPL322" s="96"/>
      <c r="LPM322" s="96"/>
      <c r="LPN322" s="96"/>
      <c r="LPO322" s="96"/>
      <c r="LPP322" s="96"/>
      <c r="LPQ322" s="96"/>
      <c r="LPR322" s="96"/>
      <c r="LPS322" s="96"/>
      <c r="LPT322" s="96"/>
      <c r="LPU322" s="96"/>
      <c r="LPV322" s="96"/>
      <c r="LPW322" s="96"/>
      <c r="LPX322" s="96"/>
      <c r="LPY322" s="96"/>
      <c r="LPZ322" s="96"/>
      <c r="LQA322" s="96"/>
      <c r="LQB322" s="96"/>
      <c r="LQC322" s="96"/>
      <c r="LQD322" s="96"/>
      <c r="LQE322" s="96"/>
      <c r="LQF322" s="96"/>
      <c r="LQG322" s="96"/>
      <c r="LQH322" s="96"/>
      <c r="LQI322" s="96"/>
      <c r="LQJ322" s="96"/>
      <c r="LQK322" s="96"/>
      <c r="LQL322" s="96"/>
      <c r="LQM322" s="96"/>
      <c r="LQN322" s="96"/>
      <c r="LQO322" s="96"/>
      <c r="LQP322" s="96"/>
      <c r="LQQ322" s="96"/>
      <c r="LQR322" s="96"/>
      <c r="LQS322" s="96"/>
      <c r="LQT322" s="96"/>
      <c r="LQU322" s="96"/>
      <c r="LQV322" s="96"/>
      <c r="LQW322" s="96"/>
      <c r="LQX322" s="96"/>
      <c r="LQY322" s="96"/>
      <c r="LQZ322" s="96"/>
      <c r="LRA322" s="96"/>
      <c r="LRB322" s="96"/>
      <c r="LRC322" s="96"/>
      <c r="LRD322" s="96"/>
      <c r="LRE322" s="96"/>
      <c r="LRF322" s="96"/>
      <c r="LRG322" s="96"/>
      <c r="LRH322" s="96"/>
      <c r="LRI322" s="96"/>
      <c r="LRJ322" s="96"/>
      <c r="LRK322" s="96"/>
      <c r="LRL322" s="96"/>
      <c r="LRM322" s="96"/>
      <c r="LRN322" s="96"/>
      <c r="LRO322" s="96"/>
      <c r="LRP322" s="96"/>
      <c r="LRQ322" s="96"/>
      <c r="LRR322" s="96"/>
      <c r="LRS322" s="96"/>
      <c r="LRT322" s="96"/>
      <c r="LRU322" s="96"/>
      <c r="LRV322" s="96"/>
      <c r="LRW322" s="96"/>
      <c r="LRX322" s="96"/>
      <c r="LRY322" s="96"/>
      <c r="LRZ322" s="96"/>
      <c r="LSA322" s="96"/>
      <c r="LSB322" s="96"/>
      <c r="LSC322" s="96"/>
      <c r="LSD322" s="96"/>
      <c r="LSE322" s="96"/>
      <c r="LSF322" s="96"/>
      <c r="LSG322" s="96"/>
      <c r="LSH322" s="96"/>
      <c r="LSI322" s="96"/>
      <c r="LSJ322" s="96"/>
      <c r="LSK322" s="96"/>
      <c r="LSL322" s="96"/>
      <c r="LSM322" s="96"/>
      <c r="LSN322" s="96"/>
      <c r="LSO322" s="96"/>
      <c r="LSP322" s="96"/>
      <c r="LSQ322" s="96"/>
      <c r="LSR322" s="96"/>
      <c r="LSS322" s="96"/>
      <c r="LST322" s="96"/>
      <c r="LSU322" s="96"/>
      <c r="LSV322" s="96"/>
      <c r="LSW322" s="96"/>
      <c r="LSX322" s="96"/>
      <c r="LSY322" s="96"/>
      <c r="LSZ322" s="96"/>
      <c r="LTA322" s="96"/>
      <c r="LTB322" s="96"/>
      <c r="LTC322" s="96"/>
      <c r="LTD322" s="96"/>
      <c r="LTE322" s="96"/>
      <c r="LTF322" s="96"/>
      <c r="LTG322" s="96"/>
      <c r="LTH322" s="96"/>
      <c r="LTI322" s="96"/>
      <c r="LTJ322" s="96"/>
      <c r="LTK322" s="96"/>
      <c r="LTL322" s="96"/>
      <c r="LTM322" s="96"/>
      <c r="LTN322" s="96"/>
      <c r="LTO322" s="96"/>
      <c r="LTP322" s="96"/>
      <c r="LTQ322" s="96"/>
      <c r="LTR322" s="96"/>
      <c r="LTS322" s="96"/>
      <c r="LTT322" s="96"/>
      <c r="LTU322" s="96"/>
      <c r="LTV322" s="96"/>
      <c r="LTW322" s="96"/>
      <c r="LTX322" s="96"/>
      <c r="LTY322" s="96"/>
      <c r="LTZ322" s="96"/>
      <c r="LUA322" s="96"/>
      <c r="LUB322" s="96"/>
      <c r="LUC322" s="96"/>
      <c r="LUD322" s="96"/>
      <c r="LUE322" s="96"/>
      <c r="LUF322" s="96"/>
      <c r="LUG322" s="96"/>
      <c r="LUH322" s="96"/>
      <c r="LUI322" s="96"/>
      <c r="LUJ322" s="96"/>
      <c r="LUK322" s="96"/>
      <c r="LUL322" s="96"/>
      <c r="LUM322" s="96"/>
      <c r="LUN322" s="96"/>
      <c r="LUO322" s="96"/>
      <c r="LUP322" s="96"/>
      <c r="LUQ322" s="96"/>
      <c r="LUR322" s="96"/>
      <c r="LUS322" s="96"/>
      <c r="LUT322" s="96"/>
      <c r="LUU322" s="96"/>
      <c r="LUV322" s="96"/>
      <c r="LUW322" s="96"/>
      <c r="LUX322" s="96"/>
      <c r="LUY322" s="96"/>
      <c r="LUZ322" s="96"/>
      <c r="LVA322" s="96"/>
      <c r="LVB322" s="96"/>
      <c r="LVC322" s="96"/>
      <c r="LVD322" s="96"/>
      <c r="LVE322" s="96"/>
      <c r="LVF322" s="96"/>
      <c r="LVG322" s="96"/>
      <c r="LVH322" s="96"/>
      <c r="LVI322" s="96"/>
      <c r="LVJ322" s="96"/>
      <c r="LVK322" s="96"/>
      <c r="LVL322" s="96"/>
      <c r="LVM322" s="96"/>
      <c r="LVN322" s="96"/>
      <c r="LVO322" s="96"/>
      <c r="LVP322" s="96"/>
      <c r="LVQ322" s="96"/>
      <c r="LVR322" s="96"/>
      <c r="LVS322" s="96"/>
      <c r="LVT322" s="96"/>
      <c r="LVU322" s="96"/>
      <c r="LVV322" s="96"/>
      <c r="LVW322" s="96"/>
      <c r="LVX322" s="96"/>
      <c r="LVY322" s="96"/>
      <c r="LVZ322" s="96"/>
      <c r="LWA322" s="96"/>
      <c r="LWB322" s="96"/>
      <c r="LWC322" s="96"/>
      <c r="LWD322" s="96"/>
      <c r="LWE322" s="96"/>
      <c r="LWF322" s="96"/>
      <c r="LWG322" s="96"/>
      <c r="LWH322" s="96"/>
      <c r="LWI322" s="96"/>
      <c r="LWJ322" s="96"/>
      <c r="LWK322" s="96"/>
      <c r="LWL322" s="96"/>
      <c r="LWM322" s="96"/>
      <c r="LWN322" s="96"/>
      <c r="LWO322" s="96"/>
      <c r="LWP322" s="96"/>
      <c r="LWQ322" s="96"/>
      <c r="LWR322" s="96"/>
      <c r="LWS322" s="96"/>
      <c r="LWT322" s="96"/>
      <c r="LWU322" s="96"/>
      <c r="LWV322" s="96"/>
      <c r="LWW322" s="96"/>
      <c r="LWX322" s="96"/>
      <c r="LWY322" s="96"/>
      <c r="LWZ322" s="96"/>
      <c r="LXA322" s="96"/>
      <c r="LXB322" s="96"/>
      <c r="LXC322" s="96"/>
      <c r="LXD322" s="96"/>
      <c r="LXE322" s="96"/>
      <c r="LXF322" s="96"/>
      <c r="LXG322" s="96"/>
      <c r="LXH322" s="96"/>
      <c r="LXI322" s="96"/>
      <c r="LXJ322" s="96"/>
      <c r="LXK322" s="96"/>
      <c r="LXL322" s="96"/>
      <c r="LXM322" s="96"/>
      <c r="LXN322" s="96"/>
      <c r="LXO322" s="96"/>
      <c r="LXP322" s="96"/>
      <c r="LXQ322" s="96"/>
      <c r="LXR322" s="96"/>
      <c r="LXS322" s="96"/>
      <c r="LXT322" s="96"/>
      <c r="LXU322" s="96"/>
      <c r="LXV322" s="96"/>
      <c r="LXW322" s="96"/>
      <c r="LXX322" s="96"/>
      <c r="LXY322" s="96"/>
      <c r="LXZ322" s="96"/>
      <c r="LYA322" s="96"/>
      <c r="LYB322" s="96"/>
      <c r="LYC322" s="96"/>
      <c r="LYD322" s="96"/>
      <c r="LYE322" s="96"/>
      <c r="LYF322" s="96"/>
      <c r="LYG322" s="96"/>
      <c r="LYH322" s="96"/>
      <c r="LYI322" s="96"/>
      <c r="LYJ322" s="96"/>
      <c r="LYK322" s="96"/>
      <c r="LYL322" s="96"/>
      <c r="LYM322" s="96"/>
      <c r="LYN322" s="96"/>
      <c r="LYO322" s="96"/>
      <c r="LYP322" s="96"/>
      <c r="LYQ322" s="96"/>
      <c r="LYR322" s="96"/>
      <c r="LYS322" s="96"/>
      <c r="LYT322" s="96"/>
      <c r="LYU322" s="96"/>
      <c r="LYV322" s="96"/>
      <c r="LYW322" s="96"/>
      <c r="LYX322" s="96"/>
      <c r="LYY322" s="96"/>
      <c r="LYZ322" s="96"/>
      <c r="LZA322" s="96"/>
      <c r="LZB322" s="96"/>
      <c r="LZC322" s="96"/>
      <c r="LZD322" s="96"/>
      <c r="LZE322" s="96"/>
      <c r="LZF322" s="96"/>
      <c r="LZG322" s="96"/>
      <c r="LZH322" s="96"/>
      <c r="LZI322" s="96"/>
      <c r="LZJ322" s="96"/>
      <c r="LZK322" s="96"/>
      <c r="LZL322" s="96"/>
      <c r="LZM322" s="96"/>
      <c r="LZN322" s="96"/>
      <c r="LZO322" s="96"/>
      <c r="LZP322" s="96"/>
      <c r="LZQ322" s="96"/>
      <c r="LZR322" s="96"/>
      <c r="LZS322" s="96"/>
      <c r="LZT322" s="96"/>
      <c r="LZU322" s="96"/>
      <c r="LZV322" s="96"/>
      <c r="LZW322" s="96"/>
      <c r="LZX322" s="96"/>
      <c r="LZY322" s="96"/>
      <c r="LZZ322" s="96"/>
      <c r="MAA322" s="96"/>
      <c r="MAB322" s="96"/>
      <c r="MAC322" s="96"/>
      <c r="MAD322" s="96"/>
      <c r="MAE322" s="96"/>
      <c r="MAF322" s="96"/>
      <c r="MAG322" s="96"/>
      <c r="MAH322" s="96"/>
      <c r="MAI322" s="96"/>
      <c r="MAJ322" s="96"/>
      <c r="MAK322" s="96"/>
      <c r="MAL322" s="96"/>
      <c r="MAM322" s="96"/>
      <c r="MAN322" s="96"/>
      <c r="MAO322" s="96"/>
      <c r="MAP322" s="96"/>
      <c r="MAQ322" s="96"/>
      <c r="MAR322" s="96"/>
      <c r="MAS322" s="96"/>
      <c r="MAT322" s="96"/>
      <c r="MAU322" s="96"/>
      <c r="MAV322" s="96"/>
      <c r="MAW322" s="96"/>
      <c r="MAX322" s="96"/>
      <c r="MAY322" s="96"/>
      <c r="MAZ322" s="96"/>
      <c r="MBA322" s="96"/>
      <c r="MBB322" s="96"/>
      <c r="MBC322" s="96"/>
      <c r="MBD322" s="96"/>
      <c r="MBE322" s="96"/>
      <c r="MBF322" s="96"/>
      <c r="MBG322" s="96"/>
      <c r="MBH322" s="96"/>
      <c r="MBI322" s="96"/>
      <c r="MBJ322" s="96"/>
      <c r="MBK322" s="96"/>
      <c r="MBL322" s="96"/>
      <c r="MBM322" s="96"/>
      <c r="MBN322" s="96"/>
      <c r="MBO322" s="96"/>
      <c r="MBP322" s="96"/>
      <c r="MBQ322" s="96"/>
      <c r="MBR322" s="96"/>
      <c r="MBS322" s="96"/>
      <c r="MBT322" s="96"/>
      <c r="MBU322" s="96"/>
      <c r="MBV322" s="96"/>
      <c r="MBW322" s="96"/>
      <c r="MBX322" s="96"/>
      <c r="MBY322" s="96"/>
      <c r="MBZ322" s="96"/>
      <c r="MCA322" s="96"/>
      <c r="MCB322" s="96"/>
      <c r="MCC322" s="96"/>
      <c r="MCD322" s="96"/>
      <c r="MCE322" s="96"/>
      <c r="MCF322" s="96"/>
      <c r="MCG322" s="96"/>
      <c r="MCH322" s="96"/>
      <c r="MCI322" s="96"/>
      <c r="MCJ322" s="96"/>
      <c r="MCK322" s="96"/>
      <c r="MCL322" s="96"/>
      <c r="MCM322" s="96"/>
      <c r="MCN322" s="96"/>
      <c r="MCO322" s="96"/>
      <c r="MCP322" s="96"/>
      <c r="MCQ322" s="96"/>
      <c r="MCR322" s="96"/>
      <c r="MCS322" s="96"/>
      <c r="MCT322" s="96"/>
      <c r="MCU322" s="96"/>
      <c r="MCV322" s="96"/>
      <c r="MCW322" s="96"/>
      <c r="MCX322" s="96"/>
      <c r="MCY322" s="96"/>
      <c r="MCZ322" s="96"/>
      <c r="MDA322" s="96"/>
      <c r="MDB322" s="96"/>
      <c r="MDC322" s="96"/>
      <c r="MDD322" s="96"/>
      <c r="MDE322" s="96"/>
      <c r="MDF322" s="96"/>
      <c r="MDG322" s="96"/>
      <c r="MDH322" s="96"/>
      <c r="MDI322" s="96"/>
      <c r="MDJ322" s="96"/>
      <c r="MDK322" s="96"/>
      <c r="MDL322" s="96"/>
      <c r="MDM322" s="96"/>
      <c r="MDN322" s="96"/>
      <c r="MDO322" s="96"/>
      <c r="MDP322" s="96"/>
      <c r="MDQ322" s="96"/>
      <c r="MDR322" s="96"/>
      <c r="MDS322" s="96"/>
      <c r="MDT322" s="96"/>
      <c r="MDU322" s="96"/>
      <c r="MDV322" s="96"/>
      <c r="MDW322" s="96"/>
      <c r="MDX322" s="96"/>
      <c r="MDY322" s="96"/>
      <c r="MDZ322" s="96"/>
      <c r="MEA322" s="96"/>
      <c r="MEB322" s="96"/>
      <c r="MEC322" s="96"/>
      <c r="MED322" s="96"/>
      <c r="MEE322" s="96"/>
      <c r="MEF322" s="96"/>
      <c r="MEG322" s="96"/>
      <c r="MEH322" s="96"/>
      <c r="MEI322" s="96"/>
      <c r="MEJ322" s="96"/>
      <c r="MEK322" s="96"/>
      <c r="MEL322" s="96"/>
      <c r="MEM322" s="96"/>
      <c r="MEN322" s="96"/>
      <c r="MEO322" s="96"/>
      <c r="MEP322" s="96"/>
      <c r="MEQ322" s="96"/>
      <c r="MER322" s="96"/>
      <c r="MES322" s="96"/>
      <c r="MET322" s="96"/>
      <c r="MEU322" s="96"/>
      <c r="MEV322" s="96"/>
      <c r="MEW322" s="96"/>
      <c r="MEX322" s="96"/>
      <c r="MEY322" s="96"/>
      <c r="MEZ322" s="96"/>
      <c r="MFA322" s="96"/>
      <c r="MFB322" s="96"/>
      <c r="MFC322" s="96"/>
      <c r="MFD322" s="96"/>
      <c r="MFE322" s="96"/>
      <c r="MFF322" s="96"/>
      <c r="MFG322" s="96"/>
      <c r="MFH322" s="96"/>
      <c r="MFI322" s="96"/>
      <c r="MFJ322" s="96"/>
      <c r="MFK322" s="96"/>
      <c r="MFL322" s="96"/>
      <c r="MFM322" s="96"/>
      <c r="MFN322" s="96"/>
      <c r="MFO322" s="96"/>
      <c r="MFP322" s="96"/>
      <c r="MFQ322" s="96"/>
      <c r="MFR322" s="96"/>
      <c r="MFS322" s="96"/>
      <c r="MFT322" s="96"/>
      <c r="MFU322" s="96"/>
      <c r="MFV322" s="96"/>
      <c r="MFW322" s="96"/>
      <c r="MFX322" s="96"/>
      <c r="MFY322" s="96"/>
      <c r="MFZ322" s="96"/>
      <c r="MGA322" s="96"/>
      <c r="MGB322" s="96"/>
      <c r="MGC322" s="96"/>
      <c r="MGD322" s="96"/>
      <c r="MGE322" s="96"/>
      <c r="MGF322" s="96"/>
      <c r="MGG322" s="96"/>
      <c r="MGH322" s="96"/>
      <c r="MGI322" s="96"/>
      <c r="MGJ322" s="96"/>
      <c r="MGK322" s="96"/>
      <c r="MGL322" s="96"/>
      <c r="MGM322" s="96"/>
      <c r="MGN322" s="96"/>
      <c r="MGO322" s="96"/>
      <c r="MGP322" s="96"/>
      <c r="MGQ322" s="96"/>
      <c r="MGR322" s="96"/>
      <c r="MGS322" s="96"/>
      <c r="MGT322" s="96"/>
      <c r="MGU322" s="96"/>
      <c r="MGV322" s="96"/>
      <c r="MGW322" s="96"/>
      <c r="MGX322" s="96"/>
      <c r="MGY322" s="96"/>
      <c r="MGZ322" s="96"/>
      <c r="MHA322" s="96"/>
      <c r="MHB322" s="96"/>
      <c r="MHC322" s="96"/>
      <c r="MHD322" s="96"/>
      <c r="MHE322" s="96"/>
      <c r="MHF322" s="96"/>
      <c r="MHG322" s="96"/>
      <c r="MHH322" s="96"/>
      <c r="MHI322" s="96"/>
      <c r="MHJ322" s="96"/>
      <c r="MHK322" s="96"/>
      <c r="MHL322" s="96"/>
      <c r="MHM322" s="96"/>
      <c r="MHN322" s="96"/>
      <c r="MHO322" s="96"/>
      <c r="MHP322" s="96"/>
      <c r="MHQ322" s="96"/>
      <c r="MHR322" s="96"/>
      <c r="MHS322" s="96"/>
      <c r="MHT322" s="96"/>
      <c r="MHU322" s="96"/>
      <c r="MHV322" s="96"/>
      <c r="MHW322" s="96"/>
      <c r="MHX322" s="96"/>
      <c r="MHY322" s="96"/>
      <c r="MHZ322" s="96"/>
      <c r="MIA322" s="96"/>
      <c r="MIB322" s="96"/>
      <c r="MIC322" s="96"/>
      <c r="MID322" s="96"/>
      <c r="MIE322" s="96"/>
      <c r="MIF322" s="96"/>
      <c r="MIG322" s="96"/>
      <c r="MIH322" s="96"/>
      <c r="MII322" s="96"/>
      <c r="MIJ322" s="96"/>
      <c r="MIK322" s="96"/>
      <c r="MIL322" s="96"/>
      <c r="MIM322" s="96"/>
      <c r="MIN322" s="96"/>
      <c r="MIO322" s="96"/>
      <c r="MIP322" s="96"/>
      <c r="MIQ322" s="96"/>
      <c r="MIR322" s="96"/>
      <c r="MIS322" s="96"/>
      <c r="MIT322" s="96"/>
      <c r="MIU322" s="96"/>
      <c r="MIV322" s="96"/>
      <c r="MIW322" s="96"/>
      <c r="MIX322" s="96"/>
      <c r="MIY322" s="96"/>
      <c r="MIZ322" s="96"/>
      <c r="MJA322" s="96"/>
      <c r="MJB322" s="96"/>
      <c r="MJC322" s="96"/>
      <c r="MJD322" s="96"/>
      <c r="MJE322" s="96"/>
      <c r="MJF322" s="96"/>
      <c r="MJG322" s="96"/>
      <c r="MJH322" s="96"/>
      <c r="MJI322" s="96"/>
      <c r="MJJ322" s="96"/>
      <c r="MJK322" s="96"/>
      <c r="MJL322" s="96"/>
      <c r="MJM322" s="96"/>
      <c r="MJN322" s="96"/>
      <c r="MJO322" s="96"/>
      <c r="MJP322" s="96"/>
      <c r="MJQ322" s="96"/>
      <c r="MJR322" s="96"/>
      <c r="MJS322" s="96"/>
      <c r="MJT322" s="96"/>
      <c r="MJU322" s="96"/>
      <c r="MJV322" s="96"/>
      <c r="MJW322" s="96"/>
      <c r="MJX322" s="96"/>
      <c r="MJY322" s="96"/>
      <c r="MJZ322" s="96"/>
      <c r="MKA322" s="96"/>
      <c r="MKB322" s="96"/>
      <c r="MKC322" s="96"/>
      <c r="MKD322" s="96"/>
      <c r="MKE322" s="96"/>
      <c r="MKF322" s="96"/>
      <c r="MKG322" s="96"/>
      <c r="MKH322" s="96"/>
      <c r="MKI322" s="96"/>
      <c r="MKJ322" s="96"/>
      <c r="MKK322" s="96"/>
      <c r="MKL322" s="96"/>
      <c r="MKM322" s="96"/>
      <c r="MKN322" s="96"/>
      <c r="MKO322" s="96"/>
      <c r="MKP322" s="96"/>
      <c r="MKQ322" s="96"/>
      <c r="MKR322" s="96"/>
      <c r="MKS322" s="96"/>
      <c r="MKT322" s="96"/>
      <c r="MKU322" s="96"/>
      <c r="MKV322" s="96"/>
      <c r="MKW322" s="96"/>
      <c r="MKX322" s="96"/>
      <c r="MKY322" s="96"/>
      <c r="MKZ322" s="96"/>
      <c r="MLA322" s="96"/>
      <c r="MLB322" s="96"/>
      <c r="MLC322" s="96"/>
      <c r="MLD322" s="96"/>
      <c r="MLE322" s="96"/>
      <c r="MLF322" s="96"/>
      <c r="MLG322" s="96"/>
      <c r="MLH322" s="96"/>
      <c r="MLI322" s="96"/>
      <c r="MLJ322" s="96"/>
      <c r="MLK322" s="96"/>
      <c r="MLL322" s="96"/>
      <c r="MLM322" s="96"/>
      <c r="MLN322" s="96"/>
      <c r="MLO322" s="96"/>
      <c r="MLP322" s="96"/>
      <c r="MLQ322" s="96"/>
      <c r="MLR322" s="96"/>
      <c r="MLS322" s="96"/>
      <c r="MLT322" s="96"/>
      <c r="MLU322" s="96"/>
      <c r="MLV322" s="96"/>
      <c r="MLW322" s="96"/>
      <c r="MLX322" s="96"/>
      <c r="MLY322" s="96"/>
      <c r="MLZ322" s="96"/>
      <c r="MMA322" s="96"/>
      <c r="MMB322" s="96"/>
      <c r="MMC322" s="96"/>
      <c r="MMD322" s="96"/>
      <c r="MME322" s="96"/>
      <c r="MMF322" s="96"/>
      <c r="MMG322" s="96"/>
      <c r="MMH322" s="96"/>
      <c r="MMI322" s="96"/>
      <c r="MMJ322" s="96"/>
      <c r="MMK322" s="96"/>
      <c r="MML322" s="96"/>
      <c r="MMM322" s="96"/>
      <c r="MMN322" s="96"/>
      <c r="MMO322" s="96"/>
      <c r="MMP322" s="96"/>
      <c r="MMQ322" s="96"/>
      <c r="MMR322" s="96"/>
      <c r="MMS322" s="96"/>
      <c r="MMT322" s="96"/>
      <c r="MMU322" s="96"/>
      <c r="MMV322" s="96"/>
      <c r="MMW322" s="96"/>
      <c r="MMX322" s="96"/>
      <c r="MMY322" s="96"/>
      <c r="MMZ322" s="96"/>
      <c r="MNA322" s="96"/>
      <c r="MNB322" s="96"/>
      <c r="MNC322" s="96"/>
      <c r="MND322" s="96"/>
      <c r="MNE322" s="96"/>
      <c r="MNF322" s="96"/>
      <c r="MNG322" s="96"/>
      <c r="MNH322" s="96"/>
      <c r="MNI322" s="96"/>
      <c r="MNJ322" s="96"/>
      <c r="MNK322" s="96"/>
      <c r="MNL322" s="96"/>
      <c r="MNM322" s="96"/>
      <c r="MNN322" s="96"/>
      <c r="MNO322" s="96"/>
      <c r="MNP322" s="96"/>
      <c r="MNQ322" s="96"/>
      <c r="MNR322" s="96"/>
      <c r="MNS322" s="96"/>
      <c r="MNT322" s="96"/>
      <c r="MNU322" s="96"/>
      <c r="MNV322" s="96"/>
      <c r="MNW322" s="96"/>
      <c r="MNX322" s="96"/>
      <c r="MNY322" s="96"/>
      <c r="MNZ322" s="96"/>
      <c r="MOA322" s="96"/>
      <c r="MOB322" s="96"/>
      <c r="MOC322" s="96"/>
      <c r="MOD322" s="96"/>
      <c r="MOE322" s="96"/>
      <c r="MOF322" s="96"/>
      <c r="MOG322" s="96"/>
      <c r="MOH322" s="96"/>
      <c r="MOI322" s="96"/>
      <c r="MOJ322" s="96"/>
      <c r="MOK322" s="96"/>
      <c r="MOL322" s="96"/>
      <c r="MOM322" s="96"/>
      <c r="MON322" s="96"/>
      <c r="MOO322" s="96"/>
      <c r="MOP322" s="96"/>
      <c r="MOQ322" s="96"/>
      <c r="MOR322" s="96"/>
      <c r="MOS322" s="96"/>
      <c r="MOT322" s="96"/>
      <c r="MOU322" s="96"/>
      <c r="MOV322" s="96"/>
      <c r="MOW322" s="96"/>
      <c r="MOX322" s="96"/>
      <c r="MOY322" s="96"/>
      <c r="MOZ322" s="96"/>
      <c r="MPA322" s="96"/>
      <c r="MPB322" s="96"/>
      <c r="MPC322" s="96"/>
      <c r="MPD322" s="96"/>
      <c r="MPE322" s="96"/>
      <c r="MPF322" s="96"/>
      <c r="MPG322" s="96"/>
      <c r="MPH322" s="96"/>
      <c r="MPI322" s="96"/>
      <c r="MPJ322" s="96"/>
      <c r="MPK322" s="96"/>
      <c r="MPL322" s="96"/>
      <c r="MPM322" s="96"/>
      <c r="MPN322" s="96"/>
      <c r="MPO322" s="96"/>
      <c r="MPP322" s="96"/>
      <c r="MPQ322" s="96"/>
      <c r="MPR322" s="96"/>
      <c r="MPS322" s="96"/>
      <c r="MPT322" s="96"/>
      <c r="MPU322" s="96"/>
      <c r="MPV322" s="96"/>
      <c r="MPW322" s="96"/>
      <c r="MPX322" s="96"/>
      <c r="MPY322" s="96"/>
      <c r="MPZ322" s="96"/>
      <c r="MQA322" s="96"/>
      <c r="MQB322" s="96"/>
      <c r="MQC322" s="96"/>
      <c r="MQD322" s="96"/>
      <c r="MQE322" s="96"/>
      <c r="MQF322" s="96"/>
      <c r="MQG322" s="96"/>
      <c r="MQH322" s="96"/>
      <c r="MQI322" s="96"/>
      <c r="MQJ322" s="96"/>
      <c r="MQK322" s="96"/>
      <c r="MQL322" s="96"/>
      <c r="MQM322" s="96"/>
      <c r="MQN322" s="96"/>
      <c r="MQO322" s="96"/>
      <c r="MQP322" s="96"/>
      <c r="MQQ322" s="96"/>
      <c r="MQR322" s="96"/>
      <c r="MQS322" s="96"/>
      <c r="MQT322" s="96"/>
      <c r="MQU322" s="96"/>
      <c r="MQV322" s="96"/>
      <c r="MQW322" s="96"/>
      <c r="MQX322" s="96"/>
      <c r="MQY322" s="96"/>
      <c r="MQZ322" s="96"/>
      <c r="MRA322" s="96"/>
      <c r="MRB322" s="96"/>
      <c r="MRC322" s="96"/>
      <c r="MRD322" s="96"/>
      <c r="MRE322" s="96"/>
      <c r="MRF322" s="96"/>
      <c r="MRG322" s="96"/>
      <c r="MRH322" s="96"/>
      <c r="MRI322" s="96"/>
      <c r="MRJ322" s="96"/>
      <c r="MRK322" s="96"/>
      <c r="MRL322" s="96"/>
      <c r="MRM322" s="96"/>
      <c r="MRN322" s="96"/>
      <c r="MRO322" s="96"/>
      <c r="MRP322" s="96"/>
      <c r="MRQ322" s="96"/>
      <c r="MRR322" s="96"/>
      <c r="MRS322" s="96"/>
      <c r="MRT322" s="96"/>
      <c r="MRU322" s="96"/>
      <c r="MRV322" s="96"/>
      <c r="MRW322" s="96"/>
      <c r="MRX322" s="96"/>
      <c r="MRY322" s="96"/>
      <c r="MRZ322" s="96"/>
      <c r="MSA322" s="96"/>
      <c r="MSB322" s="96"/>
      <c r="MSC322" s="96"/>
      <c r="MSD322" s="96"/>
      <c r="MSE322" s="96"/>
      <c r="MSF322" s="96"/>
      <c r="MSG322" s="96"/>
      <c r="MSH322" s="96"/>
      <c r="MSI322" s="96"/>
      <c r="MSJ322" s="96"/>
      <c r="MSK322" s="96"/>
      <c r="MSL322" s="96"/>
      <c r="MSM322" s="96"/>
      <c r="MSN322" s="96"/>
      <c r="MSO322" s="96"/>
      <c r="MSP322" s="96"/>
      <c r="MSQ322" s="96"/>
      <c r="MSR322" s="96"/>
      <c r="MSS322" s="96"/>
      <c r="MST322" s="96"/>
      <c r="MSU322" s="96"/>
      <c r="MSV322" s="96"/>
      <c r="MSW322" s="96"/>
      <c r="MSX322" s="96"/>
      <c r="MSY322" s="96"/>
      <c r="MSZ322" s="96"/>
      <c r="MTA322" s="96"/>
      <c r="MTB322" s="96"/>
      <c r="MTC322" s="96"/>
      <c r="MTD322" s="96"/>
      <c r="MTE322" s="96"/>
      <c r="MTF322" s="96"/>
      <c r="MTG322" s="96"/>
      <c r="MTH322" s="96"/>
      <c r="MTI322" s="96"/>
      <c r="MTJ322" s="96"/>
      <c r="MTK322" s="96"/>
      <c r="MTL322" s="96"/>
      <c r="MTM322" s="96"/>
      <c r="MTN322" s="96"/>
      <c r="MTO322" s="96"/>
      <c r="MTP322" s="96"/>
      <c r="MTQ322" s="96"/>
      <c r="MTR322" s="96"/>
      <c r="MTS322" s="96"/>
      <c r="MTT322" s="96"/>
      <c r="MTU322" s="96"/>
      <c r="MTV322" s="96"/>
      <c r="MTW322" s="96"/>
      <c r="MTX322" s="96"/>
      <c r="MTY322" s="96"/>
      <c r="MTZ322" s="96"/>
      <c r="MUA322" s="96"/>
      <c r="MUB322" s="96"/>
      <c r="MUC322" s="96"/>
      <c r="MUD322" s="96"/>
      <c r="MUE322" s="96"/>
      <c r="MUF322" s="96"/>
      <c r="MUG322" s="96"/>
      <c r="MUH322" s="96"/>
      <c r="MUI322" s="96"/>
      <c r="MUJ322" s="96"/>
      <c r="MUK322" s="96"/>
      <c r="MUL322" s="96"/>
      <c r="MUM322" s="96"/>
      <c r="MUN322" s="96"/>
      <c r="MUO322" s="96"/>
      <c r="MUP322" s="96"/>
      <c r="MUQ322" s="96"/>
      <c r="MUR322" s="96"/>
      <c r="MUS322" s="96"/>
      <c r="MUT322" s="96"/>
      <c r="MUU322" s="96"/>
      <c r="MUV322" s="96"/>
      <c r="MUW322" s="96"/>
      <c r="MUX322" s="96"/>
      <c r="MUY322" s="96"/>
      <c r="MUZ322" s="96"/>
      <c r="MVA322" s="96"/>
      <c r="MVB322" s="96"/>
      <c r="MVC322" s="96"/>
      <c r="MVD322" s="96"/>
      <c r="MVE322" s="96"/>
      <c r="MVF322" s="96"/>
      <c r="MVG322" s="96"/>
      <c r="MVH322" s="96"/>
      <c r="MVI322" s="96"/>
      <c r="MVJ322" s="96"/>
      <c r="MVK322" s="96"/>
      <c r="MVL322" s="96"/>
      <c r="MVM322" s="96"/>
      <c r="MVN322" s="96"/>
      <c r="MVO322" s="96"/>
      <c r="MVP322" s="96"/>
      <c r="MVQ322" s="96"/>
      <c r="MVR322" s="96"/>
      <c r="MVS322" s="96"/>
      <c r="MVT322" s="96"/>
      <c r="MVU322" s="96"/>
      <c r="MVV322" s="96"/>
      <c r="MVW322" s="96"/>
      <c r="MVX322" s="96"/>
      <c r="MVY322" s="96"/>
      <c r="MVZ322" s="96"/>
      <c r="MWA322" s="96"/>
      <c r="MWB322" s="96"/>
      <c r="MWC322" s="96"/>
      <c r="MWD322" s="96"/>
      <c r="MWE322" s="96"/>
      <c r="MWF322" s="96"/>
      <c r="MWG322" s="96"/>
      <c r="MWH322" s="96"/>
      <c r="MWI322" s="96"/>
      <c r="MWJ322" s="96"/>
      <c r="MWK322" s="96"/>
      <c r="MWL322" s="96"/>
      <c r="MWM322" s="96"/>
      <c r="MWN322" s="96"/>
      <c r="MWO322" s="96"/>
      <c r="MWP322" s="96"/>
      <c r="MWQ322" s="96"/>
      <c r="MWR322" s="96"/>
      <c r="MWS322" s="96"/>
      <c r="MWT322" s="96"/>
      <c r="MWU322" s="96"/>
      <c r="MWV322" s="96"/>
      <c r="MWW322" s="96"/>
      <c r="MWX322" s="96"/>
      <c r="MWY322" s="96"/>
      <c r="MWZ322" s="96"/>
      <c r="MXA322" s="96"/>
      <c r="MXB322" s="96"/>
      <c r="MXC322" s="96"/>
      <c r="MXD322" s="96"/>
      <c r="MXE322" s="96"/>
      <c r="MXF322" s="96"/>
      <c r="MXG322" s="96"/>
      <c r="MXH322" s="96"/>
      <c r="MXI322" s="96"/>
      <c r="MXJ322" s="96"/>
      <c r="MXK322" s="96"/>
      <c r="MXL322" s="96"/>
      <c r="MXM322" s="96"/>
      <c r="MXN322" s="96"/>
      <c r="MXO322" s="96"/>
      <c r="MXP322" s="96"/>
      <c r="MXQ322" s="96"/>
      <c r="MXR322" s="96"/>
      <c r="MXS322" s="96"/>
      <c r="MXT322" s="96"/>
      <c r="MXU322" s="96"/>
      <c r="MXV322" s="96"/>
      <c r="MXW322" s="96"/>
      <c r="MXX322" s="96"/>
      <c r="MXY322" s="96"/>
      <c r="MXZ322" s="96"/>
      <c r="MYA322" s="96"/>
      <c r="MYB322" s="96"/>
      <c r="MYC322" s="96"/>
      <c r="MYD322" s="96"/>
      <c r="MYE322" s="96"/>
      <c r="MYF322" s="96"/>
      <c r="MYG322" s="96"/>
      <c r="MYH322" s="96"/>
      <c r="MYI322" s="96"/>
      <c r="MYJ322" s="96"/>
      <c r="MYK322" s="96"/>
      <c r="MYL322" s="96"/>
      <c r="MYM322" s="96"/>
      <c r="MYN322" s="96"/>
      <c r="MYO322" s="96"/>
      <c r="MYP322" s="96"/>
      <c r="MYQ322" s="96"/>
      <c r="MYR322" s="96"/>
      <c r="MYS322" s="96"/>
      <c r="MYT322" s="96"/>
      <c r="MYU322" s="96"/>
      <c r="MYV322" s="96"/>
      <c r="MYW322" s="96"/>
      <c r="MYX322" s="96"/>
      <c r="MYY322" s="96"/>
      <c r="MYZ322" s="96"/>
      <c r="MZA322" s="96"/>
      <c r="MZB322" s="96"/>
      <c r="MZC322" s="96"/>
      <c r="MZD322" s="96"/>
      <c r="MZE322" s="96"/>
      <c r="MZF322" s="96"/>
      <c r="MZG322" s="96"/>
      <c r="MZH322" s="96"/>
      <c r="MZI322" s="96"/>
      <c r="MZJ322" s="96"/>
      <c r="MZK322" s="96"/>
      <c r="MZL322" s="96"/>
      <c r="MZM322" s="96"/>
      <c r="MZN322" s="96"/>
      <c r="MZO322" s="96"/>
      <c r="MZP322" s="96"/>
      <c r="MZQ322" s="96"/>
      <c r="MZR322" s="96"/>
      <c r="MZS322" s="96"/>
      <c r="MZT322" s="96"/>
      <c r="MZU322" s="96"/>
      <c r="MZV322" s="96"/>
      <c r="MZW322" s="96"/>
      <c r="MZX322" s="96"/>
      <c r="MZY322" s="96"/>
      <c r="MZZ322" s="96"/>
      <c r="NAA322" s="96"/>
      <c r="NAB322" s="96"/>
      <c r="NAC322" s="96"/>
      <c r="NAD322" s="96"/>
      <c r="NAE322" s="96"/>
      <c r="NAF322" s="96"/>
      <c r="NAG322" s="96"/>
      <c r="NAH322" s="96"/>
      <c r="NAI322" s="96"/>
      <c r="NAJ322" s="96"/>
      <c r="NAK322" s="96"/>
      <c r="NAL322" s="96"/>
      <c r="NAM322" s="96"/>
      <c r="NAN322" s="96"/>
      <c r="NAO322" s="96"/>
      <c r="NAP322" s="96"/>
      <c r="NAQ322" s="96"/>
      <c r="NAR322" s="96"/>
      <c r="NAS322" s="96"/>
      <c r="NAT322" s="96"/>
      <c r="NAU322" s="96"/>
      <c r="NAV322" s="96"/>
      <c r="NAW322" s="96"/>
      <c r="NAX322" s="96"/>
      <c r="NAY322" s="96"/>
      <c r="NAZ322" s="96"/>
      <c r="NBA322" s="96"/>
      <c r="NBB322" s="96"/>
      <c r="NBC322" s="96"/>
      <c r="NBD322" s="96"/>
      <c r="NBE322" s="96"/>
      <c r="NBF322" s="96"/>
      <c r="NBG322" s="96"/>
      <c r="NBH322" s="96"/>
      <c r="NBI322" s="96"/>
      <c r="NBJ322" s="96"/>
      <c r="NBK322" s="96"/>
      <c r="NBL322" s="96"/>
      <c r="NBM322" s="96"/>
      <c r="NBN322" s="96"/>
      <c r="NBO322" s="96"/>
      <c r="NBP322" s="96"/>
      <c r="NBQ322" s="96"/>
      <c r="NBR322" s="96"/>
      <c r="NBS322" s="96"/>
      <c r="NBT322" s="96"/>
      <c r="NBU322" s="96"/>
      <c r="NBV322" s="96"/>
      <c r="NBW322" s="96"/>
      <c r="NBX322" s="96"/>
      <c r="NBY322" s="96"/>
      <c r="NBZ322" s="96"/>
      <c r="NCA322" s="96"/>
      <c r="NCB322" s="96"/>
      <c r="NCC322" s="96"/>
      <c r="NCD322" s="96"/>
      <c r="NCE322" s="96"/>
      <c r="NCF322" s="96"/>
      <c r="NCG322" s="96"/>
      <c r="NCH322" s="96"/>
      <c r="NCI322" s="96"/>
      <c r="NCJ322" s="96"/>
      <c r="NCK322" s="96"/>
      <c r="NCL322" s="96"/>
      <c r="NCM322" s="96"/>
      <c r="NCN322" s="96"/>
      <c r="NCO322" s="96"/>
      <c r="NCP322" s="96"/>
      <c r="NCQ322" s="96"/>
      <c r="NCR322" s="96"/>
      <c r="NCS322" s="96"/>
      <c r="NCT322" s="96"/>
      <c r="NCU322" s="96"/>
      <c r="NCV322" s="96"/>
      <c r="NCW322" s="96"/>
      <c r="NCX322" s="96"/>
      <c r="NCY322" s="96"/>
      <c r="NCZ322" s="96"/>
      <c r="NDA322" s="96"/>
      <c r="NDB322" s="96"/>
      <c r="NDC322" s="96"/>
      <c r="NDD322" s="96"/>
      <c r="NDE322" s="96"/>
      <c r="NDF322" s="96"/>
      <c r="NDG322" s="96"/>
      <c r="NDH322" s="96"/>
      <c r="NDI322" s="96"/>
      <c r="NDJ322" s="96"/>
      <c r="NDK322" s="96"/>
      <c r="NDL322" s="96"/>
      <c r="NDM322" s="96"/>
      <c r="NDN322" s="96"/>
      <c r="NDO322" s="96"/>
      <c r="NDP322" s="96"/>
      <c r="NDQ322" s="96"/>
      <c r="NDR322" s="96"/>
      <c r="NDS322" s="96"/>
      <c r="NDT322" s="96"/>
      <c r="NDU322" s="96"/>
      <c r="NDV322" s="96"/>
      <c r="NDW322" s="96"/>
      <c r="NDX322" s="96"/>
      <c r="NDY322" s="96"/>
      <c r="NDZ322" s="96"/>
      <c r="NEA322" s="96"/>
      <c r="NEB322" s="96"/>
      <c r="NEC322" s="96"/>
      <c r="NED322" s="96"/>
      <c r="NEE322" s="96"/>
      <c r="NEF322" s="96"/>
      <c r="NEG322" s="96"/>
      <c r="NEH322" s="96"/>
      <c r="NEI322" s="96"/>
      <c r="NEJ322" s="96"/>
      <c r="NEK322" s="96"/>
      <c r="NEL322" s="96"/>
      <c r="NEM322" s="96"/>
      <c r="NEN322" s="96"/>
      <c r="NEO322" s="96"/>
      <c r="NEP322" s="96"/>
      <c r="NEQ322" s="96"/>
      <c r="NER322" s="96"/>
      <c r="NES322" s="96"/>
      <c r="NET322" s="96"/>
      <c r="NEU322" s="96"/>
      <c r="NEV322" s="96"/>
      <c r="NEW322" s="96"/>
      <c r="NEX322" s="96"/>
      <c r="NEY322" s="96"/>
      <c r="NEZ322" s="96"/>
      <c r="NFA322" s="96"/>
      <c r="NFB322" s="96"/>
      <c r="NFC322" s="96"/>
      <c r="NFD322" s="96"/>
      <c r="NFE322" s="96"/>
      <c r="NFF322" s="96"/>
      <c r="NFG322" s="96"/>
      <c r="NFH322" s="96"/>
      <c r="NFI322" s="96"/>
      <c r="NFJ322" s="96"/>
      <c r="NFK322" s="96"/>
      <c r="NFL322" s="96"/>
      <c r="NFM322" s="96"/>
      <c r="NFN322" s="96"/>
      <c r="NFO322" s="96"/>
      <c r="NFP322" s="96"/>
      <c r="NFQ322" s="96"/>
      <c r="NFR322" s="96"/>
      <c r="NFS322" s="96"/>
      <c r="NFT322" s="96"/>
      <c r="NFU322" s="96"/>
      <c r="NFV322" s="96"/>
      <c r="NFW322" s="96"/>
      <c r="NFX322" s="96"/>
      <c r="NFY322" s="96"/>
      <c r="NFZ322" s="96"/>
      <c r="NGA322" s="96"/>
      <c r="NGB322" s="96"/>
      <c r="NGC322" s="96"/>
      <c r="NGD322" s="96"/>
      <c r="NGE322" s="96"/>
      <c r="NGF322" s="96"/>
      <c r="NGG322" s="96"/>
      <c r="NGH322" s="96"/>
      <c r="NGI322" s="96"/>
      <c r="NGJ322" s="96"/>
      <c r="NGK322" s="96"/>
      <c r="NGL322" s="96"/>
      <c r="NGM322" s="96"/>
      <c r="NGN322" s="96"/>
      <c r="NGO322" s="96"/>
      <c r="NGP322" s="96"/>
      <c r="NGQ322" s="96"/>
      <c r="NGR322" s="96"/>
      <c r="NGS322" s="96"/>
      <c r="NGT322" s="96"/>
      <c r="NGU322" s="96"/>
      <c r="NGV322" s="96"/>
      <c r="NGW322" s="96"/>
      <c r="NGX322" s="96"/>
      <c r="NGY322" s="96"/>
      <c r="NGZ322" s="96"/>
      <c r="NHA322" s="96"/>
      <c r="NHB322" s="96"/>
      <c r="NHC322" s="96"/>
      <c r="NHD322" s="96"/>
      <c r="NHE322" s="96"/>
      <c r="NHF322" s="96"/>
      <c r="NHG322" s="96"/>
      <c r="NHH322" s="96"/>
      <c r="NHI322" s="96"/>
      <c r="NHJ322" s="96"/>
      <c r="NHK322" s="96"/>
      <c r="NHL322" s="96"/>
      <c r="NHM322" s="96"/>
      <c r="NHN322" s="96"/>
      <c r="NHO322" s="96"/>
      <c r="NHP322" s="96"/>
      <c r="NHQ322" s="96"/>
      <c r="NHR322" s="96"/>
      <c r="NHS322" s="96"/>
      <c r="NHT322" s="96"/>
      <c r="NHU322" s="96"/>
      <c r="NHV322" s="96"/>
      <c r="NHW322" s="96"/>
      <c r="NHX322" s="96"/>
      <c r="NHY322" s="96"/>
      <c r="NHZ322" s="96"/>
      <c r="NIA322" s="96"/>
      <c r="NIB322" s="96"/>
      <c r="NIC322" s="96"/>
      <c r="NID322" s="96"/>
      <c r="NIE322" s="96"/>
      <c r="NIF322" s="96"/>
      <c r="NIG322" s="96"/>
      <c r="NIH322" s="96"/>
      <c r="NII322" s="96"/>
      <c r="NIJ322" s="96"/>
      <c r="NIK322" s="96"/>
      <c r="NIL322" s="96"/>
      <c r="NIM322" s="96"/>
      <c r="NIN322" s="96"/>
      <c r="NIO322" s="96"/>
      <c r="NIP322" s="96"/>
      <c r="NIQ322" s="96"/>
      <c r="NIR322" s="96"/>
      <c r="NIS322" s="96"/>
      <c r="NIT322" s="96"/>
      <c r="NIU322" s="96"/>
      <c r="NIV322" s="96"/>
      <c r="NIW322" s="96"/>
      <c r="NIX322" s="96"/>
      <c r="NIY322" s="96"/>
      <c r="NIZ322" s="96"/>
      <c r="NJA322" s="96"/>
      <c r="NJB322" s="96"/>
      <c r="NJC322" s="96"/>
      <c r="NJD322" s="96"/>
      <c r="NJE322" s="96"/>
      <c r="NJF322" s="96"/>
      <c r="NJG322" s="96"/>
      <c r="NJH322" s="96"/>
      <c r="NJI322" s="96"/>
      <c r="NJJ322" s="96"/>
      <c r="NJK322" s="96"/>
      <c r="NJL322" s="96"/>
      <c r="NJM322" s="96"/>
      <c r="NJN322" s="96"/>
      <c r="NJO322" s="96"/>
      <c r="NJP322" s="96"/>
      <c r="NJQ322" s="96"/>
      <c r="NJR322" s="96"/>
      <c r="NJS322" s="96"/>
      <c r="NJT322" s="96"/>
      <c r="NJU322" s="96"/>
      <c r="NJV322" s="96"/>
      <c r="NJW322" s="96"/>
      <c r="NJX322" s="96"/>
      <c r="NJY322" s="96"/>
      <c r="NJZ322" s="96"/>
      <c r="NKA322" s="96"/>
      <c r="NKB322" s="96"/>
      <c r="NKC322" s="96"/>
      <c r="NKD322" s="96"/>
      <c r="NKE322" s="96"/>
      <c r="NKF322" s="96"/>
      <c r="NKG322" s="96"/>
      <c r="NKH322" s="96"/>
      <c r="NKI322" s="96"/>
      <c r="NKJ322" s="96"/>
      <c r="NKK322" s="96"/>
      <c r="NKL322" s="96"/>
      <c r="NKM322" s="96"/>
      <c r="NKN322" s="96"/>
      <c r="NKO322" s="96"/>
      <c r="NKP322" s="96"/>
      <c r="NKQ322" s="96"/>
      <c r="NKR322" s="96"/>
      <c r="NKS322" s="96"/>
      <c r="NKT322" s="96"/>
      <c r="NKU322" s="96"/>
      <c r="NKV322" s="96"/>
      <c r="NKW322" s="96"/>
      <c r="NKX322" s="96"/>
      <c r="NKY322" s="96"/>
      <c r="NKZ322" s="96"/>
      <c r="NLA322" s="96"/>
      <c r="NLB322" s="96"/>
      <c r="NLC322" s="96"/>
      <c r="NLD322" s="96"/>
      <c r="NLE322" s="96"/>
      <c r="NLF322" s="96"/>
      <c r="NLG322" s="96"/>
      <c r="NLH322" s="96"/>
      <c r="NLI322" s="96"/>
      <c r="NLJ322" s="96"/>
      <c r="NLK322" s="96"/>
      <c r="NLL322" s="96"/>
      <c r="NLM322" s="96"/>
      <c r="NLN322" s="96"/>
      <c r="NLO322" s="96"/>
      <c r="NLP322" s="96"/>
      <c r="NLQ322" s="96"/>
      <c r="NLR322" s="96"/>
      <c r="NLS322" s="96"/>
      <c r="NLT322" s="96"/>
      <c r="NLU322" s="96"/>
      <c r="NLV322" s="96"/>
      <c r="NLW322" s="96"/>
      <c r="NLX322" s="96"/>
      <c r="NLY322" s="96"/>
      <c r="NLZ322" s="96"/>
      <c r="NMA322" s="96"/>
      <c r="NMB322" s="96"/>
      <c r="NMC322" s="96"/>
      <c r="NMD322" s="96"/>
      <c r="NME322" s="96"/>
      <c r="NMF322" s="96"/>
      <c r="NMG322" s="96"/>
      <c r="NMH322" s="96"/>
      <c r="NMI322" s="96"/>
      <c r="NMJ322" s="96"/>
      <c r="NMK322" s="96"/>
      <c r="NML322" s="96"/>
      <c r="NMM322" s="96"/>
      <c r="NMN322" s="96"/>
      <c r="NMO322" s="96"/>
      <c r="NMP322" s="96"/>
      <c r="NMQ322" s="96"/>
      <c r="NMR322" s="96"/>
      <c r="NMS322" s="96"/>
      <c r="NMT322" s="96"/>
      <c r="NMU322" s="96"/>
      <c r="NMV322" s="96"/>
      <c r="NMW322" s="96"/>
      <c r="NMX322" s="96"/>
      <c r="NMY322" s="96"/>
      <c r="NMZ322" s="96"/>
      <c r="NNA322" s="96"/>
      <c r="NNB322" s="96"/>
      <c r="NNC322" s="96"/>
      <c r="NND322" s="96"/>
      <c r="NNE322" s="96"/>
      <c r="NNF322" s="96"/>
      <c r="NNG322" s="96"/>
      <c r="NNH322" s="96"/>
      <c r="NNI322" s="96"/>
      <c r="NNJ322" s="96"/>
      <c r="NNK322" s="96"/>
      <c r="NNL322" s="96"/>
      <c r="NNM322" s="96"/>
      <c r="NNN322" s="96"/>
      <c r="NNO322" s="96"/>
      <c r="NNP322" s="96"/>
      <c r="NNQ322" s="96"/>
      <c r="NNR322" s="96"/>
      <c r="NNS322" s="96"/>
      <c r="NNT322" s="96"/>
      <c r="NNU322" s="96"/>
      <c r="NNV322" s="96"/>
      <c r="NNW322" s="96"/>
      <c r="NNX322" s="96"/>
      <c r="NNY322" s="96"/>
      <c r="NNZ322" s="96"/>
      <c r="NOA322" s="96"/>
      <c r="NOB322" s="96"/>
      <c r="NOC322" s="96"/>
      <c r="NOD322" s="96"/>
      <c r="NOE322" s="96"/>
      <c r="NOF322" s="96"/>
      <c r="NOG322" s="96"/>
      <c r="NOH322" s="96"/>
      <c r="NOI322" s="96"/>
      <c r="NOJ322" s="96"/>
      <c r="NOK322" s="96"/>
      <c r="NOL322" s="96"/>
      <c r="NOM322" s="96"/>
      <c r="NON322" s="96"/>
      <c r="NOO322" s="96"/>
      <c r="NOP322" s="96"/>
      <c r="NOQ322" s="96"/>
      <c r="NOR322" s="96"/>
      <c r="NOS322" s="96"/>
      <c r="NOT322" s="96"/>
      <c r="NOU322" s="96"/>
      <c r="NOV322" s="96"/>
      <c r="NOW322" s="96"/>
      <c r="NOX322" s="96"/>
      <c r="NOY322" s="96"/>
      <c r="NOZ322" s="96"/>
      <c r="NPA322" s="96"/>
      <c r="NPB322" s="96"/>
      <c r="NPC322" s="96"/>
      <c r="NPD322" s="96"/>
      <c r="NPE322" s="96"/>
      <c r="NPF322" s="96"/>
      <c r="NPG322" s="96"/>
      <c r="NPH322" s="96"/>
      <c r="NPI322" s="96"/>
      <c r="NPJ322" s="96"/>
      <c r="NPK322" s="96"/>
      <c r="NPL322" s="96"/>
      <c r="NPM322" s="96"/>
      <c r="NPN322" s="96"/>
      <c r="NPO322" s="96"/>
      <c r="NPP322" s="96"/>
      <c r="NPQ322" s="96"/>
      <c r="NPR322" s="96"/>
      <c r="NPS322" s="96"/>
      <c r="NPT322" s="96"/>
      <c r="NPU322" s="96"/>
      <c r="NPV322" s="96"/>
      <c r="NPW322" s="96"/>
      <c r="NPX322" s="96"/>
      <c r="NPY322" s="96"/>
      <c r="NPZ322" s="96"/>
      <c r="NQA322" s="96"/>
      <c r="NQB322" s="96"/>
      <c r="NQC322" s="96"/>
      <c r="NQD322" s="96"/>
      <c r="NQE322" s="96"/>
      <c r="NQF322" s="96"/>
      <c r="NQG322" s="96"/>
      <c r="NQH322" s="96"/>
      <c r="NQI322" s="96"/>
      <c r="NQJ322" s="96"/>
      <c r="NQK322" s="96"/>
      <c r="NQL322" s="96"/>
      <c r="NQM322" s="96"/>
      <c r="NQN322" s="96"/>
      <c r="NQO322" s="96"/>
      <c r="NQP322" s="96"/>
      <c r="NQQ322" s="96"/>
      <c r="NQR322" s="96"/>
      <c r="NQS322" s="96"/>
      <c r="NQT322" s="96"/>
      <c r="NQU322" s="96"/>
      <c r="NQV322" s="96"/>
      <c r="NQW322" s="96"/>
      <c r="NQX322" s="96"/>
      <c r="NQY322" s="96"/>
      <c r="NQZ322" s="96"/>
      <c r="NRA322" s="96"/>
      <c r="NRB322" s="96"/>
      <c r="NRC322" s="96"/>
      <c r="NRD322" s="96"/>
      <c r="NRE322" s="96"/>
      <c r="NRF322" s="96"/>
      <c r="NRG322" s="96"/>
      <c r="NRH322" s="96"/>
      <c r="NRI322" s="96"/>
      <c r="NRJ322" s="96"/>
      <c r="NRK322" s="96"/>
      <c r="NRL322" s="96"/>
      <c r="NRM322" s="96"/>
      <c r="NRN322" s="96"/>
      <c r="NRO322" s="96"/>
      <c r="NRP322" s="96"/>
      <c r="NRQ322" s="96"/>
      <c r="NRR322" s="96"/>
      <c r="NRS322" s="96"/>
      <c r="NRT322" s="96"/>
      <c r="NRU322" s="96"/>
      <c r="NRV322" s="96"/>
      <c r="NRW322" s="96"/>
      <c r="NRX322" s="96"/>
      <c r="NRY322" s="96"/>
      <c r="NRZ322" s="96"/>
      <c r="NSA322" s="96"/>
      <c r="NSB322" s="96"/>
      <c r="NSC322" s="96"/>
      <c r="NSD322" s="96"/>
      <c r="NSE322" s="96"/>
      <c r="NSF322" s="96"/>
      <c r="NSG322" s="96"/>
      <c r="NSH322" s="96"/>
      <c r="NSI322" s="96"/>
      <c r="NSJ322" s="96"/>
      <c r="NSK322" s="96"/>
      <c r="NSL322" s="96"/>
      <c r="NSM322" s="96"/>
      <c r="NSN322" s="96"/>
      <c r="NSO322" s="96"/>
      <c r="NSP322" s="96"/>
      <c r="NSQ322" s="96"/>
      <c r="NSR322" s="96"/>
      <c r="NSS322" s="96"/>
      <c r="NST322" s="96"/>
      <c r="NSU322" s="96"/>
      <c r="NSV322" s="96"/>
      <c r="NSW322" s="96"/>
      <c r="NSX322" s="96"/>
      <c r="NSY322" s="96"/>
      <c r="NSZ322" s="96"/>
      <c r="NTA322" s="96"/>
      <c r="NTB322" s="96"/>
      <c r="NTC322" s="96"/>
      <c r="NTD322" s="96"/>
      <c r="NTE322" s="96"/>
      <c r="NTF322" s="96"/>
      <c r="NTG322" s="96"/>
      <c r="NTH322" s="96"/>
      <c r="NTI322" s="96"/>
      <c r="NTJ322" s="96"/>
      <c r="NTK322" s="96"/>
      <c r="NTL322" s="96"/>
      <c r="NTM322" s="96"/>
      <c r="NTN322" s="96"/>
      <c r="NTO322" s="96"/>
      <c r="NTP322" s="96"/>
      <c r="NTQ322" s="96"/>
      <c r="NTR322" s="96"/>
      <c r="NTS322" s="96"/>
      <c r="NTT322" s="96"/>
      <c r="NTU322" s="96"/>
      <c r="NTV322" s="96"/>
      <c r="NTW322" s="96"/>
      <c r="NTX322" s="96"/>
      <c r="NTY322" s="96"/>
      <c r="NTZ322" s="96"/>
      <c r="NUA322" s="96"/>
      <c r="NUB322" s="96"/>
      <c r="NUC322" s="96"/>
      <c r="NUD322" s="96"/>
      <c r="NUE322" s="96"/>
      <c r="NUF322" s="96"/>
      <c r="NUG322" s="96"/>
      <c r="NUH322" s="96"/>
      <c r="NUI322" s="96"/>
      <c r="NUJ322" s="96"/>
      <c r="NUK322" s="96"/>
      <c r="NUL322" s="96"/>
      <c r="NUM322" s="96"/>
      <c r="NUN322" s="96"/>
      <c r="NUO322" s="96"/>
      <c r="NUP322" s="96"/>
      <c r="NUQ322" s="96"/>
      <c r="NUR322" s="96"/>
      <c r="NUS322" s="96"/>
      <c r="NUT322" s="96"/>
      <c r="NUU322" s="96"/>
      <c r="NUV322" s="96"/>
      <c r="NUW322" s="96"/>
      <c r="NUX322" s="96"/>
      <c r="NUY322" s="96"/>
      <c r="NUZ322" s="96"/>
      <c r="NVA322" s="96"/>
      <c r="NVB322" s="96"/>
      <c r="NVC322" s="96"/>
      <c r="NVD322" s="96"/>
      <c r="NVE322" s="96"/>
      <c r="NVF322" s="96"/>
      <c r="NVG322" s="96"/>
      <c r="NVH322" s="96"/>
      <c r="NVI322" s="96"/>
      <c r="NVJ322" s="96"/>
      <c r="NVK322" s="96"/>
      <c r="NVL322" s="96"/>
      <c r="NVM322" s="96"/>
      <c r="NVN322" s="96"/>
      <c r="NVO322" s="96"/>
      <c r="NVP322" s="96"/>
      <c r="NVQ322" s="96"/>
      <c r="NVR322" s="96"/>
      <c r="NVS322" s="96"/>
      <c r="NVT322" s="96"/>
      <c r="NVU322" s="96"/>
      <c r="NVV322" s="96"/>
      <c r="NVW322" s="96"/>
      <c r="NVX322" s="96"/>
      <c r="NVY322" s="96"/>
      <c r="NVZ322" s="96"/>
      <c r="NWA322" s="96"/>
      <c r="NWB322" s="96"/>
      <c r="NWC322" s="96"/>
      <c r="NWD322" s="96"/>
      <c r="NWE322" s="96"/>
      <c r="NWF322" s="96"/>
      <c r="NWG322" s="96"/>
      <c r="NWH322" s="96"/>
      <c r="NWI322" s="96"/>
      <c r="NWJ322" s="96"/>
      <c r="NWK322" s="96"/>
      <c r="NWL322" s="96"/>
      <c r="NWM322" s="96"/>
      <c r="NWN322" s="96"/>
      <c r="NWO322" s="96"/>
      <c r="NWP322" s="96"/>
      <c r="NWQ322" s="96"/>
      <c r="NWR322" s="96"/>
      <c r="NWS322" s="96"/>
      <c r="NWT322" s="96"/>
      <c r="NWU322" s="96"/>
      <c r="NWV322" s="96"/>
      <c r="NWW322" s="96"/>
      <c r="NWX322" s="96"/>
      <c r="NWY322" s="96"/>
      <c r="NWZ322" s="96"/>
      <c r="NXA322" s="96"/>
      <c r="NXB322" s="96"/>
      <c r="NXC322" s="96"/>
      <c r="NXD322" s="96"/>
      <c r="NXE322" s="96"/>
      <c r="NXF322" s="96"/>
      <c r="NXG322" s="96"/>
      <c r="NXH322" s="96"/>
      <c r="NXI322" s="96"/>
      <c r="NXJ322" s="96"/>
      <c r="NXK322" s="96"/>
      <c r="NXL322" s="96"/>
      <c r="NXM322" s="96"/>
      <c r="NXN322" s="96"/>
      <c r="NXO322" s="96"/>
      <c r="NXP322" s="96"/>
      <c r="NXQ322" s="96"/>
      <c r="NXR322" s="96"/>
      <c r="NXS322" s="96"/>
      <c r="NXT322" s="96"/>
      <c r="NXU322" s="96"/>
      <c r="NXV322" s="96"/>
      <c r="NXW322" s="96"/>
      <c r="NXX322" s="96"/>
      <c r="NXY322" s="96"/>
      <c r="NXZ322" s="96"/>
      <c r="NYA322" s="96"/>
      <c r="NYB322" s="96"/>
      <c r="NYC322" s="96"/>
      <c r="NYD322" s="96"/>
      <c r="NYE322" s="96"/>
      <c r="NYF322" s="96"/>
      <c r="NYG322" s="96"/>
      <c r="NYH322" s="96"/>
      <c r="NYI322" s="96"/>
      <c r="NYJ322" s="96"/>
      <c r="NYK322" s="96"/>
      <c r="NYL322" s="96"/>
      <c r="NYM322" s="96"/>
      <c r="NYN322" s="96"/>
      <c r="NYO322" s="96"/>
      <c r="NYP322" s="96"/>
      <c r="NYQ322" s="96"/>
      <c r="NYR322" s="96"/>
      <c r="NYS322" s="96"/>
      <c r="NYT322" s="96"/>
      <c r="NYU322" s="96"/>
      <c r="NYV322" s="96"/>
      <c r="NYW322" s="96"/>
      <c r="NYX322" s="96"/>
      <c r="NYY322" s="96"/>
      <c r="NYZ322" s="96"/>
      <c r="NZA322" s="96"/>
      <c r="NZB322" s="96"/>
      <c r="NZC322" s="96"/>
      <c r="NZD322" s="96"/>
      <c r="NZE322" s="96"/>
      <c r="NZF322" s="96"/>
      <c r="NZG322" s="96"/>
      <c r="NZH322" s="96"/>
      <c r="NZI322" s="96"/>
      <c r="NZJ322" s="96"/>
      <c r="NZK322" s="96"/>
      <c r="NZL322" s="96"/>
      <c r="NZM322" s="96"/>
      <c r="NZN322" s="96"/>
      <c r="NZO322" s="96"/>
      <c r="NZP322" s="96"/>
      <c r="NZQ322" s="96"/>
      <c r="NZR322" s="96"/>
      <c r="NZS322" s="96"/>
      <c r="NZT322" s="96"/>
      <c r="NZU322" s="96"/>
      <c r="NZV322" s="96"/>
      <c r="NZW322" s="96"/>
      <c r="NZX322" s="96"/>
      <c r="NZY322" s="96"/>
      <c r="NZZ322" s="96"/>
      <c r="OAA322" s="96"/>
      <c r="OAB322" s="96"/>
      <c r="OAC322" s="96"/>
      <c r="OAD322" s="96"/>
      <c r="OAE322" s="96"/>
      <c r="OAF322" s="96"/>
      <c r="OAG322" s="96"/>
      <c r="OAH322" s="96"/>
      <c r="OAI322" s="96"/>
      <c r="OAJ322" s="96"/>
      <c r="OAK322" s="96"/>
      <c r="OAL322" s="96"/>
      <c r="OAM322" s="96"/>
      <c r="OAN322" s="96"/>
      <c r="OAO322" s="96"/>
      <c r="OAP322" s="96"/>
      <c r="OAQ322" s="96"/>
      <c r="OAR322" s="96"/>
      <c r="OAS322" s="96"/>
      <c r="OAT322" s="96"/>
      <c r="OAU322" s="96"/>
      <c r="OAV322" s="96"/>
      <c r="OAW322" s="96"/>
      <c r="OAX322" s="96"/>
      <c r="OAY322" s="96"/>
      <c r="OAZ322" s="96"/>
      <c r="OBA322" s="96"/>
      <c r="OBB322" s="96"/>
      <c r="OBC322" s="96"/>
      <c r="OBD322" s="96"/>
      <c r="OBE322" s="96"/>
      <c r="OBF322" s="96"/>
      <c r="OBG322" s="96"/>
      <c r="OBH322" s="96"/>
      <c r="OBI322" s="96"/>
      <c r="OBJ322" s="96"/>
      <c r="OBK322" s="96"/>
      <c r="OBL322" s="96"/>
      <c r="OBM322" s="96"/>
      <c r="OBN322" s="96"/>
      <c r="OBO322" s="96"/>
      <c r="OBP322" s="96"/>
      <c r="OBQ322" s="96"/>
      <c r="OBR322" s="96"/>
      <c r="OBS322" s="96"/>
      <c r="OBT322" s="96"/>
      <c r="OBU322" s="96"/>
      <c r="OBV322" s="96"/>
      <c r="OBW322" s="96"/>
      <c r="OBX322" s="96"/>
      <c r="OBY322" s="96"/>
      <c r="OBZ322" s="96"/>
      <c r="OCA322" s="96"/>
      <c r="OCB322" s="96"/>
      <c r="OCC322" s="96"/>
      <c r="OCD322" s="96"/>
      <c r="OCE322" s="96"/>
      <c r="OCF322" s="96"/>
      <c r="OCG322" s="96"/>
      <c r="OCH322" s="96"/>
      <c r="OCI322" s="96"/>
      <c r="OCJ322" s="96"/>
      <c r="OCK322" s="96"/>
      <c r="OCL322" s="96"/>
      <c r="OCM322" s="96"/>
      <c r="OCN322" s="96"/>
      <c r="OCO322" s="96"/>
      <c r="OCP322" s="96"/>
      <c r="OCQ322" s="96"/>
      <c r="OCR322" s="96"/>
      <c r="OCS322" s="96"/>
      <c r="OCT322" s="96"/>
      <c r="OCU322" s="96"/>
      <c r="OCV322" s="96"/>
      <c r="OCW322" s="96"/>
      <c r="OCX322" s="96"/>
      <c r="OCY322" s="96"/>
      <c r="OCZ322" s="96"/>
      <c r="ODA322" s="96"/>
      <c r="ODB322" s="96"/>
      <c r="ODC322" s="96"/>
      <c r="ODD322" s="96"/>
      <c r="ODE322" s="96"/>
      <c r="ODF322" s="96"/>
      <c r="ODG322" s="96"/>
      <c r="ODH322" s="96"/>
      <c r="ODI322" s="96"/>
      <c r="ODJ322" s="96"/>
      <c r="ODK322" s="96"/>
      <c r="ODL322" s="96"/>
      <c r="ODM322" s="96"/>
      <c r="ODN322" s="96"/>
      <c r="ODO322" s="96"/>
      <c r="ODP322" s="96"/>
      <c r="ODQ322" s="96"/>
      <c r="ODR322" s="96"/>
      <c r="ODS322" s="96"/>
      <c r="ODT322" s="96"/>
      <c r="ODU322" s="96"/>
      <c r="ODV322" s="96"/>
      <c r="ODW322" s="96"/>
      <c r="ODX322" s="96"/>
      <c r="ODY322" s="96"/>
      <c r="ODZ322" s="96"/>
      <c r="OEA322" s="96"/>
      <c r="OEB322" s="96"/>
      <c r="OEC322" s="96"/>
      <c r="OED322" s="96"/>
      <c r="OEE322" s="96"/>
      <c r="OEF322" s="96"/>
      <c r="OEG322" s="96"/>
      <c r="OEH322" s="96"/>
      <c r="OEI322" s="96"/>
      <c r="OEJ322" s="96"/>
      <c r="OEK322" s="96"/>
      <c r="OEL322" s="96"/>
      <c r="OEM322" s="96"/>
      <c r="OEN322" s="96"/>
      <c r="OEO322" s="96"/>
      <c r="OEP322" s="96"/>
      <c r="OEQ322" s="96"/>
      <c r="OER322" s="96"/>
      <c r="OES322" s="96"/>
      <c r="OET322" s="96"/>
      <c r="OEU322" s="96"/>
      <c r="OEV322" s="96"/>
      <c r="OEW322" s="96"/>
      <c r="OEX322" s="96"/>
      <c r="OEY322" s="96"/>
      <c r="OEZ322" s="96"/>
      <c r="OFA322" s="96"/>
      <c r="OFB322" s="96"/>
      <c r="OFC322" s="96"/>
      <c r="OFD322" s="96"/>
      <c r="OFE322" s="96"/>
      <c r="OFF322" s="96"/>
      <c r="OFG322" s="96"/>
      <c r="OFH322" s="96"/>
      <c r="OFI322" s="96"/>
      <c r="OFJ322" s="96"/>
      <c r="OFK322" s="96"/>
      <c r="OFL322" s="96"/>
      <c r="OFM322" s="96"/>
      <c r="OFN322" s="96"/>
      <c r="OFO322" s="96"/>
      <c r="OFP322" s="96"/>
      <c r="OFQ322" s="96"/>
      <c r="OFR322" s="96"/>
      <c r="OFS322" s="96"/>
      <c r="OFT322" s="96"/>
      <c r="OFU322" s="96"/>
      <c r="OFV322" s="96"/>
      <c r="OFW322" s="96"/>
      <c r="OFX322" s="96"/>
      <c r="OFY322" s="96"/>
      <c r="OFZ322" s="96"/>
      <c r="OGA322" s="96"/>
      <c r="OGB322" s="96"/>
      <c r="OGC322" s="96"/>
      <c r="OGD322" s="96"/>
      <c r="OGE322" s="96"/>
      <c r="OGF322" s="96"/>
      <c r="OGG322" s="96"/>
      <c r="OGH322" s="96"/>
      <c r="OGI322" s="96"/>
      <c r="OGJ322" s="96"/>
      <c r="OGK322" s="96"/>
      <c r="OGL322" s="96"/>
      <c r="OGM322" s="96"/>
      <c r="OGN322" s="96"/>
      <c r="OGO322" s="96"/>
      <c r="OGP322" s="96"/>
      <c r="OGQ322" s="96"/>
      <c r="OGR322" s="96"/>
      <c r="OGS322" s="96"/>
      <c r="OGT322" s="96"/>
      <c r="OGU322" s="96"/>
      <c r="OGV322" s="96"/>
      <c r="OGW322" s="96"/>
      <c r="OGX322" s="96"/>
      <c r="OGY322" s="96"/>
      <c r="OGZ322" s="96"/>
      <c r="OHA322" s="96"/>
      <c r="OHB322" s="96"/>
      <c r="OHC322" s="96"/>
      <c r="OHD322" s="96"/>
      <c r="OHE322" s="96"/>
      <c r="OHF322" s="96"/>
      <c r="OHG322" s="96"/>
      <c r="OHH322" s="96"/>
      <c r="OHI322" s="96"/>
      <c r="OHJ322" s="96"/>
      <c r="OHK322" s="96"/>
      <c r="OHL322" s="96"/>
      <c r="OHM322" s="96"/>
      <c r="OHN322" s="96"/>
      <c r="OHO322" s="96"/>
      <c r="OHP322" s="96"/>
      <c r="OHQ322" s="96"/>
      <c r="OHR322" s="96"/>
      <c r="OHS322" s="96"/>
      <c r="OHT322" s="96"/>
      <c r="OHU322" s="96"/>
      <c r="OHV322" s="96"/>
      <c r="OHW322" s="96"/>
      <c r="OHX322" s="96"/>
      <c r="OHY322" s="96"/>
      <c r="OHZ322" s="96"/>
      <c r="OIA322" s="96"/>
      <c r="OIB322" s="96"/>
      <c r="OIC322" s="96"/>
      <c r="OID322" s="96"/>
      <c r="OIE322" s="96"/>
      <c r="OIF322" s="96"/>
      <c r="OIG322" s="96"/>
      <c r="OIH322" s="96"/>
      <c r="OII322" s="96"/>
      <c r="OIJ322" s="96"/>
      <c r="OIK322" s="96"/>
      <c r="OIL322" s="96"/>
      <c r="OIM322" s="96"/>
      <c r="OIN322" s="96"/>
      <c r="OIO322" s="96"/>
      <c r="OIP322" s="96"/>
      <c r="OIQ322" s="96"/>
      <c r="OIR322" s="96"/>
      <c r="OIS322" s="96"/>
      <c r="OIT322" s="96"/>
      <c r="OIU322" s="96"/>
      <c r="OIV322" s="96"/>
      <c r="OIW322" s="96"/>
      <c r="OIX322" s="96"/>
      <c r="OIY322" s="96"/>
      <c r="OIZ322" s="96"/>
      <c r="OJA322" s="96"/>
      <c r="OJB322" s="96"/>
      <c r="OJC322" s="96"/>
      <c r="OJD322" s="96"/>
      <c r="OJE322" s="96"/>
      <c r="OJF322" s="96"/>
      <c r="OJG322" s="96"/>
      <c r="OJH322" s="96"/>
      <c r="OJI322" s="96"/>
      <c r="OJJ322" s="96"/>
      <c r="OJK322" s="96"/>
      <c r="OJL322" s="96"/>
      <c r="OJM322" s="96"/>
      <c r="OJN322" s="96"/>
      <c r="OJO322" s="96"/>
      <c r="OJP322" s="96"/>
      <c r="OJQ322" s="96"/>
      <c r="OJR322" s="96"/>
      <c r="OJS322" s="96"/>
      <c r="OJT322" s="96"/>
      <c r="OJU322" s="96"/>
      <c r="OJV322" s="96"/>
      <c r="OJW322" s="96"/>
      <c r="OJX322" s="96"/>
      <c r="OJY322" s="96"/>
      <c r="OJZ322" s="96"/>
      <c r="OKA322" s="96"/>
      <c r="OKB322" s="96"/>
      <c r="OKC322" s="96"/>
      <c r="OKD322" s="96"/>
      <c r="OKE322" s="96"/>
      <c r="OKF322" s="96"/>
      <c r="OKG322" s="96"/>
      <c r="OKH322" s="96"/>
      <c r="OKI322" s="96"/>
      <c r="OKJ322" s="96"/>
      <c r="OKK322" s="96"/>
      <c r="OKL322" s="96"/>
      <c r="OKM322" s="96"/>
      <c r="OKN322" s="96"/>
      <c r="OKO322" s="96"/>
      <c r="OKP322" s="96"/>
      <c r="OKQ322" s="96"/>
      <c r="OKR322" s="96"/>
      <c r="OKS322" s="96"/>
      <c r="OKT322" s="96"/>
      <c r="OKU322" s="96"/>
      <c r="OKV322" s="96"/>
      <c r="OKW322" s="96"/>
      <c r="OKX322" s="96"/>
      <c r="OKY322" s="96"/>
      <c r="OKZ322" s="96"/>
      <c r="OLA322" s="96"/>
      <c r="OLB322" s="96"/>
      <c r="OLC322" s="96"/>
      <c r="OLD322" s="96"/>
      <c r="OLE322" s="96"/>
      <c r="OLF322" s="96"/>
      <c r="OLG322" s="96"/>
      <c r="OLH322" s="96"/>
      <c r="OLI322" s="96"/>
      <c r="OLJ322" s="96"/>
      <c r="OLK322" s="96"/>
      <c r="OLL322" s="96"/>
      <c r="OLM322" s="96"/>
      <c r="OLN322" s="96"/>
      <c r="OLO322" s="96"/>
      <c r="OLP322" s="96"/>
      <c r="OLQ322" s="96"/>
      <c r="OLR322" s="96"/>
      <c r="OLS322" s="96"/>
      <c r="OLT322" s="96"/>
      <c r="OLU322" s="96"/>
      <c r="OLV322" s="96"/>
      <c r="OLW322" s="96"/>
      <c r="OLX322" s="96"/>
      <c r="OLY322" s="96"/>
      <c r="OLZ322" s="96"/>
      <c r="OMA322" s="96"/>
      <c r="OMB322" s="96"/>
      <c r="OMC322" s="96"/>
      <c r="OMD322" s="96"/>
      <c r="OME322" s="96"/>
      <c r="OMF322" s="96"/>
      <c r="OMG322" s="96"/>
      <c r="OMH322" s="96"/>
      <c r="OMI322" s="96"/>
      <c r="OMJ322" s="96"/>
      <c r="OMK322" s="96"/>
      <c r="OML322" s="96"/>
      <c r="OMM322" s="96"/>
      <c r="OMN322" s="96"/>
      <c r="OMO322" s="96"/>
      <c r="OMP322" s="96"/>
      <c r="OMQ322" s="96"/>
      <c r="OMR322" s="96"/>
      <c r="OMS322" s="96"/>
      <c r="OMT322" s="96"/>
      <c r="OMU322" s="96"/>
      <c r="OMV322" s="96"/>
      <c r="OMW322" s="96"/>
      <c r="OMX322" s="96"/>
      <c r="OMY322" s="96"/>
      <c r="OMZ322" s="96"/>
      <c r="ONA322" s="96"/>
      <c r="ONB322" s="96"/>
      <c r="ONC322" s="96"/>
      <c r="OND322" s="96"/>
      <c r="ONE322" s="96"/>
      <c r="ONF322" s="96"/>
      <c r="ONG322" s="96"/>
      <c r="ONH322" s="96"/>
      <c r="ONI322" s="96"/>
      <c r="ONJ322" s="96"/>
      <c r="ONK322" s="96"/>
      <c r="ONL322" s="96"/>
      <c r="ONM322" s="96"/>
      <c r="ONN322" s="96"/>
      <c r="ONO322" s="96"/>
      <c r="ONP322" s="96"/>
      <c r="ONQ322" s="96"/>
      <c r="ONR322" s="96"/>
      <c r="ONS322" s="96"/>
      <c r="ONT322" s="96"/>
      <c r="ONU322" s="96"/>
      <c r="ONV322" s="96"/>
      <c r="ONW322" s="96"/>
      <c r="ONX322" s="96"/>
      <c r="ONY322" s="96"/>
      <c r="ONZ322" s="96"/>
      <c r="OOA322" s="96"/>
      <c r="OOB322" s="96"/>
      <c r="OOC322" s="96"/>
      <c r="OOD322" s="96"/>
      <c r="OOE322" s="96"/>
      <c r="OOF322" s="96"/>
      <c r="OOG322" s="96"/>
      <c r="OOH322" s="96"/>
      <c r="OOI322" s="96"/>
      <c r="OOJ322" s="96"/>
      <c r="OOK322" s="96"/>
      <c r="OOL322" s="96"/>
      <c r="OOM322" s="96"/>
      <c r="OON322" s="96"/>
      <c r="OOO322" s="96"/>
      <c r="OOP322" s="96"/>
      <c r="OOQ322" s="96"/>
      <c r="OOR322" s="96"/>
      <c r="OOS322" s="96"/>
      <c r="OOT322" s="96"/>
      <c r="OOU322" s="96"/>
      <c r="OOV322" s="96"/>
      <c r="OOW322" s="96"/>
      <c r="OOX322" s="96"/>
      <c r="OOY322" s="96"/>
      <c r="OOZ322" s="96"/>
      <c r="OPA322" s="96"/>
      <c r="OPB322" s="96"/>
      <c r="OPC322" s="96"/>
      <c r="OPD322" s="96"/>
      <c r="OPE322" s="96"/>
      <c r="OPF322" s="96"/>
      <c r="OPG322" s="96"/>
      <c r="OPH322" s="96"/>
      <c r="OPI322" s="96"/>
      <c r="OPJ322" s="96"/>
      <c r="OPK322" s="96"/>
      <c r="OPL322" s="96"/>
      <c r="OPM322" s="96"/>
      <c r="OPN322" s="96"/>
      <c r="OPO322" s="96"/>
      <c r="OPP322" s="96"/>
      <c r="OPQ322" s="96"/>
      <c r="OPR322" s="96"/>
      <c r="OPS322" s="96"/>
      <c r="OPT322" s="96"/>
      <c r="OPU322" s="96"/>
      <c r="OPV322" s="96"/>
      <c r="OPW322" s="96"/>
      <c r="OPX322" s="96"/>
      <c r="OPY322" s="96"/>
      <c r="OPZ322" s="96"/>
      <c r="OQA322" s="96"/>
      <c r="OQB322" s="96"/>
      <c r="OQC322" s="96"/>
      <c r="OQD322" s="96"/>
      <c r="OQE322" s="96"/>
      <c r="OQF322" s="96"/>
      <c r="OQG322" s="96"/>
      <c r="OQH322" s="96"/>
      <c r="OQI322" s="96"/>
      <c r="OQJ322" s="96"/>
      <c r="OQK322" s="96"/>
      <c r="OQL322" s="96"/>
      <c r="OQM322" s="96"/>
      <c r="OQN322" s="96"/>
      <c r="OQO322" s="96"/>
      <c r="OQP322" s="96"/>
      <c r="OQQ322" s="96"/>
      <c r="OQR322" s="96"/>
      <c r="OQS322" s="96"/>
      <c r="OQT322" s="96"/>
      <c r="OQU322" s="96"/>
      <c r="OQV322" s="96"/>
      <c r="OQW322" s="96"/>
      <c r="OQX322" s="96"/>
      <c r="OQY322" s="96"/>
      <c r="OQZ322" s="96"/>
      <c r="ORA322" s="96"/>
      <c r="ORB322" s="96"/>
      <c r="ORC322" s="96"/>
      <c r="ORD322" s="96"/>
      <c r="ORE322" s="96"/>
      <c r="ORF322" s="96"/>
      <c r="ORG322" s="96"/>
      <c r="ORH322" s="96"/>
      <c r="ORI322" s="96"/>
      <c r="ORJ322" s="96"/>
      <c r="ORK322" s="96"/>
      <c r="ORL322" s="96"/>
      <c r="ORM322" s="96"/>
      <c r="ORN322" s="96"/>
      <c r="ORO322" s="96"/>
      <c r="ORP322" s="96"/>
      <c r="ORQ322" s="96"/>
      <c r="ORR322" s="96"/>
      <c r="ORS322" s="96"/>
      <c r="ORT322" s="96"/>
      <c r="ORU322" s="96"/>
      <c r="ORV322" s="96"/>
      <c r="ORW322" s="96"/>
      <c r="ORX322" s="96"/>
      <c r="ORY322" s="96"/>
      <c r="ORZ322" s="96"/>
      <c r="OSA322" s="96"/>
      <c r="OSB322" s="96"/>
      <c r="OSC322" s="96"/>
      <c r="OSD322" s="96"/>
      <c r="OSE322" s="96"/>
      <c r="OSF322" s="96"/>
      <c r="OSG322" s="96"/>
      <c r="OSH322" s="96"/>
      <c r="OSI322" s="96"/>
      <c r="OSJ322" s="96"/>
      <c r="OSK322" s="96"/>
      <c r="OSL322" s="96"/>
      <c r="OSM322" s="96"/>
      <c r="OSN322" s="96"/>
      <c r="OSO322" s="96"/>
      <c r="OSP322" s="96"/>
      <c r="OSQ322" s="96"/>
      <c r="OSR322" s="96"/>
      <c r="OSS322" s="96"/>
      <c r="OST322" s="96"/>
      <c r="OSU322" s="96"/>
      <c r="OSV322" s="96"/>
      <c r="OSW322" s="96"/>
      <c r="OSX322" s="96"/>
      <c r="OSY322" s="96"/>
      <c r="OSZ322" s="96"/>
      <c r="OTA322" s="96"/>
      <c r="OTB322" s="96"/>
      <c r="OTC322" s="96"/>
      <c r="OTD322" s="96"/>
      <c r="OTE322" s="96"/>
      <c r="OTF322" s="96"/>
      <c r="OTG322" s="96"/>
      <c r="OTH322" s="96"/>
      <c r="OTI322" s="96"/>
      <c r="OTJ322" s="96"/>
      <c r="OTK322" s="96"/>
      <c r="OTL322" s="96"/>
      <c r="OTM322" s="96"/>
      <c r="OTN322" s="96"/>
      <c r="OTO322" s="96"/>
      <c r="OTP322" s="96"/>
      <c r="OTQ322" s="96"/>
      <c r="OTR322" s="96"/>
      <c r="OTS322" s="96"/>
      <c r="OTT322" s="96"/>
      <c r="OTU322" s="96"/>
      <c r="OTV322" s="96"/>
      <c r="OTW322" s="96"/>
      <c r="OTX322" s="96"/>
      <c r="OTY322" s="96"/>
      <c r="OTZ322" s="96"/>
      <c r="OUA322" s="96"/>
      <c r="OUB322" s="96"/>
      <c r="OUC322" s="96"/>
      <c r="OUD322" s="96"/>
      <c r="OUE322" s="96"/>
      <c r="OUF322" s="96"/>
      <c r="OUG322" s="96"/>
      <c r="OUH322" s="96"/>
      <c r="OUI322" s="96"/>
      <c r="OUJ322" s="96"/>
      <c r="OUK322" s="96"/>
      <c r="OUL322" s="96"/>
      <c r="OUM322" s="96"/>
      <c r="OUN322" s="96"/>
      <c r="OUO322" s="96"/>
      <c r="OUP322" s="96"/>
      <c r="OUQ322" s="96"/>
      <c r="OUR322" s="96"/>
      <c r="OUS322" s="96"/>
      <c r="OUT322" s="96"/>
      <c r="OUU322" s="96"/>
      <c r="OUV322" s="96"/>
      <c r="OUW322" s="96"/>
      <c r="OUX322" s="96"/>
      <c r="OUY322" s="96"/>
      <c r="OUZ322" s="96"/>
      <c r="OVA322" s="96"/>
      <c r="OVB322" s="96"/>
      <c r="OVC322" s="96"/>
      <c r="OVD322" s="96"/>
      <c r="OVE322" s="96"/>
      <c r="OVF322" s="96"/>
      <c r="OVG322" s="96"/>
      <c r="OVH322" s="96"/>
      <c r="OVI322" s="96"/>
      <c r="OVJ322" s="96"/>
      <c r="OVK322" s="96"/>
      <c r="OVL322" s="96"/>
      <c r="OVM322" s="96"/>
      <c r="OVN322" s="96"/>
      <c r="OVO322" s="96"/>
      <c r="OVP322" s="96"/>
      <c r="OVQ322" s="96"/>
      <c r="OVR322" s="96"/>
      <c r="OVS322" s="96"/>
      <c r="OVT322" s="96"/>
      <c r="OVU322" s="96"/>
      <c r="OVV322" s="96"/>
      <c r="OVW322" s="96"/>
      <c r="OVX322" s="96"/>
      <c r="OVY322" s="96"/>
      <c r="OVZ322" s="96"/>
      <c r="OWA322" s="96"/>
      <c r="OWB322" s="96"/>
      <c r="OWC322" s="96"/>
      <c r="OWD322" s="96"/>
      <c r="OWE322" s="96"/>
      <c r="OWF322" s="96"/>
      <c r="OWG322" s="96"/>
      <c r="OWH322" s="96"/>
      <c r="OWI322" s="96"/>
      <c r="OWJ322" s="96"/>
      <c r="OWK322" s="96"/>
      <c r="OWL322" s="96"/>
      <c r="OWM322" s="96"/>
      <c r="OWN322" s="96"/>
      <c r="OWO322" s="96"/>
      <c r="OWP322" s="96"/>
      <c r="OWQ322" s="96"/>
      <c r="OWR322" s="96"/>
      <c r="OWS322" s="96"/>
      <c r="OWT322" s="96"/>
      <c r="OWU322" s="96"/>
      <c r="OWV322" s="96"/>
      <c r="OWW322" s="96"/>
      <c r="OWX322" s="96"/>
      <c r="OWY322" s="96"/>
      <c r="OWZ322" s="96"/>
      <c r="OXA322" s="96"/>
      <c r="OXB322" s="96"/>
      <c r="OXC322" s="96"/>
      <c r="OXD322" s="96"/>
      <c r="OXE322" s="96"/>
      <c r="OXF322" s="96"/>
      <c r="OXG322" s="96"/>
      <c r="OXH322" s="96"/>
      <c r="OXI322" s="96"/>
      <c r="OXJ322" s="96"/>
      <c r="OXK322" s="96"/>
      <c r="OXL322" s="96"/>
      <c r="OXM322" s="96"/>
      <c r="OXN322" s="96"/>
      <c r="OXO322" s="96"/>
      <c r="OXP322" s="96"/>
      <c r="OXQ322" s="96"/>
      <c r="OXR322" s="96"/>
      <c r="OXS322" s="96"/>
      <c r="OXT322" s="96"/>
      <c r="OXU322" s="96"/>
      <c r="OXV322" s="96"/>
      <c r="OXW322" s="96"/>
      <c r="OXX322" s="96"/>
      <c r="OXY322" s="96"/>
      <c r="OXZ322" s="96"/>
      <c r="OYA322" s="96"/>
      <c r="OYB322" s="96"/>
      <c r="OYC322" s="96"/>
      <c r="OYD322" s="96"/>
      <c r="OYE322" s="96"/>
      <c r="OYF322" s="96"/>
      <c r="OYG322" s="96"/>
      <c r="OYH322" s="96"/>
      <c r="OYI322" s="96"/>
      <c r="OYJ322" s="96"/>
      <c r="OYK322" s="96"/>
      <c r="OYL322" s="96"/>
      <c r="OYM322" s="96"/>
      <c r="OYN322" s="96"/>
      <c r="OYO322" s="96"/>
      <c r="OYP322" s="96"/>
      <c r="OYQ322" s="96"/>
      <c r="OYR322" s="96"/>
      <c r="OYS322" s="96"/>
      <c r="OYT322" s="96"/>
      <c r="OYU322" s="96"/>
      <c r="OYV322" s="96"/>
      <c r="OYW322" s="96"/>
      <c r="OYX322" s="96"/>
      <c r="OYY322" s="96"/>
      <c r="OYZ322" s="96"/>
      <c r="OZA322" s="96"/>
      <c r="OZB322" s="96"/>
      <c r="OZC322" s="96"/>
      <c r="OZD322" s="96"/>
      <c r="OZE322" s="96"/>
      <c r="OZF322" s="96"/>
      <c r="OZG322" s="96"/>
      <c r="OZH322" s="96"/>
      <c r="OZI322" s="96"/>
      <c r="OZJ322" s="96"/>
      <c r="OZK322" s="96"/>
      <c r="OZL322" s="96"/>
      <c r="OZM322" s="96"/>
      <c r="OZN322" s="96"/>
      <c r="OZO322" s="96"/>
      <c r="OZP322" s="96"/>
      <c r="OZQ322" s="96"/>
      <c r="OZR322" s="96"/>
      <c r="OZS322" s="96"/>
      <c r="OZT322" s="96"/>
      <c r="OZU322" s="96"/>
      <c r="OZV322" s="96"/>
      <c r="OZW322" s="96"/>
      <c r="OZX322" s="96"/>
      <c r="OZY322" s="96"/>
      <c r="OZZ322" s="96"/>
      <c r="PAA322" s="96"/>
      <c r="PAB322" s="96"/>
      <c r="PAC322" s="96"/>
      <c r="PAD322" s="96"/>
      <c r="PAE322" s="96"/>
      <c r="PAF322" s="96"/>
      <c r="PAG322" s="96"/>
      <c r="PAH322" s="96"/>
      <c r="PAI322" s="96"/>
      <c r="PAJ322" s="96"/>
      <c r="PAK322" s="96"/>
      <c r="PAL322" s="96"/>
      <c r="PAM322" s="96"/>
      <c r="PAN322" s="96"/>
      <c r="PAO322" s="96"/>
      <c r="PAP322" s="96"/>
      <c r="PAQ322" s="96"/>
      <c r="PAR322" s="96"/>
      <c r="PAS322" s="96"/>
      <c r="PAT322" s="96"/>
      <c r="PAU322" s="96"/>
      <c r="PAV322" s="96"/>
      <c r="PAW322" s="96"/>
      <c r="PAX322" s="96"/>
      <c r="PAY322" s="96"/>
      <c r="PAZ322" s="96"/>
      <c r="PBA322" s="96"/>
      <c r="PBB322" s="96"/>
      <c r="PBC322" s="96"/>
      <c r="PBD322" s="96"/>
      <c r="PBE322" s="96"/>
      <c r="PBF322" s="96"/>
      <c r="PBG322" s="96"/>
      <c r="PBH322" s="96"/>
      <c r="PBI322" s="96"/>
      <c r="PBJ322" s="96"/>
      <c r="PBK322" s="96"/>
      <c r="PBL322" s="96"/>
      <c r="PBM322" s="96"/>
      <c r="PBN322" s="96"/>
      <c r="PBO322" s="96"/>
      <c r="PBP322" s="96"/>
      <c r="PBQ322" s="96"/>
      <c r="PBR322" s="96"/>
      <c r="PBS322" s="96"/>
      <c r="PBT322" s="96"/>
      <c r="PBU322" s="96"/>
      <c r="PBV322" s="96"/>
      <c r="PBW322" s="96"/>
      <c r="PBX322" s="96"/>
      <c r="PBY322" s="96"/>
      <c r="PBZ322" s="96"/>
      <c r="PCA322" s="96"/>
      <c r="PCB322" s="96"/>
      <c r="PCC322" s="96"/>
      <c r="PCD322" s="96"/>
      <c r="PCE322" s="96"/>
      <c r="PCF322" s="96"/>
      <c r="PCG322" s="96"/>
      <c r="PCH322" s="96"/>
      <c r="PCI322" s="96"/>
      <c r="PCJ322" s="96"/>
      <c r="PCK322" s="96"/>
      <c r="PCL322" s="96"/>
      <c r="PCM322" s="96"/>
      <c r="PCN322" s="96"/>
      <c r="PCO322" s="96"/>
      <c r="PCP322" s="96"/>
      <c r="PCQ322" s="96"/>
      <c r="PCR322" s="96"/>
      <c r="PCS322" s="96"/>
      <c r="PCT322" s="96"/>
      <c r="PCU322" s="96"/>
      <c r="PCV322" s="96"/>
      <c r="PCW322" s="96"/>
      <c r="PCX322" s="96"/>
      <c r="PCY322" s="96"/>
      <c r="PCZ322" s="96"/>
      <c r="PDA322" s="96"/>
      <c r="PDB322" s="96"/>
      <c r="PDC322" s="96"/>
      <c r="PDD322" s="96"/>
      <c r="PDE322" s="96"/>
      <c r="PDF322" s="96"/>
      <c r="PDG322" s="96"/>
      <c r="PDH322" s="96"/>
      <c r="PDI322" s="96"/>
      <c r="PDJ322" s="96"/>
      <c r="PDK322" s="96"/>
      <c r="PDL322" s="96"/>
      <c r="PDM322" s="96"/>
      <c r="PDN322" s="96"/>
      <c r="PDO322" s="96"/>
      <c r="PDP322" s="96"/>
      <c r="PDQ322" s="96"/>
      <c r="PDR322" s="96"/>
      <c r="PDS322" s="96"/>
      <c r="PDT322" s="96"/>
      <c r="PDU322" s="96"/>
      <c r="PDV322" s="96"/>
      <c r="PDW322" s="96"/>
      <c r="PDX322" s="96"/>
      <c r="PDY322" s="96"/>
      <c r="PDZ322" s="96"/>
      <c r="PEA322" s="96"/>
      <c r="PEB322" s="96"/>
      <c r="PEC322" s="96"/>
      <c r="PED322" s="96"/>
      <c r="PEE322" s="96"/>
      <c r="PEF322" s="96"/>
      <c r="PEG322" s="96"/>
      <c r="PEH322" s="96"/>
      <c r="PEI322" s="96"/>
      <c r="PEJ322" s="96"/>
      <c r="PEK322" s="96"/>
      <c r="PEL322" s="96"/>
      <c r="PEM322" s="96"/>
      <c r="PEN322" s="96"/>
      <c r="PEO322" s="96"/>
      <c r="PEP322" s="96"/>
      <c r="PEQ322" s="96"/>
      <c r="PER322" s="96"/>
      <c r="PES322" s="96"/>
      <c r="PET322" s="96"/>
      <c r="PEU322" s="96"/>
      <c r="PEV322" s="96"/>
      <c r="PEW322" s="96"/>
      <c r="PEX322" s="96"/>
      <c r="PEY322" s="96"/>
      <c r="PEZ322" s="96"/>
      <c r="PFA322" s="96"/>
      <c r="PFB322" s="96"/>
      <c r="PFC322" s="96"/>
      <c r="PFD322" s="96"/>
      <c r="PFE322" s="96"/>
      <c r="PFF322" s="96"/>
      <c r="PFG322" s="96"/>
      <c r="PFH322" s="96"/>
      <c r="PFI322" s="96"/>
      <c r="PFJ322" s="96"/>
      <c r="PFK322" s="96"/>
      <c r="PFL322" s="96"/>
      <c r="PFM322" s="96"/>
      <c r="PFN322" s="96"/>
      <c r="PFO322" s="96"/>
      <c r="PFP322" s="96"/>
      <c r="PFQ322" s="96"/>
      <c r="PFR322" s="96"/>
      <c r="PFS322" s="96"/>
      <c r="PFT322" s="96"/>
      <c r="PFU322" s="96"/>
      <c r="PFV322" s="96"/>
      <c r="PFW322" s="96"/>
      <c r="PFX322" s="96"/>
      <c r="PFY322" s="96"/>
      <c r="PFZ322" s="96"/>
      <c r="PGA322" s="96"/>
      <c r="PGB322" s="96"/>
      <c r="PGC322" s="96"/>
      <c r="PGD322" s="96"/>
      <c r="PGE322" s="96"/>
      <c r="PGF322" s="96"/>
      <c r="PGG322" s="96"/>
      <c r="PGH322" s="96"/>
      <c r="PGI322" s="96"/>
      <c r="PGJ322" s="96"/>
      <c r="PGK322" s="96"/>
      <c r="PGL322" s="96"/>
      <c r="PGM322" s="96"/>
      <c r="PGN322" s="96"/>
      <c r="PGO322" s="96"/>
      <c r="PGP322" s="96"/>
      <c r="PGQ322" s="96"/>
      <c r="PGR322" s="96"/>
      <c r="PGS322" s="96"/>
      <c r="PGT322" s="96"/>
      <c r="PGU322" s="96"/>
      <c r="PGV322" s="96"/>
      <c r="PGW322" s="96"/>
      <c r="PGX322" s="96"/>
      <c r="PGY322" s="96"/>
      <c r="PGZ322" s="96"/>
      <c r="PHA322" s="96"/>
      <c r="PHB322" s="96"/>
      <c r="PHC322" s="96"/>
      <c r="PHD322" s="96"/>
      <c r="PHE322" s="96"/>
      <c r="PHF322" s="96"/>
      <c r="PHG322" s="96"/>
      <c r="PHH322" s="96"/>
      <c r="PHI322" s="96"/>
      <c r="PHJ322" s="96"/>
      <c r="PHK322" s="96"/>
      <c r="PHL322" s="96"/>
      <c r="PHM322" s="96"/>
      <c r="PHN322" s="96"/>
      <c r="PHO322" s="96"/>
      <c r="PHP322" s="96"/>
      <c r="PHQ322" s="96"/>
      <c r="PHR322" s="96"/>
      <c r="PHS322" s="96"/>
      <c r="PHT322" s="96"/>
      <c r="PHU322" s="96"/>
      <c r="PHV322" s="96"/>
      <c r="PHW322" s="96"/>
      <c r="PHX322" s="96"/>
      <c r="PHY322" s="96"/>
      <c r="PHZ322" s="96"/>
      <c r="PIA322" s="96"/>
      <c r="PIB322" s="96"/>
      <c r="PIC322" s="96"/>
      <c r="PID322" s="96"/>
      <c r="PIE322" s="96"/>
      <c r="PIF322" s="96"/>
      <c r="PIG322" s="96"/>
      <c r="PIH322" s="96"/>
      <c r="PII322" s="96"/>
      <c r="PIJ322" s="96"/>
      <c r="PIK322" s="96"/>
      <c r="PIL322" s="96"/>
      <c r="PIM322" s="96"/>
      <c r="PIN322" s="96"/>
      <c r="PIO322" s="96"/>
      <c r="PIP322" s="96"/>
      <c r="PIQ322" s="96"/>
      <c r="PIR322" s="96"/>
      <c r="PIS322" s="96"/>
      <c r="PIT322" s="96"/>
      <c r="PIU322" s="96"/>
      <c r="PIV322" s="96"/>
      <c r="PIW322" s="96"/>
      <c r="PIX322" s="96"/>
      <c r="PIY322" s="96"/>
      <c r="PIZ322" s="96"/>
      <c r="PJA322" s="96"/>
      <c r="PJB322" s="96"/>
      <c r="PJC322" s="96"/>
      <c r="PJD322" s="96"/>
      <c r="PJE322" s="96"/>
      <c r="PJF322" s="96"/>
      <c r="PJG322" s="96"/>
      <c r="PJH322" s="96"/>
      <c r="PJI322" s="96"/>
      <c r="PJJ322" s="96"/>
      <c r="PJK322" s="96"/>
      <c r="PJL322" s="96"/>
      <c r="PJM322" s="96"/>
      <c r="PJN322" s="96"/>
      <c r="PJO322" s="96"/>
      <c r="PJP322" s="96"/>
      <c r="PJQ322" s="96"/>
      <c r="PJR322" s="96"/>
      <c r="PJS322" s="96"/>
      <c r="PJT322" s="96"/>
      <c r="PJU322" s="96"/>
      <c r="PJV322" s="96"/>
      <c r="PJW322" s="96"/>
      <c r="PJX322" s="96"/>
      <c r="PJY322" s="96"/>
      <c r="PJZ322" s="96"/>
      <c r="PKA322" s="96"/>
      <c r="PKB322" s="96"/>
      <c r="PKC322" s="96"/>
      <c r="PKD322" s="96"/>
      <c r="PKE322" s="96"/>
      <c r="PKF322" s="96"/>
      <c r="PKG322" s="96"/>
      <c r="PKH322" s="96"/>
      <c r="PKI322" s="96"/>
      <c r="PKJ322" s="96"/>
      <c r="PKK322" s="96"/>
      <c r="PKL322" s="96"/>
      <c r="PKM322" s="96"/>
      <c r="PKN322" s="96"/>
      <c r="PKO322" s="96"/>
      <c r="PKP322" s="96"/>
      <c r="PKQ322" s="96"/>
      <c r="PKR322" s="96"/>
      <c r="PKS322" s="96"/>
      <c r="PKT322" s="96"/>
      <c r="PKU322" s="96"/>
      <c r="PKV322" s="96"/>
      <c r="PKW322" s="96"/>
      <c r="PKX322" s="96"/>
      <c r="PKY322" s="96"/>
      <c r="PKZ322" s="96"/>
      <c r="PLA322" s="96"/>
      <c r="PLB322" s="96"/>
      <c r="PLC322" s="96"/>
      <c r="PLD322" s="96"/>
      <c r="PLE322" s="96"/>
      <c r="PLF322" s="96"/>
      <c r="PLG322" s="96"/>
      <c r="PLH322" s="96"/>
      <c r="PLI322" s="96"/>
      <c r="PLJ322" s="96"/>
      <c r="PLK322" s="96"/>
      <c r="PLL322" s="96"/>
      <c r="PLM322" s="96"/>
      <c r="PLN322" s="96"/>
      <c r="PLO322" s="96"/>
      <c r="PLP322" s="96"/>
      <c r="PLQ322" s="96"/>
      <c r="PLR322" s="96"/>
      <c r="PLS322" s="96"/>
      <c r="PLT322" s="96"/>
      <c r="PLU322" s="96"/>
      <c r="PLV322" s="96"/>
      <c r="PLW322" s="96"/>
      <c r="PLX322" s="96"/>
      <c r="PLY322" s="96"/>
      <c r="PLZ322" s="96"/>
      <c r="PMA322" s="96"/>
      <c r="PMB322" s="96"/>
      <c r="PMC322" s="96"/>
      <c r="PMD322" s="96"/>
      <c r="PME322" s="96"/>
      <c r="PMF322" s="96"/>
      <c r="PMG322" s="96"/>
      <c r="PMH322" s="96"/>
      <c r="PMI322" s="96"/>
      <c r="PMJ322" s="96"/>
      <c r="PMK322" s="96"/>
      <c r="PML322" s="96"/>
      <c r="PMM322" s="96"/>
      <c r="PMN322" s="96"/>
      <c r="PMO322" s="96"/>
      <c r="PMP322" s="96"/>
      <c r="PMQ322" s="96"/>
      <c r="PMR322" s="96"/>
      <c r="PMS322" s="96"/>
      <c r="PMT322" s="96"/>
      <c r="PMU322" s="96"/>
      <c r="PMV322" s="96"/>
      <c r="PMW322" s="96"/>
      <c r="PMX322" s="96"/>
      <c r="PMY322" s="96"/>
      <c r="PMZ322" s="96"/>
      <c r="PNA322" s="96"/>
      <c r="PNB322" s="96"/>
      <c r="PNC322" s="96"/>
      <c r="PND322" s="96"/>
      <c r="PNE322" s="96"/>
      <c r="PNF322" s="96"/>
      <c r="PNG322" s="96"/>
      <c r="PNH322" s="96"/>
      <c r="PNI322" s="96"/>
      <c r="PNJ322" s="96"/>
      <c r="PNK322" s="96"/>
      <c r="PNL322" s="96"/>
      <c r="PNM322" s="96"/>
      <c r="PNN322" s="96"/>
      <c r="PNO322" s="96"/>
      <c r="PNP322" s="96"/>
      <c r="PNQ322" s="96"/>
      <c r="PNR322" s="96"/>
      <c r="PNS322" s="96"/>
      <c r="PNT322" s="96"/>
      <c r="PNU322" s="96"/>
      <c r="PNV322" s="96"/>
      <c r="PNW322" s="96"/>
      <c r="PNX322" s="96"/>
      <c r="PNY322" s="96"/>
      <c r="PNZ322" s="96"/>
      <c r="POA322" s="96"/>
      <c r="POB322" s="96"/>
      <c r="POC322" s="96"/>
      <c r="POD322" s="96"/>
      <c r="POE322" s="96"/>
      <c r="POF322" s="96"/>
      <c r="POG322" s="96"/>
      <c r="POH322" s="96"/>
      <c r="POI322" s="96"/>
      <c r="POJ322" s="96"/>
      <c r="POK322" s="96"/>
      <c r="POL322" s="96"/>
      <c r="POM322" s="96"/>
      <c r="PON322" s="96"/>
      <c r="POO322" s="96"/>
      <c r="POP322" s="96"/>
      <c r="POQ322" s="96"/>
      <c r="POR322" s="96"/>
      <c r="POS322" s="96"/>
      <c r="POT322" s="96"/>
      <c r="POU322" s="96"/>
      <c r="POV322" s="96"/>
      <c r="POW322" s="96"/>
      <c r="POX322" s="96"/>
      <c r="POY322" s="96"/>
      <c r="POZ322" s="96"/>
      <c r="PPA322" s="96"/>
      <c r="PPB322" s="96"/>
      <c r="PPC322" s="96"/>
      <c r="PPD322" s="96"/>
      <c r="PPE322" s="96"/>
      <c r="PPF322" s="96"/>
      <c r="PPG322" s="96"/>
      <c r="PPH322" s="96"/>
      <c r="PPI322" s="96"/>
      <c r="PPJ322" s="96"/>
      <c r="PPK322" s="96"/>
      <c r="PPL322" s="96"/>
      <c r="PPM322" s="96"/>
      <c r="PPN322" s="96"/>
      <c r="PPO322" s="96"/>
      <c r="PPP322" s="96"/>
      <c r="PPQ322" s="96"/>
      <c r="PPR322" s="96"/>
      <c r="PPS322" s="96"/>
      <c r="PPT322" s="96"/>
      <c r="PPU322" s="96"/>
      <c r="PPV322" s="96"/>
      <c r="PPW322" s="96"/>
      <c r="PPX322" s="96"/>
      <c r="PPY322" s="96"/>
      <c r="PPZ322" s="96"/>
      <c r="PQA322" s="96"/>
      <c r="PQB322" s="96"/>
      <c r="PQC322" s="96"/>
      <c r="PQD322" s="96"/>
      <c r="PQE322" s="96"/>
      <c r="PQF322" s="96"/>
      <c r="PQG322" s="96"/>
      <c r="PQH322" s="96"/>
      <c r="PQI322" s="96"/>
      <c r="PQJ322" s="96"/>
      <c r="PQK322" s="96"/>
      <c r="PQL322" s="96"/>
      <c r="PQM322" s="96"/>
      <c r="PQN322" s="96"/>
      <c r="PQO322" s="96"/>
      <c r="PQP322" s="96"/>
      <c r="PQQ322" s="96"/>
      <c r="PQR322" s="96"/>
      <c r="PQS322" s="96"/>
      <c r="PQT322" s="96"/>
      <c r="PQU322" s="96"/>
      <c r="PQV322" s="96"/>
      <c r="PQW322" s="96"/>
      <c r="PQX322" s="96"/>
      <c r="PQY322" s="96"/>
      <c r="PQZ322" s="96"/>
      <c r="PRA322" s="96"/>
      <c r="PRB322" s="96"/>
      <c r="PRC322" s="96"/>
      <c r="PRD322" s="96"/>
      <c r="PRE322" s="96"/>
      <c r="PRF322" s="96"/>
      <c r="PRG322" s="96"/>
      <c r="PRH322" s="96"/>
      <c r="PRI322" s="96"/>
      <c r="PRJ322" s="96"/>
      <c r="PRK322" s="96"/>
      <c r="PRL322" s="96"/>
      <c r="PRM322" s="96"/>
      <c r="PRN322" s="96"/>
      <c r="PRO322" s="96"/>
      <c r="PRP322" s="96"/>
      <c r="PRQ322" s="96"/>
      <c r="PRR322" s="96"/>
      <c r="PRS322" s="96"/>
      <c r="PRT322" s="96"/>
      <c r="PRU322" s="96"/>
      <c r="PRV322" s="96"/>
      <c r="PRW322" s="96"/>
      <c r="PRX322" s="96"/>
      <c r="PRY322" s="96"/>
      <c r="PRZ322" s="96"/>
      <c r="PSA322" s="96"/>
      <c r="PSB322" s="96"/>
      <c r="PSC322" s="96"/>
      <c r="PSD322" s="96"/>
      <c r="PSE322" s="96"/>
      <c r="PSF322" s="96"/>
      <c r="PSG322" s="96"/>
      <c r="PSH322" s="96"/>
      <c r="PSI322" s="96"/>
      <c r="PSJ322" s="96"/>
      <c r="PSK322" s="96"/>
      <c r="PSL322" s="96"/>
      <c r="PSM322" s="96"/>
      <c r="PSN322" s="96"/>
      <c r="PSO322" s="96"/>
      <c r="PSP322" s="96"/>
      <c r="PSQ322" s="96"/>
      <c r="PSR322" s="96"/>
      <c r="PSS322" s="96"/>
      <c r="PST322" s="96"/>
      <c r="PSU322" s="96"/>
      <c r="PSV322" s="96"/>
      <c r="PSW322" s="96"/>
      <c r="PSX322" s="96"/>
      <c r="PSY322" s="96"/>
      <c r="PSZ322" s="96"/>
      <c r="PTA322" s="96"/>
      <c r="PTB322" s="96"/>
      <c r="PTC322" s="96"/>
      <c r="PTD322" s="96"/>
      <c r="PTE322" s="96"/>
      <c r="PTF322" s="96"/>
      <c r="PTG322" s="96"/>
      <c r="PTH322" s="96"/>
      <c r="PTI322" s="96"/>
      <c r="PTJ322" s="96"/>
      <c r="PTK322" s="96"/>
      <c r="PTL322" s="96"/>
      <c r="PTM322" s="96"/>
      <c r="PTN322" s="96"/>
      <c r="PTO322" s="96"/>
      <c r="PTP322" s="96"/>
      <c r="PTQ322" s="96"/>
      <c r="PTR322" s="96"/>
      <c r="PTS322" s="96"/>
      <c r="PTT322" s="96"/>
      <c r="PTU322" s="96"/>
      <c r="PTV322" s="96"/>
      <c r="PTW322" s="96"/>
      <c r="PTX322" s="96"/>
      <c r="PTY322" s="96"/>
      <c r="PTZ322" s="96"/>
      <c r="PUA322" s="96"/>
      <c r="PUB322" s="96"/>
      <c r="PUC322" s="96"/>
      <c r="PUD322" s="96"/>
      <c r="PUE322" s="96"/>
      <c r="PUF322" s="96"/>
      <c r="PUG322" s="96"/>
      <c r="PUH322" s="96"/>
      <c r="PUI322" s="96"/>
      <c r="PUJ322" s="96"/>
      <c r="PUK322" s="96"/>
      <c r="PUL322" s="96"/>
      <c r="PUM322" s="96"/>
      <c r="PUN322" s="96"/>
      <c r="PUO322" s="96"/>
      <c r="PUP322" s="96"/>
      <c r="PUQ322" s="96"/>
      <c r="PUR322" s="96"/>
      <c r="PUS322" s="96"/>
      <c r="PUT322" s="96"/>
      <c r="PUU322" s="96"/>
      <c r="PUV322" s="96"/>
      <c r="PUW322" s="96"/>
      <c r="PUX322" s="96"/>
      <c r="PUY322" s="96"/>
      <c r="PUZ322" s="96"/>
      <c r="PVA322" s="96"/>
      <c r="PVB322" s="96"/>
      <c r="PVC322" s="96"/>
      <c r="PVD322" s="96"/>
      <c r="PVE322" s="96"/>
      <c r="PVF322" s="96"/>
      <c r="PVG322" s="96"/>
      <c r="PVH322" s="96"/>
      <c r="PVI322" s="96"/>
      <c r="PVJ322" s="96"/>
      <c r="PVK322" s="96"/>
      <c r="PVL322" s="96"/>
      <c r="PVM322" s="96"/>
      <c r="PVN322" s="96"/>
      <c r="PVO322" s="96"/>
      <c r="PVP322" s="96"/>
      <c r="PVQ322" s="96"/>
      <c r="PVR322" s="96"/>
      <c r="PVS322" s="96"/>
      <c r="PVT322" s="96"/>
      <c r="PVU322" s="96"/>
      <c r="PVV322" s="96"/>
      <c r="PVW322" s="96"/>
      <c r="PVX322" s="96"/>
      <c r="PVY322" s="96"/>
      <c r="PVZ322" s="96"/>
      <c r="PWA322" s="96"/>
      <c r="PWB322" s="96"/>
      <c r="PWC322" s="96"/>
      <c r="PWD322" s="96"/>
      <c r="PWE322" s="96"/>
      <c r="PWF322" s="96"/>
      <c r="PWG322" s="96"/>
      <c r="PWH322" s="96"/>
      <c r="PWI322" s="96"/>
      <c r="PWJ322" s="96"/>
      <c r="PWK322" s="96"/>
      <c r="PWL322" s="96"/>
      <c r="PWM322" s="96"/>
      <c r="PWN322" s="96"/>
      <c r="PWO322" s="96"/>
      <c r="PWP322" s="96"/>
      <c r="PWQ322" s="96"/>
      <c r="PWR322" s="96"/>
      <c r="PWS322" s="96"/>
      <c r="PWT322" s="96"/>
      <c r="PWU322" s="96"/>
      <c r="PWV322" s="96"/>
      <c r="PWW322" s="96"/>
      <c r="PWX322" s="96"/>
      <c r="PWY322" s="96"/>
      <c r="PWZ322" s="96"/>
      <c r="PXA322" s="96"/>
      <c r="PXB322" s="96"/>
      <c r="PXC322" s="96"/>
      <c r="PXD322" s="96"/>
      <c r="PXE322" s="96"/>
      <c r="PXF322" s="96"/>
      <c r="PXG322" s="96"/>
      <c r="PXH322" s="96"/>
      <c r="PXI322" s="96"/>
      <c r="PXJ322" s="96"/>
      <c r="PXK322" s="96"/>
      <c r="PXL322" s="96"/>
      <c r="PXM322" s="96"/>
      <c r="PXN322" s="96"/>
      <c r="PXO322" s="96"/>
      <c r="PXP322" s="96"/>
      <c r="PXQ322" s="96"/>
      <c r="PXR322" s="96"/>
      <c r="PXS322" s="96"/>
      <c r="PXT322" s="96"/>
      <c r="PXU322" s="96"/>
      <c r="PXV322" s="96"/>
      <c r="PXW322" s="96"/>
      <c r="PXX322" s="96"/>
      <c r="PXY322" s="96"/>
      <c r="PXZ322" s="96"/>
      <c r="PYA322" s="96"/>
      <c r="PYB322" s="96"/>
      <c r="PYC322" s="96"/>
      <c r="PYD322" s="96"/>
      <c r="PYE322" s="96"/>
      <c r="PYF322" s="96"/>
      <c r="PYG322" s="96"/>
      <c r="PYH322" s="96"/>
      <c r="PYI322" s="96"/>
      <c r="PYJ322" s="96"/>
      <c r="PYK322" s="96"/>
      <c r="PYL322" s="96"/>
      <c r="PYM322" s="96"/>
      <c r="PYN322" s="96"/>
      <c r="PYO322" s="96"/>
      <c r="PYP322" s="96"/>
      <c r="PYQ322" s="96"/>
      <c r="PYR322" s="96"/>
      <c r="PYS322" s="96"/>
      <c r="PYT322" s="96"/>
      <c r="PYU322" s="96"/>
      <c r="PYV322" s="96"/>
      <c r="PYW322" s="96"/>
      <c r="PYX322" s="96"/>
      <c r="PYY322" s="96"/>
      <c r="PYZ322" s="96"/>
      <c r="PZA322" s="96"/>
      <c r="PZB322" s="96"/>
      <c r="PZC322" s="96"/>
      <c r="PZD322" s="96"/>
      <c r="PZE322" s="96"/>
      <c r="PZF322" s="96"/>
      <c r="PZG322" s="96"/>
      <c r="PZH322" s="96"/>
      <c r="PZI322" s="96"/>
      <c r="PZJ322" s="96"/>
      <c r="PZK322" s="96"/>
      <c r="PZL322" s="96"/>
      <c r="PZM322" s="96"/>
      <c r="PZN322" s="96"/>
      <c r="PZO322" s="96"/>
      <c r="PZP322" s="96"/>
      <c r="PZQ322" s="96"/>
      <c r="PZR322" s="96"/>
      <c r="PZS322" s="96"/>
      <c r="PZT322" s="96"/>
      <c r="PZU322" s="96"/>
      <c r="PZV322" s="96"/>
      <c r="PZW322" s="96"/>
      <c r="PZX322" s="96"/>
      <c r="PZY322" s="96"/>
      <c r="PZZ322" s="96"/>
      <c r="QAA322" s="96"/>
      <c r="QAB322" s="96"/>
      <c r="QAC322" s="96"/>
      <c r="QAD322" s="96"/>
      <c r="QAE322" s="96"/>
      <c r="QAF322" s="96"/>
      <c r="QAG322" s="96"/>
      <c r="QAH322" s="96"/>
      <c r="QAI322" s="96"/>
      <c r="QAJ322" s="96"/>
      <c r="QAK322" s="96"/>
      <c r="QAL322" s="96"/>
      <c r="QAM322" s="96"/>
      <c r="QAN322" s="96"/>
      <c r="QAO322" s="96"/>
      <c r="QAP322" s="96"/>
      <c r="QAQ322" s="96"/>
      <c r="QAR322" s="96"/>
      <c r="QAS322" s="96"/>
      <c r="QAT322" s="96"/>
      <c r="QAU322" s="96"/>
      <c r="QAV322" s="96"/>
      <c r="QAW322" s="96"/>
      <c r="QAX322" s="96"/>
      <c r="QAY322" s="96"/>
      <c r="QAZ322" s="96"/>
      <c r="QBA322" s="96"/>
      <c r="QBB322" s="96"/>
      <c r="QBC322" s="96"/>
      <c r="QBD322" s="96"/>
      <c r="QBE322" s="96"/>
      <c r="QBF322" s="96"/>
      <c r="QBG322" s="96"/>
      <c r="QBH322" s="96"/>
      <c r="QBI322" s="96"/>
      <c r="QBJ322" s="96"/>
      <c r="QBK322" s="96"/>
      <c r="QBL322" s="96"/>
      <c r="QBM322" s="96"/>
      <c r="QBN322" s="96"/>
      <c r="QBO322" s="96"/>
      <c r="QBP322" s="96"/>
      <c r="QBQ322" s="96"/>
      <c r="QBR322" s="96"/>
      <c r="QBS322" s="96"/>
      <c r="QBT322" s="96"/>
      <c r="QBU322" s="96"/>
      <c r="QBV322" s="96"/>
      <c r="QBW322" s="96"/>
      <c r="QBX322" s="96"/>
      <c r="QBY322" s="96"/>
      <c r="QBZ322" s="96"/>
      <c r="QCA322" s="96"/>
      <c r="QCB322" s="96"/>
      <c r="QCC322" s="96"/>
      <c r="QCD322" s="96"/>
      <c r="QCE322" s="96"/>
      <c r="QCF322" s="96"/>
      <c r="QCG322" s="96"/>
      <c r="QCH322" s="96"/>
      <c r="QCI322" s="96"/>
      <c r="QCJ322" s="96"/>
      <c r="QCK322" s="96"/>
      <c r="QCL322" s="96"/>
      <c r="QCM322" s="96"/>
      <c r="QCN322" s="96"/>
      <c r="QCO322" s="96"/>
      <c r="QCP322" s="96"/>
      <c r="QCQ322" s="96"/>
      <c r="QCR322" s="96"/>
      <c r="QCS322" s="96"/>
      <c r="QCT322" s="96"/>
      <c r="QCU322" s="96"/>
      <c r="QCV322" s="96"/>
      <c r="QCW322" s="96"/>
      <c r="QCX322" s="96"/>
      <c r="QCY322" s="96"/>
      <c r="QCZ322" s="96"/>
      <c r="QDA322" s="96"/>
      <c r="QDB322" s="96"/>
      <c r="QDC322" s="96"/>
      <c r="QDD322" s="96"/>
      <c r="QDE322" s="96"/>
      <c r="QDF322" s="96"/>
      <c r="QDG322" s="96"/>
      <c r="QDH322" s="96"/>
      <c r="QDI322" s="96"/>
      <c r="QDJ322" s="96"/>
      <c r="QDK322" s="96"/>
      <c r="QDL322" s="96"/>
      <c r="QDM322" s="96"/>
      <c r="QDN322" s="96"/>
      <c r="QDO322" s="96"/>
      <c r="QDP322" s="96"/>
      <c r="QDQ322" s="96"/>
      <c r="QDR322" s="96"/>
      <c r="QDS322" s="96"/>
      <c r="QDT322" s="96"/>
      <c r="QDU322" s="96"/>
      <c r="QDV322" s="96"/>
      <c r="QDW322" s="96"/>
      <c r="QDX322" s="96"/>
      <c r="QDY322" s="96"/>
      <c r="QDZ322" s="96"/>
      <c r="QEA322" s="96"/>
      <c r="QEB322" s="96"/>
      <c r="QEC322" s="96"/>
      <c r="QED322" s="96"/>
      <c r="QEE322" s="96"/>
      <c r="QEF322" s="96"/>
      <c r="QEG322" s="96"/>
      <c r="QEH322" s="96"/>
      <c r="QEI322" s="96"/>
      <c r="QEJ322" s="96"/>
      <c r="QEK322" s="96"/>
      <c r="QEL322" s="96"/>
      <c r="QEM322" s="96"/>
      <c r="QEN322" s="96"/>
      <c r="QEO322" s="96"/>
      <c r="QEP322" s="96"/>
      <c r="QEQ322" s="96"/>
      <c r="QER322" s="96"/>
      <c r="QES322" s="96"/>
      <c r="QET322" s="96"/>
      <c r="QEU322" s="96"/>
      <c r="QEV322" s="96"/>
      <c r="QEW322" s="96"/>
      <c r="QEX322" s="96"/>
      <c r="QEY322" s="96"/>
      <c r="QEZ322" s="96"/>
      <c r="QFA322" s="96"/>
      <c r="QFB322" s="96"/>
      <c r="QFC322" s="96"/>
      <c r="QFD322" s="96"/>
      <c r="QFE322" s="96"/>
      <c r="QFF322" s="96"/>
      <c r="QFG322" s="96"/>
      <c r="QFH322" s="96"/>
      <c r="QFI322" s="96"/>
      <c r="QFJ322" s="96"/>
      <c r="QFK322" s="96"/>
      <c r="QFL322" s="96"/>
      <c r="QFM322" s="96"/>
      <c r="QFN322" s="96"/>
      <c r="QFO322" s="96"/>
      <c r="QFP322" s="96"/>
      <c r="QFQ322" s="96"/>
      <c r="QFR322" s="96"/>
      <c r="QFS322" s="96"/>
      <c r="QFT322" s="96"/>
      <c r="QFU322" s="96"/>
      <c r="QFV322" s="96"/>
      <c r="QFW322" s="96"/>
      <c r="QFX322" s="96"/>
      <c r="QFY322" s="96"/>
      <c r="QFZ322" s="96"/>
      <c r="QGA322" s="96"/>
      <c r="QGB322" s="96"/>
      <c r="QGC322" s="96"/>
      <c r="QGD322" s="96"/>
      <c r="QGE322" s="96"/>
      <c r="QGF322" s="96"/>
      <c r="QGG322" s="96"/>
      <c r="QGH322" s="96"/>
      <c r="QGI322" s="96"/>
      <c r="QGJ322" s="96"/>
      <c r="QGK322" s="96"/>
      <c r="QGL322" s="96"/>
      <c r="QGM322" s="96"/>
      <c r="QGN322" s="96"/>
      <c r="QGO322" s="96"/>
      <c r="QGP322" s="96"/>
      <c r="QGQ322" s="96"/>
      <c r="QGR322" s="96"/>
      <c r="QGS322" s="96"/>
      <c r="QGT322" s="96"/>
      <c r="QGU322" s="96"/>
      <c r="QGV322" s="96"/>
      <c r="QGW322" s="96"/>
      <c r="QGX322" s="96"/>
      <c r="QGY322" s="96"/>
      <c r="QGZ322" s="96"/>
      <c r="QHA322" s="96"/>
      <c r="QHB322" s="96"/>
      <c r="QHC322" s="96"/>
      <c r="QHD322" s="96"/>
      <c r="QHE322" s="96"/>
      <c r="QHF322" s="96"/>
      <c r="QHG322" s="96"/>
      <c r="QHH322" s="96"/>
      <c r="QHI322" s="96"/>
      <c r="QHJ322" s="96"/>
      <c r="QHK322" s="96"/>
      <c r="QHL322" s="96"/>
      <c r="QHM322" s="96"/>
      <c r="QHN322" s="96"/>
      <c r="QHO322" s="96"/>
      <c r="QHP322" s="96"/>
      <c r="QHQ322" s="96"/>
      <c r="QHR322" s="96"/>
      <c r="QHS322" s="96"/>
      <c r="QHT322" s="96"/>
      <c r="QHU322" s="96"/>
      <c r="QHV322" s="96"/>
      <c r="QHW322" s="96"/>
      <c r="QHX322" s="96"/>
      <c r="QHY322" s="96"/>
      <c r="QHZ322" s="96"/>
      <c r="QIA322" s="96"/>
      <c r="QIB322" s="96"/>
      <c r="QIC322" s="96"/>
      <c r="QID322" s="96"/>
      <c r="QIE322" s="96"/>
      <c r="QIF322" s="96"/>
      <c r="QIG322" s="96"/>
      <c r="QIH322" s="96"/>
      <c r="QII322" s="96"/>
      <c r="QIJ322" s="96"/>
      <c r="QIK322" s="96"/>
      <c r="QIL322" s="96"/>
      <c r="QIM322" s="96"/>
      <c r="QIN322" s="96"/>
      <c r="QIO322" s="96"/>
      <c r="QIP322" s="96"/>
      <c r="QIQ322" s="96"/>
      <c r="QIR322" s="96"/>
      <c r="QIS322" s="96"/>
      <c r="QIT322" s="96"/>
      <c r="QIU322" s="96"/>
      <c r="QIV322" s="96"/>
      <c r="QIW322" s="96"/>
      <c r="QIX322" s="96"/>
      <c r="QIY322" s="96"/>
      <c r="QIZ322" s="96"/>
      <c r="QJA322" s="96"/>
      <c r="QJB322" s="96"/>
      <c r="QJC322" s="96"/>
      <c r="QJD322" s="96"/>
      <c r="QJE322" s="96"/>
      <c r="QJF322" s="96"/>
      <c r="QJG322" s="96"/>
      <c r="QJH322" s="96"/>
      <c r="QJI322" s="96"/>
      <c r="QJJ322" s="96"/>
      <c r="QJK322" s="96"/>
      <c r="QJL322" s="96"/>
      <c r="QJM322" s="96"/>
      <c r="QJN322" s="96"/>
      <c r="QJO322" s="96"/>
      <c r="QJP322" s="96"/>
      <c r="QJQ322" s="96"/>
      <c r="QJR322" s="96"/>
      <c r="QJS322" s="96"/>
      <c r="QJT322" s="96"/>
      <c r="QJU322" s="96"/>
      <c r="QJV322" s="96"/>
      <c r="QJW322" s="96"/>
      <c r="QJX322" s="96"/>
      <c r="QJY322" s="96"/>
      <c r="QJZ322" s="96"/>
      <c r="QKA322" s="96"/>
      <c r="QKB322" s="96"/>
      <c r="QKC322" s="96"/>
      <c r="QKD322" s="96"/>
      <c r="QKE322" s="96"/>
      <c r="QKF322" s="96"/>
      <c r="QKG322" s="96"/>
      <c r="QKH322" s="96"/>
      <c r="QKI322" s="96"/>
      <c r="QKJ322" s="96"/>
      <c r="QKK322" s="96"/>
      <c r="QKL322" s="96"/>
      <c r="QKM322" s="96"/>
      <c r="QKN322" s="96"/>
      <c r="QKO322" s="96"/>
      <c r="QKP322" s="96"/>
      <c r="QKQ322" s="96"/>
      <c r="QKR322" s="96"/>
      <c r="QKS322" s="96"/>
      <c r="QKT322" s="96"/>
      <c r="QKU322" s="96"/>
      <c r="QKV322" s="96"/>
      <c r="QKW322" s="96"/>
      <c r="QKX322" s="96"/>
      <c r="QKY322" s="96"/>
      <c r="QKZ322" s="96"/>
      <c r="QLA322" s="96"/>
      <c r="QLB322" s="96"/>
      <c r="QLC322" s="96"/>
      <c r="QLD322" s="96"/>
      <c r="QLE322" s="96"/>
      <c r="QLF322" s="96"/>
      <c r="QLG322" s="96"/>
      <c r="QLH322" s="96"/>
      <c r="QLI322" s="96"/>
      <c r="QLJ322" s="96"/>
      <c r="QLK322" s="96"/>
      <c r="QLL322" s="96"/>
      <c r="QLM322" s="96"/>
      <c r="QLN322" s="96"/>
      <c r="QLO322" s="96"/>
      <c r="QLP322" s="96"/>
      <c r="QLQ322" s="96"/>
      <c r="QLR322" s="96"/>
      <c r="QLS322" s="96"/>
      <c r="QLT322" s="96"/>
      <c r="QLU322" s="96"/>
      <c r="QLV322" s="96"/>
      <c r="QLW322" s="96"/>
      <c r="QLX322" s="96"/>
      <c r="QLY322" s="96"/>
      <c r="QLZ322" s="96"/>
      <c r="QMA322" s="96"/>
      <c r="QMB322" s="96"/>
      <c r="QMC322" s="96"/>
      <c r="QMD322" s="96"/>
      <c r="QME322" s="96"/>
      <c r="QMF322" s="96"/>
      <c r="QMG322" s="96"/>
      <c r="QMH322" s="96"/>
      <c r="QMI322" s="96"/>
      <c r="QMJ322" s="96"/>
      <c r="QMK322" s="96"/>
      <c r="QML322" s="96"/>
      <c r="QMM322" s="96"/>
      <c r="QMN322" s="96"/>
      <c r="QMO322" s="96"/>
      <c r="QMP322" s="96"/>
      <c r="QMQ322" s="96"/>
      <c r="QMR322" s="96"/>
      <c r="QMS322" s="96"/>
      <c r="QMT322" s="96"/>
      <c r="QMU322" s="96"/>
      <c r="QMV322" s="96"/>
      <c r="QMW322" s="96"/>
      <c r="QMX322" s="96"/>
      <c r="QMY322" s="96"/>
      <c r="QMZ322" s="96"/>
      <c r="QNA322" s="96"/>
      <c r="QNB322" s="96"/>
      <c r="QNC322" s="96"/>
      <c r="QND322" s="96"/>
      <c r="QNE322" s="96"/>
      <c r="QNF322" s="96"/>
      <c r="QNG322" s="96"/>
      <c r="QNH322" s="96"/>
      <c r="QNI322" s="96"/>
      <c r="QNJ322" s="96"/>
      <c r="QNK322" s="96"/>
      <c r="QNL322" s="96"/>
      <c r="QNM322" s="96"/>
      <c r="QNN322" s="96"/>
      <c r="QNO322" s="96"/>
      <c r="QNP322" s="96"/>
      <c r="QNQ322" s="96"/>
      <c r="QNR322" s="96"/>
      <c r="QNS322" s="96"/>
      <c r="QNT322" s="96"/>
      <c r="QNU322" s="96"/>
      <c r="QNV322" s="96"/>
      <c r="QNW322" s="96"/>
      <c r="QNX322" s="96"/>
      <c r="QNY322" s="96"/>
      <c r="QNZ322" s="96"/>
      <c r="QOA322" s="96"/>
      <c r="QOB322" s="96"/>
      <c r="QOC322" s="96"/>
      <c r="QOD322" s="96"/>
      <c r="QOE322" s="96"/>
      <c r="QOF322" s="96"/>
      <c r="QOG322" s="96"/>
      <c r="QOH322" s="96"/>
      <c r="QOI322" s="96"/>
      <c r="QOJ322" s="96"/>
      <c r="QOK322" s="96"/>
      <c r="QOL322" s="96"/>
      <c r="QOM322" s="96"/>
      <c r="QON322" s="96"/>
      <c r="QOO322" s="96"/>
      <c r="QOP322" s="96"/>
      <c r="QOQ322" s="96"/>
      <c r="QOR322" s="96"/>
      <c r="QOS322" s="96"/>
      <c r="QOT322" s="96"/>
      <c r="QOU322" s="96"/>
      <c r="QOV322" s="96"/>
      <c r="QOW322" s="96"/>
      <c r="QOX322" s="96"/>
      <c r="QOY322" s="96"/>
      <c r="QOZ322" s="96"/>
      <c r="QPA322" s="96"/>
      <c r="QPB322" s="96"/>
      <c r="QPC322" s="96"/>
      <c r="QPD322" s="96"/>
      <c r="QPE322" s="96"/>
      <c r="QPF322" s="96"/>
      <c r="QPG322" s="96"/>
      <c r="QPH322" s="96"/>
      <c r="QPI322" s="96"/>
      <c r="QPJ322" s="96"/>
      <c r="QPK322" s="96"/>
      <c r="QPL322" s="96"/>
      <c r="QPM322" s="96"/>
      <c r="QPN322" s="96"/>
      <c r="QPO322" s="96"/>
      <c r="QPP322" s="96"/>
      <c r="QPQ322" s="96"/>
      <c r="QPR322" s="96"/>
      <c r="QPS322" s="96"/>
      <c r="QPT322" s="96"/>
      <c r="QPU322" s="96"/>
      <c r="QPV322" s="96"/>
      <c r="QPW322" s="96"/>
      <c r="QPX322" s="96"/>
      <c r="QPY322" s="96"/>
      <c r="QPZ322" s="96"/>
      <c r="QQA322" s="96"/>
      <c r="QQB322" s="96"/>
      <c r="QQC322" s="96"/>
      <c r="QQD322" s="96"/>
      <c r="QQE322" s="96"/>
      <c r="QQF322" s="96"/>
      <c r="QQG322" s="96"/>
      <c r="QQH322" s="96"/>
      <c r="QQI322" s="96"/>
      <c r="QQJ322" s="96"/>
      <c r="QQK322" s="96"/>
      <c r="QQL322" s="96"/>
      <c r="QQM322" s="96"/>
      <c r="QQN322" s="96"/>
      <c r="QQO322" s="96"/>
      <c r="QQP322" s="96"/>
      <c r="QQQ322" s="96"/>
      <c r="QQR322" s="96"/>
      <c r="QQS322" s="96"/>
      <c r="QQT322" s="96"/>
      <c r="QQU322" s="96"/>
      <c r="QQV322" s="96"/>
      <c r="QQW322" s="96"/>
      <c r="QQX322" s="96"/>
      <c r="QQY322" s="96"/>
      <c r="QQZ322" s="96"/>
      <c r="QRA322" s="96"/>
      <c r="QRB322" s="96"/>
      <c r="QRC322" s="96"/>
      <c r="QRD322" s="96"/>
      <c r="QRE322" s="96"/>
      <c r="QRF322" s="96"/>
      <c r="QRG322" s="96"/>
      <c r="QRH322" s="96"/>
      <c r="QRI322" s="96"/>
      <c r="QRJ322" s="96"/>
      <c r="QRK322" s="96"/>
      <c r="QRL322" s="96"/>
      <c r="QRM322" s="96"/>
      <c r="QRN322" s="96"/>
      <c r="QRO322" s="96"/>
      <c r="QRP322" s="96"/>
      <c r="QRQ322" s="96"/>
      <c r="QRR322" s="96"/>
      <c r="QRS322" s="96"/>
      <c r="QRT322" s="96"/>
      <c r="QRU322" s="96"/>
      <c r="QRV322" s="96"/>
      <c r="QRW322" s="96"/>
      <c r="QRX322" s="96"/>
      <c r="QRY322" s="96"/>
      <c r="QRZ322" s="96"/>
      <c r="QSA322" s="96"/>
      <c r="QSB322" s="96"/>
      <c r="QSC322" s="96"/>
      <c r="QSD322" s="96"/>
      <c r="QSE322" s="96"/>
      <c r="QSF322" s="96"/>
      <c r="QSG322" s="96"/>
      <c r="QSH322" s="96"/>
      <c r="QSI322" s="96"/>
      <c r="QSJ322" s="96"/>
      <c r="QSK322" s="96"/>
      <c r="QSL322" s="96"/>
      <c r="QSM322" s="96"/>
      <c r="QSN322" s="96"/>
      <c r="QSO322" s="96"/>
      <c r="QSP322" s="96"/>
      <c r="QSQ322" s="96"/>
      <c r="QSR322" s="96"/>
      <c r="QSS322" s="96"/>
      <c r="QST322" s="96"/>
      <c r="QSU322" s="96"/>
      <c r="QSV322" s="96"/>
      <c r="QSW322" s="96"/>
      <c r="QSX322" s="96"/>
      <c r="QSY322" s="96"/>
      <c r="QSZ322" s="96"/>
      <c r="QTA322" s="96"/>
      <c r="QTB322" s="96"/>
      <c r="QTC322" s="96"/>
      <c r="QTD322" s="96"/>
      <c r="QTE322" s="96"/>
      <c r="QTF322" s="96"/>
      <c r="QTG322" s="96"/>
      <c r="QTH322" s="96"/>
      <c r="QTI322" s="96"/>
      <c r="QTJ322" s="96"/>
      <c r="QTK322" s="96"/>
      <c r="QTL322" s="96"/>
      <c r="QTM322" s="96"/>
      <c r="QTN322" s="96"/>
      <c r="QTO322" s="96"/>
      <c r="QTP322" s="96"/>
      <c r="QTQ322" s="96"/>
      <c r="QTR322" s="96"/>
      <c r="QTS322" s="96"/>
      <c r="QTT322" s="96"/>
      <c r="QTU322" s="96"/>
      <c r="QTV322" s="96"/>
      <c r="QTW322" s="96"/>
      <c r="QTX322" s="96"/>
      <c r="QTY322" s="96"/>
      <c r="QTZ322" s="96"/>
      <c r="QUA322" s="96"/>
      <c r="QUB322" s="96"/>
      <c r="QUC322" s="96"/>
      <c r="QUD322" s="96"/>
      <c r="QUE322" s="96"/>
      <c r="QUF322" s="96"/>
      <c r="QUG322" s="96"/>
      <c r="QUH322" s="96"/>
      <c r="QUI322" s="96"/>
      <c r="QUJ322" s="96"/>
      <c r="QUK322" s="96"/>
      <c r="QUL322" s="96"/>
      <c r="QUM322" s="96"/>
      <c r="QUN322" s="96"/>
      <c r="QUO322" s="96"/>
      <c r="QUP322" s="96"/>
      <c r="QUQ322" s="96"/>
      <c r="QUR322" s="96"/>
      <c r="QUS322" s="96"/>
      <c r="QUT322" s="96"/>
      <c r="QUU322" s="96"/>
      <c r="QUV322" s="96"/>
      <c r="QUW322" s="96"/>
      <c r="QUX322" s="96"/>
      <c r="QUY322" s="96"/>
      <c r="QUZ322" s="96"/>
      <c r="QVA322" s="96"/>
      <c r="QVB322" s="96"/>
      <c r="QVC322" s="96"/>
      <c r="QVD322" s="96"/>
      <c r="QVE322" s="96"/>
      <c r="QVF322" s="96"/>
      <c r="QVG322" s="96"/>
      <c r="QVH322" s="96"/>
      <c r="QVI322" s="96"/>
      <c r="QVJ322" s="96"/>
      <c r="QVK322" s="96"/>
      <c r="QVL322" s="96"/>
      <c r="QVM322" s="96"/>
      <c r="QVN322" s="96"/>
      <c r="QVO322" s="96"/>
      <c r="QVP322" s="96"/>
      <c r="QVQ322" s="96"/>
      <c r="QVR322" s="96"/>
      <c r="QVS322" s="96"/>
      <c r="QVT322" s="96"/>
      <c r="QVU322" s="96"/>
      <c r="QVV322" s="96"/>
      <c r="QVW322" s="96"/>
      <c r="QVX322" s="96"/>
      <c r="QVY322" s="96"/>
      <c r="QVZ322" s="96"/>
      <c r="QWA322" s="96"/>
      <c r="QWB322" s="96"/>
      <c r="QWC322" s="96"/>
      <c r="QWD322" s="96"/>
      <c r="QWE322" s="96"/>
      <c r="QWF322" s="96"/>
      <c r="QWG322" s="96"/>
      <c r="QWH322" s="96"/>
      <c r="QWI322" s="96"/>
      <c r="QWJ322" s="96"/>
      <c r="QWK322" s="96"/>
      <c r="QWL322" s="96"/>
      <c r="QWM322" s="96"/>
      <c r="QWN322" s="96"/>
      <c r="QWO322" s="96"/>
      <c r="QWP322" s="96"/>
      <c r="QWQ322" s="96"/>
      <c r="QWR322" s="96"/>
      <c r="QWS322" s="96"/>
      <c r="QWT322" s="96"/>
      <c r="QWU322" s="96"/>
      <c r="QWV322" s="96"/>
      <c r="QWW322" s="96"/>
      <c r="QWX322" s="96"/>
      <c r="QWY322" s="96"/>
      <c r="QWZ322" s="96"/>
      <c r="QXA322" s="96"/>
      <c r="QXB322" s="96"/>
      <c r="QXC322" s="96"/>
      <c r="QXD322" s="96"/>
      <c r="QXE322" s="96"/>
      <c r="QXF322" s="96"/>
      <c r="QXG322" s="96"/>
      <c r="QXH322" s="96"/>
      <c r="QXI322" s="96"/>
      <c r="QXJ322" s="96"/>
      <c r="QXK322" s="96"/>
      <c r="QXL322" s="96"/>
      <c r="QXM322" s="96"/>
      <c r="QXN322" s="96"/>
      <c r="QXO322" s="96"/>
      <c r="QXP322" s="96"/>
      <c r="QXQ322" s="96"/>
      <c r="QXR322" s="96"/>
      <c r="QXS322" s="96"/>
      <c r="QXT322" s="96"/>
      <c r="QXU322" s="96"/>
      <c r="QXV322" s="96"/>
      <c r="QXW322" s="96"/>
      <c r="QXX322" s="96"/>
      <c r="QXY322" s="96"/>
      <c r="QXZ322" s="96"/>
      <c r="QYA322" s="96"/>
      <c r="QYB322" s="96"/>
      <c r="QYC322" s="96"/>
      <c r="QYD322" s="96"/>
      <c r="QYE322" s="96"/>
      <c r="QYF322" s="96"/>
      <c r="QYG322" s="96"/>
      <c r="QYH322" s="96"/>
      <c r="QYI322" s="96"/>
      <c r="QYJ322" s="96"/>
      <c r="QYK322" s="96"/>
      <c r="QYL322" s="96"/>
      <c r="QYM322" s="96"/>
      <c r="QYN322" s="96"/>
      <c r="QYO322" s="96"/>
      <c r="QYP322" s="96"/>
      <c r="QYQ322" s="96"/>
      <c r="QYR322" s="96"/>
      <c r="QYS322" s="96"/>
      <c r="QYT322" s="96"/>
      <c r="QYU322" s="96"/>
      <c r="QYV322" s="96"/>
      <c r="QYW322" s="96"/>
      <c r="QYX322" s="96"/>
      <c r="QYY322" s="96"/>
      <c r="QYZ322" s="96"/>
      <c r="QZA322" s="96"/>
      <c r="QZB322" s="96"/>
      <c r="QZC322" s="96"/>
      <c r="QZD322" s="96"/>
      <c r="QZE322" s="96"/>
      <c r="QZF322" s="96"/>
      <c r="QZG322" s="96"/>
      <c r="QZH322" s="96"/>
      <c r="QZI322" s="96"/>
      <c r="QZJ322" s="96"/>
      <c r="QZK322" s="96"/>
      <c r="QZL322" s="96"/>
      <c r="QZM322" s="96"/>
      <c r="QZN322" s="96"/>
      <c r="QZO322" s="96"/>
      <c r="QZP322" s="96"/>
      <c r="QZQ322" s="96"/>
      <c r="QZR322" s="96"/>
      <c r="QZS322" s="96"/>
      <c r="QZT322" s="96"/>
      <c r="QZU322" s="96"/>
      <c r="QZV322" s="96"/>
      <c r="QZW322" s="96"/>
      <c r="QZX322" s="96"/>
      <c r="QZY322" s="96"/>
      <c r="QZZ322" s="96"/>
      <c r="RAA322" s="96"/>
      <c r="RAB322" s="96"/>
      <c r="RAC322" s="96"/>
      <c r="RAD322" s="96"/>
      <c r="RAE322" s="96"/>
      <c r="RAF322" s="96"/>
      <c r="RAG322" s="96"/>
      <c r="RAH322" s="96"/>
      <c r="RAI322" s="96"/>
      <c r="RAJ322" s="96"/>
      <c r="RAK322" s="96"/>
      <c r="RAL322" s="96"/>
      <c r="RAM322" s="96"/>
      <c r="RAN322" s="96"/>
      <c r="RAO322" s="96"/>
      <c r="RAP322" s="96"/>
      <c r="RAQ322" s="96"/>
      <c r="RAR322" s="96"/>
      <c r="RAS322" s="96"/>
      <c r="RAT322" s="96"/>
      <c r="RAU322" s="96"/>
      <c r="RAV322" s="96"/>
      <c r="RAW322" s="96"/>
      <c r="RAX322" s="96"/>
      <c r="RAY322" s="96"/>
      <c r="RAZ322" s="96"/>
      <c r="RBA322" s="96"/>
      <c r="RBB322" s="96"/>
      <c r="RBC322" s="96"/>
      <c r="RBD322" s="96"/>
      <c r="RBE322" s="96"/>
      <c r="RBF322" s="96"/>
      <c r="RBG322" s="96"/>
      <c r="RBH322" s="96"/>
      <c r="RBI322" s="96"/>
      <c r="RBJ322" s="96"/>
      <c r="RBK322" s="96"/>
      <c r="RBL322" s="96"/>
      <c r="RBM322" s="96"/>
      <c r="RBN322" s="96"/>
      <c r="RBO322" s="96"/>
      <c r="RBP322" s="96"/>
      <c r="RBQ322" s="96"/>
      <c r="RBR322" s="96"/>
      <c r="RBS322" s="96"/>
      <c r="RBT322" s="96"/>
      <c r="RBU322" s="96"/>
      <c r="RBV322" s="96"/>
      <c r="RBW322" s="96"/>
      <c r="RBX322" s="96"/>
      <c r="RBY322" s="96"/>
      <c r="RBZ322" s="96"/>
      <c r="RCA322" s="96"/>
      <c r="RCB322" s="96"/>
      <c r="RCC322" s="96"/>
      <c r="RCD322" s="96"/>
      <c r="RCE322" s="96"/>
      <c r="RCF322" s="96"/>
      <c r="RCG322" s="96"/>
      <c r="RCH322" s="96"/>
      <c r="RCI322" s="96"/>
      <c r="RCJ322" s="96"/>
      <c r="RCK322" s="96"/>
      <c r="RCL322" s="96"/>
      <c r="RCM322" s="96"/>
      <c r="RCN322" s="96"/>
      <c r="RCO322" s="96"/>
      <c r="RCP322" s="96"/>
      <c r="RCQ322" s="96"/>
      <c r="RCR322" s="96"/>
      <c r="RCS322" s="96"/>
      <c r="RCT322" s="96"/>
      <c r="RCU322" s="96"/>
      <c r="RCV322" s="96"/>
      <c r="RCW322" s="96"/>
      <c r="RCX322" s="96"/>
      <c r="RCY322" s="96"/>
      <c r="RCZ322" s="96"/>
      <c r="RDA322" s="96"/>
      <c r="RDB322" s="96"/>
      <c r="RDC322" s="96"/>
      <c r="RDD322" s="96"/>
      <c r="RDE322" s="96"/>
      <c r="RDF322" s="96"/>
      <c r="RDG322" s="96"/>
      <c r="RDH322" s="96"/>
      <c r="RDI322" s="96"/>
      <c r="RDJ322" s="96"/>
      <c r="RDK322" s="96"/>
      <c r="RDL322" s="96"/>
      <c r="RDM322" s="96"/>
      <c r="RDN322" s="96"/>
      <c r="RDO322" s="96"/>
      <c r="RDP322" s="96"/>
      <c r="RDQ322" s="96"/>
      <c r="RDR322" s="96"/>
      <c r="RDS322" s="96"/>
      <c r="RDT322" s="96"/>
      <c r="RDU322" s="96"/>
      <c r="RDV322" s="96"/>
      <c r="RDW322" s="96"/>
      <c r="RDX322" s="96"/>
      <c r="RDY322" s="96"/>
      <c r="RDZ322" s="96"/>
      <c r="REA322" s="96"/>
      <c r="REB322" s="96"/>
      <c r="REC322" s="96"/>
      <c r="RED322" s="96"/>
      <c r="REE322" s="96"/>
      <c r="REF322" s="96"/>
      <c r="REG322" s="96"/>
      <c r="REH322" s="96"/>
      <c r="REI322" s="96"/>
      <c r="REJ322" s="96"/>
      <c r="REK322" s="96"/>
      <c r="REL322" s="96"/>
      <c r="REM322" s="96"/>
      <c r="REN322" s="96"/>
      <c r="REO322" s="96"/>
      <c r="REP322" s="96"/>
      <c r="REQ322" s="96"/>
      <c r="RER322" s="96"/>
      <c r="RES322" s="96"/>
      <c r="RET322" s="96"/>
      <c r="REU322" s="96"/>
      <c r="REV322" s="96"/>
      <c r="REW322" s="96"/>
      <c r="REX322" s="96"/>
      <c r="REY322" s="96"/>
      <c r="REZ322" s="96"/>
      <c r="RFA322" s="96"/>
      <c r="RFB322" s="96"/>
      <c r="RFC322" s="96"/>
      <c r="RFD322" s="96"/>
      <c r="RFE322" s="96"/>
      <c r="RFF322" s="96"/>
      <c r="RFG322" s="96"/>
      <c r="RFH322" s="96"/>
      <c r="RFI322" s="96"/>
      <c r="RFJ322" s="96"/>
      <c r="RFK322" s="96"/>
      <c r="RFL322" s="96"/>
      <c r="RFM322" s="96"/>
      <c r="RFN322" s="96"/>
      <c r="RFO322" s="96"/>
      <c r="RFP322" s="96"/>
      <c r="RFQ322" s="96"/>
      <c r="RFR322" s="96"/>
      <c r="RFS322" s="96"/>
      <c r="RFT322" s="96"/>
      <c r="RFU322" s="96"/>
      <c r="RFV322" s="96"/>
      <c r="RFW322" s="96"/>
      <c r="RFX322" s="96"/>
      <c r="RFY322" s="96"/>
      <c r="RFZ322" s="96"/>
      <c r="RGA322" s="96"/>
      <c r="RGB322" s="96"/>
      <c r="RGC322" s="96"/>
      <c r="RGD322" s="96"/>
      <c r="RGE322" s="96"/>
      <c r="RGF322" s="96"/>
      <c r="RGG322" s="96"/>
      <c r="RGH322" s="96"/>
      <c r="RGI322" s="96"/>
      <c r="RGJ322" s="96"/>
      <c r="RGK322" s="96"/>
      <c r="RGL322" s="96"/>
      <c r="RGM322" s="96"/>
      <c r="RGN322" s="96"/>
      <c r="RGO322" s="96"/>
      <c r="RGP322" s="96"/>
      <c r="RGQ322" s="96"/>
      <c r="RGR322" s="96"/>
      <c r="RGS322" s="96"/>
      <c r="RGT322" s="96"/>
      <c r="RGU322" s="96"/>
      <c r="RGV322" s="96"/>
      <c r="RGW322" s="96"/>
      <c r="RGX322" s="96"/>
      <c r="RGY322" s="96"/>
      <c r="RGZ322" s="96"/>
      <c r="RHA322" s="96"/>
      <c r="RHB322" s="96"/>
      <c r="RHC322" s="96"/>
      <c r="RHD322" s="96"/>
      <c r="RHE322" s="96"/>
      <c r="RHF322" s="96"/>
      <c r="RHG322" s="96"/>
      <c r="RHH322" s="96"/>
      <c r="RHI322" s="96"/>
      <c r="RHJ322" s="96"/>
      <c r="RHK322" s="96"/>
      <c r="RHL322" s="96"/>
      <c r="RHM322" s="96"/>
      <c r="RHN322" s="96"/>
      <c r="RHO322" s="96"/>
      <c r="RHP322" s="96"/>
      <c r="RHQ322" s="96"/>
      <c r="RHR322" s="96"/>
      <c r="RHS322" s="96"/>
      <c r="RHT322" s="96"/>
      <c r="RHU322" s="96"/>
      <c r="RHV322" s="96"/>
      <c r="RHW322" s="96"/>
      <c r="RHX322" s="96"/>
      <c r="RHY322" s="96"/>
      <c r="RHZ322" s="96"/>
      <c r="RIA322" s="96"/>
      <c r="RIB322" s="96"/>
      <c r="RIC322" s="96"/>
      <c r="RID322" s="96"/>
      <c r="RIE322" s="96"/>
      <c r="RIF322" s="96"/>
      <c r="RIG322" s="96"/>
      <c r="RIH322" s="96"/>
      <c r="RII322" s="96"/>
      <c r="RIJ322" s="96"/>
      <c r="RIK322" s="96"/>
      <c r="RIL322" s="96"/>
      <c r="RIM322" s="96"/>
      <c r="RIN322" s="96"/>
      <c r="RIO322" s="96"/>
      <c r="RIP322" s="96"/>
      <c r="RIQ322" s="96"/>
      <c r="RIR322" s="96"/>
      <c r="RIS322" s="96"/>
      <c r="RIT322" s="96"/>
      <c r="RIU322" s="96"/>
      <c r="RIV322" s="96"/>
      <c r="RIW322" s="96"/>
      <c r="RIX322" s="96"/>
      <c r="RIY322" s="96"/>
      <c r="RIZ322" s="96"/>
      <c r="RJA322" s="96"/>
      <c r="RJB322" s="96"/>
      <c r="RJC322" s="96"/>
      <c r="RJD322" s="96"/>
      <c r="RJE322" s="96"/>
      <c r="RJF322" s="96"/>
      <c r="RJG322" s="96"/>
      <c r="RJH322" s="96"/>
      <c r="RJI322" s="96"/>
      <c r="RJJ322" s="96"/>
      <c r="RJK322" s="96"/>
      <c r="RJL322" s="96"/>
      <c r="RJM322" s="96"/>
      <c r="RJN322" s="96"/>
      <c r="RJO322" s="96"/>
      <c r="RJP322" s="96"/>
      <c r="RJQ322" s="96"/>
      <c r="RJR322" s="96"/>
      <c r="RJS322" s="96"/>
      <c r="RJT322" s="96"/>
      <c r="RJU322" s="96"/>
      <c r="RJV322" s="96"/>
      <c r="RJW322" s="96"/>
      <c r="RJX322" s="96"/>
      <c r="RJY322" s="96"/>
      <c r="RJZ322" s="96"/>
      <c r="RKA322" s="96"/>
      <c r="RKB322" s="96"/>
      <c r="RKC322" s="96"/>
      <c r="RKD322" s="96"/>
      <c r="RKE322" s="96"/>
      <c r="RKF322" s="96"/>
      <c r="RKG322" s="96"/>
      <c r="RKH322" s="96"/>
      <c r="RKI322" s="96"/>
      <c r="RKJ322" s="96"/>
      <c r="RKK322" s="96"/>
      <c r="RKL322" s="96"/>
      <c r="RKM322" s="96"/>
      <c r="RKN322" s="96"/>
      <c r="RKO322" s="96"/>
      <c r="RKP322" s="96"/>
      <c r="RKQ322" s="96"/>
      <c r="RKR322" s="96"/>
      <c r="RKS322" s="96"/>
      <c r="RKT322" s="96"/>
      <c r="RKU322" s="96"/>
      <c r="RKV322" s="96"/>
      <c r="RKW322" s="96"/>
      <c r="RKX322" s="96"/>
      <c r="RKY322" s="96"/>
      <c r="RKZ322" s="96"/>
      <c r="RLA322" s="96"/>
      <c r="RLB322" s="96"/>
      <c r="RLC322" s="96"/>
      <c r="RLD322" s="96"/>
      <c r="RLE322" s="96"/>
      <c r="RLF322" s="96"/>
      <c r="RLG322" s="96"/>
      <c r="RLH322" s="96"/>
      <c r="RLI322" s="96"/>
      <c r="RLJ322" s="96"/>
      <c r="RLK322" s="96"/>
      <c r="RLL322" s="96"/>
      <c r="RLM322" s="96"/>
      <c r="RLN322" s="96"/>
      <c r="RLO322" s="96"/>
      <c r="RLP322" s="96"/>
      <c r="RLQ322" s="96"/>
      <c r="RLR322" s="96"/>
      <c r="RLS322" s="96"/>
      <c r="RLT322" s="96"/>
      <c r="RLU322" s="96"/>
      <c r="RLV322" s="96"/>
      <c r="RLW322" s="96"/>
      <c r="RLX322" s="96"/>
      <c r="RLY322" s="96"/>
      <c r="RLZ322" s="96"/>
      <c r="RMA322" s="96"/>
      <c r="RMB322" s="96"/>
      <c r="RMC322" s="96"/>
      <c r="RMD322" s="96"/>
      <c r="RME322" s="96"/>
      <c r="RMF322" s="96"/>
      <c r="RMG322" s="96"/>
      <c r="RMH322" s="96"/>
      <c r="RMI322" s="96"/>
      <c r="RMJ322" s="96"/>
      <c r="RMK322" s="96"/>
      <c r="RML322" s="96"/>
      <c r="RMM322" s="96"/>
      <c r="RMN322" s="96"/>
      <c r="RMO322" s="96"/>
      <c r="RMP322" s="96"/>
      <c r="RMQ322" s="96"/>
      <c r="RMR322" s="96"/>
      <c r="RMS322" s="96"/>
      <c r="RMT322" s="96"/>
      <c r="RMU322" s="96"/>
      <c r="RMV322" s="96"/>
      <c r="RMW322" s="96"/>
      <c r="RMX322" s="96"/>
      <c r="RMY322" s="96"/>
      <c r="RMZ322" s="96"/>
      <c r="RNA322" s="96"/>
      <c r="RNB322" s="96"/>
      <c r="RNC322" s="96"/>
      <c r="RND322" s="96"/>
      <c r="RNE322" s="96"/>
      <c r="RNF322" s="96"/>
      <c r="RNG322" s="96"/>
      <c r="RNH322" s="96"/>
      <c r="RNI322" s="96"/>
      <c r="RNJ322" s="96"/>
      <c r="RNK322" s="96"/>
      <c r="RNL322" s="96"/>
      <c r="RNM322" s="96"/>
      <c r="RNN322" s="96"/>
      <c r="RNO322" s="96"/>
      <c r="RNP322" s="96"/>
      <c r="RNQ322" s="96"/>
      <c r="RNR322" s="96"/>
      <c r="RNS322" s="96"/>
      <c r="RNT322" s="96"/>
      <c r="RNU322" s="96"/>
      <c r="RNV322" s="96"/>
      <c r="RNW322" s="96"/>
      <c r="RNX322" s="96"/>
      <c r="RNY322" s="96"/>
      <c r="RNZ322" s="96"/>
      <c r="ROA322" s="96"/>
      <c r="ROB322" s="96"/>
      <c r="ROC322" s="96"/>
      <c r="ROD322" s="96"/>
      <c r="ROE322" s="96"/>
      <c r="ROF322" s="96"/>
      <c r="ROG322" s="96"/>
      <c r="ROH322" s="96"/>
      <c r="ROI322" s="96"/>
      <c r="ROJ322" s="96"/>
      <c r="ROK322" s="96"/>
      <c r="ROL322" s="96"/>
      <c r="ROM322" s="96"/>
      <c r="RON322" s="96"/>
      <c r="ROO322" s="96"/>
      <c r="ROP322" s="96"/>
      <c r="ROQ322" s="96"/>
      <c r="ROR322" s="96"/>
      <c r="ROS322" s="96"/>
      <c r="ROT322" s="96"/>
      <c r="ROU322" s="96"/>
      <c r="ROV322" s="96"/>
      <c r="ROW322" s="96"/>
      <c r="ROX322" s="96"/>
      <c r="ROY322" s="96"/>
      <c r="ROZ322" s="96"/>
      <c r="RPA322" s="96"/>
      <c r="RPB322" s="96"/>
      <c r="RPC322" s="96"/>
      <c r="RPD322" s="96"/>
      <c r="RPE322" s="96"/>
      <c r="RPF322" s="96"/>
      <c r="RPG322" s="96"/>
      <c r="RPH322" s="96"/>
      <c r="RPI322" s="96"/>
      <c r="RPJ322" s="96"/>
      <c r="RPK322" s="96"/>
      <c r="RPL322" s="96"/>
      <c r="RPM322" s="96"/>
      <c r="RPN322" s="96"/>
      <c r="RPO322" s="96"/>
      <c r="RPP322" s="96"/>
      <c r="RPQ322" s="96"/>
      <c r="RPR322" s="96"/>
      <c r="RPS322" s="96"/>
      <c r="RPT322" s="96"/>
      <c r="RPU322" s="96"/>
      <c r="RPV322" s="96"/>
      <c r="RPW322" s="96"/>
      <c r="RPX322" s="96"/>
      <c r="RPY322" s="96"/>
      <c r="RPZ322" s="96"/>
      <c r="RQA322" s="96"/>
      <c r="RQB322" s="96"/>
      <c r="RQC322" s="96"/>
      <c r="RQD322" s="96"/>
      <c r="RQE322" s="96"/>
      <c r="RQF322" s="96"/>
      <c r="RQG322" s="96"/>
      <c r="RQH322" s="96"/>
      <c r="RQI322" s="96"/>
      <c r="RQJ322" s="96"/>
      <c r="RQK322" s="96"/>
      <c r="RQL322" s="96"/>
      <c r="RQM322" s="96"/>
      <c r="RQN322" s="96"/>
      <c r="RQO322" s="96"/>
      <c r="RQP322" s="96"/>
      <c r="RQQ322" s="96"/>
      <c r="RQR322" s="96"/>
      <c r="RQS322" s="96"/>
      <c r="RQT322" s="96"/>
      <c r="RQU322" s="96"/>
      <c r="RQV322" s="96"/>
      <c r="RQW322" s="96"/>
      <c r="RQX322" s="96"/>
      <c r="RQY322" s="96"/>
      <c r="RQZ322" s="96"/>
      <c r="RRA322" s="96"/>
      <c r="RRB322" s="96"/>
      <c r="RRC322" s="96"/>
      <c r="RRD322" s="96"/>
      <c r="RRE322" s="96"/>
      <c r="RRF322" s="96"/>
      <c r="RRG322" s="96"/>
      <c r="RRH322" s="96"/>
      <c r="RRI322" s="96"/>
      <c r="RRJ322" s="96"/>
      <c r="RRK322" s="96"/>
      <c r="RRL322" s="96"/>
      <c r="RRM322" s="96"/>
      <c r="RRN322" s="96"/>
      <c r="RRO322" s="96"/>
      <c r="RRP322" s="96"/>
      <c r="RRQ322" s="96"/>
      <c r="RRR322" s="96"/>
      <c r="RRS322" s="96"/>
      <c r="RRT322" s="96"/>
      <c r="RRU322" s="96"/>
      <c r="RRV322" s="96"/>
      <c r="RRW322" s="96"/>
      <c r="RRX322" s="96"/>
      <c r="RRY322" s="96"/>
      <c r="RRZ322" s="96"/>
      <c r="RSA322" s="96"/>
      <c r="RSB322" s="96"/>
      <c r="RSC322" s="96"/>
      <c r="RSD322" s="96"/>
      <c r="RSE322" s="96"/>
      <c r="RSF322" s="96"/>
      <c r="RSG322" s="96"/>
      <c r="RSH322" s="96"/>
      <c r="RSI322" s="96"/>
      <c r="RSJ322" s="96"/>
      <c r="RSK322" s="96"/>
      <c r="RSL322" s="96"/>
      <c r="RSM322" s="96"/>
      <c r="RSN322" s="96"/>
      <c r="RSO322" s="96"/>
      <c r="RSP322" s="96"/>
      <c r="RSQ322" s="96"/>
      <c r="RSR322" s="96"/>
      <c r="RSS322" s="96"/>
      <c r="RST322" s="96"/>
      <c r="RSU322" s="96"/>
      <c r="RSV322" s="96"/>
      <c r="RSW322" s="96"/>
      <c r="RSX322" s="96"/>
      <c r="RSY322" s="96"/>
      <c r="RSZ322" s="96"/>
      <c r="RTA322" s="96"/>
      <c r="RTB322" s="96"/>
      <c r="RTC322" s="96"/>
      <c r="RTD322" s="96"/>
      <c r="RTE322" s="96"/>
      <c r="RTF322" s="96"/>
      <c r="RTG322" s="96"/>
      <c r="RTH322" s="96"/>
      <c r="RTI322" s="96"/>
      <c r="RTJ322" s="96"/>
      <c r="RTK322" s="96"/>
      <c r="RTL322" s="96"/>
      <c r="RTM322" s="96"/>
      <c r="RTN322" s="96"/>
      <c r="RTO322" s="96"/>
      <c r="RTP322" s="96"/>
      <c r="RTQ322" s="96"/>
      <c r="RTR322" s="96"/>
      <c r="RTS322" s="96"/>
      <c r="RTT322" s="96"/>
      <c r="RTU322" s="96"/>
      <c r="RTV322" s="96"/>
      <c r="RTW322" s="96"/>
      <c r="RTX322" s="96"/>
      <c r="RTY322" s="96"/>
      <c r="RTZ322" s="96"/>
      <c r="RUA322" s="96"/>
      <c r="RUB322" s="96"/>
      <c r="RUC322" s="96"/>
      <c r="RUD322" s="96"/>
      <c r="RUE322" s="96"/>
      <c r="RUF322" s="96"/>
      <c r="RUG322" s="96"/>
      <c r="RUH322" s="96"/>
      <c r="RUI322" s="96"/>
      <c r="RUJ322" s="96"/>
      <c r="RUK322" s="96"/>
      <c r="RUL322" s="96"/>
      <c r="RUM322" s="96"/>
      <c r="RUN322" s="96"/>
      <c r="RUO322" s="96"/>
      <c r="RUP322" s="96"/>
      <c r="RUQ322" s="96"/>
      <c r="RUR322" s="96"/>
      <c r="RUS322" s="96"/>
      <c r="RUT322" s="96"/>
      <c r="RUU322" s="96"/>
      <c r="RUV322" s="96"/>
      <c r="RUW322" s="96"/>
      <c r="RUX322" s="96"/>
      <c r="RUY322" s="96"/>
      <c r="RUZ322" s="96"/>
      <c r="RVA322" s="96"/>
      <c r="RVB322" s="96"/>
      <c r="RVC322" s="96"/>
      <c r="RVD322" s="96"/>
      <c r="RVE322" s="96"/>
      <c r="RVF322" s="96"/>
      <c r="RVG322" s="96"/>
      <c r="RVH322" s="96"/>
      <c r="RVI322" s="96"/>
      <c r="RVJ322" s="96"/>
      <c r="RVK322" s="96"/>
      <c r="RVL322" s="96"/>
      <c r="RVM322" s="96"/>
      <c r="RVN322" s="96"/>
      <c r="RVO322" s="96"/>
      <c r="RVP322" s="96"/>
      <c r="RVQ322" s="96"/>
      <c r="RVR322" s="96"/>
      <c r="RVS322" s="96"/>
      <c r="RVT322" s="96"/>
      <c r="RVU322" s="96"/>
      <c r="RVV322" s="96"/>
      <c r="RVW322" s="96"/>
      <c r="RVX322" s="96"/>
      <c r="RVY322" s="96"/>
      <c r="RVZ322" s="96"/>
      <c r="RWA322" s="96"/>
      <c r="RWB322" s="96"/>
      <c r="RWC322" s="96"/>
      <c r="RWD322" s="96"/>
      <c r="RWE322" s="96"/>
      <c r="RWF322" s="96"/>
      <c r="RWG322" s="96"/>
      <c r="RWH322" s="96"/>
      <c r="RWI322" s="96"/>
      <c r="RWJ322" s="96"/>
      <c r="RWK322" s="96"/>
      <c r="RWL322" s="96"/>
      <c r="RWM322" s="96"/>
      <c r="RWN322" s="96"/>
      <c r="RWO322" s="96"/>
      <c r="RWP322" s="96"/>
      <c r="RWQ322" s="96"/>
      <c r="RWR322" s="96"/>
      <c r="RWS322" s="96"/>
      <c r="RWT322" s="96"/>
      <c r="RWU322" s="96"/>
      <c r="RWV322" s="96"/>
      <c r="RWW322" s="96"/>
      <c r="RWX322" s="96"/>
      <c r="RWY322" s="96"/>
      <c r="RWZ322" s="96"/>
      <c r="RXA322" s="96"/>
      <c r="RXB322" s="96"/>
      <c r="RXC322" s="96"/>
      <c r="RXD322" s="96"/>
      <c r="RXE322" s="96"/>
      <c r="RXF322" s="96"/>
      <c r="RXG322" s="96"/>
      <c r="RXH322" s="96"/>
      <c r="RXI322" s="96"/>
      <c r="RXJ322" s="96"/>
      <c r="RXK322" s="96"/>
      <c r="RXL322" s="96"/>
      <c r="RXM322" s="96"/>
      <c r="RXN322" s="96"/>
      <c r="RXO322" s="96"/>
      <c r="RXP322" s="96"/>
      <c r="RXQ322" s="96"/>
      <c r="RXR322" s="96"/>
      <c r="RXS322" s="96"/>
      <c r="RXT322" s="96"/>
      <c r="RXU322" s="96"/>
      <c r="RXV322" s="96"/>
      <c r="RXW322" s="96"/>
      <c r="RXX322" s="96"/>
      <c r="RXY322" s="96"/>
      <c r="RXZ322" s="96"/>
      <c r="RYA322" s="96"/>
      <c r="RYB322" s="96"/>
      <c r="RYC322" s="96"/>
      <c r="RYD322" s="96"/>
      <c r="RYE322" s="96"/>
      <c r="RYF322" s="96"/>
      <c r="RYG322" s="96"/>
      <c r="RYH322" s="96"/>
      <c r="RYI322" s="96"/>
      <c r="RYJ322" s="96"/>
      <c r="RYK322" s="96"/>
      <c r="RYL322" s="96"/>
      <c r="RYM322" s="96"/>
      <c r="RYN322" s="96"/>
      <c r="RYO322" s="96"/>
      <c r="RYP322" s="96"/>
      <c r="RYQ322" s="96"/>
      <c r="RYR322" s="96"/>
      <c r="RYS322" s="96"/>
      <c r="RYT322" s="96"/>
      <c r="RYU322" s="96"/>
      <c r="RYV322" s="96"/>
      <c r="RYW322" s="96"/>
      <c r="RYX322" s="96"/>
      <c r="RYY322" s="96"/>
      <c r="RYZ322" s="96"/>
      <c r="RZA322" s="96"/>
      <c r="RZB322" s="96"/>
      <c r="RZC322" s="96"/>
      <c r="RZD322" s="96"/>
      <c r="RZE322" s="96"/>
      <c r="RZF322" s="96"/>
      <c r="RZG322" s="96"/>
      <c r="RZH322" s="96"/>
      <c r="RZI322" s="96"/>
      <c r="RZJ322" s="96"/>
      <c r="RZK322" s="96"/>
      <c r="RZL322" s="96"/>
      <c r="RZM322" s="96"/>
      <c r="RZN322" s="96"/>
      <c r="RZO322" s="96"/>
      <c r="RZP322" s="96"/>
      <c r="RZQ322" s="96"/>
      <c r="RZR322" s="96"/>
      <c r="RZS322" s="96"/>
      <c r="RZT322" s="96"/>
      <c r="RZU322" s="96"/>
      <c r="RZV322" s="96"/>
      <c r="RZW322" s="96"/>
      <c r="RZX322" s="96"/>
      <c r="RZY322" s="96"/>
      <c r="RZZ322" s="96"/>
      <c r="SAA322" s="96"/>
      <c r="SAB322" s="96"/>
      <c r="SAC322" s="96"/>
      <c r="SAD322" s="96"/>
      <c r="SAE322" s="96"/>
      <c r="SAF322" s="96"/>
      <c r="SAG322" s="96"/>
      <c r="SAH322" s="96"/>
      <c r="SAI322" s="96"/>
      <c r="SAJ322" s="96"/>
      <c r="SAK322" s="96"/>
      <c r="SAL322" s="96"/>
      <c r="SAM322" s="96"/>
      <c r="SAN322" s="96"/>
      <c r="SAO322" s="96"/>
      <c r="SAP322" s="96"/>
      <c r="SAQ322" s="96"/>
      <c r="SAR322" s="96"/>
      <c r="SAS322" s="96"/>
      <c r="SAT322" s="96"/>
      <c r="SAU322" s="96"/>
      <c r="SAV322" s="96"/>
      <c r="SAW322" s="96"/>
      <c r="SAX322" s="96"/>
      <c r="SAY322" s="96"/>
      <c r="SAZ322" s="96"/>
      <c r="SBA322" s="96"/>
      <c r="SBB322" s="96"/>
      <c r="SBC322" s="96"/>
      <c r="SBD322" s="96"/>
      <c r="SBE322" s="96"/>
      <c r="SBF322" s="96"/>
      <c r="SBG322" s="96"/>
      <c r="SBH322" s="96"/>
      <c r="SBI322" s="96"/>
      <c r="SBJ322" s="96"/>
      <c r="SBK322" s="96"/>
      <c r="SBL322" s="96"/>
      <c r="SBM322" s="96"/>
      <c r="SBN322" s="96"/>
      <c r="SBO322" s="96"/>
      <c r="SBP322" s="96"/>
      <c r="SBQ322" s="96"/>
      <c r="SBR322" s="96"/>
      <c r="SBS322" s="96"/>
      <c r="SBT322" s="96"/>
      <c r="SBU322" s="96"/>
      <c r="SBV322" s="96"/>
      <c r="SBW322" s="96"/>
      <c r="SBX322" s="96"/>
      <c r="SBY322" s="96"/>
      <c r="SBZ322" s="96"/>
      <c r="SCA322" s="96"/>
      <c r="SCB322" s="96"/>
      <c r="SCC322" s="96"/>
      <c r="SCD322" s="96"/>
      <c r="SCE322" s="96"/>
      <c r="SCF322" s="96"/>
      <c r="SCG322" s="96"/>
      <c r="SCH322" s="96"/>
      <c r="SCI322" s="96"/>
      <c r="SCJ322" s="96"/>
      <c r="SCK322" s="96"/>
      <c r="SCL322" s="96"/>
      <c r="SCM322" s="96"/>
      <c r="SCN322" s="96"/>
      <c r="SCO322" s="96"/>
      <c r="SCP322" s="96"/>
      <c r="SCQ322" s="96"/>
      <c r="SCR322" s="96"/>
      <c r="SCS322" s="96"/>
      <c r="SCT322" s="96"/>
      <c r="SCU322" s="96"/>
      <c r="SCV322" s="96"/>
      <c r="SCW322" s="96"/>
      <c r="SCX322" s="96"/>
      <c r="SCY322" s="96"/>
      <c r="SCZ322" s="96"/>
      <c r="SDA322" s="96"/>
      <c r="SDB322" s="96"/>
      <c r="SDC322" s="96"/>
      <c r="SDD322" s="96"/>
      <c r="SDE322" s="96"/>
      <c r="SDF322" s="96"/>
      <c r="SDG322" s="96"/>
      <c r="SDH322" s="96"/>
      <c r="SDI322" s="96"/>
      <c r="SDJ322" s="96"/>
      <c r="SDK322" s="96"/>
      <c r="SDL322" s="96"/>
      <c r="SDM322" s="96"/>
      <c r="SDN322" s="96"/>
      <c r="SDO322" s="96"/>
      <c r="SDP322" s="96"/>
      <c r="SDQ322" s="96"/>
      <c r="SDR322" s="96"/>
      <c r="SDS322" s="96"/>
      <c r="SDT322" s="96"/>
      <c r="SDU322" s="96"/>
      <c r="SDV322" s="96"/>
      <c r="SDW322" s="96"/>
      <c r="SDX322" s="96"/>
      <c r="SDY322" s="96"/>
      <c r="SDZ322" s="96"/>
      <c r="SEA322" s="96"/>
      <c r="SEB322" s="96"/>
      <c r="SEC322" s="96"/>
      <c r="SED322" s="96"/>
      <c r="SEE322" s="96"/>
      <c r="SEF322" s="96"/>
      <c r="SEG322" s="96"/>
      <c r="SEH322" s="96"/>
      <c r="SEI322" s="96"/>
      <c r="SEJ322" s="96"/>
      <c r="SEK322" s="96"/>
      <c r="SEL322" s="96"/>
      <c r="SEM322" s="96"/>
      <c r="SEN322" s="96"/>
      <c r="SEO322" s="96"/>
      <c r="SEP322" s="96"/>
      <c r="SEQ322" s="96"/>
      <c r="SER322" s="96"/>
      <c r="SES322" s="96"/>
      <c r="SET322" s="96"/>
      <c r="SEU322" s="96"/>
      <c r="SEV322" s="96"/>
      <c r="SEW322" s="96"/>
      <c r="SEX322" s="96"/>
      <c r="SEY322" s="96"/>
      <c r="SEZ322" s="96"/>
      <c r="SFA322" s="96"/>
      <c r="SFB322" s="96"/>
      <c r="SFC322" s="96"/>
      <c r="SFD322" s="96"/>
      <c r="SFE322" s="96"/>
      <c r="SFF322" s="96"/>
      <c r="SFG322" s="96"/>
      <c r="SFH322" s="96"/>
      <c r="SFI322" s="96"/>
      <c r="SFJ322" s="96"/>
      <c r="SFK322" s="96"/>
      <c r="SFL322" s="96"/>
      <c r="SFM322" s="96"/>
      <c r="SFN322" s="96"/>
      <c r="SFO322" s="96"/>
      <c r="SFP322" s="96"/>
      <c r="SFQ322" s="96"/>
      <c r="SFR322" s="96"/>
      <c r="SFS322" s="96"/>
      <c r="SFT322" s="96"/>
      <c r="SFU322" s="96"/>
      <c r="SFV322" s="96"/>
      <c r="SFW322" s="96"/>
      <c r="SFX322" s="96"/>
      <c r="SFY322" s="96"/>
      <c r="SFZ322" s="96"/>
      <c r="SGA322" s="96"/>
      <c r="SGB322" s="96"/>
      <c r="SGC322" s="96"/>
      <c r="SGD322" s="96"/>
      <c r="SGE322" s="96"/>
      <c r="SGF322" s="96"/>
      <c r="SGG322" s="96"/>
      <c r="SGH322" s="96"/>
      <c r="SGI322" s="96"/>
      <c r="SGJ322" s="96"/>
      <c r="SGK322" s="96"/>
      <c r="SGL322" s="96"/>
      <c r="SGM322" s="96"/>
      <c r="SGN322" s="96"/>
      <c r="SGO322" s="96"/>
      <c r="SGP322" s="96"/>
      <c r="SGQ322" s="96"/>
      <c r="SGR322" s="96"/>
      <c r="SGS322" s="96"/>
      <c r="SGT322" s="96"/>
      <c r="SGU322" s="96"/>
      <c r="SGV322" s="96"/>
      <c r="SGW322" s="96"/>
      <c r="SGX322" s="96"/>
      <c r="SGY322" s="96"/>
      <c r="SGZ322" s="96"/>
      <c r="SHA322" s="96"/>
      <c r="SHB322" s="96"/>
      <c r="SHC322" s="96"/>
      <c r="SHD322" s="96"/>
      <c r="SHE322" s="96"/>
      <c r="SHF322" s="96"/>
      <c r="SHG322" s="96"/>
      <c r="SHH322" s="96"/>
      <c r="SHI322" s="96"/>
      <c r="SHJ322" s="96"/>
      <c r="SHK322" s="96"/>
      <c r="SHL322" s="96"/>
      <c r="SHM322" s="96"/>
      <c r="SHN322" s="96"/>
      <c r="SHO322" s="96"/>
      <c r="SHP322" s="96"/>
      <c r="SHQ322" s="96"/>
      <c r="SHR322" s="96"/>
      <c r="SHS322" s="96"/>
      <c r="SHT322" s="96"/>
      <c r="SHU322" s="96"/>
      <c r="SHV322" s="96"/>
      <c r="SHW322" s="96"/>
      <c r="SHX322" s="96"/>
      <c r="SHY322" s="96"/>
      <c r="SHZ322" s="96"/>
      <c r="SIA322" s="96"/>
      <c r="SIB322" s="96"/>
      <c r="SIC322" s="96"/>
      <c r="SID322" s="96"/>
      <c r="SIE322" s="96"/>
      <c r="SIF322" s="96"/>
      <c r="SIG322" s="96"/>
      <c r="SIH322" s="96"/>
      <c r="SII322" s="96"/>
      <c r="SIJ322" s="96"/>
      <c r="SIK322" s="96"/>
      <c r="SIL322" s="96"/>
      <c r="SIM322" s="96"/>
      <c r="SIN322" s="96"/>
      <c r="SIO322" s="96"/>
      <c r="SIP322" s="96"/>
      <c r="SIQ322" s="96"/>
      <c r="SIR322" s="96"/>
      <c r="SIS322" s="96"/>
      <c r="SIT322" s="96"/>
      <c r="SIU322" s="96"/>
      <c r="SIV322" s="96"/>
      <c r="SIW322" s="96"/>
      <c r="SIX322" s="96"/>
      <c r="SIY322" s="96"/>
      <c r="SIZ322" s="96"/>
      <c r="SJA322" s="96"/>
      <c r="SJB322" s="96"/>
      <c r="SJC322" s="96"/>
      <c r="SJD322" s="96"/>
      <c r="SJE322" s="96"/>
      <c r="SJF322" s="96"/>
      <c r="SJG322" s="96"/>
      <c r="SJH322" s="96"/>
      <c r="SJI322" s="96"/>
      <c r="SJJ322" s="96"/>
      <c r="SJK322" s="96"/>
      <c r="SJL322" s="96"/>
      <c r="SJM322" s="96"/>
      <c r="SJN322" s="96"/>
      <c r="SJO322" s="96"/>
      <c r="SJP322" s="96"/>
      <c r="SJQ322" s="96"/>
      <c r="SJR322" s="96"/>
      <c r="SJS322" s="96"/>
      <c r="SJT322" s="96"/>
      <c r="SJU322" s="96"/>
      <c r="SJV322" s="96"/>
      <c r="SJW322" s="96"/>
      <c r="SJX322" s="96"/>
      <c r="SJY322" s="96"/>
      <c r="SJZ322" s="96"/>
      <c r="SKA322" s="96"/>
      <c r="SKB322" s="96"/>
      <c r="SKC322" s="96"/>
      <c r="SKD322" s="96"/>
      <c r="SKE322" s="96"/>
      <c r="SKF322" s="96"/>
      <c r="SKG322" s="96"/>
      <c r="SKH322" s="96"/>
      <c r="SKI322" s="96"/>
      <c r="SKJ322" s="96"/>
      <c r="SKK322" s="96"/>
      <c r="SKL322" s="96"/>
      <c r="SKM322" s="96"/>
      <c r="SKN322" s="96"/>
      <c r="SKO322" s="96"/>
      <c r="SKP322" s="96"/>
      <c r="SKQ322" s="96"/>
      <c r="SKR322" s="96"/>
      <c r="SKS322" s="96"/>
      <c r="SKT322" s="96"/>
      <c r="SKU322" s="96"/>
      <c r="SKV322" s="96"/>
      <c r="SKW322" s="96"/>
      <c r="SKX322" s="96"/>
      <c r="SKY322" s="96"/>
      <c r="SKZ322" s="96"/>
      <c r="SLA322" s="96"/>
      <c r="SLB322" s="96"/>
      <c r="SLC322" s="96"/>
      <c r="SLD322" s="96"/>
      <c r="SLE322" s="96"/>
      <c r="SLF322" s="96"/>
      <c r="SLG322" s="96"/>
      <c r="SLH322" s="96"/>
      <c r="SLI322" s="96"/>
      <c r="SLJ322" s="96"/>
      <c r="SLK322" s="96"/>
      <c r="SLL322" s="96"/>
      <c r="SLM322" s="96"/>
      <c r="SLN322" s="96"/>
      <c r="SLO322" s="96"/>
      <c r="SLP322" s="96"/>
      <c r="SLQ322" s="96"/>
      <c r="SLR322" s="96"/>
      <c r="SLS322" s="96"/>
      <c r="SLT322" s="96"/>
      <c r="SLU322" s="96"/>
      <c r="SLV322" s="96"/>
      <c r="SLW322" s="96"/>
      <c r="SLX322" s="96"/>
      <c r="SLY322" s="96"/>
      <c r="SLZ322" s="96"/>
      <c r="SMA322" s="96"/>
      <c r="SMB322" s="96"/>
      <c r="SMC322" s="96"/>
      <c r="SMD322" s="96"/>
      <c r="SME322" s="96"/>
      <c r="SMF322" s="96"/>
      <c r="SMG322" s="96"/>
      <c r="SMH322" s="96"/>
      <c r="SMI322" s="96"/>
      <c r="SMJ322" s="96"/>
      <c r="SMK322" s="96"/>
      <c r="SML322" s="96"/>
      <c r="SMM322" s="96"/>
      <c r="SMN322" s="96"/>
      <c r="SMO322" s="96"/>
      <c r="SMP322" s="96"/>
      <c r="SMQ322" s="96"/>
      <c r="SMR322" s="96"/>
      <c r="SMS322" s="96"/>
      <c r="SMT322" s="96"/>
      <c r="SMU322" s="96"/>
      <c r="SMV322" s="96"/>
      <c r="SMW322" s="96"/>
      <c r="SMX322" s="96"/>
      <c r="SMY322" s="96"/>
      <c r="SMZ322" s="96"/>
      <c r="SNA322" s="96"/>
      <c r="SNB322" s="96"/>
      <c r="SNC322" s="96"/>
      <c r="SND322" s="96"/>
      <c r="SNE322" s="96"/>
      <c r="SNF322" s="96"/>
      <c r="SNG322" s="96"/>
      <c r="SNH322" s="96"/>
      <c r="SNI322" s="96"/>
      <c r="SNJ322" s="96"/>
      <c r="SNK322" s="96"/>
      <c r="SNL322" s="96"/>
      <c r="SNM322" s="96"/>
      <c r="SNN322" s="96"/>
      <c r="SNO322" s="96"/>
      <c r="SNP322" s="96"/>
      <c r="SNQ322" s="96"/>
      <c r="SNR322" s="96"/>
      <c r="SNS322" s="96"/>
      <c r="SNT322" s="96"/>
      <c r="SNU322" s="96"/>
      <c r="SNV322" s="96"/>
      <c r="SNW322" s="96"/>
      <c r="SNX322" s="96"/>
      <c r="SNY322" s="96"/>
      <c r="SNZ322" s="96"/>
      <c r="SOA322" s="96"/>
      <c r="SOB322" s="96"/>
      <c r="SOC322" s="96"/>
      <c r="SOD322" s="96"/>
      <c r="SOE322" s="96"/>
      <c r="SOF322" s="96"/>
      <c r="SOG322" s="96"/>
      <c r="SOH322" s="96"/>
      <c r="SOI322" s="96"/>
      <c r="SOJ322" s="96"/>
      <c r="SOK322" s="96"/>
      <c r="SOL322" s="96"/>
      <c r="SOM322" s="96"/>
      <c r="SON322" s="96"/>
      <c r="SOO322" s="96"/>
      <c r="SOP322" s="96"/>
      <c r="SOQ322" s="96"/>
      <c r="SOR322" s="96"/>
      <c r="SOS322" s="96"/>
      <c r="SOT322" s="96"/>
      <c r="SOU322" s="96"/>
      <c r="SOV322" s="96"/>
      <c r="SOW322" s="96"/>
      <c r="SOX322" s="96"/>
      <c r="SOY322" s="96"/>
      <c r="SOZ322" s="96"/>
      <c r="SPA322" s="96"/>
      <c r="SPB322" s="96"/>
      <c r="SPC322" s="96"/>
      <c r="SPD322" s="96"/>
      <c r="SPE322" s="96"/>
      <c r="SPF322" s="96"/>
      <c r="SPG322" s="96"/>
      <c r="SPH322" s="96"/>
      <c r="SPI322" s="96"/>
      <c r="SPJ322" s="96"/>
      <c r="SPK322" s="96"/>
      <c r="SPL322" s="96"/>
      <c r="SPM322" s="96"/>
      <c r="SPN322" s="96"/>
      <c r="SPO322" s="96"/>
      <c r="SPP322" s="96"/>
      <c r="SPQ322" s="96"/>
      <c r="SPR322" s="96"/>
      <c r="SPS322" s="96"/>
      <c r="SPT322" s="96"/>
      <c r="SPU322" s="96"/>
      <c r="SPV322" s="96"/>
      <c r="SPW322" s="96"/>
      <c r="SPX322" s="96"/>
      <c r="SPY322" s="96"/>
      <c r="SPZ322" s="96"/>
      <c r="SQA322" s="96"/>
      <c r="SQB322" s="96"/>
      <c r="SQC322" s="96"/>
      <c r="SQD322" s="96"/>
      <c r="SQE322" s="96"/>
      <c r="SQF322" s="96"/>
      <c r="SQG322" s="96"/>
      <c r="SQH322" s="96"/>
      <c r="SQI322" s="96"/>
      <c r="SQJ322" s="96"/>
      <c r="SQK322" s="96"/>
      <c r="SQL322" s="96"/>
      <c r="SQM322" s="96"/>
      <c r="SQN322" s="96"/>
      <c r="SQO322" s="96"/>
      <c r="SQP322" s="96"/>
      <c r="SQQ322" s="96"/>
      <c r="SQR322" s="96"/>
      <c r="SQS322" s="96"/>
      <c r="SQT322" s="96"/>
      <c r="SQU322" s="96"/>
      <c r="SQV322" s="96"/>
      <c r="SQW322" s="96"/>
      <c r="SQX322" s="96"/>
      <c r="SQY322" s="96"/>
      <c r="SQZ322" s="96"/>
      <c r="SRA322" s="96"/>
      <c r="SRB322" s="96"/>
      <c r="SRC322" s="96"/>
      <c r="SRD322" s="96"/>
      <c r="SRE322" s="96"/>
      <c r="SRF322" s="96"/>
      <c r="SRG322" s="96"/>
      <c r="SRH322" s="96"/>
      <c r="SRI322" s="96"/>
      <c r="SRJ322" s="96"/>
      <c r="SRK322" s="96"/>
      <c r="SRL322" s="96"/>
      <c r="SRM322" s="96"/>
      <c r="SRN322" s="96"/>
      <c r="SRO322" s="96"/>
      <c r="SRP322" s="96"/>
      <c r="SRQ322" s="96"/>
      <c r="SRR322" s="96"/>
      <c r="SRS322" s="96"/>
      <c r="SRT322" s="96"/>
      <c r="SRU322" s="96"/>
      <c r="SRV322" s="96"/>
      <c r="SRW322" s="96"/>
      <c r="SRX322" s="96"/>
      <c r="SRY322" s="96"/>
      <c r="SRZ322" s="96"/>
      <c r="SSA322" s="96"/>
      <c r="SSB322" s="96"/>
      <c r="SSC322" s="96"/>
      <c r="SSD322" s="96"/>
      <c r="SSE322" s="96"/>
      <c r="SSF322" s="96"/>
      <c r="SSG322" s="96"/>
      <c r="SSH322" s="96"/>
      <c r="SSI322" s="96"/>
      <c r="SSJ322" s="96"/>
      <c r="SSK322" s="96"/>
      <c r="SSL322" s="96"/>
      <c r="SSM322" s="96"/>
      <c r="SSN322" s="96"/>
      <c r="SSO322" s="96"/>
      <c r="SSP322" s="96"/>
      <c r="SSQ322" s="96"/>
      <c r="SSR322" s="96"/>
      <c r="SSS322" s="96"/>
      <c r="SST322" s="96"/>
      <c r="SSU322" s="96"/>
      <c r="SSV322" s="96"/>
      <c r="SSW322" s="96"/>
      <c r="SSX322" s="96"/>
      <c r="SSY322" s="96"/>
      <c r="SSZ322" s="96"/>
      <c r="STA322" s="96"/>
      <c r="STB322" s="96"/>
      <c r="STC322" s="96"/>
      <c r="STD322" s="96"/>
      <c r="STE322" s="96"/>
      <c r="STF322" s="96"/>
      <c r="STG322" s="96"/>
      <c r="STH322" s="96"/>
      <c r="STI322" s="96"/>
      <c r="STJ322" s="96"/>
      <c r="STK322" s="96"/>
      <c r="STL322" s="96"/>
      <c r="STM322" s="96"/>
      <c r="STN322" s="96"/>
      <c r="STO322" s="96"/>
      <c r="STP322" s="96"/>
      <c r="STQ322" s="96"/>
      <c r="STR322" s="96"/>
      <c r="STS322" s="96"/>
      <c r="STT322" s="96"/>
      <c r="STU322" s="96"/>
      <c r="STV322" s="96"/>
      <c r="STW322" s="96"/>
      <c r="STX322" s="96"/>
      <c r="STY322" s="96"/>
      <c r="STZ322" s="96"/>
      <c r="SUA322" s="96"/>
      <c r="SUB322" s="96"/>
      <c r="SUC322" s="96"/>
      <c r="SUD322" s="96"/>
      <c r="SUE322" s="96"/>
      <c r="SUF322" s="96"/>
      <c r="SUG322" s="96"/>
      <c r="SUH322" s="96"/>
      <c r="SUI322" s="96"/>
      <c r="SUJ322" s="96"/>
      <c r="SUK322" s="96"/>
      <c r="SUL322" s="96"/>
      <c r="SUM322" s="96"/>
      <c r="SUN322" s="96"/>
      <c r="SUO322" s="96"/>
      <c r="SUP322" s="96"/>
      <c r="SUQ322" s="96"/>
      <c r="SUR322" s="96"/>
      <c r="SUS322" s="96"/>
      <c r="SUT322" s="96"/>
      <c r="SUU322" s="96"/>
      <c r="SUV322" s="96"/>
      <c r="SUW322" s="96"/>
      <c r="SUX322" s="96"/>
      <c r="SUY322" s="96"/>
      <c r="SUZ322" s="96"/>
      <c r="SVA322" s="96"/>
      <c r="SVB322" s="96"/>
      <c r="SVC322" s="96"/>
      <c r="SVD322" s="96"/>
      <c r="SVE322" s="96"/>
      <c r="SVF322" s="96"/>
      <c r="SVG322" s="96"/>
      <c r="SVH322" s="96"/>
      <c r="SVI322" s="96"/>
      <c r="SVJ322" s="96"/>
      <c r="SVK322" s="96"/>
      <c r="SVL322" s="96"/>
      <c r="SVM322" s="96"/>
      <c r="SVN322" s="96"/>
      <c r="SVO322" s="96"/>
      <c r="SVP322" s="96"/>
      <c r="SVQ322" s="96"/>
      <c r="SVR322" s="96"/>
      <c r="SVS322" s="96"/>
      <c r="SVT322" s="96"/>
      <c r="SVU322" s="96"/>
      <c r="SVV322" s="96"/>
      <c r="SVW322" s="96"/>
      <c r="SVX322" s="96"/>
      <c r="SVY322" s="96"/>
      <c r="SVZ322" s="96"/>
      <c r="SWA322" s="96"/>
      <c r="SWB322" s="96"/>
      <c r="SWC322" s="96"/>
      <c r="SWD322" s="96"/>
      <c r="SWE322" s="96"/>
      <c r="SWF322" s="96"/>
      <c r="SWG322" s="96"/>
      <c r="SWH322" s="96"/>
      <c r="SWI322" s="96"/>
      <c r="SWJ322" s="96"/>
      <c r="SWK322" s="96"/>
      <c r="SWL322" s="96"/>
      <c r="SWM322" s="96"/>
      <c r="SWN322" s="96"/>
      <c r="SWO322" s="96"/>
      <c r="SWP322" s="96"/>
      <c r="SWQ322" s="96"/>
      <c r="SWR322" s="96"/>
      <c r="SWS322" s="96"/>
      <c r="SWT322" s="96"/>
      <c r="SWU322" s="96"/>
      <c r="SWV322" s="96"/>
      <c r="SWW322" s="96"/>
      <c r="SWX322" s="96"/>
      <c r="SWY322" s="96"/>
      <c r="SWZ322" s="96"/>
      <c r="SXA322" s="96"/>
      <c r="SXB322" s="96"/>
      <c r="SXC322" s="96"/>
      <c r="SXD322" s="96"/>
      <c r="SXE322" s="96"/>
      <c r="SXF322" s="96"/>
      <c r="SXG322" s="96"/>
      <c r="SXH322" s="96"/>
      <c r="SXI322" s="96"/>
      <c r="SXJ322" s="96"/>
      <c r="SXK322" s="96"/>
      <c r="SXL322" s="96"/>
      <c r="SXM322" s="96"/>
      <c r="SXN322" s="96"/>
      <c r="SXO322" s="96"/>
      <c r="SXP322" s="96"/>
      <c r="SXQ322" s="96"/>
      <c r="SXR322" s="96"/>
      <c r="SXS322" s="96"/>
      <c r="SXT322" s="96"/>
      <c r="SXU322" s="96"/>
      <c r="SXV322" s="96"/>
      <c r="SXW322" s="96"/>
      <c r="SXX322" s="96"/>
      <c r="SXY322" s="96"/>
      <c r="SXZ322" s="96"/>
      <c r="SYA322" s="96"/>
      <c r="SYB322" s="96"/>
      <c r="SYC322" s="96"/>
      <c r="SYD322" s="96"/>
      <c r="SYE322" s="96"/>
      <c r="SYF322" s="96"/>
      <c r="SYG322" s="96"/>
      <c r="SYH322" s="96"/>
      <c r="SYI322" s="96"/>
      <c r="SYJ322" s="96"/>
      <c r="SYK322" s="96"/>
      <c r="SYL322" s="96"/>
      <c r="SYM322" s="96"/>
      <c r="SYN322" s="96"/>
      <c r="SYO322" s="96"/>
      <c r="SYP322" s="96"/>
      <c r="SYQ322" s="96"/>
      <c r="SYR322" s="96"/>
      <c r="SYS322" s="96"/>
      <c r="SYT322" s="96"/>
      <c r="SYU322" s="96"/>
      <c r="SYV322" s="96"/>
      <c r="SYW322" s="96"/>
      <c r="SYX322" s="96"/>
      <c r="SYY322" s="96"/>
      <c r="SYZ322" s="96"/>
      <c r="SZA322" s="96"/>
      <c r="SZB322" s="96"/>
      <c r="SZC322" s="96"/>
      <c r="SZD322" s="96"/>
      <c r="SZE322" s="96"/>
      <c r="SZF322" s="96"/>
      <c r="SZG322" s="96"/>
      <c r="SZH322" s="96"/>
      <c r="SZI322" s="96"/>
      <c r="SZJ322" s="96"/>
      <c r="SZK322" s="96"/>
      <c r="SZL322" s="96"/>
      <c r="SZM322" s="96"/>
      <c r="SZN322" s="96"/>
      <c r="SZO322" s="96"/>
      <c r="SZP322" s="96"/>
      <c r="SZQ322" s="96"/>
      <c r="SZR322" s="96"/>
      <c r="SZS322" s="96"/>
      <c r="SZT322" s="96"/>
      <c r="SZU322" s="96"/>
      <c r="SZV322" s="96"/>
      <c r="SZW322" s="96"/>
      <c r="SZX322" s="96"/>
      <c r="SZY322" s="96"/>
      <c r="SZZ322" s="96"/>
      <c r="TAA322" s="96"/>
      <c r="TAB322" s="96"/>
      <c r="TAC322" s="96"/>
      <c r="TAD322" s="96"/>
      <c r="TAE322" s="96"/>
      <c r="TAF322" s="96"/>
      <c r="TAG322" s="96"/>
      <c r="TAH322" s="96"/>
      <c r="TAI322" s="96"/>
      <c r="TAJ322" s="96"/>
      <c r="TAK322" s="96"/>
      <c r="TAL322" s="96"/>
      <c r="TAM322" s="96"/>
      <c r="TAN322" s="96"/>
      <c r="TAO322" s="96"/>
      <c r="TAP322" s="96"/>
      <c r="TAQ322" s="96"/>
      <c r="TAR322" s="96"/>
      <c r="TAS322" s="96"/>
      <c r="TAT322" s="96"/>
      <c r="TAU322" s="96"/>
      <c r="TAV322" s="96"/>
      <c r="TAW322" s="96"/>
      <c r="TAX322" s="96"/>
      <c r="TAY322" s="96"/>
      <c r="TAZ322" s="96"/>
      <c r="TBA322" s="96"/>
      <c r="TBB322" s="96"/>
      <c r="TBC322" s="96"/>
      <c r="TBD322" s="96"/>
      <c r="TBE322" s="96"/>
      <c r="TBF322" s="96"/>
      <c r="TBG322" s="96"/>
      <c r="TBH322" s="96"/>
      <c r="TBI322" s="96"/>
      <c r="TBJ322" s="96"/>
      <c r="TBK322" s="96"/>
      <c r="TBL322" s="96"/>
      <c r="TBM322" s="96"/>
      <c r="TBN322" s="96"/>
      <c r="TBO322" s="96"/>
      <c r="TBP322" s="96"/>
      <c r="TBQ322" s="96"/>
      <c r="TBR322" s="96"/>
      <c r="TBS322" s="96"/>
      <c r="TBT322" s="96"/>
      <c r="TBU322" s="96"/>
      <c r="TBV322" s="96"/>
      <c r="TBW322" s="96"/>
      <c r="TBX322" s="96"/>
      <c r="TBY322" s="96"/>
      <c r="TBZ322" s="96"/>
      <c r="TCA322" s="96"/>
      <c r="TCB322" s="96"/>
      <c r="TCC322" s="96"/>
      <c r="TCD322" s="96"/>
      <c r="TCE322" s="96"/>
      <c r="TCF322" s="96"/>
      <c r="TCG322" s="96"/>
      <c r="TCH322" s="96"/>
      <c r="TCI322" s="96"/>
      <c r="TCJ322" s="96"/>
      <c r="TCK322" s="96"/>
      <c r="TCL322" s="96"/>
      <c r="TCM322" s="96"/>
      <c r="TCN322" s="96"/>
      <c r="TCO322" s="96"/>
      <c r="TCP322" s="96"/>
      <c r="TCQ322" s="96"/>
      <c r="TCR322" s="96"/>
      <c r="TCS322" s="96"/>
      <c r="TCT322" s="96"/>
      <c r="TCU322" s="96"/>
      <c r="TCV322" s="96"/>
      <c r="TCW322" s="96"/>
      <c r="TCX322" s="96"/>
      <c r="TCY322" s="96"/>
      <c r="TCZ322" s="96"/>
      <c r="TDA322" s="96"/>
      <c r="TDB322" s="96"/>
      <c r="TDC322" s="96"/>
      <c r="TDD322" s="96"/>
      <c r="TDE322" s="96"/>
      <c r="TDF322" s="96"/>
      <c r="TDG322" s="96"/>
      <c r="TDH322" s="96"/>
      <c r="TDI322" s="96"/>
      <c r="TDJ322" s="96"/>
      <c r="TDK322" s="96"/>
      <c r="TDL322" s="96"/>
      <c r="TDM322" s="96"/>
      <c r="TDN322" s="96"/>
      <c r="TDO322" s="96"/>
      <c r="TDP322" s="96"/>
      <c r="TDQ322" s="96"/>
      <c r="TDR322" s="96"/>
      <c r="TDS322" s="96"/>
      <c r="TDT322" s="96"/>
      <c r="TDU322" s="96"/>
      <c r="TDV322" s="96"/>
      <c r="TDW322" s="96"/>
      <c r="TDX322" s="96"/>
      <c r="TDY322" s="96"/>
      <c r="TDZ322" s="96"/>
      <c r="TEA322" s="96"/>
      <c r="TEB322" s="96"/>
      <c r="TEC322" s="96"/>
      <c r="TED322" s="96"/>
      <c r="TEE322" s="96"/>
      <c r="TEF322" s="96"/>
      <c r="TEG322" s="96"/>
      <c r="TEH322" s="96"/>
      <c r="TEI322" s="96"/>
      <c r="TEJ322" s="96"/>
      <c r="TEK322" s="96"/>
      <c r="TEL322" s="96"/>
      <c r="TEM322" s="96"/>
      <c r="TEN322" s="96"/>
      <c r="TEO322" s="96"/>
      <c r="TEP322" s="96"/>
      <c r="TEQ322" s="96"/>
      <c r="TER322" s="96"/>
      <c r="TES322" s="96"/>
      <c r="TET322" s="96"/>
      <c r="TEU322" s="96"/>
      <c r="TEV322" s="96"/>
      <c r="TEW322" s="96"/>
      <c r="TEX322" s="96"/>
      <c r="TEY322" s="96"/>
      <c r="TEZ322" s="96"/>
      <c r="TFA322" s="96"/>
      <c r="TFB322" s="96"/>
      <c r="TFC322" s="96"/>
      <c r="TFD322" s="96"/>
      <c r="TFE322" s="96"/>
      <c r="TFF322" s="96"/>
      <c r="TFG322" s="96"/>
      <c r="TFH322" s="96"/>
      <c r="TFI322" s="96"/>
      <c r="TFJ322" s="96"/>
      <c r="TFK322" s="96"/>
      <c r="TFL322" s="96"/>
      <c r="TFM322" s="96"/>
      <c r="TFN322" s="96"/>
      <c r="TFO322" s="96"/>
      <c r="TFP322" s="96"/>
      <c r="TFQ322" s="96"/>
      <c r="TFR322" s="96"/>
      <c r="TFS322" s="96"/>
      <c r="TFT322" s="96"/>
      <c r="TFU322" s="96"/>
      <c r="TFV322" s="96"/>
      <c r="TFW322" s="96"/>
      <c r="TFX322" s="96"/>
      <c r="TFY322" s="96"/>
      <c r="TFZ322" s="96"/>
      <c r="TGA322" s="96"/>
      <c r="TGB322" s="96"/>
      <c r="TGC322" s="96"/>
      <c r="TGD322" s="96"/>
      <c r="TGE322" s="96"/>
      <c r="TGF322" s="96"/>
      <c r="TGG322" s="96"/>
      <c r="TGH322" s="96"/>
      <c r="TGI322" s="96"/>
      <c r="TGJ322" s="96"/>
      <c r="TGK322" s="96"/>
      <c r="TGL322" s="96"/>
      <c r="TGM322" s="96"/>
      <c r="TGN322" s="96"/>
      <c r="TGO322" s="96"/>
      <c r="TGP322" s="96"/>
      <c r="TGQ322" s="96"/>
      <c r="TGR322" s="96"/>
      <c r="TGS322" s="96"/>
      <c r="TGT322" s="96"/>
      <c r="TGU322" s="96"/>
      <c r="TGV322" s="96"/>
      <c r="TGW322" s="96"/>
      <c r="TGX322" s="96"/>
      <c r="TGY322" s="96"/>
      <c r="TGZ322" s="96"/>
      <c r="THA322" s="96"/>
      <c r="THB322" s="96"/>
      <c r="THC322" s="96"/>
      <c r="THD322" s="96"/>
      <c r="THE322" s="96"/>
      <c r="THF322" s="96"/>
      <c r="THG322" s="96"/>
      <c r="THH322" s="96"/>
      <c r="THI322" s="96"/>
      <c r="THJ322" s="96"/>
      <c r="THK322" s="96"/>
      <c r="THL322" s="96"/>
      <c r="THM322" s="96"/>
      <c r="THN322" s="96"/>
      <c r="THO322" s="96"/>
      <c r="THP322" s="96"/>
      <c r="THQ322" s="96"/>
      <c r="THR322" s="96"/>
      <c r="THS322" s="96"/>
      <c r="THT322" s="96"/>
      <c r="THU322" s="96"/>
      <c r="THV322" s="96"/>
      <c r="THW322" s="96"/>
      <c r="THX322" s="96"/>
      <c r="THY322" s="96"/>
      <c r="THZ322" s="96"/>
      <c r="TIA322" s="96"/>
      <c r="TIB322" s="96"/>
      <c r="TIC322" s="96"/>
      <c r="TID322" s="96"/>
      <c r="TIE322" s="96"/>
      <c r="TIF322" s="96"/>
      <c r="TIG322" s="96"/>
      <c r="TIH322" s="96"/>
      <c r="TII322" s="96"/>
      <c r="TIJ322" s="96"/>
      <c r="TIK322" s="96"/>
      <c r="TIL322" s="96"/>
      <c r="TIM322" s="96"/>
      <c r="TIN322" s="96"/>
      <c r="TIO322" s="96"/>
      <c r="TIP322" s="96"/>
      <c r="TIQ322" s="96"/>
      <c r="TIR322" s="96"/>
      <c r="TIS322" s="96"/>
      <c r="TIT322" s="96"/>
      <c r="TIU322" s="96"/>
      <c r="TIV322" s="96"/>
      <c r="TIW322" s="96"/>
      <c r="TIX322" s="96"/>
      <c r="TIY322" s="96"/>
      <c r="TIZ322" s="96"/>
      <c r="TJA322" s="96"/>
      <c r="TJB322" s="96"/>
      <c r="TJC322" s="96"/>
      <c r="TJD322" s="96"/>
      <c r="TJE322" s="96"/>
      <c r="TJF322" s="96"/>
      <c r="TJG322" s="96"/>
      <c r="TJH322" s="96"/>
      <c r="TJI322" s="96"/>
      <c r="TJJ322" s="96"/>
      <c r="TJK322" s="96"/>
      <c r="TJL322" s="96"/>
      <c r="TJM322" s="96"/>
      <c r="TJN322" s="96"/>
      <c r="TJO322" s="96"/>
      <c r="TJP322" s="96"/>
      <c r="TJQ322" s="96"/>
      <c r="TJR322" s="96"/>
      <c r="TJS322" s="96"/>
      <c r="TJT322" s="96"/>
      <c r="TJU322" s="96"/>
      <c r="TJV322" s="96"/>
      <c r="TJW322" s="96"/>
      <c r="TJX322" s="96"/>
      <c r="TJY322" s="96"/>
      <c r="TJZ322" s="96"/>
      <c r="TKA322" s="96"/>
      <c r="TKB322" s="96"/>
      <c r="TKC322" s="96"/>
      <c r="TKD322" s="96"/>
      <c r="TKE322" s="96"/>
      <c r="TKF322" s="96"/>
      <c r="TKG322" s="96"/>
      <c r="TKH322" s="96"/>
      <c r="TKI322" s="96"/>
      <c r="TKJ322" s="96"/>
      <c r="TKK322" s="96"/>
      <c r="TKL322" s="96"/>
      <c r="TKM322" s="96"/>
      <c r="TKN322" s="96"/>
      <c r="TKO322" s="96"/>
      <c r="TKP322" s="96"/>
      <c r="TKQ322" s="96"/>
      <c r="TKR322" s="96"/>
      <c r="TKS322" s="96"/>
      <c r="TKT322" s="96"/>
      <c r="TKU322" s="96"/>
      <c r="TKV322" s="96"/>
      <c r="TKW322" s="96"/>
      <c r="TKX322" s="96"/>
      <c r="TKY322" s="96"/>
      <c r="TKZ322" s="96"/>
      <c r="TLA322" s="96"/>
      <c r="TLB322" s="96"/>
      <c r="TLC322" s="96"/>
      <c r="TLD322" s="96"/>
      <c r="TLE322" s="96"/>
      <c r="TLF322" s="96"/>
      <c r="TLG322" s="96"/>
      <c r="TLH322" s="96"/>
      <c r="TLI322" s="96"/>
      <c r="TLJ322" s="96"/>
      <c r="TLK322" s="96"/>
      <c r="TLL322" s="96"/>
      <c r="TLM322" s="96"/>
      <c r="TLN322" s="96"/>
      <c r="TLO322" s="96"/>
      <c r="TLP322" s="96"/>
      <c r="TLQ322" s="96"/>
      <c r="TLR322" s="96"/>
      <c r="TLS322" s="96"/>
      <c r="TLT322" s="96"/>
      <c r="TLU322" s="96"/>
      <c r="TLV322" s="96"/>
      <c r="TLW322" s="96"/>
      <c r="TLX322" s="96"/>
      <c r="TLY322" s="96"/>
      <c r="TLZ322" s="96"/>
      <c r="TMA322" s="96"/>
      <c r="TMB322" s="96"/>
      <c r="TMC322" s="96"/>
      <c r="TMD322" s="96"/>
      <c r="TME322" s="96"/>
      <c r="TMF322" s="96"/>
      <c r="TMG322" s="96"/>
      <c r="TMH322" s="96"/>
      <c r="TMI322" s="96"/>
      <c r="TMJ322" s="96"/>
      <c r="TMK322" s="96"/>
      <c r="TML322" s="96"/>
      <c r="TMM322" s="96"/>
      <c r="TMN322" s="96"/>
      <c r="TMO322" s="96"/>
      <c r="TMP322" s="96"/>
      <c r="TMQ322" s="96"/>
      <c r="TMR322" s="96"/>
      <c r="TMS322" s="96"/>
      <c r="TMT322" s="96"/>
      <c r="TMU322" s="96"/>
      <c r="TMV322" s="96"/>
      <c r="TMW322" s="96"/>
      <c r="TMX322" s="96"/>
      <c r="TMY322" s="96"/>
      <c r="TMZ322" s="96"/>
      <c r="TNA322" s="96"/>
      <c r="TNB322" s="96"/>
      <c r="TNC322" s="96"/>
      <c r="TND322" s="96"/>
      <c r="TNE322" s="96"/>
      <c r="TNF322" s="96"/>
      <c r="TNG322" s="96"/>
      <c r="TNH322" s="96"/>
      <c r="TNI322" s="96"/>
      <c r="TNJ322" s="96"/>
      <c r="TNK322" s="96"/>
      <c r="TNL322" s="96"/>
      <c r="TNM322" s="96"/>
      <c r="TNN322" s="96"/>
      <c r="TNO322" s="96"/>
      <c r="TNP322" s="96"/>
      <c r="TNQ322" s="96"/>
      <c r="TNR322" s="96"/>
      <c r="TNS322" s="96"/>
      <c r="TNT322" s="96"/>
      <c r="TNU322" s="96"/>
      <c r="TNV322" s="96"/>
      <c r="TNW322" s="96"/>
      <c r="TNX322" s="96"/>
      <c r="TNY322" s="96"/>
      <c r="TNZ322" s="96"/>
      <c r="TOA322" s="96"/>
      <c r="TOB322" s="96"/>
      <c r="TOC322" s="96"/>
      <c r="TOD322" s="96"/>
      <c r="TOE322" s="96"/>
      <c r="TOF322" s="96"/>
      <c r="TOG322" s="96"/>
      <c r="TOH322" s="96"/>
      <c r="TOI322" s="96"/>
      <c r="TOJ322" s="96"/>
      <c r="TOK322" s="96"/>
      <c r="TOL322" s="96"/>
      <c r="TOM322" s="96"/>
      <c r="TON322" s="96"/>
      <c r="TOO322" s="96"/>
      <c r="TOP322" s="96"/>
      <c r="TOQ322" s="96"/>
      <c r="TOR322" s="96"/>
      <c r="TOS322" s="96"/>
      <c r="TOT322" s="96"/>
      <c r="TOU322" s="96"/>
      <c r="TOV322" s="96"/>
      <c r="TOW322" s="96"/>
      <c r="TOX322" s="96"/>
      <c r="TOY322" s="96"/>
      <c r="TOZ322" s="96"/>
      <c r="TPA322" s="96"/>
      <c r="TPB322" s="96"/>
      <c r="TPC322" s="96"/>
      <c r="TPD322" s="96"/>
      <c r="TPE322" s="96"/>
      <c r="TPF322" s="96"/>
      <c r="TPG322" s="96"/>
      <c r="TPH322" s="96"/>
      <c r="TPI322" s="96"/>
      <c r="TPJ322" s="96"/>
      <c r="TPK322" s="96"/>
      <c r="TPL322" s="96"/>
      <c r="TPM322" s="96"/>
      <c r="TPN322" s="96"/>
      <c r="TPO322" s="96"/>
      <c r="TPP322" s="96"/>
      <c r="TPQ322" s="96"/>
      <c r="TPR322" s="96"/>
      <c r="TPS322" s="96"/>
      <c r="TPT322" s="96"/>
      <c r="TPU322" s="96"/>
      <c r="TPV322" s="96"/>
      <c r="TPW322" s="96"/>
      <c r="TPX322" s="96"/>
      <c r="TPY322" s="96"/>
      <c r="TPZ322" s="96"/>
      <c r="TQA322" s="96"/>
      <c r="TQB322" s="96"/>
      <c r="TQC322" s="96"/>
      <c r="TQD322" s="96"/>
      <c r="TQE322" s="96"/>
      <c r="TQF322" s="96"/>
      <c r="TQG322" s="96"/>
      <c r="TQH322" s="96"/>
      <c r="TQI322" s="96"/>
      <c r="TQJ322" s="96"/>
      <c r="TQK322" s="96"/>
      <c r="TQL322" s="96"/>
      <c r="TQM322" s="96"/>
      <c r="TQN322" s="96"/>
      <c r="TQO322" s="96"/>
      <c r="TQP322" s="96"/>
      <c r="TQQ322" s="96"/>
      <c r="TQR322" s="96"/>
      <c r="TQS322" s="96"/>
      <c r="TQT322" s="96"/>
      <c r="TQU322" s="96"/>
      <c r="TQV322" s="96"/>
      <c r="TQW322" s="96"/>
      <c r="TQX322" s="96"/>
      <c r="TQY322" s="96"/>
      <c r="TQZ322" s="96"/>
      <c r="TRA322" s="96"/>
      <c r="TRB322" s="96"/>
      <c r="TRC322" s="96"/>
      <c r="TRD322" s="96"/>
      <c r="TRE322" s="96"/>
      <c r="TRF322" s="96"/>
      <c r="TRG322" s="96"/>
      <c r="TRH322" s="96"/>
      <c r="TRI322" s="96"/>
      <c r="TRJ322" s="96"/>
      <c r="TRK322" s="96"/>
      <c r="TRL322" s="96"/>
      <c r="TRM322" s="96"/>
      <c r="TRN322" s="96"/>
      <c r="TRO322" s="96"/>
      <c r="TRP322" s="96"/>
      <c r="TRQ322" s="96"/>
      <c r="TRR322" s="96"/>
      <c r="TRS322" s="96"/>
      <c r="TRT322" s="96"/>
      <c r="TRU322" s="96"/>
      <c r="TRV322" s="96"/>
      <c r="TRW322" s="96"/>
      <c r="TRX322" s="96"/>
      <c r="TRY322" s="96"/>
      <c r="TRZ322" s="96"/>
      <c r="TSA322" s="96"/>
      <c r="TSB322" s="96"/>
      <c r="TSC322" s="96"/>
      <c r="TSD322" s="96"/>
      <c r="TSE322" s="96"/>
      <c r="TSF322" s="96"/>
      <c r="TSG322" s="96"/>
      <c r="TSH322" s="96"/>
      <c r="TSI322" s="96"/>
      <c r="TSJ322" s="96"/>
      <c r="TSK322" s="96"/>
      <c r="TSL322" s="96"/>
      <c r="TSM322" s="96"/>
      <c r="TSN322" s="96"/>
      <c r="TSO322" s="96"/>
      <c r="TSP322" s="96"/>
      <c r="TSQ322" s="96"/>
      <c r="TSR322" s="96"/>
      <c r="TSS322" s="96"/>
      <c r="TST322" s="96"/>
      <c r="TSU322" s="96"/>
      <c r="TSV322" s="96"/>
      <c r="TSW322" s="96"/>
      <c r="TSX322" s="96"/>
      <c r="TSY322" s="96"/>
      <c r="TSZ322" s="96"/>
      <c r="TTA322" s="96"/>
      <c r="TTB322" s="96"/>
      <c r="TTC322" s="96"/>
      <c r="TTD322" s="96"/>
      <c r="TTE322" s="96"/>
      <c r="TTF322" s="96"/>
      <c r="TTG322" s="96"/>
      <c r="TTH322" s="96"/>
      <c r="TTI322" s="96"/>
      <c r="TTJ322" s="96"/>
      <c r="TTK322" s="96"/>
      <c r="TTL322" s="96"/>
      <c r="TTM322" s="96"/>
      <c r="TTN322" s="96"/>
      <c r="TTO322" s="96"/>
      <c r="TTP322" s="96"/>
      <c r="TTQ322" s="96"/>
      <c r="TTR322" s="96"/>
      <c r="TTS322" s="96"/>
      <c r="TTT322" s="96"/>
      <c r="TTU322" s="96"/>
      <c r="TTV322" s="96"/>
      <c r="TTW322" s="96"/>
      <c r="TTX322" s="96"/>
      <c r="TTY322" s="96"/>
      <c r="TTZ322" s="96"/>
      <c r="TUA322" s="96"/>
      <c r="TUB322" s="96"/>
      <c r="TUC322" s="96"/>
      <c r="TUD322" s="96"/>
      <c r="TUE322" s="96"/>
      <c r="TUF322" s="96"/>
      <c r="TUG322" s="96"/>
      <c r="TUH322" s="96"/>
      <c r="TUI322" s="96"/>
      <c r="TUJ322" s="96"/>
      <c r="TUK322" s="96"/>
      <c r="TUL322" s="96"/>
      <c r="TUM322" s="96"/>
      <c r="TUN322" s="96"/>
      <c r="TUO322" s="96"/>
      <c r="TUP322" s="96"/>
      <c r="TUQ322" s="96"/>
      <c r="TUR322" s="96"/>
      <c r="TUS322" s="96"/>
      <c r="TUT322" s="96"/>
      <c r="TUU322" s="96"/>
      <c r="TUV322" s="96"/>
      <c r="TUW322" s="96"/>
      <c r="TUX322" s="96"/>
      <c r="TUY322" s="96"/>
      <c r="TUZ322" s="96"/>
      <c r="TVA322" s="96"/>
      <c r="TVB322" s="96"/>
      <c r="TVC322" s="96"/>
      <c r="TVD322" s="96"/>
      <c r="TVE322" s="96"/>
      <c r="TVF322" s="96"/>
      <c r="TVG322" s="96"/>
      <c r="TVH322" s="96"/>
      <c r="TVI322" s="96"/>
      <c r="TVJ322" s="96"/>
      <c r="TVK322" s="96"/>
      <c r="TVL322" s="96"/>
      <c r="TVM322" s="96"/>
      <c r="TVN322" s="96"/>
      <c r="TVO322" s="96"/>
      <c r="TVP322" s="96"/>
      <c r="TVQ322" s="96"/>
      <c r="TVR322" s="96"/>
      <c r="TVS322" s="96"/>
      <c r="TVT322" s="96"/>
      <c r="TVU322" s="96"/>
      <c r="TVV322" s="96"/>
      <c r="TVW322" s="96"/>
      <c r="TVX322" s="96"/>
      <c r="TVY322" s="96"/>
      <c r="TVZ322" s="96"/>
      <c r="TWA322" s="96"/>
      <c r="TWB322" s="96"/>
      <c r="TWC322" s="96"/>
      <c r="TWD322" s="96"/>
      <c r="TWE322" s="96"/>
      <c r="TWF322" s="96"/>
      <c r="TWG322" s="96"/>
      <c r="TWH322" s="96"/>
      <c r="TWI322" s="96"/>
      <c r="TWJ322" s="96"/>
      <c r="TWK322" s="96"/>
      <c r="TWL322" s="96"/>
      <c r="TWM322" s="96"/>
      <c r="TWN322" s="96"/>
      <c r="TWO322" s="96"/>
      <c r="TWP322" s="96"/>
      <c r="TWQ322" s="96"/>
      <c r="TWR322" s="96"/>
      <c r="TWS322" s="96"/>
      <c r="TWT322" s="96"/>
      <c r="TWU322" s="96"/>
      <c r="TWV322" s="96"/>
      <c r="TWW322" s="96"/>
      <c r="TWX322" s="96"/>
      <c r="TWY322" s="96"/>
      <c r="TWZ322" s="96"/>
      <c r="TXA322" s="96"/>
      <c r="TXB322" s="96"/>
      <c r="TXC322" s="96"/>
      <c r="TXD322" s="96"/>
      <c r="TXE322" s="96"/>
      <c r="TXF322" s="96"/>
      <c r="TXG322" s="96"/>
      <c r="TXH322" s="96"/>
      <c r="TXI322" s="96"/>
      <c r="TXJ322" s="96"/>
      <c r="TXK322" s="96"/>
      <c r="TXL322" s="96"/>
      <c r="TXM322" s="96"/>
      <c r="TXN322" s="96"/>
      <c r="TXO322" s="96"/>
      <c r="TXP322" s="96"/>
      <c r="TXQ322" s="96"/>
      <c r="TXR322" s="96"/>
      <c r="TXS322" s="96"/>
      <c r="TXT322" s="96"/>
      <c r="TXU322" s="96"/>
      <c r="TXV322" s="96"/>
      <c r="TXW322" s="96"/>
      <c r="TXX322" s="96"/>
      <c r="TXY322" s="96"/>
      <c r="TXZ322" s="96"/>
      <c r="TYA322" s="96"/>
      <c r="TYB322" s="96"/>
      <c r="TYC322" s="96"/>
      <c r="TYD322" s="96"/>
      <c r="TYE322" s="96"/>
      <c r="TYF322" s="96"/>
      <c r="TYG322" s="96"/>
      <c r="TYH322" s="96"/>
      <c r="TYI322" s="96"/>
      <c r="TYJ322" s="96"/>
      <c r="TYK322" s="96"/>
      <c r="TYL322" s="96"/>
      <c r="TYM322" s="96"/>
      <c r="TYN322" s="96"/>
      <c r="TYO322" s="96"/>
      <c r="TYP322" s="96"/>
      <c r="TYQ322" s="96"/>
      <c r="TYR322" s="96"/>
      <c r="TYS322" s="96"/>
      <c r="TYT322" s="96"/>
      <c r="TYU322" s="96"/>
      <c r="TYV322" s="96"/>
      <c r="TYW322" s="96"/>
      <c r="TYX322" s="96"/>
      <c r="TYY322" s="96"/>
      <c r="TYZ322" s="96"/>
      <c r="TZA322" s="96"/>
      <c r="TZB322" s="96"/>
      <c r="TZC322" s="96"/>
      <c r="TZD322" s="96"/>
      <c r="TZE322" s="96"/>
      <c r="TZF322" s="96"/>
      <c r="TZG322" s="96"/>
      <c r="TZH322" s="96"/>
      <c r="TZI322" s="96"/>
      <c r="TZJ322" s="96"/>
      <c r="TZK322" s="96"/>
      <c r="TZL322" s="96"/>
      <c r="TZM322" s="96"/>
      <c r="TZN322" s="96"/>
      <c r="TZO322" s="96"/>
      <c r="TZP322" s="96"/>
      <c r="TZQ322" s="96"/>
      <c r="TZR322" s="96"/>
      <c r="TZS322" s="96"/>
      <c r="TZT322" s="96"/>
      <c r="TZU322" s="96"/>
      <c r="TZV322" s="96"/>
      <c r="TZW322" s="96"/>
      <c r="TZX322" s="96"/>
      <c r="TZY322" s="96"/>
      <c r="TZZ322" s="96"/>
      <c r="UAA322" s="96"/>
      <c r="UAB322" s="96"/>
      <c r="UAC322" s="96"/>
      <c r="UAD322" s="96"/>
      <c r="UAE322" s="96"/>
      <c r="UAF322" s="96"/>
      <c r="UAG322" s="96"/>
      <c r="UAH322" s="96"/>
      <c r="UAI322" s="96"/>
      <c r="UAJ322" s="96"/>
      <c r="UAK322" s="96"/>
      <c r="UAL322" s="96"/>
      <c r="UAM322" s="96"/>
      <c r="UAN322" s="96"/>
      <c r="UAO322" s="96"/>
      <c r="UAP322" s="96"/>
      <c r="UAQ322" s="96"/>
      <c r="UAR322" s="96"/>
      <c r="UAS322" s="96"/>
      <c r="UAT322" s="96"/>
      <c r="UAU322" s="96"/>
      <c r="UAV322" s="96"/>
      <c r="UAW322" s="96"/>
      <c r="UAX322" s="96"/>
      <c r="UAY322" s="96"/>
      <c r="UAZ322" s="96"/>
      <c r="UBA322" s="96"/>
      <c r="UBB322" s="96"/>
      <c r="UBC322" s="96"/>
      <c r="UBD322" s="96"/>
      <c r="UBE322" s="96"/>
      <c r="UBF322" s="96"/>
      <c r="UBG322" s="96"/>
      <c r="UBH322" s="96"/>
      <c r="UBI322" s="96"/>
      <c r="UBJ322" s="96"/>
      <c r="UBK322" s="96"/>
      <c r="UBL322" s="96"/>
      <c r="UBM322" s="96"/>
      <c r="UBN322" s="96"/>
      <c r="UBO322" s="96"/>
      <c r="UBP322" s="96"/>
      <c r="UBQ322" s="96"/>
      <c r="UBR322" s="96"/>
      <c r="UBS322" s="96"/>
      <c r="UBT322" s="96"/>
      <c r="UBU322" s="96"/>
      <c r="UBV322" s="96"/>
      <c r="UBW322" s="96"/>
      <c r="UBX322" s="96"/>
      <c r="UBY322" s="96"/>
      <c r="UBZ322" s="96"/>
      <c r="UCA322" s="96"/>
      <c r="UCB322" s="96"/>
      <c r="UCC322" s="96"/>
      <c r="UCD322" s="96"/>
      <c r="UCE322" s="96"/>
      <c r="UCF322" s="96"/>
      <c r="UCG322" s="96"/>
      <c r="UCH322" s="96"/>
      <c r="UCI322" s="96"/>
      <c r="UCJ322" s="96"/>
      <c r="UCK322" s="96"/>
      <c r="UCL322" s="96"/>
      <c r="UCM322" s="96"/>
      <c r="UCN322" s="96"/>
      <c r="UCO322" s="96"/>
      <c r="UCP322" s="96"/>
      <c r="UCQ322" s="96"/>
      <c r="UCR322" s="96"/>
      <c r="UCS322" s="96"/>
      <c r="UCT322" s="96"/>
      <c r="UCU322" s="96"/>
      <c r="UCV322" s="96"/>
      <c r="UCW322" s="96"/>
      <c r="UCX322" s="96"/>
      <c r="UCY322" s="96"/>
      <c r="UCZ322" s="96"/>
      <c r="UDA322" s="96"/>
      <c r="UDB322" s="96"/>
      <c r="UDC322" s="96"/>
      <c r="UDD322" s="96"/>
      <c r="UDE322" s="96"/>
      <c r="UDF322" s="96"/>
      <c r="UDG322" s="96"/>
      <c r="UDH322" s="96"/>
      <c r="UDI322" s="96"/>
      <c r="UDJ322" s="96"/>
      <c r="UDK322" s="96"/>
      <c r="UDL322" s="96"/>
      <c r="UDM322" s="96"/>
      <c r="UDN322" s="96"/>
      <c r="UDO322" s="96"/>
      <c r="UDP322" s="96"/>
      <c r="UDQ322" s="96"/>
      <c r="UDR322" s="96"/>
      <c r="UDS322" s="96"/>
      <c r="UDT322" s="96"/>
      <c r="UDU322" s="96"/>
      <c r="UDV322" s="96"/>
      <c r="UDW322" s="96"/>
      <c r="UDX322" s="96"/>
      <c r="UDY322" s="96"/>
      <c r="UDZ322" s="96"/>
      <c r="UEA322" s="96"/>
      <c r="UEB322" s="96"/>
      <c r="UEC322" s="96"/>
      <c r="UED322" s="96"/>
      <c r="UEE322" s="96"/>
      <c r="UEF322" s="96"/>
      <c r="UEG322" s="96"/>
      <c r="UEH322" s="96"/>
      <c r="UEI322" s="96"/>
      <c r="UEJ322" s="96"/>
      <c r="UEK322" s="96"/>
      <c r="UEL322" s="96"/>
      <c r="UEM322" s="96"/>
      <c r="UEN322" s="96"/>
      <c r="UEO322" s="96"/>
      <c r="UEP322" s="96"/>
      <c r="UEQ322" s="96"/>
      <c r="UER322" s="96"/>
      <c r="UES322" s="96"/>
      <c r="UET322" s="96"/>
      <c r="UEU322" s="96"/>
      <c r="UEV322" s="96"/>
      <c r="UEW322" s="96"/>
      <c r="UEX322" s="96"/>
      <c r="UEY322" s="96"/>
      <c r="UEZ322" s="96"/>
      <c r="UFA322" s="96"/>
      <c r="UFB322" s="96"/>
      <c r="UFC322" s="96"/>
      <c r="UFD322" s="96"/>
      <c r="UFE322" s="96"/>
      <c r="UFF322" s="96"/>
      <c r="UFG322" s="96"/>
      <c r="UFH322" s="96"/>
      <c r="UFI322" s="96"/>
      <c r="UFJ322" s="96"/>
      <c r="UFK322" s="96"/>
      <c r="UFL322" s="96"/>
      <c r="UFM322" s="96"/>
      <c r="UFN322" s="96"/>
      <c r="UFO322" s="96"/>
      <c r="UFP322" s="96"/>
      <c r="UFQ322" s="96"/>
      <c r="UFR322" s="96"/>
      <c r="UFS322" s="96"/>
      <c r="UFT322" s="96"/>
      <c r="UFU322" s="96"/>
      <c r="UFV322" s="96"/>
      <c r="UFW322" s="96"/>
      <c r="UFX322" s="96"/>
      <c r="UFY322" s="96"/>
      <c r="UFZ322" s="96"/>
      <c r="UGA322" s="96"/>
      <c r="UGB322" s="96"/>
      <c r="UGC322" s="96"/>
      <c r="UGD322" s="96"/>
      <c r="UGE322" s="96"/>
      <c r="UGF322" s="96"/>
      <c r="UGG322" s="96"/>
      <c r="UGH322" s="96"/>
      <c r="UGI322" s="96"/>
      <c r="UGJ322" s="96"/>
      <c r="UGK322" s="96"/>
      <c r="UGL322" s="96"/>
      <c r="UGM322" s="96"/>
      <c r="UGN322" s="96"/>
      <c r="UGO322" s="96"/>
      <c r="UGP322" s="96"/>
      <c r="UGQ322" s="96"/>
      <c r="UGR322" s="96"/>
      <c r="UGS322" s="96"/>
      <c r="UGT322" s="96"/>
      <c r="UGU322" s="96"/>
      <c r="UGV322" s="96"/>
      <c r="UGW322" s="96"/>
      <c r="UGX322" s="96"/>
      <c r="UGY322" s="96"/>
      <c r="UGZ322" s="96"/>
      <c r="UHA322" s="96"/>
      <c r="UHB322" s="96"/>
      <c r="UHC322" s="96"/>
      <c r="UHD322" s="96"/>
      <c r="UHE322" s="96"/>
      <c r="UHF322" s="96"/>
      <c r="UHG322" s="96"/>
      <c r="UHH322" s="96"/>
      <c r="UHI322" s="96"/>
      <c r="UHJ322" s="96"/>
      <c r="UHK322" s="96"/>
      <c r="UHL322" s="96"/>
      <c r="UHM322" s="96"/>
      <c r="UHN322" s="96"/>
      <c r="UHO322" s="96"/>
      <c r="UHP322" s="96"/>
      <c r="UHQ322" s="96"/>
      <c r="UHR322" s="96"/>
      <c r="UHS322" s="96"/>
      <c r="UHT322" s="96"/>
      <c r="UHU322" s="96"/>
      <c r="UHV322" s="96"/>
      <c r="UHW322" s="96"/>
      <c r="UHX322" s="96"/>
      <c r="UHY322" s="96"/>
      <c r="UHZ322" s="96"/>
      <c r="UIA322" s="96"/>
      <c r="UIB322" s="96"/>
      <c r="UIC322" s="96"/>
      <c r="UID322" s="96"/>
      <c r="UIE322" s="96"/>
      <c r="UIF322" s="96"/>
      <c r="UIG322" s="96"/>
      <c r="UIH322" s="96"/>
      <c r="UII322" s="96"/>
      <c r="UIJ322" s="96"/>
      <c r="UIK322" s="96"/>
      <c r="UIL322" s="96"/>
      <c r="UIM322" s="96"/>
      <c r="UIN322" s="96"/>
      <c r="UIO322" s="96"/>
      <c r="UIP322" s="96"/>
      <c r="UIQ322" s="96"/>
      <c r="UIR322" s="96"/>
      <c r="UIS322" s="96"/>
      <c r="UIT322" s="96"/>
      <c r="UIU322" s="96"/>
      <c r="UIV322" s="96"/>
      <c r="UIW322" s="96"/>
      <c r="UIX322" s="96"/>
      <c r="UIY322" s="96"/>
      <c r="UIZ322" s="96"/>
      <c r="UJA322" s="96"/>
      <c r="UJB322" s="96"/>
      <c r="UJC322" s="96"/>
      <c r="UJD322" s="96"/>
      <c r="UJE322" s="96"/>
      <c r="UJF322" s="96"/>
      <c r="UJG322" s="96"/>
      <c r="UJH322" s="96"/>
      <c r="UJI322" s="96"/>
      <c r="UJJ322" s="96"/>
      <c r="UJK322" s="96"/>
      <c r="UJL322" s="96"/>
      <c r="UJM322" s="96"/>
      <c r="UJN322" s="96"/>
      <c r="UJO322" s="96"/>
      <c r="UJP322" s="96"/>
      <c r="UJQ322" s="96"/>
      <c r="UJR322" s="96"/>
      <c r="UJS322" s="96"/>
      <c r="UJT322" s="96"/>
      <c r="UJU322" s="96"/>
      <c r="UJV322" s="96"/>
      <c r="UJW322" s="96"/>
      <c r="UJX322" s="96"/>
      <c r="UJY322" s="96"/>
      <c r="UJZ322" s="96"/>
      <c r="UKA322" s="96"/>
      <c r="UKB322" s="96"/>
      <c r="UKC322" s="96"/>
      <c r="UKD322" s="96"/>
      <c r="UKE322" s="96"/>
      <c r="UKF322" s="96"/>
      <c r="UKG322" s="96"/>
      <c r="UKH322" s="96"/>
      <c r="UKI322" s="96"/>
      <c r="UKJ322" s="96"/>
      <c r="UKK322" s="96"/>
      <c r="UKL322" s="96"/>
      <c r="UKM322" s="96"/>
      <c r="UKN322" s="96"/>
      <c r="UKO322" s="96"/>
      <c r="UKP322" s="96"/>
      <c r="UKQ322" s="96"/>
      <c r="UKR322" s="96"/>
      <c r="UKS322" s="96"/>
      <c r="UKT322" s="96"/>
      <c r="UKU322" s="96"/>
      <c r="UKV322" s="96"/>
      <c r="UKW322" s="96"/>
      <c r="UKX322" s="96"/>
      <c r="UKY322" s="96"/>
      <c r="UKZ322" s="96"/>
      <c r="ULA322" s="96"/>
      <c r="ULB322" s="96"/>
      <c r="ULC322" s="96"/>
      <c r="ULD322" s="96"/>
      <c r="ULE322" s="96"/>
      <c r="ULF322" s="96"/>
      <c r="ULG322" s="96"/>
      <c r="ULH322" s="96"/>
      <c r="ULI322" s="96"/>
      <c r="ULJ322" s="96"/>
      <c r="ULK322" s="96"/>
      <c r="ULL322" s="96"/>
      <c r="ULM322" s="96"/>
      <c r="ULN322" s="96"/>
      <c r="ULO322" s="96"/>
      <c r="ULP322" s="96"/>
      <c r="ULQ322" s="96"/>
      <c r="ULR322" s="96"/>
      <c r="ULS322" s="96"/>
      <c r="ULT322" s="96"/>
      <c r="ULU322" s="96"/>
      <c r="ULV322" s="96"/>
      <c r="ULW322" s="96"/>
      <c r="ULX322" s="96"/>
      <c r="ULY322" s="96"/>
      <c r="ULZ322" s="96"/>
      <c r="UMA322" s="96"/>
      <c r="UMB322" s="96"/>
      <c r="UMC322" s="96"/>
      <c r="UMD322" s="96"/>
      <c r="UME322" s="96"/>
      <c r="UMF322" s="96"/>
      <c r="UMG322" s="96"/>
      <c r="UMH322" s="96"/>
      <c r="UMI322" s="96"/>
      <c r="UMJ322" s="96"/>
      <c r="UMK322" s="96"/>
      <c r="UML322" s="96"/>
      <c r="UMM322" s="96"/>
      <c r="UMN322" s="96"/>
      <c r="UMO322" s="96"/>
      <c r="UMP322" s="96"/>
      <c r="UMQ322" s="96"/>
      <c r="UMR322" s="96"/>
      <c r="UMS322" s="96"/>
      <c r="UMT322" s="96"/>
      <c r="UMU322" s="96"/>
      <c r="UMV322" s="96"/>
      <c r="UMW322" s="96"/>
      <c r="UMX322" s="96"/>
      <c r="UMY322" s="96"/>
      <c r="UMZ322" s="96"/>
      <c r="UNA322" s="96"/>
      <c r="UNB322" s="96"/>
      <c r="UNC322" s="96"/>
      <c r="UND322" s="96"/>
      <c r="UNE322" s="96"/>
      <c r="UNF322" s="96"/>
      <c r="UNG322" s="96"/>
      <c r="UNH322" s="96"/>
      <c r="UNI322" s="96"/>
      <c r="UNJ322" s="96"/>
      <c r="UNK322" s="96"/>
      <c r="UNL322" s="96"/>
      <c r="UNM322" s="96"/>
      <c r="UNN322" s="96"/>
      <c r="UNO322" s="96"/>
      <c r="UNP322" s="96"/>
      <c r="UNQ322" s="96"/>
      <c r="UNR322" s="96"/>
      <c r="UNS322" s="96"/>
      <c r="UNT322" s="96"/>
      <c r="UNU322" s="96"/>
      <c r="UNV322" s="96"/>
      <c r="UNW322" s="96"/>
      <c r="UNX322" s="96"/>
      <c r="UNY322" s="96"/>
      <c r="UNZ322" s="96"/>
      <c r="UOA322" s="96"/>
      <c r="UOB322" s="96"/>
      <c r="UOC322" s="96"/>
      <c r="UOD322" s="96"/>
      <c r="UOE322" s="96"/>
      <c r="UOF322" s="96"/>
      <c r="UOG322" s="96"/>
      <c r="UOH322" s="96"/>
      <c r="UOI322" s="96"/>
      <c r="UOJ322" s="96"/>
      <c r="UOK322" s="96"/>
      <c r="UOL322" s="96"/>
      <c r="UOM322" s="96"/>
      <c r="UON322" s="96"/>
      <c r="UOO322" s="96"/>
      <c r="UOP322" s="96"/>
      <c r="UOQ322" s="96"/>
      <c r="UOR322" s="96"/>
      <c r="UOS322" s="96"/>
      <c r="UOT322" s="96"/>
      <c r="UOU322" s="96"/>
      <c r="UOV322" s="96"/>
      <c r="UOW322" s="96"/>
      <c r="UOX322" s="96"/>
      <c r="UOY322" s="96"/>
      <c r="UOZ322" s="96"/>
      <c r="UPA322" s="96"/>
      <c r="UPB322" s="96"/>
      <c r="UPC322" s="96"/>
      <c r="UPD322" s="96"/>
      <c r="UPE322" s="96"/>
      <c r="UPF322" s="96"/>
      <c r="UPG322" s="96"/>
      <c r="UPH322" s="96"/>
      <c r="UPI322" s="96"/>
      <c r="UPJ322" s="96"/>
      <c r="UPK322" s="96"/>
      <c r="UPL322" s="96"/>
      <c r="UPM322" s="96"/>
      <c r="UPN322" s="96"/>
      <c r="UPO322" s="96"/>
      <c r="UPP322" s="96"/>
      <c r="UPQ322" s="96"/>
      <c r="UPR322" s="96"/>
      <c r="UPS322" s="96"/>
      <c r="UPT322" s="96"/>
      <c r="UPU322" s="96"/>
      <c r="UPV322" s="96"/>
      <c r="UPW322" s="96"/>
      <c r="UPX322" s="96"/>
      <c r="UPY322" s="96"/>
      <c r="UPZ322" s="96"/>
      <c r="UQA322" s="96"/>
      <c r="UQB322" s="96"/>
      <c r="UQC322" s="96"/>
      <c r="UQD322" s="96"/>
      <c r="UQE322" s="96"/>
      <c r="UQF322" s="96"/>
      <c r="UQG322" s="96"/>
      <c r="UQH322" s="96"/>
      <c r="UQI322" s="96"/>
      <c r="UQJ322" s="96"/>
      <c r="UQK322" s="96"/>
      <c r="UQL322" s="96"/>
      <c r="UQM322" s="96"/>
      <c r="UQN322" s="96"/>
      <c r="UQO322" s="96"/>
      <c r="UQP322" s="96"/>
      <c r="UQQ322" s="96"/>
      <c r="UQR322" s="96"/>
      <c r="UQS322" s="96"/>
      <c r="UQT322" s="96"/>
      <c r="UQU322" s="96"/>
      <c r="UQV322" s="96"/>
      <c r="UQW322" s="96"/>
      <c r="UQX322" s="96"/>
      <c r="UQY322" s="96"/>
      <c r="UQZ322" s="96"/>
      <c r="URA322" s="96"/>
      <c r="URB322" s="96"/>
      <c r="URC322" s="96"/>
      <c r="URD322" s="96"/>
      <c r="URE322" s="96"/>
      <c r="URF322" s="96"/>
      <c r="URG322" s="96"/>
      <c r="URH322" s="96"/>
      <c r="URI322" s="96"/>
      <c r="URJ322" s="96"/>
      <c r="URK322" s="96"/>
      <c r="URL322" s="96"/>
      <c r="URM322" s="96"/>
      <c r="URN322" s="96"/>
      <c r="URO322" s="96"/>
      <c r="URP322" s="96"/>
      <c r="URQ322" s="96"/>
      <c r="URR322" s="96"/>
      <c r="URS322" s="96"/>
      <c r="URT322" s="96"/>
      <c r="URU322" s="96"/>
      <c r="URV322" s="96"/>
      <c r="URW322" s="96"/>
      <c r="URX322" s="96"/>
      <c r="URY322" s="96"/>
      <c r="URZ322" s="96"/>
      <c r="USA322" s="96"/>
      <c r="USB322" s="96"/>
      <c r="USC322" s="96"/>
      <c r="USD322" s="96"/>
      <c r="USE322" s="96"/>
      <c r="USF322" s="96"/>
      <c r="USG322" s="96"/>
      <c r="USH322" s="96"/>
      <c r="USI322" s="96"/>
      <c r="USJ322" s="96"/>
      <c r="USK322" s="96"/>
      <c r="USL322" s="96"/>
      <c r="USM322" s="96"/>
      <c r="USN322" s="96"/>
      <c r="USO322" s="96"/>
      <c r="USP322" s="96"/>
      <c r="USQ322" s="96"/>
      <c r="USR322" s="96"/>
      <c r="USS322" s="96"/>
      <c r="UST322" s="96"/>
      <c r="USU322" s="96"/>
      <c r="USV322" s="96"/>
      <c r="USW322" s="96"/>
      <c r="USX322" s="96"/>
      <c r="USY322" s="96"/>
      <c r="USZ322" s="96"/>
      <c r="UTA322" s="96"/>
      <c r="UTB322" s="96"/>
      <c r="UTC322" s="96"/>
      <c r="UTD322" s="96"/>
      <c r="UTE322" s="96"/>
      <c r="UTF322" s="96"/>
      <c r="UTG322" s="96"/>
      <c r="UTH322" s="96"/>
      <c r="UTI322" s="96"/>
      <c r="UTJ322" s="96"/>
      <c r="UTK322" s="96"/>
      <c r="UTL322" s="96"/>
      <c r="UTM322" s="96"/>
      <c r="UTN322" s="96"/>
      <c r="UTO322" s="96"/>
      <c r="UTP322" s="96"/>
      <c r="UTQ322" s="96"/>
      <c r="UTR322" s="96"/>
      <c r="UTS322" s="96"/>
      <c r="UTT322" s="96"/>
      <c r="UTU322" s="96"/>
      <c r="UTV322" s="96"/>
      <c r="UTW322" s="96"/>
      <c r="UTX322" s="96"/>
      <c r="UTY322" s="96"/>
      <c r="UTZ322" s="96"/>
      <c r="UUA322" s="96"/>
      <c r="UUB322" s="96"/>
      <c r="UUC322" s="96"/>
      <c r="UUD322" s="96"/>
      <c r="UUE322" s="96"/>
      <c r="UUF322" s="96"/>
      <c r="UUG322" s="96"/>
      <c r="UUH322" s="96"/>
      <c r="UUI322" s="96"/>
      <c r="UUJ322" s="96"/>
      <c r="UUK322" s="96"/>
      <c r="UUL322" s="96"/>
      <c r="UUM322" s="96"/>
      <c r="UUN322" s="96"/>
      <c r="UUO322" s="96"/>
      <c r="UUP322" s="96"/>
      <c r="UUQ322" s="96"/>
      <c r="UUR322" s="96"/>
      <c r="UUS322" s="96"/>
      <c r="UUT322" s="96"/>
      <c r="UUU322" s="96"/>
      <c r="UUV322" s="96"/>
      <c r="UUW322" s="96"/>
      <c r="UUX322" s="96"/>
      <c r="UUY322" s="96"/>
      <c r="UUZ322" s="96"/>
      <c r="UVA322" s="96"/>
      <c r="UVB322" s="96"/>
      <c r="UVC322" s="96"/>
      <c r="UVD322" s="96"/>
      <c r="UVE322" s="96"/>
      <c r="UVF322" s="96"/>
      <c r="UVG322" s="96"/>
      <c r="UVH322" s="96"/>
      <c r="UVI322" s="96"/>
      <c r="UVJ322" s="96"/>
      <c r="UVK322" s="96"/>
      <c r="UVL322" s="96"/>
      <c r="UVM322" s="96"/>
      <c r="UVN322" s="96"/>
      <c r="UVO322" s="96"/>
      <c r="UVP322" s="96"/>
      <c r="UVQ322" s="96"/>
      <c r="UVR322" s="96"/>
      <c r="UVS322" s="96"/>
      <c r="UVT322" s="96"/>
      <c r="UVU322" s="96"/>
      <c r="UVV322" s="96"/>
      <c r="UVW322" s="96"/>
      <c r="UVX322" s="96"/>
      <c r="UVY322" s="96"/>
      <c r="UVZ322" s="96"/>
      <c r="UWA322" s="96"/>
      <c r="UWB322" s="96"/>
      <c r="UWC322" s="96"/>
      <c r="UWD322" s="96"/>
      <c r="UWE322" s="96"/>
      <c r="UWF322" s="96"/>
      <c r="UWG322" s="96"/>
      <c r="UWH322" s="96"/>
      <c r="UWI322" s="96"/>
      <c r="UWJ322" s="96"/>
      <c r="UWK322" s="96"/>
      <c r="UWL322" s="96"/>
      <c r="UWM322" s="96"/>
      <c r="UWN322" s="96"/>
      <c r="UWO322" s="96"/>
      <c r="UWP322" s="96"/>
      <c r="UWQ322" s="96"/>
      <c r="UWR322" s="96"/>
      <c r="UWS322" s="96"/>
      <c r="UWT322" s="96"/>
      <c r="UWU322" s="96"/>
      <c r="UWV322" s="96"/>
      <c r="UWW322" s="96"/>
      <c r="UWX322" s="96"/>
      <c r="UWY322" s="96"/>
      <c r="UWZ322" s="96"/>
      <c r="UXA322" s="96"/>
      <c r="UXB322" s="96"/>
      <c r="UXC322" s="96"/>
      <c r="UXD322" s="96"/>
      <c r="UXE322" s="96"/>
      <c r="UXF322" s="96"/>
      <c r="UXG322" s="96"/>
      <c r="UXH322" s="96"/>
      <c r="UXI322" s="96"/>
      <c r="UXJ322" s="96"/>
      <c r="UXK322" s="96"/>
      <c r="UXL322" s="96"/>
      <c r="UXM322" s="96"/>
      <c r="UXN322" s="96"/>
      <c r="UXO322" s="96"/>
      <c r="UXP322" s="96"/>
      <c r="UXQ322" s="96"/>
      <c r="UXR322" s="96"/>
      <c r="UXS322" s="96"/>
      <c r="UXT322" s="96"/>
      <c r="UXU322" s="96"/>
      <c r="UXV322" s="96"/>
      <c r="UXW322" s="96"/>
      <c r="UXX322" s="96"/>
      <c r="UXY322" s="96"/>
      <c r="UXZ322" s="96"/>
      <c r="UYA322" s="96"/>
      <c r="UYB322" s="96"/>
      <c r="UYC322" s="96"/>
      <c r="UYD322" s="96"/>
      <c r="UYE322" s="96"/>
      <c r="UYF322" s="96"/>
      <c r="UYG322" s="96"/>
      <c r="UYH322" s="96"/>
      <c r="UYI322" s="96"/>
      <c r="UYJ322" s="96"/>
      <c r="UYK322" s="96"/>
      <c r="UYL322" s="96"/>
      <c r="UYM322" s="96"/>
      <c r="UYN322" s="96"/>
      <c r="UYO322" s="96"/>
      <c r="UYP322" s="96"/>
      <c r="UYQ322" s="96"/>
      <c r="UYR322" s="96"/>
      <c r="UYS322" s="96"/>
      <c r="UYT322" s="96"/>
      <c r="UYU322" s="96"/>
      <c r="UYV322" s="96"/>
      <c r="UYW322" s="96"/>
      <c r="UYX322" s="96"/>
      <c r="UYY322" s="96"/>
      <c r="UYZ322" s="96"/>
      <c r="UZA322" s="96"/>
      <c r="UZB322" s="96"/>
      <c r="UZC322" s="96"/>
      <c r="UZD322" s="96"/>
      <c r="UZE322" s="96"/>
      <c r="UZF322" s="96"/>
      <c r="UZG322" s="96"/>
      <c r="UZH322" s="96"/>
      <c r="UZI322" s="96"/>
      <c r="UZJ322" s="96"/>
      <c r="UZK322" s="96"/>
      <c r="UZL322" s="96"/>
      <c r="UZM322" s="96"/>
      <c r="UZN322" s="96"/>
      <c r="UZO322" s="96"/>
      <c r="UZP322" s="96"/>
      <c r="UZQ322" s="96"/>
      <c r="UZR322" s="96"/>
      <c r="UZS322" s="96"/>
      <c r="UZT322" s="96"/>
      <c r="UZU322" s="96"/>
      <c r="UZV322" s="96"/>
      <c r="UZW322" s="96"/>
      <c r="UZX322" s="96"/>
      <c r="UZY322" s="96"/>
      <c r="UZZ322" s="96"/>
      <c r="VAA322" s="96"/>
      <c r="VAB322" s="96"/>
      <c r="VAC322" s="96"/>
      <c r="VAD322" s="96"/>
      <c r="VAE322" s="96"/>
      <c r="VAF322" s="96"/>
      <c r="VAG322" s="96"/>
      <c r="VAH322" s="96"/>
      <c r="VAI322" s="96"/>
      <c r="VAJ322" s="96"/>
      <c r="VAK322" s="96"/>
      <c r="VAL322" s="96"/>
      <c r="VAM322" s="96"/>
      <c r="VAN322" s="96"/>
      <c r="VAO322" s="96"/>
      <c r="VAP322" s="96"/>
      <c r="VAQ322" s="96"/>
      <c r="VAR322" s="96"/>
      <c r="VAS322" s="96"/>
      <c r="VAT322" s="96"/>
      <c r="VAU322" s="96"/>
      <c r="VAV322" s="96"/>
      <c r="VAW322" s="96"/>
      <c r="VAX322" s="96"/>
      <c r="VAY322" s="96"/>
      <c r="VAZ322" s="96"/>
      <c r="VBA322" s="96"/>
      <c r="VBB322" s="96"/>
      <c r="VBC322" s="96"/>
      <c r="VBD322" s="96"/>
      <c r="VBE322" s="96"/>
      <c r="VBF322" s="96"/>
      <c r="VBG322" s="96"/>
      <c r="VBH322" s="96"/>
      <c r="VBI322" s="96"/>
      <c r="VBJ322" s="96"/>
      <c r="VBK322" s="96"/>
      <c r="VBL322" s="96"/>
      <c r="VBM322" s="96"/>
      <c r="VBN322" s="96"/>
      <c r="VBO322" s="96"/>
      <c r="VBP322" s="96"/>
      <c r="VBQ322" s="96"/>
      <c r="VBR322" s="96"/>
      <c r="VBS322" s="96"/>
      <c r="VBT322" s="96"/>
      <c r="VBU322" s="96"/>
      <c r="VBV322" s="96"/>
      <c r="VBW322" s="96"/>
      <c r="VBX322" s="96"/>
      <c r="VBY322" s="96"/>
      <c r="VBZ322" s="96"/>
      <c r="VCA322" s="96"/>
      <c r="VCB322" s="96"/>
      <c r="VCC322" s="96"/>
      <c r="VCD322" s="96"/>
      <c r="VCE322" s="96"/>
      <c r="VCF322" s="96"/>
      <c r="VCG322" s="96"/>
      <c r="VCH322" s="96"/>
      <c r="VCI322" s="96"/>
      <c r="VCJ322" s="96"/>
      <c r="VCK322" s="96"/>
      <c r="VCL322" s="96"/>
      <c r="VCM322" s="96"/>
      <c r="VCN322" s="96"/>
      <c r="VCO322" s="96"/>
      <c r="VCP322" s="96"/>
      <c r="VCQ322" s="96"/>
      <c r="VCR322" s="96"/>
      <c r="VCS322" s="96"/>
      <c r="VCT322" s="96"/>
      <c r="VCU322" s="96"/>
      <c r="VCV322" s="96"/>
      <c r="VCW322" s="96"/>
      <c r="VCX322" s="96"/>
      <c r="VCY322" s="96"/>
      <c r="VCZ322" s="96"/>
      <c r="VDA322" s="96"/>
      <c r="VDB322" s="96"/>
      <c r="VDC322" s="96"/>
      <c r="VDD322" s="96"/>
      <c r="VDE322" s="96"/>
      <c r="VDF322" s="96"/>
      <c r="VDG322" s="96"/>
      <c r="VDH322" s="96"/>
      <c r="VDI322" s="96"/>
      <c r="VDJ322" s="96"/>
      <c r="VDK322" s="96"/>
      <c r="VDL322" s="96"/>
      <c r="VDM322" s="96"/>
      <c r="VDN322" s="96"/>
      <c r="VDO322" s="96"/>
      <c r="VDP322" s="96"/>
      <c r="VDQ322" s="96"/>
      <c r="VDR322" s="96"/>
      <c r="VDS322" s="96"/>
      <c r="VDT322" s="96"/>
      <c r="VDU322" s="96"/>
      <c r="VDV322" s="96"/>
      <c r="VDW322" s="96"/>
      <c r="VDX322" s="96"/>
      <c r="VDY322" s="96"/>
      <c r="VDZ322" s="96"/>
      <c r="VEA322" s="96"/>
      <c r="VEB322" s="96"/>
      <c r="VEC322" s="96"/>
      <c r="VED322" s="96"/>
      <c r="VEE322" s="96"/>
      <c r="VEF322" s="96"/>
      <c r="VEG322" s="96"/>
      <c r="VEH322" s="96"/>
      <c r="VEI322" s="96"/>
      <c r="VEJ322" s="96"/>
      <c r="VEK322" s="96"/>
      <c r="VEL322" s="96"/>
      <c r="VEM322" s="96"/>
      <c r="VEN322" s="96"/>
      <c r="VEO322" s="96"/>
      <c r="VEP322" s="96"/>
      <c r="VEQ322" s="96"/>
      <c r="VER322" s="96"/>
      <c r="VES322" s="96"/>
      <c r="VET322" s="96"/>
      <c r="VEU322" s="96"/>
      <c r="VEV322" s="96"/>
      <c r="VEW322" s="96"/>
      <c r="VEX322" s="96"/>
      <c r="VEY322" s="96"/>
      <c r="VEZ322" s="96"/>
      <c r="VFA322" s="96"/>
      <c r="VFB322" s="96"/>
      <c r="VFC322" s="96"/>
      <c r="VFD322" s="96"/>
      <c r="VFE322" s="96"/>
      <c r="VFF322" s="96"/>
      <c r="VFG322" s="96"/>
      <c r="VFH322" s="96"/>
      <c r="VFI322" s="96"/>
      <c r="VFJ322" s="96"/>
      <c r="VFK322" s="96"/>
      <c r="VFL322" s="96"/>
      <c r="VFM322" s="96"/>
      <c r="VFN322" s="96"/>
      <c r="VFO322" s="96"/>
      <c r="VFP322" s="96"/>
      <c r="VFQ322" s="96"/>
      <c r="VFR322" s="96"/>
      <c r="VFS322" s="96"/>
      <c r="VFT322" s="96"/>
      <c r="VFU322" s="96"/>
      <c r="VFV322" s="96"/>
      <c r="VFW322" s="96"/>
      <c r="VFX322" s="96"/>
      <c r="VFY322" s="96"/>
      <c r="VFZ322" s="96"/>
      <c r="VGA322" s="96"/>
      <c r="VGB322" s="96"/>
      <c r="VGC322" s="96"/>
      <c r="VGD322" s="96"/>
      <c r="VGE322" s="96"/>
      <c r="VGF322" s="96"/>
      <c r="VGG322" s="96"/>
      <c r="VGH322" s="96"/>
      <c r="VGI322" s="96"/>
      <c r="VGJ322" s="96"/>
      <c r="VGK322" s="96"/>
      <c r="VGL322" s="96"/>
      <c r="VGM322" s="96"/>
      <c r="VGN322" s="96"/>
      <c r="VGO322" s="96"/>
      <c r="VGP322" s="96"/>
      <c r="VGQ322" s="96"/>
      <c r="VGR322" s="96"/>
      <c r="VGS322" s="96"/>
      <c r="VGT322" s="96"/>
      <c r="VGU322" s="96"/>
      <c r="VGV322" s="96"/>
      <c r="VGW322" s="96"/>
      <c r="VGX322" s="96"/>
      <c r="VGY322" s="96"/>
      <c r="VGZ322" s="96"/>
      <c r="VHA322" s="96"/>
      <c r="VHB322" s="96"/>
      <c r="VHC322" s="96"/>
      <c r="VHD322" s="96"/>
      <c r="VHE322" s="96"/>
      <c r="VHF322" s="96"/>
      <c r="VHG322" s="96"/>
      <c r="VHH322" s="96"/>
      <c r="VHI322" s="96"/>
      <c r="VHJ322" s="96"/>
      <c r="VHK322" s="96"/>
      <c r="VHL322" s="96"/>
      <c r="VHM322" s="96"/>
      <c r="VHN322" s="96"/>
      <c r="VHO322" s="96"/>
      <c r="VHP322" s="96"/>
      <c r="VHQ322" s="96"/>
      <c r="VHR322" s="96"/>
      <c r="VHS322" s="96"/>
      <c r="VHT322" s="96"/>
      <c r="VHU322" s="96"/>
      <c r="VHV322" s="96"/>
      <c r="VHW322" s="96"/>
      <c r="VHX322" s="96"/>
      <c r="VHY322" s="96"/>
      <c r="VHZ322" s="96"/>
      <c r="VIA322" s="96"/>
      <c r="VIB322" s="96"/>
      <c r="VIC322" s="96"/>
      <c r="VID322" s="96"/>
      <c r="VIE322" s="96"/>
      <c r="VIF322" s="96"/>
      <c r="VIG322" s="96"/>
      <c r="VIH322" s="96"/>
      <c r="VII322" s="96"/>
      <c r="VIJ322" s="96"/>
      <c r="VIK322" s="96"/>
      <c r="VIL322" s="96"/>
      <c r="VIM322" s="96"/>
      <c r="VIN322" s="96"/>
      <c r="VIO322" s="96"/>
      <c r="VIP322" s="96"/>
      <c r="VIQ322" s="96"/>
      <c r="VIR322" s="96"/>
      <c r="VIS322" s="96"/>
      <c r="VIT322" s="96"/>
      <c r="VIU322" s="96"/>
      <c r="VIV322" s="96"/>
      <c r="VIW322" s="96"/>
      <c r="VIX322" s="96"/>
      <c r="VIY322" s="96"/>
      <c r="VIZ322" s="96"/>
      <c r="VJA322" s="96"/>
      <c r="VJB322" s="96"/>
      <c r="VJC322" s="96"/>
      <c r="VJD322" s="96"/>
      <c r="VJE322" s="96"/>
      <c r="VJF322" s="96"/>
      <c r="VJG322" s="96"/>
      <c r="VJH322" s="96"/>
      <c r="VJI322" s="96"/>
      <c r="VJJ322" s="96"/>
      <c r="VJK322" s="96"/>
      <c r="VJL322" s="96"/>
      <c r="VJM322" s="96"/>
      <c r="VJN322" s="96"/>
      <c r="VJO322" s="96"/>
      <c r="VJP322" s="96"/>
      <c r="VJQ322" s="96"/>
      <c r="VJR322" s="96"/>
      <c r="VJS322" s="96"/>
      <c r="VJT322" s="96"/>
      <c r="VJU322" s="96"/>
      <c r="VJV322" s="96"/>
      <c r="VJW322" s="96"/>
      <c r="VJX322" s="96"/>
      <c r="VJY322" s="96"/>
      <c r="VJZ322" s="96"/>
      <c r="VKA322" s="96"/>
      <c r="VKB322" s="96"/>
      <c r="VKC322" s="96"/>
      <c r="VKD322" s="96"/>
      <c r="VKE322" s="96"/>
      <c r="VKF322" s="96"/>
      <c r="VKG322" s="96"/>
      <c r="VKH322" s="96"/>
      <c r="VKI322" s="96"/>
      <c r="VKJ322" s="96"/>
      <c r="VKK322" s="96"/>
      <c r="VKL322" s="96"/>
      <c r="VKM322" s="96"/>
      <c r="VKN322" s="96"/>
      <c r="VKO322" s="96"/>
      <c r="VKP322" s="96"/>
      <c r="VKQ322" s="96"/>
      <c r="VKR322" s="96"/>
      <c r="VKS322" s="96"/>
      <c r="VKT322" s="96"/>
      <c r="VKU322" s="96"/>
      <c r="VKV322" s="96"/>
      <c r="VKW322" s="96"/>
      <c r="VKX322" s="96"/>
      <c r="VKY322" s="96"/>
      <c r="VKZ322" s="96"/>
      <c r="VLA322" s="96"/>
      <c r="VLB322" s="96"/>
      <c r="VLC322" s="96"/>
      <c r="VLD322" s="96"/>
      <c r="VLE322" s="96"/>
      <c r="VLF322" s="96"/>
      <c r="VLG322" s="96"/>
      <c r="VLH322" s="96"/>
      <c r="VLI322" s="96"/>
      <c r="VLJ322" s="96"/>
      <c r="VLK322" s="96"/>
      <c r="VLL322" s="96"/>
      <c r="VLM322" s="96"/>
      <c r="VLN322" s="96"/>
      <c r="VLO322" s="96"/>
      <c r="VLP322" s="96"/>
      <c r="VLQ322" s="96"/>
      <c r="VLR322" s="96"/>
      <c r="VLS322" s="96"/>
      <c r="VLT322" s="96"/>
      <c r="VLU322" s="96"/>
      <c r="VLV322" s="96"/>
      <c r="VLW322" s="96"/>
      <c r="VLX322" s="96"/>
      <c r="VLY322" s="96"/>
      <c r="VLZ322" s="96"/>
      <c r="VMA322" s="96"/>
      <c r="VMB322" s="96"/>
      <c r="VMC322" s="96"/>
      <c r="VMD322" s="96"/>
      <c r="VME322" s="96"/>
      <c r="VMF322" s="96"/>
      <c r="VMG322" s="96"/>
      <c r="VMH322" s="96"/>
      <c r="VMI322" s="96"/>
      <c r="VMJ322" s="96"/>
      <c r="VMK322" s="96"/>
      <c r="VML322" s="96"/>
      <c r="VMM322" s="96"/>
      <c r="VMN322" s="96"/>
      <c r="VMO322" s="96"/>
      <c r="VMP322" s="96"/>
      <c r="VMQ322" s="96"/>
      <c r="VMR322" s="96"/>
      <c r="VMS322" s="96"/>
      <c r="VMT322" s="96"/>
      <c r="VMU322" s="96"/>
      <c r="VMV322" s="96"/>
      <c r="VMW322" s="96"/>
      <c r="VMX322" s="96"/>
      <c r="VMY322" s="96"/>
      <c r="VMZ322" s="96"/>
      <c r="VNA322" s="96"/>
      <c r="VNB322" s="96"/>
      <c r="VNC322" s="96"/>
      <c r="VND322" s="96"/>
      <c r="VNE322" s="96"/>
      <c r="VNF322" s="96"/>
      <c r="VNG322" s="96"/>
      <c r="VNH322" s="96"/>
      <c r="VNI322" s="96"/>
      <c r="VNJ322" s="96"/>
      <c r="VNK322" s="96"/>
      <c r="VNL322" s="96"/>
      <c r="VNM322" s="96"/>
      <c r="VNN322" s="96"/>
      <c r="VNO322" s="96"/>
      <c r="VNP322" s="96"/>
      <c r="VNQ322" s="96"/>
      <c r="VNR322" s="96"/>
      <c r="VNS322" s="96"/>
      <c r="VNT322" s="96"/>
      <c r="VNU322" s="96"/>
      <c r="VNV322" s="96"/>
      <c r="VNW322" s="96"/>
      <c r="VNX322" s="96"/>
      <c r="VNY322" s="96"/>
      <c r="VNZ322" s="96"/>
      <c r="VOA322" s="96"/>
      <c r="VOB322" s="96"/>
      <c r="VOC322" s="96"/>
      <c r="VOD322" s="96"/>
      <c r="VOE322" s="96"/>
      <c r="VOF322" s="96"/>
      <c r="VOG322" s="96"/>
      <c r="VOH322" s="96"/>
      <c r="VOI322" s="96"/>
      <c r="VOJ322" s="96"/>
      <c r="VOK322" s="96"/>
      <c r="VOL322" s="96"/>
      <c r="VOM322" s="96"/>
      <c r="VON322" s="96"/>
      <c r="VOO322" s="96"/>
      <c r="VOP322" s="96"/>
      <c r="VOQ322" s="96"/>
      <c r="VOR322" s="96"/>
      <c r="VOS322" s="96"/>
      <c r="VOT322" s="96"/>
      <c r="VOU322" s="96"/>
      <c r="VOV322" s="96"/>
      <c r="VOW322" s="96"/>
      <c r="VOX322" s="96"/>
      <c r="VOY322" s="96"/>
      <c r="VOZ322" s="96"/>
      <c r="VPA322" s="96"/>
      <c r="VPB322" s="96"/>
      <c r="VPC322" s="96"/>
      <c r="VPD322" s="96"/>
      <c r="VPE322" s="96"/>
      <c r="VPF322" s="96"/>
      <c r="VPG322" s="96"/>
      <c r="VPH322" s="96"/>
      <c r="VPI322" s="96"/>
      <c r="VPJ322" s="96"/>
      <c r="VPK322" s="96"/>
      <c r="VPL322" s="96"/>
      <c r="VPM322" s="96"/>
      <c r="VPN322" s="96"/>
      <c r="VPO322" s="96"/>
      <c r="VPP322" s="96"/>
      <c r="VPQ322" s="96"/>
      <c r="VPR322" s="96"/>
      <c r="VPS322" s="96"/>
      <c r="VPT322" s="96"/>
      <c r="VPU322" s="96"/>
      <c r="VPV322" s="96"/>
      <c r="VPW322" s="96"/>
      <c r="VPX322" s="96"/>
      <c r="VPY322" s="96"/>
      <c r="VPZ322" s="96"/>
      <c r="VQA322" s="96"/>
      <c r="VQB322" s="96"/>
      <c r="VQC322" s="96"/>
      <c r="VQD322" s="96"/>
      <c r="VQE322" s="96"/>
      <c r="VQF322" s="96"/>
      <c r="VQG322" s="96"/>
      <c r="VQH322" s="96"/>
      <c r="VQI322" s="96"/>
      <c r="VQJ322" s="96"/>
      <c r="VQK322" s="96"/>
      <c r="VQL322" s="96"/>
      <c r="VQM322" s="96"/>
      <c r="VQN322" s="96"/>
      <c r="VQO322" s="96"/>
      <c r="VQP322" s="96"/>
      <c r="VQQ322" s="96"/>
      <c r="VQR322" s="96"/>
      <c r="VQS322" s="96"/>
      <c r="VQT322" s="96"/>
      <c r="VQU322" s="96"/>
      <c r="VQV322" s="96"/>
      <c r="VQW322" s="96"/>
      <c r="VQX322" s="96"/>
      <c r="VQY322" s="96"/>
      <c r="VQZ322" s="96"/>
      <c r="VRA322" s="96"/>
      <c r="VRB322" s="96"/>
      <c r="VRC322" s="96"/>
      <c r="VRD322" s="96"/>
      <c r="VRE322" s="96"/>
      <c r="VRF322" s="96"/>
      <c r="VRG322" s="96"/>
      <c r="VRH322" s="96"/>
      <c r="VRI322" s="96"/>
      <c r="VRJ322" s="96"/>
      <c r="VRK322" s="96"/>
      <c r="VRL322" s="96"/>
      <c r="VRM322" s="96"/>
      <c r="VRN322" s="96"/>
      <c r="VRO322" s="96"/>
      <c r="VRP322" s="96"/>
      <c r="VRQ322" s="96"/>
      <c r="VRR322" s="96"/>
      <c r="VRS322" s="96"/>
      <c r="VRT322" s="96"/>
      <c r="VRU322" s="96"/>
      <c r="VRV322" s="96"/>
      <c r="VRW322" s="96"/>
      <c r="VRX322" s="96"/>
      <c r="VRY322" s="96"/>
      <c r="VRZ322" s="96"/>
      <c r="VSA322" s="96"/>
      <c r="VSB322" s="96"/>
      <c r="VSC322" s="96"/>
      <c r="VSD322" s="96"/>
      <c r="VSE322" s="96"/>
      <c r="VSF322" s="96"/>
      <c r="VSG322" s="96"/>
      <c r="VSH322" s="96"/>
      <c r="VSI322" s="96"/>
      <c r="VSJ322" s="96"/>
      <c r="VSK322" s="96"/>
      <c r="VSL322" s="96"/>
      <c r="VSM322" s="96"/>
      <c r="VSN322" s="96"/>
      <c r="VSO322" s="96"/>
      <c r="VSP322" s="96"/>
      <c r="VSQ322" s="96"/>
      <c r="VSR322" s="96"/>
      <c r="VSS322" s="96"/>
      <c r="VST322" s="96"/>
      <c r="VSU322" s="96"/>
      <c r="VSV322" s="96"/>
      <c r="VSW322" s="96"/>
      <c r="VSX322" s="96"/>
      <c r="VSY322" s="96"/>
      <c r="VSZ322" s="96"/>
      <c r="VTA322" s="96"/>
      <c r="VTB322" s="96"/>
      <c r="VTC322" s="96"/>
      <c r="VTD322" s="96"/>
      <c r="VTE322" s="96"/>
      <c r="VTF322" s="96"/>
      <c r="VTG322" s="96"/>
      <c r="VTH322" s="96"/>
      <c r="VTI322" s="96"/>
      <c r="VTJ322" s="96"/>
      <c r="VTK322" s="96"/>
      <c r="VTL322" s="96"/>
      <c r="VTM322" s="96"/>
      <c r="VTN322" s="96"/>
      <c r="VTO322" s="96"/>
      <c r="VTP322" s="96"/>
      <c r="VTQ322" s="96"/>
      <c r="VTR322" s="96"/>
      <c r="VTS322" s="96"/>
      <c r="VTT322" s="96"/>
      <c r="VTU322" s="96"/>
      <c r="VTV322" s="96"/>
      <c r="VTW322" s="96"/>
      <c r="VTX322" s="96"/>
      <c r="VTY322" s="96"/>
      <c r="VTZ322" s="96"/>
      <c r="VUA322" s="96"/>
      <c r="VUB322" s="96"/>
      <c r="VUC322" s="96"/>
      <c r="VUD322" s="96"/>
      <c r="VUE322" s="96"/>
      <c r="VUF322" s="96"/>
      <c r="VUG322" s="96"/>
      <c r="VUH322" s="96"/>
      <c r="VUI322" s="96"/>
      <c r="VUJ322" s="96"/>
      <c r="VUK322" s="96"/>
      <c r="VUL322" s="96"/>
      <c r="VUM322" s="96"/>
      <c r="VUN322" s="96"/>
      <c r="VUO322" s="96"/>
      <c r="VUP322" s="96"/>
      <c r="VUQ322" s="96"/>
      <c r="VUR322" s="96"/>
      <c r="VUS322" s="96"/>
      <c r="VUT322" s="96"/>
      <c r="VUU322" s="96"/>
      <c r="VUV322" s="96"/>
      <c r="VUW322" s="96"/>
      <c r="VUX322" s="96"/>
      <c r="VUY322" s="96"/>
      <c r="VUZ322" s="96"/>
      <c r="VVA322" s="96"/>
      <c r="VVB322" s="96"/>
      <c r="VVC322" s="96"/>
      <c r="VVD322" s="96"/>
      <c r="VVE322" s="96"/>
      <c r="VVF322" s="96"/>
      <c r="VVG322" s="96"/>
      <c r="VVH322" s="96"/>
      <c r="VVI322" s="96"/>
      <c r="VVJ322" s="96"/>
      <c r="VVK322" s="96"/>
      <c r="VVL322" s="96"/>
      <c r="VVM322" s="96"/>
      <c r="VVN322" s="96"/>
      <c r="VVO322" s="96"/>
      <c r="VVP322" s="96"/>
      <c r="VVQ322" s="96"/>
      <c r="VVR322" s="96"/>
      <c r="VVS322" s="96"/>
      <c r="VVT322" s="96"/>
      <c r="VVU322" s="96"/>
      <c r="VVV322" s="96"/>
      <c r="VVW322" s="96"/>
      <c r="VVX322" s="96"/>
      <c r="VVY322" s="96"/>
      <c r="VVZ322" s="96"/>
      <c r="VWA322" s="96"/>
      <c r="VWB322" s="96"/>
      <c r="VWC322" s="96"/>
      <c r="VWD322" s="96"/>
      <c r="VWE322" s="96"/>
      <c r="VWF322" s="96"/>
      <c r="VWG322" s="96"/>
      <c r="VWH322" s="96"/>
      <c r="VWI322" s="96"/>
      <c r="VWJ322" s="96"/>
      <c r="VWK322" s="96"/>
      <c r="VWL322" s="96"/>
      <c r="VWM322" s="96"/>
      <c r="VWN322" s="96"/>
      <c r="VWO322" s="96"/>
      <c r="VWP322" s="96"/>
      <c r="VWQ322" s="96"/>
      <c r="VWR322" s="96"/>
      <c r="VWS322" s="96"/>
      <c r="VWT322" s="96"/>
      <c r="VWU322" s="96"/>
      <c r="VWV322" s="96"/>
      <c r="VWW322" s="96"/>
      <c r="VWX322" s="96"/>
      <c r="VWY322" s="96"/>
      <c r="VWZ322" s="96"/>
      <c r="VXA322" s="96"/>
      <c r="VXB322" s="96"/>
      <c r="VXC322" s="96"/>
      <c r="VXD322" s="96"/>
      <c r="VXE322" s="96"/>
      <c r="VXF322" s="96"/>
      <c r="VXG322" s="96"/>
      <c r="VXH322" s="96"/>
      <c r="VXI322" s="96"/>
      <c r="VXJ322" s="96"/>
      <c r="VXK322" s="96"/>
      <c r="VXL322" s="96"/>
      <c r="VXM322" s="96"/>
      <c r="VXN322" s="96"/>
      <c r="VXO322" s="96"/>
      <c r="VXP322" s="96"/>
      <c r="VXQ322" s="96"/>
      <c r="VXR322" s="96"/>
      <c r="VXS322" s="96"/>
      <c r="VXT322" s="96"/>
      <c r="VXU322" s="96"/>
      <c r="VXV322" s="96"/>
      <c r="VXW322" s="96"/>
      <c r="VXX322" s="96"/>
      <c r="VXY322" s="96"/>
      <c r="VXZ322" s="96"/>
      <c r="VYA322" s="96"/>
      <c r="VYB322" s="96"/>
      <c r="VYC322" s="96"/>
      <c r="VYD322" s="96"/>
      <c r="VYE322" s="96"/>
      <c r="VYF322" s="96"/>
      <c r="VYG322" s="96"/>
      <c r="VYH322" s="96"/>
      <c r="VYI322" s="96"/>
      <c r="VYJ322" s="96"/>
      <c r="VYK322" s="96"/>
      <c r="VYL322" s="96"/>
      <c r="VYM322" s="96"/>
      <c r="VYN322" s="96"/>
      <c r="VYO322" s="96"/>
      <c r="VYP322" s="96"/>
      <c r="VYQ322" s="96"/>
      <c r="VYR322" s="96"/>
      <c r="VYS322" s="96"/>
      <c r="VYT322" s="96"/>
      <c r="VYU322" s="96"/>
      <c r="VYV322" s="96"/>
      <c r="VYW322" s="96"/>
      <c r="VYX322" s="96"/>
      <c r="VYY322" s="96"/>
      <c r="VYZ322" s="96"/>
      <c r="VZA322" s="96"/>
      <c r="VZB322" s="96"/>
      <c r="VZC322" s="96"/>
      <c r="VZD322" s="96"/>
      <c r="VZE322" s="96"/>
      <c r="VZF322" s="96"/>
      <c r="VZG322" s="96"/>
      <c r="VZH322" s="96"/>
      <c r="VZI322" s="96"/>
      <c r="VZJ322" s="96"/>
      <c r="VZK322" s="96"/>
      <c r="VZL322" s="96"/>
      <c r="VZM322" s="96"/>
      <c r="VZN322" s="96"/>
      <c r="VZO322" s="96"/>
      <c r="VZP322" s="96"/>
      <c r="VZQ322" s="96"/>
      <c r="VZR322" s="96"/>
      <c r="VZS322" s="96"/>
      <c r="VZT322" s="96"/>
      <c r="VZU322" s="96"/>
      <c r="VZV322" s="96"/>
      <c r="VZW322" s="96"/>
      <c r="VZX322" s="96"/>
      <c r="VZY322" s="96"/>
      <c r="VZZ322" s="96"/>
      <c r="WAA322" s="96"/>
      <c r="WAB322" s="96"/>
      <c r="WAC322" s="96"/>
      <c r="WAD322" s="96"/>
      <c r="WAE322" s="96"/>
      <c r="WAF322" s="96"/>
      <c r="WAG322" s="96"/>
      <c r="WAH322" s="96"/>
      <c r="WAI322" s="96"/>
      <c r="WAJ322" s="96"/>
      <c r="WAK322" s="96"/>
      <c r="WAL322" s="96"/>
      <c r="WAM322" s="96"/>
      <c r="WAN322" s="96"/>
      <c r="WAO322" s="96"/>
      <c r="WAP322" s="96"/>
      <c r="WAQ322" s="96"/>
      <c r="WAR322" s="96"/>
      <c r="WAS322" s="96"/>
      <c r="WAT322" s="96"/>
      <c r="WAU322" s="96"/>
      <c r="WAV322" s="96"/>
      <c r="WAW322" s="96"/>
      <c r="WAX322" s="96"/>
      <c r="WAY322" s="96"/>
      <c r="WAZ322" s="96"/>
      <c r="WBA322" s="96"/>
      <c r="WBB322" s="96"/>
      <c r="WBC322" s="96"/>
      <c r="WBD322" s="96"/>
      <c r="WBE322" s="96"/>
      <c r="WBF322" s="96"/>
      <c r="WBG322" s="96"/>
      <c r="WBH322" s="96"/>
      <c r="WBI322" s="96"/>
      <c r="WBJ322" s="96"/>
      <c r="WBK322" s="96"/>
      <c r="WBL322" s="96"/>
      <c r="WBM322" s="96"/>
      <c r="WBN322" s="96"/>
      <c r="WBO322" s="96"/>
      <c r="WBP322" s="96"/>
      <c r="WBQ322" s="96"/>
      <c r="WBR322" s="96"/>
      <c r="WBS322" s="96"/>
      <c r="WBT322" s="96"/>
      <c r="WBU322" s="96"/>
      <c r="WBV322" s="96"/>
      <c r="WBW322" s="96"/>
      <c r="WBX322" s="96"/>
      <c r="WBY322" s="96"/>
      <c r="WBZ322" s="96"/>
      <c r="WCA322" s="96"/>
      <c r="WCB322" s="96"/>
      <c r="WCC322" s="96"/>
      <c r="WCD322" s="96"/>
      <c r="WCE322" s="96"/>
      <c r="WCF322" s="96"/>
      <c r="WCG322" s="96"/>
      <c r="WCH322" s="96"/>
      <c r="WCI322" s="96"/>
      <c r="WCJ322" s="96"/>
      <c r="WCK322" s="96"/>
      <c r="WCL322" s="96"/>
      <c r="WCM322" s="96"/>
      <c r="WCN322" s="96"/>
      <c r="WCO322" s="96"/>
      <c r="WCP322" s="96"/>
      <c r="WCQ322" s="96"/>
      <c r="WCR322" s="96"/>
      <c r="WCS322" s="96"/>
      <c r="WCT322" s="96"/>
      <c r="WCU322" s="96"/>
      <c r="WCV322" s="96"/>
      <c r="WCW322" s="96"/>
      <c r="WCX322" s="96"/>
      <c r="WCY322" s="96"/>
      <c r="WCZ322" s="96"/>
      <c r="WDA322" s="96"/>
      <c r="WDB322" s="96"/>
      <c r="WDC322" s="96"/>
      <c r="WDD322" s="96"/>
      <c r="WDE322" s="96"/>
      <c r="WDF322" s="96"/>
      <c r="WDG322" s="96"/>
      <c r="WDH322" s="96"/>
      <c r="WDI322" s="96"/>
      <c r="WDJ322" s="96"/>
      <c r="WDK322" s="96"/>
      <c r="WDL322" s="96"/>
      <c r="WDM322" s="96"/>
      <c r="WDN322" s="96"/>
      <c r="WDO322" s="96"/>
      <c r="WDP322" s="96"/>
      <c r="WDQ322" s="96"/>
      <c r="WDR322" s="96"/>
      <c r="WDS322" s="96"/>
      <c r="WDT322" s="96"/>
      <c r="WDU322" s="96"/>
      <c r="WDV322" s="96"/>
      <c r="WDW322" s="96"/>
      <c r="WDX322" s="96"/>
      <c r="WDY322" s="96"/>
      <c r="WDZ322" s="96"/>
      <c r="WEA322" s="96"/>
      <c r="WEB322" s="96"/>
      <c r="WEC322" s="96"/>
      <c r="WED322" s="96"/>
      <c r="WEE322" s="96"/>
      <c r="WEF322" s="96"/>
      <c r="WEG322" s="96"/>
      <c r="WEH322" s="96"/>
      <c r="WEI322" s="96"/>
      <c r="WEJ322" s="96"/>
      <c r="WEK322" s="96"/>
      <c r="WEL322" s="96"/>
      <c r="WEM322" s="96"/>
      <c r="WEN322" s="96"/>
      <c r="WEO322" s="96"/>
      <c r="WEP322" s="96"/>
      <c r="WEQ322" s="96"/>
      <c r="WER322" s="96"/>
      <c r="WES322" s="96"/>
      <c r="WET322" s="96"/>
      <c r="WEU322" s="96"/>
      <c r="WEV322" s="96"/>
      <c r="WEW322" s="96"/>
      <c r="WEX322" s="96"/>
      <c r="WEY322" s="96"/>
      <c r="WEZ322" s="96"/>
      <c r="WFA322" s="96"/>
      <c r="WFB322" s="96"/>
      <c r="WFC322" s="96"/>
      <c r="WFD322" s="96"/>
      <c r="WFE322" s="96"/>
      <c r="WFF322" s="96"/>
      <c r="WFG322" s="96"/>
      <c r="WFH322" s="96"/>
      <c r="WFI322" s="96"/>
      <c r="WFJ322" s="96"/>
      <c r="WFK322" s="96"/>
      <c r="WFL322" s="96"/>
      <c r="WFM322" s="96"/>
      <c r="WFN322" s="96"/>
      <c r="WFO322" s="96"/>
      <c r="WFP322" s="96"/>
      <c r="WFQ322" s="96"/>
      <c r="WFR322" s="96"/>
      <c r="WFS322" s="96"/>
      <c r="WFT322" s="96"/>
      <c r="WFU322" s="96"/>
      <c r="WFV322" s="96"/>
      <c r="WFW322" s="96"/>
      <c r="WFX322" s="96"/>
      <c r="WFY322" s="96"/>
      <c r="WFZ322" s="96"/>
      <c r="WGA322" s="96"/>
      <c r="WGB322" s="96"/>
      <c r="WGC322" s="96"/>
      <c r="WGD322" s="96"/>
      <c r="WGE322" s="96"/>
      <c r="WGF322" s="96"/>
      <c r="WGG322" s="96"/>
      <c r="WGH322" s="96"/>
      <c r="WGI322" s="96"/>
      <c r="WGJ322" s="96"/>
      <c r="WGK322" s="96"/>
      <c r="WGL322" s="96"/>
      <c r="WGM322" s="96"/>
      <c r="WGN322" s="96"/>
      <c r="WGO322" s="96"/>
      <c r="WGP322" s="96"/>
      <c r="WGQ322" s="96"/>
      <c r="WGR322" s="96"/>
      <c r="WGS322" s="96"/>
      <c r="WGT322" s="96"/>
      <c r="WGU322" s="96"/>
      <c r="WGV322" s="96"/>
      <c r="WGW322" s="96"/>
      <c r="WGX322" s="96"/>
      <c r="WGY322" s="96"/>
      <c r="WGZ322" s="96"/>
      <c r="WHA322" s="96"/>
      <c r="WHB322" s="96"/>
      <c r="WHC322" s="96"/>
      <c r="WHD322" s="96"/>
      <c r="WHE322" s="96"/>
      <c r="WHF322" s="96"/>
      <c r="WHG322" s="96"/>
      <c r="WHH322" s="96"/>
      <c r="WHI322" s="96"/>
      <c r="WHJ322" s="96"/>
      <c r="WHK322" s="96"/>
      <c r="WHL322" s="96"/>
      <c r="WHM322" s="96"/>
      <c r="WHN322" s="96"/>
      <c r="WHO322" s="96"/>
      <c r="WHP322" s="96"/>
      <c r="WHQ322" s="96"/>
      <c r="WHR322" s="96"/>
      <c r="WHS322" s="96"/>
      <c r="WHT322" s="96"/>
      <c r="WHU322" s="96"/>
      <c r="WHV322" s="96"/>
      <c r="WHW322" s="96"/>
      <c r="WHX322" s="96"/>
      <c r="WHY322" s="96"/>
      <c r="WHZ322" s="96"/>
      <c r="WIA322" s="96"/>
      <c r="WIB322" s="96"/>
      <c r="WIC322" s="96"/>
      <c r="WID322" s="96"/>
      <c r="WIE322" s="96"/>
      <c r="WIF322" s="96"/>
      <c r="WIG322" s="96"/>
      <c r="WIH322" s="96"/>
      <c r="WII322" s="96"/>
      <c r="WIJ322" s="96"/>
      <c r="WIK322" s="96"/>
      <c r="WIL322" s="96"/>
      <c r="WIM322" s="96"/>
      <c r="WIN322" s="96"/>
      <c r="WIO322" s="96"/>
      <c r="WIP322" s="96"/>
      <c r="WIQ322" s="96"/>
      <c r="WIR322" s="96"/>
      <c r="WIS322" s="96"/>
      <c r="WIT322" s="96"/>
      <c r="WIU322" s="96"/>
      <c r="WIV322" s="96"/>
      <c r="WIW322" s="96"/>
      <c r="WIX322" s="96"/>
      <c r="WIY322" s="96"/>
      <c r="WIZ322" s="96"/>
      <c r="WJA322" s="96"/>
      <c r="WJB322" s="96"/>
      <c r="WJC322" s="96"/>
      <c r="WJD322" s="96"/>
      <c r="WJE322" s="96"/>
      <c r="WJF322" s="96"/>
      <c r="WJG322" s="96"/>
      <c r="WJH322" s="96"/>
      <c r="WJI322" s="96"/>
      <c r="WJJ322" s="96"/>
      <c r="WJK322" s="96"/>
      <c r="WJL322" s="96"/>
      <c r="WJM322" s="96"/>
      <c r="WJN322" s="96"/>
      <c r="WJO322" s="96"/>
      <c r="WJP322" s="96"/>
      <c r="WJQ322" s="96"/>
      <c r="WJR322" s="96"/>
      <c r="WJS322" s="96"/>
      <c r="WJT322" s="96"/>
      <c r="WJU322" s="96"/>
      <c r="WJV322" s="96"/>
      <c r="WJW322" s="96"/>
      <c r="WJX322" s="96"/>
      <c r="WJY322" s="96"/>
      <c r="WJZ322" s="96"/>
      <c r="WKA322" s="96"/>
      <c r="WKB322" s="96"/>
      <c r="WKC322" s="96"/>
      <c r="WKD322" s="96"/>
      <c r="WKE322" s="96"/>
      <c r="WKF322" s="96"/>
      <c r="WKG322" s="96"/>
      <c r="WKH322" s="96"/>
      <c r="WKI322" s="96"/>
      <c r="WKJ322" s="96"/>
      <c r="WKK322" s="96"/>
      <c r="WKL322" s="96"/>
      <c r="WKM322" s="96"/>
      <c r="WKN322" s="96"/>
      <c r="WKO322" s="96"/>
      <c r="WKP322" s="96"/>
      <c r="WKQ322" s="96"/>
      <c r="WKR322" s="96"/>
      <c r="WKS322" s="96"/>
      <c r="WKT322" s="96"/>
      <c r="WKU322" s="96"/>
      <c r="WKV322" s="96"/>
      <c r="WKW322" s="96"/>
      <c r="WKX322" s="96"/>
      <c r="WKY322" s="96"/>
      <c r="WKZ322" s="96"/>
      <c r="WLA322" s="96"/>
      <c r="WLB322" s="96"/>
      <c r="WLC322" s="96"/>
      <c r="WLD322" s="96"/>
      <c r="WLE322" s="96"/>
      <c r="WLF322" s="96"/>
      <c r="WLG322" s="96"/>
      <c r="WLH322" s="96"/>
      <c r="WLI322" s="96"/>
      <c r="WLJ322" s="96"/>
      <c r="WLK322" s="96"/>
      <c r="WLL322" s="96"/>
      <c r="WLM322" s="96"/>
      <c r="WLN322" s="96"/>
      <c r="WLO322" s="96"/>
      <c r="WLP322" s="96"/>
      <c r="WLQ322" s="96"/>
      <c r="WLR322" s="96"/>
      <c r="WLS322" s="96"/>
      <c r="WLT322" s="96"/>
      <c r="WLU322" s="96"/>
      <c r="WLV322" s="96"/>
      <c r="WLW322" s="96"/>
      <c r="WLX322" s="96"/>
      <c r="WLY322" s="96"/>
      <c r="WLZ322" s="96"/>
      <c r="WMA322" s="96"/>
      <c r="WMB322" s="96"/>
      <c r="WMC322" s="96"/>
      <c r="WMD322" s="96"/>
      <c r="WME322" s="96"/>
      <c r="WMF322" s="96"/>
      <c r="WMG322" s="96"/>
      <c r="WMH322" s="96"/>
      <c r="WMI322" s="96"/>
      <c r="WMJ322" s="96"/>
      <c r="WMK322" s="96"/>
      <c r="WML322" s="96"/>
      <c r="WMM322" s="96"/>
      <c r="WMN322" s="96"/>
      <c r="WMO322" s="96"/>
      <c r="WMP322" s="96"/>
      <c r="WMQ322" s="96"/>
      <c r="WMR322" s="96"/>
      <c r="WMS322" s="96"/>
      <c r="WMT322" s="96"/>
      <c r="WMU322" s="96"/>
      <c r="WMV322" s="96"/>
      <c r="WMW322" s="96"/>
      <c r="WMX322" s="96"/>
      <c r="WMY322" s="96"/>
      <c r="WMZ322" s="96"/>
      <c r="WNA322" s="96"/>
      <c r="WNB322" s="96"/>
      <c r="WNC322" s="96"/>
      <c r="WND322" s="96"/>
      <c r="WNE322" s="96"/>
      <c r="WNF322" s="96"/>
      <c r="WNG322" s="96"/>
      <c r="WNH322" s="96"/>
      <c r="WNI322" s="96"/>
      <c r="WNJ322" s="96"/>
      <c r="WNK322" s="96"/>
      <c r="WNL322" s="96"/>
      <c r="WNM322" s="96"/>
      <c r="WNN322" s="96"/>
      <c r="WNO322" s="96"/>
      <c r="WNP322" s="96"/>
      <c r="WNQ322" s="96"/>
      <c r="WNR322" s="96"/>
      <c r="WNS322" s="96"/>
      <c r="WNT322" s="96"/>
      <c r="WNU322" s="96"/>
      <c r="WNV322" s="96"/>
      <c r="WNW322" s="96"/>
      <c r="WNX322" s="96"/>
      <c r="WNY322" s="96"/>
      <c r="WNZ322" s="96"/>
      <c r="WOA322" s="96"/>
      <c r="WOB322" s="96"/>
      <c r="WOC322" s="96"/>
      <c r="WOD322" s="96"/>
      <c r="WOE322" s="96"/>
      <c r="WOF322" s="96"/>
      <c r="WOG322" s="96"/>
      <c r="WOH322" s="96"/>
      <c r="WOI322" s="96"/>
      <c r="WOJ322" s="96"/>
      <c r="WOK322" s="96"/>
      <c r="WOL322" s="96"/>
      <c r="WOM322" s="96"/>
      <c r="WON322" s="96"/>
      <c r="WOO322" s="96"/>
      <c r="WOP322" s="96"/>
      <c r="WOQ322" s="96"/>
      <c r="WOR322" s="96"/>
      <c r="WOS322" s="96"/>
      <c r="WOT322" s="96"/>
      <c r="WOU322" s="96"/>
      <c r="WOV322" s="96"/>
      <c r="WOW322" s="96"/>
      <c r="WOX322" s="96"/>
      <c r="WOY322" s="96"/>
      <c r="WOZ322" s="96"/>
      <c r="WPA322" s="96"/>
      <c r="WPB322" s="96"/>
      <c r="WPC322" s="96"/>
      <c r="WPD322" s="96"/>
      <c r="WPE322" s="96"/>
      <c r="WPF322" s="96"/>
      <c r="WPG322" s="96"/>
      <c r="WPH322" s="96"/>
      <c r="WPI322" s="96"/>
      <c r="WPJ322" s="96"/>
      <c r="WPK322" s="96"/>
      <c r="WPL322" s="96"/>
      <c r="WPM322" s="96"/>
      <c r="WPN322" s="96"/>
      <c r="WPO322" s="96"/>
      <c r="WPP322" s="96"/>
      <c r="WPQ322" s="96"/>
      <c r="WPR322" s="96"/>
      <c r="WPS322" s="96"/>
      <c r="WPT322" s="96"/>
      <c r="WPU322" s="96"/>
      <c r="WPV322" s="96"/>
      <c r="WPW322" s="96"/>
      <c r="WPX322" s="96"/>
      <c r="WPY322" s="96"/>
      <c r="WPZ322" s="96"/>
      <c r="WQA322" s="96"/>
      <c r="WQB322" s="96"/>
      <c r="WQC322" s="96"/>
      <c r="WQD322" s="96"/>
      <c r="WQE322" s="96"/>
      <c r="WQF322" s="96"/>
      <c r="WQG322" s="96"/>
      <c r="WQH322" s="96"/>
      <c r="WQI322" s="96"/>
      <c r="WQJ322" s="96"/>
      <c r="WQK322" s="96"/>
      <c r="WQL322" s="96"/>
      <c r="WQM322" s="96"/>
      <c r="WQN322" s="96"/>
      <c r="WQO322" s="96"/>
      <c r="WQP322" s="96"/>
      <c r="WQQ322" s="96"/>
      <c r="WQR322" s="96"/>
      <c r="WQS322" s="96"/>
      <c r="WQT322" s="96"/>
      <c r="WQU322" s="96"/>
      <c r="WQV322" s="96"/>
      <c r="WQW322" s="96"/>
      <c r="WQX322" s="96"/>
      <c r="WQY322" s="96"/>
      <c r="WQZ322" s="96"/>
      <c r="WRA322" s="96"/>
      <c r="WRB322" s="96"/>
      <c r="WRC322" s="96"/>
      <c r="WRD322" s="96"/>
      <c r="WRE322" s="96"/>
      <c r="WRF322" s="96"/>
      <c r="WRG322" s="96"/>
      <c r="WRH322" s="96"/>
      <c r="WRI322" s="96"/>
      <c r="WRJ322" s="96"/>
      <c r="WRK322" s="96"/>
      <c r="WRL322" s="96"/>
      <c r="WRM322" s="96"/>
      <c r="WRN322" s="96"/>
      <c r="WRO322" s="96"/>
      <c r="WRP322" s="96"/>
      <c r="WRQ322" s="96"/>
      <c r="WRR322" s="96"/>
      <c r="WRS322" s="96"/>
      <c r="WRT322" s="96"/>
      <c r="WRU322" s="96"/>
      <c r="WRV322" s="96"/>
      <c r="WRW322" s="96"/>
      <c r="WRX322" s="96"/>
      <c r="WRY322" s="96"/>
      <c r="WRZ322" s="96"/>
      <c r="WSA322" s="96"/>
      <c r="WSB322" s="96"/>
      <c r="WSC322" s="96"/>
      <c r="WSD322" s="96"/>
      <c r="WSE322" s="96"/>
      <c r="WSF322" s="96"/>
      <c r="WSG322" s="96"/>
      <c r="WSH322" s="96"/>
      <c r="WSI322" s="96"/>
      <c r="WSJ322" s="96"/>
      <c r="WSK322" s="96"/>
      <c r="WSL322" s="96"/>
      <c r="WSM322" s="96"/>
      <c r="WSN322" s="96"/>
      <c r="WSO322" s="96"/>
      <c r="WSP322" s="96"/>
      <c r="WSQ322" s="96"/>
      <c r="WSR322" s="96"/>
      <c r="WSS322" s="96"/>
      <c r="WST322" s="96"/>
      <c r="WSU322" s="96"/>
      <c r="WSV322" s="96"/>
      <c r="WSW322" s="96"/>
      <c r="WSX322" s="96"/>
      <c r="WSY322" s="96"/>
      <c r="WSZ322" s="96"/>
      <c r="WTA322" s="96"/>
      <c r="WTB322" s="96"/>
      <c r="WTC322" s="96"/>
      <c r="WTD322" s="96"/>
      <c r="WTE322" s="96"/>
      <c r="WTF322" s="96"/>
      <c r="WTG322" s="96"/>
      <c r="WTH322" s="96"/>
      <c r="WTI322" s="96"/>
      <c r="WTJ322" s="96"/>
      <c r="WTK322" s="96"/>
      <c r="WTL322" s="96"/>
      <c r="WTM322" s="96"/>
      <c r="WTN322" s="96"/>
      <c r="WTO322" s="96"/>
      <c r="WTP322" s="96"/>
      <c r="WTQ322" s="96"/>
      <c r="WTR322" s="96"/>
      <c r="WTS322" s="96"/>
      <c r="WTT322" s="96"/>
      <c r="WTU322" s="96"/>
      <c r="WTV322" s="96"/>
      <c r="WTW322" s="96"/>
      <c r="WTX322" s="96"/>
      <c r="WTY322" s="96"/>
      <c r="WTZ322" s="96"/>
      <c r="WUA322" s="96"/>
      <c r="WUB322" s="96"/>
      <c r="WUC322" s="96"/>
      <c r="WUD322" s="96"/>
      <c r="WUE322" s="96"/>
      <c r="WUF322" s="96"/>
      <c r="WUG322" s="96"/>
      <c r="WUH322" s="96"/>
      <c r="WUI322" s="96"/>
      <c r="WUJ322" s="96"/>
      <c r="WUK322" s="96"/>
      <c r="WUL322" s="96"/>
      <c r="WUM322" s="96"/>
      <c r="WUN322" s="96"/>
      <c r="WUO322" s="96"/>
      <c r="WUP322" s="96"/>
      <c r="WUQ322" s="96"/>
      <c r="WUR322" s="96"/>
      <c r="WUS322" s="96"/>
      <c r="WUT322" s="96"/>
      <c r="WUU322" s="96"/>
      <c r="WUV322" s="96"/>
      <c r="WUW322" s="96"/>
      <c r="WUX322" s="96"/>
      <c r="WUY322" s="96"/>
      <c r="WUZ322" s="96"/>
      <c r="WVA322" s="96"/>
      <c r="WVB322" s="96"/>
      <c r="WVC322" s="96"/>
      <c r="WVD322" s="96"/>
      <c r="WVE322" s="96"/>
      <c r="WVF322" s="96"/>
      <c r="WVG322" s="96"/>
      <c r="WVH322" s="96"/>
      <c r="WVI322" s="96"/>
    </row>
    <row r="323" spans="1:16129" x14ac:dyDescent="0.2">
      <c r="A323" s="96"/>
      <c r="B323" s="96"/>
      <c r="C323" s="47"/>
      <c r="D323" s="47"/>
      <c r="E323" s="47"/>
      <c r="F323" s="47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6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6"/>
      <c r="DV323" s="96"/>
      <c r="DW323" s="96"/>
      <c r="DX323" s="96"/>
      <c r="DY323" s="96"/>
      <c r="DZ323" s="96"/>
      <c r="EA323" s="96"/>
      <c r="EB323" s="96"/>
      <c r="EC323" s="96"/>
      <c r="ED323" s="96"/>
      <c r="EE323" s="96"/>
      <c r="EF323" s="96"/>
      <c r="EG323" s="96"/>
      <c r="EH323" s="96"/>
      <c r="EI323" s="96"/>
      <c r="EJ323" s="96"/>
      <c r="EK323" s="96"/>
      <c r="EL323" s="96"/>
      <c r="EM323" s="96"/>
      <c r="EN323" s="96"/>
      <c r="EO323" s="96"/>
      <c r="EP323" s="96"/>
      <c r="EQ323" s="96"/>
      <c r="ER323" s="96"/>
      <c r="ES323" s="96"/>
      <c r="ET323" s="96"/>
      <c r="EU323" s="96"/>
      <c r="EV323" s="96"/>
      <c r="EW323" s="96"/>
      <c r="EX323" s="96"/>
      <c r="EY323" s="96"/>
      <c r="EZ323" s="96"/>
      <c r="FA323" s="96"/>
      <c r="FB323" s="96"/>
      <c r="FC323" s="96"/>
      <c r="FD323" s="96"/>
      <c r="FE323" s="96"/>
      <c r="FF323" s="96"/>
      <c r="FG323" s="96"/>
      <c r="FH323" s="96"/>
      <c r="FI323" s="96"/>
      <c r="FJ323" s="96"/>
      <c r="FK323" s="96"/>
      <c r="FL323" s="96"/>
      <c r="FM323" s="96"/>
      <c r="FN323" s="96"/>
      <c r="FO323" s="96"/>
      <c r="FP323" s="96"/>
      <c r="FQ323" s="96"/>
      <c r="FR323" s="96"/>
      <c r="FS323" s="96"/>
      <c r="FT323" s="96"/>
      <c r="FU323" s="96"/>
      <c r="FV323" s="96"/>
      <c r="FW323" s="96"/>
      <c r="FX323" s="96"/>
      <c r="FY323" s="96"/>
      <c r="FZ323" s="96"/>
      <c r="GA323" s="96"/>
      <c r="GB323" s="96"/>
      <c r="GC323" s="96"/>
      <c r="GD323" s="96"/>
      <c r="GE323" s="96"/>
      <c r="GF323" s="96"/>
      <c r="GG323" s="96"/>
      <c r="GH323" s="96"/>
      <c r="GI323" s="96"/>
      <c r="GJ323" s="96"/>
      <c r="GK323" s="96"/>
      <c r="GL323" s="96"/>
      <c r="GM323" s="96"/>
      <c r="GN323" s="96"/>
      <c r="GO323" s="96"/>
      <c r="GP323" s="96"/>
      <c r="GQ323" s="96"/>
      <c r="GR323" s="96"/>
      <c r="GS323" s="96"/>
      <c r="GT323" s="96"/>
      <c r="GU323" s="96"/>
      <c r="GV323" s="96"/>
      <c r="GW323" s="96"/>
      <c r="GX323" s="96"/>
      <c r="GY323" s="96"/>
      <c r="GZ323" s="96"/>
      <c r="HA323" s="96"/>
      <c r="HB323" s="96"/>
      <c r="HC323" s="96"/>
      <c r="HD323" s="96"/>
      <c r="HE323" s="96"/>
      <c r="HF323" s="96"/>
      <c r="HG323" s="96"/>
      <c r="HH323" s="96"/>
      <c r="HI323" s="96"/>
      <c r="HJ323" s="96"/>
      <c r="HK323" s="96"/>
      <c r="HL323" s="96"/>
      <c r="HM323" s="96"/>
      <c r="HN323" s="96"/>
      <c r="HO323" s="96"/>
      <c r="HP323" s="96"/>
      <c r="HQ323" s="96"/>
      <c r="HR323" s="96"/>
      <c r="HS323" s="96"/>
      <c r="HT323" s="96"/>
      <c r="HU323" s="96"/>
      <c r="HV323" s="96"/>
      <c r="HW323" s="96"/>
      <c r="HX323" s="96"/>
      <c r="HY323" s="96"/>
      <c r="HZ323" s="96"/>
      <c r="IA323" s="96"/>
      <c r="IB323" s="96"/>
      <c r="IC323" s="96"/>
      <c r="ID323" s="96"/>
      <c r="IE323" s="96"/>
      <c r="IF323" s="96"/>
      <c r="IG323" s="96"/>
      <c r="IH323" s="96"/>
      <c r="II323" s="96"/>
      <c r="IJ323" s="96"/>
      <c r="IK323" s="96"/>
      <c r="IL323" s="96"/>
      <c r="IM323" s="96"/>
      <c r="IN323" s="96"/>
      <c r="IO323" s="96"/>
      <c r="IP323" s="96"/>
      <c r="IQ323" s="96"/>
      <c r="IR323" s="96"/>
      <c r="IS323" s="96"/>
      <c r="IT323" s="96"/>
      <c r="IU323" s="96"/>
      <c r="IV323" s="96"/>
      <c r="IW323" s="96"/>
      <c r="IX323" s="96"/>
      <c r="IY323" s="96"/>
      <c r="IZ323" s="96"/>
      <c r="JA323" s="96"/>
      <c r="JB323" s="96"/>
      <c r="JC323" s="96"/>
      <c r="JD323" s="96"/>
      <c r="JE323" s="96"/>
      <c r="JF323" s="96"/>
      <c r="JG323" s="96"/>
      <c r="JH323" s="96"/>
      <c r="JI323" s="96"/>
      <c r="JJ323" s="96"/>
      <c r="JK323" s="96"/>
      <c r="JL323" s="96"/>
      <c r="JM323" s="96"/>
      <c r="JN323" s="96"/>
      <c r="JO323" s="96"/>
      <c r="JP323" s="96"/>
      <c r="JQ323" s="96"/>
      <c r="JR323" s="96"/>
      <c r="JS323" s="96"/>
      <c r="JT323" s="96"/>
      <c r="JU323" s="96"/>
      <c r="JV323" s="96"/>
      <c r="JW323" s="96"/>
      <c r="JX323" s="96"/>
      <c r="JY323" s="96"/>
      <c r="JZ323" s="96"/>
      <c r="KA323" s="96"/>
      <c r="KB323" s="96"/>
      <c r="KC323" s="96"/>
      <c r="KD323" s="96"/>
      <c r="KE323" s="96"/>
      <c r="KF323" s="96"/>
      <c r="KG323" s="96"/>
      <c r="KH323" s="96"/>
      <c r="KI323" s="96"/>
      <c r="KJ323" s="96"/>
      <c r="KK323" s="96"/>
      <c r="KL323" s="96"/>
      <c r="KM323" s="96"/>
      <c r="KN323" s="96"/>
      <c r="KO323" s="96"/>
      <c r="KP323" s="96"/>
      <c r="KQ323" s="96"/>
      <c r="KR323" s="96"/>
      <c r="KS323" s="96"/>
      <c r="KT323" s="96"/>
      <c r="KU323" s="96"/>
      <c r="KV323" s="96"/>
      <c r="KW323" s="96"/>
      <c r="KX323" s="96"/>
      <c r="KY323" s="96"/>
      <c r="KZ323" s="96"/>
      <c r="LA323" s="96"/>
      <c r="LB323" s="96"/>
      <c r="LC323" s="96"/>
      <c r="LD323" s="96"/>
      <c r="LE323" s="96"/>
      <c r="LF323" s="96"/>
      <c r="LG323" s="96"/>
      <c r="LH323" s="96"/>
      <c r="LI323" s="96"/>
      <c r="LJ323" s="96"/>
      <c r="LK323" s="96"/>
      <c r="LL323" s="96"/>
      <c r="LM323" s="96"/>
      <c r="LN323" s="96"/>
      <c r="LO323" s="96"/>
      <c r="LP323" s="96"/>
      <c r="LQ323" s="96"/>
      <c r="LR323" s="96"/>
      <c r="LS323" s="96"/>
      <c r="LT323" s="96"/>
      <c r="LU323" s="96"/>
      <c r="LV323" s="96"/>
      <c r="LW323" s="96"/>
      <c r="LX323" s="96"/>
      <c r="LY323" s="96"/>
      <c r="LZ323" s="96"/>
      <c r="MA323" s="96"/>
      <c r="MB323" s="96"/>
      <c r="MC323" s="96"/>
      <c r="MD323" s="96"/>
      <c r="ME323" s="96"/>
      <c r="MF323" s="96"/>
      <c r="MG323" s="96"/>
      <c r="MH323" s="96"/>
      <c r="MI323" s="96"/>
      <c r="MJ323" s="96"/>
      <c r="MK323" s="96"/>
      <c r="ML323" s="96"/>
      <c r="MM323" s="96"/>
      <c r="MN323" s="96"/>
      <c r="MO323" s="96"/>
      <c r="MP323" s="96"/>
      <c r="MQ323" s="96"/>
      <c r="MR323" s="96"/>
      <c r="MS323" s="96"/>
      <c r="MT323" s="96"/>
      <c r="MU323" s="96"/>
      <c r="MV323" s="96"/>
      <c r="MW323" s="96"/>
      <c r="MX323" s="96"/>
      <c r="MY323" s="96"/>
      <c r="MZ323" s="96"/>
      <c r="NA323" s="96"/>
      <c r="NB323" s="96"/>
      <c r="NC323" s="96"/>
      <c r="ND323" s="96"/>
      <c r="NE323" s="96"/>
      <c r="NF323" s="96"/>
      <c r="NG323" s="96"/>
      <c r="NH323" s="96"/>
      <c r="NI323" s="96"/>
      <c r="NJ323" s="96"/>
      <c r="NK323" s="96"/>
      <c r="NL323" s="96"/>
      <c r="NM323" s="96"/>
      <c r="NN323" s="96"/>
      <c r="NO323" s="96"/>
      <c r="NP323" s="96"/>
      <c r="NQ323" s="96"/>
      <c r="NR323" s="96"/>
      <c r="NS323" s="96"/>
      <c r="NT323" s="96"/>
      <c r="NU323" s="96"/>
      <c r="NV323" s="96"/>
      <c r="NW323" s="96"/>
      <c r="NX323" s="96"/>
      <c r="NY323" s="96"/>
      <c r="NZ323" s="96"/>
      <c r="OA323" s="96"/>
      <c r="OB323" s="96"/>
      <c r="OC323" s="96"/>
      <c r="OD323" s="96"/>
      <c r="OE323" s="96"/>
      <c r="OF323" s="96"/>
      <c r="OG323" s="96"/>
      <c r="OH323" s="96"/>
      <c r="OI323" s="96"/>
      <c r="OJ323" s="96"/>
      <c r="OK323" s="96"/>
      <c r="OL323" s="96"/>
      <c r="OM323" s="96"/>
      <c r="ON323" s="96"/>
      <c r="OO323" s="96"/>
      <c r="OP323" s="96"/>
      <c r="OQ323" s="96"/>
      <c r="OR323" s="96"/>
      <c r="OS323" s="96"/>
      <c r="OT323" s="96"/>
      <c r="OU323" s="96"/>
      <c r="OV323" s="96"/>
      <c r="OW323" s="96"/>
      <c r="OX323" s="96"/>
      <c r="OY323" s="96"/>
      <c r="OZ323" s="96"/>
      <c r="PA323" s="96"/>
      <c r="PB323" s="96"/>
      <c r="PC323" s="96"/>
      <c r="PD323" s="96"/>
      <c r="PE323" s="96"/>
      <c r="PF323" s="96"/>
      <c r="PG323" s="96"/>
      <c r="PH323" s="96"/>
      <c r="PI323" s="96"/>
      <c r="PJ323" s="96"/>
      <c r="PK323" s="96"/>
      <c r="PL323" s="96"/>
      <c r="PM323" s="96"/>
      <c r="PN323" s="96"/>
      <c r="PO323" s="96"/>
      <c r="PP323" s="96"/>
      <c r="PQ323" s="96"/>
      <c r="PR323" s="96"/>
      <c r="PS323" s="96"/>
      <c r="PT323" s="96"/>
      <c r="PU323" s="96"/>
      <c r="PV323" s="96"/>
      <c r="PW323" s="96"/>
      <c r="PX323" s="96"/>
      <c r="PY323" s="96"/>
      <c r="PZ323" s="96"/>
      <c r="QA323" s="96"/>
      <c r="QB323" s="96"/>
      <c r="QC323" s="96"/>
      <c r="QD323" s="96"/>
      <c r="QE323" s="96"/>
      <c r="QF323" s="96"/>
      <c r="QG323" s="96"/>
      <c r="QH323" s="96"/>
      <c r="QI323" s="96"/>
      <c r="QJ323" s="96"/>
      <c r="QK323" s="96"/>
      <c r="QL323" s="96"/>
      <c r="QM323" s="96"/>
      <c r="QN323" s="96"/>
      <c r="QO323" s="96"/>
      <c r="QP323" s="96"/>
      <c r="QQ323" s="96"/>
      <c r="QR323" s="96"/>
      <c r="QS323" s="96"/>
      <c r="QT323" s="96"/>
      <c r="QU323" s="96"/>
      <c r="QV323" s="96"/>
      <c r="QW323" s="96"/>
      <c r="QX323" s="96"/>
      <c r="QY323" s="96"/>
      <c r="QZ323" s="96"/>
      <c r="RA323" s="96"/>
      <c r="RB323" s="96"/>
      <c r="RC323" s="96"/>
      <c r="RD323" s="96"/>
      <c r="RE323" s="96"/>
      <c r="RF323" s="96"/>
      <c r="RG323" s="96"/>
      <c r="RH323" s="96"/>
      <c r="RI323" s="96"/>
      <c r="RJ323" s="96"/>
      <c r="RK323" s="96"/>
      <c r="RL323" s="96"/>
      <c r="RM323" s="96"/>
      <c r="RN323" s="96"/>
      <c r="RO323" s="96"/>
      <c r="RP323" s="96"/>
      <c r="RQ323" s="96"/>
      <c r="RR323" s="96"/>
      <c r="RS323" s="96"/>
      <c r="RT323" s="96"/>
      <c r="RU323" s="96"/>
      <c r="RV323" s="96"/>
      <c r="RW323" s="96"/>
      <c r="RX323" s="96"/>
      <c r="RY323" s="96"/>
      <c r="RZ323" s="96"/>
      <c r="SA323" s="96"/>
      <c r="SB323" s="96"/>
      <c r="SC323" s="96"/>
      <c r="SD323" s="96"/>
      <c r="SE323" s="96"/>
      <c r="SF323" s="96"/>
      <c r="SG323" s="96"/>
      <c r="SH323" s="96"/>
      <c r="SI323" s="96"/>
      <c r="SJ323" s="96"/>
      <c r="SK323" s="96"/>
      <c r="SL323" s="96"/>
      <c r="SM323" s="96"/>
      <c r="SN323" s="96"/>
      <c r="SO323" s="96"/>
      <c r="SP323" s="96"/>
      <c r="SQ323" s="96"/>
      <c r="SR323" s="96"/>
      <c r="SS323" s="96"/>
      <c r="ST323" s="96"/>
      <c r="SU323" s="96"/>
      <c r="SV323" s="96"/>
      <c r="SW323" s="96"/>
      <c r="SX323" s="96"/>
      <c r="SY323" s="96"/>
      <c r="SZ323" s="96"/>
      <c r="TA323" s="96"/>
      <c r="TB323" s="96"/>
      <c r="TC323" s="96"/>
      <c r="TD323" s="96"/>
      <c r="TE323" s="96"/>
      <c r="TF323" s="96"/>
      <c r="TG323" s="96"/>
      <c r="TH323" s="96"/>
      <c r="TI323" s="96"/>
      <c r="TJ323" s="96"/>
      <c r="TK323" s="96"/>
      <c r="TL323" s="96"/>
      <c r="TM323" s="96"/>
      <c r="TN323" s="96"/>
      <c r="TO323" s="96"/>
      <c r="TP323" s="96"/>
      <c r="TQ323" s="96"/>
      <c r="TR323" s="96"/>
      <c r="TS323" s="96"/>
      <c r="TT323" s="96"/>
      <c r="TU323" s="96"/>
      <c r="TV323" s="96"/>
      <c r="TW323" s="96"/>
      <c r="TX323" s="96"/>
      <c r="TY323" s="96"/>
      <c r="TZ323" s="96"/>
      <c r="UA323" s="96"/>
      <c r="UB323" s="96"/>
      <c r="UC323" s="96"/>
      <c r="UD323" s="96"/>
      <c r="UE323" s="96"/>
      <c r="UF323" s="96"/>
      <c r="UG323" s="96"/>
      <c r="UH323" s="96"/>
      <c r="UI323" s="96"/>
      <c r="UJ323" s="96"/>
      <c r="UK323" s="96"/>
      <c r="UL323" s="96"/>
      <c r="UM323" s="96"/>
      <c r="UN323" s="96"/>
      <c r="UO323" s="96"/>
      <c r="UP323" s="96"/>
      <c r="UQ323" s="96"/>
      <c r="UR323" s="96"/>
      <c r="US323" s="96"/>
      <c r="UT323" s="96"/>
      <c r="UU323" s="96"/>
      <c r="UV323" s="96"/>
      <c r="UW323" s="96"/>
      <c r="UX323" s="96"/>
      <c r="UY323" s="96"/>
      <c r="UZ323" s="96"/>
      <c r="VA323" s="96"/>
      <c r="VB323" s="96"/>
      <c r="VC323" s="96"/>
      <c r="VD323" s="96"/>
      <c r="VE323" s="96"/>
      <c r="VF323" s="96"/>
      <c r="VG323" s="96"/>
      <c r="VH323" s="96"/>
      <c r="VI323" s="96"/>
      <c r="VJ323" s="96"/>
      <c r="VK323" s="96"/>
      <c r="VL323" s="96"/>
      <c r="VM323" s="96"/>
      <c r="VN323" s="96"/>
      <c r="VO323" s="96"/>
      <c r="VP323" s="96"/>
      <c r="VQ323" s="96"/>
      <c r="VR323" s="96"/>
      <c r="VS323" s="96"/>
      <c r="VT323" s="96"/>
      <c r="VU323" s="96"/>
      <c r="VV323" s="96"/>
      <c r="VW323" s="96"/>
      <c r="VX323" s="96"/>
      <c r="VY323" s="96"/>
      <c r="VZ323" s="96"/>
      <c r="WA323" s="96"/>
      <c r="WB323" s="96"/>
      <c r="WC323" s="96"/>
      <c r="WD323" s="96"/>
      <c r="WE323" s="96"/>
      <c r="WF323" s="96"/>
      <c r="WG323" s="96"/>
      <c r="WH323" s="96"/>
      <c r="WI323" s="96"/>
      <c r="WJ323" s="96"/>
      <c r="WK323" s="96"/>
      <c r="WL323" s="96"/>
      <c r="WM323" s="96"/>
      <c r="WN323" s="96"/>
      <c r="WO323" s="96"/>
      <c r="WP323" s="96"/>
      <c r="WQ323" s="96"/>
      <c r="WR323" s="96"/>
      <c r="WS323" s="96"/>
      <c r="WT323" s="96"/>
      <c r="WU323" s="96"/>
      <c r="WV323" s="96"/>
      <c r="WW323" s="96"/>
      <c r="WX323" s="96"/>
      <c r="WY323" s="96"/>
      <c r="WZ323" s="96"/>
      <c r="XA323" s="96"/>
      <c r="XB323" s="96"/>
      <c r="XC323" s="96"/>
      <c r="XD323" s="96"/>
      <c r="XE323" s="96"/>
      <c r="XF323" s="96"/>
      <c r="XG323" s="96"/>
      <c r="XH323" s="96"/>
      <c r="XI323" s="96"/>
      <c r="XJ323" s="96"/>
      <c r="XK323" s="96"/>
      <c r="XL323" s="96"/>
      <c r="XM323" s="96"/>
      <c r="XN323" s="96"/>
      <c r="XO323" s="96"/>
      <c r="XP323" s="96"/>
      <c r="XQ323" s="96"/>
      <c r="XR323" s="96"/>
      <c r="XS323" s="96"/>
      <c r="XT323" s="96"/>
      <c r="XU323" s="96"/>
      <c r="XV323" s="96"/>
      <c r="XW323" s="96"/>
      <c r="XX323" s="96"/>
      <c r="XY323" s="96"/>
      <c r="XZ323" s="96"/>
      <c r="YA323" s="96"/>
      <c r="YB323" s="96"/>
      <c r="YC323" s="96"/>
      <c r="YD323" s="96"/>
      <c r="YE323" s="96"/>
      <c r="YF323" s="96"/>
      <c r="YG323" s="96"/>
      <c r="YH323" s="96"/>
      <c r="YI323" s="96"/>
      <c r="YJ323" s="96"/>
      <c r="YK323" s="96"/>
      <c r="YL323" s="96"/>
      <c r="YM323" s="96"/>
      <c r="YN323" s="96"/>
      <c r="YO323" s="96"/>
      <c r="YP323" s="96"/>
      <c r="YQ323" s="96"/>
      <c r="YR323" s="96"/>
      <c r="YS323" s="96"/>
      <c r="YT323" s="96"/>
      <c r="YU323" s="96"/>
      <c r="YV323" s="96"/>
      <c r="YW323" s="96"/>
      <c r="YX323" s="96"/>
      <c r="YY323" s="96"/>
      <c r="YZ323" s="96"/>
      <c r="ZA323" s="96"/>
      <c r="ZB323" s="96"/>
      <c r="ZC323" s="96"/>
      <c r="ZD323" s="96"/>
      <c r="ZE323" s="96"/>
      <c r="ZF323" s="96"/>
      <c r="ZG323" s="96"/>
      <c r="ZH323" s="96"/>
      <c r="ZI323" s="96"/>
      <c r="ZJ323" s="96"/>
      <c r="ZK323" s="96"/>
      <c r="ZL323" s="96"/>
      <c r="ZM323" s="96"/>
      <c r="ZN323" s="96"/>
      <c r="ZO323" s="96"/>
      <c r="ZP323" s="96"/>
      <c r="ZQ323" s="96"/>
      <c r="ZR323" s="96"/>
      <c r="ZS323" s="96"/>
      <c r="ZT323" s="96"/>
      <c r="ZU323" s="96"/>
      <c r="ZV323" s="96"/>
      <c r="ZW323" s="96"/>
      <c r="ZX323" s="96"/>
      <c r="ZY323" s="96"/>
      <c r="ZZ323" s="96"/>
      <c r="AAA323" s="96"/>
      <c r="AAB323" s="96"/>
      <c r="AAC323" s="96"/>
      <c r="AAD323" s="96"/>
      <c r="AAE323" s="96"/>
      <c r="AAF323" s="96"/>
      <c r="AAG323" s="96"/>
      <c r="AAH323" s="96"/>
      <c r="AAI323" s="96"/>
      <c r="AAJ323" s="96"/>
      <c r="AAK323" s="96"/>
      <c r="AAL323" s="96"/>
      <c r="AAM323" s="96"/>
      <c r="AAN323" s="96"/>
      <c r="AAO323" s="96"/>
      <c r="AAP323" s="96"/>
      <c r="AAQ323" s="96"/>
      <c r="AAR323" s="96"/>
      <c r="AAS323" s="96"/>
      <c r="AAT323" s="96"/>
      <c r="AAU323" s="96"/>
      <c r="AAV323" s="96"/>
      <c r="AAW323" s="96"/>
      <c r="AAX323" s="96"/>
      <c r="AAY323" s="96"/>
      <c r="AAZ323" s="96"/>
      <c r="ABA323" s="96"/>
      <c r="ABB323" s="96"/>
      <c r="ABC323" s="96"/>
      <c r="ABD323" s="96"/>
      <c r="ABE323" s="96"/>
      <c r="ABF323" s="96"/>
      <c r="ABG323" s="96"/>
      <c r="ABH323" s="96"/>
      <c r="ABI323" s="96"/>
      <c r="ABJ323" s="96"/>
      <c r="ABK323" s="96"/>
      <c r="ABL323" s="96"/>
      <c r="ABM323" s="96"/>
      <c r="ABN323" s="96"/>
      <c r="ABO323" s="96"/>
      <c r="ABP323" s="96"/>
      <c r="ABQ323" s="96"/>
      <c r="ABR323" s="96"/>
      <c r="ABS323" s="96"/>
      <c r="ABT323" s="96"/>
      <c r="ABU323" s="96"/>
      <c r="ABV323" s="96"/>
      <c r="ABW323" s="96"/>
      <c r="ABX323" s="96"/>
      <c r="ABY323" s="96"/>
      <c r="ABZ323" s="96"/>
      <c r="ACA323" s="96"/>
      <c r="ACB323" s="96"/>
      <c r="ACC323" s="96"/>
      <c r="ACD323" s="96"/>
      <c r="ACE323" s="96"/>
      <c r="ACF323" s="96"/>
      <c r="ACG323" s="96"/>
      <c r="ACH323" s="96"/>
      <c r="ACI323" s="96"/>
      <c r="ACJ323" s="96"/>
      <c r="ACK323" s="96"/>
      <c r="ACL323" s="96"/>
      <c r="ACM323" s="96"/>
      <c r="ACN323" s="96"/>
      <c r="ACO323" s="96"/>
      <c r="ACP323" s="96"/>
      <c r="ACQ323" s="96"/>
      <c r="ACR323" s="96"/>
      <c r="ACS323" s="96"/>
      <c r="ACT323" s="96"/>
      <c r="ACU323" s="96"/>
      <c r="ACV323" s="96"/>
      <c r="ACW323" s="96"/>
      <c r="ACX323" s="96"/>
      <c r="ACY323" s="96"/>
      <c r="ACZ323" s="96"/>
      <c r="ADA323" s="96"/>
      <c r="ADB323" s="96"/>
      <c r="ADC323" s="96"/>
      <c r="ADD323" s="96"/>
      <c r="ADE323" s="96"/>
      <c r="ADF323" s="96"/>
      <c r="ADG323" s="96"/>
      <c r="ADH323" s="96"/>
      <c r="ADI323" s="96"/>
      <c r="ADJ323" s="96"/>
      <c r="ADK323" s="96"/>
      <c r="ADL323" s="96"/>
      <c r="ADM323" s="96"/>
      <c r="ADN323" s="96"/>
      <c r="ADO323" s="96"/>
      <c r="ADP323" s="96"/>
      <c r="ADQ323" s="96"/>
      <c r="ADR323" s="96"/>
      <c r="ADS323" s="96"/>
      <c r="ADT323" s="96"/>
      <c r="ADU323" s="96"/>
      <c r="ADV323" s="96"/>
      <c r="ADW323" s="96"/>
      <c r="ADX323" s="96"/>
      <c r="ADY323" s="96"/>
      <c r="ADZ323" s="96"/>
      <c r="AEA323" s="96"/>
      <c r="AEB323" s="96"/>
      <c r="AEC323" s="96"/>
      <c r="AED323" s="96"/>
      <c r="AEE323" s="96"/>
      <c r="AEF323" s="96"/>
      <c r="AEG323" s="96"/>
      <c r="AEH323" s="96"/>
      <c r="AEI323" s="96"/>
      <c r="AEJ323" s="96"/>
      <c r="AEK323" s="96"/>
      <c r="AEL323" s="96"/>
      <c r="AEM323" s="96"/>
      <c r="AEN323" s="96"/>
      <c r="AEO323" s="96"/>
      <c r="AEP323" s="96"/>
      <c r="AEQ323" s="96"/>
      <c r="AER323" s="96"/>
      <c r="AES323" s="96"/>
      <c r="AET323" s="96"/>
      <c r="AEU323" s="96"/>
      <c r="AEV323" s="96"/>
      <c r="AEW323" s="96"/>
      <c r="AEX323" s="96"/>
      <c r="AEY323" s="96"/>
      <c r="AEZ323" s="96"/>
      <c r="AFA323" s="96"/>
      <c r="AFB323" s="96"/>
      <c r="AFC323" s="96"/>
      <c r="AFD323" s="96"/>
      <c r="AFE323" s="96"/>
      <c r="AFF323" s="96"/>
      <c r="AFG323" s="96"/>
      <c r="AFH323" s="96"/>
      <c r="AFI323" s="96"/>
      <c r="AFJ323" s="96"/>
      <c r="AFK323" s="96"/>
      <c r="AFL323" s="96"/>
      <c r="AFM323" s="96"/>
      <c r="AFN323" s="96"/>
      <c r="AFO323" s="96"/>
      <c r="AFP323" s="96"/>
      <c r="AFQ323" s="96"/>
      <c r="AFR323" s="96"/>
      <c r="AFS323" s="96"/>
      <c r="AFT323" s="96"/>
      <c r="AFU323" s="96"/>
      <c r="AFV323" s="96"/>
      <c r="AFW323" s="96"/>
      <c r="AFX323" s="96"/>
      <c r="AFY323" s="96"/>
      <c r="AFZ323" s="96"/>
      <c r="AGA323" s="96"/>
      <c r="AGB323" s="96"/>
      <c r="AGC323" s="96"/>
      <c r="AGD323" s="96"/>
      <c r="AGE323" s="96"/>
      <c r="AGF323" s="96"/>
      <c r="AGG323" s="96"/>
      <c r="AGH323" s="96"/>
      <c r="AGI323" s="96"/>
      <c r="AGJ323" s="96"/>
      <c r="AGK323" s="96"/>
      <c r="AGL323" s="96"/>
      <c r="AGM323" s="96"/>
      <c r="AGN323" s="96"/>
      <c r="AGO323" s="96"/>
      <c r="AGP323" s="96"/>
      <c r="AGQ323" s="96"/>
      <c r="AGR323" s="96"/>
      <c r="AGS323" s="96"/>
      <c r="AGT323" s="96"/>
      <c r="AGU323" s="96"/>
      <c r="AGV323" s="96"/>
      <c r="AGW323" s="96"/>
      <c r="AGX323" s="96"/>
      <c r="AGY323" s="96"/>
      <c r="AGZ323" s="96"/>
      <c r="AHA323" s="96"/>
      <c r="AHB323" s="96"/>
      <c r="AHC323" s="96"/>
      <c r="AHD323" s="96"/>
      <c r="AHE323" s="96"/>
      <c r="AHF323" s="96"/>
      <c r="AHG323" s="96"/>
      <c r="AHH323" s="96"/>
      <c r="AHI323" s="96"/>
      <c r="AHJ323" s="96"/>
      <c r="AHK323" s="96"/>
      <c r="AHL323" s="96"/>
      <c r="AHM323" s="96"/>
      <c r="AHN323" s="96"/>
      <c r="AHO323" s="96"/>
      <c r="AHP323" s="96"/>
      <c r="AHQ323" s="96"/>
      <c r="AHR323" s="96"/>
      <c r="AHS323" s="96"/>
      <c r="AHT323" s="96"/>
      <c r="AHU323" s="96"/>
      <c r="AHV323" s="96"/>
      <c r="AHW323" s="96"/>
      <c r="AHX323" s="96"/>
      <c r="AHY323" s="96"/>
      <c r="AHZ323" s="96"/>
      <c r="AIA323" s="96"/>
      <c r="AIB323" s="96"/>
      <c r="AIC323" s="96"/>
      <c r="AID323" s="96"/>
      <c r="AIE323" s="96"/>
      <c r="AIF323" s="96"/>
      <c r="AIG323" s="96"/>
      <c r="AIH323" s="96"/>
      <c r="AII323" s="96"/>
      <c r="AIJ323" s="96"/>
      <c r="AIK323" s="96"/>
      <c r="AIL323" s="96"/>
      <c r="AIM323" s="96"/>
      <c r="AIN323" s="96"/>
      <c r="AIO323" s="96"/>
      <c r="AIP323" s="96"/>
      <c r="AIQ323" s="96"/>
      <c r="AIR323" s="96"/>
      <c r="AIS323" s="96"/>
      <c r="AIT323" s="96"/>
      <c r="AIU323" s="96"/>
      <c r="AIV323" s="96"/>
      <c r="AIW323" s="96"/>
      <c r="AIX323" s="96"/>
      <c r="AIY323" s="96"/>
      <c r="AIZ323" s="96"/>
      <c r="AJA323" s="96"/>
      <c r="AJB323" s="96"/>
      <c r="AJC323" s="96"/>
      <c r="AJD323" s="96"/>
      <c r="AJE323" s="96"/>
      <c r="AJF323" s="96"/>
      <c r="AJG323" s="96"/>
      <c r="AJH323" s="96"/>
      <c r="AJI323" s="96"/>
      <c r="AJJ323" s="96"/>
      <c r="AJK323" s="96"/>
      <c r="AJL323" s="96"/>
      <c r="AJM323" s="96"/>
      <c r="AJN323" s="96"/>
      <c r="AJO323" s="96"/>
      <c r="AJP323" s="96"/>
      <c r="AJQ323" s="96"/>
      <c r="AJR323" s="96"/>
      <c r="AJS323" s="96"/>
      <c r="AJT323" s="96"/>
      <c r="AJU323" s="96"/>
      <c r="AJV323" s="96"/>
      <c r="AJW323" s="96"/>
      <c r="AJX323" s="96"/>
      <c r="AJY323" s="96"/>
      <c r="AJZ323" s="96"/>
      <c r="AKA323" s="96"/>
      <c r="AKB323" s="96"/>
      <c r="AKC323" s="96"/>
      <c r="AKD323" s="96"/>
      <c r="AKE323" s="96"/>
      <c r="AKF323" s="96"/>
      <c r="AKG323" s="96"/>
      <c r="AKH323" s="96"/>
      <c r="AKI323" s="96"/>
      <c r="AKJ323" s="96"/>
      <c r="AKK323" s="96"/>
      <c r="AKL323" s="96"/>
      <c r="AKM323" s="96"/>
      <c r="AKN323" s="96"/>
      <c r="AKO323" s="96"/>
      <c r="AKP323" s="96"/>
      <c r="AKQ323" s="96"/>
      <c r="AKR323" s="96"/>
      <c r="AKS323" s="96"/>
      <c r="AKT323" s="96"/>
      <c r="AKU323" s="96"/>
      <c r="AKV323" s="96"/>
      <c r="AKW323" s="96"/>
      <c r="AKX323" s="96"/>
      <c r="AKY323" s="96"/>
      <c r="AKZ323" s="96"/>
      <c r="ALA323" s="96"/>
      <c r="ALB323" s="96"/>
      <c r="ALC323" s="96"/>
      <c r="ALD323" s="96"/>
      <c r="ALE323" s="96"/>
      <c r="ALF323" s="96"/>
      <c r="ALG323" s="96"/>
      <c r="ALH323" s="96"/>
      <c r="ALI323" s="96"/>
      <c r="ALJ323" s="96"/>
      <c r="ALK323" s="96"/>
      <c r="ALL323" s="96"/>
      <c r="ALM323" s="96"/>
      <c r="ALN323" s="96"/>
      <c r="ALO323" s="96"/>
      <c r="ALP323" s="96"/>
      <c r="ALQ323" s="96"/>
      <c r="ALR323" s="96"/>
      <c r="ALS323" s="96"/>
      <c r="ALT323" s="96"/>
      <c r="ALU323" s="96"/>
      <c r="ALV323" s="96"/>
      <c r="ALW323" s="96"/>
      <c r="ALX323" s="96"/>
      <c r="ALY323" s="96"/>
      <c r="ALZ323" s="96"/>
      <c r="AMA323" s="96"/>
      <c r="AMB323" s="96"/>
      <c r="AMC323" s="96"/>
      <c r="AMD323" s="96"/>
      <c r="AME323" s="96"/>
      <c r="AMF323" s="96"/>
      <c r="AMG323" s="96"/>
      <c r="AMH323" s="96"/>
      <c r="AMI323" s="96"/>
      <c r="AMJ323" s="96"/>
      <c r="AMK323" s="96"/>
      <c r="AML323" s="96"/>
      <c r="AMM323" s="96"/>
      <c r="AMN323" s="96"/>
      <c r="AMO323" s="96"/>
      <c r="AMP323" s="96"/>
      <c r="AMQ323" s="96"/>
      <c r="AMR323" s="96"/>
      <c r="AMS323" s="96"/>
      <c r="AMT323" s="96"/>
      <c r="AMU323" s="96"/>
      <c r="AMV323" s="96"/>
      <c r="AMW323" s="96"/>
      <c r="AMX323" s="96"/>
      <c r="AMY323" s="96"/>
      <c r="AMZ323" s="96"/>
      <c r="ANA323" s="96"/>
      <c r="ANB323" s="96"/>
      <c r="ANC323" s="96"/>
      <c r="AND323" s="96"/>
      <c r="ANE323" s="96"/>
      <c r="ANF323" s="96"/>
      <c r="ANG323" s="96"/>
      <c r="ANH323" s="96"/>
      <c r="ANI323" s="96"/>
      <c r="ANJ323" s="96"/>
      <c r="ANK323" s="96"/>
      <c r="ANL323" s="96"/>
      <c r="ANM323" s="96"/>
      <c r="ANN323" s="96"/>
      <c r="ANO323" s="96"/>
      <c r="ANP323" s="96"/>
      <c r="ANQ323" s="96"/>
      <c r="ANR323" s="96"/>
      <c r="ANS323" s="96"/>
      <c r="ANT323" s="96"/>
      <c r="ANU323" s="96"/>
      <c r="ANV323" s="96"/>
      <c r="ANW323" s="96"/>
      <c r="ANX323" s="96"/>
      <c r="ANY323" s="96"/>
      <c r="ANZ323" s="96"/>
      <c r="AOA323" s="96"/>
      <c r="AOB323" s="96"/>
      <c r="AOC323" s="96"/>
      <c r="AOD323" s="96"/>
      <c r="AOE323" s="96"/>
      <c r="AOF323" s="96"/>
      <c r="AOG323" s="96"/>
      <c r="AOH323" s="96"/>
      <c r="AOI323" s="96"/>
      <c r="AOJ323" s="96"/>
      <c r="AOK323" s="96"/>
      <c r="AOL323" s="96"/>
      <c r="AOM323" s="96"/>
      <c r="AON323" s="96"/>
      <c r="AOO323" s="96"/>
      <c r="AOP323" s="96"/>
      <c r="AOQ323" s="96"/>
      <c r="AOR323" s="96"/>
      <c r="AOS323" s="96"/>
      <c r="AOT323" s="96"/>
      <c r="AOU323" s="96"/>
      <c r="AOV323" s="96"/>
      <c r="AOW323" s="96"/>
      <c r="AOX323" s="96"/>
      <c r="AOY323" s="96"/>
      <c r="AOZ323" s="96"/>
      <c r="APA323" s="96"/>
      <c r="APB323" s="96"/>
      <c r="APC323" s="96"/>
      <c r="APD323" s="96"/>
      <c r="APE323" s="96"/>
      <c r="APF323" s="96"/>
      <c r="APG323" s="96"/>
      <c r="APH323" s="96"/>
      <c r="API323" s="96"/>
      <c r="APJ323" s="96"/>
      <c r="APK323" s="96"/>
      <c r="APL323" s="96"/>
      <c r="APM323" s="96"/>
      <c r="APN323" s="96"/>
      <c r="APO323" s="96"/>
      <c r="APP323" s="96"/>
      <c r="APQ323" s="96"/>
      <c r="APR323" s="96"/>
      <c r="APS323" s="96"/>
      <c r="APT323" s="96"/>
      <c r="APU323" s="96"/>
      <c r="APV323" s="96"/>
      <c r="APW323" s="96"/>
      <c r="APX323" s="96"/>
      <c r="APY323" s="96"/>
      <c r="APZ323" s="96"/>
      <c r="AQA323" s="96"/>
      <c r="AQB323" s="96"/>
      <c r="AQC323" s="96"/>
      <c r="AQD323" s="96"/>
      <c r="AQE323" s="96"/>
      <c r="AQF323" s="96"/>
      <c r="AQG323" s="96"/>
      <c r="AQH323" s="96"/>
      <c r="AQI323" s="96"/>
      <c r="AQJ323" s="96"/>
      <c r="AQK323" s="96"/>
      <c r="AQL323" s="96"/>
      <c r="AQM323" s="96"/>
      <c r="AQN323" s="96"/>
      <c r="AQO323" s="96"/>
      <c r="AQP323" s="96"/>
      <c r="AQQ323" s="96"/>
      <c r="AQR323" s="96"/>
      <c r="AQS323" s="96"/>
      <c r="AQT323" s="96"/>
      <c r="AQU323" s="96"/>
      <c r="AQV323" s="96"/>
      <c r="AQW323" s="96"/>
      <c r="AQX323" s="96"/>
      <c r="AQY323" s="96"/>
      <c r="AQZ323" s="96"/>
      <c r="ARA323" s="96"/>
      <c r="ARB323" s="96"/>
      <c r="ARC323" s="96"/>
      <c r="ARD323" s="96"/>
      <c r="ARE323" s="96"/>
      <c r="ARF323" s="96"/>
      <c r="ARG323" s="96"/>
      <c r="ARH323" s="96"/>
      <c r="ARI323" s="96"/>
      <c r="ARJ323" s="96"/>
      <c r="ARK323" s="96"/>
      <c r="ARL323" s="96"/>
      <c r="ARM323" s="96"/>
      <c r="ARN323" s="96"/>
      <c r="ARO323" s="96"/>
      <c r="ARP323" s="96"/>
      <c r="ARQ323" s="96"/>
      <c r="ARR323" s="96"/>
      <c r="ARS323" s="96"/>
      <c r="ART323" s="96"/>
      <c r="ARU323" s="96"/>
      <c r="ARV323" s="96"/>
      <c r="ARW323" s="96"/>
      <c r="ARX323" s="96"/>
      <c r="ARY323" s="96"/>
      <c r="ARZ323" s="96"/>
      <c r="ASA323" s="96"/>
      <c r="ASB323" s="96"/>
      <c r="ASC323" s="96"/>
      <c r="ASD323" s="96"/>
      <c r="ASE323" s="96"/>
      <c r="ASF323" s="96"/>
      <c r="ASG323" s="96"/>
      <c r="ASH323" s="96"/>
      <c r="ASI323" s="96"/>
      <c r="ASJ323" s="96"/>
      <c r="ASK323" s="96"/>
      <c r="ASL323" s="96"/>
      <c r="ASM323" s="96"/>
      <c r="ASN323" s="96"/>
      <c r="ASO323" s="96"/>
      <c r="ASP323" s="96"/>
      <c r="ASQ323" s="96"/>
      <c r="ASR323" s="96"/>
      <c r="ASS323" s="96"/>
      <c r="AST323" s="96"/>
      <c r="ASU323" s="96"/>
      <c r="ASV323" s="96"/>
      <c r="ASW323" s="96"/>
      <c r="ASX323" s="96"/>
      <c r="ASY323" s="96"/>
      <c r="ASZ323" s="96"/>
      <c r="ATA323" s="96"/>
      <c r="ATB323" s="96"/>
      <c r="ATC323" s="96"/>
      <c r="ATD323" s="96"/>
      <c r="ATE323" s="96"/>
      <c r="ATF323" s="96"/>
      <c r="ATG323" s="96"/>
      <c r="ATH323" s="96"/>
      <c r="ATI323" s="96"/>
      <c r="ATJ323" s="96"/>
      <c r="ATK323" s="96"/>
      <c r="ATL323" s="96"/>
      <c r="ATM323" s="96"/>
      <c r="ATN323" s="96"/>
      <c r="ATO323" s="96"/>
      <c r="ATP323" s="96"/>
      <c r="ATQ323" s="96"/>
      <c r="ATR323" s="96"/>
      <c r="ATS323" s="96"/>
      <c r="ATT323" s="96"/>
      <c r="ATU323" s="96"/>
      <c r="ATV323" s="96"/>
      <c r="ATW323" s="96"/>
      <c r="ATX323" s="96"/>
      <c r="ATY323" s="96"/>
      <c r="ATZ323" s="96"/>
      <c r="AUA323" s="96"/>
      <c r="AUB323" s="96"/>
      <c r="AUC323" s="96"/>
      <c r="AUD323" s="96"/>
      <c r="AUE323" s="96"/>
      <c r="AUF323" s="96"/>
      <c r="AUG323" s="96"/>
      <c r="AUH323" s="96"/>
      <c r="AUI323" s="96"/>
      <c r="AUJ323" s="96"/>
      <c r="AUK323" s="96"/>
      <c r="AUL323" s="96"/>
      <c r="AUM323" s="96"/>
      <c r="AUN323" s="96"/>
      <c r="AUO323" s="96"/>
      <c r="AUP323" s="96"/>
      <c r="AUQ323" s="96"/>
      <c r="AUR323" s="96"/>
      <c r="AUS323" s="96"/>
      <c r="AUT323" s="96"/>
      <c r="AUU323" s="96"/>
      <c r="AUV323" s="96"/>
      <c r="AUW323" s="96"/>
      <c r="AUX323" s="96"/>
      <c r="AUY323" s="96"/>
      <c r="AUZ323" s="96"/>
      <c r="AVA323" s="96"/>
      <c r="AVB323" s="96"/>
      <c r="AVC323" s="96"/>
      <c r="AVD323" s="96"/>
      <c r="AVE323" s="96"/>
      <c r="AVF323" s="96"/>
      <c r="AVG323" s="96"/>
      <c r="AVH323" s="96"/>
      <c r="AVI323" s="96"/>
      <c r="AVJ323" s="96"/>
      <c r="AVK323" s="96"/>
      <c r="AVL323" s="96"/>
      <c r="AVM323" s="96"/>
      <c r="AVN323" s="96"/>
      <c r="AVO323" s="96"/>
      <c r="AVP323" s="96"/>
      <c r="AVQ323" s="96"/>
      <c r="AVR323" s="96"/>
      <c r="AVS323" s="96"/>
      <c r="AVT323" s="96"/>
      <c r="AVU323" s="96"/>
      <c r="AVV323" s="96"/>
      <c r="AVW323" s="96"/>
      <c r="AVX323" s="96"/>
      <c r="AVY323" s="96"/>
      <c r="AVZ323" s="96"/>
      <c r="AWA323" s="96"/>
      <c r="AWB323" s="96"/>
      <c r="AWC323" s="96"/>
      <c r="AWD323" s="96"/>
      <c r="AWE323" s="96"/>
      <c r="AWF323" s="96"/>
      <c r="AWG323" s="96"/>
      <c r="AWH323" s="96"/>
      <c r="AWI323" s="96"/>
      <c r="AWJ323" s="96"/>
      <c r="AWK323" s="96"/>
      <c r="AWL323" s="96"/>
      <c r="AWM323" s="96"/>
      <c r="AWN323" s="96"/>
      <c r="AWO323" s="96"/>
      <c r="AWP323" s="96"/>
      <c r="AWQ323" s="96"/>
      <c r="AWR323" s="96"/>
      <c r="AWS323" s="96"/>
      <c r="AWT323" s="96"/>
      <c r="AWU323" s="96"/>
      <c r="AWV323" s="96"/>
      <c r="AWW323" s="96"/>
      <c r="AWX323" s="96"/>
      <c r="AWY323" s="96"/>
      <c r="AWZ323" s="96"/>
      <c r="AXA323" s="96"/>
      <c r="AXB323" s="96"/>
      <c r="AXC323" s="96"/>
      <c r="AXD323" s="96"/>
      <c r="AXE323" s="96"/>
      <c r="AXF323" s="96"/>
      <c r="AXG323" s="96"/>
      <c r="AXH323" s="96"/>
      <c r="AXI323" s="96"/>
      <c r="AXJ323" s="96"/>
      <c r="AXK323" s="96"/>
      <c r="AXL323" s="96"/>
      <c r="AXM323" s="96"/>
      <c r="AXN323" s="96"/>
      <c r="AXO323" s="96"/>
      <c r="AXP323" s="96"/>
      <c r="AXQ323" s="96"/>
      <c r="AXR323" s="96"/>
      <c r="AXS323" s="96"/>
      <c r="AXT323" s="96"/>
      <c r="AXU323" s="96"/>
      <c r="AXV323" s="96"/>
      <c r="AXW323" s="96"/>
      <c r="AXX323" s="96"/>
      <c r="AXY323" s="96"/>
      <c r="AXZ323" s="96"/>
      <c r="AYA323" s="96"/>
      <c r="AYB323" s="96"/>
      <c r="AYC323" s="96"/>
      <c r="AYD323" s="96"/>
      <c r="AYE323" s="96"/>
      <c r="AYF323" s="96"/>
      <c r="AYG323" s="96"/>
      <c r="AYH323" s="96"/>
      <c r="AYI323" s="96"/>
      <c r="AYJ323" s="96"/>
      <c r="AYK323" s="96"/>
      <c r="AYL323" s="96"/>
      <c r="AYM323" s="96"/>
      <c r="AYN323" s="96"/>
      <c r="AYO323" s="96"/>
      <c r="AYP323" s="96"/>
      <c r="AYQ323" s="96"/>
      <c r="AYR323" s="96"/>
      <c r="AYS323" s="96"/>
      <c r="AYT323" s="96"/>
      <c r="AYU323" s="96"/>
      <c r="AYV323" s="96"/>
      <c r="AYW323" s="96"/>
      <c r="AYX323" s="96"/>
      <c r="AYY323" s="96"/>
      <c r="AYZ323" s="96"/>
      <c r="AZA323" s="96"/>
      <c r="AZB323" s="96"/>
      <c r="AZC323" s="96"/>
      <c r="AZD323" s="96"/>
      <c r="AZE323" s="96"/>
      <c r="AZF323" s="96"/>
      <c r="AZG323" s="96"/>
      <c r="AZH323" s="96"/>
      <c r="AZI323" s="96"/>
      <c r="AZJ323" s="96"/>
      <c r="AZK323" s="96"/>
      <c r="AZL323" s="96"/>
      <c r="AZM323" s="96"/>
      <c r="AZN323" s="96"/>
      <c r="AZO323" s="96"/>
      <c r="AZP323" s="96"/>
      <c r="AZQ323" s="96"/>
      <c r="AZR323" s="96"/>
      <c r="AZS323" s="96"/>
      <c r="AZT323" s="96"/>
      <c r="AZU323" s="96"/>
      <c r="AZV323" s="96"/>
      <c r="AZW323" s="96"/>
      <c r="AZX323" s="96"/>
      <c r="AZY323" s="96"/>
      <c r="AZZ323" s="96"/>
      <c r="BAA323" s="96"/>
      <c r="BAB323" s="96"/>
      <c r="BAC323" s="96"/>
      <c r="BAD323" s="96"/>
      <c r="BAE323" s="96"/>
      <c r="BAF323" s="96"/>
      <c r="BAG323" s="96"/>
      <c r="BAH323" s="96"/>
      <c r="BAI323" s="96"/>
      <c r="BAJ323" s="96"/>
      <c r="BAK323" s="96"/>
      <c r="BAL323" s="96"/>
      <c r="BAM323" s="96"/>
      <c r="BAN323" s="96"/>
      <c r="BAO323" s="96"/>
      <c r="BAP323" s="96"/>
      <c r="BAQ323" s="96"/>
      <c r="BAR323" s="96"/>
      <c r="BAS323" s="96"/>
      <c r="BAT323" s="96"/>
      <c r="BAU323" s="96"/>
      <c r="BAV323" s="96"/>
      <c r="BAW323" s="96"/>
      <c r="BAX323" s="96"/>
      <c r="BAY323" s="96"/>
      <c r="BAZ323" s="96"/>
      <c r="BBA323" s="96"/>
      <c r="BBB323" s="96"/>
      <c r="BBC323" s="96"/>
      <c r="BBD323" s="96"/>
      <c r="BBE323" s="96"/>
      <c r="BBF323" s="96"/>
      <c r="BBG323" s="96"/>
      <c r="BBH323" s="96"/>
      <c r="BBI323" s="96"/>
      <c r="BBJ323" s="96"/>
      <c r="BBK323" s="96"/>
      <c r="BBL323" s="96"/>
      <c r="BBM323" s="96"/>
      <c r="BBN323" s="96"/>
      <c r="BBO323" s="96"/>
      <c r="BBP323" s="96"/>
      <c r="BBQ323" s="96"/>
      <c r="BBR323" s="96"/>
      <c r="BBS323" s="96"/>
      <c r="BBT323" s="96"/>
      <c r="BBU323" s="96"/>
      <c r="BBV323" s="96"/>
      <c r="BBW323" s="96"/>
      <c r="BBX323" s="96"/>
      <c r="BBY323" s="96"/>
      <c r="BBZ323" s="96"/>
      <c r="BCA323" s="96"/>
      <c r="BCB323" s="96"/>
      <c r="BCC323" s="96"/>
      <c r="BCD323" s="96"/>
      <c r="BCE323" s="96"/>
      <c r="BCF323" s="96"/>
      <c r="BCG323" s="96"/>
      <c r="BCH323" s="96"/>
      <c r="BCI323" s="96"/>
      <c r="BCJ323" s="96"/>
      <c r="BCK323" s="96"/>
      <c r="BCL323" s="96"/>
      <c r="BCM323" s="96"/>
      <c r="BCN323" s="96"/>
      <c r="BCO323" s="96"/>
      <c r="BCP323" s="96"/>
      <c r="BCQ323" s="96"/>
      <c r="BCR323" s="96"/>
      <c r="BCS323" s="96"/>
      <c r="BCT323" s="96"/>
      <c r="BCU323" s="96"/>
      <c r="BCV323" s="96"/>
      <c r="BCW323" s="96"/>
      <c r="BCX323" s="96"/>
      <c r="BCY323" s="96"/>
      <c r="BCZ323" s="96"/>
      <c r="BDA323" s="96"/>
      <c r="BDB323" s="96"/>
      <c r="BDC323" s="96"/>
      <c r="BDD323" s="96"/>
      <c r="BDE323" s="96"/>
      <c r="BDF323" s="96"/>
      <c r="BDG323" s="96"/>
      <c r="BDH323" s="96"/>
      <c r="BDI323" s="96"/>
      <c r="BDJ323" s="96"/>
      <c r="BDK323" s="96"/>
      <c r="BDL323" s="96"/>
      <c r="BDM323" s="96"/>
      <c r="BDN323" s="96"/>
      <c r="BDO323" s="96"/>
      <c r="BDP323" s="96"/>
      <c r="BDQ323" s="96"/>
      <c r="BDR323" s="96"/>
      <c r="BDS323" s="96"/>
      <c r="BDT323" s="96"/>
      <c r="BDU323" s="96"/>
      <c r="BDV323" s="96"/>
      <c r="BDW323" s="96"/>
      <c r="BDX323" s="96"/>
      <c r="BDY323" s="96"/>
      <c r="BDZ323" s="96"/>
      <c r="BEA323" s="96"/>
      <c r="BEB323" s="96"/>
      <c r="BEC323" s="96"/>
      <c r="BED323" s="96"/>
      <c r="BEE323" s="96"/>
      <c r="BEF323" s="96"/>
      <c r="BEG323" s="96"/>
      <c r="BEH323" s="96"/>
      <c r="BEI323" s="96"/>
      <c r="BEJ323" s="96"/>
      <c r="BEK323" s="96"/>
      <c r="BEL323" s="96"/>
      <c r="BEM323" s="96"/>
      <c r="BEN323" s="96"/>
      <c r="BEO323" s="96"/>
      <c r="BEP323" s="96"/>
      <c r="BEQ323" s="96"/>
      <c r="BER323" s="96"/>
      <c r="BES323" s="96"/>
      <c r="BET323" s="96"/>
      <c r="BEU323" s="96"/>
      <c r="BEV323" s="96"/>
      <c r="BEW323" s="96"/>
      <c r="BEX323" s="96"/>
      <c r="BEY323" s="96"/>
      <c r="BEZ323" s="96"/>
      <c r="BFA323" s="96"/>
      <c r="BFB323" s="96"/>
      <c r="BFC323" s="96"/>
      <c r="BFD323" s="96"/>
      <c r="BFE323" s="96"/>
      <c r="BFF323" s="96"/>
      <c r="BFG323" s="96"/>
      <c r="BFH323" s="96"/>
      <c r="BFI323" s="96"/>
      <c r="BFJ323" s="96"/>
      <c r="BFK323" s="96"/>
      <c r="BFL323" s="96"/>
      <c r="BFM323" s="96"/>
      <c r="BFN323" s="96"/>
      <c r="BFO323" s="96"/>
      <c r="BFP323" s="96"/>
      <c r="BFQ323" s="96"/>
      <c r="BFR323" s="96"/>
      <c r="BFS323" s="96"/>
      <c r="BFT323" s="96"/>
      <c r="BFU323" s="96"/>
      <c r="BFV323" s="96"/>
      <c r="BFW323" s="96"/>
      <c r="BFX323" s="96"/>
      <c r="BFY323" s="96"/>
      <c r="BFZ323" s="96"/>
      <c r="BGA323" s="96"/>
      <c r="BGB323" s="96"/>
      <c r="BGC323" s="96"/>
      <c r="BGD323" s="96"/>
      <c r="BGE323" s="96"/>
      <c r="BGF323" s="96"/>
      <c r="BGG323" s="96"/>
      <c r="BGH323" s="96"/>
      <c r="BGI323" s="96"/>
      <c r="BGJ323" s="96"/>
      <c r="BGK323" s="96"/>
      <c r="BGL323" s="96"/>
      <c r="BGM323" s="96"/>
      <c r="BGN323" s="96"/>
      <c r="BGO323" s="96"/>
      <c r="BGP323" s="96"/>
      <c r="BGQ323" s="96"/>
      <c r="BGR323" s="96"/>
      <c r="BGS323" s="96"/>
      <c r="BGT323" s="96"/>
      <c r="BGU323" s="96"/>
      <c r="BGV323" s="96"/>
      <c r="BGW323" s="96"/>
      <c r="BGX323" s="96"/>
      <c r="BGY323" s="96"/>
      <c r="BGZ323" s="96"/>
      <c r="BHA323" s="96"/>
      <c r="BHB323" s="96"/>
      <c r="BHC323" s="96"/>
      <c r="BHD323" s="96"/>
      <c r="BHE323" s="96"/>
      <c r="BHF323" s="96"/>
      <c r="BHG323" s="96"/>
      <c r="BHH323" s="96"/>
      <c r="BHI323" s="96"/>
      <c r="BHJ323" s="96"/>
      <c r="BHK323" s="96"/>
      <c r="BHL323" s="96"/>
      <c r="BHM323" s="96"/>
      <c r="BHN323" s="96"/>
      <c r="BHO323" s="96"/>
      <c r="BHP323" s="96"/>
      <c r="BHQ323" s="96"/>
      <c r="BHR323" s="96"/>
      <c r="BHS323" s="96"/>
      <c r="BHT323" s="96"/>
      <c r="BHU323" s="96"/>
      <c r="BHV323" s="96"/>
      <c r="BHW323" s="96"/>
      <c r="BHX323" s="96"/>
      <c r="BHY323" s="96"/>
      <c r="BHZ323" s="96"/>
      <c r="BIA323" s="96"/>
      <c r="BIB323" s="96"/>
      <c r="BIC323" s="96"/>
      <c r="BID323" s="96"/>
      <c r="BIE323" s="96"/>
      <c r="BIF323" s="96"/>
      <c r="BIG323" s="96"/>
      <c r="BIH323" s="96"/>
      <c r="BII323" s="96"/>
      <c r="BIJ323" s="96"/>
      <c r="BIK323" s="96"/>
      <c r="BIL323" s="96"/>
      <c r="BIM323" s="96"/>
      <c r="BIN323" s="96"/>
      <c r="BIO323" s="96"/>
      <c r="BIP323" s="96"/>
      <c r="BIQ323" s="96"/>
      <c r="BIR323" s="96"/>
      <c r="BIS323" s="96"/>
      <c r="BIT323" s="96"/>
      <c r="BIU323" s="96"/>
      <c r="BIV323" s="96"/>
      <c r="BIW323" s="96"/>
      <c r="BIX323" s="96"/>
      <c r="BIY323" s="96"/>
      <c r="BIZ323" s="96"/>
      <c r="BJA323" s="96"/>
      <c r="BJB323" s="96"/>
      <c r="BJC323" s="96"/>
      <c r="BJD323" s="96"/>
      <c r="BJE323" s="96"/>
      <c r="BJF323" s="96"/>
      <c r="BJG323" s="96"/>
      <c r="BJH323" s="96"/>
      <c r="BJI323" s="96"/>
      <c r="BJJ323" s="96"/>
      <c r="BJK323" s="96"/>
      <c r="BJL323" s="96"/>
      <c r="BJM323" s="96"/>
      <c r="BJN323" s="96"/>
      <c r="BJO323" s="96"/>
      <c r="BJP323" s="96"/>
      <c r="BJQ323" s="96"/>
      <c r="BJR323" s="96"/>
      <c r="BJS323" s="96"/>
      <c r="BJT323" s="96"/>
      <c r="BJU323" s="96"/>
      <c r="BJV323" s="96"/>
      <c r="BJW323" s="96"/>
      <c r="BJX323" s="96"/>
      <c r="BJY323" s="96"/>
      <c r="BJZ323" s="96"/>
      <c r="BKA323" s="96"/>
      <c r="BKB323" s="96"/>
      <c r="BKC323" s="96"/>
      <c r="BKD323" s="96"/>
      <c r="BKE323" s="96"/>
      <c r="BKF323" s="96"/>
      <c r="BKG323" s="96"/>
      <c r="BKH323" s="96"/>
      <c r="BKI323" s="96"/>
      <c r="BKJ323" s="96"/>
      <c r="BKK323" s="96"/>
      <c r="BKL323" s="96"/>
      <c r="BKM323" s="96"/>
      <c r="BKN323" s="96"/>
      <c r="BKO323" s="96"/>
      <c r="BKP323" s="96"/>
      <c r="BKQ323" s="96"/>
      <c r="BKR323" s="96"/>
      <c r="BKS323" s="96"/>
      <c r="BKT323" s="96"/>
      <c r="BKU323" s="96"/>
      <c r="BKV323" s="96"/>
      <c r="BKW323" s="96"/>
      <c r="BKX323" s="96"/>
      <c r="BKY323" s="96"/>
      <c r="BKZ323" s="96"/>
      <c r="BLA323" s="96"/>
      <c r="BLB323" s="96"/>
      <c r="BLC323" s="96"/>
      <c r="BLD323" s="96"/>
      <c r="BLE323" s="96"/>
      <c r="BLF323" s="96"/>
      <c r="BLG323" s="96"/>
      <c r="BLH323" s="96"/>
      <c r="BLI323" s="96"/>
      <c r="BLJ323" s="96"/>
      <c r="BLK323" s="96"/>
      <c r="BLL323" s="96"/>
      <c r="BLM323" s="96"/>
      <c r="BLN323" s="96"/>
      <c r="BLO323" s="96"/>
      <c r="BLP323" s="96"/>
      <c r="BLQ323" s="96"/>
      <c r="BLR323" s="96"/>
      <c r="BLS323" s="96"/>
      <c r="BLT323" s="96"/>
      <c r="BLU323" s="96"/>
      <c r="BLV323" s="96"/>
      <c r="BLW323" s="96"/>
      <c r="BLX323" s="96"/>
      <c r="BLY323" s="96"/>
      <c r="BLZ323" s="96"/>
      <c r="BMA323" s="96"/>
      <c r="BMB323" s="96"/>
      <c r="BMC323" s="96"/>
      <c r="BMD323" s="96"/>
      <c r="BME323" s="96"/>
      <c r="BMF323" s="96"/>
      <c r="BMG323" s="96"/>
      <c r="BMH323" s="96"/>
      <c r="BMI323" s="96"/>
      <c r="BMJ323" s="96"/>
      <c r="BMK323" s="96"/>
      <c r="BML323" s="96"/>
      <c r="BMM323" s="96"/>
      <c r="BMN323" s="96"/>
      <c r="BMO323" s="96"/>
      <c r="BMP323" s="96"/>
      <c r="BMQ323" s="96"/>
      <c r="BMR323" s="96"/>
      <c r="BMS323" s="96"/>
      <c r="BMT323" s="96"/>
      <c r="BMU323" s="96"/>
      <c r="BMV323" s="96"/>
      <c r="BMW323" s="96"/>
      <c r="BMX323" s="96"/>
      <c r="BMY323" s="96"/>
      <c r="BMZ323" s="96"/>
      <c r="BNA323" s="96"/>
      <c r="BNB323" s="96"/>
      <c r="BNC323" s="96"/>
      <c r="BND323" s="96"/>
      <c r="BNE323" s="96"/>
      <c r="BNF323" s="96"/>
      <c r="BNG323" s="96"/>
      <c r="BNH323" s="96"/>
      <c r="BNI323" s="96"/>
      <c r="BNJ323" s="96"/>
      <c r="BNK323" s="96"/>
      <c r="BNL323" s="96"/>
      <c r="BNM323" s="96"/>
      <c r="BNN323" s="96"/>
      <c r="BNO323" s="96"/>
      <c r="BNP323" s="96"/>
      <c r="BNQ323" s="96"/>
      <c r="BNR323" s="96"/>
      <c r="BNS323" s="96"/>
      <c r="BNT323" s="96"/>
      <c r="BNU323" s="96"/>
      <c r="BNV323" s="96"/>
      <c r="BNW323" s="96"/>
      <c r="BNX323" s="96"/>
      <c r="BNY323" s="96"/>
      <c r="BNZ323" s="96"/>
      <c r="BOA323" s="96"/>
      <c r="BOB323" s="96"/>
      <c r="BOC323" s="96"/>
      <c r="BOD323" s="96"/>
      <c r="BOE323" s="96"/>
      <c r="BOF323" s="96"/>
      <c r="BOG323" s="96"/>
      <c r="BOH323" s="96"/>
      <c r="BOI323" s="96"/>
      <c r="BOJ323" s="96"/>
      <c r="BOK323" s="96"/>
      <c r="BOL323" s="96"/>
      <c r="BOM323" s="96"/>
      <c r="BON323" s="96"/>
      <c r="BOO323" s="96"/>
      <c r="BOP323" s="96"/>
      <c r="BOQ323" s="96"/>
      <c r="BOR323" s="96"/>
      <c r="BOS323" s="96"/>
      <c r="BOT323" s="96"/>
      <c r="BOU323" s="96"/>
      <c r="BOV323" s="96"/>
      <c r="BOW323" s="96"/>
      <c r="BOX323" s="96"/>
      <c r="BOY323" s="96"/>
      <c r="BOZ323" s="96"/>
      <c r="BPA323" s="96"/>
      <c r="BPB323" s="96"/>
      <c r="BPC323" s="96"/>
      <c r="BPD323" s="96"/>
      <c r="BPE323" s="96"/>
      <c r="BPF323" s="96"/>
      <c r="BPG323" s="96"/>
      <c r="BPH323" s="96"/>
      <c r="BPI323" s="96"/>
      <c r="BPJ323" s="96"/>
      <c r="BPK323" s="96"/>
      <c r="BPL323" s="96"/>
      <c r="BPM323" s="96"/>
      <c r="BPN323" s="96"/>
      <c r="BPO323" s="96"/>
      <c r="BPP323" s="96"/>
      <c r="BPQ323" s="96"/>
      <c r="BPR323" s="96"/>
      <c r="BPS323" s="96"/>
      <c r="BPT323" s="96"/>
      <c r="BPU323" s="96"/>
      <c r="BPV323" s="96"/>
      <c r="BPW323" s="96"/>
      <c r="BPX323" s="96"/>
      <c r="BPY323" s="96"/>
      <c r="BPZ323" s="96"/>
      <c r="BQA323" s="96"/>
      <c r="BQB323" s="96"/>
      <c r="BQC323" s="96"/>
      <c r="BQD323" s="96"/>
      <c r="BQE323" s="96"/>
      <c r="BQF323" s="96"/>
      <c r="BQG323" s="96"/>
      <c r="BQH323" s="96"/>
      <c r="BQI323" s="96"/>
      <c r="BQJ323" s="96"/>
      <c r="BQK323" s="96"/>
      <c r="BQL323" s="96"/>
      <c r="BQM323" s="96"/>
      <c r="BQN323" s="96"/>
      <c r="BQO323" s="96"/>
      <c r="BQP323" s="96"/>
      <c r="BQQ323" s="96"/>
      <c r="BQR323" s="96"/>
      <c r="BQS323" s="96"/>
      <c r="BQT323" s="96"/>
      <c r="BQU323" s="96"/>
      <c r="BQV323" s="96"/>
      <c r="BQW323" s="96"/>
      <c r="BQX323" s="96"/>
      <c r="BQY323" s="96"/>
      <c r="BQZ323" s="96"/>
      <c r="BRA323" s="96"/>
      <c r="BRB323" s="96"/>
      <c r="BRC323" s="96"/>
      <c r="BRD323" s="96"/>
      <c r="BRE323" s="96"/>
      <c r="BRF323" s="96"/>
      <c r="BRG323" s="96"/>
      <c r="BRH323" s="96"/>
      <c r="BRI323" s="96"/>
      <c r="BRJ323" s="96"/>
      <c r="BRK323" s="96"/>
      <c r="BRL323" s="96"/>
      <c r="BRM323" s="96"/>
      <c r="BRN323" s="96"/>
      <c r="BRO323" s="96"/>
      <c r="BRP323" s="96"/>
      <c r="BRQ323" s="96"/>
      <c r="BRR323" s="96"/>
      <c r="BRS323" s="96"/>
      <c r="BRT323" s="96"/>
      <c r="BRU323" s="96"/>
      <c r="BRV323" s="96"/>
      <c r="BRW323" s="96"/>
      <c r="BRX323" s="96"/>
      <c r="BRY323" s="96"/>
      <c r="BRZ323" s="96"/>
      <c r="BSA323" s="96"/>
      <c r="BSB323" s="96"/>
      <c r="BSC323" s="96"/>
      <c r="BSD323" s="96"/>
      <c r="BSE323" s="96"/>
      <c r="BSF323" s="96"/>
      <c r="BSG323" s="96"/>
      <c r="BSH323" s="96"/>
      <c r="BSI323" s="96"/>
      <c r="BSJ323" s="96"/>
      <c r="BSK323" s="96"/>
      <c r="BSL323" s="96"/>
      <c r="BSM323" s="96"/>
      <c r="BSN323" s="96"/>
      <c r="BSO323" s="96"/>
      <c r="BSP323" s="96"/>
      <c r="BSQ323" s="96"/>
      <c r="BSR323" s="96"/>
      <c r="BSS323" s="96"/>
      <c r="BST323" s="96"/>
      <c r="BSU323" s="96"/>
      <c r="BSV323" s="96"/>
      <c r="BSW323" s="96"/>
      <c r="BSX323" s="96"/>
      <c r="BSY323" s="96"/>
      <c r="BSZ323" s="96"/>
      <c r="BTA323" s="96"/>
      <c r="BTB323" s="96"/>
      <c r="BTC323" s="96"/>
      <c r="BTD323" s="96"/>
      <c r="BTE323" s="96"/>
      <c r="BTF323" s="96"/>
      <c r="BTG323" s="96"/>
      <c r="BTH323" s="96"/>
      <c r="BTI323" s="96"/>
      <c r="BTJ323" s="96"/>
      <c r="BTK323" s="96"/>
      <c r="BTL323" s="96"/>
      <c r="BTM323" s="96"/>
      <c r="BTN323" s="96"/>
      <c r="BTO323" s="96"/>
      <c r="BTP323" s="96"/>
      <c r="BTQ323" s="96"/>
      <c r="BTR323" s="96"/>
      <c r="BTS323" s="96"/>
      <c r="BTT323" s="96"/>
      <c r="BTU323" s="96"/>
      <c r="BTV323" s="96"/>
      <c r="BTW323" s="96"/>
      <c r="BTX323" s="96"/>
      <c r="BTY323" s="96"/>
      <c r="BTZ323" s="96"/>
      <c r="BUA323" s="96"/>
      <c r="BUB323" s="96"/>
      <c r="BUC323" s="96"/>
      <c r="BUD323" s="96"/>
      <c r="BUE323" s="96"/>
      <c r="BUF323" s="96"/>
      <c r="BUG323" s="96"/>
      <c r="BUH323" s="96"/>
      <c r="BUI323" s="96"/>
      <c r="BUJ323" s="96"/>
      <c r="BUK323" s="96"/>
      <c r="BUL323" s="96"/>
      <c r="BUM323" s="96"/>
      <c r="BUN323" s="96"/>
      <c r="BUO323" s="96"/>
      <c r="BUP323" s="96"/>
      <c r="BUQ323" s="96"/>
      <c r="BUR323" s="96"/>
      <c r="BUS323" s="96"/>
      <c r="BUT323" s="96"/>
      <c r="BUU323" s="96"/>
      <c r="BUV323" s="96"/>
      <c r="BUW323" s="96"/>
      <c r="BUX323" s="96"/>
      <c r="BUY323" s="96"/>
      <c r="BUZ323" s="96"/>
      <c r="BVA323" s="96"/>
      <c r="BVB323" s="96"/>
      <c r="BVC323" s="96"/>
      <c r="BVD323" s="96"/>
      <c r="BVE323" s="96"/>
      <c r="BVF323" s="96"/>
      <c r="BVG323" s="96"/>
      <c r="BVH323" s="96"/>
      <c r="BVI323" s="96"/>
      <c r="BVJ323" s="96"/>
      <c r="BVK323" s="96"/>
      <c r="BVL323" s="96"/>
      <c r="BVM323" s="96"/>
      <c r="BVN323" s="96"/>
      <c r="BVO323" s="96"/>
      <c r="BVP323" s="96"/>
      <c r="BVQ323" s="96"/>
      <c r="BVR323" s="96"/>
      <c r="BVS323" s="96"/>
      <c r="BVT323" s="96"/>
      <c r="BVU323" s="96"/>
      <c r="BVV323" s="96"/>
      <c r="BVW323" s="96"/>
      <c r="BVX323" s="96"/>
      <c r="BVY323" s="96"/>
      <c r="BVZ323" s="96"/>
      <c r="BWA323" s="96"/>
      <c r="BWB323" s="96"/>
      <c r="BWC323" s="96"/>
      <c r="BWD323" s="96"/>
      <c r="BWE323" s="96"/>
      <c r="BWF323" s="96"/>
      <c r="BWG323" s="96"/>
      <c r="BWH323" s="96"/>
      <c r="BWI323" s="96"/>
      <c r="BWJ323" s="96"/>
      <c r="BWK323" s="96"/>
      <c r="BWL323" s="96"/>
      <c r="BWM323" s="96"/>
      <c r="BWN323" s="96"/>
      <c r="BWO323" s="96"/>
      <c r="BWP323" s="96"/>
      <c r="BWQ323" s="96"/>
      <c r="BWR323" s="96"/>
      <c r="BWS323" s="96"/>
      <c r="BWT323" s="96"/>
      <c r="BWU323" s="96"/>
      <c r="BWV323" s="96"/>
      <c r="BWW323" s="96"/>
      <c r="BWX323" s="96"/>
      <c r="BWY323" s="96"/>
      <c r="BWZ323" s="96"/>
      <c r="BXA323" s="96"/>
      <c r="BXB323" s="96"/>
      <c r="BXC323" s="96"/>
      <c r="BXD323" s="96"/>
      <c r="BXE323" s="96"/>
      <c r="BXF323" s="96"/>
      <c r="BXG323" s="96"/>
      <c r="BXH323" s="96"/>
      <c r="BXI323" s="96"/>
      <c r="BXJ323" s="96"/>
      <c r="BXK323" s="96"/>
      <c r="BXL323" s="96"/>
      <c r="BXM323" s="96"/>
      <c r="BXN323" s="96"/>
      <c r="BXO323" s="96"/>
      <c r="BXP323" s="96"/>
      <c r="BXQ323" s="96"/>
      <c r="BXR323" s="96"/>
      <c r="BXS323" s="96"/>
      <c r="BXT323" s="96"/>
      <c r="BXU323" s="96"/>
      <c r="BXV323" s="96"/>
      <c r="BXW323" s="96"/>
      <c r="BXX323" s="96"/>
      <c r="BXY323" s="96"/>
      <c r="BXZ323" s="96"/>
      <c r="BYA323" s="96"/>
      <c r="BYB323" s="96"/>
      <c r="BYC323" s="96"/>
      <c r="BYD323" s="96"/>
      <c r="BYE323" s="96"/>
      <c r="BYF323" s="96"/>
      <c r="BYG323" s="96"/>
      <c r="BYH323" s="96"/>
      <c r="BYI323" s="96"/>
      <c r="BYJ323" s="96"/>
      <c r="BYK323" s="96"/>
      <c r="BYL323" s="96"/>
      <c r="BYM323" s="96"/>
      <c r="BYN323" s="96"/>
      <c r="BYO323" s="96"/>
      <c r="BYP323" s="96"/>
      <c r="BYQ323" s="96"/>
      <c r="BYR323" s="96"/>
      <c r="BYS323" s="96"/>
      <c r="BYT323" s="96"/>
      <c r="BYU323" s="96"/>
      <c r="BYV323" s="96"/>
      <c r="BYW323" s="96"/>
      <c r="BYX323" s="96"/>
      <c r="BYY323" s="96"/>
      <c r="BYZ323" s="96"/>
      <c r="BZA323" s="96"/>
      <c r="BZB323" s="96"/>
      <c r="BZC323" s="96"/>
      <c r="BZD323" s="96"/>
      <c r="BZE323" s="96"/>
      <c r="BZF323" s="96"/>
      <c r="BZG323" s="96"/>
      <c r="BZH323" s="96"/>
      <c r="BZI323" s="96"/>
      <c r="BZJ323" s="96"/>
      <c r="BZK323" s="96"/>
      <c r="BZL323" s="96"/>
      <c r="BZM323" s="96"/>
      <c r="BZN323" s="96"/>
      <c r="BZO323" s="96"/>
      <c r="BZP323" s="96"/>
      <c r="BZQ323" s="96"/>
      <c r="BZR323" s="96"/>
      <c r="BZS323" s="96"/>
      <c r="BZT323" s="96"/>
      <c r="BZU323" s="96"/>
      <c r="BZV323" s="96"/>
      <c r="BZW323" s="96"/>
      <c r="BZX323" s="96"/>
      <c r="BZY323" s="96"/>
      <c r="BZZ323" s="96"/>
      <c r="CAA323" s="96"/>
      <c r="CAB323" s="96"/>
      <c r="CAC323" s="96"/>
      <c r="CAD323" s="96"/>
      <c r="CAE323" s="96"/>
      <c r="CAF323" s="96"/>
      <c r="CAG323" s="96"/>
      <c r="CAH323" s="96"/>
      <c r="CAI323" s="96"/>
      <c r="CAJ323" s="96"/>
      <c r="CAK323" s="96"/>
      <c r="CAL323" s="96"/>
      <c r="CAM323" s="96"/>
      <c r="CAN323" s="96"/>
      <c r="CAO323" s="96"/>
      <c r="CAP323" s="96"/>
      <c r="CAQ323" s="96"/>
      <c r="CAR323" s="96"/>
      <c r="CAS323" s="96"/>
      <c r="CAT323" s="96"/>
      <c r="CAU323" s="96"/>
      <c r="CAV323" s="96"/>
      <c r="CAW323" s="96"/>
      <c r="CAX323" s="96"/>
      <c r="CAY323" s="96"/>
      <c r="CAZ323" s="96"/>
      <c r="CBA323" s="96"/>
      <c r="CBB323" s="96"/>
      <c r="CBC323" s="96"/>
      <c r="CBD323" s="96"/>
      <c r="CBE323" s="96"/>
      <c r="CBF323" s="96"/>
      <c r="CBG323" s="96"/>
      <c r="CBH323" s="96"/>
      <c r="CBI323" s="96"/>
      <c r="CBJ323" s="96"/>
      <c r="CBK323" s="96"/>
      <c r="CBL323" s="96"/>
      <c r="CBM323" s="96"/>
      <c r="CBN323" s="96"/>
      <c r="CBO323" s="96"/>
      <c r="CBP323" s="96"/>
      <c r="CBQ323" s="96"/>
      <c r="CBR323" s="96"/>
      <c r="CBS323" s="96"/>
      <c r="CBT323" s="96"/>
      <c r="CBU323" s="96"/>
      <c r="CBV323" s="96"/>
      <c r="CBW323" s="96"/>
      <c r="CBX323" s="96"/>
      <c r="CBY323" s="96"/>
      <c r="CBZ323" s="96"/>
      <c r="CCA323" s="96"/>
      <c r="CCB323" s="96"/>
      <c r="CCC323" s="96"/>
      <c r="CCD323" s="96"/>
      <c r="CCE323" s="96"/>
      <c r="CCF323" s="96"/>
      <c r="CCG323" s="96"/>
      <c r="CCH323" s="96"/>
      <c r="CCI323" s="96"/>
      <c r="CCJ323" s="96"/>
      <c r="CCK323" s="96"/>
      <c r="CCL323" s="96"/>
      <c r="CCM323" s="96"/>
      <c r="CCN323" s="96"/>
      <c r="CCO323" s="96"/>
      <c r="CCP323" s="96"/>
      <c r="CCQ323" s="96"/>
      <c r="CCR323" s="96"/>
      <c r="CCS323" s="96"/>
      <c r="CCT323" s="96"/>
      <c r="CCU323" s="96"/>
      <c r="CCV323" s="96"/>
      <c r="CCW323" s="96"/>
      <c r="CCX323" s="96"/>
      <c r="CCY323" s="96"/>
      <c r="CCZ323" s="96"/>
      <c r="CDA323" s="96"/>
      <c r="CDB323" s="96"/>
      <c r="CDC323" s="96"/>
      <c r="CDD323" s="96"/>
      <c r="CDE323" s="96"/>
      <c r="CDF323" s="96"/>
      <c r="CDG323" s="96"/>
      <c r="CDH323" s="96"/>
      <c r="CDI323" s="96"/>
      <c r="CDJ323" s="96"/>
      <c r="CDK323" s="96"/>
      <c r="CDL323" s="96"/>
      <c r="CDM323" s="96"/>
      <c r="CDN323" s="96"/>
      <c r="CDO323" s="96"/>
      <c r="CDP323" s="96"/>
      <c r="CDQ323" s="96"/>
      <c r="CDR323" s="96"/>
      <c r="CDS323" s="96"/>
      <c r="CDT323" s="96"/>
      <c r="CDU323" s="96"/>
      <c r="CDV323" s="96"/>
      <c r="CDW323" s="96"/>
      <c r="CDX323" s="96"/>
      <c r="CDY323" s="96"/>
      <c r="CDZ323" s="96"/>
      <c r="CEA323" s="96"/>
      <c r="CEB323" s="96"/>
      <c r="CEC323" s="96"/>
      <c r="CED323" s="96"/>
      <c r="CEE323" s="96"/>
      <c r="CEF323" s="96"/>
      <c r="CEG323" s="96"/>
      <c r="CEH323" s="96"/>
      <c r="CEI323" s="96"/>
      <c r="CEJ323" s="96"/>
      <c r="CEK323" s="96"/>
      <c r="CEL323" s="96"/>
      <c r="CEM323" s="96"/>
      <c r="CEN323" s="96"/>
      <c r="CEO323" s="96"/>
      <c r="CEP323" s="96"/>
      <c r="CEQ323" s="96"/>
      <c r="CER323" s="96"/>
      <c r="CES323" s="96"/>
      <c r="CET323" s="96"/>
      <c r="CEU323" s="96"/>
      <c r="CEV323" s="96"/>
      <c r="CEW323" s="96"/>
      <c r="CEX323" s="96"/>
      <c r="CEY323" s="96"/>
      <c r="CEZ323" s="96"/>
      <c r="CFA323" s="96"/>
      <c r="CFB323" s="96"/>
      <c r="CFC323" s="96"/>
      <c r="CFD323" s="96"/>
      <c r="CFE323" s="96"/>
      <c r="CFF323" s="96"/>
      <c r="CFG323" s="96"/>
      <c r="CFH323" s="96"/>
      <c r="CFI323" s="96"/>
      <c r="CFJ323" s="96"/>
      <c r="CFK323" s="96"/>
      <c r="CFL323" s="96"/>
      <c r="CFM323" s="96"/>
      <c r="CFN323" s="96"/>
      <c r="CFO323" s="96"/>
      <c r="CFP323" s="96"/>
      <c r="CFQ323" s="96"/>
      <c r="CFR323" s="96"/>
      <c r="CFS323" s="96"/>
      <c r="CFT323" s="96"/>
      <c r="CFU323" s="96"/>
      <c r="CFV323" s="96"/>
      <c r="CFW323" s="96"/>
      <c r="CFX323" s="96"/>
      <c r="CFY323" s="96"/>
      <c r="CFZ323" s="96"/>
      <c r="CGA323" s="96"/>
      <c r="CGB323" s="96"/>
      <c r="CGC323" s="96"/>
      <c r="CGD323" s="96"/>
      <c r="CGE323" s="96"/>
      <c r="CGF323" s="96"/>
      <c r="CGG323" s="96"/>
      <c r="CGH323" s="96"/>
      <c r="CGI323" s="96"/>
      <c r="CGJ323" s="96"/>
      <c r="CGK323" s="96"/>
      <c r="CGL323" s="96"/>
      <c r="CGM323" s="96"/>
      <c r="CGN323" s="96"/>
      <c r="CGO323" s="96"/>
      <c r="CGP323" s="96"/>
      <c r="CGQ323" s="96"/>
      <c r="CGR323" s="96"/>
      <c r="CGS323" s="96"/>
      <c r="CGT323" s="96"/>
      <c r="CGU323" s="96"/>
      <c r="CGV323" s="96"/>
      <c r="CGW323" s="96"/>
      <c r="CGX323" s="96"/>
      <c r="CGY323" s="96"/>
      <c r="CGZ323" s="96"/>
      <c r="CHA323" s="96"/>
      <c r="CHB323" s="96"/>
      <c r="CHC323" s="96"/>
      <c r="CHD323" s="96"/>
      <c r="CHE323" s="96"/>
      <c r="CHF323" s="96"/>
      <c r="CHG323" s="96"/>
      <c r="CHH323" s="96"/>
      <c r="CHI323" s="96"/>
      <c r="CHJ323" s="96"/>
      <c r="CHK323" s="96"/>
      <c r="CHL323" s="96"/>
      <c r="CHM323" s="96"/>
      <c r="CHN323" s="96"/>
      <c r="CHO323" s="96"/>
      <c r="CHP323" s="96"/>
      <c r="CHQ323" s="96"/>
      <c r="CHR323" s="96"/>
      <c r="CHS323" s="96"/>
      <c r="CHT323" s="96"/>
      <c r="CHU323" s="96"/>
      <c r="CHV323" s="96"/>
      <c r="CHW323" s="96"/>
      <c r="CHX323" s="96"/>
      <c r="CHY323" s="96"/>
      <c r="CHZ323" s="96"/>
      <c r="CIA323" s="96"/>
      <c r="CIB323" s="96"/>
      <c r="CIC323" s="96"/>
      <c r="CID323" s="96"/>
      <c r="CIE323" s="96"/>
      <c r="CIF323" s="96"/>
      <c r="CIG323" s="96"/>
      <c r="CIH323" s="96"/>
      <c r="CII323" s="96"/>
      <c r="CIJ323" s="96"/>
      <c r="CIK323" s="96"/>
      <c r="CIL323" s="96"/>
      <c r="CIM323" s="96"/>
      <c r="CIN323" s="96"/>
      <c r="CIO323" s="96"/>
      <c r="CIP323" s="96"/>
      <c r="CIQ323" s="96"/>
      <c r="CIR323" s="96"/>
      <c r="CIS323" s="96"/>
      <c r="CIT323" s="96"/>
      <c r="CIU323" s="96"/>
      <c r="CIV323" s="96"/>
      <c r="CIW323" s="96"/>
      <c r="CIX323" s="96"/>
      <c r="CIY323" s="96"/>
      <c r="CIZ323" s="96"/>
      <c r="CJA323" s="96"/>
      <c r="CJB323" s="96"/>
      <c r="CJC323" s="96"/>
      <c r="CJD323" s="96"/>
      <c r="CJE323" s="96"/>
      <c r="CJF323" s="96"/>
      <c r="CJG323" s="96"/>
      <c r="CJH323" s="96"/>
      <c r="CJI323" s="96"/>
      <c r="CJJ323" s="96"/>
      <c r="CJK323" s="96"/>
      <c r="CJL323" s="96"/>
      <c r="CJM323" s="96"/>
      <c r="CJN323" s="96"/>
      <c r="CJO323" s="96"/>
      <c r="CJP323" s="96"/>
      <c r="CJQ323" s="96"/>
      <c r="CJR323" s="96"/>
      <c r="CJS323" s="96"/>
      <c r="CJT323" s="96"/>
      <c r="CJU323" s="96"/>
      <c r="CJV323" s="96"/>
      <c r="CJW323" s="96"/>
      <c r="CJX323" s="96"/>
      <c r="CJY323" s="96"/>
      <c r="CJZ323" s="96"/>
      <c r="CKA323" s="96"/>
      <c r="CKB323" s="96"/>
      <c r="CKC323" s="96"/>
      <c r="CKD323" s="96"/>
      <c r="CKE323" s="96"/>
      <c r="CKF323" s="96"/>
      <c r="CKG323" s="96"/>
      <c r="CKH323" s="96"/>
      <c r="CKI323" s="96"/>
      <c r="CKJ323" s="96"/>
      <c r="CKK323" s="96"/>
      <c r="CKL323" s="96"/>
      <c r="CKM323" s="96"/>
      <c r="CKN323" s="96"/>
      <c r="CKO323" s="96"/>
      <c r="CKP323" s="96"/>
      <c r="CKQ323" s="96"/>
      <c r="CKR323" s="96"/>
      <c r="CKS323" s="96"/>
      <c r="CKT323" s="96"/>
      <c r="CKU323" s="96"/>
      <c r="CKV323" s="96"/>
      <c r="CKW323" s="96"/>
      <c r="CKX323" s="96"/>
      <c r="CKY323" s="96"/>
      <c r="CKZ323" s="96"/>
      <c r="CLA323" s="96"/>
      <c r="CLB323" s="96"/>
      <c r="CLC323" s="96"/>
      <c r="CLD323" s="96"/>
      <c r="CLE323" s="96"/>
      <c r="CLF323" s="96"/>
      <c r="CLG323" s="96"/>
      <c r="CLH323" s="96"/>
      <c r="CLI323" s="96"/>
      <c r="CLJ323" s="96"/>
      <c r="CLK323" s="96"/>
      <c r="CLL323" s="96"/>
      <c r="CLM323" s="96"/>
      <c r="CLN323" s="96"/>
      <c r="CLO323" s="96"/>
      <c r="CLP323" s="96"/>
      <c r="CLQ323" s="96"/>
      <c r="CLR323" s="96"/>
      <c r="CLS323" s="96"/>
      <c r="CLT323" s="96"/>
      <c r="CLU323" s="96"/>
      <c r="CLV323" s="96"/>
      <c r="CLW323" s="96"/>
      <c r="CLX323" s="96"/>
      <c r="CLY323" s="96"/>
      <c r="CLZ323" s="96"/>
      <c r="CMA323" s="96"/>
      <c r="CMB323" s="96"/>
      <c r="CMC323" s="96"/>
      <c r="CMD323" s="96"/>
      <c r="CME323" s="96"/>
      <c r="CMF323" s="96"/>
      <c r="CMG323" s="96"/>
      <c r="CMH323" s="96"/>
      <c r="CMI323" s="96"/>
      <c r="CMJ323" s="96"/>
      <c r="CMK323" s="96"/>
      <c r="CML323" s="96"/>
      <c r="CMM323" s="96"/>
      <c r="CMN323" s="96"/>
      <c r="CMO323" s="96"/>
      <c r="CMP323" s="96"/>
      <c r="CMQ323" s="96"/>
      <c r="CMR323" s="96"/>
      <c r="CMS323" s="96"/>
      <c r="CMT323" s="96"/>
      <c r="CMU323" s="96"/>
      <c r="CMV323" s="96"/>
      <c r="CMW323" s="96"/>
      <c r="CMX323" s="96"/>
      <c r="CMY323" s="96"/>
      <c r="CMZ323" s="96"/>
      <c r="CNA323" s="96"/>
      <c r="CNB323" s="96"/>
      <c r="CNC323" s="96"/>
      <c r="CND323" s="96"/>
      <c r="CNE323" s="96"/>
      <c r="CNF323" s="96"/>
      <c r="CNG323" s="96"/>
      <c r="CNH323" s="96"/>
      <c r="CNI323" s="96"/>
      <c r="CNJ323" s="96"/>
      <c r="CNK323" s="96"/>
      <c r="CNL323" s="96"/>
      <c r="CNM323" s="96"/>
      <c r="CNN323" s="96"/>
      <c r="CNO323" s="96"/>
      <c r="CNP323" s="96"/>
      <c r="CNQ323" s="96"/>
      <c r="CNR323" s="96"/>
      <c r="CNS323" s="96"/>
      <c r="CNT323" s="96"/>
      <c r="CNU323" s="96"/>
      <c r="CNV323" s="96"/>
      <c r="CNW323" s="96"/>
      <c r="CNX323" s="96"/>
      <c r="CNY323" s="96"/>
      <c r="CNZ323" s="96"/>
      <c r="COA323" s="96"/>
      <c r="COB323" s="96"/>
      <c r="COC323" s="96"/>
      <c r="COD323" s="96"/>
      <c r="COE323" s="96"/>
      <c r="COF323" s="96"/>
      <c r="COG323" s="96"/>
      <c r="COH323" s="96"/>
      <c r="COI323" s="96"/>
      <c r="COJ323" s="96"/>
      <c r="COK323" s="96"/>
      <c r="COL323" s="96"/>
      <c r="COM323" s="96"/>
      <c r="CON323" s="96"/>
      <c r="COO323" s="96"/>
      <c r="COP323" s="96"/>
      <c r="COQ323" s="96"/>
      <c r="COR323" s="96"/>
      <c r="COS323" s="96"/>
      <c r="COT323" s="96"/>
      <c r="COU323" s="96"/>
      <c r="COV323" s="96"/>
      <c r="COW323" s="96"/>
      <c r="COX323" s="96"/>
      <c r="COY323" s="96"/>
      <c r="COZ323" s="96"/>
      <c r="CPA323" s="96"/>
      <c r="CPB323" s="96"/>
      <c r="CPC323" s="96"/>
      <c r="CPD323" s="96"/>
      <c r="CPE323" s="96"/>
      <c r="CPF323" s="96"/>
      <c r="CPG323" s="96"/>
      <c r="CPH323" s="96"/>
      <c r="CPI323" s="96"/>
      <c r="CPJ323" s="96"/>
      <c r="CPK323" s="96"/>
      <c r="CPL323" s="96"/>
      <c r="CPM323" s="96"/>
      <c r="CPN323" s="96"/>
      <c r="CPO323" s="96"/>
      <c r="CPP323" s="96"/>
      <c r="CPQ323" s="96"/>
      <c r="CPR323" s="96"/>
      <c r="CPS323" s="96"/>
      <c r="CPT323" s="96"/>
      <c r="CPU323" s="96"/>
      <c r="CPV323" s="96"/>
      <c r="CPW323" s="96"/>
      <c r="CPX323" s="96"/>
      <c r="CPY323" s="96"/>
      <c r="CPZ323" s="96"/>
      <c r="CQA323" s="96"/>
      <c r="CQB323" s="96"/>
      <c r="CQC323" s="96"/>
      <c r="CQD323" s="96"/>
      <c r="CQE323" s="96"/>
      <c r="CQF323" s="96"/>
      <c r="CQG323" s="96"/>
      <c r="CQH323" s="96"/>
      <c r="CQI323" s="96"/>
      <c r="CQJ323" s="96"/>
      <c r="CQK323" s="96"/>
      <c r="CQL323" s="96"/>
      <c r="CQM323" s="96"/>
      <c r="CQN323" s="96"/>
      <c r="CQO323" s="96"/>
      <c r="CQP323" s="96"/>
      <c r="CQQ323" s="96"/>
      <c r="CQR323" s="96"/>
      <c r="CQS323" s="96"/>
      <c r="CQT323" s="96"/>
      <c r="CQU323" s="96"/>
      <c r="CQV323" s="96"/>
      <c r="CQW323" s="96"/>
      <c r="CQX323" s="96"/>
      <c r="CQY323" s="96"/>
      <c r="CQZ323" s="96"/>
      <c r="CRA323" s="96"/>
      <c r="CRB323" s="96"/>
      <c r="CRC323" s="96"/>
      <c r="CRD323" s="96"/>
      <c r="CRE323" s="96"/>
      <c r="CRF323" s="96"/>
      <c r="CRG323" s="96"/>
      <c r="CRH323" s="96"/>
      <c r="CRI323" s="96"/>
      <c r="CRJ323" s="96"/>
      <c r="CRK323" s="96"/>
      <c r="CRL323" s="96"/>
      <c r="CRM323" s="96"/>
      <c r="CRN323" s="96"/>
      <c r="CRO323" s="96"/>
      <c r="CRP323" s="96"/>
      <c r="CRQ323" s="96"/>
      <c r="CRR323" s="96"/>
      <c r="CRS323" s="96"/>
      <c r="CRT323" s="96"/>
      <c r="CRU323" s="96"/>
      <c r="CRV323" s="96"/>
      <c r="CRW323" s="96"/>
      <c r="CRX323" s="96"/>
      <c r="CRY323" s="96"/>
      <c r="CRZ323" s="96"/>
      <c r="CSA323" s="96"/>
      <c r="CSB323" s="96"/>
      <c r="CSC323" s="96"/>
      <c r="CSD323" s="96"/>
      <c r="CSE323" s="96"/>
      <c r="CSF323" s="96"/>
      <c r="CSG323" s="96"/>
      <c r="CSH323" s="96"/>
      <c r="CSI323" s="96"/>
      <c r="CSJ323" s="96"/>
      <c r="CSK323" s="96"/>
      <c r="CSL323" s="96"/>
      <c r="CSM323" s="96"/>
      <c r="CSN323" s="96"/>
      <c r="CSO323" s="96"/>
      <c r="CSP323" s="96"/>
      <c r="CSQ323" s="96"/>
      <c r="CSR323" s="96"/>
      <c r="CSS323" s="96"/>
      <c r="CST323" s="96"/>
      <c r="CSU323" s="96"/>
      <c r="CSV323" s="96"/>
      <c r="CSW323" s="96"/>
      <c r="CSX323" s="96"/>
      <c r="CSY323" s="96"/>
      <c r="CSZ323" s="96"/>
      <c r="CTA323" s="96"/>
      <c r="CTB323" s="96"/>
      <c r="CTC323" s="96"/>
      <c r="CTD323" s="96"/>
      <c r="CTE323" s="96"/>
      <c r="CTF323" s="96"/>
      <c r="CTG323" s="96"/>
      <c r="CTH323" s="96"/>
      <c r="CTI323" s="96"/>
      <c r="CTJ323" s="96"/>
      <c r="CTK323" s="96"/>
      <c r="CTL323" s="96"/>
      <c r="CTM323" s="96"/>
      <c r="CTN323" s="96"/>
      <c r="CTO323" s="96"/>
      <c r="CTP323" s="96"/>
      <c r="CTQ323" s="96"/>
      <c r="CTR323" s="96"/>
      <c r="CTS323" s="96"/>
      <c r="CTT323" s="96"/>
      <c r="CTU323" s="96"/>
      <c r="CTV323" s="96"/>
      <c r="CTW323" s="96"/>
      <c r="CTX323" s="96"/>
      <c r="CTY323" s="96"/>
      <c r="CTZ323" s="96"/>
      <c r="CUA323" s="96"/>
      <c r="CUB323" s="96"/>
      <c r="CUC323" s="96"/>
      <c r="CUD323" s="96"/>
      <c r="CUE323" s="96"/>
      <c r="CUF323" s="96"/>
      <c r="CUG323" s="96"/>
      <c r="CUH323" s="96"/>
      <c r="CUI323" s="96"/>
      <c r="CUJ323" s="96"/>
      <c r="CUK323" s="96"/>
      <c r="CUL323" s="96"/>
      <c r="CUM323" s="96"/>
      <c r="CUN323" s="96"/>
      <c r="CUO323" s="96"/>
      <c r="CUP323" s="96"/>
      <c r="CUQ323" s="96"/>
      <c r="CUR323" s="96"/>
      <c r="CUS323" s="96"/>
      <c r="CUT323" s="96"/>
      <c r="CUU323" s="96"/>
      <c r="CUV323" s="96"/>
      <c r="CUW323" s="96"/>
      <c r="CUX323" s="96"/>
      <c r="CUY323" s="96"/>
      <c r="CUZ323" s="96"/>
      <c r="CVA323" s="96"/>
      <c r="CVB323" s="96"/>
      <c r="CVC323" s="96"/>
      <c r="CVD323" s="96"/>
      <c r="CVE323" s="96"/>
      <c r="CVF323" s="96"/>
      <c r="CVG323" s="96"/>
      <c r="CVH323" s="96"/>
      <c r="CVI323" s="96"/>
      <c r="CVJ323" s="96"/>
      <c r="CVK323" s="96"/>
      <c r="CVL323" s="96"/>
      <c r="CVM323" s="96"/>
      <c r="CVN323" s="96"/>
      <c r="CVO323" s="96"/>
      <c r="CVP323" s="96"/>
      <c r="CVQ323" s="96"/>
      <c r="CVR323" s="96"/>
      <c r="CVS323" s="96"/>
      <c r="CVT323" s="96"/>
      <c r="CVU323" s="96"/>
      <c r="CVV323" s="96"/>
      <c r="CVW323" s="96"/>
      <c r="CVX323" s="96"/>
      <c r="CVY323" s="96"/>
      <c r="CVZ323" s="96"/>
      <c r="CWA323" s="96"/>
      <c r="CWB323" s="96"/>
      <c r="CWC323" s="96"/>
      <c r="CWD323" s="96"/>
      <c r="CWE323" s="96"/>
      <c r="CWF323" s="96"/>
      <c r="CWG323" s="96"/>
      <c r="CWH323" s="96"/>
      <c r="CWI323" s="96"/>
      <c r="CWJ323" s="96"/>
      <c r="CWK323" s="96"/>
      <c r="CWL323" s="96"/>
      <c r="CWM323" s="96"/>
      <c r="CWN323" s="96"/>
      <c r="CWO323" s="96"/>
      <c r="CWP323" s="96"/>
      <c r="CWQ323" s="96"/>
      <c r="CWR323" s="96"/>
      <c r="CWS323" s="96"/>
      <c r="CWT323" s="96"/>
      <c r="CWU323" s="96"/>
      <c r="CWV323" s="96"/>
      <c r="CWW323" s="96"/>
      <c r="CWX323" s="96"/>
      <c r="CWY323" s="96"/>
      <c r="CWZ323" s="96"/>
      <c r="CXA323" s="96"/>
      <c r="CXB323" s="96"/>
      <c r="CXC323" s="96"/>
      <c r="CXD323" s="96"/>
      <c r="CXE323" s="96"/>
      <c r="CXF323" s="96"/>
      <c r="CXG323" s="96"/>
      <c r="CXH323" s="96"/>
      <c r="CXI323" s="96"/>
      <c r="CXJ323" s="96"/>
      <c r="CXK323" s="96"/>
      <c r="CXL323" s="96"/>
      <c r="CXM323" s="96"/>
      <c r="CXN323" s="96"/>
      <c r="CXO323" s="96"/>
      <c r="CXP323" s="96"/>
      <c r="CXQ323" s="96"/>
      <c r="CXR323" s="96"/>
      <c r="CXS323" s="96"/>
      <c r="CXT323" s="96"/>
      <c r="CXU323" s="96"/>
      <c r="CXV323" s="96"/>
      <c r="CXW323" s="96"/>
      <c r="CXX323" s="96"/>
      <c r="CXY323" s="96"/>
      <c r="CXZ323" s="96"/>
      <c r="CYA323" s="96"/>
      <c r="CYB323" s="96"/>
      <c r="CYC323" s="96"/>
      <c r="CYD323" s="96"/>
      <c r="CYE323" s="96"/>
      <c r="CYF323" s="96"/>
      <c r="CYG323" s="96"/>
      <c r="CYH323" s="96"/>
      <c r="CYI323" s="96"/>
      <c r="CYJ323" s="96"/>
      <c r="CYK323" s="96"/>
      <c r="CYL323" s="96"/>
      <c r="CYM323" s="96"/>
      <c r="CYN323" s="96"/>
      <c r="CYO323" s="96"/>
      <c r="CYP323" s="96"/>
      <c r="CYQ323" s="96"/>
      <c r="CYR323" s="96"/>
      <c r="CYS323" s="96"/>
      <c r="CYT323" s="96"/>
      <c r="CYU323" s="96"/>
      <c r="CYV323" s="96"/>
      <c r="CYW323" s="96"/>
      <c r="CYX323" s="96"/>
      <c r="CYY323" s="96"/>
      <c r="CYZ323" s="96"/>
      <c r="CZA323" s="96"/>
      <c r="CZB323" s="96"/>
      <c r="CZC323" s="96"/>
      <c r="CZD323" s="96"/>
      <c r="CZE323" s="96"/>
      <c r="CZF323" s="96"/>
      <c r="CZG323" s="96"/>
      <c r="CZH323" s="96"/>
      <c r="CZI323" s="96"/>
      <c r="CZJ323" s="96"/>
      <c r="CZK323" s="96"/>
      <c r="CZL323" s="96"/>
      <c r="CZM323" s="96"/>
      <c r="CZN323" s="96"/>
      <c r="CZO323" s="96"/>
      <c r="CZP323" s="96"/>
      <c r="CZQ323" s="96"/>
      <c r="CZR323" s="96"/>
      <c r="CZS323" s="96"/>
      <c r="CZT323" s="96"/>
      <c r="CZU323" s="96"/>
      <c r="CZV323" s="96"/>
      <c r="CZW323" s="96"/>
      <c r="CZX323" s="96"/>
      <c r="CZY323" s="96"/>
      <c r="CZZ323" s="96"/>
      <c r="DAA323" s="96"/>
      <c r="DAB323" s="96"/>
      <c r="DAC323" s="96"/>
      <c r="DAD323" s="96"/>
      <c r="DAE323" s="96"/>
      <c r="DAF323" s="96"/>
      <c r="DAG323" s="96"/>
      <c r="DAH323" s="96"/>
      <c r="DAI323" s="96"/>
      <c r="DAJ323" s="96"/>
      <c r="DAK323" s="96"/>
      <c r="DAL323" s="96"/>
      <c r="DAM323" s="96"/>
      <c r="DAN323" s="96"/>
      <c r="DAO323" s="96"/>
      <c r="DAP323" s="96"/>
      <c r="DAQ323" s="96"/>
      <c r="DAR323" s="96"/>
      <c r="DAS323" s="96"/>
      <c r="DAT323" s="96"/>
      <c r="DAU323" s="96"/>
      <c r="DAV323" s="96"/>
      <c r="DAW323" s="96"/>
      <c r="DAX323" s="96"/>
      <c r="DAY323" s="96"/>
      <c r="DAZ323" s="96"/>
      <c r="DBA323" s="96"/>
      <c r="DBB323" s="96"/>
      <c r="DBC323" s="96"/>
      <c r="DBD323" s="96"/>
      <c r="DBE323" s="96"/>
      <c r="DBF323" s="96"/>
      <c r="DBG323" s="96"/>
      <c r="DBH323" s="96"/>
      <c r="DBI323" s="96"/>
      <c r="DBJ323" s="96"/>
      <c r="DBK323" s="96"/>
      <c r="DBL323" s="96"/>
      <c r="DBM323" s="96"/>
      <c r="DBN323" s="96"/>
      <c r="DBO323" s="96"/>
      <c r="DBP323" s="96"/>
      <c r="DBQ323" s="96"/>
      <c r="DBR323" s="96"/>
      <c r="DBS323" s="96"/>
      <c r="DBT323" s="96"/>
      <c r="DBU323" s="96"/>
      <c r="DBV323" s="96"/>
      <c r="DBW323" s="96"/>
      <c r="DBX323" s="96"/>
      <c r="DBY323" s="96"/>
      <c r="DBZ323" s="96"/>
      <c r="DCA323" s="96"/>
      <c r="DCB323" s="96"/>
      <c r="DCC323" s="96"/>
      <c r="DCD323" s="96"/>
      <c r="DCE323" s="96"/>
      <c r="DCF323" s="96"/>
      <c r="DCG323" s="96"/>
      <c r="DCH323" s="96"/>
      <c r="DCI323" s="96"/>
      <c r="DCJ323" s="96"/>
      <c r="DCK323" s="96"/>
      <c r="DCL323" s="96"/>
      <c r="DCM323" s="96"/>
      <c r="DCN323" s="96"/>
      <c r="DCO323" s="96"/>
      <c r="DCP323" s="96"/>
      <c r="DCQ323" s="96"/>
      <c r="DCR323" s="96"/>
      <c r="DCS323" s="96"/>
      <c r="DCT323" s="96"/>
      <c r="DCU323" s="96"/>
      <c r="DCV323" s="96"/>
      <c r="DCW323" s="96"/>
      <c r="DCX323" s="96"/>
      <c r="DCY323" s="96"/>
      <c r="DCZ323" s="96"/>
      <c r="DDA323" s="96"/>
      <c r="DDB323" s="96"/>
      <c r="DDC323" s="96"/>
      <c r="DDD323" s="96"/>
      <c r="DDE323" s="96"/>
      <c r="DDF323" s="96"/>
      <c r="DDG323" s="96"/>
      <c r="DDH323" s="96"/>
      <c r="DDI323" s="96"/>
      <c r="DDJ323" s="96"/>
      <c r="DDK323" s="96"/>
      <c r="DDL323" s="96"/>
      <c r="DDM323" s="96"/>
      <c r="DDN323" s="96"/>
      <c r="DDO323" s="96"/>
      <c r="DDP323" s="96"/>
      <c r="DDQ323" s="96"/>
      <c r="DDR323" s="96"/>
      <c r="DDS323" s="96"/>
      <c r="DDT323" s="96"/>
      <c r="DDU323" s="96"/>
      <c r="DDV323" s="96"/>
      <c r="DDW323" s="96"/>
      <c r="DDX323" s="96"/>
      <c r="DDY323" s="96"/>
      <c r="DDZ323" s="96"/>
      <c r="DEA323" s="96"/>
      <c r="DEB323" s="96"/>
      <c r="DEC323" s="96"/>
      <c r="DED323" s="96"/>
      <c r="DEE323" s="96"/>
      <c r="DEF323" s="96"/>
      <c r="DEG323" s="96"/>
      <c r="DEH323" s="96"/>
      <c r="DEI323" s="96"/>
      <c r="DEJ323" s="96"/>
      <c r="DEK323" s="96"/>
      <c r="DEL323" s="96"/>
      <c r="DEM323" s="96"/>
      <c r="DEN323" s="96"/>
      <c r="DEO323" s="96"/>
      <c r="DEP323" s="96"/>
      <c r="DEQ323" s="96"/>
      <c r="DER323" s="96"/>
      <c r="DES323" s="96"/>
      <c r="DET323" s="96"/>
      <c r="DEU323" s="96"/>
      <c r="DEV323" s="96"/>
      <c r="DEW323" s="96"/>
      <c r="DEX323" s="96"/>
      <c r="DEY323" s="96"/>
      <c r="DEZ323" s="96"/>
      <c r="DFA323" s="96"/>
      <c r="DFB323" s="96"/>
      <c r="DFC323" s="96"/>
      <c r="DFD323" s="96"/>
      <c r="DFE323" s="96"/>
      <c r="DFF323" s="96"/>
      <c r="DFG323" s="96"/>
      <c r="DFH323" s="96"/>
      <c r="DFI323" s="96"/>
      <c r="DFJ323" s="96"/>
      <c r="DFK323" s="96"/>
      <c r="DFL323" s="96"/>
      <c r="DFM323" s="96"/>
      <c r="DFN323" s="96"/>
      <c r="DFO323" s="96"/>
      <c r="DFP323" s="96"/>
      <c r="DFQ323" s="96"/>
      <c r="DFR323" s="96"/>
      <c r="DFS323" s="96"/>
      <c r="DFT323" s="96"/>
      <c r="DFU323" s="96"/>
      <c r="DFV323" s="96"/>
      <c r="DFW323" s="96"/>
      <c r="DFX323" s="96"/>
      <c r="DFY323" s="96"/>
      <c r="DFZ323" s="96"/>
      <c r="DGA323" s="96"/>
      <c r="DGB323" s="96"/>
      <c r="DGC323" s="96"/>
      <c r="DGD323" s="96"/>
      <c r="DGE323" s="96"/>
      <c r="DGF323" s="96"/>
      <c r="DGG323" s="96"/>
      <c r="DGH323" s="96"/>
      <c r="DGI323" s="96"/>
      <c r="DGJ323" s="96"/>
      <c r="DGK323" s="96"/>
      <c r="DGL323" s="96"/>
      <c r="DGM323" s="96"/>
      <c r="DGN323" s="96"/>
      <c r="DGO323" s="96"/>
      <c r="DGP323" s="96"/>
      <c r="DGQ323" s="96"/>
      <c r="DGR323" s="96"/>
      <c r="DGS323" s="96"/>
      <c r="DGT323" s="96"/>
      <c r="DGU323" s="96"/>
      <c r="DGV323" s="96"/>
      <c r="DGW323" s="96"/>
      <c r="DGX323" s="96"/>
      <c r="DGY323" s="96"/>
      <c r="DGZ323" s="96"/>
      <c r="DHA323" s="96"/>
      <c r="DHB323" s="96"/>
      <c r="DHC323" s="96"/>
      <c r="DHD323" s="96"/>
      <c r="DHE323" s="96"/>
      <c r="DHF323" s="96"/>
      <c r="DHG323" s="96"/>
      <c r="DHH323" s="96"/>
      <c r="DHI323" s="96"/>
      <c r="DHJ323" s="96"/>
      <c r="DHK323" s="96"/>
      <c r="DHL323" s="96"/>
      <c r="DHM323" s="96"/>
      <c r="DHN323" s="96"/>
      <c r="DHO323" s="96"/>
      <c r="DHP323" s="96"/>
      <c r="DHQ323" s="96"/>
      <c r="DHR323" s="96"/>
      <c r="DHS323" s="96"/>
      <c r="DHT323" s="96"/>
      <c r="DHU323" s="96"/>
      <c r="DHV323" s="96"/>
      <c r="DHW323" s="96"/>
      <c r="DHX323" s="96"/>
      <c r="DHY323" s="96"/>
      <c r="DHZ323" s="96"/>
      <c r="DIA323" s="96"/>
      <c r="DIB323" s="96"/>
      <c r="DIC323" s="96"/>
      <c r="DID323" s="96"/>
      <c r="DIE323" s="96"/>
      <c r="DIF323" s="96"/>
      <c r="DIG323" s="96"/>
      <c r="DIH323" s="96"/>
      <c r="DII323" s="96"/>
      <c r="DIJ323" s="96"/>
      <c r="DIK323" s="96"/>
      <c r="DIL323" s="96"/>
      <c r="DIM323" s="96"/>
      <c r="DIN323" s="96"/>
      <c r="DIO323" s="96"/>
      <c r="DIP323" s="96"/>
      <c r="DIQ323" s="96"/>
      <c r="DIR323" s="96"/>
      <c r="DIS323" s="96"/>
      <c r="DIT323" s="96"/>
      <c r="DIU323" s="96"/>
      <c r="DIV323" s="96"/>
      <c r="DIW323" s="96"/>
      <c r="DIX323" s="96"/>
      <c r="DIY323" s="96"/>
      <c r="DIZ323" s="96"/>
      <c r="DJA323" s="96"/>
      <c r="DJB323" s="96"/>
      <c r="DJC323" s="96"/>
      <c r="DJD323" s="96"/>
      <c r="DJE323" s="96"/>
      <c r="DJF323" s="96"/>
      <c r="DJG323" s="96"/>
      <c r="DJH323" s="96"/>
      <c r="DJI323" s="96"/>
      <c r="DJJ323" s="96"/>
      <c r="DJK323" s="96"/>
      <c r="DJL323" s="96"/>
      <c r="DJM323" s="96"/>
      <c r="DJN323" s="96"/>
      <c r="DJO323" s="96"/>
      <c r="DJP323" s="96"/>
      <c r="DJQ323" s="96"/>
      <c r="DJR323" s="96"/>
      <c r="DJS323" s="96"/>
      <c r="DJT323" s="96"/>
      <c r="DJU323" s="96"/>
      <c r="DJV323" s="96"/>
      <c r="DJW323" s="96"/>
      <c r="DJX323" s="96"/>
      <c r="DJY323" s="96"/>
      <c r="DJZ323" s="96"/>
      <c r="DKA323" s="96"/>
      <c r="DKB323" s="96"/>
      <c r="DKC323" s="96"/>
      <c r="DKD323" s="96"/>
      <c r="DKE323" s="96"/>
      <c r="DKF323" s="96"/>
      <c r="DKG323" s="96"/>
      <c r="DKH323" s="96"/>
      <c r="DKI323" s="96"/>
      <c r="DKJ323" s="96"/>
      <c r="DKK323" s="96"/>
      <c r="DKL323" s="96"/>
      <c r="DKM323" s="96"/>
      <c r="DKN323" s="96"/>
      <c r="DKO323" s="96"/>
      <c r="DKP323" s="96"/>
      <c r="DKQ323" s="96"/>
      <c r="DKR323" s="96"/>
      <c r="DKS323" s="96"/>
      <c r="DKT323" s="96"/>
      <c r="DKU323" s="96"/>
      <c r="DKV323" s="96"/>
      <c r="DKW323" s="96"/>
      <c r="DKX323" s="96"/>
      <c r="DKY323" s="96"/>
      <c r="DKZ323" s="96"/>
      <c r="DLA323" s="96"/>
      <c r="DLB323" s="96"/>
      <c r="DLC323" s="96"/>
      <c r="DLD323" s="96"/>
      <c r="DLE323" s="96"/>
      <c r="DLF323" s="96"/>
      <c r="DLG323" s="96"/>
      <c r="DLH323" s="96"/>
      <c r="DLI323" s="96"/>
      <c r="DLJ323" s="96"/>
      <c r="DLK323" s="96"/>
      <c r="DLL323" s="96"/>
      <c r="DLM323" s="96"/>
      <c r="DLN323" s="96"/>
      <c r="DLO323" s="96"/>
      <c r="DLP323" s="96"/>
      <c r="DLQ323" s="96"/>
      <c r="DLR323" s="96"/>
      <c r="DLS323" s="96"/>
      <c r="DLT323" s="96"/>
      <c r="DLU323" s="96"/>
      <c r="DLV323" s="96"/>
      <c r="DLW323" s="96"/>
      <c r="DLX323" s="96"/>
      <c r="DLY323" s="96"/>
      <c r="DLZ323" s="96"/>
      <c r="DMA323" s="96"/>
      <c r="DMB323" s="96"/>
      <c r="DMC323" s="96"/>
      <c r="DMD323" s="96"/>
      <c r="DME323" s="96"/>
      <c r="DMF323" s="96"/>
      <c r="DMG323" s="96"/>
      <c r="DMH323" s="96"/>
      <c r="DMI323" s="96"/>
      <c r="DMJ323" s="96"/>
      <c r="DMK323" s="96"/>
      <c r="DML323" s="96"/>
      <c r="DMM323" s="96"/>
      <c r="DMN323" s="96"/>
      <c r="DMO323" s="96"/>
      <c r="DMP323" s="96"/>
      <c r="DMQ323" s="96"/>
      <c r="DMR323" s="96"/>
      <c r="DMS323" s="96"/>
      <c r="DMT323" s="96"/>
      <c r="DMU323" s="96"/>
      <c r="DMV323" s="96"/>
      <c r="DMW323" s="96"/>
      <c r="DMX323" s="96"/>
      <c r="DMY323" s="96"/>
      <c r="DMZ323" s="96"/>
      <c r="DNA323" s="96"/>
      <c r="DNB323" s="96"/>
      <c r="DNC323" s="96"/>
      <c r="DND323" s="96"/>
      <c r="DNE323" s="96"/>
      <c r="DNF323" s="96"/>
      <c r="DNG323" s="96"/>
      <c r="DNH323" s="96"/>
      <c r="DNI323" s="96"/>
      <c r="DNJ323" s="96"/>
      <c r="DNK323" s="96"/>
      <c r="DNL323" s="96"/>
      <c r="DNM323" s="96"/>
      <c r="DNN323" s="96"/>
      <c r="DNO323" s="96"/>
      <c r="DNP323" s="96"/>
      <c r="DNQ323" s="96"/>
      <c r="DNR323" s="96"/>
      <c r="DNS323" s="96"/>
      <c r="DNT323" s="96"/>
      <c r="DNU323" s="96"/>
      <c r="DNV323" s="96"/>
      <c r="DNW323" s="96"/>
      <c r="DNX323" s="96"/>
      <c r="DNY323" s="96"/>
      <c r="DNZ323" s="96"/>
      <c r="DOA323" s="96"/>
      <c r="DOB323" s="96"/>
      <c r="DOC323" s="96"/>
      <c r="DOD323" s="96"/>
      <c r="DOE323" s="96"/>
      <c r="DOF323" s="96"/>
      <c r="DOG323" s="96"/>
      <c r="DOH323" s="96"/>
      <c r="DOI323" s="96"/>
      <c r="DOJ323" s="96"/>
      <c r="DOK323" s="96"/>
      <c r="DOL323" s="96"/>
      <c r="DOM323" s="96"/>
      <c r="DON323" s="96"/>
      <c r="DOO323" s="96"/>
      <c r="DOP323" s="96"/>
      <c r="DOQ323" s="96"/>
      <c r="DOR323" s="96"/>
      <c r="DOS323" s="96"/>
      <c r="DOT323" s="96"/>
      <c r="DOU323" s="96"/>
      <c r="DOV323" s="96"/>
      <c r="DOW323" s="96"/>
      <c r="DOX323" s="96"/>
      <c r="DOY323" s="96"/>
      <c r="DOZ323" s="96"/>
      <c r="DPA323" s="96"/>
      <c r="DPB323" s="96"/>
      <c r="DPC323" s="96"/>
      <c r="DPD323" s="96"/>
      <c r="DPE323" s="96"/>
      <c r="DPF323" s="96"/>
      <c r="DPG323" s="96"/>
      <c r="DPH323" s="96"/>
      <c r="DPI323" s="96"/>
      <c r="DPJ323" s="96"/>
      <c r="DPK323" s="96"/>
      <c r="DPL323" s="96"/>
      <c r="DPM323" s="96"/>
      <c r="DPN323" s="96"/>
      <c r="DPO323" s="96"/>
      <c r="DPP323" s="96"/>
      <c r="DPQ323" s="96"/>
      <c r="DPR323" s="96"/>
      <c r="DPS323" s="96"/>
      <c r="DPT323" s="96"/>
      <c r="DPU323" s="96"/>
      <c r="DPV323" s="96"/>
      <c r="DPW323" s="96"/>
      <c r="DPX323" s="96"/>
      <c r="DPY323" s="96"/>
      <c r="DPZ323" s="96"/>
      <c r="DQA323" s="96"/>
      <c r="DQB323" s="96"/>
      <c r="DQC323" s="96"/>
      <c r="DQD323" s="96"/>
      <c r="DQE323" s="96"/>
      <c r="DQF323" s="96"/>
      <c r="DQG323" s="96"/>
      <c r="DQH323" s="96"/>
      <c r="DQI323" s="96"/>
      <c r="DQJ323" s="96"/>
      <c r="DQK323" s="96"/>
      <c r="DQL323" s="96"/>
      <c r="DQM323" s="96"/>
      <c r="DQN323" s="96"/>
      <c r="DQO323" s="96"/>
      <c r="DQP323" s="96"/>
      <c r="DQQ323" s="96"/>
      <c r="DQR323" s="96"/>
      <c r="DQS323" s="96"/>
      <c r="DQT323" s="96"/>
      <c r="DQU323" s="96"/>
      <c r="DQV323" s="96"/>
      <c r="DQW323" s="96"/>
      <c r="DQX323" s="96"/>
      <c r="DQY323" s="96"/>
      <c r="DQZ323" s="96"/>
      <c r="DRA323" s="96"/>
      <c r="DRB323" s="96"/>
      <c r="DRC323" s="96"/>
      <c r="DRD323" s="96"/>
      <c r="DRE323" s="96"/>
      <c r="DRF323" s="96"/>
      <c r="DRG323" s="96"/>
      <c r="DRH323" s="96"/>
      <c r="DRI323" s="96"/>
      <c r="DRJ323" s="96"/>
      <c r="DRK323" s="96"/>
      <c r="DRL323" s="96"/>
      <c r="DRM323" s="96"/>
      <c r="DRN323" s="96"/>
      <c r="DRO323" s="96"/>
      <c r="DRP323" s="96"/>
      <c r="DRQ323" s="96"/>
      <c r="DRR323" s="96"/>
      <c r="DRS323" s="96"/>
      <c r="DRT323" s="96"/>
      <c r="DRU323" s="96"/>
      <c r="DRV323" s="96"/>
      <c r="DRW323" s="96"/>
      <c r="DRX323" s="96"/>
      <c r="DRY323" s="96"/>
      <c r="DRZ323" s="96"/>
      <c r="DSA323" s="96"/>
      <c r="DSB323" s="96"/>
      <c r="DSC323" s="96"/>
      <c r="DSD323" s="96"/>
      <c r="DSE323" s="96"/>
      <c r="DSF323" s="96"/>
      <c r="DSG323" s="96"/>
      <c r="DSH323" s="96"/>
      <c r="DSI323" s="96"/>
      <c r="DSJ323" s="96"/>
      <c r="DSK323" s="96"/>
      <c r="DSL323" s="96"/>
      <c r="DSM323" s="96"/>
      <c r="DSN323" s="96"/>
      <c r="DSO323" s="96"/>
      <c r="DSP323" s="96"/>
      <c r="DSQ323" s="96"/>
      <c r="DSR323" s="96"/>
      <c r="DSS323" s="96"/>
      <c r="DST323" s="96"/>
      <c r="DSU323" s="96"/>
      <c r="DSV323" s="96"/>
      <c r="DSW323" s="96"/>
      <c r="DSX323" s="96"/>
      <c r="DSY323" s="96"/>
      <c r="DSZ323" s="96"/>
      <c r="DTA323" s="96"/>
      <c r="DTB323" s="96"/>
      <c r="DTC323" s="96"/>
      <c r="DTD323" s="96"/>
      <c r="DTE323" s="96"/>
      <c r="DTF323" s="96"/>
      <c r="DTG323" s="96"/>
      <c r="DTH323" s="96"/>
      <c r="DTI323" s="96"/>
      <c r="DTJ323" s="96"/>
      <c r="DTK323" s="96"/>
      <c r="DTL323" s="96"/>
      <c r="DTM323" s="96"/>
      <c r="DTN323" s="96"/>
      <c r="DTO323" s="96"/>
      <c r="DTP323" s="96"/>
      <c r="DTQ323" s="96"/>
      <c r="DTR323" s="96"/>
      <c r="DTS323" s="96"/>
      <c r="DTT323" s="96"/>
      <c r="DTU323" s="96"/>
      <c r="DTV323" s="96"/>
      <c r="DTW323" s="96"/>
      <c r="DTX323" s="96"/>
      <c r="DTY323" s="96"/>
      <c r="DTZ323" s="96"/>
      <c r="DUA323" s="96"/>
      <c r="DUB323" s="96"/>
      <c r="DUC323" s="96"/>
      <c r="DUD323" s="96"/>
      <c r="DUE323" s="96"/>
      <c r="DUF323" s="96"/>
      <c r="DUG323" s="96"/>
      <c r="DUH323" s="96"/>
      <c r="DUI323" s="96"/>
      <c r="DUJ323" s="96"/>
      <c r="DUK323" s="96"/>
      <c r="DUL323" s="96"/>
      <c r="DUM323" s="96"/>
      <c r="DUN323" s="96"/>
      <c r="DUO323" s="96"/>
      <c r="DUP323" s="96"/>
      <c r="DUQ323" s="96"/>
      <c r="DUR323" s="96"/>
      <c r="DUS323" s="96"/>
      <c r="DUT323" s="96"/>
      <c r="DUU323" s="96"/>
      <c r="DUV323" s="96"/>
      <c r="DUW323" s="96"/>
      <c r="DUX323" s="96"/>
      <c r="DUY323" s="96"/>
      <c r="DUZ323" s="96"/>
      <c r="DVA323" s="96"/>
      <c r="DVB323" s="96"/>
      <c r="DVC323" s="96"/>
      <c r="DVD323" s="96"/>
      <c r="DVE323" s="96"/>
      <c r="DVF323" s="96"/>
      <c r="DVG323" s="96"/>
      <c r="DVH323" s="96"/>
      <c r="DVI323" s="96"/>
      <c r="DVJ323" s="96"/>
      <c r="DVK323" s="96"/>
      <c r="DVL323" s="96"/>
      <c r="DVM323" s="96"/>
      <c r="DVN323" s="96"/>
      <c r="DVO323" s="96"/>
      <c r="DVP323" s="96"/>
      <c r="DVQ323" s="96"/>
      <c r="DVR323" s="96"/>
      <c r="DVS323" s="96"/>
      <c r="DVT323" s="96"/>
      <c r="DVU323" s="96"/>
      <c r="DVV323" s="96"/>
      <c r="DVW323" s="96"/>
      <c r="DVX323" s="96"/>
      <c r="DVY323" s="96"/>
      <c r="DVZ323" s="96"/>
      <c r="DWA323" s="96"/>
      <c r="DWB323" s="96"/>
      <c r="DWC323" s="96"/>
      <c r="DWD323" s="96"/>
      <c r="DWE323" s="96"/>
      <c r="DWF323" s="96"/>
      <c r="DWG323" s="96"/>
      <c r="DWH323" s="96"/>
      <c r="DWI323" s="96"/>
      <c r="DWJ323" s="96"/>
      <c r="DWK323" s="96"/>
      <c r="DWL323" s="96"/>
      <c r="DWM323" s="96"/>
      <c r="DWN323" s="96"/>
      <c r="DWO323" s="96"/>
      <c r="DWP323" s="96"/>
      <c r="DWQ323" s="96"/>
      <c r="DWR323" s="96"/>
      <c r="DWS323" s="96"/>
      <c r="DWT323" s="96"/>
      <c r="DWU323" s="96"/>
      <c r="DWV323" s="96"/>
      <c r="DWW323" s="96"/>
      <c r="DWX323" s="96"/>
      <c r="DWY323" s="96"/>
      <c r="DWZ323" s="96"/>
      <c r="DXA323" s="96"/>
      <c r="DXB323" s="96"/>
      <c r="DXC323" s="96"/>
      <c r="DXD323" s="96"/>
      <c r="DXE323" s="96"/>
      <c r="DXF323" s="96"/>
      <c r="DXG323" s="96"/>
      <c r="DXH323" s="96"/>
      <c r="DXI323" s="96"/>
      <c r="DXJ323" s="96"/>
      <c r="DXK323" s="96"/>
      <c r="DXL323" s="96"/>
      <c r="DXM323" s="96"/>
      <c r="DXN323" s="96"/>
      <c r="DXO323" s="96"/>
      <c r="DXP323" s="96"/>
      <c r="DXQ323" s="96"/>
      <c r="DXR323" s="96"/>
      <c r="DXS323" s="96"/>
      <c r="DXT323" s="96"/>
      <c r="DXU323" s="96"/>
      <c r="DXV323" s="96"/>
      <c r="DXW323" s="96"/>
      <c r="DXX323" s="96"/>
      <c r="DXY323" s="96"/>
      <c r="DXZ323" s="96"/>
      <c r="DYA323" s="96"/>
      <c r="DYB323" s="96"/>
      <c r="DYC323" s="96"/>
      <c r="DYD323" s="96"/>
      <c r="DYE323" s="96"/>
      <c r="DYF323" s="96"/>
      <c r="DYG323" s="96"/>
      <c r="DYH323" s="96"/>
      <c r="DYI323" s="96"/>
      <c r="DYJ323" s="96"/>
      <c r="DYK323" s="96"/>
      <c r="DYL323" s="96"/>
      <c r="DYM323" s="96"/>
      <c r="DYN323" s="96"/>
      <c r="DYO323" s="96"/>
      <c r="DYP323" s="96"/>
      <c r="DYQ323" s="96"/>
      <c r="DYR323" s="96"/>
      <c r="DYS323" s="96"/>
      <c r="DYT323" s="96"/>
      <c r="DYU323" s="96"/>
      <c r="DYV323" s="96"/>
      <c r="DYW323" s="96"/>
      <c r="DYX323" s="96"/>
      <c r="DYY323" s="96"/>
      <c r="DYZ323" s="96"/>
      <c r="DZA323" s="96"/>
      <c r="DZB323" s="96"/>
      <c r="DZC323" s="96"/>
      <c r="DZD323" s="96"/>
      <c r="DZE323" s="96"/>
      <c r="DZF323" s="96"/>
      <c r="DZG323" s="96"/>
      <c r="DZH323" s="96"/>
      <c r="DZI323" s="96"/>
      <c r="DZJ323" s="96"/>
      <c r="DZK323" s="96"/>
      <c r="DZL323" s="96"/>
      <c r="DZM323" s="96"/>
      <c r="DZN323" s="96"/>
      <c r="DZO323" s="96"/>
      <c r="DZP323" s="96"/>
      <c r="DZQ323" s="96"/>
      <c r="DZR323" s="96"/>
      <c r="DZS323" s="96"/>
      <c r="DZT323" s="96"/>
      <c r="DZU323" s="96"/>
      <c r="DZV323" s="96"/>
      <c r="DZW323" s="96"/>
      <c r="DZX323" s="96"/>
      <c r="DZY323" s="96"/>
      <c r="DZZ323" s="96"/>
      <c r="EAA323" s="96"/>
      <c r="EAB323" s="96"/>
      <c r="EAC323" s="96"/>
      <c r="EAD323" s="96"/>
      <c r="EAE323" s="96"/>
      <c r="EAF323" s="96"/>
      <c r="EAG323" s="96"/>
      <c r="EAH323" s="96"/>
      <c r="EAI323" s="96"/>
      <c r="EAJ323" s="96"/>
      <c r="EAK323" s="96"/>
      <c r="EAL323" s="96"/>
      <c r="EAM323" s="96"/>
      <c r="EAN323" s="96"/>
      <c r="EAO323" s="96"/>
      <c r="EAP323" s="96"/>
      <c r="EAQ323" s="96"/>
      <c r="EAR323" s="96"/>
      <c r="EAS323" s="96"/>
      <c r="EAT323" s="96"/>
      <c r="EAU323" s="96"/>
      <c r="EAV323" s="96"/>
      <c r="EAW323" s="96"/>
      <c r="EAX323" s="96"/>
      <c r="EAY323" s="96"/>
      <c r="EAZ323" s="96"/>
      <c r="EBA323" s="96"/>
      <c r="EBB323" s="96"/>
      <c r="EBC323" s="96"/>
      <c r="EBD323" s="96"/>
      <c r="EBE323" s="96"/>
      <c r="EBF323" s="96"/>
      <c r="EBG323" s="96"/>
      <c r="EBH323" s="96"/>
      <c r="EBI323" s="96"/>
      <c r="EBJ323" s="96"/>
      <c r="EBK323" s="96"/>
      <c r="EBL323" s="96"/>
      <c r="EBM323" s="96"/>
      <c r="EBN323" s="96"/>
      <c r="EBO323" s="96"/>
      <c r="EBP323" s="96"/>
      <c r="EBQ323" s="96"/>
      <c r="EBR323" s="96"/>
      <c r="EBS323" s="96"/>
      <c r="EBT323" s="96"/>
      <c r="EBU323" s="96"/>
      <c r="EBV323" s="96"/>
      <c r="EBW323" s="96"/>
      <c r="EBX323" s="96"/>
      <c r="EBY323" s="96"/>
      <c r="EBZ323" s="96"/>
      <c r="ECA323" s="96"/>
      <c r="ECB323" s="96"/>
      <c r="ECC323" s="96"/>
      <c r="ECD323" s="96"/>
      <c r="ECE323" s="96"/>
      <c r="ECF323" s="96"/>
      <c r="ECG323" s="96"/>
      <c r="ECH323" s="96"/>
      <c r="ECI323" s="96"/>
      <c r="ECJ323" s="96"/>
      <c r="ECK323" s="96"/>
      <c r="ECL323" s="96"/>
      <c r="ECM323" s="96"/>
      <c r="ECN323" s="96"/>
      <c r="ECO323" s="96"/>
      <c r="ECP323" s="96"/>
      <c r="ECQ323" s="96"/>
      <c r="ECR323" s="96"/>
      <c r="ECS323" s="96"/>
      <c r="ECT323" s="96"/>
      <c r="ECU323" s="96"/>
      <c r="ECV323" s="96"/>
      <c r="ECW323" s="96"/>
      <c r="ECX323" s="96"/>
      <c r="ECY323" s="96"/>
      <c r="ECZ323" s="96"/>
      <c r="EDA323" s="96"/>
      <c r="EDB323" s="96"/>
      <c r="EDC323" s="96"/>
      <c r="EDD323" s="96"/>
      <c r="EDE323" s="96"/>
      <c r="EDF323" s="96"/>
      <c r="EDG323" s="96"/>
      <c r="EDH323" s="96"/>
      <c r="EDI323" s="96"/>
      <c r="EDJ323" s="96"/>
      <c r="EDK323" s="96"/>
      <c r="EDL323" s="96"/>
      <c r="EDM323" s="96"/>
      <c r="EDN323" s="96"/>
      <c r="EDO323" s="96"/>
      <c r="EDP323" s="96"/>
      <c r="EDQ323" s="96"/>
      <c r="EDR323" s="96"/>
      <c r="EDS323" s="96"/>
      <c r="EDT323" s="96"/>
      <c r="EDU323" s="96"/>
      <c r="EDV323" s="96"/>
      <c r="EDW323" s="96"/>
      <c r="EDX323" s="96"/>
      <c r="EDY323" s="96"/>
      <c r="EDZ323" s="96"/>
      <c r="EEA323" s="96"/>
      <c r="EEB323" s="96"/>
      <c r="EEC323" s="96"/>
      <c r="EED323" s="96"/>
      <c r="EEE323" s="96"/>
      <c r="EEF323" s="96"/>
      <c r="EEG323" s="96"/>
      <c r="EEH323" s="96"/>
      <c r="EEI323" s="96"/>
      <c r="EEJ323" s="96"/>
      <c r="EEK323" s="96"/>
      <c r="EEL323" s="96"/>
      <c r="EEM323" s="96"/>
      <c r="EEN323" s="96"/>
      <c r="EEO323" s="96"/>
      <c r="EEP323" s="96"/>
      <c r="EEQ323" s="96"/>
      <c r="EER323" s="96"/>
      <c r="EES323" s="96"/>
      <c r="EET323" s="96"/>
      <c r="EEU323" s="96"/>
      <c r="EEV323" s="96"/>
      <c r="EEW323" s="96"/>
      <c r="EEX323" s="96"/>
      <c r="EEY323" s="96"/>
      <c r="EEZ323" s="96"/>
      <c r="EFA323" s="96"/>
      <c r="EFB323" s="96"/>
      <c r="EFC323" s="96"/>
      <c r="EFD323" s="96"/>
      <c r="EFE323" s="96"/>
      <c r="EFF323" s="96"/>
      <c r="EFG323" s="96"/>
      <c r="EFH323" s="96"/>
      <c r="EFI323" s="96"/>
      <c r="EFJ323" s="96"/>
      <c r="EFK323" s="96"/>
      <c r="EFL323" s="96"/>
      <c r="EFM323" s="96"/>
      <c r="EFN323" s="96"/>
      <c r="EFO323" s="96"/>
      <c r="EFP323" s="96"/>
      <c r="EFQ323" s="96"/>
      <c r="EFR323" s="96"/>
      <c r="EFS323" s="96"/>
      <c r="EFT323" s="96"/>
      <c r="EFU323" s="96"/>
      <c r="EFV323" s="96"/>
      <c r="EFW323" s="96"/>
      <c r="EFX323" s="96"/>
      <c r="EFY323" s="96"/>
      <c r="EFZ323" s="96"/>
      <c r="EGA323" s="96"/>
      <c r="EGB323" s="96"/>
      <c r="EGC323" s="96"/>
      <c r="EGD323" s="96"/>
      <c r="EGE323" s="96"/>
      <c r="EGF323" s="96"/>
      <c r="EGG323" s="96"/>
      <c r="EGH323" s="96"/>
      <c r="EGI323" s="96"/>
      <c r="EGJ323" s="96"/>
      <c r="EGK323" s="96"/>
      <c r="EGL323" s="96"/>
      <c r="EGM323" s="96"/>
      <c r="EGN323" s="96"/>
      <c r="EGO323" s="96"/>
      <c r="EGP323" s="96"/>
      <c r="EGQ323" s="96"/>
      <c r="EGR323" s="96"/>
      <c r="EGS323" s="96"/>
      <c r="EGT323" s="96"/>
      <c r="EGU323" s="96"/>
      <c r="EGV323" s="96"/>
      <c r="EGW323" s="96"/>
      <c r="EGX323" s="96"/>
      <c r="EGY323" s="96"/>
      <c r="EGZ323" s="96"/>
      <c r="EHA323" s="96"/>
      <c r="EHB323" s="96"/>
      <c r="EHC323" s="96"/>
      <c r="EHD323" s="96"/>
      <c r="EHE323" s="96"/>
      <c r="EHF323" s="96"/>
      <c r="EHG323" s="96"/>
      <c r="EHH323" s="96"/>
      <c r="EHI323" s="96"/>
      <c r="EHJ323" s="96"/>
      <c r="EHK323" s="96"/>
      <c r="EHL323" s="96"/>
      <c r="EHM323" s="96"/>
      <c r="EHN323" s="96"/>
      <c r="EHO323" s="96"/>
      <c r="EHP323" s="96"/>
      <c r="EHQ323" s="96"/>
      <c r="EHR323" s="96"/>
      <c r="EHS323" s="96"/>
      <c r="EHT323" s="96"/>
      <c r="EHU323" s="96"/>
      <c r="EHV323" s="96"/>
      <c r="EHW323" s="96"/>
      <c r="EHX323" s="96"/>
      <c r="EHY323" s="96"/>
      <c r="EHZ323" s="96"/>
      <c r="EIA323" s="96"/>
      <c r="EIB323" s="96"/>
      <c r="EIC323" s="96"/>
      <c r="EID323" s="96"/>
      <c r="EIE323" s="96"/>
      <c r="EIF323" s="96"/>
      <c r="EIG323" s="96"/>
      <c r="EIH323" s="96"/>
      <c r="EII323" s="96"/>
      <c r="EIJ323" s="96"/>
      <c r="EIK323" s="96"/>
      <c r="EIL323" s="96"/>
      <c r="EIM323" s="96"/>
      <c r="EIN323" s="96"/>
      <c r="EIO323" s="96"/>
      <c r="EIP323" s="96"/>
      <c r="EIQ323" s="96"/>
      <c r="EIR323" s="96"/>
      <c r="EIS323" s="96"/>
      <c r="EIT323" s="96"/>
      <c r="EIU323" s="96"/>
      <c r="EIV323" s="96"/>
      <c r="EIW323" s="96"/>
      <c r="EIX323" s="96"/>
      <c r="EIY323" s="96"/>
      <c r="EIZ323" s="96"/>
      <c r="EJA323" s="96"/>
      <c r="EJB323" s="96"/>
      <c r="EJC323" s="96"/>
      <c r="EJD323" s="96"/>
      <c r="EJE323" s="96"/>
      <c r="EJF323" s="96"/>
      <c r="EJG323" s="96"/>
      <c r="EJH323" s="96"/>
      <c r="EJI323" s="96"/>
      <c r="EJJ323" s="96"/>
      <c r="EJK323" s="96"/>
      <c r="EJL323" s="96"/>
      <c r="EJM323" s="96"/>
      <c r="EJN323" s="96"/>
      <c r="EJO323" s="96"/>
      <c r="EJP323" s="96"/>
      <c r="EJQ323" s="96"/>
      <c r="EJR323" s="96"/>
      <c r="EJS323" s="96"/>
      <c r="EJT323" s="96"/>
      <c r="EJU323" s="96"/>
      <c r="EJV323" s="96"/>
      <c r="EJW323" s="96"/>
      <c r="EJX323" s="96"/>
      <c r="EJY323" s="96"/>
      <c r="EJZ323" s="96"/>
      <c r="EKA323" s="96"/>
      <c r="EKB323" s="96"/>
      <c r="EKC323" s="96"/>
      <c r="EKD323" s="96"/>
      <c r="EKE323" s="96"/>
      <c r="EKF323" s="96"/>
      <c r="EKG323" s="96"/>
      <c r="EKH323" s="96"/>
      <c r="EKI323" s="96"/>
      <c r="EKJ323" s="96"/>
      <c r="EKK323" s="96"/>
      <c r="EKL323" s="96"/>
      <c r="EKM323" s="96"/>
      <c r="EKN323" s="96"/>
      <c r="EKO323" s="96"/>
      <c r="EKP323" s="96"/>
      <c r="EKQ323" s="96"/>
      <c r="EKR323" s="96"/>
      <c r="EKS323" s="96"/>
      <c r="EKT323" s="96"/>
      <c r="EKU323" s="96"/>
      <c r="EKV323" s="96"/>
      <c r="EKW323" s="96"/>
      <c r="EKX323" s="96"/>
      <c r="EKY323" s="96"/>
      <c r="EKZ323" s="96"/>
      <c r="ELA323" s="96"/>
      <c r="ELB323" s="96"/>
      <c r="ELC323" s="96"/>
      <c r="ELD323" s="96"/>
      <c r="ELE323" s="96"/>
      <c r="ELF323" s="96"/>
      <c r="ELG323" s="96"/>
      <c r="ELH323" s="96"/>
      <c r="ELI323" s="96"/>
      <c r="ELJ323" s="96"/>
      <c r="ELK323" s="96"/>
      <c r="ELL323" s="96"/>
      <c r="ELM323" s="96"/>
      <c r="ELN323" s="96"/>
      <c r="ELO323" s="96"/>
      <c r="ELP323" s="96"/>
      <c r="ELQ323" s="96"/>
      <c r="ELR323" s="96"/>
      <c r="ELS323" s="96"/>
      <c r="ELT323" s="96"/>
      <c r="ELU323" s="96"/>
      <c r="ELV323" s="96"/>
      <c r="ELW323" s="96"/>
      <c r="ELX323" s="96"/>
      <c r="ELY323" s="96"/>
      <c r="ELZ323" s="96"/>
      <c r="EMA323" s="96"/>
      <c r="EMB323" s="96"/>
      <c r="EMC323" s="96"/>
      <c r="EMD323" s="96"/>
      <c r="EME323" s="96"/>
      <c r="EMF323" s="96"/>
      <c r="EMG323" s="96"/>
      <c r="EMH323" s="96"/>
      <c r="EMI323" s="96"/>
      <c r="EMJ323" s="96"/>
      <c r="EMK323" s="96"/>
      <c r="EML323" s="96"/>
      <c r="EMM323" s="96"/>
      <c r="EMN323" s="96"/>
      <c r="EMO323" s="96"/>
      <c r="EMP323" s="96"/>
      <c r="EMQ323" s="96"/>
      <c r="EMR323" s="96"/>
      <c r="EMS323" s="96"/>
      <c r="EMT323" s="96"/>
      <c r="EMU323" s="96"/>
      <c r="EMV323" s="96"/>
      <c r="EMW323" s="96"/>
      <c r="EMX323" s="96"/>
      <c r="EMY323" s="96"/>
      <c r="EMZ323" s="96"/>
      <c r="ENA323" s="96"/>
      <c r="ENB323" s="96"/>
      <c r="ENC323" s="96"/>
      <c r="END323" s="96"/>
      <c r="ENE323" s="96"/>
      <c r="ENF323" s="96"/>
      <c r="ENG323" s="96"/>
      <c r="ENH323" s="96"/>
      <c r="ENI323" s="96"/>
      <c r="ENJ323" s="96"/>
      <c r="ENK323" s="96"/>
      <c r="ENL323" s="96"/>
      <c r="ENM323" s="96"/>
      <c r="ENN323" s="96"/>
      <c r="ENO323" s="96"/>
      <c r="ENP323" s="96"/>
      <c r="ENQ323" s="96"/>
      <c r="ENR323" s="96"/>
      <c r="ENS323" s="96"/>
      <c r="ENT323" s="96"/>
      <c r="ENU323" s="96"/>
      <c r="ENV323" s="96"/>
      <c r="ENW323" s="96"/>
      <c r="ENX323" s="96"/>
      <c r="ENY323" s="96"/>
      <c r="ENZ323" s="96"/>
      <c r="EOA323" s="96"/>
      <c r="EOB323" s="96"/>
      <c r="EOC323" s="96"/>
      <c r="EOD323" s="96"/>
      <c r="EOE323" s="96"/>
      <c r="EOF323" s="96"/>
      <c r="EOG323" s="96"/>
      <c r="EOH323" s="96"/>
      <c r="EOI323" s="96"/>
      <c r="EOJ323" s="96"/>
      <c r="EOK323" s="96"/>
      <c r="EOL323" s="96"/>
      <c r="EOM323" s="96"/>
      <c r="EON323" s="96"/>
      <c r="EOO323" s="96"/>
      <c r="EOP323" s="96"/>
      <c r="EOQ323" s="96"/>
      <c r="EOR323" s="96"/>
      <c r="EOS323" s="96"/>
      <c r="EOT323" s="96"/>
      <c r="EOU323" s="96"/>
      <c r="EOV323" s="96"/>
      <c r="EOW323" s="96"/>
      <c r="EOX323" s="96"/>
      <c r="EOY323" s="96"/>
      <c r="EOZ323" s="96"/>
      <c r="EPA323" s="96"/>
      <c r="EPB323" s="96"/>
      <c r="EPC323" s="96"/>
      <c r="EPD323" s="96"/>
      <c r="EPE323" s="96"/>
      <c r="EPF323" s="96"/>
      <c r="EPG323" s="96"/>
      <c r="EPH323" s="96"/>
      <c r="EPI323" s="96"/>
      <c r="EPJ323" s="96"/>
      <c r="EPK323" s="96"/>
      <c r="EPL323" s="96"/>
      <c r="EPM323" s="96"/>
      <c r="EPN323" s="96"/>
      <c r="EPO323" s="96"/>
      <c r="EPP323" s="96"/>
      <c r="EPQ323" s="96"/>
      <c r="EPR323" s="96"/>
      <c r="EPS323" s="96"/>
      <c r="EPT323" s="96"/>
      <c r="EPU323" s="96"/>
      <c r="EPV323" s="96"/>
      <c r="EPW323" s="96"/>
      <c r="EPX323" s="96"/>
      <c r="EPY323" s="96"/>
      <c r="EPZ323" s="96"/>
      <c r="EQA323" s="96"/>
      <c r="EQB323" s="96"/>
      <c r="EQC323" s="96"/>
      <c r="EQD323" s="96"/>
      <c r="EQE323" s="96"/>
      <c r="EQF323" s="96"/>
      <c r="EQG323" s="96"/>
      <c r="EQH323" s="96"/>
      <c r="EQI323" s="96"/>
      <c r="EQJ323" s="96"/>
      <c r="EQK323" s="96"/>
      <c r="EQL323" s="96"/>
      <c r="EQM323" s="96"/>
      <c r="EQN323" s="96"/>
      <c r="EQO323" s="96"/>
      <c r="EQP323" s="96"/>
      <c r="EQQ323" s="96"/>
      <c r="EQR323" s="96"/>
      <c r="EQS323" s="96"/>
      <c r="EQT323" s="96"/>
      <c r="EQU323" s="96"/>
      <c r="EQV323" s="96"/>
      <c r="EQW323" s="96"/>
      <c r="EQX323" s="96"/>
      <c r="EQY323" s="96"/>
      <c r="EQZ323" s="96"/>
      <c r="ERA323" s="96"/>
      <c r="ERB323" s="96"/>
      <c r="ERC323" s="96"/>
      <c r="ERD323" s="96"/>
      <c r="ERE323" s="96"/>
      <c r="ERF323" s="96"/>
      <c r="ERG323" s="96"/>
      <c r="ERH323" s="96"/>
      <c r="ERI323" s="96"/>
      <c r="ERJ323" s="96"/>
      <c r="ERK323" s="96"/>
      <c r="ERL323" s="96"/>
      <c r="ERM323" s="96"/>
      <c r="ERN323" s="96"/>
      <c r="ERO323" s="96"/>
      <c r="ERP323" s="96"/>
      <c r="ERQ323" s="96"/>
      <c r="ERR323" s="96"/>
      <c r="ERS323" s="96"/>
      <c r="ERT323" s="96"/>
      <c r="ERU323" s="96"/>
      <c r="ERV323" s="96"/>
      <c r="ERW323" s="96"/>
      <c r="ERX323" s="96"/>
      <c r="ERY323" s="96"/>
      <c r="ERZ323" s="96"/>
      <c r="ESA323" s="96"/>
      <c r="ESB323" s="96"/>
      <c r="ESC323" s="96"/>
      <c r="ESD323" s="96"/>
      <c r="ESE323" s="96"/>
      <c r="ESF323" s="96"/>
      <c r="ESG323" s="96"/>
      <c r="ESH323" s="96"/>
      <c r="ESI323" s="96"/>
      <c r="ESJ323" s="96"/>
      <c r="ESK323" s="96"/>
      <c r="ESL323" s="96"/>
      <c r="ESM323" s="96"/>
      <c r="ESN323" s="96"/>
      <c r="ESO323" s="96"/>
      <c r="ESP323" s="96"/>
      <c r="ESQ323" s="96"/>
      <c r="ESR323" s="96"/>
      <c r="ESS323" s="96"/>
      <c r="EST323" s="96"/>
      <c r="ESU323" s="96"/>
      <c r="ESV323" s="96"/>
      <c r="ESW323" s="96"/>
      <c r="ESX323" s="96"/>
      <c r="ESY323" s="96"/>
      <c r="ESZ323" s="96"/>
      <c r="ETA323" s="96"/>
      <c r="ETB323" s="96"/>
      <c r="ETC323" s="96"/>
      <c r="ETD323" s="96"/>
      <c r="ETE323" s="96"/>
      <c r="ETF323" s="96"/>
      <c r="ETG323" s="96"/>
      <c r="ETH323" s="96"/>
      <c r="ETI323" s="96"/>
      <c r="ETJ323" s="96"/>
      <c r="ETK323" s="96"/>
      <c r="ETL323" s="96"/>
      <c r="ETM323" s="96"/>
      <c r="ETN323" s="96"/>
      <c r="ETO323" s="96"/>
      <c r="ETP323" s="96"/>
      <c r="ETQ323" s="96"/>
      <c r="ETR323" s="96"/>
      <c r="ETS323" s="96"/>
      <c r="ETT323" s="96"/>
      <c r="ETU323" s="96"/>
      <c r="ETV323" s="96"/>
      <c r="ETW323" s="96"/>
      <c r="ETX323" s="96"/>
      <c r="ETY323" s="96"/>
      <c r="ETZ323" s="96"/>
      <c r="EUA323" s="96"/>
      <c r="EUB323" s="96"/>
      <c r="EUC323" s="96"/>
      <c r="EUD323" s="96"/>
      <c r="EUE323" s="96"/>
      <c r="EUF323" s="96"/>
      <c r="EUG323" s="96"/>
      <c r="EUH323" s="96"/>
      <c r="EUI323" s="96"/>
      <c r="EUJ323" s="96"/>
      <c r="EUK323" s="96"/>
      <c r="EUL323" s="96"/>
      <c r="EUM323" s="96"/>
      <c r="EUN323" s="96"/>
      <c r="EUO323" s="96"/>
      <c r="EUP323" s="96"/>
      <c r="EUQ323" s="96"/>
      <c r="EUR323" s="96"/>
      <c r="EUS323" s="96"/>
      <c r="EUT323" s="96"/>
      <c r="EUU323" s="96"/>
      <c r="EUV323" s="96"/>
      <c r="EUW323" s="96"/>
      <c r="EUX323" s="96"/>
      <c r="EUY323" s="96"/>
      <c r="EUZ323" s="96"/>
      <c r="EVA323" s="96"/>
      <c r="EVB323" s="96"/>
      <c r="EVC323" s="96"/>
      <c r="EVD323" s="96"/>
      <c r="EVE323" s="96"/>
      <c r="EVF323" s="96"/>
      <c r="EVG323" s="96"/>
      <c r="EVH323" s="96"/>
      <c r="EVI323" s="96"/>
      <c r="EVJ323" s="96"/>
      <c r="EVK323" s="96"/>
      <c r="EVL323" s="96"/>
      <c r="EVM323" s="96"/>
      <c r="EVN323" s="96"/>
      <c r="EVO323" s="96"/>
      <c r="EVP323" s="96"/>
      <c r="EVQ323" s="96"/>
      <c r="EVR323" s="96"/>
      <c r="EVS323" s="96"/>
      <c r="EVT323" s="96"/>
      <c r="EVU323" s="96"/>
      <c r="EVV323" s="96"/>
      <c r="EVW323" s="96"/>
      <c r="EVX323" s="96"/>
      <c r="EVY323" s="96"/>
      <c r="EVZ323" s="96"/>
      <c r="EWA323" s="96"/>
      <c r="EWB323" s="96"/>
      <c r="EWC323" s="96"/>
      <c r="EWD323" s="96"/>
      <c r="EWE323" s="96"/>
      <c r="EWF323" s="96"/>
      <c r="EWG323" s="96"/>
      <c r="EWH323" s="96"/>
      <c r="EWI323" s="96"/>
      <c r="EWJ323" s="96"/>
      <c r="EWK323" s="96"/>
      <c r="EWL323" s="96"/>
      <c r="EWM323" s="96"/>
      <c r="EWN323" s="96"/>
      <c r="EWO323" s="96"/>
      <c r="EWP323" s="96"/>
      <c r="EWQ323" s="96"/>
      <c r="EWR323" s="96"/>
      <c r="EWS323" s="96"/>
      <c r="EWT323" s="96"/>
      <c r="EWU323" s="96"/>
      <c r="EWV323" s="96"/>
      <c r="EWW323" s="96"/>
      <c r="EWX323" s="96"/>
      <c r="EWY323" s="96"/>
      <c r="EWZ323" s="96"/>
      <c r="EXA323" s="96"/>
      <c r="EXB323" s="96"/>
      <c r="EXC323" s="96"/>
      <c r="EXD323" s="96"/>
      <c r="EXE323" s="96"/>
      <c r="EXF323" s="96"/>
      <c r="EXG323" s="96"/>
      <c r="EXH323" s="96"/>
      <c r="EXI323" s="96"/>
      <c r="EXJ323" s="96"/>
      <c r="EXK323" s="96"/>
      <c r="EXL323" s="96"/>
      <c r="EXM323" s="96"/>
      <c r="EXN323" s="96"/>
      <c r="EXO323" s="96"/>
      <c r="EXP323" s="96"/>
      <c r="EXQ323" s="96"/>
      <c r="EXR323" s="96"/>
      <c r="EXS323" s="96"/>
      <c r="EXT323" s="96"/>
      <c r="EXU323" s="96"/>
      <c r="EXV323" s="96"/>
      <c r="EXW323" s="96"/>
      <c r="EXX323" s="96"/>
      <c r="EXY323" s="96"/>
      <c r="EXZ323" s="96"/>
      <c r="EYA323" s="96"/>
      <c r="EYB323" s="96"/>
      <c r="EYC323" s="96"/>
      <c r="EYD323" s="96"/>
      <c r="EYE323" s="96"/>
      <c r="EYF323" s="96"/>
      <c r="EYG323" s="96"/>
      <c r="EYH323" s="96"/>
      <c r="EYI323" s="96"/>
      <c r="EYJ323" s="96"/>
      <c r="EYK323" s="96"/>
      <c r="EYL323" s="96"/>
      <c r="EYM323" s="96"/>
      <c r="EYN323" s="96"/>
      <c r="EYO323" s="96"/>
      <c r="EYP323" s="96"/>
      <c r="EYQ323" s="96"/>
      <c r="EYR323" s="96"/>
      <c r="EYS323" s="96"/>
      <c r="EYT323" s="96"/>
      <c r="EYU323" s="96"/>
      <c r="EYV323" s="96"/>
      <c r="EYW323" s="96"/>
      <c r="EYX323" s="96"/>
      <c r="EYY323" s="96"/>
      <c r="EYZ323" s="96"/>
      <c r="EZA323" s="96"/>
      <c r="EZB323" s="96"/>
      <c r="EZC323" s="96"/>
      <c r="EZD323" s="96"/>
      <c r="EZE323" s="96"/>
      <c r="EZF323" s="96"/>
      <c r="EZG323" s="96"/>
      <c r="EZH323" s="96"/>
      <c r="EZI323" s="96"/>
      <c r="EZJ323" s="96"/>
      <c r="EZK323" s="96"/>
      <c r="EZL323" s="96"/>
      <c r="EZM323" s="96"/>
      <c r="EZN323" s="96"/>
      <c r="EZO323" s="96"/>
      <c r="EZP323" s="96"/>
      <c r="EZQ323" s="96"/>
      <c r="EZR323" s="96"/>
      <c r="EZS323" s="96"/>
      <c r="EZT323" s="96"/>
      <c r="EZU323" s="96"/>
      <c r="EZV323" s="96"/>
      <c r="EZW323" s="96"/>
      <c r="EZX323" s="96"/>
      <c r="EZY323" s="96"/>
      <c r="EZZ323" s="96"/>
      <c r="FAA323" s="96"/>
      <c r="FAB323" s="96"/>
      <c r="FAC323" s="96"/>
      <c r="FAD323" s="96"/>
      <c r="FAE323" s="96"/>
      <c r="FAF323" s="96"/>
      <c r="FAG323" s="96"/>
      <c r="FAH323" s="96"/>
      <c r="FAI323" s="96"/>
      <c r="FAJ323" s="96"/>
      <c r="FAK323" s="96"/>
      <c r="FAL323" s="96"/>
      <c r="FAM323" s="96"/>
      <c r="FAN323" s="96"/>
      <c r="FAO323" s="96"/>
      <c r="FAP323" s="96"/>
      <c r="FAQ323" s="96"/>
      <c r="FAR323" s="96"/>
      <c r="FAS323" s="96"/>
      <c r="FAT323" s="96"/>
      <c r="FAU323" s="96"/>
      <c r="FAV323" s="96"/>
      <c r="FAW323" s="96"/>
      <c r="FAX323" s="96"/>
      <c r="FAY323" s="96"/>
      <c r="FAZ323" s="96"/>
      <c r="FBA323" s="96"/>
      <c r="FBB323" s="96"/>
      <c r="FBC323" s="96"/>
      <c r="FBD323" s="96"/>
      <c r="FBE323" s="96"/>
      <c r="FBF323" s="96"/>
      <c r="FBG323" s="96"/>
      <c r="FBH323" s="96"/>
      <c r="FBI323" s="96"/>
      <c r="FBJ323" s="96"/>
      <c r="FBK323" s="96"/>
      <c r="FBL323" s="96"/>
      <c r="FBM323" s="96"/>
      <c r="FBN323" s="96"/>
      <c r="FBO323" s="96"/>
      <c r="FBP323" s="96"/>
      <c r="FBQ323" s="96"/>
      <c r="FBR323" s="96"/>
      <c r="FBS323" s="96"/>
      <c r="FBT323" s="96"/>
      <c r="FBU323" s="96"/>
      <c r="FBV323" s="96"/>
      <c r="FBW323" s="96"/>
      <c r="FBX323" s="96"/>
      <c r="FBY323" s="96"/>
      <c r="FBZ323" s="96"/>
      <c r="FCA323" s="96"/>
      <c r="FCB323" s="96"/>
      <c r="FCC323" s="96"/>
      <c r="FCD323" s="96"/>
      <c r="FCE323" s="96"/>
      <c r="FCF323" s="96"/>
      <c r="FCG323" s="96"/>
      <c r="FCH323" s="96"/>
      <c r="FCI323" s="96"/>
      <c r="FCJ323" s="96"/>
      <c r="FCK323" s="96"/>
      <c r="FCL323" s="96"/>
      <c r="FCM323" s="96"/>
      <c r="FCN323" s="96"/>
      <c r="FCO323" s="96"/>
      <c r="FCP323" s="96"/>
      <c r="FCQ323" s="96"/>
      <c r="FCR323" s="96"/>
      <c r="FCS323" s="96"/>
      <c r="FCT323" s="96"/>
      <c r="FCU323" s="96"/>
      <c r="FCV323" s="96"/>
      <c r="FCW323" s="96"/>
      <c r="FCX323" s="96"/>
      <c r="FCY323" s="96"/>
      <c r="FCZ323" s="96"/>
      <c r="FDA323" s="96"/>
      <c r="FDB323" s="96"/>
      <c r="FDC323" s="96"/>
      <c r="FDD323" s="96"/>
      <c r="FDE323" s="96"/>
      <c r="FDF323" s="96"/>
      <c r="FDG323" s="96"/>
      <c r="FDH323" s="96"/>
      <c r="FDI323" s="96"/>
      <c r="FDJ323" s="96"/>
      <c r="FDK323" s="96"/>
      <c r="FDL323" s="96"/>
      <c r="FDM323" s="96"/>
      <c r="FDN323" s="96"/>
      <c r="FDO323" s="96"/>
      <c r="FDP323" s="96"/>
      <c r="FDQ323" s="96"/>
      <c r="FDR323" s="96"/>
      <c r="FDS323" s="96"/>
      <c r="FDT323" s="96"/>
      <c r="FDU323" s="96"/>
      <c r="FDV323" s="96"/>
      <c r="FDW323" s="96"/>
      <c r="FDX323" s="96"/>
      <c r="FDY323" s="96"/>
      <c r="FDZ323" s="96"/>
      <c r="FEA323" s="96"/>
      <c r="FEB323" s="96"/>
      <c r="FEC323" s="96"/>
      <c r="FED323" s="96"/>
      <c r="FEE323" s="96"/>
      <c r="FEF323" s="96"/>
      <c r="FEG323" s="96"/>
      <c r="FEH323" s="96"/>
      <c r="FEI323" s="96"/>
      <c r="FEJ323" s="96"/>
      <c r="FEK323" s="96"/>
      <c r="FEL323" s="96"/>
      <c r="FEM323" s="96"/>
      <c r="FEN323" s="96"/>
      <c r="FEO323" s="96"/>
      <c r="FEP323" s="96"/>
      <c r="FEQ323" s="96"/>
      <c r="FER323" s="96"/>
      <c r="FES323" s="96"/>
      <c r="FET323" s="96"/>
      <c r="FEU323" s="96"/>
      <c r="FEV323" s="96"/>
      <c r="FEW323" s="96"/>
      <c r="FEX323" s="96"/>
      <c r="FEY323" s="96"/>
      <c r="FEZ323" s="96"/>
      <c r="FFA323" s="96"/>
      <c r="FFB323" s="96"/>
      <c r="FFC323" s="96"/>
      <c r="FFD323" s="96"/>
      <c r="FFE323" s="96"/>
      <c r="FFF323" s="96"/>
      <c r="FFG323" s="96"/>
      <c r="FFH323" s="96"/>
      <c r="FFI323" s="96"/>
      <c r="FFJ323" s="96"/>
      <c r="FFK323" s="96"/>
      <c r="FFL323" s="96"/>
      <c r="FFM323" s="96"/>
      <c r="FFN323" s="96"/>
      <c r="FFO323" s="96"/>
      <c r="FFP323" s="96"/>
      <c r="FFQ323" s="96"/>
      <c r="FFR323" s="96"/>
      <c r="FFS323" s="96"/>
      <c r="FFT323" s="96"/>
      <c r="FFU323" s="96"/>
      <c r="FFV323" s="96"/>
      <c r="FFW323" s="96"/>
      <c r="FFX323" s="96"/>
      <c r="FFY323" s="96"/>
      <c r="FFZ323" s="96"/>
      <c r="FGA323" s="96"/>
      <c r="FGB323" s="96"/>
      <c r="FGC323" s="96"/>
      <c r="FGD323" s="96"/>
      <c r="FGE323" s="96"/>
      <c r="FGF323" s="96"/>
      <c r="FGG323" s="96"/>
      <c r="FGH323" s="96"/>
      <c r="FGI323" s="96"/>
      <c r="FGJ323" s="96"/>
      <c r="FGK323" s="96"/>
      <c r="FGL323" s="96"/>
      <c r="FGM323" s="96"/>
      <c r="FGN323" s="96"/>
      <c r="FGO323" s="96"/>
      <c r="FGP323" s="96"/>
      <c r="FGQ323" s="96"/>
      <c r="FGR323" s="96"/>
      <c r="FGS323" s="96"/>
      <c r="FGT323" s="96"/>
      <c r="FGU323" s="96"/>
      <c r="FGV323" s="96"/>
      <c r="FGW323" s="96"/>
      <c r="FGX323" s="96"/>
      <c r="FGY323" s="96"/>
      <c r="FGZ323" s="96"/>
      <c r="FHA323" s="96"/>
      <c r="FHB323" s="96"/>
      <c r="FHC323" s="96"/>
      <c r="FHD323" s="96"/>
      <c r="FHE323" s="96"/>
      <c r="FHF323" s="96"/>
      <c r="FHG323" s="96"/>
      <c r="FHH323" s="96"/>
      <c r="FHI323" s="96"/>
      <c r="FHJ323" s="96"/>
      <c r="FHK323" s="96"/>
      <c r="FHL323" s="96"/>
      <c r="FHM323" s="96"/>
      <c r="FHN323" s="96"/>
      <c r="FHO323" s="96"/>
      <c r="FHP323" s="96"/>
      <c r="FHQ323" s="96"/>
      <c r="FHR323" s="96"/>
      <c r="FHS323" s="96"/>
      <c r="FHT323" s="96"/>
      <c r="FHU323" s="96"/>
      <c r="FHV323" s="96"/>
      <c r="FHW323" s="96"/>
      <c r="FHX323" s="96"/>
      <c r="FHY323" s="96"/>
      <c r="FHZ323" s="96"/>
      <c r="FIA323" s="96"/>
      <c r="FIB323" s="96"/>
      <c r="FIC323" s="96"/>
      <c r="FID323" s="96"/>
      <c r="FIE323" s="96"/>
      <c r="FIF323" s="96"/>
      <c r="FIG323" s="96"/>
      <c r="FIH323" s="96"/>
      <c r="FII323" s="96"/>
      <c r="FIJ323" s="96"/>
      <c r="FIK323" s="96"/>
      <c r="FIL323" s="96"/>
      <c r="FIM323" s="96"/>
      <c r="FIN323" s="96"/>
      <c r="FIO323" s="96"/>
      <c r="FIP323" s="96"/>
      <c r="FIQ323" s="96"/>
      <c r="FIR323" s="96"/>
      <c r="FIS323" s="96"/>
      <c r="FIT323" s="96"/>
      <c r="FIU323" s="96"/>
      <c r="FIV323" s="96"/>
      <c r="FIW323" s="96"/>
      <c r="FIX323" s="96"/>
      <c r="FIY323" s="96"/>
      <c r="FIZ323" s="96"/>
      <c r="FJA323" s="96"/>
      <c r="FJB323" s="96"/>
      <c r="FJC323" s="96"/>
      <c r="FJD323" s="96"/>
      <c r="FJE323" s="96"/>
      <c r="FJF323" s="96"/>
      <c r="FJG323" s="96"/>
      <c r="FJH323" s="96"/>
      <c r="FJI323" s="96"/>
      <c r="FJJ323" s="96"/>
      <c r="FJK323" s="96"/>
      <c r="FJL323" s="96"/>
      <c r="FJM323" s="96"/>
      <c r="FJN323" s="96"/>
      <c r="FJO323" s="96"/>
      <c r="FJP323" s="96"/>
      <c r="FJQ323" s="96"/>
      <c r="FJR323" s="96"/>
      <c r="FJS323" s="96"/>
      <c r="FJT323" s="96"/>
      <c r="FJU323" s="96"/>
      <c r="FJV323" s="96"/>
      <c r="FJW323" s="96"/>
      <c r="FJX323" s="96"/>
      <c r="FJY323" s="96"/>
      <c r="FJZ323" s="96"/>
      <c r="FKA323" s="96"/>
      <c r="FKB323" s="96"/>
      <c r="FKC323" s="96"/>
      <c r="FKD323" s="96"/>
      <c r="FKE323" s="96"/>
      <c r="FKF323" s="96"/>
      <c r="FKG323" s="96"/>
      <c r="FKH323" s="96"/>
      <c r="FKI323" s="96"/>
      <c r="FKJ323" s="96"/>
      <c r="FKK323" s="96"/>
      <c r="FKL323" s="96"/>
      <c r="FKM323" s="96"/>
      <c r="FKN323" s="96"/>
      <c r="FKO323" s="96"/>
      <c r="FKP323" s="96"/>
      <c r="FKQ323" s="96"/>
      <c r="FKR323" s="96"/>
      <c r="FKS323" s="96"/>
      <c r="FKT323" s="96"/>
      <c r="FKU323" s="96"/>
      <c r="FKV323" s="96"/>
      <c r="FKW323" s="96"/>
      <c r="FKX323" s="96"/>
      <c r="FKY323" s="96"/>
      <c r="FKZ323" s="96"/>
      <c r="FLA323" s="96"/>
      <c r="FLB323" s="96"/>
      <c r="FLC323" s="96"/>
      <c r="FLD323" s="96"/>
      <c r="FLE323" s="96"/>
      <c r="FLF323" s="96"/>
      <c r="FLG323" s="96"/>
      <c r="FLH323" s="96"/>
      <c r="FLI323" s="96"/>
      <c r="FLJ323" s="96"/>
      <c r="FLK323" s="96"/>
      <c r="FLL323" s="96"/>
      <c r="FLM323" s="96"/>
      <c r="FLN323" s="96"/>
      <c r="FLO323" s="96"/>
      <c r="FLP323" s="96"/>
      <c r="FLQ323" s="96"/>
      <c r="FLR323" s="96"/>
      <c r="FLS323" s="96"/>
      <c r="FLT323" s="96"/>
      <c r="FLU323" s="96"/>
      <c r="FLV323" s="96"/>
      <c r="FLW323" s="96"/>
      <c r="FLX323" s="96"/>
      <c r="FLY323" s="96"/>
      <c r="FLZ323" s="96"/>
      <c r="FMA323" s="96"/>
      <c r="FMB323" s="96"/>
      <c r="FMC323" s="96"/>
      <c r="FMD323" s="96"/>
      <c r="FME323" s="96"/>
      <c r="FMF323" s="96"/>
      <c r="FMG323" s="96"/>
      <c r="FMH323" s="96"/>
      <c r="FMI323" s="96"/>
      <c r="FMJ323" s="96"/>
      <c r="FMK323" s="96"/>
      <c r="FML323" s="96"/>
      <c r="FMM323" s="96"/>
      <c r="FMN323" s="96"/>
      <c r="FMO323" s="96"/>
      <c r="FMP323" s="96"/>
      <c r="FMQ323" s="96"/>
      <c r="FMR323" s="96"/>
      <c r="FMS323" s="96"/>
      <c r="FMT323" s="96"/>
      <c r="FMU323" s="96"/>
      <c r="FMV323" s="96"/>
      <c r="FMW323" s="96"/>
      <c r="FMX323" s="96"/>
      <c r="FMY323" s="96"/>
      <c r="FMZ323" s="96"/>
      <c r="FNA323" s="96"/>
      <c r="FNB323" s="96"/>
      <c r="FNC323" s="96"/>
      <c r="FND323" s="96"/>
      <c r="FNE323" s="96"/>
      <c r="FNF323" s="96"/>
      <c r="FNG323" s="96"/>
      <c r="FNH323" s="96"/>
      <c r="FNI323" s="96"/>
      <c r="FNJ323" s="96"/>
      <c r="FNK323" s="96"/>
      <c r="FNL323" s="96"/>
      <c r="FNM323" s="96"/>
      <c r="FNN323" s="96"/>
      <c r="FNO323" s="96"/>
      <c r="FNP323" s="96"/>
      <c r="FNQ323" s="96"/>
      <c r="FNR323" s="96"/>
      <c r="FNS323" s="96"/>
      <c r="FNT323" s="96"/>
      <c r="FNU323" s="96"/>
      <c r="FNV323" s="96"/>
      <c r="FNW323" s="96"/>
      <c r="FNX323" s="96"/>
      <c r="FNY323" s="96"/>
      <c r="FNZ323" s="96"/>
      <c r="FOA323" s="96"/>
      <c r="FOB323" s="96"/>
      <c r="FOC323" s="96"/>
      <c r="FOD323" s="96"/>
      <c r="FOE323" s="96"/>
      <c r="FOF323" s="96"/>
      <c r="FOG323" s="96"/>
      <c r="FOH323" s="96"/>
      <c r="FOI323" s="96"/>
      <c r="FOJ323" s="96"/>
      <c r="FOK323" s="96"/>
      <c r="FOL323" s="96"/>
      <c r="FOM323" s="96"/>
      <c r="FON323" s="96"/>
      <c r="FOO323" s="96"/>
      <c r="FOP323" s="96"/>
      <c r="FOQ323" s="96"/>
      <c r="FOR323" s="96"/>
      <c r="FOS323" s="96"/>
      <c r="FOT323" s="96"/>
      <c r="FOU323" s="96"/>
      <c r="FOV323" s="96"/>
      <c r="FOW323" s="96"/>
      <c r="FOX323" s="96"/>
      <c r="FOY323" s="96"/>
      <c r="FOZ323" s="96"/>
      <c r="FPA323" s="96"/>
      <c r="FPB323" s="96"/>
      <c r="FPC323" s="96"/>
      <c r="FPD323" s="96"/>
      <c r="FPE323" s="96"/>
      <c r="FPF323" s="96"/>
      <c r="FPG323" s="96"/>
      <c r="FPH323" s="96"/>
      <c r="FPI323" s="96"/>
      <c r="FPJ323" s="96"/>
      <c r="FPK323" s="96"/>
      <c r="FPL323" s="96"/>
      <c r="FPM323" s="96"/>
      <c r="FPN323" s="96"/>
      <c r="FPO323" s="96"/>
      <c r="FPP323" s="96"/>
      <c r="FPQ323" s="96"/>
      <c r="FPR323" s="96"/>
      <c r="FPS323" s="96"/>
      <c r="FPT323" s="96"/>
      <c r="FPU323" s="96"/>
      <c r="FPV323" s="96"/>
      <c r="FPW323" s="96"/>
      <c r="FPX323" s="96"/>
      <c r="FPY323" s="96"/>
      <c r="FPZ323" s="96"/>
      <c r="FQA323" s="96"/>
      <c r="FQB323" s="96"/>
      <c r="FQC323" s="96"/>
      <c r="FQD323" s="96"/>
      <c r="FQE323" s="96"/>
      <c r="FQF323" s="96"/>
      <c r="FQG323" s="96"/>
      <c r="FQH323" s="96"/>
      <c r="FQI323" s="96"/>
      <c r="FQJ323" s="96"/>
      <c r="FQK323" s="96"/>
      <c r="FQL323" s="96"/>
      <c r="FQM323" s="96"/>
      <c r="FQN323" s="96"/>
      <c r="FQO323" s="96"/>
      <c r="FQP323" s="96"/>
      <c r="FQQ323" s="96"/>
      <c r="FQR323" s="96"/>
      <c r="FQS323" s="96"/>
      <c r="FQT323" s="96"/>
      <c r="FQU323" s="96"/>
      <c r="FQV323" s="96"/>
      <c r="FQW323" s="96"/>
      <c r="FQX323" s="96"/>
      <c r="FQY323" s="96"/>
      <c r="FQZ323" s="96"/>
      <c r="FRA323" s="96"/>
      <c r="FRB323" s="96"/>
      <c r="FRC323" s="96"/>
      <c r="FRD323" s="96"/>
      <c r="FRE323" s="96"/>
      <c r="FRF323" s="96"/>
      <c r="FRG323" s="96"/>
      <c r="FRH323" s="96"/>
      <c r="FRI323" s="96"/>
      <c r="FRJ323" s="96"/>
      <c r="FRK323" s="96"/>
      <c r="FRL323" s="96"/>
      <c r="FRM323" s="96"/>
      <c r="FRN323" s="96"/>
      <c r="FRO323" s="96"/>
      <c r="FRP323" s="96"/>
      <c r="FRQ323" s="96"/>
      <c r="FRR323" s="96"/>
      <c r="FRS323" s="96"/>
      <c r="FRT323" s="96"/>
      <c r="FRU323" s="96"/>
      <c r="FRV323" s="96"/>
      <c r="FRW323" s="96"/>
      <c r="FRX323" s="96"/>
      <c r="FRY323" s="96"/>
      <c r="FRZ323" s="96"/>
      <c r="FSA323" s="96"/>
      <c r="FSB323" s="96"/>
      <c r="FSC323" s="96"/>
      <c r="FSD323" s="96"/>
      <c r="FSE323" s="96"/>
      <c r="FSF323" s="96"/>
      <c r="FSG323" s="96"/>
      <c r="FSH323" s="96"/>
      <c r="FSI323" s="96"/>
      <c r="FSJ323" s="96"/>
      <c r="FSK323" s="96"/>
      <c r="FSL323" s="96"/>
      <c r="FSM323" s="96"/>
      <c r="FSN323" s="96"/>
      <c r="FSO323" s="96"/>
      <c r="FSP323" s="96"/>
      <c r="FSQ323" s="96"/>
      <c r="FSR323" s="96"/>
      <c r="FSS323" s="96"/>
      <c r="FST323" s="96"/>
      <c r="FSU323" s="96"/>
      <c r="FSV323" s="96"/>
      <c r="FSW323" s="96"/>
      <c r="FSX323" s="96"/>
      <c r="FSY323" s="96"/>
      <c r="FSZ323" s="96"/>
      <c r="FTA323" s="96"/>
      <c r="FTB323" s="96"/>
      <c r="FTC323" s="96"/>
      <c r="FTD323" s="96"/>
      <c r="FTE323" s="96"/>
      <c r="FTF323" s="96"/>
      <c r="FTG323" s="96"/>
      <c r="FTH323" s="96"/>
      <c r="FTI323" s="96"/>
      <c r="FTJ323" s="96"/>
      <c r="FTK323" s="96"/>
      <c r="FTL323" s="96"/>
      <c r="FTM323" s="96"/>
      <c r="FTN323" s="96"/>
      <c r="FTO323" s="96"/>
      <c r="FTP323" s="96"/>
      <c r="FTQ323" s="96"/>
      <c r="FTR323" s="96"/>
      <c r="FTS323" s="96"/>
      <c r="FTT323" s="96"/>
      <c r="FTU323" s="96"/>
      <c r="FTV323" s="96"/>
      <c r="FTW323" s="96"/>
      <c r="FTX323" s="96"/>
      <c r="FTY323" s="96"/>
      <c r="FTZ323" s="96"/>
      <c r="FUA323" s="96"/>
      <c r="FUB323" s="96"/>
      <c r="FUC323" s="96"/>
      <c r="FUD323" s="96"/>
      <c r="FUE323" s="96"/>
      <c r="FUF323" s="96"/>
      <c r="FUG323" s="96"/>
      <c r="FUH323" s="96"/>
      <c r="FUI323" s="96"/>
      <c r="FUJ323" s="96"/>
      <c r="FUK323" s="96"/>
      <c r="FUL323" s="96"/>
      <c r="FUM323" s="96"/>
      <c r="FUN323" s="96"/>
      <c r="FUO323" s="96"/>
      <c r="FUP323" s="96"/>
      <c r="FUQ323" s="96"/>
      <c r="FUR323" s="96"/>
      <c r="FUS323" s="96"/>
      <c r="FUT323" s="96"/>
      <c r="FUU323" s="96"/>
      <c r="FUV323" s="96"/>
      <c r="FUW323" s="96"/>
      <c r="FUX323" s="96"/>
      <c r="FUY323" s="96"/>
      <c r="FUZ323" s="96"/>
      <c r="FVA323" s="96"/>
      <c r="FVB323" s="96"/>
      <c r="FVC323" s="96"/>
      <c r="FVD323" s="96"/>
      <c r="FVE323" s="96"/>
      <c r="FVF323" s="96"/>
      <c r="FVG323" s="96"/>
      <c r="FVH323" s="96"/>
      <c r="FVI323" s="96"/>
      <c r="FVJ323" s="96"/>
      <c r="FVK323" s="96"/>
      <c r="FVL323" s="96"/>
      <c r="FVM323" s="96"/>
      <c r="FVN323" s="96"/>
      <c r="FVO323" s="96"/>
      <c r="FVP323" s="96"/>
      <c r="FVQ323" s="96"/>
      <c r="FVR323" s="96"/>
      <c r="FVS323" s="96"/>
      <c r="FVT323" s="96"/>
      <c r="FVU323" s="96"/>
      <c r="FVV323" s="96"/>
      <c r="FVW323" s="96"/>
      <c r="FVX323" s="96"/>
      <c r="FVY323" s="96"/>
      <c r="FVZ323" s="96"/>
      <c r="FWA323" s="96"/>
      <c r="FWB323" s="96"/>
      <c r="FWC323" s="96"/>
      <c r="FWD323" s="96"/>
      <c r="FWE323" s="96"/>
      <c r="FWF323" s="96"/>
      <c r="FWG323" s="96"/>
      <c r="FWH323" s="96"/>
      <c r="FWI323" s="96"/>
      <c r="FWJ323" s="96"/>
      <c r="FWK323" s="96"/>
      <c r="FWL323" s="96"/>
      <c r="FWM323" s="96"/>
      <c r="FWN323" s="96"/>
      <c r="FWO323" s="96"/>
      <c r="FWP323" s="96"/>
      <c r="FWQ323" s="96"/>
      <c r="FWR323" s="96"/>
      <c r="FWS323" s="96"/>
      <c r="FWT323" s="96"/>
      <c r="FWU323" s="96"/>
      <c r="FWV323" s="96"/>
      <c r="FWW323" s="96"/>
      <c r="FWX323" s="96"/>
      <c r="FWY323" s="96"/>
      <c r="FWZ323" s="96"/>
      <c r="FXA323" s="96"/>
      <c r="FXB323" s="96"/>
      <c r="FXC323" s="96"/>
      <c r="FXD323" s="96"/>
      <c r="FXE323" s="96"/>
      <c r="FXF323" s="96"/>
      <c r="FXG323" s="96"/>
      <c r="FXH323" s="96"/>
      <c r="FXI323" s="96"/>
      <c r="FXJ323" s="96"/>
      <c r="FXK323" s="96"/>
      <c r="FXL323" s="96"/>
      <c r="FXM323" s="96"/>
      <c r="FXN323" s="96"/>
      <c r="FXO323" s="96"/>
      <c r="FXP323" s="96"/>
      <c r="FXQ323" s="96"/>
      <c r="FXR323" s="96"/>
      <c r="FXS323" s="96"/>
      <c r="FXT323" s="96"/>
      <c r="FXU323" s="96"/>
      <c r="FXV323" s="96"/>
      <c r="FXW323" s="96"/>
      <c r="FXX323" s="96"/>
      <c r="FXY323" s="96"/>
      <c r="FXZ323" s="96"/>
      <c r="FYA323" s="96"/>
      <c r="FYB323" s="96"/>
      <c r="FYC323" s="96"/>
      <c r="FYD323" s="96"/>
      <c r="FYE323" s="96"/>
      <c r="FYF323" s="96"/>
      <c r="FYG323" s="96"/>
      <c r="FYH323" s="96"/>
      <c r="FYI323" s="96"/>
      <c r="FYJ323" s="96"/>
      <c r="FYK323" s="96"/>
      <c r="FYL323" s="96"/>
      <c r="FYM323" s="96"/>
      <c r="FYN323" s="96"/>
      <c r="FYO323" s="96"/>
      <c r="FYP323" s="96"/>
      <c r="FYQ323" s="96"/>
      <c r="FYR323" s="96"/>
      <c r="FYS323" s="96"/>
      <c r="FYT323" s="96"/>
      <c r="FYU323" s="96"/>
      <c r="FYV323" s="96"/>
      <c r="FYW323" s="96"/>
      <c r="FYX323" s="96"/>
      <c r="FYY323" s="96"/>
      <c r="FYZ323" s="96"/>
      <c r="FZA323" s="96"/>
      <c r="FZB323" s="96"/>
      <c r="FZC323" s="96"/>
      <c r="FZD323" s="96"/>
      <c r="FZE323" s="96"/>
      <c r="FZF323" s="96"/>
      <c r="FZG323" s="96"/>
      <c r="FZH323" s="96"/>
      <c r="FZI323" s="96"/>
      <c r="FZJ323" s="96"/>
      <c r="FZK323" s="96"/>
      <c r="FZL323" s="96"/>
      <c r="FZM323" s="96"/>
      <c r="FZN323" s="96"/>
      <c r="FZO323" s="96"/>
      <c r="FZP323" s="96"/>
      <c r="FZQ323" s="96"/>
      <c r="FZR323" s="96"/>
      <c r="FZS323" s="96"/>
      <c r="FZT323" s="96"/>
      <c r="FZU323" s="96"/>
      <c r="FZV323" s="96"/>
      <c r="FZW323" s="96"/>
      <c r="FZX323" s="96"/>
      <c r="FZY323" s="96"/>
      <c r="FZZ323" s="96"/>
      <c r="GAA323" s="96"/>
      <c r="GAB323" s="96"/>
      <c r="GAC323" s="96"/>
      <c r="GAD323" s="96"/>
      <c r="GAE323" s="96"/>
      <c r="GAF323" s="96"/>
      <c r="GAG323" s="96"/>
      <c r="GAH323" s="96"/>
      <c r="GAI323" s="96"/>
      <c r="GAJ323" s="96"/>
      <c r="GAK323" s="96"/>
      <c r="GAL323" s="96"/>
      <c r="GAM323" s="96"/>
      <c r="GAN323" s="96"/>
      <c r="GAO323" s="96"/>
      <c r="GAP323" s="96"/>
      <c r="GAQ323" s="96"/>
      <c r="GAR323" s="96"/>
      <c r="GAS323" s="96"/>
      <c r="GAT323" s="96"/>
      <c r="GAU323" s="96"/>
      <c r="GAV323" s="96"/>
      <c r="GAW323" s="96"/>
      <c r="GAX323" s="96"/>
      <c r="GAY323" s="96"/>
      <c r="GAZ323" s="96"/>
      <c r="GBA323" s="96"/>
      <c r="GBB323" s="96"/>
      <c r="GBC323" s="96"/>
      <c r="GBD323" s="96"/>
      <c r="GBE323" s="96"/>
      <c r="GBF323" s="96"/>
      <c r="GBG323" s="96"/>
      <c r="GBH323" s="96"/>
      <c r="GBI323" s="96"/>
      <c r="GBJ323" s="96"/>
      <c r="GBK323" s="96"/>
      <c r="GBL323" s="96"/>
      <c r="GBM323" s="96"/>
      <c r="GBN323" s="96"/>
      <c r="GBO323" s="96"/>
      <c r="GBP323" s="96"/>
      <c r="GBQ323" s="96"/>
      <c r="GBR323" s="96"/>
      <c r="GBS323" s="96"/>
      <c r="GBT323" s="96"/>
      <c r="GBU323" s="96"/>
      <c r="GBV323" s="96"/>
      <c r="GBW323" s="96"/>
      <c r="GBX323" s="96"/>
      <c r="GBY323" s="96"/>
      <c r="GBZ323" s="96"/>
      <c r="GCA323" s="96"/>
      <c r="GCB323" s="96"/>
      <c r="GCC323" s="96"/>
      <c r="GCD323" s="96"/>
      <c r="GCE323" s="96"/>
      <c r="GCF323" s="96"/>
      <c r="GCG323" s="96"/>
      <c r="GCH323" s="96"/>
      <c r="GCI323" s="96"/>
      <c r="GCJ323" s="96"/>
      <c r="GCK323" s="96"/>
      <c r="GCL323" s="96"/>
      <c r="GCM323" s="96"/>
      <c r="GCN323" s="96"/>
      <c r="GCO323" s="96"/>
      <c r="GCP323" s="96"/>
      <c r="GCQ323" s="96"/>
      <c r="GCR323" s="96"/>
      <c r="GCS323" s="96"/>
      <c r="GCT323" s="96"/>
      <c r="GCU323" s="96"/>
      <c r="GCV323" s="96"/>
      <c r="GCW323" s="96"/>
      <c r="GCX323" s="96"/>
      <c r="GCY323" s="96"/>
      <c r="GCZ323" s="96"/>
      <c r="GDA323" s="96"/>
      <c r="GDB323" s="96"/>
      <c r="GDC323" s="96"/>
      <c r="GDD323" s="96"/>
      <c r="GDE323" s="96"/>
      <c r="GDF323" s="96"/>
      <c r="GDG323" s="96"/>
      <c r="GDH323" s="96"/>
      <c r="GDI323" s="96"/>
      <c r="GDJ323" s="96"/>
      <c r="GDK323" s="96"/>
      <c r="GDL323" s="96"/>
      <c r="GDM323" s="96"/>
      <c r="GDN323" s="96"/>
      <c r="GDO323" s="96"/>
      <c r="GDP323" s="96"/>
      <c r="GDQ323" s="96"/>
      <c r="GDR323" s="96"/>
      <c r="GDS323" s="96"/>
      <c r="GDT323" s="96"/>
      <c r="GDU323" s="96"/>
      <c r="GDV323" s="96"/>
      <c r="GDW323" s="96"/>
      <c r="GDX323" s="96"/>
      <c r="GDY323" s="96"/>
      <c r="GDZ323" s="96"/>
      <c r="GEA323" s="96"/>
      <c r="GEB323" s="96"/>
      <c r="GEC323" s="96"/>
      <c r="GED323" s="96"/>
      <c r="GEE323" s="96"/>
      <c r="GEF323" s="96"/>
      <c r="GEG323" s="96"/>
      <c r="GEH323" s="96"/>
      <c r="GEI323" s="96"/>
      <c r="GEJ323" s="96"/>
      <c r="GEK323" s="96"/>
      <c r="GEL323" s="96"/>
      <c r="GEM323" s="96"/>
      <c r="GEN323" s="96"/>
      <c r="GEO323" s="96"/>
      <c r="GEP323" s="96"/>
      <c r="GEQ323" s="96"/>
      <c r="GER323" s="96"/>
      <c r="GES323" s="96"/>
      <c r="GET323" s="96"/>
      <c r="GEU323" s="96"/>
      <c r="GEV323" s="96"/>
      <c r="GEW323" s="96"/>
      <c r="GEX323" s="96"/>
      <c r="GEY323" s="96"/>
      <c r="GEZ323" s="96"/>
      <c r="GFA323" s="96"/>
      <c r="GFB323" s="96"/>
      <c r="GFC323" s="96"/>
      <c r="GFD323" s="96"/>
      <c r="GFE323" s="96"/>
      <c r="GFF323" s="96"/>
      <c r="GFG323" s="96"/>
      <c r="GFH323" s="96"/>
      <c r="GFI323" s="96"/>
      <c r="GFJ323" s="96"/>
      <c r="GFK323" s="96"/>
      <c r="GFL323" s="96"/>
      <c r="GFM323" s="96"/>
      <c r="GFN323" s="96"/>
      <c r="GFO323" s="96"/>
      <c r="GFP323" s="96"/>
      <c r="GFQ323" s="96"/>
      <c r="GFR323" s="96"/>
      <c r="GFS323" s="96"/>
      <c r="GFT323" s="96"/>
      <c r="GFU323" s="96"/>
      <c r="GFV323" s="96"/>
      <c r="GFW323" s="96"/>
      <c r="GFX323" s="96"/>
      <c r="GFY323" s="96"/>
      <c r="GFZ323" s="96"/>
      <c r="GGA323" s="96"/>
      <c r="GGB323" s="96"/>
      <c r="GGC323" s="96"/>
      <c r="GGD323" s="96"/>
      <c r="GGE323" s="96"/>
      <c r="GGF323" s="96"/>
      <c r="GGG323" s="96"/>
      <c r="GGH323" s="96"/>
      <c r="GGI323" s="96"/>
      <c r="GGJ323" s="96"/>
      <c r="GGK323" s="96"/>
      <c r="GGL323" s="96"/>
      <c r="GGM323" s="96"/>
      <c r="GGN323" s="96"/>
      <c r="GGO323" s="96"/>
      <c r="GGP323" s="96"/>
      <c r="GGQ323" s="96"/>
      <c r="GGR323" s="96"/>
      <c r="GGS323" s="96"/>
      <c r="GGT323" s="96"/>
      <c r="GGU323" s="96"/>
      <c r="GGV323" s="96"/>
      <c r="GGW323" s="96"/>
      <c r="GGX323" s="96"/>
      <c r="GGY323" s="96"/>
      <c r="GGZ323" s="96"/>
      <c r="GHA323" s="96"/>
      <c r="GHB323" s="96"/>
      <c r="GHC323" s="96"/>
      <c r="GHD323" s="96"/>
      <c r="GHE323" s="96"/>
      <c r="GHF323" s="96"/>
      <c r="GHG323" s="96"/>
      <c r="GHH323" s="96"/>
      <c r="GHI323" s="96"/>
      <c r="GHJ323" s="96"/>
      <c r="GHK323" s="96"/>
      <c r="GHL323" s="96"/>
      <c r="GHM323" s="96"/>
      <c r="GHN323" s="96"/>
      <c r="GHO323" s="96"/>
      <c r="GHP323" s="96"/>
      <c r="GHQ323" s="96"/>
      <c r="GHR323" s="96"/>
      <c r="GHS323" s="96"/>
      <c r="GHT323" s="96"/>
      <c r="GHU323" s="96"/>
      <c r="GHV323" s="96"/>
      <c r="GHW323" s="96"/>
      <c r="GHX323" s="96"/>
      <c r="GHY323" s="96"/>
      <c r="GHZ323" s="96"/>
      <c r="GIA323" s="96"/>
      <c r="GIB323" s="96"/>
      <c r="GIC323" s="96"/>
      <c r="GID323" s="96"/>
      <c r="GIE323" s="96"/>
      <c r="GIF323" s="96"/>
      <c r="GIG323" s="96"/>
      <c r="GIH323" s="96"/>
      <c r="GII323" s="96"/>
      <c r="GIJ323" s="96"/>
      <c r="GIK323" s="96"/>
      <c r="GIL323" s="96"/>
      <c r="GIM323" s="96"/>
      <c r="GIN323" s="96"/>
      <c r="GIO323" s="96"/>
      <c r="GIP323" s="96"/>
      <c r="GIQ323" s="96"/>
      <c r="GIR323" s="96"/>
      <c r="GIS323" s="96"/>
      <c r="GIT323" s="96"/>
      <c r="GIU323" s="96"/>
      <c r="GIV323" s="96"/>
      <c r="GIW323" s="96"/>
      <c r="GIX323" s="96"/>
      <c r="GIY323" s="96"/>
      <c r="GIZ323" s="96"/>
      <c r="GJA323" s="96"/>
      <c r="GJB323" s="96"/>
      <c r="GJC323" s="96"/>
      <c r="GJD323" s="96"/>
      <c r="GJE323" s="96"/>
      <c r="GJF323" s="96"/>
      <c r="GJG323" s="96"/>
      <c r="GJH323" s="96"/>
      <c r="GJI323" s="96"/>
      <c r="GJJ323" s="96"/>
      <c r="GJK323" s="96"/>
      <c r="GJL323" s="96"/>
      <c r="GJM323" s="96"/>
      <c r="GJN323" s="96"/>
      <c r="GJO323" s="96"/>
      <c r="GJP323" s="96"/>
      <c r="GJQ323" s="96"/>
      <c r="GJR323" s="96"/>
      <c r="GJS323" s="96"/>
      <c r="GJT323" s="96"/>
      <c r="GJU323" s="96"/>
      <c r="GJV323" s="96"/>
      <c r="GJW323" s="96"/>
      <c r="GJX323" s="96"/>
      <c r="GJY323" s="96"/>
      <c r="GJZ323" s="96"/>
      <c r="GKA323" s="96"/>
      <c r="GKB323" s="96"/>
      <c r="GKC323" s="96"/>
      <c r="GKD323" s="96"/>
      <c r="GKE323" s="96"/>
      <c r="GKF323" s="96"/>
      <c r="GKG323" s="96"/>
      <c r="GKH323" s="96"/>
      <c r="GKI323" s="96"/>
      <c r="GKJ323" s="96"/>
      <c r="GKK323" s="96"/>
      <c r="GKL323" s="96"/>
      <c r="GKM323" s="96"/>
      <c r="GKN323" s="96"/>
      <c r="GKO323" s="96"/>
      <c r="GKP323" s="96"/>
      <c r="GKQ323" s="96"/>
      <c r="GKR323" s="96"/>
      <c r="GKS323" s="96"/>
      <c r="GKT323" s="96"/>
      <c r="GKU323" s="96"/>
      <c r="GKV323" s="96"/>
      <c r="GKW323" s="96"/>
      <c r="GKX323" s="96"/>
      <c r="GKY323" s="96"/>
      <c r="GKZ323" s="96"/>
      <c r="GLA323" s="96"/>
      <c r="GLB323" s="96"/>
      <c r="GLC323" s="96"/>
      <c r="GLD323" s="96"/>
      <c r="GLE323" s="96"/>
      <c r="GLF323" s="96"/>
      <c r="GLG323" s="96"/>
      <c r="GLH323" s="96"/>
      <c r="GLI323" s="96"/>
      <c r="GLJ323" s="96"/>
      <c r="GLK323" s="96"/>
      <c r="GLL323" s="96"/>
      <c r="GLM323" s="96"/>
      <c r="GLN323" s="96"/>
      <c r="GLO323" s="96"/>
      <c r="GLP323" s="96"/>
      <c r="GLQ323" s="96"/>
      <c r="GLR323" s="96"/>
      <c r="GLS323" s="96"/>
      <c r="GLT323" s="96"/>
      <c r="GLU323" s="96"/>
      <c r="GLV323" s="96"/>
      <c r="GLW323" s="96"/>
      <c r="GLX323" s="96"/>
      <c r="GLY323" s="96"/>
      <c r="GLZ323" s="96"/>
      <c r="GMA323" s="96"/>
      <c r="GMB323" s="96"/>
      <c r="GMC323" s="96"/>
      <c r="GMD323" s="96"/>
      <c r="GME323" s="96"/>
      <c r="GMF323" s="96"/>
      <c r="GMG323" s="96"/>
      <c r="GMH323" s="96"/>
      <c r="GMI323" s="96"/>
      <c r="GMJ323" s="96"/>
      <c r="GMK323" s="96"/>
      <c r="GML323" s="96"/>
      <c r="GMM323" s="96"/>
      <c r="GMN323" s="96"/>
      <c r="GMO323" s="96"/>
      <c r="GMP323" s="96"/>
      <c r="GMQ323" s="96"/>
      <c r="GMR323" s="96"/>
      <c r="GMS323" s="96"/>
      <c r="GMT323" s="96"/>
      <c r="GMU323" s="96"/>
      <c r="GMV323" s="96"/>
      <c r="GMW323" s="96"/>
      <c r="GMX323" s="96"/>
      <c r="GMY323" s="96"/>
      <c r="GMZ323" s="96"/>
      <c r="GNA323" s="96"/>
      <c r="GNB323" s="96"/>
      <c r="GNC323" s="96"/>
      <c r="GND323" s="96"/>
      <c r="GNE323" s="96"/>
      <c r="GNF323" s="96"/>
      <c r="GNG323" s="96"/>
      <c r="GNH323" s="96"/>
      <c r="GNI323" s="96"/>
      <c r="GNJ323" s="96"/>
      <c r="GNK323" s="96"/>
      <c r="GNL323" s="96"/>
      <c r="GNM323" s="96"/>
      <c r="GNN323" s="96"/>
      <c r="GNO323" s="96"/>
      <c r="GNP323" s="96"/>
      <c r="GNQ323" s="96"/>
      <c r="GNR323" s="96"/>
      <c r="GNS323" s="96"/>
      <c r="GNT323" s="96"/>
      <c r="GNU323" s="96"/>
      <c r="GNV323" s="96"/>
      <c r="GNW323" s="96"/>
      <c r="GNX323" s="96"/>
      <c r="GNY323" s="96"/>
      <c r="GNZ323" s="96"/>
      <c r="GOA323" s="96"/>
      <c r="GOB323" s="96"/>
      <c r="GOC323" s="96"/>
      <c r="GOD323" s="96"/>
      <c r="GOE323" s="96"/>
      <c r="GOF323" s="96"/>
      <c r="GOG323" s="96"/>
      <c r="GOH323" s="96"/>
      <c r="GOI323" s="96"/>
      <c r="GOJ323" s="96"/>
      <c r="GOK323" s="96"/>
      <c r="GOL323" s="96"/>
      <c r="GOM323" s="96"/>
      <c r="GON323" s="96"/>
      <c r="GOO323" s="96"/>
      <c r="GOP323" s="96"/>
      <c r="GOQ323" s="96"/>
      <c r="GOR323" s="96"/>
      <c r="GOS323" s="96"/>
      <c r="GOT323" s="96"/>
      <c r="GOU323" s="96"/>
      <c r="GOV323" s="96"/>
      <c r="GOW323" s="96"/>
      <c r="GOX323" s="96"/>
      <c r="GOY323" s="96"/>
      <c r="GOZ323" s="96"/>
      <c r="GPA323" s="96"/>
      <c r="GPB323" s="96"/>
      <c r="GPC323" s="96"/>
      <c r="GPD323" s="96"/>
      <c r="GPE323" s="96"/>
      <c r="GPF323" s="96"/>
      <c r="GPG323" s="96"/>
      <c r="GPH323" s="96"/>
      <c r="GPI323" s="96"/>
      <c r="GPJ323" s="96"/>
      <c r="GPK323" s="96"/>
      <c r="GPL323" s="96"/>
      <c r="GPM323" s="96"/>
      <c r="GPN323" s="96"/>
      <c r="GPO323" s="96"/>
      <c r="GPP323" s="96"/>
      <c r="GPQ323" s="96"/>
      <c r="GPR323" s="96"/>
      <c r="GPS323" s="96"/>
      <c r="GPT323" s="96"/>
      <c r="GPU323" s="96"/>
      <c r="GPV323" s="96"/>
      <c r="GPW323" s="96"/>
      <c r="GPX323" s="96"/>
      <c r="GPY323" s="96"/>
      <c r="GPZ323" s="96"/>
      <c r="GQA323" s="96"/>
      <c r="GQB323" s="96"/>
      <c r="GQC323" s="96"/>
      <c r="GQD323" s="96"/>
      <c r="GQE323" s="96"/>
      <c r="GQF323" s="96"/>
      <c r="GQG323" s="96"/>
      <c r="GQH323" s="96"/>
      <c r="GQI323" s="96"/>
      <c r="GQJ323" s="96"/>
      <c r="GQK323" s="96"/>
      <c r="GQL323" s="96"/>
      <c r="GQM323" s="96"/>
      <c r="GQN323" s="96"/>
      <c r="GQO323" s="96"/>
      <c r="GQP323" s="96"/>
      <c r="GQQ323" s="96"/>
      <c r="GQR323" s="96"/>
      <c r="GQS323" s="96"/>
      <c r="GQT323" s="96"/>
      <c r="GQU323" s="96"/>
      <c r="GQV323" s="96"/>
      <c r="GQW323" s="96"/>
      <c r="GQX323" s="96"/>
      <c r="GQY323" s="96"/>
      <c r="GQZ323" s="96"/>
      <c r="GRA323" s="96"/>
      <c r="GRB323" s="96"/>
      <c r="GRC323" s="96"/>
      <c r="GRD323" s="96"/>
      <c r="GRE323" s="96"/>
      <c r="GRF323" s="96"/>
      <c r="GRG323" s="96"/>
      <c r="GRH323" s="96"/>
      <c r="GRI323" s="96"/>
      <c r="GRJ323" s="96"/>
      <c r="GRK323" s="96"/>
      <c r="GRL323" s="96"/>
      <c r="GRM323" s="96"/>
      <c r="GRN323" s="96"/>
      <c r="GRO323" s="96"/>
      <c r="GRP323" s="96"/>
      <c r="GRQ323" s="96"/>
      <c r="GRR323" s="96"/>
      <c r="GRS323" s="96"/>
      <c r="GRT323" s="96"/>
      <c r="GRU323" s="96"/>
      <c r="GRV323" s="96"/>
      <c r="GRW323" s="96"/>
      <c r="GRX323" s="96"/>
      <c r="GRY323" s="96"/>
      <c r="GRZ323" s="96"/>
      <c r="GSA323" s="96"/>
      <c r="GSB323" s="96"/>
      <c r="GSC323" s="96"/>
      <c r="GSD323" s="96"/>
      <c r="GSE323" s="96"/>
      <c r="GSF323" s="96"/>
      <c r="GSG323" s="96"/>
      <c r="GSH323" s="96"/>
      <c r="GSI323" s="96"/>
      <c r="GSJ323" s="96"/>
      <c r="GSK323" s="96"/>
      <c r="GSL323" s="96"/>
      <c r="GSM323" s="96"/>
      <c r="GSN323" s="96"/>
      <c r="GSO323" s="96"/>
      <c r="GSP323" s="96"/>
      <c r="GSQ323" s="96"/>
      <c r="GSR323" s="96"/>
      <c r="GSS323" s="96"/>
      <c r="GST323" s="96"/>
      <c r="GSU323" s="96"/>
      <c r="GSV323" s="96"/>
      <c r="GSW323" s="96"/>
      <c r="GSX323" s="96"/>
      <c r="GSY323" s="96"/>
      <c r="GSZ323" s="96"/>
      <c r="GTA323" s="96"/>
      <c r="GTB323" s="96"/>
      <c r="GTC323" s="96"/>
      <c r="GTD323" s="96"/>
      <c r="GTE323" s="96"/>
      <c r="GTF323" s="96"/>
      <c r="GTG323" s="96"/>
      <c r="GTH323" s="96"/>
      <c r="GTI323" s="96"/>
      <c r="GTJ323" s="96"/>
      <c r="GTK323" s="96"/>
      <c r="GTL323" s="96"/>
      <c r="GTM323" s="96"/>
      <c r="GTN323" s="96"/>
      <c r="GTO323" s="96"/>
      <c r="GTP323" s="96"/>
      <c r="GTQ323" s="96"/>
      <c r="GTR323" s="96"/>
      <c r="GTS323" s="96"/>
      <c r="GTT323" s="96"/>
      <c r="GTU323" s="96"/>
      <c r="GTV323" s="96"/>
      <c r="GTW323" s="96"/>
      <c r="GTX323" s="96"/>
      <c r="GTY323" s="96"/>
      <c r="GTZ323" s="96"/>
      <c r="GUA323" s="96"/>
      <c r="GUB323" s="96"/>
      <c r="GUC323" s="96"/>
      <c r="GUD323" s="96"/>
      <c r="GUE323" s="96"/>
      <c r="GUF323" s="96"/>
      <c r="GUG323" s="96"/>
      <c r="GUH323" s="96"/>
      <c r="GUI323" s="96"/>
      <c r="GUJ323" s="96"/>
      <c r="GUK323" s="96"/>
      <c r="GUL323" s="96"/>
      <c r="GUM323" s="96"/>
      <c r="GUN323" s="96"/>
      <c r="GUO323" s="96"/>
      <c r="GUP323" s="96"/>
      <c r="GUQ323" s="96"/>
      <c r="GUR323" s="96"/>
      <c r="GUS323" s="96"/>
      <c r="GUT323" s="96"/>
      <c r="GUU323" s="96"/>
      <c r="GUV323" s="96"/>
      <c r="GUW323" s="96"/>
      <c r="GUX323" s="96"/>
      <c r="GUY323" s="96"/>
      <c r="GUZ323" s="96"/>
      <c r="GVA323" s="96"/>
      <c r="GVB323" s="96"/>
      <c r="GVC323" s="96"/>
      <c r="GVD323" s="96"/>
      <c r="GVE323" s="96"/>
      <c r="GVF323" s="96"/>
      <c r="GVG323" s="96"/>
      <c r="GVH323" s="96"/>
      <c r="GVI323" s="96"/>
      <c r="GVJ323" s="96"/>
      <c r="GVK323" s="96"/>
      <c r="GVL323" s="96"/>
      <c r="GVM323" s="96"/>
      <c r="GVN323" s="96"/>
      <c r="GVO323" s="96"/>
      <c r="GVP323" s="96"/>
      <c r="GVQ323" s="96"/>
      <c r="GVR323" s="96"/>
      <c r="GVS323" s="96"/>
      <c r="GVT323" s="96"/>
      <c r="GVU323" s="96"/>
      <c r="GVV323" s="96"/>
      <c r="GVW323" s="96"/>
      <c r="GVX323" s="96"/>
      <c r="GVY323" s="96"/>
      <c r="GVZ323" s="96"/>
      <c r="GWA323" s="96"/>
      <c r="GWB323" s="96"/>
      <c r="GWC323" s="96"/>
      <c r="GWD323" s="96"/>
      <c r="GWE323" s="96"/>
      <c r="GWF323" s="96"/>
      <c r="GWG323" s="96"/>
      <c r="GWH323" s="96"/>
      <c r="GWI323" s="96"/>
      <c r="GWJ323" s="96"/>
      <c r="GWK323" s="96"/>
      <c r="GWL323" s="96"/>
      <c r="GWM323" s="96"/>
      <c r="GWN323" s="96"/>
      <c r="GWO323" s="96"/>
      <c r="GWP323" s="96"/>
      <c r="GWQ323" s="96"/>
      <c r="GWR323" s="96"/>
      <c r="GWS323" s="96"/>
      <c r="GWT323" s="96"/>
      <c r="GWU323" s="96"/>
      <c r="GWV323" s="96"/>
      <c r="GWW323" s="96"/>
      <c r="GWX323" s="96"/>
      <c r="GWY323" s="96"/>
      <c r="GWZ323" s="96"/>
      <c r="GXA323" s="96"/>
      <c r="GXB323" s="96"/>
      <c r="GXC323" s="96"/>
      <c r="GXD323" s="96"/>
      <c r="GXE323" s="96"/>
      <c r="GXF323" s="96"/>
      <c r="GXG323" s="96"/>
      <c r="GXH323" s="96"/>
      <c r="GXI323" s="96"/>
      <c r="GXJ323" s="96"/>
      <c r="GXK323" s="96"/>
      <c r="GXL323" s="96"/>
      <c r="GXM323" s="96"/>
      <c r="GXN323" s="96"/>
      <c r="GXO323" s="96"/>
      <c r="GXP323" s="96"/>
      <c r="GXQ323" s="96"/>
      <c r="GXR323" s="96"/>
      <c r="GXS323" s="96"/>
      <c r="GXT323" s="96"/>
      <c r="GXU323" s="96"/>
      <c r="GXV323" s="96"/>
      <c r="GXW323" s="96"/>
      <c r="GXX323" s="96"/>
      <c r="GXY323" s="96"/>
      <c r="GXZ323" s="96"/>
      <c r="GYA323" s="96"/>
      <c r="GYB323" s="96"/>
      <c r="GYC323" s="96"/>
      <c r="GYD323" s="96"/>
      <c r="GYE323" s="96"/>
      <c r="GYF323" s="96"/>
      <c r="GYG323" s="96"/>
      <c r="GYH323" s="96"/>
      <c r="GYI323" s="96"/>
      <c r="GYJ323" s="96"/>
      <c r="GYK323" s="96"/>
      <c r="GYL323" s="96"/>
      <c r="GYM323" s="96"/>
      <c r="GYN323" s="96"/>
      <c r="GYO323" s="96"/>
      <c r="GYP323" s="96"/>
      <c r="GYQ323" s="96"/>
      <c r="GYR323" s="96"/>
      <c r="GYS323" s="96"/>
      <c r="GYT323" s="96"/>
      <c r="GYU323" s="96"/>
      <c r="GYV323" s="96"/>
      <c r="GYW323" s="96"/>
      <c r="GYX323" s="96"/>
      <c r="GYY323" s="96"/>
      <c r="GYZ323" s="96"/>
      <c r="GZA323" s="96"/>
      <c r="GZB323" s="96"/>
      <c r="GZC323" s="96"/>
      <c r="GZD323" s="96"/>
      <c r="GZE323" s="96"/>
      <c r="GZF323" s="96"/>
      <c r="GZG323" s="96"/>
      <c r="GZH323" s="96"/>
      <c r="GZI323" s="96"/>
      <c r="GZJ323" s="96"/>
      <c r="GZK323" s="96"/>
      <c r="GZL323" s="96"/>
      <c r="GZM323" s="96"/>
      <c r="GZN323" s="96"/>
      <c r="GZO323" s="96"/>
      <c r="GZP323" s="96"/>
      <c r="GZQ323" s="96"/>
      <c r="GZR323" s="96"/>
      <c r="GZS323" s="96"/>
      <c r="GZT323" s="96"/>
      <c r="GZU323" s="96"/>
      <c r="GZV323" s="96"/>
      <c r="GZW323" s="96"/>
      <c r="GZX323" s="96"/>
      <c r="GZY323" s="96"/>
      <c r="GZZ323" s="96"/>
      <c r="HAA323" s="96"/>
      <c r="HAB323" s="96"/>
      <c r="HAC323" s="96"/>
      <c r="HAD323" s="96"/>
      <c r="HAE323" s="96"/>
      <c r="HAF323" s="96"/>
      <c r="HAG323" s="96"/>
      <c r="HAH323" s="96"/>
      <c r="HAI323" s="96"/>
      <c r="HAJ323" s="96"/>
      <c r="HAK323" s="96"/>
      <c r="HAL323" s="96"/>
      <c r="HAM323" s="96"/>
      <c r="HAN323" s="96"/>
      <c r="HAO323" s="96"/>
      <c r="HAP323" s="96"/>
      <c r="HAQ323" s="96"/>
      <c r="HAR323" s="96"/>
      <c r="HAS323" s="96"/>
      <c r="HAT323" s="96"/>
      <c r="HAU323" s="96"/>
      <c r="HAV323" s="96"/>
      <c r="HAW323" s="96"/>
      <c r="HAX323" s="96"/>
      <c r="HAY323" s="96"/>
      <c r="HAZ323" s="96"/>
      <c r="HBA323" s="96"/>
      <c r="HBB323" s="96"/>
      <c r="HBC323" s="96"/>
      <c r="HBD323" s="96"/>
      <c r="HBE323" s="96"/>
      <c r="HBF323" s="96"/>
      <c r="HBG323" s="96"/>
      <c r="HBH323" s="96"/>
      <c r="HBI323" s="96"/>
      <c r="HBJ323" s="96"/>
      <c r="HBK323" s="96"/>
      <c r="HBL323" s="96"/>
      <c r="HBM323" s="96"/>
      <c r="HBN323" s="96"/>
      <c r="HBO323" s="96"/>
      <c r="HBP323" s="96"/>
      <c r="HBQ323" s="96"/>
      <c r="HBR323" s="96"/>
      <c r="HBS323" s="96"/>
      <c r="HBT323" s="96"/>
      <c r="HBU323" s="96"/>
      <c r="HBV323" s="96"/>
      <c r="HBW323" s="96"/>
      <c r="HBX323" s="96"/>
      <c r="HBY323" s="96"/>
      <c r="HBZ323" s="96"/>
      <c r="HCA323" s="96"/>
      <c r="HCB323" s="96"/>
      <c r="HCC323" s="96"/>
      <c r="HCD323" s="96"/>
      <c r="HCE323" s="96"/>
      <c r="HCF323" s="96"/>
      <c r="HCG323" s="96"/>
      <c r="HCH323" s="96"/>
      <c r="HCI323" s="96"/>
      <c r="HCJ323" s="96"/>
      <c r="HCK323" s="96"/>
      <c r="HCL323" s="96"/>
      <c r="HCM323" s="96"/>
      <c r="HCN323" s="96"/>
      <c r="HCO323" s="96"/>
      <c r="HCP323" s="96"/>
      <c r="HCQ323" s="96"/>
      <c r="HCR323" s="96"/>
      <c r="HCS323" s="96"/>
      <c r="HCT323" s="96"/>
      <c r="HCU323" s="96"/>
      <c r="HCV323" s="96"/>
      <c r="HCW323" s="96"/>
      <c r="HCX323" s="96"/>
      <c r="HCY323" s="96"/>
      <c r="HCZ323" s="96"/>
      <c r="HDA323" s="96"/>
      <c r="HDB323" s="96"/>
      <c r="HDC323" s="96"/>
      <c r="HDD323" s="96"/>
      <c r="HDE323" s="96"/>
      <c r="HDF323" s="96"/>
      <c r="HDG323" s="96"/>
      <c r="HDH323" s="96"/>
      <c r="HDI323" s="96"/>
      <c r="HDJ323" s="96"/>
      <c r="HDK323" s="96"/>
      <c r="HDL323" s="96"/>
      <c r="HDM323" s="96"/>
      <c r="HDN323" s="96"/>
      <c r="HDO323" s="96"/>
      <c r="HDP323" s="96"/>
      <c r="HDQ323" s="96"/>
      <c r="HDR323" s="96"/>
      <c r="HDS323" s="96"/>
      <c r="HDT323" s="96"/>
      <c r="HDU323" s="96"/>
      <c r="HDV323" s="96"/>
      <c r="HDW323" s="96"/>
      <c r="HDX323" s="96"/>
      <c r="HDY323" s="96"/>
      <c r="HDZ323" s="96"/>
      <c r="HEA323" s="96"/>
      <c r="HEB323" s="96"/>
      <c r="HEC323" s="96"/>
      <c r="HED323" s="96"/>
      <c r="HEE323" s="96"/>
      <c r="HEF323" s="96"/>
      <c r="HEG323" s="96"/>
      <c r="HEH323" s="96"/>
      <c r="HEI323" s="96"/>
      <c r="HEJ323" s="96"/>
      <c r="HEK323" s="96"/>
      <c r="HEL323" s="96"/>
      <c r="HEM323" s="96"/>
      <c r="HEN323" s="96"/>
      <c r="HEO323" s="96"/>
      <c r="HEP323" s="96"/>
      <c r="HEQ323" s="96"/>
      <c r="HER323" s="96"/>
      <c r="HES323" s="96"/>
      <c r="HET323" s="96"/>
      <c r="HEU323" s="96"/>
      <c r="HEV323" s="96"/>
      <c r="HEW323" s="96"/>
      <c r="HEX323" s="96"/>
      <c r="HEY323" s="96"/>
      <c r="HEZ323" s="96"/>
      <c r="HFA323" s="96"/>
      <c r="HFB323" s="96"/>
      <c r="HFC323" s="96"/>
      <c r="HFD323" s="96"/>
      <c r="HFE323" s="96"/>
      <c r="HFF323" s="96"/>
      <c r="HFG323" s="96"/>
      <c r="HFH323" s="96"/>
      <c r="HFI323" s="96"/>
      <c r="HFJ323" s="96"/>
      <c r="HFK323" s="96"/>
      <c r="HFL323" s="96"/>
      <c r="HFM323" s="96"/>
      <c r="HFN323" s="96"/>
      <c r="HFO323" s="96"/>
      <c r="HFP323" s="96"/>
      <c r="HFQ323" s="96"/>
      <c r="HFR323" s="96"/>
      <c r="HFS323" s="96"/>
      <c r="HFT323" s="96"/>
      <c r="HFU323" s="96"/>
      <c r="HFV323" s="96"/>
      <c r="HFW323" s="96"/>
      <c r="HFX323" s="96"/>
      <c r="HFY323" s="96"/>
      <c r="HFZ323" s="96"/>
      <c r="HGA323" s="96"/>
      <c r="HGB323" s="96"/>
      <c r="HGC323" s="96"/>
      <c r="HGD323" s="96"/>
      <c r="HGE323" s="96"/>
      <c r="HGF323" s="96"/>
      <c r="HGG323" s="96"/>
      <c r="HGH323" s="96"/>
      <c r="HGI323" s="96"/>
      <c r="HGJ323" s="96"/>
      <c r="HGK323" s="96"/>
      <c r="HGL323" s="96"/>
      <c r="HGM323" s="96"/>
      <c r="HGN323" s="96"/>
      <c r="HGO323" s="96"/>
      <c r="HGP323" s="96"/>
      <c r="HGQ323" s="96"/>
      <c r="HGR323" s="96"/>
      <c r="HGS323" s="96"/>
      <c r="HGT323" s="96"/>
      <c r="HGU323" s="96"/>
      <c r="HGV323" s="96"/>
      <c r="HGW323" s="96"/>
      <c r="HGX323" s="96"/>
      <c r="HGY323" s="96"/>
      <c r="HGZ323" s="96"/>
      <c r="HHA323" s="96"/>
      <c r="HHB323" s="96"/>
      <c r="HHC323" s="96"/>
      <c r="HHD323" s="96"/>
      <c r="HHE323" s="96"/>
      <c r="HHF323" s="96"/>
      <c r="HHG323" s="96"/>
      <c r="HHH323" s="96"/>
      <c r="HHI323" s="96"/>
      <c r="HHJ323" s="96"/>
      <c r="HHK323" s="96"/>
      <c r="HHL323" s="96"/>
      <c r="HHM323" s="96"/>
      <c r="HHN323" s="96"/>
      <c r="HHO323" s="96"/>
      <c r="HHP323" s="96"/>
      <c r="HHQ323" s="96"/>
      <c r="HHR323" s="96"/>
      <c r="HHS323" s="96"/>
      <c r="HHT323" s="96"/>
      <c r="HHU323" s="96"/>
      <c r="HHV323" s="96"/>
      <c r="HHW323" s="96"/>
      <c r="HHX323" s="96"/>
      <c r="HHY323" s="96"/>
      <c r="HHZ323" s="96"/>
      <c r="HIA323" s="96"/>
      <c r="HIB323" s="96"/>
      <c r="HIC323" s="96"/>
      <c r="HID323" s="96"/>
      <c r="HIE323" s="96"/>
      <c r="HIF323" s="96"/>
      <c r="HIG323" s="96"/>
      <c r="HIH323" s="96"/>
      <c r="HII323" s="96"/>
      <c r="HIJ323" s="96"/>
      <c r="HIK323" s="96"/>
      <c r="HIL323" s="96"/>
      <c r="HIM323" s="96"/>
      <c r="HIN323" s="96"/>
      <c r="HIO323" s="96"/>
      <c r="HIP323" s="96"/>
      <c r="HIQ323" s="96"/>
      <c r="HIR323" s="96"/>
      <c r="HIS323" s="96"/>
      <c r="HIT323" s="96"/>
      <c r="HIU323" s="96"/>
      <c r="HIV323" s="96"/>
      <c r="HIW323" s="96"/>
      <c r="HIX323" s="96"/>
      <c r="HIY323" s="96"/>
      <c r="HIZ323" s="96"/>
      <c r="HJA323" s="96"/>
      <c r="HJB323" s="96"/>
      <c r="HJC323" s="96"/>
      <c r="HJD323" s="96"/>
      <c r="HJE323" s="96"/>
      <c r="HJF323" s="96"/>
      <c r="HJG323" s="96"/>
      <c r="HJH323" s="96"/>
      <c r="HJI323" s="96"/>
      <c r="HJJ323" s="96"/>
      <c r="HJK323" s="96"/>
      <c r="HJL323" s="96"/>
      <c r="HJM323" s="96"/>
      <c r="HJN323" s="96"/>
      <c r="HJO323" s="96"/>
      <c r="HJP323" s="96"/>
      <c r="HJQ323" s="96"/>
      <c r="HJR323" s="96"/>
      <c r="HJS323" s="96"/>
      <c r="HJT323" s="96"/>
      <c r="HJU323" s="96"/>
      <c r="HJV323" s="96"/>
      <c r="HJW323" s="96"/>
      <c r="HJX323" s="96"/>
      <c r="HJY323" s="96"/>
      <c r="HJZ323" s="96"/>
      <c r="HKA323" s="96"/>
      <c r="HKB323" s="96"/>
      <c r="HKC323" s="96"/>
      <c r="HKD323" s="96"/>
      <c r="HKE323" s="96"/>
      <c r="HKF323" s="96"/>
      <c r="HKG323" s="96"/>
      <c r="HKH323" s="96"/>
      <c r="HKI323" s="96"/>
      <c r="HKJ323" s="96"/>
      <c r="HKK323" s="96"/>
      <c r="HKL323" s="96"/>
      <c r="HKM323" s="96"/>
      <c r="HKN323" s="96"/>
      <c r="HKO323" s="96"/>
      <c r="HKP323" s="96"/>
      <c r="HKQ323" s="96"/>
      <c r="HKR323" s="96"/>
      <c r="HKS323" s="96"/>
      <c r="HKT323" s="96"/>
      <c r="HKU323" s="96"/>
      <c r="HKV323" s="96"/>
      <c r="HKW323" s="96"/>
      <c r="HKX323" s="96"/>
      <c r="HKY323" s="96"/>
      <c r="HKZ323" s="96"/>
      <c r="HLA323" s="96"/>
      <c r="HLB323" s="96"/>
      <c r="HLC323" s="96"/>
      <c r="HLD323" s="96"/>
      <c r="HLE323" s="96"/>
      <c r="HLF323" s="96"/>
      <c r="HLG323" s="96"/>
      <c r="HLH323" s="96"/>
      <c r="HLI323" s="96"/>
      <c r="HLJ323" s="96"/>
      <c r="HLK323" s="96"/>
      <c r="HLL323" s="96"/>
      <c r="HLM323" s="96"/>
      <c r="HLN323" s="96"/>
      <c r="HLO323" s="96"/>
      <c r="HLP323" s="96"/>
      <c r="HLQ323" s="96"/>
      <c r="HLR323" s="96"/>
      <c r="HLS323" s="96"/>
      <c r="HLT323" s="96"/>
      <c r="HLU323" s="96"/>
      <c r="HLV323" s="96"/>
      <c r="HLW323" s="96"/>
      <c r="HLX323" s="96"/>
      <c r="HLY323" s="96"/>
      <c r="HLZ323" s="96"/>
      <c r="HMA323" s="96"/>
      <c r="HMB323" s="96"/>
      <c r="HMC323" s="96"/>
      <c r="HMD323" s="96"/>
      <c r="HME323" s="96"/>
      <c r="HMF323" s="96"/>
      <c r="HMG323" s="96"/>
      <c r="HMH323" s="96"/>
      <c r="HMI323" s="96"/>
      <c r="HMJ323" s="96"/>
      <c r="HMK323" s="96"/>
      <c r="HML323" s="96"/>
      <c r="HMM323" s="96"/>
      <c r="HMN323" s="96"/>
      <c r="HMO323" s="96"/>
      <c r="HMP323" s="96"/>
      <c r="HMQ323" s="96"/>
      <c r="HMR323" s="96"/>
      <c r="HMS323" s="96"/>
      <c r="HMT323" s="96"/>
      <c r="HMU323" s="96"/>
      <c r="HMV323" s="96"/>
      <c r="HMW323" s="96"/>
      <c r="HMX323" s="96"/>
      <c r="HMY323" s="96"/>
      <c r="HMZ323" s="96"/>
      <c r="HNA323" s="96"/>
      <c r="HNB323" s="96"/>
      <c r="HNC323" s="96"/>
      <c r="HND323" s="96"/>
      <c r="HNE323" s="96"/>
      <c r="HNF323" s="96"/>
      <c r="HNG323" s="96"/>
      <c r="HNH323" s="96"/>
      <c r="HNI323" s="96"/>
      <c r="HNJ323" s="96"/>
      <c r="HNK323" s="96"/>
      <c r="HNL323" s="96"/>
      <c r="HNM323" s="96"/>
      <c r="HNN323" s="96"/>
      <c r="HNO323" s="96"/>
      <c r="HNP323" s="96"/>
      <c r="HNQ323" s="96"/>
      <c r="HNR323" s="96"/>
      <c r="HNS323" s="96"/>
      <c r="HNT323" s="96"/>
      <c r="HNU323" s="96"/>
      <c r="HNV323" s="96"/>
      <c r="HNW323" s="96"/>
      <c r="HNX323" s="96"/>
      <c r="HNY323" s="96"/>
      <c r="HNZ323" s="96"/>
      <c r="HOA323" s="96"/>
      <c r="HOB323" s="96"/>
      <c r="HOC323" s="96"/>
      <c r="HOD323" s="96"/>
      <c r="HOE323" s="96"/>
      <c r="HOF323" s="96"/>
      <c r="HOG323" s="96"/>
      <c r="HOH323" s="96"/>
      <c r="HOI323" s="96"/>
      <c r="HOJ323" s="96"/>
      <c r="HOK323" s="96"/>
      <c r="HOL323" s="96"/>
      <c r="HOM323" s="96"/>
      <c r="HON323" s="96"/>
      <c r="HOO323" s="96"/>
      <c r="HOP323" s="96"/>
      <c r="HOQ323" s="96"/>
      <c r="HOR323" s="96"/>
      <c r="HOS323" s="96"/>
      <c r="HOT323" s="96"/>
      <c r="HOU323" s="96"/>
      <c r="HOV323" s="96"/>
      <c r="HOW323" s="96"/>
      <c r="HOX323" s="96"/>
      <c r="HOY323" s="96"/>
      <c r="HOZ323" s="96"/>
      <c r="HPA323" s="96"/>
      <c r="HPB323" s="96"/>
      <c r="HPC323" s="96"/>
      <c r="HPD323" s="96"/>
      <c r="HPE323" s="96"/>
      <c r="HPF323" s="96"/>
      <c r="HPG323" s="96"/>
      <c r="HPH323" s="96"/>
      <c r="HPI323" s="96"/>
      <c r="HPJ323" s="96"/>
      <c r="HPK323" s="96"/>
      <c r="HPL323" s="96"/>
      <c r="HPM323" s="96"/>
      <c r="HPN323" s="96"/>
      <c r="HPO323" s="96"/>
      <c r="HPP323" s="96"/>
      <c r="HPQ323" s="96"/>
      <c r="HPR323" s="96"/>
      <c r="HPS323" s="96"/>
      <c r="HPT323" s="96"/>
      <c r="HPU323" s="96"/>
      <c r="HPV323" s="96"/>
      <c r="HPW323" s="96"/>
      <c r="HPX323" s="96"/>
      <c r="HPY323" s="96"/>
      <c r="HPZ323" s="96"/>
      <c r="HQA323" s="96"/>
      <c r="HQB323" s="96"/>
      <c r="HQC323" s="96"/>
      <c r="HQD323" s="96"/>
      <c r="HQE323" s="96"/>
      <c r="HQF323" s="96"/>
      <c r="HQG323" s="96"/>
      <c r="HQH323" s="96"/>
      <c r="HQI323" s="96"/>
      <c r="HQJ323" s="96"/>
      <c r="HQK323" s="96"/>
      <c r="HQL323" s="96"/>
      <c r="HQM323" s="96"/>
      <c r="HQN323" s="96"/>
      <c r="HQO323" s="96"/>
      <c r="HQP323" s="96"/>
      <c r="HQQ323" s="96"/>
      <c r="HQR323" s="96"/>
      <c r="HQS323" s="96"/>
      <c r="HQT323" s="96"/>
      <c r="HQU323" s="96"/>
      <c r="HQV323" s="96"/>
      <c r="HQW323" s="96"/>
      <c r="HQX323" s="96"/>
      <c r="HQY323" s="96"/>
      <c r="HQZ323" s="96"/>
      <c r="HRA323" s="96"/>
      <c r="HRB323" s="96"/>
      <c r="HRC323" s="96"/>
      <c r="HRD323" s="96"/>
      <c r="HRE323" s="96"/>
      <c r="HRF323" s="96"/>
      <c r="HRG323" s="96"/>
      <c r="HRH323" s="96"/>
      <c r="HRI323" s="96"/>
      <c r="HRJ323" s="96"/>
      <c r="HRK323" s="96"/>
      <c r="HRL323" s="96"/>
      <c r="HRM323" s="96"/>
      <c r="HRN323" s="96"/>
      <c r="HRO323" s="96"/>
      <c r="HRP323" s="96"/>
      <c r="HRQ323" s="96"/>
      <c r="HRR323" s="96"/>
      <c r="HRS323" s="96"/>
      <c r="HRT323" s="96"/>
      <c r="HRU323" s="96"/>
      <c r="HRV323" s="96"/>
      <c r="HRW323" s="96"/>
      <c r="HRX323" s="96"/>
      <c r="HRY323" s="96"/>
      <c r="HRZ323" s="96"/>
      <c r="HSA323" s="96"/>
      <c r="HSB323" s="96"/>
      <c r="HSC323" s="96"/>
      <c r="HSD323" s="96"/>
      <c r="HSE323" s="96"/>
      <c r="HSF323" s="96"/>
      <c r="HSG323" s="96"/>
      <c r="HSH323" s="96"/>
      <c r="HSI323" s="96"/>
      <c r="HSJ323" s="96"/>
      <c r="HSK323" s="96"/>
      <c r="HSL323" s="96"/>
      <c r="HSM323" s="96"/>
      <c r="HSN323" s="96"/>
      <c r="HSO323" s="96"/>
      <c r="HSP323" s="96"/>
      <c r="HSQ323" s="96"/>
      <c r="HSR323" s="96"/>
      <c r="HSS323" s="96"/>
      <c r="HST323" s="96"/>
      <c r="HSU323" s="96"/>
      <c r="HSV323" s="96"/>
      <c r="HSW323" s="96"/>
      <c r="HSX323" s="96"/>
      <c r="HSY323" s="96"/>
      <c r="HSZ323" s="96"/>
      <c r="HTA323" s="96"/>
      <c r="HTB323" s="96"/>
      <c r="HTC323" s="96"/>
      <c r="HTD323" s="96"/>
      <c r="HTE323" s="96"/>
      <c r="HTF323" s="96"/>
      <c r="HTG323" s="96"/>
      <c r="HTH323" s="96"/>
      <c r="HTI323" s="96"/>
      <c r="HTJ323" s="96"/>
      <c r="HTK323" s="96"/>
      <c r="HTL323" s="96"/>
      <c r="HTM323" s="96"/>
      <c r="HTN323" s="96"/>
      <c r="HTO323" s="96"/>
      <c r="HTP323" s="96"/>
      <c r="HTQ323" s="96"/>
      <c r="HTR323" s="96"/>
      <c r="HTS323" s="96"/>
      <c r="HTT323" s="96"/>
      <c r="HTU323" s="96"/>
      <c r="HTV323" s="96"/>
      <c r="HTW323" s="96"/>
      <c r="HTX323" s="96"/>
      <c r="HTY323" s="96"/>
      <c r="HTZ323" s="96"/>
      <c r="HUA323" s="96"/>
      <c r="HUB323" s="96"/>
      <c r="HUC323" s="96"/>
      <c r="HUD323" s="96"/>
      <c r="HUE323" s="96"/>
      <c r="HUF323" s="96"/>
      <c r="HUG323" s="96"/>
      <c r="HUH323" s="96"/>
      <c r="HUI323" s="96"/>
      <c r="HUJ323" s="96"/>
      <c r="HUK323" s="96"/>
      <c r="HUL323" s="96"/>
      <c r="HUM323" s="96"/>
      <c r="HUN323" s="96"/>
      <c r="HUO323" s="96"/>
      <c r="HUP323" s="96"/>
      <c r="HUQ323" s="96"/>
      <c r="HUR323" s="96"/>
      <c r="HUS323" s="96"/>
      <c r="HUT323" s="96"/>
      <c r="HUU323" s="96"/>
      <c r="HUV323" s="96"/>
      <c r="HUW323" s="96"/>
      <c r="HUX323" s="96"/>
      <c r="HUY323" s="96"/>
      <c r="HUZ323" s="96"/>
      <c r="HVA323" s="96"/>
      <c r="HVB323" s="96"/>
      <c r="HVC323" s="96"/>
      <c r="HVD323" s="96"/>
      <c r="HVE323" s="96"/>
      <c r="HVF323" s="96"/>
      <c r="HVG323" s="96"/>
      <c r="HVH323" s="96"/>
      <c r="HVI323" s="96"/>
      <c r="HVJ323" s="96"/>
      <c r="HVK323" s="96"/>
      <c r="HVL323" s="96"/>
      <c r="HVM323" s="96"/>
      <c r="HVN323" s="96"/>
      <c r="HVO323" s="96"/>
      <c r="HVP323" s="96"/>
      <c r="HVQ323" s="96"/>
      <c r="HVR323" s="96"/>
      <c r="HVS323" s="96"/>
      <c r="HVT323" s="96"/>
      <c r="HVU323" s="96"/>
      <c r="HVV323" s="96"/>
      <c r="HVW323" s="96"/>
      <c r="HVX323" s="96"/>
      <c r="HVY323" s="96"/>
      <c r="HVZ323" s="96"/>
      <c r="HWA323" s="96"/>
      <c r="HWB323" s="96"/>
      <c r="HWC323" s="96"/>
      <c r="HWD323" s="96"/>
      <c r="HWE323" s="96"/>
      <c r="HWF323" s="96"/>
      <c r="HWG323" s="96"/>
      <c r="HWH323" s="96"/>
      <c r="HWI323" s="96"/>
      <c r="HWJ323" s="96"/>
      <c r="HWK323" s="96"/>
      <c r="HWL323" s="96"/>
      <c r="HWM323" s="96"/>
      <c r="HWN323" s="96"/>
      <c r="HWO323" s="96"/>
      <c r="HWP323" s="96"/>
      <c r="HWQ323" s="96"/>
      <c r="HWR323" s="96"/>
      <c r="HWS323" s="96"/>
      <c r="HWT323" s="96"/>
      <c r="HWU323" s="96"/>
      <c r="HWV323" s="96"/>
      <c r="HWW323" s="96"/>
      <c r="HWX323" s="96"/>
      <c r="HWY323" s="96"/>
      <c r="HWZ323" s="96"/>
      <c r="HXA323" s="96"/>
      <c r="HXB323" s="96"/>
      <c r="HXC323" s="96"/>
      <c r="HXD323" s="96"/>
      <c r="HXE323" s="96"/>
      <c r="HXF323" s="96"/>
      <c r="HXG323" s="96"/>
      <c r="HXH323" s="96"/>
      <c r="HXI323" s="96"/>
      <c r="HXJ323" s="96"/>
      <c r="HXK323" s="96"/>
      <c r="HXL323" s="96"/>
      <c r="HXM323" s="96"/>
      <c r="HXN323" s="96"/>
      <c r="HXO323" s="96"/>
      <c r="HXP323" s="96"/>
      <c r="HXQ323" s="96"/>
      <c r="HXR323" s="96"/>
      <c r="HXS323" s="96"/>
      <c r="HXT323" s="96"/>
      <c r="HXU323" s="96"/>
      <c r="HXV323" s="96"/>
      <c r="HXW323" s="96"/>
      <c r="HXX323" s="96"/>
      <c r="HXY323" s="96"/>
      <c r="HXZ323" s="96"/>
      <c r="HYA323" s="96"/>
      <c r="HYB323" s="96"/>
      <c r="HYC323" s="96"/>
      <c r="HYD323" s="96"/>
      <c r="HYE323" s="96"/>
      <c r="HYF323" s="96"/>
      <c r="HYG323" s="96"/>
      <c r="HYH323" s="96"/>
      <c r="HYI323" s="96"/>
      <c r="HYJ323" s="96"/>
      <c r="HYK323" s="96"/>
      <c r="HYL323" s="96"/>
      <c r="HYM323" s="96"/>
      <c r="HYN323" s="96"/>
      <c r="HYO323" s="96"/>
      <c r="HYP323" s="96"/>
      <c r="HYQ323" s="96"/>
      <c r="HYR323" s="96"/>
      <c r="HYS323" s="96"/>
      <c r="HYT323" s="96"/>
      <c r="HYU323" s="96"/>
      <c r="HYV323" s="96"/>
      <c r="HYW323" s="96"/>
      <c r="HYX323" s="96"/>
      <c r="HYY323" s="96"/>
      <c r="HYZ323" s="96"/>
      <c r="HZA323" s="96"/>
      <c r="HZB323" s="96"/>
      <c r="HZC323" s="96"/>
      <c r="HZD323" s="96"/>
      <c r="HZE323" s="96"/>
      <c r="HZF323" s="96"/>
      <c r="HZG323" s="96"/>
      <c r="HZH323" s="96"/>
      <c r="HZI323" s="96"/>
      <c r="HZJ323" s="96"/>
      <c r="HZK323" s="96"/>
      <c r="HZL323" s="96"/>
      <c r="HZM323" s="96"/>
      <c r="HZN323" s="96"/>
      <c r="HZO323" s="96"/>
      <c r="HZP323" s="96"/>
      <c r="HZQ323" s="96"/>
      <c r="HZR323" s="96"/>
      <c r="HZS323" s="96"/>
      <c r="HZT323" s="96"/>
      <c r="HZU323" s="96"/>
      <c r="HZV323" s="96"/>
      <c r="HZW323" s="96"/>
      <c r="HZX323" s="96"/>
      <c r="HZY323" s="96"/>
      <c r="HZZ323" s="96"/>
      <c r="IAA323" s="96"/>
      <c r="IAB323" s="96"/>
      <c r="IAC323" s="96"/>
      <c r="IAD323" s="96"/>
      <c r="IAE323" s="96"/>
      <c r="IAF323" s="96"/>
      <c r="IAG323" s="96"/>
      <c r="IAH323" s="96"/>
      <c r="IAI323" s="96"/>
      <c r="IAJ323" s="96"/>
      <c r="IAK323" s="96"/>
      <c r="IAL323" s="96"/>
      <c r="IAM323" s="96"/>
      <c r="IAN323" s="96"/>
      <c r="IAO323" s="96"/>
      <c r="IAP323" s="96"/>
      <c r="IAQ323" s="96"/>
      <c r="IAR323" s="96"/>
      <c r="IAS323" s="96"/>
      <c r="IAT323" s="96"/>
      <c r="IAU323" s="96"/>
      <c r="IAV323" s="96"/>
      <c r="IAW323" s="96"/>
      <c r="IAX323" s="96"/>
      <c r="IAY323" s="96"/>
      <c r="IAZ323" s="96"/>
      <c r="IBA323" s="96"/>
      <c r="IBB323" s="96"/>
      <c r="IBC323" s="96"/>
      <c r="IBD323" s="96"/>
      <c r="IBE323" s="96"/>
      <c r="IBF323" s="96"/>
      <c r="IBG323" s="96"/>
      <c r="IBH323" s="96"/>
      <c r="IBI323" s="96"/>
      <c r="IBJ323" s="96"/>
      <c r="IBK323" s="96"/>
      <c r="IBL323" s="96"/>
      <c r="IBM323" s="96"/>
      <c r="IBN323" s="96"/>
      <c r="IBO323" s="96"/>
      <c r="IBP323" s="96"/>
      <c r="IBQ323" s="96"/>
      <c r="IBR323" s="96"/>
      <c r="IBS323" s="96"/>
      <c r="IBT323" s="96"/>
      <c r="IBU323" s="96"/>
      <c r="IBV323" s="96"/>
      <c r="IBW323" s="96"/>
      <c r="IBX323" s="96"/>
      <c r="IBY323" s="96"/>
      <c r="IBZ323" s="96"/>
      <c r="ICA323" s="96"/>
      <c r="ICB323" s="96"/>
      <c r="ICC323" s="96"/>
      <c r="ICD323" s="96"/>
      <c r="ICE323" s="96"/>
      <c r="ICF323" s="96"/>
      <c r="ICG323" s="96"/>
      <c r="ICH323" s="96"/>
      <c r="ICI323" s="96"/>
      <c r="ICJ323" s="96"/>
      <c r="ICK323" s="96"/>
      <c r="ICL323" s="96"/>
      <c r="ICM323" s="96"/>
      <c r="ICN323" s="96"/>
      <c r="ICO323" s="96"/>
      <c r="ICP323" s="96"/>
      <c r="ICQ323" s="96"/>
      <c r="ICR323" s="96"/>
      <c r="ICS323" s="96"/>
      <c r="ICT323" s="96"/>
      <c r="ICU323" s="96"/>
      <c r="ICV323" s="96"/>
      <c r="ICW323" s="96"/>
      <c r="ICX323" s="96"/>
      <c r="ICY323" s="96"/>
      <c r="ICZ323" s="96"/>
      <c r="IDA323" s="96"/>
      <c r="IDB323" s="96"/>
      <c r="IDC323" s="96"/>
      <c r="IDD323" s="96"/>
      <c r="IDE323" s="96"/>
      <c r="IDF323" s="96"/>
      <c r="IDG323" s="96"/>
      <c r="IDH323" s="96"/>
      <c r="IDI323" s="96"/>
      <c r="IDJ323" s="96"/>
      <c r="IDK323" s="96"/>
      <c r="IDL323" s="96"/>
      <c r="IDM323" s="96"/>
      <c r="IDN323" s="96"/>
      <c r="IDO323" s="96"/>
      <c r="IDP323" s="96"/>
      <c r="IDQ323" s="96"/>
      <c r="IDR323" s="96"/>
      <c r="IDS323" s="96"/>
      <c r="IDT323" s="96"/>
      <c r="IDU323" s="96"/>
      <c r="IDV323" s="96"/>
      <c r="IDW323" s="96"/>
      <c r="IDX323" s="96"/>
      <c r="IDY323" s="96"/>
      <c r="IDZ323" s="96"/>
      <c r="IEA323" s="96"/>
      <c r="IEB323" s="96"/>
      <c r="IEC323" s="96"/>
      <c r="IED323" s="96"/>
      <c r="IEE323" s="96"/>
      <c r="IEF323" s="96"/>
      <c r="IEG323" s="96"/>
      <c r="IEH323" s="96"/>
      <c r="IEI323" s="96"/>
      <c r="IEJ323" s="96"/>
      <c r="IEK323" s="96"/>
      <c r="IEL323" s="96"/>
      <c r="IEM323" s="96"/>
      <c r="IEN323" s="96"/>
      <c r="IEO323" s="96"/>
      <c r="IEP323" s="96"/>
      <c r="IEQ323" s="96"/>
      <c r="IER323" s="96"/>
      <c r="IES323" s="96"/>
      <c r="IET323" s="96"/>
      <c r="IEU323" s="96"/>
      <c r="IEV323" s="96"/>
      <c r="IEW323" s="96"/>
      <c r="IEX323" s="96"/>
      <c r="IEY323" s="96"/>
      <c r="IEZ323" s="96"/>
      <c r="IFA323" s="96"/>
      <c r="IFB323" s="96"/>
      <c r="IFC323" s="96"/>
      <c r="IFD323" s="96"/>
      <c r="IFE323" s="96"/>
      <c r="IFF323" s="96"/>
      <c r="IFG323" s="96"/>
      <c r="IFH323" s="96"/>
      <c r="IFI323" s="96"/>
      <c r="IFJ323" s="96"/>
      <c r="IFK323" s="96"/>
      <c r="IFL323" s="96"/>
      <c r="IFM323" s="96"/>
      <c r="IFN323" s="96"/>
      <c r="IFO323" s="96"/>
      <c r="IFP323" s="96"/>
      <c r="IFQ323" s="96"/>
      <c r="IFR323" s="96"/>
      <c r="IFS323" s="96"/>
      <c r="IFT323" s="96"/>
      <c r="IFU323" s="96"/>
      <c r="IFV323" s="96"/>
      <c r="IFW323" s="96"/>
      <c r="IFX323" s="96"/>
      <c r="IFY323" s="96"/>
      <c r="IFZ323" s="96"/>
      <c r="IGA323" s="96"/>
      <c r="IGB323" s="96"/>
      <c r="IGC323" s="96"/>
      <c r="IGD323" s="96"/>
      <c r="IGE323" s="96"/>
      <c r="IGF323" s="96"/>
      <c r="IGG323" s="96"/>
      <c r="IGH323" s="96"/>
      <c r="IGI323" s="96"/>
      <c r="IGJ323" s="96"/>
      <c r="IGK323" s="96"/>
      <c r="IGL323" s="96"/>
      <c r="IGM323" s="96"/>
      <c r="IGN323" s="96"/>
      <c r="IGO323" s="96"/>
      <c r="IGP323" s="96"/>
      <c r="IGQ323" s="96"/>
      <c r="IGR323" s="96"/>
      <c r="IGS323" s="96"/>
      <c r="IGT323" s="96"/>
      <c r="IGU323" s="96"/>
      <c r="IGV323" s="96"/>
      <c r="IGW323" s="96"/>
      <c r="IGX323" s="96"/>
      <c r="IGY323" s="96"/>
      <c r="IGZ323" s="96"/>
      <c r="IHA323" s="96"/>
      <c r="IHB323" s="96"/>
      <c r="IHC323" s="96"/>
      <c r="IHD323" s="96"/>
      <c r="IHE323" s="96"/>
      <c r="IHF323" s="96"/>
      <c r="IHG323" s="96"/>
      <c r="IHH323" s="96"/>
      <c r="IHI323" s="96"/>
      <c r="IHJ323" s="96"/>
      <c r="IHK323" s="96"/>
      <c r="IHL323" s="96"/>
      <c r="IHM323" s="96"/>
      <c r="IHN323" s="96"/>
      <c r="IHO323" s="96"/>
      <c r="IHP323" s="96"/>
      <c r="IHQ323" s="96"/>
      <c r="IHR323" s="96"/>
      <c r="IHS323" s="96"/>
      <c r="IHT323" s="96"/>
      <c r="IHU323" s="96"/>
      <c r="IHV323" s="96"/>
      <c r="IHW323" s="96"/>
      <c r="IHX323" s="96"/>
      <c r="IHY323" s="96"/>
      <c r="IHZ323" s="96"/>
      <c r="IIA323" s="96"/>
      <c r="IIB323" s="96"/>
      <c r="IIC323" s="96"/>
      <c r="IID323" s="96"/>
      <c r="IIE323" s="96"/>
      <c r="IIF323" s="96"/>
      <c r="IIG323" s="96"/>
      <c r="IIH323" s="96"/>
      <c r="III323" s="96"/>
      <c r="IIJ323" s="96"/>
      <c r="IIK323" s="96"/>
      <c r="IIL323" s="96"/>
      <c r="IIM323" s="96"/>
      <c r="IIN323" s="96"/>
      <c r="IIO323" s="96"/>
      <c r="IIP323" s="96"/>
      <c r="IIQ323" s="96"/>
      <c r="IIR323" s="96"/>
      <c r="IIS323" s="96"/>
      <c r="IIT323" s="96"/>
      <c r="IIU323" s="96"/>
      <c r="IIV323" s="96"/>
      <c r="IIW323" s="96"/>
      <c r="IIX323" s="96"/>
      <c r="IIY323" s="96"/>
      <c r="IIZ323" s="96"/>
      <c r="IJA323" s="96"/>
      <c r="IJB323" s="96"/>
      <c r="IJC323" s="96"/>
      <c r="IJD323" s="96"/>
      <c r="IJE323" s="96"/>
      <c r="IJF323" s="96"/>
      <c r="IJG323" s="96"/>
      <c r="IJH323" s="96"/>
      <c r="IJI323" s="96"/>
      <c r="IJJ323" s="96"/>
      <c r="IJK323" s="96"/>
      <c r="IJL323" s="96"/>
      <c r="IJM323" s="96"/>
      <c r="IJN323" s="96"/>
      <c r="IJO323" s="96"/>
      <c r="IJP323" s="96"/>
      <c r="IJQ323" s="96"/>
      <c r="IJR323" s="96"/>
      <c r="IJS323" s="96"/>
      <c r="IJT323" s="96"/>
      <c r="IJU323" s="96"/>
      <c r="IJV323" s="96"/>
      <c r="IJW323" s="96"/>
      <c r="IJX323" s="96"/>
      <c r="IJY323" s="96"/>
      <c r="IJZ323" s="96"/>
      <c r="IKA323" s="96"/>
      <c r="IKB323" s="96"/>
      <c r="IKC323" s="96"/>
      <c r="IKD323" s="96"/>
      <c r="IKE323" s="96"/>
      <c r="IKF323" s="96"/>
      <c r="IKG323" s="96"/>
      <c r="IKH323" s="96"/>
      <c r="IKI323" s="96"/>
      <c r="IKJ323" s="96"/>
      <c r="IKK323" s="96"/>
      <c r="IKL323" s="96"/>
      <c r="IKM323" s="96"/>
      <c r="IKN323" s="96"/>
      <c r="IKO323" s="96"/>
      <c r="IKP323" s="96"/>
      <c r="IKQ323" s="96"/>
      <c r="IKR323" s="96"/>
      <c r="IKS323" s="96"/>
      <c r="IKT323" s="96"/>
      <c r="IKU323" s="96"/>
      <c r="IKV323" s="96"/>
      <c r="IKW323" s="96"/>
      <c r="IKX323" s="96"/>
      <c r="IKY323" s="96"/>
      <c r="IKZ323" s="96"/>
      <c r="ILA323" s="96"/>
      <c r="ILB323" s="96"/>
      <c r="ILC323" s="96"/>
      <c r="ILD323" s="96"/>
      <c r="ILE323" s="96"/>
      <c r="ILF323" s="96"/>
      <c r="ILG323" s="96"/>
      <c r="ILH323" s="96"/>
      <c r="ILI323" s="96"/>
      <c r="ILJ323" s="96"/>
      <c r="ILK323" s="96"/>
      <c r="ILL323" s="96"/>
      <c r="ILM323" s="96"/>
      <c r="ILN323" s="96"/>
      <c r="ILO323" s="96"/>
      <c r="ILP323" s="96"/>
      <c r="ILQ323" s="96"/>
      <c r="ILR323" s="96"/>
      <c r="ILS323" s="96"/>
      <c r="ILT323" s="96"/>
      <c r="ILU323" s="96"/>
      <c r="ILV323" s="96"/>
      <c r="ILW323" s="96"/>
      <c r="ILX323" s="96"/>
      <c r="ILY323" s="96"/>
      <c r="ILZ323" s="96"/>
      <c r="IMA323" s="96"/>
      <c r="IMB323" s="96"/>
      <c r="IMC323" s="96"/>
      <c r="IMD323" s="96"/>
      <c r="IME323" s="96"/>
      <c r="IMF323" s="96"/>
      <c r="IMG323" s="96"/>
      <c r="IMH323" s="96"/>
      <c r="IMI323" s="96"/>
      <c r="IMJ323" s="96"/>
      <c r="IMK323" s="96"/>
      <c r="IML323" s="96"/>
      <c r="IMM323" s="96"/>
      <c r="IMN323" s="96"/>
      <c r="IMO323" s="96"/>
      <c r="IMP323" s="96"/>
      <c r="IMQ323" s="96"/>
      <c r="IMR323" s="96"/>
      <c r="IMS323" s="96"/>
      <c r="IMT323" s="96"/>
      <c r="IMU323" s="96"/>
      <c r="IMV323" s="96"/>
      <c r="IMW323" s="96"/>
      <c r="IMX323" s="96"/>
      <c r="IMY323" s="96"/>
      <c r="IMZ323" s="96"/>
      <c r="INA323" s="96"/>
      <c r="INB323" s="96"/>
      <c r="INC323" s="96"/>
      <c r="IND323" s="96"/>
      <c r="INE323" s="96"/>
      <c r="INF323" s="96"/>
      <c r="ING323" s="96"/>
      <c r="INH323" s="96"/>
      <c r="INI323" s="96"/>
      <c r="INJ323" s="96"/>
      <c r="INK323" s="96"/>
      <c r="INL323" s="96"/>
      <c r="INM323" s="96"/>
      <c r="INN323" s="96"/>
      <c r="INO323" s="96"/>
      <c r="INP323" s="96"/>
      <c r="INQ323" s="96"/>
      <c r="INR323" s="96"/>
      <c r="INS323" s="96"/>
      <c r="INT323" s="96"/>
      <c r="INU323" s="96"/>
      <c r="INV323" s="96"/>
      <c r="INW323" s="96"/>
      <c r="INX323" s="96"/>
      <c r="INY323" s="96"/>
      <c r="INZ323" s="96"/>
      <c r="IOA323" s="96"/>
      <c r="IOB323" s="96"/>
      <c r="IOC323" s="96"/>
      <c r="IOD323" s="96"/>
      <c r="IOE323" s="96"/>
      <c r="IOF323" s="96"/>
      <c r="IOG323" s="96"/>
      <c r="IOH323" s="96"/>
      <c r="IOI323" s="96"/>
      <c r="IOJ323" s="96"/>
      <c r="IOK323" s="96"/>
      <c r="IOL323" s="96"/>
      <c r="IOM323" s="96"/>
      <c r="ION323" s="96"/>
      <c r="IOO323" s="96"/>
      <c r="IOP323" s="96"/>
      <c r="IOQ323" s="96"/>
      <c r="IOR323" s="96"/>
      <c r="IOS323" s="96"/>
      <c r="IOT323" s="96"/>
      <c r="IOU323" s="96"/>
      <c r="IOV323" s="96"/>
      <c r="IOW323" s="96"/>
      <c r="IOX323" s="96"/>
      <c r="IOY323" s="96"/>
      <c r="IOZ323" s="96"/>
      <c r="IPA323" s="96"/>
      <c r="IPB323" s="96"/>
      <c r="IPC323" s="96"/>
      <c r="IPD323" s="96"/>
      <c r="IPE323" s="96"/>
      <c r="IPF323" s="96"/>
      <c r="IPG323" s="96"/>
      <c r="IPH323" s="96"/>
      <c r="IPI323" s="96"/>
      <c r="IPJ323" s="96"/>
      <c r="IPK323" s="96"/>
      <c r="IPL323" s="96"/>
      <c r="IPM323" s="96"/>
      <c r="IPN323" s="96"/>
      <c r="IPO323" s="96"/>
      <c r="IPP323" s="96"/>
      <c r="IPQ323" s="96"/>
      <c r="IPR323" s="96"/>
      <c r="IPS323" s="96"/>
      <c r="IPT323" s="96"/>
      <c r="IPU323" s="96"/>
      <c r="IPV323" s="96"/>
      <c r="IPW323" s="96"/>
      <c r="IPX323" s="96"/>
      <c r="IPY323" s="96"/>
      <c r="IPZ323" s="96"/>
      <c r="IQA323" s="96"/>
      <c r="IQB323" s="96"/>
      <c r="IQC323" s="96"/>
      <c r="IQD323" s="96"/>
      <c r="IQE323" s="96"/>
      <c r="IQF323" s="96"/>
      <c r="IQG323" s="96"/>
      <c r="IQH323" s="96"/>
      <c r="IQI323" s="96"/>
      <c r="IQJ323" s="96"/>
      <c r="IQK323" s="96"/>
      <c r="IQL323" s="96"/>
      <c r="IQM323" s="96"/>
      <c r="IQN323" s="96"/>
      <c r="IQO323" s="96"/>
      <c r="IQP323" s="96"/>
      <c r="IQQ323" s="96"/>
      <c r="IQR323" s="96"/>
      <c r="IQS323" s="96"/>
      <c r="IQT323" s="96"/>
      <c r="IQU323" s="96"/>
      <c r="IQV323" s="96"/>
      <c r="IQW323" s="96"/>
      <c r="IQX323" s="96"/>
      <c r="IQY323" s="96"/>
      <c r="IQZ323" s="96"/>
      <c r="IRA323" s="96"/>
      <c r="IRB323" s="96"/>
      <c r="IRC323" s="96"/>
      <c r="IRD323" s="96"/>
      <c r="IRE323" s="96"/>
      <c r="IRF323" s="96"/>
      <c r="IRG323" s="96"/>
      <c r="IRH323" s="96"/>
      <c r="IRI323" s="96"/>
      <c r="IRJ323" s="96"/>
      <c r="IRK323" s="96"/>
      <c r="IRL323" s="96"/>
      <c r="IRM323" s="96"/>
      <c r="IRN323" s="96"/>
      <c r="IRO323" s="96"/>
      <c r="IRP323" s="96"/>
      <c r="IRQ323" s="96"/>
      <c r="IRR323" s="96"/>
      <c r="IRS323" s="96"/>
      <c r="IRT323" s="96"/>
      <c r="IRU323" s="96"/>
      <c r="IRV323" s="96"/>
      <c r="IRW323" s="96"/>
      <c r="IRX323" s="96"/>
      <c r="IRY323" s="96"/>
      <c r="IRZ323" s="96"/>
      <c r="ISA323" s="96"/>
      <c r="ISB323" s="96"/>
      <c r="ISC323" s="96"/>
      <c r="ISD323" s="96"/>
      <c r="ISE323" s="96"/>
      <c r="ISF323" s="96"/>
      <c r="ISG323" s="96"/>
      <c r="ISH323" s="96"/>
      <c r="ISI323" s="96"/>
      <c r="ISJ323" s="96"/>
      <c r="ISK323" s="96"/>
      <c r="ISL323" s="96"/>
      <c r="ISM323" s="96"/>
      <c r="ISN323" s="96"/>
      <c r="ISO323" s="96"/>
      <c r="ISP323" s="96"/>
      <c r="ISQ323" s="96"/>
      <c r="ISR323" s="96"/>
      <c r="ISS323" s="96"/>
      <c r="IST323" s="96"/>
      <c r="ISU323" s="96"/>
      <c r="ISV323" s="96"/>
      <c r="ISW323" s="96"/>
      <c r="ISX323" s="96"/>
      <c r="ISY323" s="96"/>
      <c r="ISZ323" s="96"/>
      <c r="ITA323" s="96"/>
      <c r="ITB323" s="96"/>
      <c r="ITC323" s="96"/>
      <c r="ITD323" s="96"/>
      <c r="ITE323" s="96"/>
      <c r="ITF323" s="96"/>
      <c r="ITG323" s="96"/>
      <c r="ITH323" s="96"/>
      <c r="ITI323" s="96"/>
      <c r="ITJ323" s="96"/>
      <c r="ITK323" s="96"/>
      <c r="ITL323" s="96"/>
      <c r="ITM323" s="96"/>
      <c r="ITN323" s="96"/>
      <c r="ITO323" s="96"/>
      <c r="ITP323" s="96"/>
      <c r="ITQ323" s="96"/>
      <c r="ITR323" s="96"/>
      <c r="ITS323" s="96"/>
      <c r="ITT323" s="96"/>
      <c r="ITU323" s="96"/>
      <c r="ITV323" s="96"/>
      <c r="ITW323" s="96"/>
      <c r="ITX323" s="96"/>
      <c r="ITY323" s="96"/>
      <c r="ITZ323" s="96"/>
      <c r="IUA323" s="96"/>
      <c r="IUB323" s="96"/>
      <c r="IUC323" s="96"/>
      <c r="IUD323" s="96"/>
      <c r="IUE323" s="96"/>
      <c r="IUF323" s="96"/>
      <c r="IUG323" s="96"/>
      <c r="IUH323" s="96"/>
      <c r="IUI323" s="96"/>
      <c r="IUJ323" s="96"/>
      <c r="IUK323" s="96"/>
      <c r="IUL323" s="96"/>
      <c r="IUM323" s="96"/>
      <c r="IUN323" s="96"/>
      <c r="IUO323" s="96"/>
      <c r="IUP323" s="96"/>
      <c r="IUQ323" s="96"/>
      <c r="IUR323" s="96"/>
      <c r="IUS323" s="96"/>
      <c r="IUT323" s="96"/>
      <c r="IUU323" s="96"/>
      <c r="IUV323" s="96"/>
      <c r="IUW323" s="96"/>
      <c r="IUX323" s="96"/>
      <c r="IUY323" s="96"/>
      <c r="IUZ323" s="96"/>
      <c r="IVA323" s="96"/>
      <c r="IVB323" s="96"/>
      <c r="IVC323" s="96"/>
      <c r="IVD323" s="96"/>
      <c r="IVE323" s="96"/>
      <c r="IVF323" s="96"/>
      <c r="IVG323" s="96"/>
      <c r="IVH323" s="96"/>
      <c r="IVI323" s="96"/>
      <c r="IVJ323" s="96"/>
      <c r="IVK323" s="96"/>
      <c r="IVL323" s="96"/>
      <c r="IVM323" s="96"/>
      <c r="IVN323" s="96"/>
      <c r="IVO323" s="96"/>
      <c r="IVP323" s="96"/>
      <c r="IVQ323" s="96"/>
      <c r="IVR323" s="96"/>
      <c r="IVS323" s="96"/>
      <c r="IVT323" s="96"/>
      <c r="IVU323" s="96"/>
      <c r="IVV323" s="96"/>
      <c r="IVW323" s="96"/>
      <c r="IVX323" s="96"/>
      <c r="IVY323" s="96"/>
      <c r="IVZ323" s="96"/>
      <c r="IWA323" s="96"/>
      <c r="IWB323" s="96"/>
      <c r="IWC323" s="96"/>
      <c r="IWD323" s="96"/>
      <c r="IWE323" s="96"/>
      <c r="IWF323" s="96"/>
      <c r="IWG323" s="96"/>
      <c r="IWH323" s="96"/>
      <c r="IWI323" s="96"/>
      <c r="IWJ323" s="96"/>
      <c r="IWK323" s="96"/>
      <c r="IWL323" s="96"/>
      <c r="IWM323" s="96"/>
      <c r="IWN323" s="96"/>
      <c r="IWO323" s="96"/>
      <c r="IWP323" s="96"/>
      <c r="IWQ323" s="96"/>
      <c r="IWR323" s="96"/>
      <c r="IWS323" s="96"/>
      <c r="IWT323" s="96"/>
      <c r="IWU323" s="96"/>
      <c r="IWV323" s="96"/>
      <c r="IWW323" s="96"/>
      <c r="IWX323" s="96"/>
      <c r="IWY323" s="96"/>
      <c r="IWZ323" s="96"/>
      <c r="IXA323" s="96"/>
      <c r="IXB323" s="96"/>
      <c r="IXC323" s="96"/>
      <c r="IXD323" s="96"/>
      <c r="IXE323" s="96"/>
      <c r="IXF323" s="96"/>
      <c r="IXG323" s="96"/>
      <c r="IXH323" s="96"/>
      <c r="IXI323" s="96"/>
      <c r="IXJ323" s="96"/>
      <c r="IXK323" s="96"/>
      <c r="IXL323" s="96"/>
      <c r="IXM323" s="96"/>
      <c r="IXN323" s="96"/>
      <c r="IXO323" s="96"/>
      <c r="IXP323" s="96"/>
      <c r="IXQ323" s="96"/>
      <c r="IXR323" s="96"/>
      <c r="IXS323" s="96"/>
      <c r="IXT323" s="96"/>
      <c r="IXU323" s="96"/>
      <c r="IXV323" s="96"/>
      <c r="IXW323" s="96"/>
      <c r="IXX323" s="96"/>
      <c r="IXY323" s="96"/>
      <c r="IXZ323" s="96"/>
      <c r="IYA323" s="96"/>
      <c r="IYB323" s="96"/>
      <c r="IYC323" s="96"/>
      <c r="IYD323" s="96"/>
      <c r="IYE323" s="96"/>
      <c r="IYF323" s="96"/>
      <c r="IYG323" s="96"/>
      <c r="IYH323" s="96"/>
      <c r="IYI323" s="96"/>
      <c r="IYJ323" s="96"/>
      <c r="IYK323" s="96"/>
      <c r="IYL323" s="96"/>
      <c r="IYM323" s="96"/>
      <c r="IYN323" s="96"/>
      <c r="IYO323" s="96"/>
      <c r="IYP323" s="96"/>
      <c r="IYQ323" s="96"/>
      <c r="IYR323" s="96"/>
      <c r="IYS323" s="96"/>
      <c r="IYT323" s="96"/>
      <c r="IYU323" s="96"/>
      <c r="IYV323" s="96"/>
      <c r="IYW323" s="96"/>
      <c r="IYX323" s="96"/>
      <c r="IYY323" s="96"/>
      <c r="IYZ323" s="96"/>
      <c r="IZA323" s="96"/>
      <c r="IZB323" s="96"/>
      <c r="IZC323" s="96"/>
      <c r="IZD323" s="96"/>
      <c r="IZE323" s="96"/>
      <c r="IZF323" s="96"/>
      <c r="IZG323" s="96"/>
      <c r="IZH323" s="96"/>
      <c r="IZI323" s="96"/>
      <c r="IZJ323" s="96"/>
      <c r="IZK323" s="96"/>
      <c r="IZL323" s="96"/>
      <c r="IZM323" s="96"/>
      <c r="IZN323" s="96"/>
      <c r="IZO323" s="96"/>
      <c r="IZP323" s="96"/>
      <c r="IZQ323" s="96"/>
      <c r="IZR323" s="96"/>
      <c r="IZS323" s="96"/>
      <c r="IZT323" s="96"/>
      <c r="IZU323" s="96"/>
      <c r="IZV323" s="96"/>
      <c r="IZW323" s="96"/>
      <c r="IZX323" s="96"/>
      <c r="IZY323" s="96"/>
      <c r="IZZ323" s="96"/>
      <c r="JAA323" s="96"/>
      <c r="JAB323" s="96"/>
      <c r="JAC323" s="96"/>
      <c r="JAD323" s="96"/>
      <c r="JAE323" s="96"/>
      <c r="JAF323" s="96"/>
      <c r="JAG323" s="96"/>
      <c r="JAH323" s="96"/>
      <c r="JAI323" s="96"/>
      <c r="JAJ323" s="96"/>
      <c r="JAK323" s="96"/>
      <c r="JAL323" s="96"/>
      <c r="JAM323" s="96"/>
      <c r="JAN323" s="96"/>
      <c r="JAO323" s="96"/>
      <c r="JAP323" s="96"/>
      <c r="JAQ323" s="96"/>
      <c r="JAR323" s="96"/>
      <c r="JAS323" s="96"/>
      <c r="JAT323" s="96"/>
      <c r="JAU323" s="96"/>
      <c r="JAV323" s="96"/>
      <c r="JAW323" s="96"/>
      <c r="JAX323" s="96"/>
      <c r="JAY323" s="96"/>
      <c r="JAZ323" s="96"/>
      <c r="JBA323" s="96"/>
      <c r="JBB323" s="96"/>
      <c r="JBC323" s="96"/>
      <c r="JBD323" s="96"/>
      <c r="JBE323" s="96"/>
      <c r="JBF323" s="96"/>
      <c r="JBG323" s="96"/>
      <c r="JBH323" s="96"/>
      <c r="JBI323" s="96"/>
      <c r="JBJ323" s="96"/>
      <c r="JBK323" s="96"/>
      <c r="JBL323" s="96"/>
      <c r="JBM323" s="96"/>
      <c r="JBN323" s="96"/>
      <c r="JBO323" s="96"/>
      <c r="JBP323" s="96"/>
      <c r="JBQ323" s="96"/>
      <c r="JBR323" s="96"/>
      <c r="JBS323" s="96"/>
      <c r="JBT323" s="96"/>
      <c r="JBU323" s="96"/>
      <c r="JBV323" s="96"/>
      <c r="JBW323" s="96"/>
      <c r="JBX323" s="96"/>
      <c r="JBY323" s="96"/>
      <c r="JBZ323" s="96"/>
      <c r="JCA323" s="96"/>
      <c r="JCB323" s="96"/>
      <c r="JCC323" s="96"/>
      <c r="JCD323" s="96"/>
      <c r="JCE323" s="96"/>
      <c r="JCF323" s="96"/>
      <c r="JCG323" s="96"/>
      <c r="JCH323" s="96"/>
      <c r="JCI323" s="96"/>
      <c r="JCJ323" s="96"/>
      <c r="JCK323" s="96"/>
      <c r="JCL323" s="96"/>
      <c r="JCM323" s="96"/>
      <c r="JCN323" s="96"/>
      <c r="JCO323" s="96"/>
      <c r="JCP323" s="96"/>
      <c r="JCQ323" s="96"/>
      <c r="JCR323" s="96"/>
      <c r="JCS323" s="96"/>
      <c r="JCT323" s="96"/>
      <c r="JCU323" s="96"/>
      <c r="JCV323" s="96"/>
      <c r="JCW323" s="96"/>
      <c r="JCX323" s="96"/>
      <c r="JCY323" s="96"/>
      <c r="JCZ323" s="96"/>
      <c r="JDA323" s="96"/>
      <c r="JDB323" s="96"/>
      <c r="JDC323" s="96"/>
      <c r="JDD323" s="96"/>
      <c r="JDE323" s="96"/>
      <c r="JDF323" s="96"/>
      <c r="JDG323" s="96"/>
      <c r="JDH323" s="96"/>
      <c r="JDI323" s="96"/>
      <c r="JDJ323" s="96"/>
      <c r="JDK323" s="96"/>
      <c r="JDL323" s="96"/>
      <c r="JDM323" s="96"/>
      <c r="JDN323" s="96"/>
      <c r="JDO323" s="96"/>
      <c r="JDP323" s="96"/>
      <c r="JDQ323" s="96"/>
      <c r="JDR323" s="96"/>
      <c r="JDS323" s="96"/>
      <c r="JDT323" s="96"/>
      <c r="JDU323" s="96"/>
      <c r="JDV323" s="96"/>
      <c r="JDW323" s="96"/>
      <c r="JDX323" s="96"/>
      <c r="JDY323" s="96"/>
      <c r="JDZ323" s="96"/>
      <c r="JEA323" s="96"/>
      <c r="JEB323" s="96"/>
      <c r="JEC323" s="96"/>
      <c r="JED323" s="96"/>
      <c r="JEE323" s="96"/>
      <c r="JEF323" s="96"/>
      <c r="JEG323" s="96"/>
      <c r="JEH323" s="96"/>
      <c r="JEI323" s="96"/>
      <c r="JEJ323" s="96"/>
      <c r="JEK323" s="96"/>
      <c r="JEL323" s="96"/>
      <c r="JEM323" s="96"/>
      <c r="JEN323" s="96"/>
      <c r="JEO323" s="96"/>
      <c r="JEP323" s="96"/>
      <c r="JEQ323" s="96"/>
      <c r="JER323" s="96"/>
      <c r="JES323" s="96"/>
      <c r="JET323" s="96"/>
      <c r="JEU323" s="96"/>
      <c r="JEV323" s="96"/>
      <c r="JEW323" s="96"/>
      <c r="JEX323" s="96"/>
      <c r="JEY323" s="96"/>
      <c r="JEZ323" s="96"/>
      <c r="JFA323" s="96"/>
      <c r="JFB323" s="96"/>
      <c r="JFC323" s="96"/>
      <c r="JFD323" s="96"/>
      <c r="JFE323" s="96"/>
      <c r="JFF323" s="96"/>
      <c r="JFG323" s="96"/>
      <c r="JFH323" s="96"/>
      <c r="JFI323" s="96"/>
      <c r="JFJ323" s="96"/>
      <c r="JFK323" s="96"/>
      <c r="JFL323" s="96"/>
      <c r="JFM323" s="96"/>
      <c r="JFN323" s="96"/>
      <c r="JFO323" s="96"/>
      <c r="JFP323" s="96"/>
      <c r="JFQ323" s="96"/>
      <c r="JFR323" s="96"/>
      <c r="JFS323" s="96"/>
      <c r="JFT323" s="96"/>
      <c r="JFU323" s="96"/>
      <c r="JFV323" s="96"/>
      <c r="JFW323" s="96"/>
      <c r="JFX323" s="96"/>
      <c r="JFY323" s="96"/>
      <c r="JFZ323" s="96"/>
      <c r="JGA323" s="96"/>
      <c r="JGB323" s="96"/>
      <c r="JGC323" s="96"/>
      <c r="JGD323" s="96"/>
      <c r="JGE323" s="96"/>
      <c r="JGF323" s="96"/>
      <c r="JGG323" s="96"/>
      <c r="JGH323" s="96"/>
      <c r="JGI323" s="96"/>
      <c r="JGJ323" s="96"/>
      <c r="JGK323" s="96"/>
      <c r="JGL323" s="96"/>
      <c r="JGM323" s="96"/>
      <c r="JGN323" s="96"/>
      <c r="JGO323" s="96"/>
      <c r="JGP323" s="96"/>
      <c r="JGQ323" s="96"/>
      <c r="JGR323" s="96"/>
      <c r="JGS323" s="96"/>
      <c r="JGT323" s="96"/>
      <c r="JGU323" s="96"/>
      <c r="JGV323" s="96"/>
      <c r="JGW323" s="96"/>
      <c r="JGX323" s="96"/>
      <c r="JGY323" s="96"/>
      <c r="JGZ323" s="96"/>
      <c r="JHA323" s="96"/>
      <c r="JHB323" s="96"/>
      <c r="JHC323" s="96"/>
      <c r="JHD323" s="96"/>
      <c r="JHE323" s="96"/>
      <c r="JHF323" s="96"/>
      <c r="JHG323" s="96"/>
      <c r="JHH323" s="96"/>
      <c r="JHI323" s="96"/>
      <c r="JHJ323" s="96"/>
      <c r="JHK323" s="96"/>
      <c r="JHL323" s="96"/>
      <c r="JHM323" s="96"/>
      <c r="JHN323" s="96"/>
      <c r="JHO323" s="96"/>
      <c r="JHP323" s="96"/>
      <c r="JHQ323" s="96"/>
      <c r="JHR323" s="96"/>
      <c r="JHS323" s="96"/>
      <c r="JHT323" s="96"/>
      <c r="JHU323" s="96"/>
      <c r="JHV323" s="96"/>
      <c r="JHW323" s="96"/>
      <c r="JHX323" s="96"/>
      <c r="JHY323" s="96"/>
      <c r="JHZ323" s="96"/>
      <c r="JIA323" s="96"/>
      <c r="JIB323" s="96"/>
      <c r="JIC323" s="96"/>
      <c r="JID323" s="96"/>
      <c r="JIE323" s="96"/>
      <c r="JIF323" s="96"/>
      <c r="JIG323" s="96"/>
      <c r="JIH323" s="96"/>
      <c r="JII323" s="96"/>
      <c r="JIJ323" s="96"/>
      <c r="JIK323" s="96"/>
      <c r="JIL323" s="96"/>
      <c r="JIM323" s="96"/>
      <c r="JIN323" s="96"/>
      <c r="JIO323" s="96"/>
      <c r="JIP323" s="96"/>
      <c r="JIQ323" s="96"/>
      <c r="JIR323" s="96"/>
      <c r="JIS323" s="96"/>
      <c r="JIT323" s="96"/>
      <c r="JIU323" s="96"/>
      <c r="JIV323" s="96"/>
      <c r="JIW323" s="96"/>
      <c r="JIX323" s="96"/>
      <c r="JIY323" s="96"/>
      <c r="JIZ323" s="96"/>
      <c r="JJA323" s="96"/>
      <c r="JJB323" s="96"/>
      <c r="JJC323" s="96"/>
      <c r="JJD323" s="96"/>
      <c r="JJE323" s="96"/>
      <c r="JJF323" s="96"/>
      <c r="JJG323" s="96"/>
      <c r="JJH323" s="96"/>
      <c r="JJI323" s="96"/>
      <c r="JJJ323" s="96"/>
      <c r="JJK323" s="96"/>
      <c r="JJL323" s="96"/>
      <c r="JJM323" s="96"/>
      <c r="JJN323" s="96"/>
      <c r="JJO323" s="96"/>
      <c r="JJP323" s="96"/>
      <c r="JJQ323" s="96"/>
      <c r="JJR323" s="96"/>
      <c r="JJS323" s="96"/>
      <c r="JJT323" s="96"/>
      <c r="JJU323" s="96"/>
      <c r="JJV323" s="96"/>
      <c r="JJW323" s="96"/>
      <c r="JJX323" s="96"/>
      <c r="JJY323" s="96"/>
      <c r="JJZ323" s="96"/>
      <c r="JKA323" s="96"/>
      <c r="JKB323" s="96"/>
      <c r="JKC323" s="96"/>
      <c r="JKD323" s="96"/>
      <c r="JKE323" s="96"/>
      <c r="JKF323" s="96"/>
      <c r="JKG323" s="96"/>
      <c r="JKH323" s="96"/>
      <c r="JKI323" s="96"/>
      <c r="JKJ323" s="96"/>
      <c r="JKK323" s="96"/>
      <c r="JKL323" s="96"/>
      <c r="JKM323" s="96"/>
      <c r="JKN323" s="96"/>
      <c r="JKO323" s="96"/>
      <c r="JKP323" s="96"/>
      <c r="JKQ323" s="96"/>
      <c r="JKR323" s="96"/>
      <c r="JKS323" s="96"/>
      <c r="JKT323" s="96"/>
      <c r="JKU323" s="96"/>
      <c r="JKV323" s="96"/>
      <c r="JKW323" s="96"/>
      <c r="JKX323" s="96"/>
      <c r="JKY323" s="96"/>
      <c r="JKZ323" s="96"/>
      <c r="JLA323" s="96"/>
      <c r="JLB323" s="96"/>
      <c r="JLC323" s="96"/>
      <c r="JLD323" s="96"/>
      <c r="JLE323" s="96"/>
      <c r="JLF323" s="96"/>
      <c r="JLG323" s="96"/>
      <c r="JLH323" s="96"/>
      <c r="JLI323" s="96"/>
      <c r="JLJ323" s="96"/>
      <c r="JLK323" s="96"/>
      <c r="JLL323" s="96"/>
      <c r="JLM323" s="96"/>
      <c r="JLN323" s="96"/>
      <c r="JLO323" s="96"/>
      <c r="JLP323" s="96"/>
      <c r="JLQ323" s="96"/>
      <c r="JLR323" s="96"/>
      <c r="JLS323" s="96"/>
      <c r="JLT323" s="96"/>
      <c r="JLU323" s="96"/>
      <c r="JLV323" s="96"/>
      <c r="JLW323" s="96"/>
      <c r="JLX323" s="96"/>
      <c r="JLY323" s="96"/>
      <c r="JLZ323" s="96"/>
      <c r="JMA323" s="96"/>
      <c r="JMB323" s="96"/>
      <c r="JMC323" s="96"/>
      <c r="JMD323" s="96"/>
      <c r="JME323" s="96"/>
      <c r="JMF323" s="96"/>
      <c r="JMG323" s="96"/>
      <c r="JMH323" s="96"/>
      <c r="JMI323" s="96"/>
      <c r="JMJ323" s="96"/>
      <c r="JMK323" s="96"/>
      <c r="JML323" s="96"/>
      <c r="JMM323" s="96"/>
      <c r="JMN323" s="96"/>
      <c r="JMO323" s="96"/>
      <c r="JMP323" s="96"/>
      <c r="JMQ323" s="96"/>
      <c r="JMR323" s="96"/>
      <c r="JMS323" s="96"/>
      <c r="JMT323" s="96"/>
      <c r="JMU323" s="96"/>
      <c r="JMV323" s="96"/>
      <c r="JMW323" s="96"/>
      <c r="JMX323" s="96"/>
      <c r="JMY323" s="96"/>
      <c r="JMZ323" s="96"/>
      <c r="JNA323" s="96"/>
      <c r="JNB323" s="96"/>
      <c r="JNC323" s="96"/>
      <c r="JND323" s="96"/>
      <c r="JNE323" s="96"/>
      <c r="JNF323" s="96"/>
      <c r="JNG323" s="96"/>
      <c r="JNH323" s="96"/>
      <c r="JNI323" s="96"/>
      <c r="JNJ323" s="96"/>
      <c r="JNK323" s="96"/>
      <c r="JNL323" s="96"/>
      <c r="JNM323" s="96"/>
      <c r="JNN323" s="96"/>
      <c r="JNO323" s="96"/>
      <c r="JNP323" s="96"/>
      <c r="JNQ323" s="96"/>
      <c r="JNR323" s="96"/>
      <c r="JNS323" s="96"/>
      <c r="JNT323" s="96"/>
      <c r="JNU323" s="96"/>
      <c r="JNV323" s="96"/>
      <c r="JNW323" s="96"/>
      <c r="JNX323" s="96"/>
      <c r="JNY323" s="96"/>
      <c r="JNZ323" s="96"/>
      <c r="JOA323" s="96"/>
      <c r="JOB323" s="96"/>
      <c r="JOC323" s="96"/>
      <c r="JOD323" s="96"/>
      <c r="JOE323" s="96"/>
      <c r="JOF323" s="96"/>
      <c r="JOG323" s="96"/>
      <c r="JOH323" s="96"/>
      <c r="JOI323" s="96"/>
      <c r="JOJ323" s="96"/>
      <c r="JOK323" s="96"/>
      <c r="JOL323" s="96"/>
      <c r="JOM323" s="96"/>
      <c r="JON323" s="96"/>
      <c r="JOO323" s="96"/>
      <c r="JOP323" s="96"/>
      <c r="JOQ323" s="96"/>
      <c r="JOR323" s="96"/>
      <c r="JOS323" s="96"/>
      <c r="JOT323" s="96"/>
      <c r="JOU323" s="96"/>
      <c r="JOV323" s="96"/>
      <c r="JOW323" s="96"/>
      <c r="JOX323" s="96"/>
      <c r="JOY323" s="96"/>
      <c r="JOZ323" s="96"/>
      <c r="JPA323" s="96"/>
      <c r="JPB323" s="96"/>
      <c r="JPC323" s="96"/>
      <c r="JPD323" s="96"/>
      <c r="JPE323" s="96"/>
      <c r="JPF323" s="96"/>
      <c r="JPG323" s="96"/>
      <c r="JPH323" s="96"/>
      <c r="JPI323" s="96"/>
      <c r="JPJ323" s="96"/>
      <c r="JPK323" s="96"/>
      <c r="JPL323" s="96"/>
      <c r="JPM323" s="96"/>
      <c r="JPN323" s="96"/>
      <c r="JPO323" s="96"/>
      <c r="JPP323" s="96"/>
      <c r="JPQ323" s="96"/>
      <c r="JPR323" s="96"/>
      <c r="JPS323" s="96"/>
      <c r="JPT323" s="96"/>
      <c r="JPU323" s="96"/>
      <c r="JPV323" s="96"/>
      <c r="JPW323" s="96"/>
      <c r="JPX323" s="96"/>
      <c r="JPY323" s="96"/>
      <c r="JPZ323" s="96"/>
      <c r="JQA323" s="96"/>
      <c r="JQB323" s="96"/>
      <c r="JQC323" s="96"/>
      <c r="JQD323" s="96"/>
      <c r="JQE323" s="96"/>
      <c r="JQF323" s="96"/>
      <c r="JQG323" s="96"/>
      <c r="JQH323" s="96"/>
      <c r="JQI323" s="96"/>
      <c r="JQJ323" s="96"/>
      <c r="JQK323" s="96"/>
      <c r="JQL323" s="96"/>
      <c r="JQM323" s="96"/>
      <c r="JQN323" s="96"/>
      <c r="JQO323" s="96"/>
      <c r="JQP323" s="96"/>
      <c r="JQQ323" s="96"/>
      <c r="JQR323" s="96"/>
      <c r="JQS323" s="96"/>
      <c r="JQT323" s="96"/>
      <c r="JQU323" s="96"/>
      <c r="JQV323" s="96"/>
      <c r="JQW323" s="96"/>
      <c r="JQX323" s="96"/>
      <c r="JQY323" s="96"/>
      <c r="JQZ323" s="96"/>
      <c r="JRA323" s="96"/>
      <c r="JRB323" s="96"/>
      <c r="JRC323" s="96"/>
      <c r="JRD323" s="96"/>
      <c r="JRE323" s="96"/>
      <c r="JRF323" s="96"/>
      <c r="JRG323" s="96"/>
      <c r="JRH323" s="96"/>
      <c r="JRI323" s="96"/>
      <c r="JRJ323" s="96"/>
      <c r="JRK323" s="96"/>
      <c r="JRL323" s="96"/>
      <c r="JRM323" s="96"/>
      <c r="JRN323" s="96"/>
      <c r="JRO323" s="96"/>
      <c r="JRP323" s="96"/>
      <c r="JRQ323" s="96"/>
      <c r="JRR323" s="96"/>
      <c r="JRS323" s="96"/>
      <c r="JRT323" s="96"/>
      <c r="JRU323" s="96"/>
      <c r="JRV323" s="96"/>
      <c r="JRW323" s="96"/>
      <c r="JRX323" s="96"/>
      <c r="JRY323" s="96"/>
      <c r="JRZ323" s="96"/>
      <c r="JSA323" s="96"/>
      <c r="JSB323" s="96"/>
      <c r="JSC323" s="96"/>
      <c r="JSD323" s="96"/>
      <c r="JSE323" s="96"/>
      <c r="JSF323" s="96"/>
      <c r="JSG323" s="96"/>
      <c r="JSH323" s="96"/>
      <c r="JSI323" s="96"/>
      <c r="JSJ323" s="96"/>
      <c r="JSK323" s="96"/>
      <c r="JSL323" s="96"/>
      <c r="JSM323" s="96"/>
      <c r="JSN323" s="96"/>
      <c r="JSO323" s="96"/>
      <c r="JSP323" s="96"/>
      <c r="JSQ323" s="96"/>
      <c r="JSR323" s="96"/>
      <c r="JSS323" s="96"/>
      <c r="JST323" s="96"/>
      <c r="JSU323" s="96"/>
      <c r="JSV323" s="96"/>
      <c r="JSW323" s="96"/>
      <c r="JSX323" s="96"/>
      <c r="JSY323" s="96"/>
      <c r="JSZ323" s="96"/>
      <c r="JTA323" s="96"/>
      <c r="JTB323" s="96"/>
      <c r="JTC323" s="96"/>
      <c r="JTD323" s="96"/>
      <c r="JTE323" s="96"/>
      <c r="JTF323" s="96"/>
      <c r="JTG323" s="96"/>
      <c r="JTH323" s="96"/>
      <c r="JTI323" s="96"/>
      <c r="JTJ323" s="96"/>
      <c r="JTK323" s="96"/>
      <c r="JTL323" s="96"/>
      <c r="JTM323" s="96"/>
      <c r="JTN323" s="96"/>
      <c r="JTO323" s="96"/>
      <c r="JTP323" s="96"/>
      <c r="JTQ323" s="96"/>
      <c r="JTR323" s="96"/>
      <c r="JTS323" s="96"/>
      <c r="JTT323" s="96"/>
      <c r="JTU323" s="96"/>
      <c r="JTV323" s="96"/>
      <c r="JTW323" s="96"/>
      <c r="JTX323" s="96"/>
      <c r="JTY323" s="96"/>
      <c r="JTZ323" s="96"/>
      <c r="JUA323" s="96"/>
      <c r="JUB323" s="96"/>
      <c r="JUC323" s="96"/>
      <c r="JUD323" s="96"/>
      <c r="JUE323" s="96"/>
      <c r="JUF323" s="96"/>
      <c r="JUG323" s="96"/>
      <c r="JUH323" s="96"/>
      <c r="JUI323" s="96"/>
      <c r="JUJ323" s="96"/>
      <c r="JUK323" s="96"/>
      <c r="JUL323" s="96"/>
      <c r="JUM323" s="96"/>
      <c r="JUN323" s="96"/>
      <c r="JUO323" s="96"/>
      <c r="JUP323" s="96"/>
      <c r="JUQ323" s="96"/>
      <c r="JUR323" s="96"/>
      <c r="JUS323" s="96"/>
      <c r="JUT323" s="96"/>
      <c r="JUU323" s="96"/>
      <c r="JUV323" s="96"/>
      <c r="JUW323" s="96"/>
      <c r="JUX323" s="96"/>
      <c r="JUY323" s="96"/>
      <c r="JUZ323" s="96"/>
      <c r="JVA323" s="96"/>
      <c r="JVB323" s="96"/>
      <c r="JVC323" s="96"/>
      <c r="JVD323" s="96"/>
      <c r="JVE323" s="96"/>
      <c r="JVF323" s="96"/>
      <c r="JVG323" s="96"/>
      <c r="JVH323" s="96"/>
      <c r="JVI323" s="96"/>
      <c r="JVJ323" s="96"/>
      <c r="JVK323" s="96"/>
      <c r="JVL323" s="96"/>
      <c r="JVM323" s="96"/>
      <c r="JVN323" s="96"/>
      <c r="JVO323" s="96"/>
      <c r="JVP323" s="96"/>
      <c r="JVQ323" s="96"/>
      <c r="JVR323" s="96"/>
      <c r="JVS323" s="96"/>
      <c r="JVT323" s="96"/>
      <c r="JVU323" s="96"/>
      <c r="JVV323" s="96"/>
      <c r="JVW323" s="96"/>
      <c r="JVX323" s="96"/>
      <c r="JVY323" s="96"/>
      <c r="JVZ323" s="96"/>
      <c r="JWA323" s="96"/>
      <c r="JWB323" s="96"/>
      <c r="JWC323" s="96"/>
      <c r="JWD323" s="96"/>
      <c r="JWE323" s="96"/>
      <c r="JWF323" s="96"/>
      <c r="JWG323" s="96"/>
      <c r="JWH323" s="96"/>
      <c r="JWI323" s="96"/>
      <c r="JWJ323" s="96"/>
      <c r="JWK323" s="96"/>
      <c r="JWL323" s="96"/>
      <c r="JWM323" s="96"/>
      <c r="JWN323" s="96"/>
      <c r="JWO323" s="96"/>
      <c r="JWP323" s="96"/>
      <c r="JWQ323" s="96"/>
      <c r="JWR323" s="96"/>
      <c r="JWS323" s="96"/>
      <c r="JWT323" s="96"/>
      <c r="JWU323" s="96"/>
      <c r="JWV323" s="96"/>
      <c r="JWW323" s="96"/>
      <c r="JWX323" s="96"/>
      <c r="JWY323" s="96"/>
      <c r="JWZ323" s="96"/>
      <c r="JXA323" s="96"/>
      <c r="JXB323" s="96"/>
      <c r="JXC323" s="96"/>
      <c r="JXD323" s="96"/>
      <c r="JXE323" s="96"/>
      <c r="JXF323" s="96"/>
      <c r="JXG323" s="96"/>
      <c r="JXH323" s="96"/>
      <c r="JXI323" s="96"/>
      <c r="JXJ323" s="96"/>
      <c r="JXK323" s="96"/>
      <c r="JXL323" s="96"/>
      <c r="JXM323" s="96"/>
      <c r="JXN323" s="96"/>
      <c r="JXO323" s="96"/>
      <c r="JXP323" s="96"/>
      <c r="JXQ323" s="96"/>
      <c r="JXR323" s="96"/>
      <c r="JXS323" s="96"/>
      <c r="JXT323" s="96"/>
      <c r="JXU323" s="96"/>
      <c r="JXV323" s="96"/>
      <c r="JXW323" s="96"/>
      <c r="JXX323" s="96"/>
      <c r="JXY323" s="96"/>
      <c r="JXZ323" s="96"/>
      <c r="JYA323" s="96"/>
      <c r="JYB323" s="96"/>
      <c r="JYC323" s="96"/>
      <c r="JYD323" s="96"/>
      <c r="JYE323" s="96"/>
      <c r="JYF323" s="96"/>
      <c r="JYG323" s="96"/>
      <c r="JYH323" s="96"/>
      <c r="JYI323" s="96"/>
      <c r="JYJ323" s="96"/>
      <c r="JYK323" s="96"/>
      <c r="JYL323" s="96"/>
      <c r="JYM323" s="96"/>
      <c r="JYN323" s="96"/>
      <c r="JYO323" s="96"/>
      <c r="JYP323" s="96"/>
      <c r="JYQ323" s="96"/>
      <c r="JYR323" s="96"/>
      <c r="JYS323" s="96"/>
      <c r="JYT323" s="96"/>
      <c r="JYU323" s="96"/>
      <c r="JYV323" s="96"/>
      <c r="JYW323" s="96"/>
      <c r="JYX323" s="96"/>
      <c r="JYY323" s="96"/>
      <c r="JYZ323" s="96"/>
      <c r="JZA323" s="96"/>
      <c r="JZB323" s="96"/>
      <c r="JZC323" s="96"/>
      <c r="JZD323" s="96"/>
      <c r="JZE323" s="96"/>
      <c r="JZF323" s="96"/>
      <c r="JZG323" s="96"/>
      <c r="JZH323" s="96"/>
      <c r="JZI323" s="96"/>
      <c r="JZJ323" s="96"/>
      <c r="JZK323" s="96"/>
      <c r="JZL323" s="96"/>
      <c r="JZM323" s="96"/>
      <c r="JZN323" s="96"/>
      <c r="JZO323" s="96"/>
      <c r="JZP323" s="96"/>
      <c r="JZQ323" s="96"/>
      <c r="JZR323" s="96"/>
      <c r="JZS323" s="96"/>
      <c r="JZT323" s="96"/>
      <c r="JZU323" s="96"/>
      <c r="JZV323" s="96"/>
      <c r="JZW323" s="96"/>
      <c r="JZX323" s="96"/>
      <c r="JZY323" s="96"/>
      <c r="JZZ323" s="96"/>
      <c r="KAA323" s="96"/>
      <c r="KAB323" s="96"/>
      <c r="KAC323" s="96"/>
      <c r="KAD323" s="96"/>
      <c r="KAE323" s="96"/>
      <c r="KAF323" s="96"/>
      <c r="KAG323" s="96"/>
      <c r="KAH323" s="96"/>
      <c r="KAI323" s="96"/>
      <c r="KAJ323" s="96"/>
      <c r="KAK323" s="96"/>
      <c r="KAL323" s="96"/>
      <c r="KAM323" s="96"/>
      <c r="KAN323" s="96"/>
      <c r="KAO323" s="96"/>
      <c r="KAP323" s="96"/>
      <c r="KAQ323" s="96"/>
      <c r="KAR323" s="96"/>
      <c r="KAS323" s="96"/>
      <c r="KAT323" s="96"/>
      <c r="KAU323" s="96"/>
      <c r="KAV323" s="96"/>
      <c r="KAW323" s="96"/>
      <c r="KAX323" s="96"/>
      <c r="KAY323" s="96"/>
      <c r="KAZ323" s="96"/>
      <c r="KBA323" s="96"/>
      <c r="KBB323" s="96"/>
      <c r="KBC323" s="96"/>
      <c r="KBD323" s="96"/>
      <c r="KBE323" s="96"/>
      <c r="KBF323" s="96"/>
      <c r="KBG323" s="96"/>
      <c r="KBH323" s="96"/>
      <c r="KBI323" s="96"/>
      <c r="KBJ323" s="96"/>
      <c r="KBK323" s="96"/>
      <c r="KBL323" s="96"/>
      <c r="KBM323" s="96"/>
      <c r="KBN323" s="96"/>
      <c r="KBO323" s="96"/>
      <c r="KBP323" s="96"/>
      <c r="KBQ323" s="96"/>
      <c r="KBR323" s="96"/>
      <c r="KBS323" s="96"/>
      <c r="KBT323" s="96"/>
      <c r="KBU323" s="96"/>
      <c r="KBV323" s="96"/>
      <c r="KBW323" s="96"/>
      <c r="KBX323" s="96"/>
      <c r="KBY323" s="96"/>
      <c r="KBZ323" s="96"/>
      <c r="KCA323" s="96"/>
      <c r="KCB323" s="96"/>
      <c r="KCC323" s="96"/>
      <c r="KCD323" s="96"/>
      <c r="KCE323" s="96"/>
      <c r="KCF323" s="96"/>
      <c r="KCG323" s="96"/>
      <c r="KCH323" s="96"/>
      <c r="KCI323" s="96"/>
      <c r="KCJ323" s="96"/>
      <c r="KCK323" s="96"/>
      <c r="KCL323" s="96"/>
      <c r="KCM323" s="96"/>
      <c r="KCN323" s="96"/>
      <c r="KCO323" s="96"/>
      <c r="KCP323" s="96"/>
      <c r="KCQ323" s="96"/>
      <c r="KCR323" s="96"/>
      <c r="KCS323" s="96"/>
      <c r="KCT323" s="96"/>
      <c r="KCU323" s="96"/>
      <c r="KCV323" s="96"/>
      <c r="KCW323" s="96"/>
      <c r="KCX323" s="96"/>
      <c r="KCY323" s="96"/>
      <c r="KCZ323" s="96"/>
      <c r="KDA323" s="96"/>
      <c r="KDB323" s="96"/>
      <c r="KDC323" s="96"/>
      <c r="KDD323" s="96"/>
      <c r="KDE323" s="96"/>
      <c r="KDF323" s="96"/>
      <c r="KDG323" s="96"/>
      <c r="KDH323" s="96"/>
      <c r="KDI323" s="96"/>
      <c r="KDJ323" s="96"/>
      <c r="KDK323" s="96"/>
      <c r="KDL323" s="96"/>
      <c r="KDM323" s="96"/>
      <c r="KDN323" s="96"/>
      <c r="KDO323" s="96"/>
      <c r="KDP323" s="96"/>
      <c r="KDQ323" s="96"/>
      <c r="KDR323" s="96"/>
      <c r="KDS323" s="96"/>
      <c r="KDT323" s="96"/>
      <c r="KDU323" s="96"/>
      <c r="KDV323" s="96"/>
      <c r="KDW323" s="96"/>
      <c r="KDX323" s="96"/>
      <c r="KDY323" s="96"/>
      <c r="KDZ323" s="96"/>
      <c r="KEA323" s="96"/>
      <c r="KEB323" s="96"/>
      <c r="KEC323" s="96"/>
      <c r="KED323" s="96"/>
      <c r="KEE323" s="96"/>
      <c r="KEF323" s="96"/>
      <c r="KEG323" s="96"/>
      <c r="KEH323" s="96"/>
      <c r="KEI323" s="96"/>
      <c r="KEJ323" s="96"/>
      <c r="KEK323" s="96"/>
      <c r="KEL323" s="96"/>
      <c r="KEM323" s="96"/>
      <c r="KEN323" s="96"/>
      <c r="KEO323" s="96"/>
      <c r="KEP323" s="96"/>
      <c r="KEQ323" s="96"/>
      <c r="KER323" s="96"/>
      <c r="KES323" s="96"/>
      <c r="KET323" s="96"/>
      <c r="KEU323" s="96"/>
      <c r="KEV323" s="96"/>
      <c r="KEW323" s="96"/>
      <c r="KEX323" s="96"/>
      <c r="KEY323" s="96"/>
      <c r="KEZ323" s="96"/>
      <c r="KFA323" s="96"/>
      <c r="KFB323" s="96"/>
      <c r="KFC323" s="96"/>
      <c r="KFD323" s="96"/>
      <c r="KFE323" s="96"/>
      <c r="KFF323" s="96"/>
      <c r="KFG323" s="96"/>
      <c r="KFH323" s="96"/>
      <c r="KFI323" s="96"/>
      <c r="KFJ323" s="96"/>
      <c r="KFK323" s="96"/>
      <c r="KFL323" s="96"/>
      <c r="KFM323" s="96"/>
      <c r="KFN323" s="96"/>
      <c r="KFO323" s="96"/>
      <c r="KFP323" s="96"/>
      <c r="KFQ323" s="96"/>
      <c r="KFR323" s="96"/>
      <c r="KFS323" s="96"/>
      <c r="KFT323" s="96"/>
      <c r="KFU323" s="96"/>
      <c r="KFV323" s="96"/>
      <c r="KFW323" s="96"/>
      <c r="KFX323" s="96"/>
      <c r="KFY323" s="96"/>
      <c r="KFZ323" s="96"/>
      <c r="KGA323" s="96"/>
      <c r="KGB323" s="96"/>
      <c r="KGC323" s="96"/>
      <c r="KGD323" s="96"/>
      <c r="KGE323" s="96"/>
      <c r="KGF323" s="96"/>
      <c r="KGG323" s="96"/>
      <c r="KGH323" s="96"/>
      <c r="KGI323" s="96"/>
      <c r="KGJ323" s="96"/>
      <c r="KGK323" s="96"/>
      <c r="KGL323" s="96"/>
      <c r="KGM323" s="96"/>
      <c r="KGN323" s="96"/>
      <c r="KGO323" s="96"/>
      <c r="KGP323" s="96"/>
      <c r="KGQ323" s="96"/>
      <c r="KGR323" s="96"/>
      <c r="KGS323" s="96"/>
      <c r="KGT323" s="96"/>
      <c r="KGU323" s="96"/>
      <c r="KGV323" s="96"/>
      <c r="KGW323" s="96"/>
      <c r="KGX323" s="96"/>
      <c r="KGY323" s="96"/>
      <c r="KGZ323" s="96"/>
      <c r="KHA323" s="96"/>
      <c r="KHB323" s="96"/>
      <c r="KHC323" s="96"/>
      <c r="KHD323" s="96"/>
      <c r="KHE323" s="96"/>
      <c r="KHF323" s="96"/>
      <c r="KHG323" s="96"/>
      <c r="KHH323" s="96"/>
      <c r="KHI323" s="96"/>
      <c r="KHJ323" s="96"/>
      <c r="KHK323" s="96"/>
      <c r="KHL323" s="96"/>
      <c r="KHM323" s="96"/>
      <c r="KHN323" s="96"/>
      <c r="KHO323" s="96"/>
      <c r="KHP323" s="96"/>
      <c r="KHQ323" s="96"/>
      <c r="KHR323" s="96"/>
      <c r="KHS323" s="96"/>
      <c r="KHT323" s="96"/>
      <c r="KHU323" s="96"/>
      <c r="KHV323" s="96"/>
      <c r="KHW323" s="96"/>
      <c r="KHX323" s="96"/>
      <c r="KHY323" s="96"/>
      <c r="KHZ323" s="96"/>
      <c r="KIA323" s="96"/>
      <c r="KIB323" s="96"/>
      <c r="KIC323" s="96"/>
      <c r="KID323" s="96"/>
      <c r="KIE323" s="96"/>
      <c r="KIF323" s="96"/>
      <c r="KIG323" s="96"/>
      <c r="KIH323" s="96"/>
      <c r="KII323" s="96"/>
      <c r="KIJ323" s="96"/>
      <c r="KIK323" s="96"/>
      <c r="KIL323" s="96"/>
      <c r="KIM323" s="96"/>
      <c r="KIN323" s="96"/>
      <c r="KIO323" s="96"/>
      <c r="KIP323" s="96"/>
      <c r="KIQ323" s="96"/>
      <c r="KIR323" s="96"/>
      <c r="KIS323" s="96"/>
      <c r="KIT323" s="96"/>
      <c r="KIU323" s="96"/>
      <c r="KIV323" s="96"/>
      <c r="KIW323" s="96"/>
      <c r="KIX323" s="96"/>
      <c r="KIY323" s="96"/>
      <c r="KIZ323" s="96"/>
      <c r="KJA323" s="96"/>
      <c r="KJB323" s="96"/>
      <c r="KJC323" s="96"/>
      <c r="KJD323" s="96"/>
      <c r="KJE323" s="96"/>
      <c r="KJF323" s="96"/>
      <c r="KJG323" s="96"/>
      <c r="KJH323" s="96"/>
      <c r="KJI323" s="96"/>
      <c r="KJJ323" s="96"/>
      <c r="KJK323" s="96"/>
      <c r="KJL323" s="96"/>
      <c r="KJM323" s="96"/>
      <c r="KJN323" s="96"/>
      <c r="KJO323" s="96"/>
      <c r="KJP323" s="96"/>
      <c r="KJQ323" s="96"/>
      <c r="KJR323" s="96"/>
      <c r="KJS323" s="96"/>
      <c r="KJT323" s="96"/>
      <c r="KJU323" s="96"/>
      <c r="KJV323" s="96"/>
      <c r="KJW323" s="96"/>
      <c r="KJX323" s="96"/>
      <c r="KJY323" s="96"/>
      <c r="KJZ323" s="96"/>
      <c r="KKA323" s="96"/>
      <c r="KKB323" s="96"/>
      <c r="KKC323" s="96"/>
      <c r="KKD323" s="96"/>
      <c r="KKE323" s="96"/>
      <c r="KKF323" s="96"/>
      <c r="KKG323" s="96"/>
      <c r="KKH323" s="96"/>
      <c r="KKI323" s="96"/>
      <c r="KKJ323" s="96"/>
      <c r="KKK323" s="96"/>
      <c r="KKL323" s="96"/>
      <c r="KKM323" s="96"/>
      <c r="KKN323" s="96"/>
      <c r="KKO323" s="96"/>
      <c r="KKP323" s="96"/>
      <c r="KKQ323" s="96"/>
      <c r="KKR323" s="96"/>
      <c r="KKS323" s="96"/>
      <c r="KKT323" s="96"/>
      <c r="KKU323" s="96"/>
      <c r="KKV323" s="96"/>
      <c r="KKW323" s="96"/>
      <c r="KKX323" s="96"/>
      <c r="KKY323" s="96"/>
      <c r="KKZ323" s="96"/>
      <c r="KLA323" s="96"/>
      <c r="KLB323" s="96"/>
      <c r="KLC323" s="96"/>
      <c r="KLD323" s="96"/>
      <c r="KLE323" s="96"/>
      <c r="KLF323" s="96"/>
      <c r="KLG323" s="96"/>
      <c r="KLH323" s="96"/>
      <c r="KLI323" s="96"/>
      <c r="KLJ323" s="96"/>
      <c r="KLK323" s="96"/>
      <c r="KLL323" s="96"/>
      <c r="KLM323" s="96"/>
      <c r="KLN323" s="96"/>
      <c r="KLO323" s="96"/>
      <c r="KLP323" s="96"/>
      <c r="KLQ323" s="96"/>
      <c r="KLR323" s="96"/>
      <c r="KLS323" s="96"/>
      <c r="KLT323" s="96"/>
      <c r="KLU323" s="96"/>
      <c r="KLV323" s="96"/>
      <c r="KLW323" s="96"/>
      <c r="KLX323" s="96"/>
      <c r="KLY323" s="96"/>
      <c r="KLZ323" s="96"/>
      <c r="KMA323" s="96"/>
      <c r="KMB323" s="96"/>
      <c r="KMC323" s="96"/>
      <c r="KMD323" s="96"/>
      <c r="KME323" s="96"/>
      <c r="KMF323" s="96"/>
      <c r="KMG323" s="96"/>
      <c r="KMH323" s="96"/>
      <c r="KMI323" s="96"/>
      <c r="KMJ323" s="96"/>
      <c r="KMK323" s="96"/>
      <c r="KML323" s="96"/>
      <c r="KMM323" s="96"/>
      <c r="KMN323" s="96"/>
      <c r="KMO323" s="96"/>
      <c r="KMP323" s="96"/>
      <c r="KMQ323" s="96"/>
      <c r="KMR323" s="96"/>
      <c r="KMS323" s="96"/>
      <c r="KMT323" s="96"/>
      <c r="KMU323" s="96"/>
      <c r="KMV323" s="96"/>
      <c r="KMW323" s="96"/>
      <c r="KMX323" s="96"/>
      <c r="KMY323" s="96"/>
      <c r="KMZ323" s="96"/>
      <c r="KNA323" s="96"/>
      <c r="KNB323" s="96"/>
      <c r="KNC323" s="96"/>
      <c r="KND323" s="96"/>
      <c r="KNE323" s="96"/>
      <c r="KNF323" s="96"/>
      <c r="KNG323" s="96"/>
      <c r="KNH323" s="96"/>
      <c r="KNI323" s="96"/>
      <c r="KNJ323" s="96"/>
      <c r="KNK323" s="96"/>
      <c r="KNL323" s="96"/>
      <c r="KNM323" s="96"/>
      <c r="KNN323" s="96"/>
      <c r="KNO323" s="96"/>
      <c r="KNP323" s="96"/>
      <c r="KNQ323" s="96"/>
      <c r="KNR323" s="96"/>
      <c r="KNS323" s="96"/>
      <c r="KNT323" s="96"/>
      <c r="KNU323" s="96"/>
      <c r="KNV323" s="96"/>
      <c r="KNW323" s="96"/>
      <c r="KNX323" s="96"/>
      <c r="KNY323" s="96"/>
      <c r="KNZ323" s="96"/>
      <c r="KOA323" s="96"/>
      <c r="KOB323" s="96"/>
      <c r="KOC323" s="96"/>
      <c r="KOD323" s="96"/>
      <c r="KOE323" s="96"/>
      <c r="KOF323" s="96"/>
      <c r="KOG323" s="96"/>
      <c r="KOH323" s="96"/>
      <c r="KOI323" s="96"/>
      <c r="KOJ323" s="96"/>
      <c r="KOK323" s="96"/>
      <c r="KOL323" s="96"/>
      <c r="KOM323" s="96"/>
      <c r="KON323" s="96"/>
      <c r="KOO323" s="96"/>
      <c r="KOP323" s="96"/>
      <c r="KOQ323" s="96"/>
      <c r="KOR323" s="96"/>
      <c r="KOS323" s="96"/>
      <c r="KOT323" s="96"/>
      <c r="KOU323" s="96"/>
      <c r="KOV323" s="96"/>
      <c r="KOW323" s="96"/>
      <c r="KOX323" s="96"/>
      <c r="KOY323" s="96"/>
      <c r="KOZ323" s="96"/>
      <c r="KPA323" s="96"/>
      <c r="KPB323" s="96"/>
      <c r="KPC323" s="96"/>
      <c r="KPD323" s="96"/>
      <c r="KPE323" s="96"/>
      <c r="KPF323" s="96"/>
      <c r="KPG323" s="96"/>
      <c r="KPH323" s="96"/>
      <c r="KPI323" s="96"/>
      <c r="KPJ323" s="96"/>
      <c r="KPK323" s="96"/>
      <c r="KPL323" s="96"/>
      <c r="KPM323" s="96"/>
      <c r="KPN323" s="96"/>
      <c r="KPO323" s="96"/>
      <c r="KPP323" s="96"/>
      <c r="KPQ323" s="96"/>
      <c r="KPR323" s="96"/>
      <c r="KPS323" s="96"/>
      <c r="KPT323" s="96"/>
      <c r="KPU323" s="96"/>
      <c r="KPV323" s="96"/>
      <c r="KPW323" s="96"/>
      <c r="KPX323" s="96"/>
      <c r="KPY323" s="96"/>
      <c r="KPZ323" s="96"/>
      <c r="KQA323" s="96"/>
      <c r="KQB323" s="96"/>
      <c r="KQC323" s="96"/>
      <c r="KQD323" s="96"/>
      <c r="KQE323" s="96"/>
      <c r="KQF323" s="96"/>
      <c r="KQG323" s="96"/>
      <c r="KQH323" s="96"/>
      <c r="KQI323" s="96"/>
      <c r="KQJ323" s="96"/>
      <c r="KQK323" s="96"/>
      <c r="KQL323" s="96"/>
      <c r="KQM323" s="96"/>
      <c r="KQN323" s="96"/>
      <c r="KQO323" s="96"/>
      <c r="KQP323" s="96"/>
      <c r="KQQ323" s="96"/>
      <c r="KQR323" s="96"/>
      <c r="KQS323" s="96"/>
      <c r="KQT323" s="96"/>
      <c r="KQU323" s="96"/>
      <c r="KQV323" s="96"/>
      <c r="KQW323" s="96"/>
      <c r="KQX323" s="96"/>
      <c r="KQY323" s="96"/>
      <c r="KQZ323" s="96"/>
      <c r="KRA323" s="96"/>
      <c r="KRB323" s="96"/>
      <c r="KRC323" s="96"/>
      <c r="KRD323" s="96"/>
      <c r="KRE323" s="96"/>
      <c r="KRF323" s="96"/>
      <c r="KRG323" s="96"/>
      <c r="KRH323" s="96"/>
      <c r="KRI323" s="96"/>
      <c r="KRJ323" s="96"/>
      <c r="KRK323" s="96"/>
      <c r="KRL323" s="96"/>
      <c r="KRM323" s="96"/>
      <c r="KRN323" s="96"/>
      <c r="KRO323" s="96"/>
      <c r="KRP323" s="96"/>
      <c r="KRQ323" s="96"/>
      <c r="KRR323" s="96"/>
      <c r="KRS323" s="96"/>
      <c r="KRT323" s="96"/>
      <c r="KRU323" s="96"/>
      <c r="KRV323" s="96"/>
      <c r="KRW323" s="96"/>
      <c r="KRX323" s="96"/>
      <c r="KRY323" s="96"/>
      <c r="KRZ323" s="96"/>
      <c r="KSA323" s="96"/>
      <c r="KSB323" s="96"/>
      <c r="KSC323" s="96"/>
      <c r="KSD323" s="96"/>
      <c r="KSE323" s="96"/>
      <c r="KSF323" s="96"/>
      <c r="KSG323" s="96"/>
      <c r="KSH323" s="96"/>
      <c r="KSI323" s="96"/>
      <c r="KSJ323" s="96"/>
      <c r="KSK323" s="96"/>
      <c r="KSL323" s="96"/>
      <c r="KSM323" s="96"/>
      <c r="KSN323" s="96"/>
      <c r="KSO323" s="96"/>
      <c r="KSP323" s="96"/>
      <c r="KSQ323" s="96"/>
      <c r="KSR323" s="96"/>
      <c r="KSS323" s="96"/>
      <c r="KST323" s="96"/>
      <c r="KSU323" s="96"/>
      <c r="KSV323" s="96"/>
      <c r="KSW323" s="96"/>
      <c r="KSX323" s="96"/>
      <c r="KSY323" s="96"/>
      <c r="KSZ323" s="96"/>
      <c r="KTA323" s="96"/>
      <c r="KTB323" s="96"/>
      <c r="KTC323" s="96"/>
      <c r="KTD323" s="96"/>
      <c r="KTE323" s="96"/>
      <c r="KTF323" s="96"/>
      <c r="KTG323" s="96"/>
      <c r="KTH323" s="96"/>
      <c r="KTI323" s="96"/>
      <c r="KTJ323" s="96"/>
      <c r="KTK323" s="96"/>
      <c r="KTL323" s="96"/>
      <c r="KTM323" s="96"/>
      <c r="KTN323" s="96"/>
      <c r="KTO323" s="96"/>
      <c r="KTP323" s="96"/>
      <c r="KTQ323" s="96"/>
      <c r="KTR323" s="96"/>
      <c r="KTS323" s="96"/>
      <c r="KTT323" s="96"/>
      <c r="KTU323" s="96"/>
      <c r="KTV323" s="96"/>
      <c r="KTW323" s="96"/>
      <c r="KTX323" s="96"/>
      <c r="KTY323" s="96"/>
      <c r="KTZ323" s="96"/>
      <c r="KUA323" s="96"/>
      <c r="KUB323" s="96"/>
      <c r="KUC323" s="96"/>
      <c r="KUD323" s="96"/>
      <c r="KUE323" s="96"/>
      <c r="KUF323" s="96"/>
      <c r="KUG323" s="96"/>
      <c r="KUH323" s="96"/>
      <c r="KUI323" s="96"/>
      <c r="KUJ323" s="96"/>
      <c r="KUK323" s="96"/>
      <c r="KUL323" s="96"/>
      <c r="KUM323" s="96"/>
      <c r="KUN323" s="96"/>
      <c r="KUO323" s="96"/>
      <c r="KUP323" s="96"/>
      <c r="KUQ323" s="96"/>
      <c r="KUR323" s="96"/>
      <c r="KUS323" s="96"/>
      <c r="KUT323" s="96"/>
      <c r="KUU323" s="96"/>
      <c r="KUV323" s="96"/>
      <c r="KUW323" s="96"/>
      <c r="KUX323" s="96"/>
      <c r="KUY323" s="96"/>
      <c r="KUZ323" s="96"/>
      <c r="KVA323" s="96"/>
      <c r="KVB323" s="96"/>
      <c r="KVC323" s="96"/>
      <c r="KVD323" s="96"/>
      <c r="KVE323" s="96"/>
      <c r="KVF323" s="96"/>
      <c r="KVG323" s="96"/>
      <c r="KVH323" s="96"/>
      <c r="KVI323" s="96"/>
      <c r="KVJ323" s="96"/>
      <c r="KVK323" s="96"/>
      <c r="KVL323" s="96"/>
      <c r="KVM323" s="96"/>
      <c r="KVN323" s="96"/>
      <c r="KVO323" s="96"/>
      <c r="KVP323" s="96"/>
      <c r="KVQ323" s="96"/>
      <c r="KVR323" s="96"/>
      <c r="KVS323" s="96"/>
      <c r="KVT323" s="96"/>
      <c r="KVU323" s="96"/>
      <c r="KVV323" s="96"/>
      <c r="KVW323" s="96"/>
      <c r="KVX323" s="96"/>
      <c r="KVY323" s="96"/>
      <c r="KVZ323" s="96"/>
      <c r="KWA323" s="96"/>
      <c r="KWB323" s="96"/>
      <c r="KWC323" s="96"/>
      <c r="KWD323" s="96"/>
      <c r="KWE323" s="96"/>
      <c r="KWF323" s="96"/>
      <c r="KWG323" s="96"/>
      <c r="KWH323" s="96"/>
      <c r="KWI323" s="96"/>
      <c r="KWJ323" s="96"/>
      <c r="KWK323" s="96"/>
      <c r="KWL323" s="96"/>
      <c r="KWM323" s="96"/>
      <c r="KWN323" s="96"/>
      <c r="KWO323" s="96"/>
      <c r="KWP323" s="96"/>
      <c r="KWQ323" s="96"/>
      <c r="KWR323" s="96"/>
      <c r="KWS323" s="96"/>
      <c r="KWT323" s="96"/>
      <c r="KWU323" s="96"/>
      <c r="KWV323" s="96"/>
      <c r="KWW323" s="96"/>
      <c r="KWX323" s="96"/>
      <c r="KWY323" s="96"/>
      <c r="KWZ323" s="96"/>
      <c r="KXA323" s="96"/>
      <c r="KXB323" s="96"/>
      <c r="KXC323" s="96"/>
      <c r="KXD323" s="96"/>
      <c r="KXE323" s="96"/>
      <c r="KXF323" s="96"/>
      <c r="KXG323" s="96"/>
      <c r="KXH323" s="96"/>
      <c r="KXI323" s="96"/>
      <c r="KXJ323" s="96"/>
      <c r="KXK323" s="96"/>
      <c r="KXL323" s="96"/>
      <c r="KXM323" s="96"/>
      <c r="KXN323" s="96"/>
      <c r="KXO323" s="96"/>
      <c r="KXP323" s="96"/>
      <c r="KXQ323" s="96"/>
      <c r="KXR323" s="96"/>
      <c r="KXS323" s="96"/>
      <c r="KXT323" s="96"/>
      <c r="KXU323" s="96"/>
      <c r="KXV323" s="96"/>
      <c r="KXW323" s="96"/>
      <c r="KXX323" s="96"/>
      <c r="KXY323" s="96"/>
      <c r="KXZ323" s="96"/>
      <c r="KYA323" s="96"/>
      <c r="KYB323" s="96"/>
      <c r="KYC323" s="96"/>
      <c r="KYD323" s="96"/>
      <c r="KYE323" s="96"/>
      <c r="KYF323" s="96"/>
      <c r="KYG323" s="96"/>
      <c r="KYH323" s="96"/>
      <c r="KYI323" s="96"/>
      <c r="KYJ323" s="96"/>
      <c r="KYK323" s="96"/>
      <c r="KYL323" s="96"/>
      <c r="KYM323" s="96"/>
      <c r="KYN323" s="96"/>
      <c r="KYO323" s="96"/>
      <c r="KYP323" s="96"/>
      <c r="KYQ323" s="96"/>
      <c r="KYR323" s="96"/>
      <c r="KYS323" s="96"/>
      <c r="KYT323" s="96"/>
      <c r="KYU323" s="96"/>
      <c r="KYV323" s="96"/>
      <c r="KYW323" s="96"/>
      <c r="KYX323" s="96"/>
      <c r="KYY323" s="96"/>
      <c r="KYZ323" s="96"/>
      <c r="KZA323" s="96"/>
      <c r="KZB323" s="96"/>
      <c r="KZC323" s="96"/>
      <c r="KZD323" s="96"/>
      <c r="KZE323" s="96"/>
      <c r="KZF323" s="96"/>
      <c r="KZG323" s="96"/>
      <c r="KZH323" s="96"/>
      <c r="KZI323" s="96"/>
      <c r="KZJ323" s="96"/>
      <c r="KZK323" s="96"/>
      <c r="KZL323" s="96"/>
      <c r="KZM323" s="96"/>
      <c r="KZN323" s="96"/>
      <c r="KZO323" s="96"/>
      <c r="KZP323" s="96"/>
      <c r="KZQ323" s="96"/>
      <c r="KZR323" s="96"/>
      <c r="KZS323" s="96"/>
      <c r="KZT323" s="96"/>
      <c r="KZU323" s="96"/>
      <c r="KZV323" s="96"/>
      <c r="KZW323" s="96"/>
      <c r="KZX323" s="96"/>
      <c r="KZY323" s="96"/>
      <c r="KZZ323" s="96"/>
      <c r="LAA323" s="96"/>
      <c r="LAB323" s="96"/>
      <c r="LAC323" s="96"/>
      <c r="LAD323" s="96"/>
      <c r="LAE323" s="96"/>
      <c r="LAF323" s="96"/>
      <c r="LAG323" s="96"/>
      <c r="LAH323" s="96"/>
      <c r="LAI323" s="96"/>
      <c r="LAJ323" s="96"/>
      <c r="LAK323" s="96"/>
      <c r="LAL323" s="96"/>
      <c r="LAM323" s="96"/>
      <c r="LAN323" s="96"/>
      <c r="LAO323" s="96"/>
      <c r="LAP323" s="96"/>
      <c r="LAQ323" s="96"/>
      <c r="LAR323" s="96"/>
      <c r="LAS323" s="96"/>
      <c r="LAT323" s="96"/>
      <c r="LAU323" s="96"/>
      <c r="LAV323" s="96"/>
      <c r="LAW323" s="96"/>
      <c r="LAX323" s="96"/>
      <c r="LAY323" s="96"/>
      <c r="LAZ323" s="96"/>
      <c r="LBA323" s="96"/>
      <c r="LBB323" s="96"/>
      <c r="LBC323" s="96"/>
      <c r="LBD323" s="96"/>
      <c r="LBE323" s="96"/>
      <c r="LBF323" s="96"/>
      <c r="LBG323" s="96"/>
      <c r="LBH323" s="96"/>
      <c r="LBI323" s="96"/>
      <c r="LBJ323" s="96"/>
      <c r="LBK323" s="96"/>
      <c r="LBL323" s="96"/>
      <c r="LBM323" s="96"/>
      <c r="LBN323" s="96"/>
      <c r="LBO323" s="96"/>
      <c r="LBP323" s="96"/>
      <c r="LBQ323" s="96"/>
      <c r="LBR323" s="96"/>
      <c r="LBS323" s="96"/>
      <c r="LBT323" s="96"/>
      <c r="LBU323" s="96"/>
      <c r="LBV323" s="96"/>
      <c r="LBW323" s="96"/>
      <c r="LBX323" s="96"/>
      <c r="LBY323" s="96"/>
      <c r="LBZ323" s="96"/>
      <c r="LCA323" s="96"/>
      <c r="LCB323" s="96"/>
      <c r="LCC323" s="96"/>
      <c r="LCD323" s="96"/>
      <c r="LCE323" s="96"/>
      <c r="LCF323" s="96"/>
      <c r="LCG323" s="96"/>
      <c r="LCH323" s="96"/>
      <c r="LCI323" s="96"/>
      <c r="LCJ323" s="96"/>
      <c r="LCK323" s="96"/>
      <c r="LCL323" s="96"/>
      <c r="LCM323" s="96"/>
      <c r="LCN323" s="96"/>
      <c r="LCO323" s="96"/>
      <c r="LCP323" s="96"/>
      <c r="LCQ323" s="96"/>
      <c r="LCR323" s="96"/>
      <c r="LCS323" s="96"/>
      <c r="LCT323" s="96"/>
      <c r="LCU323" s="96"/>
      <c r="LCV323" s="96"/>
      <c r="LCW323" s="96"/>
      <c r="LCX323" s="96"/>
      <c r="LCY323" s="96"/>
      <c r="LCZ323" s="96"/>
      <c r="LDA323" s="96"/>
      <c r="LDB323" s="96"/>
      <c r="LDC323" s="96"/>
      <c r="LDD323" s="96"/>
      <c r="LDE323" s="96"/>
      <c r="LDF323" s="96"/>
      <c r="LDG323" s="96"/>
      <c r="LDH323" s="96"/>
      <c r="LDI323" s="96"/>
      <c r="LDJ323" s="96"/>
      <c r="LDK323" s="96"/>
      <c r="LDL323" s="96"/>
      <c r="LDM323" s="96"/>
      <c r="LDN323" s="96"/>
      <c r="LDO323" s="96"/>
      <c r="LDP323" s="96"/>
      <c r="LDQ323" s="96"/>
      <c r="LDR323" s="96"/>
      <c r="LDS323" s="96"/>
      <c r="LDT323" s="96"/>
      <c r="LDU323" s="96"/>
      <c r="LDV323" s="96"/>
      <c r="LDW323" s="96"/>
      <c r="LDX323" s="96"/>
      <c r="LDY323" s="96"/>
      <c r="LDZ323" s="96"/>
      <c r="LEA323" s="96"/>
      <c r="LEB323" s="96"/>
      <c r="LEC323" s="96"/>
      <c r="LED323" s="96"/>
      <c r="LEE323" s="96"/>
      <c r="LEF323" s="96"/>
      <c r="LEG323" s="96"/>
      <c r="LEH323" s="96"/>
      <c r="LEI323" s="96"/>
      <c r="LEJ323" s="96"/>
      <c r="LEK323" s="96"/>
      <c r="LEL323" s="96"/>
      <c r="LEM323" s="96"/>
      <c r="LEN323" s="96"/>
      <c r="LEO323" s="96"/>
      <c r="LEP323" s="96"/>
      <c r="LEQ323" s="96"/>
      <c r="LER323" s="96"/>
      <c r="LES323" s="96"/>
      <c r="LET323" s="96"/>
      <c r="LEU323" s="96"/>
      <c r="LEV323" s="96"/>
      <c r="LEW323" s="96"/>
      <c r="LEX323" s="96"/>
      <c r="LEY323" s="96"/>
      <c r="LEZ323" s="96"/>
      <c r="LFA323" s="96"/>
      <c r="LFB323" s="96"/>
      <c r="LFC323" s="96"/>
      <c r="LFD323" s="96"/>
      <c r="LFE323" s="96"/>
      <c r="LFF323" s="96"/>
      <c r="LFG323" s="96"/>
      <c r="LFH323" s="96"/>
      <c r="LFI323" s="96"/>
      <c r="LFJ323" s="96"/>
      <c r="LFK323" s="96"/>
      <c r="LFL323" s="96"/>
      <c r="LFM323" s="96"/>
      <c r="LFN323" s="96"/>
      <c r="LFO323" s="96"/>
      <c r="LFP323" s="96"/>
      <c r="LFQ323" s="96"/>
      <c r="LFR323" s="96"/>
      <c r="LFS323" s="96"/>
      <c r="LFT323" s="96"/>
      <c r="LFU323" s="96"/>
      <c r="LFV323" s="96"/>
      <c r="LFW323" s="96"/>
      <c r="LFX323" s="96"/>
      <c r="LFY323" s="96"/>
      <c r="LFZ323" s="96"/>
      <c r="LGA323" s="96"/>
      <c r="LGB323" s="96"/>
      <c r="LGC323" s="96"/>
      <c r="LGD323" s="96"/>
      <c r="LGE323" s="96"/>
      <c r="LGF323" s="96"/>
      <c r="LGG323" s="96"/>
      <c r="LGH323" s="96"/>
      <c r="LGI323" s="96"/>
      <c r="LGJ323" s="96"/>
      <c r="LGK323" s="96"/>
      <c r="LGL323" s="96"/>
      <c r="LGM323" s="96"/>
      <c r="LGN323" s="96"/>
      <c r="LGO323" s="96"/>
      <c r="LGP323" s="96"/>
      <c r="LGQ323" s="96"/>
      <c r="LGR323" s="96"/>
      <c r="LGS323" s="96"/>
      <c r="LGT323" s="96"/>
      <c r="LGU323" s="96"/>
      <c r="LGV323" s="96"/>
      <c r="LGW323" s="96"/>
      <c r="LGX323" s="96"/>
      <c r="LGY323" s="96"/>
      <c r="LGZ323" s="96"/>
      <c r="LHA323" s="96"/>
      <c r="LHB323" s="96"/>
      <c r="LHC323" s="96"/>
      <c r="LHD323" s="96"/>
      <c r="LHE323" s="96"/>
      <c r="LHF323" s="96"/>
      <c r="LHG323" s="96"/>
      <c r="LHH323" s="96"/>
      <c r="LHI323" s="96"/>
      <c r="LHJ323" s="96"/>
      <c r="LHK323" s="96"/>
      <c r="LHL323" s="96"/>
      <c r="LHM323" s="96"/>
      <c r="LHN323" s="96"/>
      <c r="LHO323" s="96"/>
      <c r="LHP323" s="96"/>
      <c r="LHQ323" s="96"/>
      <c r="LHR323" s="96"/>
      <c r="LHS323" s="96"/>
      <c r="LHT323" s="96"/>
      <c r="LHU323" s="96"/>
      <c r="LHV323" s="96"/>
      <c r="LHW323" s="96"/>
      <c r="LHX323" s="96"/>
      <c r="LHY323" s="96"/>
      <c r="LHZ323" s="96"/>
      <c r="LIA323" s="96"/>
      <c r="LIB323" s="96"/>
      <c r="LIC323" s="96"/>
      <c r="LID323" s="96"/>
      <c r="LIE323" s="96"/>
      <c r="LIF323" s="96"/>
      <c r="LIG323" s="96"/>
      <c r="LIH323" s="96"/>
      <c r="LII323" s="96"/>
      <c r="LIJ323" s="96"/>
      <c r="LIK323" s="96"/>
      <c r="LIL323" s="96"/>
      <c r="LIM323" s="96"/>
      <c r="LIN323" s="96"/>
      <c r="LIO323" s="96"/>
      <c r="LIP323" s="96"/>
      <c r="LIQ323" s="96"/>
      <c r="LIR323" s="96"/>
      <c r="LIS323" s="96"/>
      <c r="LIT323" s="96"/>
      <c r="LIU323" s="96"/>
      <c r="LIV323" s="96"/>
      <c r="LIW323" s="96"/>
      <c r="LIX323" s="96"/>
      <c r="LIY323" s="96"/>
      <c r="LIZ323" s="96"/>
      <c r="LJA323" s="96"/>
      <c r="LJB323" s="96"/>
      <c r="LJC323" s="96"/>
      <c r="LJD323" s="96"/>
      <c r="LJE323" s="96"/>
      <c r="LJF323" s="96"/>
      <c r="LJG323" s="96"/>
      <c r="LJH323" s="96"/>
      <c r="LJI323" s="96"/>
      <c r="LJJ323" s="96"/>
      <c r="LJK323" s="96"/>
      <c r="LJL323" s="96"/>
      <c r="LJM323" s="96"/>
      <c r="LJN323" s="96"/>
      <c r="LJO323" s="96"/>
      <c r="LJP323" s="96"/>
      <c r="LJQ323" s="96"/>
      <c r="LJR323" s="96"/>
      <c r="LJS323" s="96"/>
      <c r="LJT323" s="96"/>
      <c r="LJU323" s="96"/>
      <c r="LJV323" s="96"/>
      <c r="LJW323" s="96"/>
      <c r="LJX323" s="96"/>
      <c r="LJY323" s="96"/>
      <c r="LJZ323" s="96"/>
      <c r="LKA323" s="96"/>
      <c r="LKB323" s="96"/>
      <c r="LKC323" s="96"/>
      <c r="LKD323" s="96"/>
      <c r="LKE323" s="96"/>
      <c r="LKF323" s="96"/>
      <c r="LKG323" s="96"/>
      <c r="LKH323" s="96"/>
      <c r="LKI323" s="96"/>
      <c r="LKJ323" s="96"/>
      <c r="LKK323" s="96"/>
      <c r="LKL323" s="96"/>
      <c r="LKM323" s="96"/>
      <c r="LKN323" s="96"/>
      <c r="LKO323" s="96"/>
      <c r="LKP323" s="96"/>
      <c r="LKQ323" s="96"/>
      <c r="LKR323" s="96"/>
      <c r="LKS323" s="96"/>
      <c r="LKT323" s="96"/>
      <c r="LKU323" s="96"/>
      <c r="LKV323" s="96"/>
      <c r="LKW323" s="96"/>
      <c r="LKX323" s="96"/>
      <c r="LKY323" s="96"/>
      <c r="LKZ323" s="96"/>
      <c r="LLA323" s="96"/>
      <c r="LLB323" s="96"/>
      <c r="LLC323" s="96"/>
      <c r="LLD323" s="96"/>
      <c r="LLE323" s="96"/>
      <c r="LLF323" s="96"/>
      <c r="LLG323" s="96"/>
      <c r="LLH323" s="96"/>
      <c r="LLI323" s="96"/>
      <c r="LLJ323" s="96"/>
      <c r="LLK323" s="96"/>
      <c r="LLL323" s="96"/>
      <c r="LLM323" s="96"/>
      <c r="LLN323" s="96"/>
      <c r="LLO323" s="96"/>
      <c r="LLP323" s="96"/>
      <c r="LLQ323" s="96"/>
      <c r="LLR323" s="96"/>
      <c r="LLS323" s="96"/>
      <c r="LLT323" s="96"/>
      <c r="LLU323" s="96"/>
      <c r="LLV323" s="96"/>
      <c r="LLW323" s="96"/>
      <c r="LLX323" s="96"/>
      <c r="LLY323" s="96"/>
      <c r="LLZ323" s="96"/>
      <c r="LMA323" s="96"/>
      <c r="LMB323" s="96"/>
      <c r="LMC323" s="96"/>
      <c r="LMD323" s="96"/>
      <c r="LME323" s="96"/>
      <c r="LMF323" s="96"/>
      <c r="LMG323" s="96"/>
      <c r="LMH323" s="96"/>
      <c r="LMI323" s="96"/>
      <c r="LMJ323" s="96"/>
      <c r="LMK323" s="96"/>
      <c r="LML323" s="96"/>
      <c r="LMM323" s="96"/>
      <c r="LMN323" s="96"/>
      <c r="LMO323" s="96"/>
      <c r="LMP323" s="96"/>
      <c r="LMQ323" s="96"/>
      <c r="LMR323" s="96"/>
      <c r="LMS323" s="96"/>
      <c r="LMT323" s="96"/>
      <c r="LMU323" s="96"/>
      <c r="LMV323" s="96"/>
      <c r="LMW323" s="96"/>
      <c r="LMX323" s="96"/>
      <c r="LMY323" s="96"/>
      <c r="LMZ323" s="96"/>
      <c r="LNA323" s="96"/>
      <c r="LNB323" s="96"/>
      <c r="LNC323" s="96"/>
      <c r="LND323" s="96"/>
      <c r="LNE323" s="96"/>
      <c r="LNF323" s="96"/>
      <c r="LNG323" s="96"/>
      <c r="LNH323" s="96"/>
      <c r="LNI323" s="96"/>
      <c r="LNJ323" s="96"/>
      <c r="LNK323" s="96"/>
      <c r="LNL323" s="96"/>
      <c r="LNM323" s="96"/>
      <c r="LNN323" s="96"/>
      <c r="LNO323" s="96"/>
      <c r="LNP323" s="96"/>
      <c r="LNQ323" s="96"/>
      <c r="LNR323" s="96"/>
      <c r="LNS323" s="96"/>
      <c r="LNT323" s="96"/>
      <c r="LNU323" s="96"/>
      <c r="LNV323" s="96"/>
      <c r="LNW323" s="96"/>
      <c r="LNX323" s="96"/>
      <c r="LNY323" s="96"/>
      <c r="LNZ323" s="96"/>
      <c r="LOA323" s="96"/>
      <c r="LOB323" s="96"/>
      <c r="LOC323" s="96"/>
      <c r="LOD323" s="96"/>
      <c r="LOE323" s="96"/>
      <c r="LOF323" s="96"/>
      <c r="LOG323" s="96"/>
      <c r="LOH323" s="96"/>
      <c r="LOI323" s="96"/>
      <c r="LOJ323" s="96"/>
      <c r="LOK323" s="96"/>
      <c r="LOL323" s="96"/>
      <c r="LOM323" s="96"/>
      <c r="LON323" s="96"/>
      <c r="LOO323" s="96"/>
      <c r="LOP323" s="96"/>
      <c r="LOQ323" s="96"/>
      <c r="LOR323" s="96"/>
      <c r="LOS323" s="96"/>
      <c r="LOT323" s="96"/>
      <c r="LOU323" s="96"/>
      <c r="LOV323" s="96"/>
      <c r="LOW323" s="96"/>
      <c r="LOX323" s="96"/>
      <c r="LOY323" s="96"/>
      <c r="LOZ323" s="96"/>
      <c r="LPA323" s="96"/>
      <c r="LPB323" s="96"/>
      <c r="LPC323" s="96"/>
      <c r="LPD323" s="96"/>
      <c r="LPE323" s="96"/>
      <c r="LPF323" s="96"/>
      <c r="LPG323" s="96"/>
      <c r="LPH323" s="96"/>
      <c r="LPI323" s="96"/>
      <c r="LPJ323" s="96"/>
      <c r="LPK323" s="96"/>
      <c r="LPL323" s="96"/>
      <c r="LPM323" s="96"/>
      <c r="LPN323" s="96"/>
      <c r="LPO323" s="96"/>
      <c r="LPP323" s="96"/>
      <c r="LPQ323" s="96"/>
      <c r="LPR323" s="96"/>
      <c r="LPS323" s="96"/>
      <c r="LPT323" s="96"/>
      <c r="LPU323" s="96"/>
      <c r="LPV323" s="96"/>
      <c r="LPW323" s="96"/>
      <c r="LPX323" s="96"/>
      <c r="LPY323" s="96"/>
      <c r="LPZ323" s="96"/>
      <c r="LQA323" s="96"/>
      <c r="LQB323" s="96"/>
      <c r="LQC323" s="96"/>
      <c r="LQD323" s="96"/>
      <c r="LQE323" s="96"/>
      <c r="LQF323" s="96"/>
      <c r="LQG323" s="96"/>
      <c r="LQH323" s="96"/>
      <c r="LQI323" s="96"/>
      <c r="LQJ323" s="96"/>
      <c r="LQK323" s="96"/>
      <c r="LQL323" s="96"/>
      <c r="LQM323" s="96"/>
      <c r="LQN323" s="96"/>
      <c r="LQO323" s="96"/>
      <c r="LQP323" s="96"/>
      <c r="LQQ323" s="96"/>
      <c r="LQR323" s="96"/>
      <c r="LQS323" s="96"/>
      <c r="LQT323" s="96"/>
      <c r="LQU323" s="96"/>
      <c r="LQV323" s="96"/>
      <c r="LQW323" s="96"/>
      <c r="LQX323" s="96"/>
      <c r="LQY323" s="96"/>
      <c r="LQZ323" s="96"/>
      <c r="LRA323" s="96"/>
      <c r="LRB323" s="96"/>
      <c r="LRC323" s="96"/>
      <c r="LRD323" s="96"/>
      <c r="LRE323" s="96"/>
      <c r="LRF323" s="96"/>
      <c r="LRG323" s="96"/>
      <c r="LRH323" s="96"/>
      <c r="LRI323" s="96"/>
      <c r="LRJ323" s="96"/>
      <c r="LRK323" s="96"/>
      <c r="LRL323" s="96"/>
      <c r="LRM323" s="96"/>
      <c r="LRN323" s="96"/>
      <c r="LRO323" s="96"/>
      <c r="LRP323" s="96"/>
      <c r="LRQ323" s="96"/>
      <c r="LRR323" s="96"/>
      <c r="LRS323" s="96"/>
      <c r="LRT323" s="96"/>
      <c r="LRU323" s="96"/>
      <c r="LRV323" s="96"/>
      <c r="LRW323" s="96"/>
      <c r="LRX323" s="96"/>
      <c r="LRY323" s="96"/>
      <c r="LRZ323" s="96"/>
      <c r="LSA323" s="96"/>
      <c r="LSB323" s="96"/>
      <c r="LSC323" s="96"/>
      <c r="LSD323" s="96"/>
      <c r="LSE323" s="96"/>
      <c r="LSF323" s="96"/>
      <c r="LSG323" s="96"/>
      <c r="LSH323" s="96"/>
      <c r="LSI323" s="96"/>
      <c r="LSJ323" s="96"/>
      <c r="LSK323" s="96"/>
      <c r="LSL323" s="96"/>
      <c r="LSM323" s="96"/>
      <c r="LSN323" s="96"/>
      <c r="LSO323" s="96"/>
      <c r="LSP323" s="96"/>
      <c r="LSQ323" s="96"/>
      <c r="LSR323" s="96"/>
      <c r="LSS323" s="96"/>
      <c r="LST323" s="96"/>
      <c r="LSU323" s="96"/>
      <c r="LSV323" s="96"/>
      <c r="LSW323" s="96"/>
      <c r="LSX323" s="96"/>
      <c r="LSY323" s="96"/>
      <c r="LSZ323" s="96"/>
      <c r="LTA323" s="96"/>
      <c r="LTB323" s="96"/>
      <c r="LTC323" s="96"/>
      <c r="LTD323" s="96"/>
      <c r="LTE323" s="96"/>
      <c r="LTF323" s="96"/>
      <c r="LTG323" s="96"/>
      <c r="LTH323" s="96"/>
      <c r="LTI323" s="96"/>
      <c r="LTJ323" s="96"/>
      <c r="LTK323" s="96"/>
      <c r="LTL323" s="96"/>
      <c r="LTM323" s="96"/>
      <c r="LTN323" s="96"/>
      <c r="LTO323" s="96"/>
      <c r="LTP323" s="96"/>
      <c r="LTQ323" s="96"/>
      <c r="LTR323" s="96"/>
      <c r="LTS323" s="96"/>
      <c r="LTT323" s="96"/>
      <c r="LTU323" s="96"/>
      <c r="LTV323" s="96"/>
      <c r="LTW323" s="96"/>
      <c r="LTX323" s="96"/>
      <c r="LTY323" s="96"/>
      <c r="LTZ323" s="96"/>
      <c r="LUA323" s="96"/>
      <c r="LUB323" s="96"/>
      <c r="LUC323" s="96"/>
      <c r="LUD323" s="96"/>
      <c r="LUE323" s="96"/>
      <c r="LUF323" s="96"/>
      <c r="LUG323" s="96"/>
      <c r="LUH323" s="96"/>
      <c r="LUI323" s="96"/>
      <c r="LUJ323" s="96"/>
      <c r="LUK323" s="96"/>
      <c r="LUL323" s="96"/>
      <c r="LUM323" s="96"/>
      <c r="LUN323" s="96"/>
      <c r="LUO323" s="96"/>
      <c r="LUP323" s="96"/>
      <c r="LUQ323" s="96"/>
      <c r="LUR323" s="96"/>
      <c r="LUS323" s="96"/>
      <c r="LUT323" s="96"/>
      <c r="LUU323" s="96"/>
      <c r="LUV323" s="96"/>
      <c r="LUW323" s="96"/>
      <c r="LUX323" s="96"/>
      <c r="LUY323" s="96"/>
      <c r="LUZ323" s="96"/>
      <c r="LVA323" s="96"/>
      <c r="LVB323" s="96"/>
      <c r="LVC323" s="96"/>
      <c r="LVD323" s="96"/>
      <c r="LVE323" s="96"/>
      <c r="LVF323" s="96"/>
      <c r="LVG323" s="96"/>
      <c r="LVH323" s="96"/>
      <c r="LVI323" s="96"/>
      <c r="LVJ323" s="96"/>
      <c r="LVK323" s="96"/>
      <c r="LVL323" s="96"/>
      <c r="LVM323" s="96"/>
      <c r="LVN323" s="96"/>
      <c r="LVO323" s="96"/>
      <c r="LVP323" s="96"/>
      <c r="LVQ323" s="96"/>
      <c r="LVR323" s="96"/>
      <c r="LVS323" s="96"/>
      <c r="LVT323" s="96"/>
      <c r="LVU323" s="96"/>
      <c r="LVV323" s="96"/>
      <c r="LVW323" s="96"/>
      <c r="LVX323" s="96"/>
      <c r="LVY323" s="96"/>
      <c r="LVZ323" s="96"/>
      <c r="LWA323" s="96"/>
      <c r="LWB323" s="96"/>
      <c r="LWC323" s="96"/>
      <c r="LWD323" s="96"/>
      <c r="LWE323" s="96"/>
      <c r="LWF323" s="96"/>
      <c r="LWG323" s="96"/>
      <c r="LWH323" s="96"/>
      <c r="LWI323" s="96"/>
      <c r="LWJ323" s="96"/>
      <c r="LWK323" s="96"/>
      <c r="LWL323" s="96"/>
      <c r="LWM323" s="96"/>
      <c r="LWN323" s="96"/>
      <c r="LWO323" s="96"/>
      <c r="LWP323" s="96"/>
      <c r="LWQ323" s="96"/>
      <c r="LWR323" s="96"/>
      <c r="LWS323" s="96"/>
      <c r="LWT323" s="96"/>
      <c r="LWU323" s="96"/>
      <c r="LWV323" s="96"/>
      <c r="LWW323" s="96"/>
      <c r="LWX323" s="96"/>
      <c r="LWY323" s="96"/>
      <c r="LWZ323" s="96"/>
      <c r="LXA323" s="96"/>
      <c r="LXB323" s="96"/>
      <c r="LXC323" s="96"/>
      <c r="LXD323" s="96"/>
      <c r="LXE323" s="96"/>
      <c r="LXF323" s="96"/>
      <c r="LXG323" s="96"/>
      <c r="LXH323" s="96"/>
      <c r="LXI323" s="96"/>
      <c r="LXJ323" s="96"/>
      <c r="LXK323" s="96"/>
      <c r="LXL323" s="96"/>
      <c r="LXM323" s="96"/>
      <c r="LXN323" s="96"/>
      <c r="LXO323" s="96"/>
      <c r="LXP323" s="96"/>
      <c r="LXQ323" s="96"/>
      <c r="LXR323" s="96"/>
      <c r="LXS323" s="96"/>
      <c r="LXT323" s="96"/>
      <c r="LXU323" s="96"/>
      <c r="LXV323" s="96"/>
      <c r="LXW323" s="96"/>
      <c r="LXX323" s="96"/>
      <c r="LXY323" s="96"/>
      <c r="LXZ323" s="96"/>
      <c r="LYA323" s="96"/>
      <c r="LYB323" s="96"/>
      <c r="LYC323" s="96"/>
      <c r="LYD323" s="96"/>
      <c r="LYE323" s="96"/>
      <c r="LYF323" s="96"/>
      <c r="LYG323" s="96"/>
      <c r="LYH323" s="96"/>
      <c r="LYI323" s="96"/>
      <c r="LYJ323" s="96"/>
      <c r="LYK323" s="96"/>
      <c r="LYL323" s="96"/>
      <c r="LYM323" s="96"/>
      <c r="LYN323" s="96"/>
      <c r="LYO323" s="96"/>
      <c r="LYP323" s="96"/>
      <c r="LYQ323" s="96"/>
      <c r="LYR323" s="96"/>
      <c r="LYS323" s="96"/>
      <c r="LYT323" s="96"/>
      <c r="LYU323" s="96"/>
      <c r="LYV323" s="96"/>
      <c r="LYW323" s="96"/>
      <c r="LYX323" s="96"/>
      <c r="LYY323" s="96"/>
      <c r="LYZ323" s="96"/>
      <c r="LZA323" s="96"/>
      <c r="LZB323" s="96"/>
      <c r="LZC323" s="96"/>
      <c r="LZD323" s="96"/>
      <c r="LZE323" s="96"/>
      <c r="LZF323" s="96"/>
      <c r="LZG323" s="96"/>
      <c r="LZH323" s="96"/>
      <c r="LZI323" s="96"/>
      <c r="LZJ323" s="96"/>
      <c r="LZK323" s="96"/>
      <c r="LZL323" s="96"/>
      <c r="LZM323" s="96"/>
      <c r="LZN323" s="96"/>
      <c r="LZO323" s="96"/>
      <c r="LZP323" s="96"/>
      <c r="LZQ323" s="96"/>
      <c r="LZR323" s="96"/>
      <c r="LZS323" s="96"/>
      <c r="LZT323" s="96"/>
      <c r="LZU323" s="96"/>
      <c r="LZV323" s="96"/>
      <c r="LZW323" s="96"/>
      <c r="LZX323" s="96"/>
      <c r="LZY323" s="96"/>
      <c r="LZZ323" s="96"/>
      <c r="MAA323" s="96"/>
      <c r="MAB323" s="96"/>
      <c r="MAC323" s="96"/>
      <c r="MAD323" s="96"/>
      <c r="MAE323" s="96"/>
      <c r="MAF323" s="96"/>
      <c r="MAG323" s="96"/>
      <c r="MAH323" s="96"/>
      <c r="MAI323" s="96"/>
      <c r="MAJ323" s="96"/>
      <c r="MAK323" s="96"/>
      <c r="MAL323" s="96"/>
      <c r="MAM323" s="96"/>
      <c r="MAN323" s="96"/>
      <c r="MAO323" s="96"/>
      <c r="MAP323" s="96"/>
      <c r="MAQ323" s="96"/>
      <c r="MAR323" s="96"/>
      <c r="MAS323" s="96"/>
      <c r="MAT323" s="96"/>
      <c r="MAU323" s="96"/>
      <c r="MAV323" s="96"/>
      <c r="MAW323" s="96"/>
      <c r="MAX323" s="96"/>
      <c r="MAY323" s="96"/>
      <c r="MAZ323" s="96"/>
      <c r="MBA323" s="96"/>
      <c r="MBB323" s="96"/>
      <c r="MBC323" s="96"/>
      <c r="MBD323" s="96"/>
      <c r="MBE323" s="96"/>
      <c r="MBF323" s="96"/>
      <c r="MBG323" s="96"/>
      <c r="MBH323" s="96"/>
      <c r="MBI323" s="96"/>
      <c r="MBJ323" s="96"/>
      <c r="MBK323" s="96"/>
      <c r="MBL323" s="96"/>
      <c r="MBM323" s="96"/>
      <c r="MBN323" s="96"/>
      <c r="MBO323" s="96"/>
      <c r="MBP323" s="96"/>
      <c r="MBQ323" s="96"/>
      <c r="MBR323" s="96"/>
      <c r="MBS323" s="96"/>
      <c r="MBT323" s="96"/>
      <c r="MBU323" s="96"/>
      <c r="MBV323" s="96"/>
      <c r="MBW323" s="96"/>
      <c r="MBX323" s="96"/>
      <c r="MBY323" s="96"/>
      <c r="MBZ323" s="96"/>
      <c r="MCA323" s="96"/>
      <c r="MCB323" s="96"/>
      <c r="MCC323" s="96"/>
      <c r="MCD323" s="96"/>
      <c r="MCE323" s="96"/>
      <c r="MCF323" s="96"/>
      <c r="MCG323" s="96"/>
      <c r="MCH323" s="96"/>
      <c r="MCI323" s="96"/>
      <c r="MCJ323" s="96"/>
      <c r="MCK323" s="96"/>
      <c r="MCL323" s="96"/>
      <c r="MCM323" s="96"/>
      <c r="MCN323" s="96"/>
      <c r="MCO323" s="96"/>
      <c r="MCP323" s="96"/>
      <c r="MCQ323" s="96"/>
      <c r="MCR323" s="96"/>
      <c r="MCS323" s="96"/>
      <c r="MCT323" s="96"/>
      <c r="MCU323" s="96"/>
      <c r="MCV323" s="96"/>
      <c r="MCW323" s="96"/>
      <c r="MCX323" s="96"/>
      <c r="MCY323" s="96"/>
      <c r="MCZ323" s="96"/>
      <c r="MDA323" s="96"/>
      <c r="MDB323" s="96"/>
      <c r="MDC323" s="96"/>
      <c r="MDD323" s="96"/>
      <c r="MDE323" s="96"/>
      <c r="MDF323" s="96"/>
      <c r="MDG323" s="96"/>
      <c r="MDH323" s="96"/>
      <c r="MDI323" s="96"/>
      <c r="MDJ323" s="96"/>
      <c r="MDK323" s="96"/>
      <c r="MDL323" s="96"/>
      <c r="MDM323" s="96"/>
      <c r="MDN323" s="96"/>
      <c r="MDO323" s="96"/>
      <c r="MDP323" s="96"/>
      <c r="MDQ323" s="96"/>
      <c r="MDR323" s="96"/>
      <c r="MDS323" s="96"/>
      <c r="MDT323" s="96"/>
      <c r="MDU323" s="96"/>
      <c r="MDV323" s="96"/>
      <c r="MDW323" s="96"/>
      <c r="MDX323" s="96"/>
      <c r="MDY323" s="96"/>
      <c r="MDZ323" s="96"/>
      <c r="MEA323" s="96"/>
      <c r="MEB323" s="96"/>
      <c r="MEC323" s="96"/>
      <c r="MED323" s="96"/>
      <c r="MEE323" s="96"/>
      <c r="MEF323" s="96"/>
      <c r="MEG323" s="96"/>
      <c r="MEH323" s="96"/>
      <c r="MEI323" s="96"/>
      <c r="MEJ323" s="96"/>
      <c r="MEK323" s="96"/>
      <c r="MEL323" s="96"/>
      <c r="MEM323" s="96"/>
      <c r="MEN323" s="96"/>
      <c r="MEO323" s="96"/>
      <c r="MEP323" s="96"/>
      <c r="MEQ323" s="96"/>
      <c r="MER323" s="96"/>
      <c r="MES323" s="96"/>
      <c r="MET323" s="96"/>
      <c r="MEU323" s="96"/>
      <c r="MEV323" s="96"/>
      <c r="MEW323" s="96"/>
      <c r="MEX323" s="96"/>
      <c r="MEY323" s="96"/>
      <c r="MEZ323" s="96"/>
      <c r="MFA323" s="96"/>
      <c r="MFB323" s="96"/>
      <c r="MFC323" s="96"/>
      <c r="MFD323" s="96"/>
      <c r="MFE323" s="96"/>
      <c r="MFF323" s="96"/>
      <c r="MFG323" s="96"/>
      <c r="MFH323" s="96"/>
      <c r="MFI323" s="96"/>
      <c r="MFJ323" s="96"/>
      <c r="MFK323" s="96"/>
      <c r="MFL323" s="96"/>
      <c r="MFM323" s="96"/>
      <c r="MFN323" s="96"/>
      <c r="MFO323" s="96"/>
      <c r="MFP323" s="96"/>
      <c r="MFQ323" s="96"/>
      <c r="MFR323" s="96"/>
      <c r="MFS323" s="96"/>
      <c r="MFT323" s="96"/>
      <c r="MFU323" s="96"/>
      <c r="MFV323" s="96"/>
      <c r="MFW323" s="96"/>
      <c r="MFX323" s="96"/>
      <c r="MFY323" s="96"/>
      <c r="MFZ323" s="96"/>
      <c r="MGA323" s="96"/>
      <c r="MGB323" s="96"/>
      <c r="MGC323" s="96"/>
      <c r="MGD323" s="96"/>
      <c r="MGE323" s="96"/>
      <c r="MGF323" s="96"/>
      <c r="MGG323" s="96"/>
      <c r="MGH323" s="96"/>
      <c r="MGI323" s="96"/>
      <c r="MGJ323" s="96"/>
      <c r="MGK323" s="96"/>
      <c r="MGL323" s="96"/>
      <c r="MGM323" s="96"/>
      <c r="MGN323" s="96"/>
      <c r="MGO323" s="96"/>
      <c r="MGP323" s="96"/>
      <c r="MGQ323" s="96"/>
      <c r="MGR323" s="96"/>
      <c r="MGS323" s="96"/>
      <c r="MGT323" s="96"/>
      <c r="MGU323" s="96"/>
      <c r="MGV323" s="96"/>
      <c r="MGW323" s="96"/>
      <c r="MGX323" s="96"/>
      <c r="MGY323" s="96"/>
      <c r="MGZ323" s="96"/>
      <c r="MHA323" s="96"/>
      <c r="MHB323" s="96"/>
      <c r="MHC323" s="96"/>
      <c r="MHD323" s="96"/>
      <c r="MHE323" s="96"/>
      <c r="MHF323" s="96"/>
      <c r="MHG323" s="96"/>
      <c r="MHH323" s="96"/>
      <c r="MHI323" s="96"/>
      <c r="MHJ323" s="96"/>
      <c r="MHK323" s="96"/>
      <c r="MHL323" s="96"/>
      <c r="MHM323" s="96"/>
      <c r="MHN323" s="96"/>
      <c r="MHO323" s="96"/>
      <c r="MHP323" s="96"/>
      <c r="MHQ323" s="96"/>
      <c r="MHR323" s="96"/>
      <c r="MHS323" s="96"/>
      <c r="MHT323" s="96"/>
      <c r="MHU323" s="96"/>
      <c r="MHV323" s="96"/>
      <c r="MHW323" s="96"/>
      <c r="MHX323" s="96"/>
      <c r="MHY323" s="96"/>
      <c r="MHZ323" s="96"/>
      <c r="MIA323" s="96"/>
      <c r="MIB323" s="96"/>
      <c r="MIC323" s="96"/>
      <c r="MID323" s="96"/>
      <c r="MIE323" s="96"/>
      <c r="MIF323" s="96"/>
      <c r="MIG323" s="96"/>
      <c r="MIH323" s="96"/>
      <c r="MII323" s="96"/>
      <c r="MIJ323" s="96"/>
      <c r="MIK323" s="96"/>
      <c r="MIL323" s="96"/>
      <c r="MIM323" s="96"/>
      <c r="MIN323" s="96"/>
      <c r="MIO323" s="96"/>
      <c r="MIP323" s="96"/>
      <c r="MIQ323" s="96"/>
      <c r="MIR323" s="96"/>
      <c r="MIS323" s="96"/>
      <c r="MIT323" s="96"/>
      <c r="MIU323" s="96"/>
      <c r="MIV323" s="96"/>
      <c r="MIW323" s="96"/>
      <c r="MIX323" s="96"/>
      <c r="MIY323" s="96"/>
      <c r="MIZ323" s="96"/>
      <c r="MJA323" s="96"/>
      <c r="MJB323" s="96"/>
      <c r="MJC323" s="96"/>
      <c r="MJD323" s="96"/>
      <c r="MJE323" s="96"/>
      <c r="MJF323" s="96"/>
      <c r="MJG323" s="96"/>
      <c r="MJH323" s="96"/>
      <c r="MJI323" s="96"/>
      <c r="MJJ323" s="96"/>
      <c r="MJK323" s="96"/>
      <c r="MJL323" s="96"/>
      <c r="MJM323" s="96"/>
      <c r="MJN323" s="96"/>
      <c r="MJO323" s="96"/>
      <c r="MJP323" s="96"/>
      <c r="MJQ323" s="96"/>
      <c r="MJR323" s="96"/>
      <c r="MJS323" s="96"/>
      <c r="MJT323" s="96"/>
      <c r="MJU323" s="96"/>
      <c r="MJV323" s="96"/>
      <c r="MJW323" s="96"/>
      <c r="MJX323" s="96"/>
      <c r="MJY323" s="96"/>
      <c r="MJZ323" s="96"/>
      <c r="MKA323" s="96"/>
      <c r="MKB323" s="96"/>
      <c r="MKC323" s="96"/>
      <c r="MKD323" s="96"/>
      <c r="MKE323" s="96"/>
      <c r="MKF323" s="96"/>
      <c r="MKG323" s="96"/>
      <c r="MKH323" s="96"/>
      <c r="MKI323" s="96"/>
      <c r="MKJ323" s="96"/>
      <c r="MKK323" s="96"/>
      <c r="MKL323" s="96"/>
      <c r="MKM323" s="96"/>
      <c r="MKN323" s="96"/>
      <c r="MKO323" s="96"/>
      <c r="MKP323" s="96"/>
      <c r="MKQ323" s="96"/>
      <c r="MKR323" s="96"/>
      <c r="MKS323" s="96"/>
      <c r="MKT323" s="96"/>
      <c r="MKU323" s="96"/>
      <c r="MKV323" s="96"/>
      <c r="MKW323" s="96"/>
      <c r="MKX323" s="96"/>
      <c r="MKY323" s="96"/>
      <c r="MKZ323" s="96"/>
      <c r="MLA323" s="96"/>
      <c r="MLB323" s="96"/>
      <c r="MLC323" s="96"/>
      <c r="MLD323" s="96"/>
      <c r="MLE323" s="96"/>
      <c r="MLF323" s="96"/>
      <c r="MLG323" s="96"/>
      <c r="MLH323" s="96"/>
      <c r="MLI323" s="96"/>
      <c r="MLJ323" s="96"/>
      <c r="MLK323" s="96"/>
      <c r="MLL323" s="96"/>
      <c r="MLM323" s="96"/>
      <c r="MLN323" s="96"/>
      <c r="MLO323" s="96"/>
      <c r="MLP323" s="96"/>
      <c r="MLQ323" s="96"/>
      <c r="MLR323" s="96"/>
      <c r="MLS323" s="96"/>
      <c r="MLT323" s="96"/>
      <c r="MLU323" s="96"/>
      <c r="MLV323" s="96"/>
      <c r="MLW323" s="96"/>
      <c r="MLX323" s="96"/>
      <c r="MLY323" s="96"/>
      <c r="MLZ323" s="96"/>
      <c r="MMA323" s="96"/>
      <c r="MMB323" s="96"/>
      <c r="MMC323" s="96"/>
      <c r="MMD323" s="96"/>
      <c r="MME323" s="96"/>
      <c r="MMF323" s="96"/>
      <c r="MMG323" s="96"/>
      <c r="MMH323" s="96"/>
      <c r="MMI323" s="96"/>
      <c r="MMJ323" s="96"/>
      <c r="MMK323" s="96"/>
      <c r="MML323" s="96"/>
      <c r="MMM323" s="96"/>
      <c r="MMN323" s="96"/>
      <c r="MMO323" s="96"/>
      <c r="MMP323" s="96"/>
      <c r="MMQ323" s="96"/>
      <c r="MMR323" s="96"/>
      <c r="MMS323" s="96"/>
      <c r="MMT323" s="96"/>
      <c r="MMU323" s="96"/>
      <c r="MMV323" s="96"/>
      <c r="MMW323" s="96"/>
      <c r="MMX323" s="96"/>
      <c r="MMY323" s="96"/>
      <c r="MMZ323" s="96"/>
      <c r="MNA323" s="96"/>
      <c r="MNB323" s="96"/>
      <c r="MNC323" s="96"/>
      <c r="MND323" s="96"/>
      <c r="MNE323" s="96"/>
      <c r="MNF323" s="96"/>
      <c r="MNG323" s="96"/>
      <c r="MNH323" s="96"/>
      <c r="MNI323" s="96"/>
      <c r="MNJ323" s="96"/>
      <c r="MNK323" s="96"/>
      <c r="MNL323" s="96"/>
      <c r="MNM323" s="96"/>
      <c r="MNN323" s="96"/>
      <c r="MNO323" s="96"/>
      <c r="MNP323" s="96"/>
      <c r="MNQ323" s="96"/>
      <c r="MNR323" s="96"/>
      <c r="MNS323" s="96"/>
      <c r="MNT323" s="96"/>
      <c r="MNU323" s="96"/>
      <c r="MNV323" s="96"/>
      <c r="MNW323" s="96"/>
      <c r="MNX323" s="96"/>
      <c r="MNY323" s="96"/>
      <c r="MNZ323" s="96"/>
      <c r="MOA323" s="96"/>
      <c r="MOB323" s="96"/>
      <c r="MOC323" s="96"/>
      <c r="MOD323" s="96"/>
      <c r="MOE323" s="96"/>
      <c r="MOF323" s="96"/>
      <c r="MOG323" s="96"/>
      <c r="MOH323" s="96"/>
      <c r="MOI323" s="96"/>
      <c r="MOJ323" s="96"/>
      <c r="MOK323" s="96"/>
      <c r="MOL323" s="96"/>
      <c r="MOM323" s="96"/>
      <c r="MON323" s="96"/>
      <c r="MOO323" s="96"/>
      <c r="MOP323" s="96"/>
      <c r="MOQ323" s="96"/>
      <c r="MOR323" s="96"/>
      <c r="MOS323" s="96"/>
      <c r="MOT323" s="96"/>
      <c r="MOU323" s="96"/>
      <c r="MOV323" s="96"/>
      <c r="MOW323" s="96"/>
      <c r="MOX323" s="96"/>
      <c r="MOY323" s="96"/>
      <c r="MOZ323" s="96"/>
      <c r="MPA323" s="96"/>
      <c r="MPB323" s="96"/>
      <c r="MPC323" s="96"/>
      <c r="MPD323" s="96"/>
      <c r="MPE323" s="96"/>
      <c r="MPF323" s="96"/>
      <c r="MPG323" s="96"/>
      <c r="MPH323" s="96"/>
      <c r="MPI323" s="96"/>
      <c r="MPJ323" s="96"/>
      <c r="MPK323" s="96"/>
      <c r="MPL323" s="96"/>
      <c r="MPM323" s="96"/>
      <c r="MPN323" s="96"/>
      <c r="MPO323" s="96"/>
      <c r="MPP323" s="96"/>
      <c r="MPQ323" s="96"/>
      <c r="MPR323" s="96"/>
      <c r="MPS323" s="96"/>
      <c r="MPT323" s="96"/>
      <c r="MPU323" s="96"/>
      <c r="MPV323" s="96"/>
      <c r="MPW323" s="96"/>
      <c r="MPX323" s="96"/>
      <c r="MPY323" s="96"/>
      <c r="MPZ323" s="96"/>
      <c r="MQA323" s="96"/>
      <c r="MQB323" s="96"/>
      <c r="MQC323" s="96"/>
      <c r="MQD323" s="96"/>
      <c r="MQE323" s="96"/>
      <c r="MQF323" s="96"/>
      <c r="MQG323" s="96"/>
      <c r="MQH323" s="96"/>
      <c r="MQI323" s="96"/>
      <c r="MQJ323" s="96"/>
      <c r="MQK323" s="96"/>
      <c r="MQL323" s="96"/>
      <c r="MQM323" s="96"/>
      <c r="MQN323" s="96"/>
      <c r="MQO323" s="96"/>
      <c r="MQP323" s="96"/>
      <c r="MQQ323" s="96"/>
      <c r="MQR323" s="96"/>
      <c r="MQS323" s="96"/>
      <c r="MQT323" s="96"/>
      <c r="MQU323" s="96"/>
      <c r="MQV323" s="96"/>
      <c r="MQW323" s="96"/>
      <c r="MQX323" s="96"/>
      <c r="MQY323" s="96"/>
      <c r="MQZ323" s="96"/>
      <c r="MRA323" s="96"/>
      <c r="MRB323" s="96"/>
      <c r="MRC323" s="96"/>
      <c r="MRD323" s="96"/>
      <c r="MRE323" s="96"/>
      <c r="MRF323" s="96"/>
      <c r="MRG323" s="96"/>
      <c r="MRH323" s="96"/>
      <c r="MRI323" s="96"/>
      <c r="MRJ323" s="96"/>
      <c r="MRK323" s="96"/>
      <c r="MRL323" s="96"/>
      <c r="MRM323" s="96"/>
      <c r="MRN323" s="96"/>
      <c r="MRO323" s="96"/>
      <c r="MRP323" s="96"/>
      <c r="MRQ323" s="96"/>
      <c r="MRR323" s="96"/>
      <c r="MRS323" s="96"/>
      <c r="MRT323" s="96"/>
      <c r="MRU323" s="96"/>
      <c r="MRV323" s="96"/>
      <c r="MRW323" s="96"/>
      <c r="MRX323" s="96"/>
      <c r="MRY323" s="96"/>
      <c r="MRZ323" s="96"/>
      <c r="MSA323" s="96"/>
      <c r="MSB323" s="96"/>
      <c r="MSC323" s="96"/>
      <c r="MSD323" s="96"/>
      <c r="MSE323" s="96"/>
      <c r="MSF323" s="96"/>
      <c r="MSG323" s="96"/>
      <c r="MSH323" s="96"/>
      <c r="MSI323" s="96"/>
      <c r="MSJ323" s="96"/>
      <c r="MSK323" s="96"/>
      <c r="MSL323" s="96"/>
      <c r="MSM323" s="96"/>
      <c r="MSN323" s="96"/>
      <c r="MSO323" s="96"/>
      <c r="MSP323" s="96"/>
      <c r="MSQ323" s="96"/>
      <c r="MSR323" s="96"/>
      <c r="MSS323" s="96"/>
      <c r="MST323" s="96"/>
      <c r="MSU323" s="96"/>
      <c r="MSV323" s="96"/>
      <c r="MSW323" s="96"/>
      <c r="MSX323" s="96"/>
      <c r="MSY323" s="96"/>
      <c r="MSZ323" s="96"/>
      <c r="MTA323" s="96"/>
      <c r="MTB323" s="96"/>
      <c r="MTC323" s="96"/>
      <c r="MTD323" s="96"/>
      <c r="MTE323" s="96"/>
      <c r="MTF323" s="96"/>
      <c r="MTG323" s="96"/>
      <c r="MTH323" s="96"/>
      <c r="MTI323" s="96"/>
      <c r="MTJ323" s="96"/>
      <c r="MTK323" s="96"/>
      <c r="MTL323" s="96"/>
      <c r="MTM323" s="96"/>
      <c r="MTN323" s="96"/>
      <c r="MTO323" s="96"/>
      <c r="MTP323" s="96"/>
      <c r="MTQ323" s="96"/>
      <c r="MTR323" s="96"/>
      <c r="MTS323" s="96"/>
      <c r="MTT323" s="96"/>
      <c r="MTU323" s="96"/>
      <c r="MTV323" s="96"/>
      <c r="MTW323" s="96"/>
      <c r="MTX323" s="96"/>
      <c r="MTY323" s="96"/>
      <c r="MTZ323" s="96"/>
      <c r="MUA323" s="96"/>
      <c r="MUB323" s="96"/>
      <c r="MUC323" s="96"/>
      <c r="MUD323" s="96"/>
      <c r="MUE323" s="96"/>
      <c r="MUF323" s="96"/>
      <c r="MUG323" s="96"/>
      <c r="MUH323" s="96"/>
      <c r="MUI323" s="96"/>
      <c r="MUJ323" s="96"/>
      <c r="MUK323" s="96"/>
      <c r="MUL323" s="96"/>
      <c r="MUM323" s="96"/>
      <c r="MUN323" s="96"/>
      <c r="MUO323" s="96"/>
      <c r="MUP323" s="96"/>
      <c r="MUQ323" s="96"/>
      <c r="MUR323" s="96"/>
      <c r="MUS323" s="96"/>
      <c r="MUT323" s="96"/>
      <c r="MUU323" s="96"/>
      <c r="MUV323" s="96"/>
      <c r="MUW323" s="96"/>
      <c r="MUX323" s="96"/>
      <c r="MUY323" s="96"/>
      <c r="MUZ323" s="96"/>
      <c r="MVA323" s="96"/>
      <c r="MVB323" s="96"/>
      <c r="MVC323" s="96"/>
      <c r="MVD323" s="96"/>
      <c r="MVE323" s="96"/>
      <c r="MVF323" s="96"/>
      <c r="MVG323" s="96"/>
      <c r="MVH323" s="96"/>
      <c r="MVI323" s="96"/>
      <c r="MVJ323" s="96"/>
      <c r="MVK323" s="96"/>
      <c r="MVL323" s="96"/>
      <c r="MVM323" s="96"/>
      <c r="MVN323" s="96"/>
      <c r="MVO323" s="96"/>
      <c r="MVP323" s="96"/>
      <c r="MVQ323" s="96"/>
      <c r="MVR323" s="96"/>
      <c r="MVS323" s="96"/>
      <c r="MVT323" s="96"/>
      <c r="MVU323" s="96"/>
      <c r="MVV323" s="96"/>
      <c r="MVW323" s="96"/>
      <c r="MVX323" s="96"/>
      <c r="MVY323" s="96"/>
      <c r="MVZ323" s="96"/>
      <c r="MWA323" s="96"/>
      <c r="MWB323" s="96"/>
      <c r="MWC323" s="96"/>
      <c r="MWD323" s="96"/>
      <c r="MWE323" s="96"/>
      <c r="MWF323" s="96"/>
      <c r="MWG323" s="96"/>
      <c r="MWH323" s="96"/>
      <c r="MWI323" s="96"/>
      <c r="MWJ323" s="96"/>
      <c r="MWK323" s="96"/>
      <c r="MWL323" s="96"/>
      <c r="MWM323" s="96"/>
      <c r="MWN323" s="96"/>
      <c r="MWO323" s="96"/>
      <c r="MWP323" s="96"/>
      <c r="MWQ323" s="96"/>
      <c r="MWR323" s="96"/>
      <c r="MWS323" s="96"/>
      <c r="MWT323" s="96"/>
      <c r="MWU323" s="96"/>
      <c r="MWV323" s="96"/>
      <c r="MWW323" s="96"/>
      <c r="MWX323" s="96"/>
      <c r="MWY323" s="96"/>
      <c r="MWZ323" s="96"/>
      <c r="MXA323" s="96"/>
      <c r="MXB323" s="96"/>
      <c r="MXC323" s="96"/>
      <c r="MXD323" s="96"/>
      <c r="MXE323" s="96"/>
      <c r="MXF323" s="96"/>
      <c r="MXG323" s="96"/>
      <c r="MXH323" s="96"/>
      <c r="MXI323" s="96"/>
      <c r="MXJ323" s="96"/>
      <c r="MXK323" s="96"/>
      <c r="MXL323" s="96"/>
      <c r="MXM323" s="96"/>
      <c r="MXN323" s="96"/>
      <c r="MXO323" s="96"/>
      <c r="MXP323" s="96"/>
      <c r="MXQ323" s="96"/>
      <c r="MXR323" s="96"/>
      <c r="MXS323" s="96"/>
      <c r="MXT323" s="96"/>
      <c r="MXU323" s="96"/>
      <c r="MXV323" s="96"/>
      <c r="MXW323" s="96"/>
      <c r="MXX323" s="96"/>
      <c r="MXY323" s="96"/>
      <c r="MXZ323" s="96"/>
      <c r="MYA323" s="96"/>
      <c r="MYB323" s="96"/>
      <c r="MYC323" s="96"/>
      <c r="MYD323" s="96"/>
      <c r="MYE323" s="96"/>
      <c r="MYF323" s="96"/>
      <c r="MYG323" s="96"/>
      <c r="MYH323" s="96"/>
      <c r="MYI323" s="96"/>
      <c r="MYJ323" s="96"/>
      <c r="MYK323" s="96"/>
      <c r="MYL323" s="96"/>
      <c r="MYM323" s="96"/>
      <c r="MYN323" s="96"/>
      <c r="MYO323" s="96"/>
      <c r="MYP323" s="96"/>
      <c r="MYQ323" s="96"/>
      <c r="MYR323" s="96"/>
      <c r="MYS323" s="96"/>
      <c r="MYT323" s="96"/>
      <c r="MYU323" s="96"/>
      <c r="MYV323" s="96"/>
      <c r="MYW323" s="96"/>
      <c r="MYX323" s="96"/>
      <c r="MYY323" s="96"/>
      <c r="MYZ323" s="96"/>
      <c r="MZA323" s="96"/>
      <c r="MZB323" s="96"/>
      <c r="MZC323" s="96"/>
      <c r="MZD323" s="96"/>
      <c r="MZE323" s="96"/>
      <c r="MZF323" s="96"/>
      <c r="MZG323" s="96"/>
      <c r="MZH323" s="96"/>
      <c r="MZI323" s="96"/>
      <c r="MZJ323" s="96"/>
      <c r="MZK323" s="96"/>
      <c r="MZL323" s="96"/>
      <c r="MZM323" s="96"/>
      <c r="MZN323" s="96"/>
      <c r="MZO323" s="96"/>
      <c r="MZP323" s="96"/>
      <c r="MZQ323" s="96"/>
      <c r="MZR323" s="96"/>
      <c r="MZS323" s="96"/>
      <c r="MZT323" s="96"/>
      <c r="MZU323" s="96"/>
      <c r="MZV323" s="96"/>
      <c r="MZW323" s="96"/>
      <c r="MZX323" s="96"/>
      <c r="MZY323" s="96"/>
      <c r="MZZ323" s="96"/>
      <c r="NAA323" s="96"/>
      <c r="NAB323" s="96"/>
      <c r="NAC323" s="96"/>
      <c r="NAD323" s="96"/>
      <c r="NAE323" s="96"/>
      <c r="NAF323" s="96"/>
      <c r="NAG323" s="96"/>
      <c r="NAH323" s="96"/>
      <c r="NAI323" s="96"/>
      <c r="NAJ323" s="96"/>
      <c r="NAK323" s="96"/>
      <c r="NAL323" s="96"/>
      <c r="NAM323" s="96"/>
      <c r="NAN323" s="96"/>
      <c r="NAO323" s="96"/>
      <c r="NAP323" s="96"/>
      <c r="NAQ323" s="96"/>
      <c r="NAR323" s="96"/>
      <c r="NAS323" s="96"/>
      <c r="NAT323" s="96"/>
      <c r="NAU323" s="96"/>
      <c r="NAV323" s="96"/>
      <c r="NAW323" s="96"/>
      <c r="NAX323" s="96"/>
      <c r="NAY323" s="96"/>
      <c r="NAZ323" s="96"/>
      <c r="NBA323" s="96"/>
      <c r="NBB323" s="96"/>
      <c r="NBC323" s="96"/>
      <c r="NBD323" s="96"/>
      <c r="NBE323" s="96"/>
      <c r="NBF323" s="96"/>
      <c r="NBG323" s="96"/>
      <c r="NBH323" s="96"/>
      <c r="NBI323" s="96"/>
      <c r="NBJ323" s="96"/>
      <c r="NBK323" s="96"/>
      <c r="NBL323" s="96"/>
      <c r="NBM323" s="96"/>
      <c r="NBN323" s="96"/>
      <c r="NBO323" s="96"/>
      <c r="NBP323" s="96"/>
      <c r="NBQ323" s="96"/>
      <c r="NBR323" s="96"/>
      <c r="NBS323" s="96"/>
      <c r="NBT323" s="96"/>
      <c r="NBU323" s="96"/>
      <c r="NBV323" s="96"/>
      <c r="NBW323" s="96"/>
      <c r="NBX323" s="96"/>
      <c r="NBY323" s="96"/>
      <c r="NBZ323" s="96"/>
      <c r="NCA323" s="96"/>
      <c r="NCB323" s="96"/>
      <c r="NCC323" s="96"/>
      <c r="NCD323" s="96"/>
      <c r="NCE323" s="96"/>
      <c r="NCF323" s="96"/>
      <c r="NCG323" s="96"/>
      <c r="NCH323" s="96"/>
      <c r="NCI323" s="96"/>
      <c r="NCJ323" s="96"/>
      <c r="NCK323" s="96"/>
      <c r="NCL323" s="96"/>
      <c r="NCM323" s="96"/>
      <c r="NCN323" s="96"/>
      <c r="NCO323" s="96"/>
      <c r="NCP323" s="96"/>
      <c r="NCQ323" s="96"/>
      <c r="NCR323" s="96"/>
      <c r="NCS323" s="96"/>
      <c r="NCT323" s="96"/>
      <c r="NCU323" s="96"/>
      <c r="NCV323" s="96"/>
      <c r="NCW323" s="96"/>
      <c r="NCX323" s="96"/>
      <c r="NCY323" s="96"/>
      <c r="NCZ323" s="96"/>
      <c r="NDA323" s="96"/>
      <c r="NDB323" s="96"/>
      <c r="NDC323" s="96"/>
      <c r="NDD323" s="96"/>
      <c r="NDE323" s="96"/>
      <c r="NDF323" s="96"/>
      <c r="NDG323" s="96"/>
      <c r="NDH323" s="96"/>
      <c r="NDI323" s="96"/>
      <c r="NDJ323" s="96"/>
      <c r="NDK323" s="96"/>
      <c r="NDL323" s="96"/>
      <c r="NDM323" s="96"/>
      <c r="NDN323" s="96"/>
      <c r="NDO323" s="96"/>
      <c r="NDP323" s="96"/>
      <c r="NDQ323" s="96"/>
      <c r="NDR323" s="96"/>
      <c r="NDS323" s="96"/>
      <c r="NDT323" s="96"/>
      <c r="NDU323" s="96"/>
      <c r="NDV323" s="96"/>
      <c r="NDW323" s="96"/>
      <c r="NDX323" s="96"/>
      <c r="NDY323" s="96"/>
      <c r="NDZ323" s="96"/>
      <c r="NEA323" s="96"/>
      <c r="NEB323" s="96"/>
      <c r="NEC323" s="96"/>
      <c r="NED323" s="96"/>
      <c r="NEE323" s="96"/>
      <c r="NEF323" s="96"/>
      <c r="NEG323" s="96"/>
      <c r="NEH323" s="96"/>
      <c r="NEI323" s="96"/>
      <c r="NEJ323" s="96"/>
      <c r="NEK323" s="96"/>
      <c r="NEL323" s="96"/>
      <c r="NEM323" s="96"/>
      <c r="NEN323" s="96"/>
      <c r="NEO323" s="96"/>
      <c r="NEP323" s="96"/>
      <c r="NEQ323" s="96"/>
      <c r="NER323" s="96"/>
      <c r="NES323" s="96"/>
      <c r="NET323" s="96"/>
      <c r="NEU323" s="96"/>
      <c r="NEV323" s="96"/>
      <c r="NEW323" s="96"/>
      <c r="NEX323" s="96"/>
      <c r="NEY323" s="96"/>
      <c r="NEZ323" s="96"/>
      <c r="NFA323" s="96"/>
      <c r="NFB323" s="96"/>
      <c r="NFC323" s="96"/>
      <c r="NFD323" s="96"/>
      <c r="NFE323" s="96"/>
      <c r="NFF323" s="96"/>
      <c r="NFG323" s="96"/>
      <c r="NFH323" s="96"/>
      <c r="NFI323" s="96"/>
      <c r="NFJ323" s="96"/>
      <c r="NFK323" s="96"/>
      <c r="NFL323" s="96"/>
      <c r="NFM323" s="96"/>
      <c r="NFN323" s="96"/>
      <c r="NFO323" s="96"/>
      <c r="NFP323" s="96"/>
      <c r="NFQ323" s="96"/>
      <c r="NFR323" s="96"/>
      <c r="NFS323" s="96"/>
      <c r="NFT323" s="96"/>
      <c r="NFU323" s="96"/>
      <c r="NFV323" s="96"/>
      <c r="NFW323" s="96"/>
      <c r="NFX323" s="96"/>
      <c r="NFY323" s="96"/>
      <c r="NFZ323" s="96"/>
      <c r="NGA323" s="96"/>
      <c r="NGB323" s="96"/>
      <c r="NGC323" s="96"/>
      <c r="NGD323" s="96"/>
      <c r="NGE323" s="96"/>
      <c r="NGF323" s="96"/>
      <c r="NGG323" s="96"/>
      <c r="NGH323" s="96"/>
      <c r="NGI323" s="96"/>
      <c r="NGJ323" s="96"/>
      <c r="NGK323" s="96"/>
      <c r="NGL323" s="96"/>
      <c r="NGM323" s="96"/>
      <c r="NGN323" s="96"/>
      <c r="NGO323" s="96"/>
      <c r="NGP323" s="96"/>
      <c r="NGQ323" s="96"/>
      <c r="NGR323" s="96"/>
      <c r="NGS323" s="96"/>
      <c r="NGT323" s="96"/>
      <c r="NGU323" s="96"/>
      <c r="NGV323" s="96"/>
      <c r="NGW323" s="96"/>
      <c r="NGX323" s="96"/>
      <c r="NGY323" s="96"/>
      <c r="NGZ323" s="96"/>
      <c r="NHA323" s="96"/>
      <c r="NHB323" s="96"/>
      <c r="NHC323" s="96"/>
      <c r="NHD323" s="96"/>
      <c r="NHE323" s="96"/>
      <c r="NHF323" s="96"/>
      <c r="NHG323" s="96"/>
      <c r="NHH323" s="96"/>
      <c r="NHI323" s="96"/>
      <c r="NHJ323" s="96"/>
      <c r="NHK323" s="96"/>
      <c r="NHL323" s="96"/>
      <c r="NHM323" s="96"/>
      <c r="NHN323" s="96"/>
      <c r="NHO323" s="96"/>
      <c r="NHP323" s="96"/>
      <c r="NHQ323" s="96"/>
      <c r="NHR323" s="96"/>
      <c r="NHS323" s="96"/>
      <c r="NHT323" s="96"/>
      <c r="NHU323" s="96"/>
      <c r="NHV323" s="96"/>
      <c r="NHW323" s="96"/>
      <c r="NHX323" s="96"/>
      <c r="NHY323" s="96"/>
      <c r="NHZ323" s="96"/>
      <c r="NIA323" s="96"/>
      <c r="NIB323" s="96"/>
      <c r="NIC323" s="96"/>
      <c r="NID323" s="96"/>
      <c r="NIE323" s="96"/>
      <c r="NIF323" s="96"/>
      <c r="NIG323" s="96"/>
      <c r="NIH323" s="96"/>
      <c r="NII323" s="96"/>
      <c r="NIJ323" s="96"/>
      <c r="NIK323" s="96"/>
      <c r="NIL323" s="96"/>
      <c r="NIM323" s="96"/>
      <c r="NIN323" s="96"/>
      <c r="NIO323" s="96"/>
      <c r="NIP323" s="96"/>
      <c r="NIQ323" s="96"/>
      <c r="NIR323" s="96"/>
      <c r="NIS323" s="96"/>
      <c r="NIT323" s="96"/>
      <c r="NIU323" s="96"/>
      <c r="NIV323" s="96"/>
      <c r="NIW323" s="96"/>
      <c r="NIX323" s="96"/>
      <c r="NIY323" s="96"/>
      <c r="NIZ323" s="96"/>
      <c r="NJA323" s="96"/>
      <c r="NJB323" s="96"/>
      <c r="NJC323" s="96"/>
      <c r="NJD323" s="96"/>
      <c r="NJE323" s="96"/>
      <c r="NJF323" s="96"/>
      <c r="NJG323" s="96"/>
      <c r="NJH323" s="96"/>
      <c r="NJI323" s="96"/>
      <c r="NJJ323" s="96"/>
      <c r="NJK323" s="96"/>
      <c r="NJL323" s="96"/>
      <c r="NJM323" s="96"/>
      <c r="NJN323" s="96"/>
      <c r="NJO323" s="96"/>
      <c r="NJP323" s="96"/>
      <c r="NJQ323" s="96"/>
      <c r="NJR323" s="96"/>
      <c r="NJS323" s="96"/>
      <c r="NJT323" s="96"/>
      <c r="NJU323" s="96"/>
      <c r="NJV323" s="96"/>
      <c r="NJW323" s="96"/>
      <c r="NJX323" s="96"/>
      <c r="NJY323" s="96"/>
      <c r="NJZ323" s="96"/>
      <c r="NKA323" s="96"/>
      <c r="NKB323" s="96"/>
      <c r="NKC323" s="96"/>
      <c r="NKD323" s="96"/>
      <c r="NKE323" s="96"/>
      <c r="NKF323" s="96"/>
      <c r="NKG323" s="96"/>
      <c r="NKH323" s="96"/>
      <c r="NKI323" s="96"/>
      <c r="NKJ323" s="96"/>
      <c r="NKK323" s="96"/>
      <c r="NKL323" s="96"/>
      <c r="NKM323" s="96"/>
      <c r="NKN323" s="96"/>
      <c r="NKO323" s="96"/>
      <c r="NKP323" s="96"/>
      <c r="NKQ323" s="96"/>
      <c r="NKR323" s="96"/>
      <c r="NKS323" s="96"/>
      <c r="NKT323" s="96"/>
      <c r="NKU323" s="96"/>
      <c r="NKV323" s="96"/>
      <c r="NKW323" s="96"/>
      <c r="NKX323" s="96"/>
      <c r="NKY323" s="96"/>
      <c r="NKZ323" s="96"/>
      <c r="NLA323" s="96"/>
      <c r="NLB323" s="96"/>
      <c r="NLC323" s="96"/>
      <c r="NLD323" s="96"/>
      <c r="NLE323" s="96"/>
      <c r="NLF323" s="96"/>
      <c r="NLG323" s="96"/>
      <c r="NLH323" s="96"/>
      <c r="NLI323" s="96"/>
      <c r="NLJ323" s="96"/>
      <c r="NLK323" s="96"/>
      <c r="NLL323" s="96"/>
      <c r="NLM323" s="96"/>
      <c r="NLN323" s="96"/>
      <c r="NLO323" s="96"/>
      <c r="NLP323" s="96"/>
      <c r="NLQ323" s="96"/>
      <c r="NLR323" s="96"/>
      <c r="NLS323" s="96"/>
      <c r="NLT323" s="96"/>
      <c r="NLU323" s="96"/>
      <c r="NLV323" s="96"/>
      <c r="NLW323" s="96"/>
      <c r="NLX323" s="96"/>
      <c r="NLY323" s="96"/>
      <c r="NLZ323" s="96"/>
      <c r="NMA323" s="96"/>
      <c r="NMB323" s="96"/>
      <c r="NMC323" s="96"/>
      <c r="NMD323" s="96"/>
      <c r="NME323" s="96"/>
      <c r="NMF323" s="96"/>
      <c r="NMG323" s="96"/>
      <c r="NMH323" s="96"/>
      <c r="NMI323" s="96"/>
      <c r="NMJ323" s="96"/>
      <c r="NMK323" s="96"/>
      <c r="NML323" s="96"/>
      <c r="NMM323" s="96"/>
      <c r="NMN323" s="96"/>
      <c r="NMO323" s="96"/>
      <c r="NMP323" s="96"/>
      <c r="NMQ323" s="96"/>
      <c r="NMR323" s="96"/>
      <c r="NMS323" s="96"/>
      <c r="NMT323" s="96"/>
      <c r="NMU323" s="96"/>
      <c r="NMV323" s="96"/>
      <c r="NMW323" s="96"/>
      <c r="NMX323" s="96"/>
      <c r="NMY323" s="96"/>
      <c r="NMZ323" s="96"/>
      <c r="NNA323" s="96"/>
      <c r="NNB323" s="96"/>
      <c r="NNC323" s="96"/>
      <c r="NND323" s="96"/>
      <c r="NNE323" s="96"/>
      <c r="NNF323" s="96"/>
      <c r="NNG323" s="96"/>
      <c r="NNH323" s="96"/>
      <c r="NNI323" s="96"/>
      <c r="NNJ323" s="96"/>
      <c r="NNK323" s="96"/>
      <c r="NNL323" s="96"/>
      <c r="NNM323" s="96"/>
      <c r="NNN323" s="96"/>
      <c r="NNO323" s="96"/>
      <c r="NNP323" s="96"/>
      <c r="NNQ323" s="96"/>
      <c r="NNR323" s="96"/>
      <c r="NNS323" s="96"/>
      <c r="NNT323" s="96"/>
      <c r="NNU323" s="96"/>
      <c r="NNV323" s="96"/>
      <c r="NNW323" s="96"/>
      <c r="NNX323" s="96"/>
      <c r="NNY323" s="96"/>
      <c r="NNZ323" s="96"/>
      <c r="NOA323" s="96"/>
      <c r="NOB323" s="96"/>
      <c r="NOC323" s="96"/>
      <c r="NOD323" s="96"/>
      <c r="NOE323" s="96"/>
      <c r="NOF323" s="96"/>
      <c r="NOG323" s="96"/>
      <c r="NOH323" s="96"/>
      <c r="NOI323" s="96"/>
      <c r="NOJ323" s="96"/>
      <c r="NOK323" s="96"/>
      <c r="NOL323" s="96"/>
      <c r="NOM323" s="96"/>
      <c r="NON323" s="96"/>
      <c r="NOO323" s="96"/>
      <c r="NOP323" s="96"/>
      <c r="NOQ323" s="96"/>
      <c r="NOR323" s="96"/>
      <c r="NOS323" s="96"/>
      <c r="NOT323" s="96"/>
      <c r="NOU323" s="96"/>
      <c r="NOV323" s="96"/>
      <c r="NOW323" s="96"/>
      <c r="NOX323" s="96"/>
      <c r="NOY323" s="96"/>
      <c r="NOZ323" s="96"/>
      <c r="NPA323" s="96"/>
      <c r="NPB323" s="96"/>
      <c r="NPC323" s="96"/>
      <c r="NPD323" s="96"/>
      <c r="NPE323" s="96"/>
      <c r="NPF323" s="96"/>
      <c r="NPG323" s="96"/>
      <c r="NPH323" s="96"/>
      <c r="NPI323" s="96"/>
      <c r="NPJ323" s="96"/>
      <c r="NPK323" s="96"/>
      <c r="NPL323" s="96"/>
      <c r="NPM323" s="96"/>
      <c r="NPN323" s="96"/>
      <c r="NPO323" s="96"/>
      <c r="NPP323" s="96"/>
      <c r="NPQ323" s="96"/>
      <c r="NPR323" s="96"/>
      <c r="NPS323" s="96"/>
      <c r="NPT323" s="96"/>
      <c r="NPU323" s="96"/>
      <c r="NPV323" s="96"/>
      <c r="NPW323" s="96"/>
      <c r="NPX323" s="96"/>
      <c r="NPY323" s="96"/>
      <c r="NPZ323" s="96"/>
      <c r="NQA323" s="96"/>
      <c r="NQB323" s="96"/>
      <c r="NQC323" s="96"/>
      <c r="NQD323" s="96"/>
      <c r="NQE323" s="96"/>
      <c r="NQF323" s="96"/>
      <c r="NQG323" s="96"/>
      <c r="NQH323" s="96"/>
      <c r="NQI323" s="96"/>
      <c r="NQJ323" s="96"/>
      <c r="NQK323" s="96"/>
      <c r="NQL323" s="96"/>
      <c r="NQM323" s="96"/>
      <c r="NQN323" s="96"/>
      <c r="NQO323" s="96"/>
      <c r="NQP323" s="96"/>
      <c r="NQQ323" s="96"/>
      <c r="NQR323" s="96"/>
      <c r="NQS323" s="96"/>
      <c r="NQT323" s="96"/>
      <c r="NQU323" s="96"/>
      <c r="NQV323" s="96"/>
      <c r="NQW323" s="96"/>
      <c r="NQX323" s="96"/>
      <c r="NQY323" s="96"/>
      <c r="NQZ323" s="96"/>
      <c r="NRA323" s="96"/>
      <c r="NRB323" s="96"/>
      <c r="NRC323" s="96"/>
      <c r="NRD323" s="96"/>
      <c r="NRE323" s="96"/>
      <c r="NRF323" s="96"/>
      <c r="NRG323" s="96"/>
      <c r="NRH323" s="96"/>
      <c r="NRI323" s="96"/>
      <c r="NRJ323" s="96"/>
      <c r="NRK323" s="96"/>
      <c r="NRL323" s="96"/>
      <c r="NRM323" s="96"/>
      <c r="NRN323" s="96"/>
      <c r="NRO323" s="96"/>
      <c r="NRP323" s="96"/>
      <c r="NRQ323" s="96"/>
      <c r="NRR323" s="96"/>
      <c r="NRS323" s="96"/>
      <c r="NRT323" s="96"/>
      <c r="NRU323" s="96"/>
      <c r="NRV323" s="96"/>
      <c r="NRW323" s="96"/>
      <c r="NRX323" s="96"/>
      <c r="NRY323" s="96"/>
      <c r="NRZ323" s="96"/>
      <c r="NSA323" s="96"/>
      <c r="NSB323" s="96"/>
      <c r="NSC323" s="96"/>
      <c r="NSD323" s="96"/>
      <c r="NSE323" s="96"/>
      <c r="NSF323" s="96"/>
      <c r="NSG323" s="96"/>
      <c r="NSH323" s="96"/>
      <c r="NSI323" s="96"/>
      <c r="NSJ323" s="96"/>
      <c r="NSK323" s="96"/>
      <c r="NSL323" s="96"/>
      <c r="NSM323" s="96"/>
      <c r="NSN323" s="96"/>
      <c r="NSO323" s="96"/>
      <c r="NSP323" s="96"/>
      <c r="NSQ323" s="96"/>
      <c r="NSR323" s="96"/>
      <c r="NSS323" s="96"/>
      <c r="NST323" s="96"/>
      <c r="NSU323" s="96"/>
      <c r="NSV323" s="96"/>
      <c r="NSW323" s="96"/>
      <c r="NSX323" s="96"/>
      <c r="NSY323" s="96"/>
      <c r="NSZ323" s="96"/>
      <c r="NTA323" s="96"/>
      <c r="NTB323" s="96"/>
      <c r="NTC323" s="96"/>
      <c r="NTD323" s="96"/>
      <c r="NTE323" s="96"/>
      <c r="NTF323" s="96"/>
      <c r="NTG323" s="96"/>
      <c r="NTH323" s="96"/>
      <c r="NTI323" s="96"/>
      <c r="NTJ323" s="96"/>
      <c r="NTK323" s="96"/>
      <c r="NTL323" s="96"/>
      <c r="NTM323" s="96"/>
      <c r="NTN323" s="96"/>
      <c r="NTO323" s="96"/>
      <c r="NTP323" s="96"/>
      <c r="NTQ323" s="96"/>
      <c r="NTR323" s="96"/>
      <c r="NTS323" s="96"/>
      <c r="NTT323" s="96"/>
      <c r="NTU323" s="96"/>
      <c r="NTV323" s="96"/>
      <c r="NTW323" s="96"/>
      <c r="NTX323" s="96"/>
      <c r="NTY323" s="96"/>
      <c r="NTZ323" s="96"/>
      <c r="NUA323" s="96"/>
      <c r="NUB323" s="96"/>
      <c r="NUC323" s="96"/>
      <c r="NUD323" s="96"/>
      <c r="NUE323" s="96"/>
      <c r="NUF323" s="96"/>
      <c r="NUG323" s="96"/>
      <c r="NUH323" s="96"/>
      <c r="NUI323" s="96"/>
      <c r="NUJ323" s="96"/>
      <c r="NUK323" s="96"/>
      <c r="NUL323" s="96"/>
      <c r="NUM323" s="96"/>
      <c r="NUN323" s="96"/>
      <c r="NUO323" s="96"/>
      <c r="NUP323" s="96"/>
      <c r="NUQ323" s="96"/>
      <c r="NUR323" s="96"/>
      <c r="NUS323" s="96"/>
      <c r="NUT323" s="96"/>
      <c r="NUU323" s="96"/>
      <c r="NUV323" s="96"/>
      <c r="NUW323" s="96"/>
      <c r="NUX323" s="96"/>
      <c r="NUY323" s="96"/>
      <c r="NUZ323" s="96"/>
      <c r="NVA323" s="96"/>
      <c r="NVB323" s="96"/>
      <c r="NVC323" s="96"/>
      <c r="NVD323" s="96"/>
      <c r="NVE323" s="96"/>
      <c r="NVF323" s="96"/>
      <c r="NVG323" s="96"/>
      <c r="NVH323" s="96"/>
      <c r="NVI323" s="96"/>
      <c r="NVJ323" s="96"/>
      <c r="NVK323" s="96"/>
      <c r="NVL323" s="96"/>
      <c r="NVM323" s="96"/>
      <c r="NVN323" s="96"/>
      <c r="NVO323" s="96"/>
      <c r="NVP323" s="96"/>
      <c r="NVQ323" s="96"/>
      <c r="NVR323" s="96"/>
      <c r="NVS323" s="96"/>
      <c r="NVT323" s="96"/>
      <c r="NVU323" s="96"/>
      <c r="NVV323" s="96"/>
      <c r="NVW323" s="96"/>
      <c r="NVX323" s="96"/>
      <c r="NVY323" s="96"/>
      <c r="NVZ323" s="96"/>
      <c r="NWA323" s="96"/>
      <c r="NWB323" s="96"/>
      <c r="NWC323" s="96"/>
      <c r="NWD323" s="96"/>
      <c r="NWE323" s="96"/>
      <c r="NWF323" s="96"/>
      <c r="NWG323" s="96"/>
      <c r="NWH323" s="96"/>
      <c r="NWI323" s="96"/>
      <c r="NWJ323" s="96"/>
      <c r="NWK323" s="96"/>
      <c r="NWL323" s="96"/>
      <c r="NWM323" s="96"/>
      <c r="NWN323" s="96"/>
      <c r="NWO323" s="96"/>
      <c r="NWP323" s="96"/>
      <c r="NWQ323" s="96"/>
      <c r="NWR323" s="96"/>
      <c r="NWS323" s="96"/>
      <c r="NWT323" s="96"/>
      <c r="NWU323" s="96"/>
      <c r="NWV323" s="96"/>
      <c r="NWW323" s="96"/>
      <c r="NWX323" s="96"/>
      <c r="NWY323" s="96"/>
      <c r="NWZ323" s="96"/>
      <c r="NXA323" s="96"/>
      <c r="NXB323" s="96"/>
      <c r="NXC323" s="96"/>
      <c r="NXD323" s="96"/>
      <c r="NXE323" s="96"/>
      <c r="NXF323" s="96"/>
      <c r="NXG323" s="96"/>
      <c r="NXH323" s="96"/>
      <c r="NXI323" s="96"/>
      <c r="NXJ323" s="96"/>
      <c r="NXK323" s="96"/>
      <c r="NXL323" s="96"/>
      <c r="NXM323" s="96"/>
      <c r="NXN323" s="96"/>
      <c r="NXO323" s="96"/>
      <c r="NXP323" s="96"/>
      <c r="NXQ323" s="96"/>
      <c r="NXR323" s="96"/>
      <c r="NXS323" s="96"/>
      <c r="NXT323" s="96"/>
      <c r="NXU323" s="96"/>
      <c r="NXV323" s="96"/>
      <c r="NXW323" s="96"/>
      <c r="NXX323" s="96"/>
      <c r="NXY323" s="96"/>
      <c r="NXZ323" s="96"/>
      <c r="NYA323" s="96"/>
      <c r="NYB323" s="96"/>
      <c r="NYC323" s="96"/>
      <c r="NYD323" s="96"/>
      <c r="NYE323" s="96"/>
      <c r="NYF323" s="96"/>
      <c r="NYG323" s="96"/>
      <c r="NYH323" s="96"/>
      <c r="NYI323" s="96"/>
      <c r="NYJ323" s="96"/>
      <c r="NYK323" s="96"/>
      <c r="NYL323" s="96"/>
      <c r="NYM323" s="96"/>
      <c r="NYN323" s="96"/>
      <c r="NYO323" s="96"/>
      <c r="NYP323" s="96"/>
      <c r="NYQ323" s="96"/>
      <c r="NYR323" s="96"/>
      <c r="NYS323" s="96"/>
      <c r="NYT323" s="96"/>
      <c r="NYU323" s="96"/>
      <c r="NYV323" s="96"/>
      <c r="NYW323" s="96"/>
      <c r="NYX323" s="96"/>
      <c r="NYY323" s="96"/>
      <c r="NYZ323" s="96"/>
      <c r="NZA323" s="96"/>
      <c r="NZB323" s="96"/>
      <c r="NZC323" s="96"/>
      <c r="NZD323" s="96"/>
      <c r="NZE323" s="96"/>
      <c r="NZF323" s="96"/>
      <c r="NZG323" s="96"/>
      <c r="NZH323" s="96"/>
      <c r="NZI323" s="96"/>
      <c r="NZJ323" s="96"/>
      <c r="NZK323" s="96"/>
      <c r="NZL323" s="96"/>
      <c r="NZM323" s="96"/>
      <c r="NZN323" s="96"/>
      <c r="NZO323" s="96"/>
      <c r="NZP323" s="96"/>
      <c r="NZQ323" s="96"/>
      <c r="NZR323" s="96"/>
      <c r="NZS323" s="96"/>
      <c r="NZT323" s="96"/>
      <c r="NZU323" s="96"/>
      <c r="NZV323" s="96"/>
      <c r="NZW323" s="96"/>
      <c r="NZX323" s="96"/>
      <c r="NZY323" s="96"/>
      <c r="NZZ323" s="96"/>
      <c r="OAA323" s="96"/>
      <c r="OAB323" s="96"/>
      <c r="OAC323" s="96"/>
      <c r="OAD323" s="96"/>
      <c r="OAE323" s="96"/>
      <c r="OAF323" s="96"/>
      <c r="OAG323" s="96"/>
      <c r="OAH323" s="96"/>
      <c r="OAI323" s="96"/>
      <c r="OAJ323" s="96"/>
      <c r="OAK323" s="96"/>
      <c r="OAL323" s="96"/>
      <c r="OAM323" s="96"/>
      <c r="OAN323" s="96"/>
      <c r="OAO323" s="96"/>
      <c r="OAP323" s="96"/>
      <c r="OAQ323" s="96"/>
      <c r="OAR323" s="96"/>
      <c r="OAS323" s="96"/>
      <c r="OAT323" s="96"/>
      <c r="OAU323" s="96"/>
      <c r="OAV323" s="96"/>
      <c r="OAW323" s="96"/>
      <c r="OAX323" s="96"/>
      <c r="OAY323" s="96"/>
      <c r="OAZ323" s="96"/>
      <c r="OBA323" s="96"/>
      <c r="OBB323" s="96"/>
      <c r="OBC323" s="96"/>
      <c r="OBD323" s="96"/>
      <c r="OBE323" s="96"/>
      <c r="OBF323" s="96"/>
      <c r="OBG323" s="96"/>
      <c r="OBH323" s="96"/>
      <c r="OBI323" s="96"/>
      <c r="OBJ323" s="96"/>
      <c r="OBK323" s="96"/>
      <c r="OBL323" s="96"/>
      <c r="OBM323" s="96"/>
      <c r="OBN323" s="96"/>
      <c r="OBO323" s="96"/>
      <c r="OBP323" s="96"/>
      <c r="OBQ323" s="96"/>
      <c r="OBR323" s="96"/>
      <c r="OBS323" s="96"/>
      <c r="OBT323" s="96"/>
      <c r="OBU323" s="96"/>
      <c r="OBV323" s="96"/>
      <c r="OBW323" s="96"/>
      <c r="OBX323" s="96"/>
      <c r="OBY323" s="96"/>
      <c r="OBZ323" s="96"/>
      <c r="OCA323" s="96"/>
      <c r="OCB323" s="96"/>
      <c r="OCC323" s="96"/>
      <c r="OCD323" s="96"/>
      <c r="OCE323" s="96"/>
      <c r="OCF323" s="96"/>
      <c r="OCG323" s="96"/>
      <c r="OCH323" s="96"/>
      <c r="OCI323" s="96"/>
      <c r="OCJ323" s="96"/>
      <c r="OCK323" s="96"/>
      <c r="OCL323" s="96"/>
      <c r="OCM323" s="96"/>
      <c r="OCN323" s="96"/>
      <c r="OCO323" s="96"/>
      <c r="OCP323" s="96"/>
      <c r="OCQ323" s="96"/>
      <c r="OCR323" s="96"/>
      <c r="OCS323" s="96"/>
      <c r="OCT323" s="96"/>
      <c r="OCU323" s="96"/>
      <c r="OCV323" s="96"/>
      <c r="OCW323" s="96"/>
      <c r="OCX323" s="96"/>
      <c r="OCY323" s="96"/>
      <c r="OCZ323" s="96"/>
      <c r="ODA323" s="96"/>
      <c r="ODB323" s="96"/>
      <c r="ODC323" s="96"/>
      <c r="ODD323" s="96"/>
      <c r="ODE323" s="96"/>
      <c r="ODF323" s="96"/>
      <c r="ODG323" s="96"/>
      <c r="ODH323" s="96"/>
      <c r="ODI323" s="96"/>
      <c r="ODJ323" s="96"/>
      <c r="ODK323" s="96"/>
      <c r="ODL323" s="96"/>
      <c r="ODM323" s="96"/>
      <c r="ODN323" s="96"/>
      <c r="ODO323" s="96"/>
      <c r="ODP323" s="96"/>
      <c r="ODQ323" s="96"/>
      <c r="ODR323" s="96"/>
      <c r="ODS323" s="96"/>
      <c r="ODT323" s="96"/>
      <c r="ODU323" s="96"/>
      <c r="ODV323" s="96"/>
      <c r="ODW323" s="96"/>
      <c r="ODX323" s="96"/>
      <c r="ODY323" s="96"/>
      <c r="ODZ323" s="96"/>
      <c r="OEA323" s="96"/>
      <c r="OEB323" s="96"/>
      <c r="OEC323" s="96"/>
      <c r="OED323" s="96"/>
      <c r="OEE323" s="96"/>
      <c r="OEF323" s="96"/>
      <c r="OEG323" s="96"/>
      <c r="OEH323" s="96"/>
      <c r="OEI323" s="96"/>
      <c r="OEJ323" s="96"/>
      <c r="OEK323" s="96"/>
      <c r="OEL323" s="96"/>
      <c r="OEM323" s="96"/>
      <c r="OEN323" s="96"/>
      <c r="OEO323" s="96"/>
      <c r="OEP323" s="96"/>
      <c r="OEQ323" s="96"/>
      <c r="OER323" s="96"/>
      <c r="OES323" s="96"/>
      <c r="OET323" s="96"/>
      <c r="OEU323" s="96"/>
      <c r="OEV323" s="96"/>
      <c r="OEW323" s="96"/>
      <c r="OEX323" s="96"/>
      <c r="OEY323" s="96"/>
      <c r="OEZ323" s="96"/>
      <c r="OFA323" s="96"/>
      <c r="OFB323" s="96"/>
      <c r="OFC323" s="96"/>
      <c r="OFD323" s="96"/>
      <c r="OFE323" s="96"/>
      <c r="OFF323" s="96"/>
      <c r="OFG323" s="96"/>
      <c r="OFH323" s="96"/>
      <c r="OFI323" s="96"/>
      <c r="OFJ323" s="96"/>
      <c r="OFK323" s="96"/>
      <c r="OFL323" s="96"/>
      <c r="OFM323" s="96"/>
      <c r="OFN323" s="96"/>
      <c r="OFO323" s="96"/>
      <c r="OFP323" s="96"/>
      <c r="OFQ323" s="96"/>
      <c r="OFR323" s="96"/>
      <c r="OFS323" s="96"/>
      <c r="OFT323" s="96"/>
      <c r="OFU323" s="96"/>
      <c r="OFV323" s="96"/>
      <c r="OFW323" s="96"/>
      <c r="OFX323" s="96"/>
      <c r="OFY323" s="96"/>
      <c r="OFZ323" s="96"/>
      <c r="OGA323" s="96"/>
      <c r="OGB323" s="96"/>
      <c r="OGC323" s="96"/>
      <c r="OGD323" s="96"/>
      <c r="OGE323" s="96"/>
      <c r="OGF323" s="96"/>
      <c r="OGG323" s="96"/>
      <c r="OGH323" s="96"/>
      <c r="OGI323" s="96"/>
      <c r="OGJ323" s="96"/>
      <c r="OGK323" s="96"/>
      <c r="OGL323" s="96"/>
      <c r="OGM323" s="96"/>
      <c r="OGN323" s="96"/>
      <c r="OGO323" s="96"/>
      <c r="OGP323" s="96"/>
      <c r="OGQ323" s="96"/>
      <c r="OGR323" s="96"/>
      <c r="OGS323" s="96"/>
      <c r="OGT323" s="96"/>
      <c r="OGU323" s="96"/>
      <c r="OGV323" s="96"/>
      <c r="OGW323" s="96"/>
      <c r="OGX323" s="96"/>
      <c r="OGY323" s="96"/>
      <c r="OGZ323" s="96"/>
      <c r="OHA323" s="96"/>
      <c r="OHB323" s="96"/>
      <c r="OHC323" s="96"/>
      <c r="OHD323" s="96"/>
      <c r="OHE323" s="96"/>
      <c r="OHF323" s="96"/>
      <c r="OHG323" s="96"/>
      <c r="OHH323" s="96"/>
      <c r="OHI323" s="96"/>
      <c r="OHJ323" s="96"/>
      <c r="OHK323" s="96"/>
      <c r="OHL323" s="96"/>
      <c r="OHM323" s="96"/>
      <c r="OHN323" s="96"/>
      <c r="OHO323" s="96"/>
      <c r="OHP323" s="96"/>
      <c r="OHQ323" s="96"/>
      <c r="OHR323" s="96"/>
      <c r="OHS323" s="96"/>
      <c r="OHT323" s="96"/>
      <c r="OHU323" s="96"/>
      <c r="OHV323" s="96"/>
      <c r="OHW323" s="96"/>
      <c r="OHX323" s="96"/>
      <c r="OHY323" s="96"/>
      <c r="OHZ323" s="96"/>
      <c r="OIA323" s="96"/>
      <c r="OIB323" s="96"/>
      <c r="OIC323" s="96"/>
      <c r="OID323" s="96"/>
      <c r="OIE323" s="96"/>
      <c r="OIF323" s="96"/>
      <c r="OIG323" s="96"/>
      <c r="OIH323" s="96"/>
      <c r="OII323" s="96"/>
      <c r="OIJ323" s="96"/>
      <c r="OIK323" s="96"/>
      <c r="OIL323" s="96"/>
      <c r="OIM323" s="96"/>
      <c r="OIN323" s="96"/>
      <c r="OIO323" s="96"/>
      <c r="OIP323" s="96"/>
      <c r="OIQ323" s="96"/>
      <c r="OIR323" s="96"/>
      <c r="OIS323" s="96"/>
      <c r="OIT323" s="96"/>
      <c r="OIU323" s="96"/>
      <c r="OIV323" s="96"/>
      <c r="OIW323" s="96"/>
      <c r="OIX323" s="96"/>
      <c r="OIY323" s="96"/>
      <c r="OIZ323" s="96"/>
      <c r="OJA323" s="96"/>
      <c r="OJB323" s="96"/>
      <c r="OJC323" s="96"/>
      <c r="OJD323" s="96"/>
      <c r="OJE323" s="96"/>
      <c r="OJF323" s="96"/>
      <c r="OJG323" s="96"/>
      <c r="OJH323" s="96"/>
      <c r="OJI323" s="96"/>
      <c r="OJJ323" s="96"/>
      <c r="OJK323" s="96"/>
      <c r="OJL323" s="96"/>
      <c r="OJM323" s="96"/>
      <c r="OJN323" s="96"/>
      <c r="OJO323" s="96"/>
      <c r="OJP323" s="96"/>
      <c r="OJQ323" s="96"/>
      <c r="OJR323" s="96"/>
      <c r="OJS323" s="96"/>
      <c r="OJT323" s="96"/>
      <c r="OJU323" s="96"/>
      <c r="OJV323" s="96"/>
      <c r="OJW323" s="96"/>
      <c r="OJX323" s="96"/>
      <c r="OJY323" s="96"/>
      <c r="OJZ323" s="96"/>
      <c r="OKA323" s="96"/>
      <c r="OKB323" s="96"/>
      <c r="OKC323" s="96"/>
      <c r="OKD323" s="96"/>
      <c r="OKE323" s="96"/>
      <c r="OKF323" s="96"/>
      <c r="OKG323" s="96"/>
      <c r="OKH323" s="96"/>
      <c r="OKI323" s="96"/>
      <c r="OKJ323" s="96"/>
      <c r="OKK323" s="96"/>
      <c r="OKL323" s="96"/>
      <c r="OKM323" s="96"/>
      <c r="OKN323" s="96"/>
      <c r="OKO323" s="96"/>
      <c r="OKP323" s="96"/>
      <c r="OKQ323" s="96"/>
      <c r="OKR323" s="96"/>
      <c r="OKS323" s="96"/>
      <c r="OKT323" s="96"/>
      <c r="OKU323" s="96"/>
      <c r="OKV323" s="96"/>
      <c r="OKW323" s="96"/>
      <c r="OKX323" s="96"/>
      <c r="OKY323" s="96"/>
      <c r="OKZ323" s="96"/>
      <c r="OLA323" s="96"/>
      <c r="OLB323" s="96"/>
      <c r="OLC323" s="96"/>
      <c r="OLD323" s="96"/>
      <c r="OLE323" s="96"/>
      <c r="OLF323" s="96"/>
      <c r="OLG323" s="96"/>
      <c r="OLH323" s="96"/>
      <c r="OLI323" s="96"/>
      <c r="OLJ323" s="96"/>
      <c r="OLK323" s="96"/>
      <c r="OLL323" s="96"/>
      <c r="OLM323" s="96"/>
      <c r="OLN323" s="96"/>
      <c r="OLO323" s="96"/>
      <c r="OLP323" s="96"/>
      <c r="OLQ323" s="96"/>
      <c r="OLR323" s="96"/>
      <c r="OLS323" s="96"/>
      <c r="OLT323" s="96"/>
      <c r="OLU323" s="96"/>
      <c r="OLV323" s="96"/>
      <c r="OLW323" s="96"/>
      <c r="OLX323" s="96"/>
      <c r="OLY323" s="96"/>
      <c r="OLZ323" s="96"/>
      <c r="OMA323" s="96"/>
      <c r="OMB323" s="96"/>
      <c r="OMC323" s="96"/>
      <c r="OMD323" s="96"/>
      <c r="OME323" s="96"/>
      <c r="OMF323" s="96"/>
      <c r="OMG323" s="96"/>
      <c r="OMH323" s="96"/>
      <c r="OMI323" s="96"/>
      <c r="OMJ323" s="96"/>
      <c r="OMK323" s="96"/>
      <c r="OML323" s="96"/>
      <c r="OMM323" s="96"/>
      <c r="OMN323" s="96"/>
      <c r="OMO323" s="96"/>
      <c r="OMP323" s="96"/>
      <c r="OMQ323" s="96"/>
      <c r="OMR323" s="96"/>
      <c r="OMS323" s="96"/>
      <c r="OMT323" s="96"/>
      <c r="OMU323" s="96"/>
      <c r="OMV323" s="96"/>
      <c r="OMW323" s="96"/>
      <c r="OMX323" s="96"/>
      <c r="OMY323" s="96"/>
      <c r="OMZ323" s="96"/>
      <c r="ONA323" s="96"/>
      <c r="ONB323" s="96"/>
      <c r="ONC323" s="96"/>
      <c r="OND323" s="96"/>
      <c r="ONE323" s="96"/>
      <c r="ONF323" s="96"/>
      <c r="ONG323" s="96"/>
      <c r="ONH323" s="96"/>
      <c r="ONI323" s="96"/>
      <c r="ONJ323" s="96"/>
      <c r="ONK323" s="96"/>
      <c r="ONL323" s="96"/>
      <c r="ONM323" s="96"/>
      <c r="ONN323" s="96"/>
      <c r="ONO323" s="96"/>
      <c r="ONP323" s="96"/>
      <c r="ONQ323" s="96"/>
      <c r="ONR323" s="96"/>
      <c r="ONS323" s="96"/>
      <c r="ONT323" s="96"/>
      <c r="ONU323" s="96"/>
      <c r="ONV323" s="96"/>
      <c r="ONW323" s="96"/>
      <c r="ONX323" s="96"/>
      <c r="ONY323" s="96"/>
      <c r="ONZ323" s="96"/>
      <c r="OOA323" s="96"/>
      <c r="OOB323" s="96"/>
      <c r="OOC323" s="96"/>
      <c r="OOD323" s="96"/>
      <c r="OOE323" s="96"/>
      <c r="OOF323" s="96"/>
      <c r="OOG323" s="96"/>
      <c r="OOH323" s="96"/>
      <c r="OOI323" s="96"/>
      <c r="OOJ323" s="96"/>
      <c r="OOK323" s="96"/>
      <c r="OOL323" s="96"/>
      <c r="OOM323" s="96"/>
      <c r="OON323" s="96"/>
      <c r="OOO323" s="96"/>
      <c r="OOP323" s="96"/>
      <c r="OOQ323" s="96"/>
      <c r="OOR323" s="96"/>
      <c r="OOS323" s="96"/>
      <c r="OOT323" s="96"/>
      <c r="OOU323" s="96"/>
      <c r="OOV323" s="96"/>
      <c r="OOW323" s="96"/>
      <c r="OOX323" s="96"/>
      <c r="OOY323" s="96"/>
      <c r="OOZ323" s="96"/>
      <c r="OPA323" s="96"/>
      <c r="OPB323" s="96"/>
      <c r="OPC323" s="96"/>
      <c r="OPD323" s="96"/>
      <c r="OPE323" s="96"/>
      <c r="OPF323" s="96"/>
      <c r="OPG323" s="96"/>
      <c r="OPH323" s="96"/>
      <c r="OPI323" s="96"/>
      <c r="OPJ323" s="96"/>
      <c r="OPK323" s="96"/>
      <c r="OPL323" s="96"/>
      <c r="OPM323" s="96"/>
      <c r="OPN323" s="96"/>
      <c r="OPO323" s="96"/>
      <c r="OPP323" s="96"/>
      <c r="OPQ323" s="96"/>
      <c r="OPR323" s="96"/>
      <c r="OPS323" s="96"/>
      <c r="OPT323" s="96"/>
      <c r="OPU323" s="96"/>
      <c r="OPV323" s="96"/>
      <c r="OPW323" s="96"/>
      <c r="OPX323" s="96"/>
      <c r="OPY323" s="96"/>
      <c r="OPZ323" s="96"/>
      <c r="OQA323" s="96"/>
      <c r="OQB323" s="96"/>
      <c r="OQC323" s="96"/>
      <c r="OQD323" s="96"/>
      <c r="OQE323" s="96"/>
      <c r="OQF323" s="96"/>
      <c r="OQG323" s="96"/>
      <c r="OQH323" s="96"/>
      <c r="OQI323" s="96"/>
      <c r="OQJ323" s="96"/>
      <c r="OQK323" s="96"/>
      <c r="OQL323" s="96"/>
      <c r="OQM323" s="96"/>
      <c r="OQN323" s="96"/>
      <c r="OQO323" s="96"/>
      <c r="OQP323" s="96"/>
      <c r="OQQ323" s="96"/>
      <c r="OQR323" s="96"/>
      <c r="OQS323" s="96"/>
      <c r="OQT323" s="96"/>
      <c r="OQU323" s="96"/>
      <c r="OQV323" s="96"/>
      <c r="OQW323" s="96"/>
      <c r="OQX323" s="96"/>
      <c r="OQY323" s="96"/>
      <c r="OQZ323" s="96"/>
      <c r="ORA323" s="96"/>
      <c r="ORB323" s="96"/>
      <c r="ORC323" s="96"/>
      <c r="ORD323" s="96"/>
      <c r="ORE323" s="96"/>
      <c r="ORF323" s="96"/>
      <c r="ORG323" s="96"/>
      <c r="ORH323" s="96"/>
      <c r="ORI323" s="96"/>
      <c r="ORJ323" s="96"/>
      <c r="ORK323" s="96"/>
      <c r="ORL323" s="96"/>
      <c r="ORM323" s="96"/>
      <c r="ORN323" s="96"/>
      <c r="ORO323" s="96"/>
      <c r="ORP323" s="96"/>
      <c r="ORQ323" s="96"/>
      <c r="ORR323" s="96"/>
      <c r="ORS323" s="96"/>
      <c r="ORT323" s="96"/>
      <c r="ORU323" s="96"/>
      <c r="ORV323" s="96"/>
      <c r="ORW323" s="96"/>
      <c r="ORX323" s="96"/>
      <c r="ORY323" s="96"/>
      <c r="ORZ323" s="96"/>
      <c r="OSA323" s="96"/>
      <c r="OSB323" s="96"/>
      <c r="OSC323" s="96"/>
      <c r="OSD323" s="96"/>
      <c r="OSE323" s="96"/>
      <c r="OSF323" s="96"/>
      <c r="OSG323" s="96"/>
      <c r="OSH323" s="96"/>
      <c r="OSI323" s="96"/>
      <c r="OSJ323" s="96"/>
      <c r="OSK323" s="96"/>
      <c r="OSL323" s="96"/>
      <c r="OSM323" s="96"/>
      <c r="OSN323" s="96"/>
      <c r="OSO323" s="96"/>
      <c r="OSP323" s="96"/>
      <c r="OSQ323" s="96"/>
      <c r="OSR323" s="96"/>
      <c r="OSS323" s="96"/>
      <c r="OST323" s="96"/>
      <c r="OSU323" s="96"/>
      <c r="OSV323" s="96"/>
      <c r="OSW323" s="96"/>
      <c r="OSX323" s="96"/>
      <c r="OSY323" s="96"/>
      <c r="OSZ323" s="96"/>
      <c r="OTA323" s="96"/>
      <c r="OTB323" s="96"/>
      <c r="OTC323" s="96"/>
      <c r="OTD323" s="96"/>
      <c r="OTE323" s="96"/>
      <c r="OTF323" s="96"/>
      <c r="OTG323" s="96"/>
      <c r="OTH323" s="96"/>
      <c r="OTI323" s="96"/>
      <c r="OTJ323" s="96"/>
      <c r="OTK323" s="96"/>
      <c r="OTL323" s="96"/>
      <c r="OTM323" s="96"/>
      <c r="OTN323" s="96"/>
      <c r="OTO323" s="96"/>
      <c r="OTP323" s="96"/>
      <c r="OTQ323" s="96"/>
      <c r="OTR323" s="96"/>
      <c r="OTS323" s="96"/>
      <c r="OTT323" s="96"/>
      <c r="OTU323" s="96"/>
      <c r="OTV323" s="96"/>
      <c r="OTW323" s="96"/>
      <c r="OTX323" s="96"/>
      <c r="OTY323" s="96"/>
      <c r="OTZ323" s="96"/>
      <c r="OUA323" s="96"/>
      <c r="OUB323" s="96"/>
      <c r="OUC323" s="96"/>
      <c r="OUD323" s="96"/>
      <c r="OUE323" s="96"/>
      <c r="OUF323" s="96"/>
      <c r="OUG323" s="96"/>
      <c r="OUH323" s="96"/>
      <c r="OUI323" s="96"/>
      <c r="OUJ323" s="96"/>
      <c r="OUK323" s="96"/>
      <c r="OUL323" s="96"/>
      <c r="OUM323" s="96"/>
      <c r="OUN323" s="96"/>
      <c r="OUO323" s="96"/>
      <c r="OUP323" s="96"/>
      <c r="OUQ323" s="96"/>
      <c r="OUR323" s="96"/>
      <c r="OUS323" s="96"/>
      <c r="OUT323" s="96"/>
      <c r="OUU323" s="96"/>
      <c r="OUV323" s="96"/>
      <c r="OUW323" s="96"/>
      <c r="OUX323" s="96"/>
      <c r="OUY323" s="96"/>
      <c r="OUZ323" s="96"/>
      <c r="OVA323" s="96"/>
      <c r="OVB323" s="96"/>
      <c r="OVC323" s="96"/>
      <c r="OVD323" s="96"/>
      <c r="OVE323" s="96"/>
      <c r="OVF323" s="96"/>
      <c r="OVG323" s="96"/>
      <c r="OVH323" s="96"/>
      <c r="OVI323" s="96"/>
      <c r="OVJ323" s="96"/>
      <c r="OVK323" s="96"/>
      <c r="OVL323" s="96"/>
      <c r="OVM323" s="96"/>
      <c r="OVN323" s="96"/>
      <c r="OVO323" s="96"/>
      <c r="OVP323" s="96"/>
      <c r="OVQ323" s="96"/>
      <c r="OVR323" s="96"/>
      <c r="OVS323" s="96"/>
      <c r="OVT323" s="96"/>
      <c r="OVU323" s="96"/>
      <c r="OVV323" s="96"/>
      <c r="OVW323" s="96"/>
      <c r="OVX323" s="96"/>
      <c r="OVY323" s="96"/>
      <c r="OVZ323" s="96"/>
      <c r="OWA323" s="96"/>
      <c r="OWB323" s="96"/>
      <c r="OWC323" s="96"/>
      <c r="OWD323" s="96"/>
      <c r="OWE323" s="96"/>
      <c r="OWF323" s="96"/>
      <c r="OWG323" s="96"/>
      <c r="OWH323" s="96"/>
      <c r="OWI323" s="96"/>
      <c r="OWJ323" s="96"/>
      <c r="OWK323" s="96"/>
      <c r="OWL323" s="96"/>
      <c r="OWM323" s="96"/>
      <c r="OWN323" s="96"/>
      <c r="OWO323" s="96"/>
      <c r="OWP323" s="96"/>
      <c r="OWQ323" s="96"/>
      <c r="OWR323" s="96"/>
      <c r="OWS323" s="96"/>
      <c r="OWT323" s="96"/>
      <c r="OWU323" s="96"/>
      <c r="OWV323" s="96"/>
      <c r="OWW323" s="96"/>
      <c r="OWX323" s="96"/>
      <c r="OWY323" s="96"/>
      <c r="OWZ323" s="96"/>
      <c r="OXA323" s="96"/>
      <c r="OXB323" s="96"/>
      <c r="OXC323" s="96"/>
      <c r="OXD323" s="96"/>
      <c r="OXE323" s="96"/>
      <c r="OXF323" s="96"/>
      <c r="OXG323" s="96"/>
      <c r="OXH323" s="96"/>
      <c r="OXI323" s="96"/>
      <c r="OXJ323" s="96"/>
      <c r="OXK323" s="96"/>
      <c r="OXL323" s="96"/>
      <c r="OXM323" s="96"/>
      <c r="OXN323" s="96"/>
      <c r="OXO323" s="96"/>
      <c r="OXP323" s="96"/>
      <c r="OXQ323" s="96"/>
      <c r="OXR323" s="96"/>
      <c r="OXS323" s="96"/>
      <c r="OXT323" s="96"/>
      <c r="OXU323" s="96"/>
      <c r="OXV323" s="96"/>
      <c r="OXW323" s="96"/>
      <c r="OXX323" s="96"/>
      <c r="OXY323" s="96"/>
      <c r="OXZ323" s="96"/>
      <c r="OYA323" s="96"/>
      <c r="OYB323" s="96"/>
      <c r="OYC323" s="96"/>
      <c r="OYD323" s="96"/>
      <c r="OYE323" s="96"/>
      <c r="OYF323" s="96"/>
      <c r="OYG323" s="96"/>
      <c r="OYH323" s="96"/>
      <c r="OYI323" s="96"/>
      <c r="OYJ323" s="96"/>
      <c r="OYK323" s="96"/>
      <c r="OYL323" s="96"/>
      <c r="OYM323" s="96"/>
      <c r="OYN323" s="96"/>
      <c r="OYO323" s="96"/>
      <c r="OYP323" s="96"/>
      <c r="OYQ323" s="96"/>
      <c r="OYR323" s="96"/>
      <c r="OYS323" s="96"/>
      <c r="OYT323" s="96"/>
      <c r="OYU323" s="96"/>
      <c r="OYV323" s="96"/>
      <c r="OYW323" s="96"/>
      <c r="OYX323" s="96"/>
      <c r="OYY323" s="96"/>
      <c r="OYZ323" s="96"/>
      <c r="OZA323" s="96"/>
      <c r="OZB323" s="96"/>
      <c r="OZC323" s="96"/>
      <c r="OZD323" s="96"/>
      <c r="OZE323" s="96"/>
      <c r="OZF323" s="96"/>
      <c r="OZG323" s="96"/>
      <c r="OZH323" s="96"/>
      <c r="OZI323" s="96"/>
      <c r="OZJ323" s="96"/>
      <c r="OZK323" s="96"/>
      <c r="OZL323" s="96"/>
      <c r="OZM323" s="96"/>
      <c r="OZN323" s="96"/>
      <c r="OZO323" s="96"/>
      <c r="OZP323" s="96"/>
      <c r="OZQ323" s="96"/>
      <c r="OZR323" s="96"/>
      <c r="OZS323" s="96"/>
      <c r="OZT323" s="96"/>
      <c r="OZU323" s="96"/>
      <c r="OZV323" s="96"/>
      <c r="OZW323" s="96"/>
      <c r="OZX323" s="96"/>
      <c r="OZY323" s="96"/>
      <c r="OZZ323" s="96"/>
      <c r="PAA323" s="96"/>
      <c r="PAB323" s="96"/>
      <c r="PAC323" s="96"/>
      <c r="PAD323" s="96"/>
      <c r="PAE323" s="96"/>
      <c r="PAF323" s="96"/>
      <c r="PAG323" s="96"/>
      <c r="PAH323" s="96"/>
      <c r="PAI323" s="96"/>
      <c r="PAJ323" s="96"/>
      <c r="PAK323" s="96"/>
      <c r="PAL323" s="96"/>
      <c r="PAM323" s="96"/>
      <c r="PAN323" s="96"/>
      <c r="PAO323" s="96"/>
      <c r="PAP323" s="96"/>
      <c r="PAQ323" s="96"/>
      <c r="PAR323" s="96"/>
      <c r="PAS323" s="96"/>
      <c r="PAT323" s="96"/>
      <c r="PAU323" s="96"/>
      <c r="PAV323" s="96"/>
      <c r="PAW323" s="96"/>
      <c r="PAX323" s="96"/>
      <c r="PAY323" s="96"/>
      <c r="PAZ323" s="96"/>
      <c r="PBA323" s="96"/>
      <c r="PBB323" s="96"/>
      <c r="PBC323" s="96"/>
      <c r="PBD323" s="96"/>
      <c r="PBE323" s="96"/>
      <c r="PBF323" s="96"/>
      <c r="PBG323" s="96"/>
      <c r="PBH323" s="96"/>
      <c r="PBI323" s="96"/>
      <c r="PBJ323" s="96"/>
      <c r="PBK323" s="96"/>
      <c r="PBL323" s="96"/>
      <c r="PBM323" s="96"/>
      <c r="PBN323" s="96"/>
      <c r="PBO323" s="96"/>
      <c r="PBP323" s="96"/>
      <c r="PBQ323" s="96"/>
      <c r="PBR323" s="96"/>
      <c r="PBS323" s="96"/>
      <c r="PBT323" s="96"/>
      <c r="PBU323" s="96"/>
      <c r="PBV323" s="96"/>
      <c r="PBW323" s="96"/>
      <c r="PBX323" s="96"/>
      <c r="PBY323" s="96"/>
      <c r="PBZ323" s="96"/>
      <c r="PCA323" s="96"/>
      <c r="PCB323" s="96"/>
      <c r="PCC323" s="96"/>
      <c r="PCD323" s="96"/>
      <c r="PCE323" s="96"/>
      <c r="PCF323" s="96"/>
      <c r="PCG323" s="96"/>
      <c r="PCH323" s="96"/>
      <c r="PCI323" s="96"/>
      <c r="PCJ323" s="96"/>
      <c r="PCK323" s="96"/>
      <c r="PCL323" s="96"/>
      <c r="PCM323" s="96"/>
      <c r="PCN323" s="96"/>
      <c r="PCO323" s="96"/>
      <c r="PCP323" s="96"/>
      <c r="PCQ323" s="96"/>
      <c r="PCR323" s="96"/>
      <c r="PCS323" s="96"/>
      <c r="PCT323" s="96"/>
      <c r="PCU323" s="96"/>
      <c r="PCV323" s="96"/>
      <c r="PCW323" s="96"/>
      <c r="PCX323" s="96"/>
      <c r="PCY323" s="96"/>
      <c r="PCZ323" s="96"/>
      <c r="PDA323" s="96"/>
      <c r="PDB323" s="96"/>
      <c r="PDC323" s="96"/>
      <c r="PDD323" s="96"/>
      <c r="PDE323" s="96"/>
      <c r="PDF323" s="96"/>
      <c r="PDG323" s="96"/>
      <c r="PDH323" s="96"/>
      <c r="PDI323" s="96"/>
      <c r="PDJ323" s="96"/>
      <c r="PDK323" s="96"/>
      <c r="PDL323" s="96"/>
      <c r="PDM323" s="96"/>
      <c r="PDN323" s="96"/>
      <c r="PDO323" s="96"/>
      <c r="PDP323" s="96"/>
      <c r="PDQ323" s="96"/>
      <c r="PDR323" s="96"/>
      <c r="PDS323" s="96"/>
      <c r="PDT323" s="96"/>
      <c r="PDU323" s="96"/>
      <c r="PDV323" s="96"/>
      <c r="PDW323" s="96"/>
      <c r="PDX323" s="96"/>
      <c r="PDY323" s="96"/>
      <c r="PDZ323" s="96"/>
      <c r="PEA323" s="96"/>
      <c r="PEB323" s="96"/>
      <c r="PEC323" s="96"/>
      <c r="PED323" s="96"/>
      <c r="PEE323" s="96"/>
      <c r="PEF323" s="96"/>
      <c r="PEG323" s="96"/>
      <c r="PEH323" s="96"/>
      <c r="PEI323" s="96"/>
      <c r="PEJ323" s="96"/>
      <c r="PEK323" s="96"/>
      <c r="PEL323" s="96"/>
      <c r="PEM323" s="96"/>
      <c r="PEN323" s="96"/>
      <c r="PEO323" s="96"/>
      <c r="PEP323" s="96"/>
      <c r="PEQ323" s="96"/>
      <c r="PER323" s="96"/>
      <c r="PES323" s="96"/>
      <c r="PET323" s="96"/>
      <c r="PEU323" s="96"/>
      <c r="PEV323" s="96"/>
      <c r="PEW323" s="96"/>
      <c r="PEX323" s="96"/>
      <c r="PEY323" s="96"/>
      <c r="PEZ323" s="96"/>
      <c r="PFA323" s="96"/>
      <c r="PFB323" s="96"/>
      <c r="PFC323" s="96"/>
      <c r="PFD323" s="96"/>
      <c r="PFE323" s="96"/>
      <c r="PFF323" s="96"/>
      <c r="PFG323" s="96"/>
      <c r="PFH323" s="96"/>
      <c r="PFI323" s="96"/>
      <c r="PFJ323" s="96"/>
      <c r="PFK323" s="96"/>
      <c r="PFL323" s="96"/>
      <c r="PFM323" s="96"/>
      <c r="PFN323" s="96"/>
      <c r="PFO323" s="96"/>
      <c r="PFP323" s="96"/>
      <c r="PFQ323" s="96"/>
      <c r="PFR323" s="96"/>
      <c r="PFS323" s="96"/>
      <c r="PFT323" s="96"/>
      <c r="PFU323" s="96"/>
      <c r="PFV323" s="96"/>
      <c r="PFW323" s="96"/>
      <c r="PFX323" s="96"/>
      <c r="PFY323" s="96"/>
      <c r="PFZ323" s="96"/>
      <c r="PGA323" s="96"/>
      <c r="PGB323" s="96"/>
      <c r="PGC323" s="96"/>
      <c r="PGD323" s="96"/>
      <c r="PGE323" s="96"/>
      <c r="PGF323" s="96"/>
      <c r="PGG323" s="96"/>
      <c r="PGH323" s="96"/>
      <c r="PGI323" s="96"/>
      <c r="PGJ323" s="96"/>
      <c r="PGK323" s="96"/>
      <c r="PGL323" s="96"/>
      <c r="PGM323" s="96"/>
      <c r="PGN323" s="96"/>
      <c r="PGO323" s="96"/>
      <c r="PGP323" s="96"/>
      <c r="PGQ323" s="96"/>
      <c r="PGR323" s="96"/>
      <c r="PGS323" s="96"/>
      <c r="PGT323" s="96"/>
      <c r="PGU323" s="96"/>
      <c r="PGV323" s="96"/>
      <c r="PGW323" s="96"/>
      <c r="PGX323" s="96"/>
      <c r="PGY323" s="96"/>
      <c r="PGZ323" s="96"/>
      <c r="PHA323" s="96"/>
      <c r="PHB323" s="96"/>
      <c r="PHC323" s="96"/>
      <c r="PHD323" s="96"/>
      <c r="PHE323" s="96"/>
      <c r="PHF323" s="96"/>
      <c r="PHG323" s="96"/>
      <c r="PHH323" s="96"/>
      <c r="PHI323" s="96"/>
      <c r="PHJ323" s="96"/>
      <c r="PHK323" s="96"/>
      <c r="PHL323" s="96"/>
      <c r="PHM323" s="96"/>
      <c r="PHN323" s="96"/>
      <c r="PHO323" s="96"/>
      <c r="PHP323" s="96"/>
      <c r="PHQ323" s="96"/>
      <c r="PHR323" s="96"/>
      <c r="PHS323" s="96"/>
      <c r="PHT323" s="96"/>
      <c r="PHU323" s="96"/>
      <c r="PHV323" s="96"/>
      <c r="PHW323" s="96"/>
      <c r="PHX323" s="96"/>
      <c r="PHY323" s="96"/>
      <c r="PHZ323" s="96"/>
      <c r="PIA323" s="96"/>
      <c r="PIB323" s="96"/>
      <c r="PIC323" s="96"/>
      <c r="PID323" s="96"/>
      <c r="PIE323" s="96"/>
      <c r="PIF323" s="96"/>
      <c r="PIG323" s="96"/>
      <c r="PIH323" s="96"/>
      <c r="PII323" s="96"/>
      <c r="PIJ323" s="96"/>
      <c r="PIK323" s="96"/>
      <c r="PIL323" s="96"/>
      <c r="PIM323" s="96"/>
      <c r="PIN323" s="96"/>
      <c r="PIO323" s="96"/>
      <c r="PIP323" s="96"/>
      <c r="PIQ323" s="96"/>
      <c r="PIR323" s="96"/>
      <c r="PIS323" s="96"/>
      <c r="PIT323" s="96"/>
      <c r="PIU323" s="96"/>
      <c r="PIV323" s="96"/>
      <c r="PIW323" s="96"/>
      <c r="PIX323" s="96"/>
      <c r="PIY323" s="96"/>
      <c r="PIZ323" s="96"/>
      <c r="PJA323" s="96"/>
      <c r="PJB323" s="96"/>
      <c r="PJC323" s="96"/>
      <c r="PJD323" s="96"/>
      <c r="PJE323" s="96"/>
      <c r="PJF323" s="96"/>
      <c r="PJG323" s="96"/>
      <c r="PJH323" s="96"/>
      <c r="PJI323" s="96"/>
      <c r="PJJ323" s="96"/>
      <c r="PJK323" s="96"/>
      <c r="PJL323" s="96"/>
      <c r="PJM323" s="96"/>
      <c r="PJN323" s="96"/>
      <c r="PJO323" s="96"/>
      <c r="PJP323" s="96"/>
      <c r="PJQ323" s="96"/>
      <c r="PJR323" s="96"/>
      <c r="PJS323" s="96"/>
      <c r="PJT323" s="96"/>
      <c r="PJU323" s="96"/>
      <c r="PJV323" s="96"/>
      <c r="PJW323" s="96"/>
      <c r="PJX323" s="96"/>
      <c r="PJY323" s="96"/>
      <c r="PJZ323" s="96"/>
      <c r="PKA323" s="96"/>
      <c r="PKB323" s="96"/>
      <c r="PKC323" s="96"/>
      <c r="PKD323" s="96"/>
      <c r="PKE323" s="96"/>
      <c r="PKF323" s="96"/>
      <c r="PKG323" s="96"/>
      <c r="PKH323" s="96"/>
      <c r="PKI323" s="96"/>
      <c r="PKJ323" s="96"/>
      <c r="PKK323" s="96"/>
      <c r="PKL323" s="96"/>
      <c r="PKM323" s="96"/>
      <c r="PKN323" s="96"/>
      <c r="PKO323" s="96"/>
      <c r="PKP323" s="96"/>
      <c r="PKQ323" s="96"/>
      <c r="PKR323" s="96"/>
      <c r="PKS323" s="96"/>
      <c r="PKT323" s="96"/>
      <c r="PKU323" s="96"/>
      <c r="PKV323" s="96"/>
      <c r="PKW323" s="96"/>
      <c r="PKX323" s="96"/>
      <c r="PKY323" s="96"/>
      <c r="PKZ323" s="96"/>
      <c r="PLA323" s="96"/>
      <c r="PLB323" s="96"/>
      <c r="PLC323" s="96"/>
      <c r="PLD323" s="96"/>
      <c r="PLE323" s="96"/>
      <c r="PLF323" s="96"/>
      <c r="PLG323" s="96"/>
      <c r="PLH323" s="96"/>
      <c r="PLI323" s="96"/>
      <c r="PLJ323" s="96"/>
      <c r="PLK323" s="96"/>
      <c r="PLL323" s="96"/>
      <c r="PLM323" s="96"/>
      <c r="PLN323" s="96"/>
      <c r="PLO323" s="96"/>
      <c r="PLP323" s="96"/>
      <c r="PLQ323" s="96"/>
      <c r="PLR323" s="96"/>
      <c r="PLS323" s="96"/>
      <c r="PLT323" s="96"/>
      <c r="PLU323" s="96"/>
      <c r="PLV323" s="96"/>
      <c r="PLW323" s="96"/>
      <c r="PLX323" s="96"/>
      <c r="PLY323" s="96"/>
      <c r="PLZ323" s="96"/>
      <c r="PMA323" s="96"/>
      <c r="PMB323" s="96"/>
      <c r="PMC323" s="96"/>
      <c r="PMD323" s="96"/>
      <c r="PME323" s="96"/>
      <c r="PMF323" s="96"/>
      <c r="PMG323" s="96"/>
      <c r="PMH323" s="96"/>
      <c r="PMI323" s="96"/>
      <c r="PMJ323" s="96"/>
      <c r="PMK323" s="96"/>
      <c r="PML323" s="96"/>
      <c r="PMM323" s="96"/>
      <c r="PMN323" s="96"/>
      <c r="PMO323" s="96"/>
      <c r="PMP323" s="96"/>
      <c r="PMQ323" s="96"/>
      <c r="PMR323" s="96"/>
      <c r="PMS323" s="96"/>
      <c r="PMT323" s="96"/>
      <c r="PMU323" s="96"/>
      <c r="PMV323" s="96"/>
      <c r="PMW323" s="96"/>
      <c r="PMX323" s="96"/>
      <c r="PMY323" s="96"/>
      <c r="PMZ323" s="96"/>
      <c r="PNA323" s="96"/>
      <c r="PNB323" s="96"/>
      <c r="PNC323" s="96"/>
      <c r="PND323" s="96"/>
      <c r="PNE323" s="96"/>
      <c r="PNF323" s="96"/>
      <c r="PNG323" s="96"/>
      <c r="PNH323" s="96"/>
      <c r="PNI323" s="96"/>
      <c r="PNJ323" s="96"/>
      <c r="PNK323" s="96"/>
      <c r="PNL323" s="96"/>
      <c r="PNM323" s="96"/>
      <c r="PNN323" s="96"/>
      <c r="PNO323" s="96"/>
      <c r="PNP323" s="96"/>
      <c r="PNQ323" s="96"/>
      <c r="PNR323" s="96"/>
      <c r="PNS323" s="96"/>
      <c r="PNT323" s="96"/>
      <c r="PNU323" s="96"/>
      <c r="PNV323" s="96"/>
      <c r="PNW323" s="96"/>
      <c r="PNX323" s="96"/>
      <c r="PNY323" s="96"/>
      <c r="PNZ323" s="96"/>
      <c r="POA323" s="96"/>
      <c r="POB323" s="96"/>
      <c r="POC323" s="96"/>
      <c r="POD323" s="96"/>
      <c r="POE323" s="96"/>
      <c r="POF323" s="96"/>
      <c r="POG323" s="96"/>
      <c r="POH323" s="96"/>
      <c r="POI323" s="96"/>
      <c r="POJ323" s="96"/>
      <c r="POK323" s="96"/>
      <c r="POL323" s="96"/>
      <c r="POM323" s="96"/>
      <c r="PON323" s="96"/>
      <c r="POO323" s="96"/>
      <c r="POP323" s="96"/>
      <c r="POQ323" s="96"/>
      <c r="POR323" s="96"/>
      <c r="POS323" s="96"/>
      <c r="POT323" s="96"/>
      <c r="POU323" s="96"/>
      <c r="POV323" s="96"/>
      <c r="POW323" s="96"/>
      <c r="POX323" s="96"/>
      <c r="POY323" s="96"/>
      <c r="POZ323" s="96"/>
      <c r="PPA323" s="96"/>
      <c r="PPB323" s="96"/>
      <c r="PPC323" s="96"/>
      <c r="PPD323" s="96"/>
      <c r="PPE323" s="96"/>
      <c r="PPF323" s="96"/>
      <c r="PPG323" s="96"/>
      <c r="PPH323" s="96"/>
      <c r="PPI323" s="96"/>
      <c r="PPJ323" s="96"/>
      <c r="PPK323" s="96"/>
      <c r="PPL323" s="96"/>
      <c r="PPM323" s="96"/>
      <c r="PPN323" s="96"/>
      <c r="PPO323" s="96"/>
      <c r="PPP323" s="96"/>
      <c r="PPQ323" s="96"/>
      <c r="PPR323" s="96"/>
      <c r="PPS323" s="96"/>
      <c r="PPT323" s="96"/>
      <c r="PPU323" s="96"/>
      <c r="PPV323" s="96"/>
      <c r="PPW323" s="96"/>
      <c r="PPX323" s="96"/>
      <c r="PPY323" s="96"/>
      <c r="PPZ323" s="96"/>
      <c r="PQA323" s="96"/>
      <c r="PQB323" s="96"/>
      <c r="PQC323" s="96"/>
      <c r="PQD323" s="96"/>
      <c r="PQE323" s="96"/>
      <c r="PQF323" s="96"/>
      <c r="PQG323" s="96"/>
      <c r="PQH323" s="96"/>
      <c r="PQI323" s="96"/>
      <c r="PQJ323" s="96"/>
      <c r="PQK323" s="96"/>
      <c r="PQL323" s="96"/>
      <c r="PQM323" s="96"/>
      <c r="PQN323" s="96"/>
      <c r="PQO323" s="96"/>
      <c r="PQP323" s="96"/>
      <c r="PQQ323" s="96"/>
      <c r="PQR323" s="96"/>
      <c r="PQS323" s="96"/>
      <c r="PQT323" s="96"/>
      <c r="PQU323" s="96"/>
      <c r="PQV323" s="96"/>
      <c r="PQW323" s="96"/>
      <c r="PQX323" s="96"/>
      <c r="PQY323" s="96"/>
      <c r="PQZ323" s="96"/>
      <c r="PRA323" s="96"/>
      <c r="PRB323" s="96"/>
      <c r="PRC323" s="96"/>
      <c r="PRD323" s="96"/>
      <c r="PRE323" s="96"/>
      <c r="PRF323" s="96"/>
      <c r="PRG323" s="96"/>
      <c r="PRH323" s="96"/>
      <c r="PRI323" s="96"/>
      <c r="PRJ323" s="96"/>
      <c r="PRK323" s="96"/>
      <c r="PRL323" s="96"/>
      <c r="PRM323" s="96"/>
      <c r="PRN323" s="96"/>
      <c r="PRO323" s="96"/>
      <c r="PRP323" s="96"/>
      <c r="PRQ323" s="96"/>
      <c r="PRR323" s="96"/>
      <c r="PRS323" s="96"/>
      <c r="PRT323" s="96"/>
      <c r="PRU323" s="96"/>
      <c r="PRV323" s="96"/>
      <c r="PRW323" s="96"/>
      <c r="PRX323" s="96"/>
      <c r="PRY323" s="96"/>
      <c r="PRZ323" s="96"/>
      <c r="PSA323" s="96"/>
      <c r="PSB323" s="96"/>
      <c r="PSC323" s="96"/>
      <c r="PSD323" s="96"/>
      <c r="PSE323" s="96"/>
      <c r="PSF323" s="96"/>
      <c r="PSG323" s="96"/>
      <c r="PSH323" s="96"/>
      <c r="PSI323" s="96"/>
      <c r="PSJ323" s="96"/>
      <c r="PSK323" s="96"/>
      <c r="PSL323" s="96"/>
      <c r="PSM323" s="96"/>
      <c r="PSN323" s="96"/>
      <c r="PSO323" s="96"/>
      <c r="PSP323" s="96"/>
      <c r="PSQ323" s="96"/>
      <c r="PSR323" s="96"/>
      <c r="PSS323" s="96"/>
      <c r="PST323" s="96"/>
      <c r="PSU323" s="96"/>
      <c r="PSV323" s="96"/>
      <c r="PSW323" s="96"/>
      <c r="PSX323" s="96"/>
      <c r="PSY323" s="96"/>
      <c r="PSZ323" s="96"/>
      <c r="PTA323" s="96"/>
      <c r="PTB323" s="96"/>
      <c r="PTC323" s="96"/>
      <c r="PTD323" s="96"/>
      <c r="PTE323" s="96"/>
      <c r="PTF323" s="96"/>
      <c r="PTG323" s="96"/>
      <c r="PTH323" s="96"/>
      <c r="PTI323" s="96"/>
      <c r="PTJ323" s="96"/>
      <c r="PTK323" s="96"/>
      <c r="PTL323" s="96"/>
      <c r="PTM323" s="96"/>
      <c r="PTN323" s="96"/>
      <c r="PTO323" s="96"/>
      <c r="PTP323" s="96"/>
      <c r="PTQ323" s="96"/>
      <c r="PTR323" s="96"/>
      <c r="PTS323" s="96"/>
      <c r="PTT323" s="96"/>
      <c r="PTU323" s="96"/>
      <c r="PTV323" s="96"/>
      <c r="PTW323" s="96"/>
      <c r="PTX323" s="96"/>
      <c r="PTY323" s="96"/>
      <c r="PTZ323" s="96"/>
      <c r="PUA323" s="96"/>
      <c r="PUB323" s="96"/>
      <c r="PUC323" s="96"/>
      <c r="PUD323" s="96"/>
      <c r="PUE323" s="96"/>
      <c r="PUF323" s="96"/>
      <c r="PUG323" s="96"/>
      <c r="PUH323" s="96"/>
      <c r="PUI323" s="96"/>
      <c r="PUJ323" s="96"/>
      <c r="PUK323" s="96"/>
      <c r="PUL323" s="96"/>
      <c r="PUM323" s="96"/>
      <c r="PUN323" s="96"/>
      <c r="PUO323" s="96"/>
      <c r="PUP323" s="96"/>
      <c r="PUQ323" s="96"/>
      <c r="PUR323" s="96"/>
      <c r="PUS323" s="96"/>
      <c r="PUT323" s="96"/>
      <c r="PUU323" s="96"/>
      <c r="PUV323" s="96"/>
      <c r="PUW323" s="96"/>
      <c r="PUX323" s="96"/>
      <c r="PUY323" s="96"/>
      <c r="PUZ323" s="96"/>
      <c r="PVA323" s="96"/>
      <c r="PVB323" s="96"/>
      <c r="PVC323" s="96"/>
      <c r="PVD323" s="96"/>
      <c r="PVE323" s="96"/>
      <c r="PVF323" s="96"/>
      <c r="PVG323" s="96"/>
      <c r="PVH323" s="96"/>
      <c r="PVI323" s="96"/>
      <c r="PVJ323" s="96"/>
      <c r="PVK323" s="96"/>
      <c r="PVL323" s="96"/>
      <c r="PVM323" s="96"/>
      <c r="PVN323" s="96"/>
      <c r="PVO323" s="96"/>
      <c r="PVP323" s="96"/>
      <c r="PVQ323" s="96"/>
      <c r="PVR323" s="96"/>
      <c r="PVS323" s="96"/>
      <c r="PVT323" s="96"/>
      <c r="PVU323" s="96"/>
      <c r="PVV323" s="96"/>
      <c r="PVW323" s="96"/>
      <c r="PVX323" s="96"/>
      <c r="PVY323" s="96"/>
      <c r="PVZ323" s="96"/>
      <c r="PWA323" s="96"/>
      <c r="PWB323" s="96"/>
      <c r="PWC323" s="96"/>
      <c r="PWD323" s="96"/>
      <c r="PWE323" s="96"/>
      <c r="PWF323" s="96"/>
      <c r="PWG323" s="96"/>
      <c r="PWH323" s="96"/>
      <c r="PWI323" s="96"/>
      <c r="PWJ323" s="96"/>
      <c r="PWK323" s="96"/>
      <c r="PWL323" s="96"/>
      <c r="PWM323" s="96"/>
      <c r="PWN323" s="96"/>
      <c r="PWO323" s="96"/>
      <c r="PWP323" s="96"/>
      <c r="PWQ323" s="96"/>
      <c r="PWR323" s="96"/>
      <c r="PWS323" s="96"/>
      <c r="PWT323" s="96"/>
      <c r="PWU323" s="96"/>
      <c r="PWV323" s="96"/>
      <c r="PWW323" s="96"/>
      <c r="PWX323" s="96"/>
      <c r="PWY323" s="96"/>
      <c r="PWZ323" s="96"/>
      <c r="PXA323" s="96"/>
      <c r="PXB323" s="96"/>
      <c r="PXC323" s="96"/>
      <c r="PXD323" s="96"/>
      <c r="PXE323" s="96"/>
      <c r="PXF323" s="96"/>
      <c r="PXG323" s="96"/>
      <c r="PXH323" s="96"/>
      <c r="PXI323" s="96"/>
      <c r="PXJ323" s="96"/>
      <c r="PXK323" s="96"/>
      <c r="PXL323" s="96"/>
      <c r="PXM323" s="96"/>
      <c r="PXN323" s="96"/>
      <c r="PXO323" s="96"/>
      <c r="PXP323" s="96"/>
      <c r="PXQ323" s="96"/>
      <c r="PXR323" s="96"/>
      <c r="PXS323" s="96"/>
      <c r="PXT323" s="96"/>
      <c r="PXU323" s="96"/>
      <c r="PXV323" s="96"/>
      <c r="PXW323" s="96"/>
      <c r="PXX323" s="96"/>
      <c r="PXY323" s="96"/>
      <c r="PXZ323" s="96"/>
      <c r="PYA323" s="96"/>
      <c r="PYB323" s="96"/>
      <c r="PYC323" s="96"/>
      <c r="PYD323" s="96"/>
      <c r="PYE323" s="96"/>
      <c r="PYF323" s="96"/>
      <c r="PYG323" s="96"/>
      <c r="PYH323" s="96"/>
      <c r="PYI323" s="96"/>
      <c r="PYJ323" s="96"/>
      <c r="PYK323" s="96"/>
      <c r="PYL323" s="96"/>
      <c r="PYM323" s="96"/>
      <c r="PYN323" s="96"/>
      <c r="PYO323" s="96"/>
      <c r="PYP323" s="96"/>
      <c r="PYQ323" s="96"/>
      <c r="PYR323" s="96"/>
      <c r="PYS323" s="96"/>
      <c r="PYT323" s="96"/>
      <c r="PYU323" s="96"/>
      <c r="PYV323" s="96"/>
      <c r="PYW323" s="96"/>
      <c r="PYX323" s="96"/>
      <c r="PYY323" s="96"/>
      <c r="PYZ323" s="96"/>
      <c r="PZA323" s="96"/>
      <c r="PZB323" s="96"/>
      <c r="PZC323" s="96"/>
      <c r="PZD323" s="96"/>
      <c r="PZE323" s="96"/>
      <c r="PZF323" s="96"/>
      <c r="PZG323" s="96"/>
      <c r="PZH323" s="96"/>
      <c r="PZI323" s="96"/>
      <c r="PZJ323" s="96"/>
      <c r="PZK323" s="96"/>
      <c r="PZL323" s="96"/>
      <c r="PZM323" s="96"/>
      <c r="PZN323" s="96"/>
      <c r="PZO323" s="96"/>
      <c r="PZP323" s="96"/>
      <c r="PZQ323" s="96"/>
      <c r="PZR323" s="96"/>
      <c r="PZS323" s="96"/>
      <c r="PZT323" s="96"/>
      <c r="PZU323" s="96"/>
      <c r="PZV323" s="96"/>
      <c r="PZW323" s="96"/>
      <c r="PZX323" s="96"/>
      <c r="PZY323" s="96"/>
      <c r="PZZ323" s="96"/>
      <c r="QAA323" s="96"/>
      <c r="QAB323" s="96"/>
      <c r="QAC323" s="96"/>
      <c r="QAD323" s="96"/>
      <c r="QAE323" s="96"/>
      <c r="QAF323" s="96"/>
      <c r="QAG323" s="96"/>
      <c r="QAH323" s="96"/>
      <c r="QAI323" s="96"/>
      <c r="QAJ323" s="96"/>
      <c r="QAK323" s="96"/>
      <c r="QAL323" s="96"/>
      <c r="QAM323" s="96"/>
      <c r="QAN323" s="96"/>
      <c r="QAO323" s="96"/>
      <c r="QAP323" s="96"/>
      <c r="QAQ323" s="96"/>
      <c r="QAR323" s="96"/>
      <c r="QAS323" s="96"/>
      <c r="QAT323" s="96"/>
      <c r="QAU323" s="96"/>
      <c r="QAV323" s="96"/>
      <c r="QAW323" s="96"/>
      <c r="QAX323" s="96"/>
      <c r="QAY323" s="96"/>
      <c r="QAZ323" s="96"/>
      <c r="QBA323" s="96"/>
      <c r="QBB323" s="96"/>
      <c r="QBC323" s="96"/>
      <c r="QBD323" s="96"/>
      <c r="QBE323" s="96"/>
      <c r="QBF323" s="96"/>
      <c r="QBG323" s="96"/>
      <c r="QBH323" s="96"/>
      <c r="QBI323" s="96"/>
      <c r="QBJ323" s="96"/>
      <c r="QBK323" s="96"/>
      <c r="QBL323" s="96"/>
      <c r="QBM323" s="96"/>
      <c r="QBN323" s="96"/>
      <c r="QBO323" s="96"/>
      <c r="QBP323" s="96"/>
      <c r="QBQ323" s="96"/>
      <c r="QBR323" s="96"/>
      <c r="QBS323" s="96"/>
      <c r="QBT323" s="96"/>
      <c r="QBU323" s="96"/>
      <c r="QBV323" s="96"/>
      <c r="QBW323" s="96"/>
      <c r="QBX323" s="96"/>
      <c r="QBY323" s="96"/>
      <c r="QBZ323" s="96"/>
      <c r="QCA323" s="96"/>
      <c r="QCB323" s="96"/>
      <c r="QCC323" s="96"/>
      <c r="QCD323" s="96"/>
      <c r="QCE323" s="96"/>
      <c r="QCF323" s="96"/>
      <c r="QCG323" s="96"/>
      <c r="QCH323" s="96"/>
      <c r="QCI323" s="96"/>
      <c r="QCJ323" s="96"/>
      <c r="QCK323" s="96"/>
      <c r="QCL323" s="96"/>
      <c r="QCM323" s="96"/>
      <c r="QCN323" s="96"/>
      <c r="QCO323" s="96"/>
      <c r="QCP323" s="96"/>
      <c r="QCQ323" s="96"/>
      <c r="QCR323" s="96"/>
      <c r="QCS323" s="96"/>
      <c r="QCT323" s="96"/>
      <c r="QCU323" s="96"/>
      <c r="QCV323" s="96"/>
      <c r="QCW323" s="96"/>
      <c r="QCX323" s="96"/>
      <c r="QCY323" s="96"/>
      <c r="QCZ323" s="96"/>
      <c r="QDA323" s="96"/>
      <c r="QDB323" s="96"/>
      <c r="QDC323" s="96"/>
      <c r="QDD323" s="96"/>
      <c r="QDE323" s="96"/>
      <c r="QDF323" s="96"/>
      <c r="QDG323" s="96"/>
      <c r="QDH323" s="96"/>
      <c r="QDI323" s="96"/>
      <c r="QDJ323" s="96"/>
      <c r="QDK323" s="96"/>
      <c r="QDL323" s="96"/>
      <c r="QDM323" s="96"/>
      <c r="QDN323" s="96"/>
      <c r="QDO323" s="96"/>
      <c r="QDP323" s="96"/>
      <c r="QDQ323" s="96"/>
      <c r="QDR323" s="96"/>
      <c r="QDS323" s="96"/>
      <c r="QDT323" s="96"/>
      <c r="QDU323" s="96"/>
      <c r="QDV323" s="96"/>
      <c r="QDW323" s="96"/>
      <c r="QDX323" s="96"/>
      <c r="QDY323" s="96"/>
      <c r="QDZ323" s="96"/>
      <c r="QEA323" s="96"/>
      <c r="QEB323" s="96"/>
      <c r="QEC323" s="96"/>
      <c r="QED323" s="96"/>
      <c r="QEE323" s="96"/>
      <c r="QEF323" s="96"/>
      <c r="QEG323" s="96"/>
      <c r="QEH323" s="96"/>
      <c r="QEI323" s="96"/>
      <c r="QEJ323" s="96"/>
      <c r="QEK323" s="96"/>
      <c r="QEL323" s="96"/>
      <c r="QEM323" s="96"/>
      <c r="QEN323" s="96"/>
      <c r="QEO323" s="96"/>
      <c r="QEP323" s="96"/>
      <c r="QEQ323" s="96"/>
      <c r="QER323" s="96"/>
      <c r="QES323" s="96"/>
      <c r="QET323" s="96"/>
      <c r="QEU323" s="96"/>
      <c r="QEV323" s="96"/>
      <c r="QEW323" s="96"/>
      <c r="QEX323" s="96"/>
      <c r="QEY323" s="96"/>
      <c r="QEZ323" s="96"/>
      <c r="QFA323" s="96"/>
      <c r="QFB323" s="96"/>
      <c r="QFC323" s="96"/>
      <c r="QFD323" s="96"/>
      <c r="QFE323" s="96"/>
      <c r="QFF323" s="96"/>
      <c r="QFG323" s="96"/>
      <c r="QFH323" s="96"/>
      <c r="QFI323" s="96"/>
      <c r="QFJ323" s="96"/>
      <c r="QFK323" s="96"/>
      <c r="QFL323" s="96"/>
      <c r="QFM323" s="96"/>
      <c r="QFN323" s="96"/>
      <c r="QFO323" s="96"/>
      <c r="QFP323" s="96"/>
      <c r="QFQ323" s="96"/>
      <c r="QFR323" s="96"/>
      <c r="QFS323" s="96"/>
      <c r="QFT323" s="96"/>
      <c r="QFU323" s="96"/>
      <c r="QFV323" s="96"/>
      <c r="QFW323" s="96"/>
      <c r="QFX323" s="96"/>
      <c r="QFY323" s="96"/>
      <c r="QFZ323" s="96"/>
      <c r="QGA323" s="96"/>
      <c r="QGB323" s="96"/>
      <c r="QGC323" s="96"/>
      <c r="QGD323" s="96"/>
      <c r="QGE323" s="96"/>
      <c r="QGF323" s="96"/>
      <c r="QGG323" s="96"/>
      <c r="QGH323" s="96"/>
      <c r="QGI323" s="96"/>
      <c r="QGJ323" s="96"/>
      <c r="QGK323" s="96"/>
      <c r="QGL323" s="96"/>
      <c r="QGM323" s="96"/>
      <c r="QGN323" s="96"/>
      <c r="QGO323" s="96"/>
      <c r="QGP323" s="96"/>
      <c r="QGQ323" s="96"/>
      <c r="QGR323" s="96"/>
      <c r="QGS323" s="96"/>
      <c r="QGT323" s="96"/>
      <c r="QGU323" s="96"/>
      <c r="QGV323" s="96"/>
      <c r="QGW323" s="96"/>
      <c r="QGX323" s="96"/>
      <c r="QGY323" s="96"/>
      <c r="QGZ323" s="96"/>
      <c r="QHA323" s="96"/>
      <c r="QHB323" s="96"/>
      <c r="QHC323" s="96"/>
      <c r="QHD323" s="96"/>
      <c r="QHE323" s="96"/>
      <c r="QHF323" s="96"/>
      <c r="QHG323" s="96"/>
      <c r="QHH323" s="96"/>
      <c r="QHI323" s="96"/>
      <c r="QHJ323" s="96"/>
      <c r="QHK323" s="96"/>
      <c r="QHL323" s="96"/>
      <c r="QHM323" s="96"/>
      <c r="QHN323" s="96"/>
      <c r="QHO323" s="96"/>
      <c r="QHP323" s="96"/>
      <c r="QHQ323" s="96"/>
      <c r="QHR323" s="96"/>
      <c r="QHS323" s="96"/>
      <c r="QHT323" s="96"/>
      <c r="QHU323" s="96"/>
      <c r="QHV323" s="96"/>
      <c r="QHW323" s="96"/>
      <c r="QHX323" s="96"/>
      <c r="QHY323" s="96"/>
      <c r="QHZ323" s="96"/>
      <c r="QIA323" s="96"/>
      <c r="QIB323" s="96"/>
      <c r="QIC323" s="96"/>
      <c r="QID323" s="96"/>
      <c r="QIE323" s="96"/>
      <c r="QIF323" s="96"/>
      <c r="QIG323" s="96"/>
      <c r="QIH323" s="96"/>
      <c r="QII323" s="96"/>
      <c r="QIJ323" s="96"/>
      <c r="QIK323" s="96"/>
      <c r="QIL323" s="96"/>
      <c r="QIM323" s="96"/>
      <c r="QIN323" s="96"/>
      <c r="QIO323" s="96"/>
      <c r="QIP323" s="96"/>
      <c r="QIQ323" s="96"/>
      <c r="QIR323" s="96"/>
      <c r="QIS323" s="96"/>
      <c r="QIT323" s="96"/>
      <c r="QIU323" s="96"/>
      <c r="QIV323" s="96"/>
      <c r="QIW323" s="96"/>
      <c r="QIX323" s="96"/>
      <c r="QIY323" s="96"/>
      <c r="QIZ323" s="96"/>
      <c r="QJA323" s="96"/>
      <c r="QJB323" s="96"/>
      <c r="QJC323" s="96"/>
      <c r="QJD323" s="96"/>
      <c r="QJE323" s="96"/>
      <c r="QJF323" s="96"/>
      <c r="QJG323" s="96"/>
      <c r="QJH323" s="96"/>
      <c r="QJI323" s="96"/>
      <c r="QJJ323" s="96"/>
      <c r="QJK323" s="96"/>
      <c r="QJL323" s="96"/>
      <c r="QJM323" s="96"/>
      <c r="QJN323" s="96"/>
      <c r="QJO323" s="96"/>
      <c r="QJP323" s="96"/>
      <c r="QJQ323" s="96"/>
      <c r="QJR323" s="96"/>
      <c r="QJS323" s="96"/>
      <c r="QJT323" s="96"/>
      <c r="QJU323" s="96"/>
      <c r="QJV323" s="96"/>
      <c r="QJW323" s="96"/>
      <c r="QJX323" s="96"/>
      <c r="QJY323" s="96"/>
      <c r="QJZ323" s="96"/>
      <c r="QKA323" s="96"/>
      <c r="QKB323" s="96"/>
      <c r="QKC323" s="96"/>
      <c r="QKD323" s="96"/>
      <c r="QKE323" s="96"/>
      <c r="QKF323" s="96"/>
      <c r="QKG323" s="96"/>
      <c r="QKH323" s="96"/>
      <c r="QKI323" s="96"/>
      <c r="QKJ323" s="96"/>
      <c r="QKK323" s="96"/>
      <c r="QKL323" s="96"/>
      <c r="QKM323" s="96"/>
      <c r="QKN323" s="96"/>
      <c r="QKO323" s="96"/>
      <c r="QKP323" s="96"/>
      <c r="QKQ323" s="96"/>
      <c r="QKR323" s="96"/>
      <c r="QKS323" s="96"/>
      <c r="QKT323" s="96"/>
      <c r="QKU323" s="96"/>
      <c r="QKV323" s="96"/>
      <c r="QKW323" s="96"/>
      <c r="QKX323" s="96"/>
      <c r="QKY323" s="96"/>
      <c r="QKZ323" s="96"/>
      <c r="QLA323" s="96"/>
      <c r="QLB323" s="96"/>
      <c r="QLC323" s="96"/>
      <c r="QLD323" s="96"/>
      <c r="QLE323" s="96"/>
      <c r="QLF323" s="96"/>
      <c r="QLG323" s="96"/>
      <c r="QLH323" s="96"/>
      <c r="QLI323" s="96"/>
      <c r="QLJ323" s="96"/>
      <c r="QLK323" s="96"/>
      <c r="QLL323" s="96"/>
      <c r="QLM323" s="96"/>
      <c r="QLN323" s="96"/>
      <c r="QLO323" s="96"/>
      <c r="QLP323" s="96"/>
      <c r="QLQ323" s="96"/>
      <c r="QLR323" s="96"/>
      <c r="QLS323" s="96"/>
      <c r="QLT323" s="96"/>
      <c r="QLU323" s="96"/>
      <c r="QLV323" s="96"/>
      <c r="QLW323" s="96"/>
      <c r="QLX323" s="96"/>
      <c r="QLY323" s="96"/>
      <c r="QLZ323" s="96"/>
      <c r="QMA323" s="96"/>
      <c r="QMB323" s="96"/>
      <c r="QMC323" s="96"/>
      <c r="QMD323" s="96"/>
      <c r="QME323" s="96"/>
      <c r="QMF323" s="96"/>
      <c r="QMG323" s="96"/>
      <c r="QMH323" s="96"/>
      <c r="QMI323" s="96"/>
      <c r="QMJ323" s="96"/>
      <c r="QMK323" s="96"/>
      <c r="QML323" s="96"/>
      <c r="QMM323" s="96"/>
      <c r="QMN323" s="96"/>
      <c r="QMO323" s="96"/>
      <c r="QMP323" s="96"/>
      <c r="QMQ323" s="96"/>
      <c r="QMR323" s="96"/>
      <c r="QMS323" s="96"/>
      <c r="QMT323" s="96"/>
      <c r="QMU323" s="96"/>
      <c r="QMV323" s="96"/>
      <c r="QMW323" s="96"/>
      <c r="QMX323" s="96"/>
      <c r="QMY323" s="96"/>
      <c r="QMZ323" s="96"/>
      <c r="QNA323" s="96"/>
      <c r="QNB323" s="96"/>
      <c r="QNC323" s="96"/>
      <c r="QND323" s="96"/>
      <c r="QNE323" s="96"/>
      <c r="QNF323" s="96"/>
      <c r="QNG323" s="96"/>
      <c r="QNH323" s="96"/>
      <c r="QNI323" s="96"/>
      <c r="QNJ323" s="96"/>
      <c r="QNK323" s="96"/>
      <c r="QNL323" s="96"/>
      <c r="QNM323" s="96"/>
      <c r="QNN323" s="96"/>
      <c r="QNO323" s="96"/>
      <c r="QNP323" s="96"/>
      <c r="QNQ323" s="96"/>
      <c r="QNR323" s="96"/>
      <c r="QNS323" s="96"/>
      <c r="QNT323" s="96"/>
      <c r="QNU323" s="96"/>
      <c r="QNV323" s="96"/>
      <c r="QNW323" s="96"/>
      <c r="QNX323" s="96"/>
      <c r="QNY323" s="96"/>
      <c r="QNZ323" s="96"/>
      <c r="QOA323" s="96"/>
      <c r="QOB323" s="96"/>
      <c r="QOC323" s="96"/>
      <c r="QOD323" s="96"/>
      <c r="QOE323" s="96"/>
      <c r="QOF323" s="96"/>
      <c r="QOG323" s="96"/>
      <c r="QOH323" s="96"/>
      <c r="QOI323" s="96"/>
      <c r="QOJ323" s="96"/>
      <c r="QOK323" s="96"/>
      <c r="QOL323" s="96"/>
      <c r="QOM323" s="96"/>
      <c r="QON323" s="96"/>
      <c r="QOO323" s="96"/>
      <c r="QOP323" s="96"/>
      <c r="QOQ323" s="96"/>
      <c r="QOR323" s="96"/>
      <c r="QOS323" s="96"/>
      <c r="QOT323" s="96"/>
      <c r="QOU323" s="96"/>
      <c r="QOV323" s="96"/>
      <c r="QOW323" s="96"/>
      <c r="QOX323" s="96"/>
      <c r="QOY323" s="96"/>
      <c r="QOZ323" s="96"/>
      <c r="QPA323" s="96"/>
      <c r="QPB323" s="96"/>
      <c r="QPC323" s="96"/>
      <c r="QPD323" s="96"/>
      <c r="QPE323" s="96"/>
      <c r="QPF323" s="96"/>
      <c r="QPG323" s="96"/>
      <c r="QPH323" s="96"/>
      <c r="QPI323" s="96"/>
      <c r="QPJ323" s="96"/>
      <c r="QPK323" s="96"/>
      <c r="QPL323" s="96"/>
      <c r="QPM323" s="96"/>
      <c r="QPN323" s="96"/>
      <c r="QPO323" s="96"/>
      <c r="QPP323" s="96"/>
      <c r="QPQ323" s="96"/>
      <c r="QPR323" s="96"/>
      <c r="QPS323" s="96"/>
      <c r="QPT323" s="96"/>
      <c r="QPU323" s="96"/>
      <c r="QPV323" s="96"/>
      <c r="QPW323" s="96"/>
      <c r="QPX323" s="96"/>
      <c r="QPY323" s="96"/>
      <c r="QPZ323" s="96"/>
      <c r="QQA323" s="96"/>
      <c r="QQB323" s="96"/>
      <c r="QQC323" s="96"/>
      <c r="QQD323" s="96"/>
      <c r="QQE323" s="96"/>
      <c r="QQF323" s="96"/>
      <c r="QQG323" s="96"/>
      <c r="QQH323" s="96"/>
      <c r="QQI323" s="96"/>
      <c r="QQJ323" s="96"/>
      <c r="QQK323" s="96"/>
      <c r="QQL323" s="96"/>
      <c r="QQM323" s="96"/>
      <c r="QQN323" s="96"/>
      <c r="QQO323" s="96"/>
      <c r="QQP323" s="96"/>
      <c r="QQQ323" s="96"/>
      <c r="QQR323" s="96"/>
      <c r="QQS323" s="96"/>
      <c r="QQT323" s="96"/>
      <c r="QQU323" s="96"/>
      <c r="QQV323" s="96"/>
      <c r="QQW323" s="96"/>
      <c r="QQX323" s="96"/>
      <c r="QQY323" s="96"/>
      <c r="QQZ323" s="96"/>
      <c r="QRA323" s="96"/>
      <c r="QRB323" s="96"/>
      <c r="QRC323" s="96"/>
      <c r="QRD323" s="96"/>
      <c r="QRE323" s="96"/>
      <c r="QRF323" s="96"/>
      <c r="QRG323" s="96"/>
      <c r="QRH323" s="96"/>
      <c r="QRI323" s="96"/>
      <c r="QRJ323" s="96"/>
      <c r="QRK323" s="96"/>
      <c r="QRL323" s="96"/>
      <c r="QRM323" s="96"/>
      <c r="QRN323" s="96"/>
      <c r="QRO323" s="96"/>
      <c r="QRP323" s="96"/>
      <c r="QRQ323" s="96"/>
      <c r="QRR323" s="96"/>
      <c r="QRS323" s="96"/>
      <c r="QRT323" s="96"/>
      <c r="QRU323" s="96"/>
      <c r="QRV323" s="96"/>
      <c r="QRW323" s="96"/>
      <c r="QRX323" s="96"/>
      <c r="QRY323" s="96"/>
      <c r="QRZ323" s="96"/>
      <c r="QSA323" s="96"/>
      <c r="QSB323" s="96"/>
      <c r="QSC323" s="96"/>
      <c r="QSD323" s="96"/>
      <c r="QSE323" s="96"/>
      <c r="QSF323" s="96"/>
      <c r="QSG323" s="96"/>
      <c r="QSH323" s="96"/>
      <c r="QSI323" s="96"/>
      <c r="QSJ323" s="96"/>
      <c r="QSK323" s="96"/>
      <c r="QSL323" s="96"/>
      <c r="QSM323" s="96"/>
      <c r="QSN323" s="96"/>
      <c r="QSO323" s="96"/>
      <c r="QSP323" s="96"/>
      <c r="QSQ323" s="96"/>
      <c r="QSR323" s="96"/>
      <c r="QSS323" s="96"/>
      <c r="QST323" s="96"/>
      <c r="QSU323" s="96"/>
      <c r="QSV323" s="96"/>
      <c r="QSW323" s="96"/>
      <c r="QSX323" s="96"/>
      <c r="QSY323" s="96"/>
      <c r="QSZ323" s="96"/>
      <c r="QTA323" s="96"/>
      <c r="QTB323" s="96"/>
      <c r="QTC323" s="96"/>
      <c r="QTD323" s="96"/>
      <c r="QTE323" s="96"/>
      <c r="QTF323" s="96"/>
      <c r="QTG323" s="96"/>
      <c r="QTH323" s="96"/>
      <c r="QTI323" s="96"/>
      <c r="QTJ323" s="96"/>
      <c r="QTK323" s="96"/>
      <c r="QTL323" s="96"/>
      <c r="QTM323" s="96"/>
      <c r="QTN323" s="96"/>
      <c r="QTO323" s="96"/>
      <c r="QTP323" s="96"/>
      <c r="QTQ323" s="96"/>
      <c r="QTR323" s="96"/>
      <c r="QTS323" s="96"/>
      <c r="QTT323" s="96"/>
      <c r="QTU323" s="96"/>
      <c r="QTV323" s="96"/>
      <c r="QTW323" s="96"/>
      <c r="QTX323" s="96"/>
      <c r="QTY323" s="96"/>
      <c r="QTZ323" s="96"/>
      <c r="QUA323" s="96"/>
      <c r="QUB323" s="96"/>
      <c r="QUC323" s="96"/>
      <c r="QUD323" s="96"/>
      <c r="QUE323" s="96"/>
      <c r="QUF323" s="96"/>
      <c r="QUG323" s="96"/>
      <c r="QUH323" s="96"/>
      <c r="QUI323" s="96"/>
      <c r="QUJ323" s="96"/>
      <c r="QUK323" s="96"/>
      <c r="QUL323" s="96"/>
      <c r="QUM323" s="96"/>
      <c r="QUN323" s="96"/>
      <c r="QUO323" s="96"/>
      <c r="QUP323" s="96"/>
      <c r="QUQ323" s="96"/>
      <c r="QUR323" s="96"/>
      <c r="QUS323" s="96"/>
      <c r="QUT323" s="96"/>
      <c r="QUU323" s="96"/>
      <c r="QUV323" s="96"/>
      <c r="QUW323" s="96"/>
      <c r="QUX323" s="96"/>
      <c r="QUY323" s="96"/>
      <c r="QUZ323" s="96"/>
      <c r="QVA323" s="96"/>
      <c r="QVB323" s="96"/>
      <c r="QVC323" s="96"/>
      <c r="QVD323" s="96"/>
      <c r="QVE323" s="96"/>
      <c r="QVF323" s="96"/>
      <c r="QVG323" s="96"/>
      <c r="QVH323" s="96"/>
      <c r="QVI323" s="96"/>
      <c r="QVJ323" s="96"/>
      <c r="QVK323" s="96"/>
      <c r="QVL323" s="96"/>
      <c r="QVM323" s="96"/>
      <c r="QVN323" s="96"/>
      <c r="QVO323" s="96"/>
      <c r="QVP323" s="96"/>
      <c r="QVQ323" s="96"/>
      <c r="QVR323" s="96"/>
      <c r="QVS323" s="96"/>
      <c r="QVT323" s="96"/>
      <c r="QVU323" s="96"/>
      <c r="QVV323" s="96"/>
      <c r="QVW323" s="96"/>
      <c r="QVX323" s="96"/>
      <c r="QVY323" s="96"/>
      <c r="QVZ323" s="96"/>
      <c r="QWA323" s="96"/>
      <c r="QWB323" s="96"/>
      <c r="QWC323" s="96"/>
      <c r="QWD323" s="96"/>
      <c r="QWE323" s="96"/>
      <c r="QWF323" s="96"/>
      <c r="QWG323" s="96"/>
      <c r="QWH323" s="96"/>
      <c r="QWI323" s="96"/>
      <c r="QWJ323" s="96"/>
      <c r="QWK323" s="96"/>
      <c r="QWL323" s="96"/>
      <c r="QWM323" s="96"/>
      <c r="QWN323" s="96"/>
      <c r="QWO323" s="96"/>
      <c r="QWP323" s="96"/>
      <c r="QWQ323" s="96"/>
      <c r="QWR323" s="96"/>
      <c r="QWS323" s="96"/>
      <c r="QWT323" s="96"/>
      <c r="QWU323" s="96"/>
      <c r="QWV323" s="96"/>
      <c r="QWW323" s="96"/>
      <c r="QWX323" s="96"/>
      <c r="QWY323" s="96"/>
      <c r="QWZ323" s="96"/>
      <c r="QXA323" s="96"/>
      <c r="QXB323" s="96"/>
      <c r="QXC323" s="96"/>
      <c r="QXD323" s="96"/>
      <c r="QXE323" s="96"/>
      <c r="QXF323" s="96"/>
      <c r="QXG323" s="96"/>
      <c r="QXH323" s="96"/>
      <c r="QXI323" s="96"/>
      <c r="QXJ323" s="96"/>
      <c r="QXK323" s="96"/>
      <c r="QXL323" s="96"/>
      <c r="QXM323" s="96"/>
      <c r="QXN323" s="96"/>
      <c r="QXO323" s="96"/>
      <c r="QXP323" s="96"/>
      <c r="QXQ323" s="96"/>
      <c r="QXR323" s="96"/>
      <c r="QXS323" s="96"/>
      <c r="QXT323" s="96"/>
      <c r="QXU323" s="96"/>
      <c r="QXV323" s="96"/>
      <c r="QXW323" s="96"/>
      <c r="QXX323" s="96"/>
      <c r="QXY323" s="96"/>
      <c r="QXZ323" s="96"/>
      <c r="QYA323" s="96"/>
      <c r="QYB323" s="96"/>
      <c r="QYC323" s="96"/>
      <c r="QYD323" s="96"/>
      <c r="QYE323" s="96"/>
      <c r="QYF323" s="96"/>
      <c r="QYG323" s="96"/>
      <c r="QYH323" s="96"/>
      <c r="QYI323" s="96"/>
      <c r="QYJ323" s="96"/>
      <c r="QYK323" s="96"/>
      <c r="QYL323" s="96"/>
      <c r="QYM323" s="96"/>
      <c r="QYN323" s="96"/>
      <c r="QYO323" s="96"/>
      <c r="QYP323" s="96"/>
      <c r="QYQ323" s="96"/>
      <c r="QYR323" s="96"/>
      <c r="QYS323" s="96"/>
      <c r="QYT323" s="96"/>
      <c r="QYU323" s="96"/>
      <c r="QYV323" s="96"/>
      <c r="QYW323" s="96"/>
      <c r="QYX323" s="96"/>
      <c r="QYY323" s="96"/>
      <c r="QYZ323" s="96"/>
      <c r="QZA323" s="96"/>
      <c r="QZB323" s="96"/>
      <c r="QZC323" s="96"/>
      <c r="QZD323" s="96"/>
      <c r="QZE323" s="96"/>
      <c r="QZF323" s="96"/>
      <c r="QZG323" s="96"/>
      <c r="QZH323" s="96"/>
      <c r="QZI323" s="96"/>
      <c r="QZJ323" s="96"/>
      <c r="QZK323" s="96"/>
      <c r="QZL323" s="96"/>
      <c r="QZM323" s="96"/>
      <c r="QZN323" s="96"/>
      <c r="QZO323" s="96"/>
      <c r="QZP323" s="96"/>
      <c r="QZQ323" s="96"/>
      <c r="QZR323" s="96"/>
      <c r="QZS323" s="96"/>
      <c r="QZT323" s="96"/>
      <c r="QZU323" s="96"/>
      <c r="QZV323" s="96"/>
      <c r="QZW323" s="96"/>
      <c r="QZX323" s="96"/>
      <c r="QZY323" s="96"/>
      <c r="QZZ323" s="96"/>
      <c r="RAA323" s="96"/>
      <c r="RAB323" s="96"/>
      <c r="RAC323" s="96"/>
      <c r="RAD323" s="96"/>
      <c r="RAE323" s="96"/>
      <c r="RAF323" s="96"/>
      <c r="RAG323" s="96"/>
      <c r="RAH323" s="96"/>
      <c r="RAI323" s="96"/>
      <c r="RAJ323" s="96"/>
      <c r="RAK323" s="96"/>
      <c r="RAL323" s="96"/>
      <c r="RAM323" s="96"/>
      <c r="RAN323" s="96"/>
      <c r="RAO323" s="96"/>
      <c r="RAP323" s="96"/>
      <c r="RAQ323" s="96"/>
      <c r="RAR323" s="96"/>
      <c r="RAS323" s="96"/>
      <c r="RAT323" s="96"/>
      <c r="RAU323" s="96"/>
      <c r="RAV323" s="96"/>
      <c r="RAW323" s="96"/>
      <c r="RAX323" s="96"/>
      <c r="RAY323" s="96"/>
      <c r="RAZ323" s="96"/>
      <c r="RBA323" s="96"/>
      <c r="RBB323" s="96"/>
      <c r="RBC323" s="96"/>
      <c r="RBD323" s="96"/>
      <c r="RBE323" s="96"/>
      <c r="RBF323" s="96"/>
      <c r="RBG323" s="96"/>
      <c r="RBH323" s="96"/>
      <c r="RBI323" s="96"/>
      <c r="RBJ323" s="96"/>
      <c r="RBK323" s="96"/>
      <c r="RBL323" s="96"/>
      <c r="RBM323" s="96"/>
      <c r="RBN323" s="96"/>
      <c r="RBO323" s="96"/>
      <c r="RBP323" s="96"/>
      <c r="RBQ323" s="96"/>
      <c r="RBR323" s="96"/>
      <c r="RBS323" s="96"/>
      <c r="RBT323" s="96"/>
      <c r="RBU323" s="96"/>
      <c r="RBV323" s="96"/>
      <c r="RBW323" s="96"/>
      <c r="RBX323" s="96"/>
      <c r="RBY323" s="96"/>
      <c r="RBZ323" s="96"/>
      <c r="RCA323" s="96"/>
      <c r="RCB323" s="96"/>
      <c r="RCC323" s="96"/>
      <c r="RCD323" s="96"/>
      <c r="RCE323" s="96"/>
      <c r="RCF323" s="96"/>
      <c r="RCG323" s="96"/>
      <c r="RCH323" s="96"/>
      <c r="RCI323" s="96"/>
      <c r="RCJ323" s="96"/>
      <c r="RCK323" s="96"/>
      <c r="RCL323" s="96"/>
      <c r="RCM323" s="96"/>
      <c r="RCN323" s="96"/>
      <c r="RCO323" s="96"/>
      <c r="RCP323" s="96"/>
      <c r="RCQ323" s="96"/>
      <c r="RCR323" s="96"/>
      <c r="RCS323" s="96"/>
      <c r="RCT323" s="96"/>
      <c r="RCU323" s="96"/>
      <c r="RCV323" s="96"/>
      <c r="RCW323" s="96"/>
      <c r="RCX323" s="96"/>
      <c r="RCY323" s="96"/>
      <c r="RCZ323" s="96"/>
      <c r="RDA323" s="96"/>
      <c r="RDB323" s="96"/>
      <c r="RDC323" s="96"/>
      <c r="RDD323" s="96"/>
      <c r="RDE323" s="96"/>
      <c r="RDF323" s="96"/>
      <c r="RDG323" s="96"/>
      <c r="RDH323" s="96"/>
      <c r="RDI323" s="96"/>
      <c r="RDJ323" s="96"/>
      <c r="RDK323" s="96"/>
      <c r="RDL323" s="96"/>
      <c r="RDM323" s="96"/>
      <c r="RDN323" s="96"/>
      <c r="RDO323" s="96"/>
      <c r="RDP323" s="96"/>
      <c r="RDQ323" s="96"/>
      <c r="RDR323" s="96"/>
      <c r="RDS323" s="96"/>
      <c r="RDT323" s="96"/>
      <c r="RDU323" s="96"/>
      <c r="RDV323" s="96"/>
      <c r="RDW323" s="96"/>
      <c r="RDX323" s="96"/>
      <c r="RDY323" s="96"/>
      <c r="RDZ323" s="96"/>
      <c r="REA323" s="96"/>
      <c r="REB323" s="96"/>
      <c r="REC323" s="96"/>
      <c r="RED323" s="96"/>
      <c r="REE323" s="96"/>
      <c r="REF323" s="96"/>
      <c r="REG323" s="96"/>
      <c r="REH323" s="96"/>
      <c r="REI323" s="96"/>
      <c r="REJ323" s="96"/>
      <c r="REK323" s="96"/>
      <c r="REL323" s="96"/>
      <c r="REM323" s="96"/>
      <c r="REN323" s="96"/>
      <c r="REO323" s="96"/>
      <c r="REP323" s="96"/>
      <c r="REQ323" s="96"/>
      <c r="RER323" s="96"/>
      <c r="RES323" s="96"/>
      <c r="RET323" s="96"/>
      <c r="REU323" s="96"/>
      <c r="REV323" s="96"/>
      <c r="REW323" s="96"/>
      <c r="REX323" s="96"/>
      <c r="REY323" s="96"/>
      <c r="REZ323" s="96"/>
      <c r="RFA323" s="96"/>
      <c r="RFB323" s="96"/>
      <c r="RFC323" s="96"/>
      <c r="RFD323" s="96"/>
      <c r="RFE323" s="96"/>
      <c r="RFF323" s="96"/>
      <c r="RFG323" s="96"/>
      <c r="RFH323" s="96"/>
      <c r="RFI323" s="96"/>
      <c r="RFJ323" s="96"/>
      <c r="RFK323" s="96"/>
      <c r="RFL323" s="96"/>
      <c r="RFM323" s="96"/>
      <c r="RFN323" s="96"/>
      <c r="RFO323" s="96"/>
      <c r="RFP323" s="96"/>
      <c r="RFQ323" s="96"/>
      <c r="RFR323" s="96"/>
      <c r="RFS323" s="96"/>
      <c r="RFT323" s="96"/>
      <c r="RFU323" s="96"/>
      <c r="RFV323" s="96"/>
      <c r="RFW323" s="96"/>
      <c r="RFX323" s="96"/>
      <c r="RFY323" s="96"/>
      <c r="RFZ323" s="96"/>
      <c r="RGA323" s="96"/>
      <c r="RGB323" s="96"/>
      <c r="RGC323" s="96"/>
      <c r="RGD323" s="96"/>
      <c r="RGE323" s="96"/>
      <c r="RGF323" s="96"/>
      <c r="RGG323" s="96"/>
      <c r="RGH323" s="96"/>
      <c r="RGI323" s="96"/>
      <c r="RGJ323" s="96"/>
      <c r="RGK323" s="96"/>
      <c r="RGL323" s="96"/>
      <c r="RGM323" s="96"/>
      <c r="RGN323" s="96"/>
      <c r="RGO323" s="96"/>
      <c r="RGP323" s="96"/>
      <c r="RGQ323" s="96"/>
      <c r="RGR323" s="96"/>
      <c r="RGS323" s="96"/>
      <c r="RGT323" s="96"/>
      <c r="RGU323" s="96"/>
      <c r="RGV323" s="96"/>
      <c r="RGW323" s="96"/>
      <c r="RGX323" s="96"/>
      <c r="RGY323" s="96"/>
      <c r="RGZ323" s="96"/>
      <c r="RHA323" s="96"/>
      <c r="RHB323" s="96"/>
      <c r="RHC323" s="96"/>
      <c r="RHD323" s="96"/>
      <c r="RHE323" s="96"/>
      <c r="RHF323" s="96"/>
      <c r="RHG323" s="96"/>
      <c r="RHH323" s="96"/>
      <c r="RHI323" s="96"/>
      <c r="RHJ323" s="96"/>
      <c r="RHK323" s="96"/>
      <c r="RHL323" s="96"/>
      <c r="RHM323" s="96"/>
      <c r="RHN323" s="96"/>
      <c r="RHO323" s="96"/>
      <c r="RHP323" s="96"/>
      <c r="RHQ323" s="96"/>
      <c r="RHR323" s="96"/>
      <c r="RHS323" s="96"/>
      <c r="RHT323" s="96"/>
      <c r="RHU323" s="96"/>
      <c r="RHV323" s="96"/>
      <c r="RHW323" s="96"/>
      <c r="RHX323" s="96"/>
      <c r="RHY323" s="96"/>
      <c r="RHZ323" s="96"/>
      <c r="RIA323" s="96"/>
      <c r="RIB323" s="96"/>
      <c r="RIC323" s="96"/>
      <c r="RID323" s="96"/>
      <c r="RIE323" s="96"/>
      <c r="RIF323" s="96"/>
      <c r="RIG323" s="96"/>
      <c r="RIH323" s="96"/>
      <c r="RII323" s="96"/>
      <c r="RIJ323" s="96"/>
      <c r="RIK323" s="96"/>
      <c r="RIL323" s="96"/>
      <c r="RIM323" s="96"/>
      <c r="RIN323" s="96"/>
      <c r="RIO323" s="96"/>
      <c r="RIP323" s="96"/>
      <c r="RIQ323" s="96"/>
      <c r="RIR323" s="96"/>
      <c r="RIS323" s="96"/>
      <c r="RIT323" s="96"/>
      <c r="RIU323" s="96"/>
      <c r="RIV323" s="96"/>
      <c r="RIW323" s="96"/>
      <c r="RIX323" s="96"/>
      <c r="RIY323" s="96"/>
      <c r="RIZ323" s="96"/>
      <c r="RJA323" s="96"/>
      <c r="RJB323" s="96"/>
      <c r="RJC323" s="96"/>
      <c r="RJD323" s="96"/>
      <c r="RJE323" s="96"/>
      <c r="RJF323" s="96"/>
      <c r="RJG323" s="96"/>
      <c r="RJH323" s="96"/>
      <c r="RJI323" s="96"/>
      <c r="RJJ323" s="96"/>
      <c r="RJK323" s="96"/>
      <c r="RJL323" s="96"/>
      <c r="RJM323" s="96"/>
      <c r="RJN323" s="96"/>
      <c r="RJO323" s="96"/>
      <c r="RJP323" s="96"/>
      <c r="RJQ323" s="96"/>
      <c r="RJR323" s="96"/>
      <c r="RJS323" s="96"/>
      <c r="RJT323" s="96"/>
      <c r="RJU323" s="96"/>
      <c r="RJV323" s="96"/>
      <c r="RJW323" s="96"/>
      <c r="RJX323" s="96"/>
      <c r="RJY323" s="96"/>
      <c r="RJZ323" s="96"/>
      <c r="RKA323" s="96"/>
      <c r="RKB323" s="96"/>
      <c r="RKC323" s="96"/>
      <c r="RKD323" s="96"/>
      <c r="RKE323" s="96"/>
      <c r="RKF323" s="96"/>
      <c r="RKG323" s="96"/>
      <c r="RKH323" s="96"/>
      <c r="RKI323" s="96"/>
      <c r="RKJ323" s="96"/>
      <c r="RKK323" s="96"/>
      <c r="RKL323" s="96"/>
      <c r="RKM323" s="96"/>
      <c r="RKN323" s="96"/>
      <c r="RKO323" s="96"/>
      <c r="RKP323" s="96"/>
      <c r="RKQ323" s="96"/>
      <c r="RKR323" s="96"/>
      <c r="RKS323" s="96"/>
      <c r="RKT323" s="96"/>
      <c r="RKU323" s="96"/>
      <c r="RKV323" s="96"/>
      <c r="RKW323" s="96"/>
      <c r="RKX323" s="96"/>
      <c r="RKY323" s="96"/>
      <c r="RKZ323" s="96"/>
      <c r="RLA323" s="96"/>
      <c r="RLB323" s="96"/>
      <c r="RLC323" s="96"/>
      <c r="RLD323" s="96"/>
      <c r="RLE323" s="96"/>
      <c r="RLF323" s="96"/>
      <c r="RLG323" s="96"/>
      <c r="RLH323" s="96"/>
      <c r="RLI323" s="96"/>
      <c r="RLJ323" s="96"/>
      <c r="RLK323" s="96"/>
      <c r="RLL323" s="96"/>
      <c r="RLM323" s="96"/>
      <c r="RLN323" s="96"/>
      <c r="RLO323" s="96"/>
      <c r="RLP323" s="96"/>
      <c r="RLQ323" s="96"/>
      <c r="RLR323" s="96"/>
      <c r="RLS323" s="96"/>
      <c r="RLT323" s="96"/>
      <c r="RLU323" s="96"/>
      <c r="RLV323" s="96"/>
      <c r="RLW323" s="96"/>
      <c r="RLX323" s="96"/>
      <c r="RLY323" s="96"/>
      <c r="RLZ323" s="96"/>
      <c r="RMA323" s="96"/>
      <c r="RMB323" s="96"/>
      <c r="RMC323" s="96"/>
      <c r="RMD323" s="96"/>
      <c r="RME323" s="96"/>
      <c r="RMF323" s="96"/>
      <c r="RMG323" s="96"/>
      <c r="RMH323" s="96"/>
      <c r="RMI323" s="96"/>
      <c r="RMJ323" s="96"/>
      <c r="RMK323" s="96"/>
      <c r="RML323" s="96"/>
      <c r="RMM323" s="96"/>
      <c r="RMN323" s="96"/>
      <c r="RMO323" s="96"/>
      <c r="RMP323" s="96"/>
      <c r="RMQ323" s="96"/>
      <c r="RMR323" s="96"/>
      <c r="RMS323" s="96"/>
      <c r="RMT323" s="96"/>
      <c r="RMU323" s="96"/>
      <c r="RMV323" s="96"/>
      <c r="RMW323" s="96"/>
      <c r="RMX323" s="96"/>
      <c r="RMY323" s="96"/>
      <c r="RMZ323" s="96"/>
      <c r="RNA323" s="96"/>
      <c r="RNB323" s="96"/>
      <c r="RNC323" s="96"/>
      <c r="RND323" s="96"/>
      <c r="RNE323" s="96"/>
      <c r="RNF323" s="96"/>
      <c r="RNG323" s="96"/>
      <c r="RNH323" s="96"/>
      <c r="RNI323" s="96"/>
      <c r="RNJ323" s="96"/>
      <c r="RNK323" s="96"/>
      <c r="RNL323" s="96"/>
      <c r="RNM323" s="96"/>
      <c r="RNN323" s="96"/>
      <c r="RNO323" s="96"/>
      <c r="RNP323" s="96"/>
      <c r="RNQ323" s="96"/>
      <c r="RNR323" s="96"/>
      <c r="RNS323" s="96"/>
      <c r="RNT323" s="96"/>
      <c r="RNU323" s="96"/>
      <c r="RNV323" s="96"/>
      <c r="RNW323" s="96"/>
      <c r="RNX323" s="96"/>
      <c r="RNY323" s="96"/>
      <c r="RNZ323" s="96"/>
      <c r="ROA323" s="96"/>
      <c r="ROB323" s="96"/>
      <c r="ROC323" s="96"/>
      <c r="ROD323" s="96"/>
      <c r="ROE323" s="96"/>
      <c r="ROF323" s="96"/>
      <c r="ROG323" s="96"/>
      <c r="ROH323" s="96"/>
      <c r="ROI323" s="96"/>
      <c r="ROJ323" s="96"/>
      <c r="ROK323" s="96"/>
      <c r="ROL323" s="96"/>
      <c r="ROM323" s="96"/>
      <c r="RON323" s="96"/>
      <c r="ROO323" s="96"/>
      <c r="ROP323" s="96"/>
      <c r="ROQ323" s="96"/>
      <c r="ROR323" s="96"/>
      <c r="ROS323" s="96"/>
      <c r="ROT323" s="96"/>
      <c r="ROU323" s="96"/>
      <c r="ROV323" s="96"/>
      <c r="ROW323" s="96"/>
      <c r="ROX323" s="96"/>
      <c r="ROY323" s="96"/>
      <c r="ROZ323" s="96"/>
      <c r="RPA323" s="96"/>
      <c r="RPB323" s="96"/>
      <c r="RPC323" s="96"/>
      <c r="RPD323" s="96"/>
      <c r="RPE323" s="96"/>
      <c r="RPF323" s="96"/>
      <c r="RPG323" s="96"/>
      <c r="RPH323" s="96"/>
      <c r="RPI323" s="96"/>
      <c r="RPJ323" s="96"/>
      <c r="RPK323" s="96"/>
      <c r="RPL323" s="96"/>
      <c r="RPM323" s="96"/>
      <c r="RPN323" s="96"/>
      <c r="RPO323" s="96"/>
      <c r="RPP323" s="96"/>
      <c r="RPQ323" s="96"/>
      <c r="RPR323" s="96"/>
      <c r="RPS323" s="96"/>
      <c r="RPT323" s="96"/>
      <c r="RPU323" s="96"/>
      <c r="RPV323" s="96"/>
      <c r="RPW323" s="96"/>
      <c r="RPX323" s="96"/>
      <c r="RPY323" s="96"/>
      <c r="RPZ323" s="96"/>
      <c r="RQA323" s="96"/>
      <c r="RQB323" s="96"/>
      <c r="RQC323" s="96"/>
      <c r="RQD323" s="96"/>
      <c r="RQE323" s="96"/>
      <c r="RQF323" s="96"/>
      <c r="RQG323" s="96"/>
      <c r="RQH323" s="96"/>
      <c r="RQI323" s="96"/>
      <c r="RQJ323" s="96"/>
      <c r="RQK323" s="96"/>
      <c r="RQL323" s="96"/>
      <c r="RQM323" s="96"/>
      <c r="RQN323" s="96"/>
      <c r="RQO323" s="96"/>
      <c r="RQP323" s="96"/>
      <c r="RQQ323" s="96"/>
      <c r="RQR323" s="96"/>
      <c r="RQS323" s="96"/>
      <c r="RQT323" s="96"/>
      <c r="RQU323" s="96"/>
      <c r="RQV323" s="96"/>
      <c r="RQW323" s="96"/>
      <c r="RQX323" s="96"/>
      <c r="RQY323" s="96"/>
      <c r="RQZ323" s="96"/>
      <c r="RRA323" s="96"/>
      <c r="RRB323" s="96"/>
      <c r="RRC323" s="96"/>
      <c r="RRD323" s="96"/>
      <c r="RRE323" s="96"/>
      <c r="RRF323" s="96"/>
      <c r="RRG323" s="96"/>
      <c r="RRH323" s="96"/>
      <c r="RRI323" s="96"/>
      <c r="RRJ323" s="96"/>
      <c r="RRK323" s="96"/>
      <c r="RRL323" s="96"/>
      <c r="RRM323" s="96"/>
      <c r="RRN323" s="96"/>
      <c r="RRO323" s="96"/>
      <c r="RRP323" s="96"/>
      <c r="RRQ323" s="96"/>
      <c r="RRR323" s="96"/>
      <c r="RRS323" s="96"/>
      <c r="RRT323" s="96"/>
      <c r="RRU323" s="96"/>
      <c r="RRV323" s="96"/>
      <c r="RRW323" s="96"/>
      <c r="RRX323" s="96"/>
      <c r="RRY323" s="96"/>
      <c r="RRZ323" s="96"/>
      <c r="RSA323" s="96"/>
      <c r="RSB323" s="96"/>
      <c r="RSC323" s="96"/>
      <c r="RSD323" s="96"/>
      <c r="RSE323" s="96"/>
      <c r="RSF323" s="96"/>
      <c r="RSG323" s="96"/>
      <c r="RSH323" s="96"/>
      <c r="RSI323" s="96"/>
      <c r="RSJ323" s="96"/>
      <c r="RSK323" s="96"/>
      <c r="RSL323" s="96"/>
      <c r="RSM323" s="96"/>
      <c r="RSN323" s="96"/>
      <c r="RSO323" s="96"/>
      <c r="RSP323" s="96"/>
      <c r="RSQ323" s="96"/>
      <c r="RSR323" s="96"/>
      <c r="RSS323" s="96"/>
      <c r="RST323" s="96"/>
      <c r="RSU323" s="96"/>
      <c r="RSV323" s="96"/>
      <c r="RSW323" s="96"/>
      <c r="RSX323" s="96"/>
      <c r="RSY323" s="96"/>
      <c r="RSZ323" s="96"/>
      <c r="RTA323" s="96"/>
      <c r="RTB323" s="96"/>
      <c r="RTC323" s="96"/>
      <c r="RTD323" s="96"/>
      <c r="RTE323" s="96"/>
      <c r="RTF323" s="96"/>
      <c r="RTG323" s="96"/>
      <c r="RTH323" s="96"/>
      <c r="RTI323" s="96"/>
      <c r="RTJ323" s="96"/>
      <c r="RTK323" s="96"/>
      <c r="RTL323" s="96"/>
      <c r="RTM323" s="96"/>
      <c r="RTN323" s="96"/>
      <c r="RTO323" s="96"/>
      <c r="RTP323" s="96"/>
      <c r="RTQ323" s="96"/>
      <c r="RTR323" s="96"/>
      <c r="RTS323" s="96"/>
      <c r="RTT323" s="96"/>
      <c r="RTU323" s="96"/>
      <c r="RTV323" s="96"/>
      <c r="RTW323" s="96"/>
      <c r="RTX323" s="96"/>
      <c r="RTY323" s="96"/>
      <c r="RTZ323" s="96"/>
      <c r="RUA323" s="96"/>
      <c r="RUB323" s="96"/>
      <c r="RUC323" s="96"/>
      <c r="RUD323" s="96"/>
      <c r="RUE323" s="96"/>
      <c r="RUF323" s="96"/>
      <c r="RUG323" s="96"/>
      <c r="RUH323" s="96"/>
      <c r="RUI323" s="96"/>
      <c r="RUJ323" s="96"/>
      <c r="RUK323" s="96"/>
      <c r="RUL323" s="96"/>
      <c r="RUM323" s="96"/>
      <c r="RUN323" s="96"/>
      <c r="RUO323" s="96"/>
      <c r="RUP323" s="96"/>
      <c r="RUQ323" s="96"/>
      <c r="RUR323" s="96"/>
      <c r="RUS323" s="96"/>
      <c r="RUT323" s="96"/>
      <c r="RUU323" s="96"/>
      <c r="RUV323" s="96"/>
      <c r="RUW323" s="96"/>
      <c r="RUX323" s="96"/>
      <c r="RUY323" s="96"/>
      <c r="RUZ323" s="96"/>
      <c r="RVA323" s="96"/>
      <c r="RVB323" s="96"/>
      <c r="RVC323" s="96"/>
      <c r="RVD323" s="96"/>
      <c r="RVE323" s="96"/>
      <c r="RVF323" s="96"/>
      <c r="RVG323" s="96"/>
      <c r="RVH323" s="96"/>
      <c r="RVI323" s="96"/>
      <c r="RVJ323" s="96"/>
      <c r="RVK323" s="96"/>
      <c r="RVL323" s="96"/>
      <c r="RVM323" s="96"/>
      <c r="RVN323" s="96"/>
      <c r="RVO323" s="96"/>
      <c r="RVP323" s="96"/>
      <c r="RVQ323" s="96"/>
      <c r="RVR323" s="96"/>
      <c r="RVS323" s="96"/>
      <c r="RVT323" s="96"/>
      <c r="RVU323" s="96"/>
      <c r="RVV323" s="96"/>
      <c r="RVW323" s="96"/>
      <c r="RVX323" s="96"/>
      <c r="RVY323" s="96"/>
      <c r="RVZ323" s="96"/>
      <c r="RWA323" s="96"/>
      <c r="RWB323" s="96"/>
      <c r="RWC323" s="96"/>
      <c r="RWD323" s="96"/>
      <c r="RWE323" s="96"/>
      <c r="RWF323" s="96"/>
      <c r="RWG323" s="96"/>
      <c r="RWH323" s="96"/>
      <c r="RWI323" s="96"/>
      <c r="RWJ323" s="96"/>
      <c r="RWK323" s="96"/>
      <c r="RWL323" s="96"/>
      <c r="RWM323" s="96"/>
      <c r="RWN323" s="96"/>
      <c r="RWO323" s="96"/>
      <c r="RWP323" s="96"/>
      <c r="RWQ323" s="96"/>
      <c r="RWR323" s="96"/>
      <c r="RWS323" s="96"/>
      <c r="RWT323" s="96"/>
      <c r="RWU323" s="96"/>
      <c r="RWV323" s="96"/>
      <c r="RWW323" s="96"/>
      <c r="RWX323" s="96"/>
      <c r="RWY323" s="96"/>
      <c r="RWZ323" s="96"/>
      <c r="RXA323" s="96"/>
      <c r="RXB323" s="96"/>
      <c r="RXC323" s="96"/>
      <c r="RXD323" s="96"/>
      <c r="RXE323" s="96"/>
      <c r="RXF323" s="96"/>
      <c r="RXG323" s="96"/>
      <c r="RXH323" s="96"/>
      <c r="RXI323" s="96"/>
      <c r="RXJ323" s="96"/>
      <c r="RXK323" s="96"/>
      <c r="RXL323" s="96"/>
      <c r="RXM323" s="96"/>
      <c r="RXN323" s="96"/>
      <c r="RXO323" s="96"/>
      <c r="RXP323" s="96"/>
      <c r="RXQ323" s="96"/>
      <c r="RXR323" s="96"/>
      <c r="RXS323" s="96"/>
      <c r="RXT323" s="96"/>
      <c r="RXU323" s="96"/>
      <c r="RXV323" s="96"/>
      <c r="RXW323" s="96"/>
      <c r="RXX323" s="96"/>
      <c r="RXY323" s="96"/>
      <c r="RXZ323" s="96"/>
      <c r="RYA323" s="96"/>
      <c r="RYB323" s="96"/>
      <c r="RYC323" s="96"/>
      <c r="RYD323" s="96"/>
      <c r="RYE323" s="96"/>
      <c r="RYF323" s="96"/>
      <c r="RYG323" s="96"/>
      <c r="RYH323" s="96"/>
      <c r="RYI323" s="96"/>
      <c r="RYJ323" s="96"/>
      <c r="RYK323" s="96"/>
      <c r="RYL323" s="96"/>
      <c r="RYM323" s="96"/>
      <c r="RYN323" s="96"/>
      <c r="RYO323" s="96"/>
      <c r="RYP323" s="96"/>
      <c r="RYQ323" s="96"/>
      <c r="RYR323" s="96"/>
      <c r="RYS323" s="96"/>
      <c r="RYT323" s="96"/>
      <c r="RYU323" s="96"/>
      <c r="RYV323" s="96"/>
      <c r="RYW323" s="96"/>
      <c r="RYX323" s="96"/>
      <c r="RYY323" s="96"/>
      <c r="RYZ323" s="96"/>
      <c r="RZA323" s="96"/>
      <c r="RZB323" s="96"/>
      <c r="RZC323" s="96"/>
      <c r="RZD323" s="96"/>
      <c r="RZE323" s="96"/>
      <c r="RZF323" s="96"/>
      <c r="RZG323" s="96"/>
      <c r="RZH323" s="96"/>
      <c r="RZI323" s="96"/>
      <c r="RZJ323" s="96"/>
      <c r="RZK323" s="96"/>
      <c r="RZL323" s="96"/>
      <c r="RZM323" s="96"/>
      <c r="RZN323" s="96"/>
      <c r="RZO323" s="96"/>
      <c r="RZP323" s="96"/>
      <c r="RZQ323" s="96"/>
      <c r="RZR323" s="96"/>
      <c r="RZS323" s="96"/>
      <c r="RZT323" s="96"/>
      <c r="RZU323" s="96"/>
      <c r="RZV323" s="96"/>
      <c r="RZW323" s="96"/>
      <c r="RZX323" s="96"/>
      <c r="RZY323" s="96"/>
      <c r="RZZ323" s="96"/>
      <c r="SAA323" s="96"/>
      <c r="SAB323" s="96"/>
      <c r="SAC323" s="96"/>
      <c r="SAD323" s="96"/>
      <c r="SAE323" s="96"/>
      <c r="SAF323" s="96"/>
      <c r="SAG323" s="96"/>
      <c r="SAH323" s="96"/>
      <c r="SAI323" s="96"/>
      <c r="SAJ323" s="96"/>
      <c r="SAK323" s="96"/>
      <c r="SAL323" s="96"/>
      <c r="SAM323" s="96"/>
      <c r="SAN323" s="96"/>
      <c r="SAO323" s="96"/>
      <c r="SAP323" s="96"/>
      <c r="SAQ323" s="96"/>
      <c r="SAR323" s="96"/>
      <c r="SAS323" s="96"/>
      <c r="SAT323" s="96"/>
      <c r="SAU323" s="96"/>
      <c r="SAV323" s="96"/>
      <c r="SAW323" s="96"/>
      <c r="SAX323" s="96"/>
      <c r="SAY323" s="96"/>
      <c r="SAZ323" s="96"/>
      <c r="SBA323" s="96"/>
      <c r="SBB323" s="96"/>
      <c r="SBC323" s="96"/>
      <c r="SBD323" s="96"/>
      <c r="SBE323" s="96"/>
      <c r="SBF323" s="96"/>
      <c r="SBG323" s="96"/>
      <c r="SBH323" s="96"/>
      <c r="SBI323" s="96"/>
      <c r="SBJ323" s="96"/>
      <c r="SBK323" s="96"/>
      <c r="SBL323" s="96"/>
      <c r="SBM323" s="96"/>
      <c r="SBN323" s="96"/>
      <c r="SBO323" s="96"/>
      <c r="SBP323" s="96"/>
      <c r="SBQ323" s="96"/>
      <c r="SBR323" s="96"/>
      <c r="SBS323" s="96"/>
      <c r="SBT323" s="96"/>
      <c r="SBU323" s="96"/>
      <c r="SBV323" s="96"/>
      <c r="SBW323" s="96"/>
      <c r="SBX323" s="96"/>
      <c r="SBY323" s="96"/>
      <c r="SBZ323" s="96"/>
      <c r="SCA323" s="96"/>
      <c r="SCB323" s="96"/>
      <c r="SCC323" s="96"/>
      <c r="SCD323" s="96"/>
      <c r="SCE323" s="96"/>
      <c r="SCF323" s="96"/>
      <c r="SCG323" s="96"/>
      <c r="SCH323" s="96"/>
      <c r="SCI323" s="96"/>
      <c r="SCJ323" s="96"/>
      <c r="SCK323" s="96"/>
      <c r="SCL323" s="96"/>
      <c r="SCM323" s="96"/>
      <c r="SCN323" s="96"/>
      <c r="SCO323" s="96"/>
      <c r="SCP323" s="96"/>
      <c r="SCQ323" s="96"/>
      <c r="SCR323" s="96"/>
      <c r="SCS323" s="96"/>
      <c r="SCT323" s="96"/>
      <c r="SCU323" s="96"/>
      <c r="SCV323" s="96"/>
      <c r="SCW323" s="96"/>
      <c r="SCX323" s="96"/>
      <c r="SCY323" s="96"/>
      <c r="SCZ323" s="96"/>
      <c r="SDA323" s="96"/>
      <c r="SDB323" s="96"/>
      <c r="SDC323" s="96"/>
      <c r="SDD323" s="96"/>
      <c r="SDE323" s="96"/>
      <c r="SDF323" s="96"/>
      <c r="SDG323" s="96"/>
      <c r="SDH323" s="96"/>
      <c r="SDI323" s="96"/>
      <c r="SDJ323" s="96"/>
      <c r="SDK323" s="96"/>
      <c r="SDL323" s="96"/>
      <c r="SDM323" s="96"/>
      <c r="SDN323" s="96"/>
      <c r="SDO323" s="96"/>
      <c r="SDP323" s="96"/>
      <c r="SDQ323" s="96"/>
      <c r="SDR323" s="96"/>
      <c r="SDS323" s="96"/>
      <c r="SDT323" s="96"/>
      <c r="SDU323" s="96"/>
      <c r="SDV323" s="96"/>
      <c r="SDW323" s="96"/>
      <c r="SDX323" s="96"/>
      <c r="SDY323" s="96"/>
      <c r="SDZ323" s="96"/>
      <c r="SEA323" s="96"/>
      <c r="SEB323" s="96"/>
      <c r="SEC323" s="96"/>
      <c r="SED323" s="96"/>
      <c r="SEE323" s="96"/>
      <c r="SEF323" s="96"/>
      <c r="SEG323" s="96"/>
      <c r="SEH323" s="96"/>
      <c r="SEI323" s="96"/>
      <c r="SEJ323" s="96"/>
      <c r="SEK323" s="96"/>
      <c r="SEL323" s="96"/>
      <c r="SEM323" s="96"/>
      <c r="SEN323" s="96"/>
      <c r="SEO323" s="96"/>
      <c r="SEP323" s="96"/>
      <c r="SEQ323" s="96"/>
      <c r="SER323" s="96"/>
      <c r="SES323" s="96"/>
      <c r="SET323" s="96"/>
      <c r="SEU323" s="96"/>
      <c r="SEV323" s="96"/>
      <c r="SEW323" s="96"/>
      <c r="SEX323" s="96"/>
      <c r="SEY323" s="96"/>
      <c r="SEZ323" s="96"/>
      <c r="SFA323" s="96"/>
      <c r="SFB323" s="96"/>
      <c r="SFC323" s="96"/>
      <c r="SFD323" s="96"/>
      <c r="SFE323" s="96"/>
      <c r="SFF323" s="96"/>
      <c r="SFG323" s="96"/>
      <c r="SFH323" s="96"/>
      <c r="SFI323" s="96"/>
      <c r="SFJ323" s="96"/>
      <c r="SFK323" s="96"/>
      <c r="SFL323" s="96"/>
      <c r="SFM323" s="96"/>
      <c r="SFN323" s="96"/>
      <c r="SFO323" s="96"/>
      <c r="SFP323" s="96"/>
      <c r="SFQ323" s="96"/>
      <c r="SFR323" s="96"/>
      <c r="SFS323" s="96"/>
      <c r="SFT323" s="96"/>
      <c r="SFU323" s="96"/>
      <c r="SFV323" s="96"/>
      <c r="SFW323" s="96"/>
      <c r="SFX323" s="96"/>
      <c r="SFY323" s="96"/>
      <c r="SFZ323" s="96"/>
      <c r="SGA323" s="96"/>
      <c r="SGB323" s="96"/>
      <c r="SGC323" s="96"/>
      <c r="SGD323" s="96"/>
      <c r="SGE323" s="96"/>
      <c r="SGF323" s="96"/>
      <c r="SGG323" s="96"/>
      <c r="SGH323" s="96"/>
      <c r="SGI323" s="96"/>
      <c r="SGJ323" s="96"/>
      <c r="SGK323" s="96"/>
      <c r="SGL323" s="96"/>
      <c r="SGM323" s="96"/>
      <c r="SGN323" s="96"/>
      <c r="SGO323" s="96"/>
      <c r="SGP323" s="96"/>
      <c r="SGQ323" s="96"/>
      <c r="SGR323" s="96"/>
      <c r="SGS323" s="96"/>
      <c r="SGT323" s="96"/>
      <c r="SGU323" s="96"/>
      <c r="SGV323" s="96"/>
      <c r="SGW323" s="96"/>
      <c r="SGX323" s="96"/>
      <c r="SGY323" s="96"/>
      <c r="SGZ323" s="96"/>
      <c r="SHA323" s="96"/>
      <c r="SHB323" s="96"/>
      <c r="SHC323" s="96"/>
      <c r="SHD323" s="96"/>
      <c r="SHE323" s="96"/>
      <c r="SHF323" s="96"/>
      <c r="SHG323" s="96"/>
      <c r="SHH323" s="96"/>
      <c r="SHI323" s="96"/>
      <c r="SHJ323" s="96"/>
      <c r="SHK323" s="96"/>
      <c r="SHL323" s="96"/>
      <c r="SHM323" s="96"/>
      <c r="SHN323" s="96"/>
      <c r="SHO323" s="96"/>
      <c r="SHP323" s="96"/>
      <c r="SHQ323" s="96"/>
      <c r="SHR323" s="96"/>
      <c r="SHS323" s="96"/>
      <c r="SHT323" s="96"/>
      <c r="SHU323" s="96"/>
      <c r="SHV323" s="96"/>
      <c r="SHW323" s="96"/>
      <c r="SHX323" s="96"/>
      <c r="SHY323" s="96"/>
      <c r="SHZ323" s="96"/>
      <c r="SIA323" s="96"/>
      <c r="SIB323" s="96"/>
      <c r="SIC323" s="96"/>
      <c r="SID323" s="96"/>
      <c r="SIE323" s="96"/>
      <c r="SIF323" s="96"/>
      <c r="SIG323" s="96"/>
      <c r="SIH323" s="96"/>
      <c r="SII323" s="96"/>
      <c r="SIJ323" s="96"/>
      <c r="SIK323" s="96"/>
      <c r="SIL323" s="96"/>
      <c r="SIM323" s="96"/>
      <c r="SIN323" s="96"/>
      <c r="SIO323" s="96"/>
      <c r="SIP323" s="96"/>
      <c r="SIQ323" s="96"/>
      <c r="SIR323" s="96"/>
      <c r="SIS323" s="96"/>
      <c r="SIT323" s="96"/>
      <c r="SIU323" s="96"/>
      <c r="SIV323" s="96"/>
      <c r="SIW323" s="96"/>
      <c r="SIX323" s="96"/>
      <c r="SIY323" s="96"/>
      <c r="SIZ323" s="96"/>
      <c r="SJA323" s="96"/>
      <c r="SJB323" s="96"/>
      <c r="SJC323" s="96"/>
      <c r="SJD323" s="96"/>
      <c r="SJE323" s="96"/>
      <c r="SJF323" s="96"/>
      <c r="SJG323" s="96"/>
      <c r="SJH323" s="96"/>
      <c r="SJI323" s="96"/>
      <c r="SJJ323" s="96"/>
      <c r="SJK323" s="96"/>
      <c r="SJL323" s="96"/>
      <c r="SJM323" s="96"/>
      <c r="SJN323" s="96"/>
      <c r="SJO323" s="96"/>
      <c r="SJP323" s="96"/>
      <c r="SJQ323" s="96"/>
      <c r="SJR323" s="96"/>
      <c r="SJS323" s="96"/>
      <c r="SJT323" s="96"/>
      <c r="SJU323" s="96"/>
      <c r="SJV323" s="96"/>
      <c r="SJW323" s="96"/>
      <c r="SJX323" s="96"/>
      <c r="SJY323" s="96"/>
      <c r="SJZ323" s="96"/>
      <c r="SKA323" s="96"/>
      <c r="SKB323" s="96"/>
      <c r="SKC323" s="96"/>
      <c r="SKD323" s="96"/>
      <c r="SKE323" s="96"/>
      <c r="SKF323" s="96"/>
      <c r="SKG323" s="96"/>
      <c r="SKH323" s="96"/>
      <c r="SKI323" s="96"/>
      <c r="SKJ323" s="96"/>
      <c r="SKK323" s="96"/>
      <c r="SKL323" s="96"/>
      <c r="SKM323" s="96"/>
      <c r="SKN323" s="96"/>
      <c r="SKO323" s="96"/>
      <c r="SKP323" s="96"/>
      <c r="SKQ323" s="96"/>
      <c r="SKR323" s="96"/>
      <c r="SKS323" s="96"/>
      <c r="SKT323" s="96"/>
      <c r="SKU323" s="96"/>
      <c r="SKV323" s="96"/>
      <c r="SKW323" s="96"/>
      <c r="SKX323" s="96"/>
      <c r="SKY323" s="96"/>
      <c r="SKZ323" s="96"/>
      <c r="SLA323" s="96"/>
      <c r="SLB323" s="96"/>
      <c r="SLC323" s="96"/>
      <c r="SLD323" s="96"/>
      <c r="SLE323" s="96"/>
      <c r="SLF323" s="96"/>
      <c r="SLG323" s="96"/>
      <c r="SLH323" s="96"/>
      <c r="SLI323" s="96"/>
      <c r="SLJ323" s="96"/>
      <c r="SLK323" s="96"/>
      <c r="SLL323" s="96"/>
      <c r="SLM323" s="96"/>
      <c r="SLN323" s="96"/>
      <c r="SLO323" s="96"/>
      <c r="SLP323" s="96"/>
      <c r="SLQ323" s="96"/>
      <c r="SLR323" s="96"/>
      <c r="SLS323" s="96"/>
      <c r="SLT323" s="96"/>
      <c r="SLU323" s="96"/>
      <c r="SLV323" s="96"/>
      <c r="SLW323" s="96"/>
      <c r="SLX323" s="96"/>
      <c r="SLY323" s="96"/>
      <c r="SLZ323" s="96"/>
      <c r="SMA323" s="96"/>
      <c r="SMB323" s="96"/>
      <c r="SMC323" s="96"/>
      <c r="SMD323" s="96"/>
      <c r="SME323" s="96"/>
      <c r="SMF323" s="96"/>
      <c r="SMG323" s="96"/>
      <c r="SMH323" s="96"/>
      <c r="SMI323" s="96"/>
      <c r="SMJ323" s="96"/>
      <c r="SMK323" s="96"/>
      <c r="SML323" s="96"/>
      <c r="SMM323" s="96"/>
      <c r="SMN323" s="96"/>
      <c r="SMO323" s="96"/>
      <c r="SMP323" s="96"/>
      <c r="SMQ323" s="96"/>
      <c r="SMR323" s="96"/>
      <c r="SMS323" s="96"/>
      <c r="SMT323" s="96"/>
      <c r="SMU323" s="96"/>
      <c r="SMV323" s="96"/>
      <c r="SMW323" s="96"/>
      <c r="SMX323" s="96"/>
      <c r="SMY323" s="96"/>
      <c r="SMZ323" s="96"/>
      <c r="SNA323" s="96"/>
      <c r="SNB323" s="96"/>
      <c r="SNC323" s="96"/>
      <c r="SND323" s="96"/>
      <c r="SNE323" s="96"/>
      <c r="SNF323" s="96"/>
      <c r="SNG323" s="96"/>
      <c r="SNH323" s="96"/>
      <c r="SNI323" s="96"/>
      <c r="SNJ323" s="96"/>
      <c r="SNK323" s="96"/>
      <c r="SNL323" s="96"/>
      <c r="SNM323" s="96"/>
      <c r="SNN323" s="96"/>
      <c r="SNO323" s="96"/>
      <c r="SNP323" s="96"/>
      <c r="SNQ323" s="96"/>
      <c r="SNR323" s="96"/>
      <c r="SNS323" s="96"/>
      <c r="SNT323" s="96"/>
      <c r="SNU323" s="96"/>
      <c r="SNV323" s="96"/>
      <c r="SNW323" s="96"/>
      <c r="SNX323" s="96"/>
      <c r="SNY323" s="96"/>
      <c r="SNZ323" s="96"/>
      <c r="SOA323" s="96"/>
      <c r="SOB323" s="96"/>
      <c r="SOC323" s="96"/>
      <c r="SOD323" s="96"/>
      <c r="SOE323" s="96"/>
      <c r="SOF323" s="96"/>
      <c r="SOG323" s="96"/>
      <c r="SOH323" s="96"/>
      <c r="SOI323" s="96"/>
      <c r="SOJ323" s="96"/>
      <c r="SOK323" s="96"/>
      <c r="SOL323" s="96"/>
      <c r="SOM323" s="96"/>
      <c r="SON323" s="96"/>
      <c r="SOO323" s="96"/>
      <c r="SOP323" s="96"/>
      <c r="SOQ323" s="96"/>
      <c r="SOR323" s="96"/>
      <c r="SOS323" s="96"/>
      <c r="SOT323" s="96"/>
      <c r="SOU323" s="96"/>
      <c r="SOV323" s="96"/>
      <c r="SOW323" s="96"/>
      <c r="SOX323" s="96"/>
      <c r="SOY323" s="96"/>
      <c r="SOZ323" s="96"/>
      <c r="SPA323" s="96"/>
      <c r="SPB323" s="96"/>
      <c r="SPC323" s="96"/>
      <c r="SPD323" s="96"/>
      <c r="SPE323" s="96"/>
      <c r="SPF323" s="96"/>
      <c r="SPG323" s="96"/>
      <c r="SPH323" s="96"/>
      <c r="SPI323" s="96"/>
      <c r="SPJ323" s="96"/>
      <c r="SPK323" s="96"/>
      <c r="SPL323" s="96"/>
      <c r="SPM323" s="96"/>
      <c r="SPN323" s="96"/>
      <c r="SPO323" s="96"/>
      <c r="SPP323" s="96"/>
      <c r="SPQ323" s="96"/>
      <c r="SPR323" s="96"/>
      <c r="SPS323" s="96"/>
      <c r="SPT323" s="96"/>
      <c r="SPU323" s="96"/>
      <c r="SPV323" s="96"/>
      <c r="SPW323" s="96"/>
      <c r="SPX323" s="96"/>
      <c r="SPY323" s="96"/>
      <c r="SPZ323" s="96"/>
      <c r="SQA323" s="96"/>
      <c r="SQB323" s="96"/>
      <c r="SQC323" s="96"/>
      <c r="SQD323" s="96"/>
      <c r="SQE323" s="96"/>
      <c r="SQF323" s="96"/>
      <c r="SQG323" s="96"/>
      <c r="SQH323" s="96"/>
      <c r="SQI323" s="96"/>
      <c r="SQJ323" s="96"/>
      <c r="SQK323" s="96"/>
      <c r="SQL323" s="96"/>
      <c r="SQM323" s="96"/>
      <c r="SQN323" s="96"/>
      <c r="SQO323" s="96"/>
      <c r="SQP323" s="96"/>
      <c r="SQQ323" s="96"/>
      <c r="SQR323" s="96"/>
      <c r="SQS323" s="96"/>
      <c r="SQT323" s="96"/>
      <c r="SQU323" s="96"/>
      <c r="SQV323" s="96"/>
      <c r="SQW323" s="96"/>
      <c r="SQX323" s="96"/>
      <c r="SQY323" s="96"/>
      <c r="SQZ323" s="96"/>
      <c r="SRA323" s="96"/>
      <c r="SRB323" s="96"/>
      <c r="SRC323" s="96"/>
      <c r="SRD323" s="96"/>
      <c r="SRE323" s="96"/>
      <c r="SRF323" s="96"/>
      <c r="SRG323" s="96"/>
      <c r="SRH323" s="96"/>
      <c r="SRI323" s="96"/>
      <c r="SRJ323" s="96"/>
      <c r="SRK323" s="96"/>
      <c r="SRL323" s="96"/>
      <c r="SRM323" s="96"/>
      <c r="SRN323" s="96"/>
      <c r="SRO323" s="96"/>
      <c r="SRP323" s="96"/>
      <c r="SRQ323" s="96"/>
      <c r="SRR323" s="96"/>
      <c r="SRS323" s="96"/>
      <c r="SRT323" s="96"/>
      <c r="SRU323" s="96"/>
      <c r="SRV323" s="96"/>
      <c r="SRW323" s="96"/>
      <c r="SRX323" s="96"/>
      <c r="SRY323" s="96"/>
      <c r="SRZ323" s="96"/>
      <c r="SSA323" s="96"/>
      <c r="SSB323" s="96"/>
      <c r="SSC323" s="96"/>
      <c r="SSD323" s="96"/>
      <c r="SSE323" s="96"/>
      <c r="SSF323" s="96"/>
      <c r="SSG323" s="96"/>
      <c r="SSH323" s="96"/>
      <c r="SSI323" s="96"/>
      <c r="SSJ323" s="96"/>
      <c r="SSK323" s="96"/>
      <c r="SSL323" s="96"/>
      <c r="SSM323" s="96"/>
      <c r="SSN323" s="96"/>
      <c r="SSO323" s="96"/>
      <c r="SSP323" s="96"/>
      <c r="SSQ323" s="96"/>
      <c r="SSR323" s="96"/>
      <c r="SSS323" s="96"/>
      <c r="SST323" s="96"/>
      <c r="SSU323" s="96"/>
      <c r="SSV323" s="96"/>
      <c r="SSW323" s="96"/>
      <c r="SSX323" s="96"/>
      <c r="SSY323" s="96"/>
      <c r="SSZ323" s="96"/>
      <c r="STA323" s="96"/>
      <c r="STB323" s="96"/>
      <c r="STC323" s="96"/>
      <c r="STD323" s="96"/>
      <c r="STE323" s="96"/>
      <c r="STF323" s="96"/>
      <c r="STG323" s="96"/>
      <c r="STH323" s="96"/>
      <c r="STI323" s="96"/>
      <c r="STJ323" s="96"/>
      <c r="STK323" s="96"/>
      <c r="STL323" s="96"/>
      <c r="STM323" s="96"/>
      <c r="STN323" s="96"/>
      <c r="STO323" s="96"/>
      <c r="STP323" s="96"/>
      <c r="STQ323" s="96"/>
      <c r="STR323" s="96"/>
      <c r="STS323" s="96"/>
      <c r="STT323" s="96"/>
      <c r="STU323" s="96"/>
      <c r="STV323" s="96"/>
      <c r="STW323" s="96"/>
      <c r="STX323" s="96"/>
      <c r="STY323" s="96"/>
      <c r="STZ323" s="96"/>
      <c r="SUA323" s="96"/>
      <c r="SUB323" s="96"/>
      <c r="SUC323" s="96"/>
      <c r="SUD323" s="96"/>
      <c r="SUE323" s="96"/>
      <c r="SUF323" s="96"/>
      <c r="SUG323" s="96"/>
      <c r="SUH323" s="96"/>
      <c r="SUI323" s="96"/>
      <c r="SUJ323" s="96"/>
      <c r="SUK323" s="96"/>
      <c r="SUL323" s="96"/>
      <c r="SUM323" s="96"/>
      <c r="SUN323" s="96"/>
      <c r="SUO323" s="96"/>
      <c r="SUP323" s="96"/>
      <c r="SUQ323" s="96"/>
      <c r="SUR323" s="96"/>
      <c r="SUS323" s="96"/>
      <c r="SUT323" s="96"/>
      <c r="SUU323" s="96"/>
      <c r="SUV323" s="96"/>
      <c r="SUW323" s="96"/>
      <c r="SUX323" s="96"/>
      <c r="SUY323" s="96"/>
      <c r="SUZ323" s="96"/>
      <c r="SVA323" s="96"/>
      <c r="SVB323" s="96"/>
      <c r="SVC323" s="96"/>
      <c r="SVD323" s="96"/>
      <c r="SVE323" s="96"/>
      <c r="SVF323" s="96"/>
      <c r="SVG323" s="96"/>
      <c r="SVH323" s="96"/>
      <c r="SVI323" s="96"/>
      <c r="SVJ323" s="96"/>
      <c r="SVK323" s="96"/>
      <c r="SVL323" s="96"/>
      <c r="SVM323" s="96"/>
      <c r="SVN323" s="96"/>
      <c r="SVO323" s="96"/>
      <c r="SVP323" s="96"/>
      <c r="SVQ323" s="96"/>
      <c r="SVR323" s="96"/>
      <c r="SVS323" s="96"/>
      <c r="SVT323" s="96"/>
      <c r="SVU323" s="96"/>
      <c r="SVV323" s="96"/>
      <c r="SVW323" s="96"/>
      <c r="SVX323" s="96"/>
      <c r="SVY323" s="96"/>
      <c r="SVZ323" s="96"/>
      <c r="SWA323" s="96"/>
      <c r="SWB323" s="96"/>
      <c r="SWC323" s="96"/>
      <c r="SWD323" s="96"/>
      <c r="SWE323" s="96"/>
      <c r="SWF323" s="96"/>
      <c r="SWG323" s="96"/>
      <c r="SWH323" s="96"/>
      <c r="SWI323" s="96"/>
      <c r="SWJ323" s="96"/>
      <c r="SWK323" s="96"/>
      <c r="SWL323" s="96"/>
      <c r="SWM323" s="96"/>
      <c r="SWN323" s="96"/>
      <c r="SWO323" s="96"/>
      <c r="SWP323" s="96"/>
      <c r="SWQ323" s="96"/>
      <c r="SWR323" s="96"/>
      <c r="SWS323" s="96"/>
      <c r="SWT323" s="96"/>
      <c r="SWU323" s="96"/>
      <c r="SWV323" s="96"/>
      <c r="SWW323" s="96"/>
      <c r="SWX323" s="96"/>
      <c r="SWY323" s="96"/>
      <c r="SWZ323" s="96"/>
      <c r="SXA323" s="96"/>
      <c r="SXB323" s="96"/>
      <c r="SXC323" s="96"/>
      <c r="SXD323" s="96"/>
      <c r="SXE323" s="96"/>
      <c r="SXF323" s="96"/>
      <c r="SXG323" s="96"/>
      <c r="SXH323" s="96"/>
      <c r="SXI323" s="96"/>
      <c r="SXJ323" s="96"/>
      <c r="SXK323" s="96"/>
      <c r="SXL323" s="96"/>
      <c r="SXM323" s="96"/>
      <c r="SXN323" s="96"/>
      <c r="SXO323" s="96"/>
      <c r="SXP323" s="96"/>
      <c r="SXQ323" s="96"/>
      <c r="SXR323" s="96"/>
      <c r="SXS323" s="96"/>
      <c r="SXT323" s="96"/>
      <c r="SXU323" s="96"/>
      <c r="SXV323" s="96"/>
      <c r="SXW323" s="96"/>
      <c r="SXX323" s="96"/>
      <c r="SXY323" s="96"/>
      <c r="SXZ323" s="96"/>
      <c r="SYA323" s="96"/>
      <c r="SYB323" s="96"/>
      <c r="SYC323" s="96"/>
      <c r="SYD323" s="96"/>
      <c r="SYE323" s="96"/>
      <c r="SYF323" s="96"/>
      <c r="SYG323" s="96"/>
      <c r="SYH323" s="96"/>
      <c r="SYI323" s="96"/>
      <c r="SYJ323" s="96"/>
      <c r="SYK323" s="96"/>
      <c r="SYL323" s="96"/>
      <c r="SYM323" s="96"/>
      <c r="SYN323" s="96"/>
      <c r="SYO323" s="96"/>
      <c r="SYP323" s="96"/>
      <c r="SYQ323" s="96"/>
      <c r="SYR323" s="96"/>
      <c r="SYS323" s="96"/>
      <c r="SYT323" s="96"/>
      <c r="SYU323" s="96"/>
      <c r="SYV323" s="96"/>
      <c r="SYW323" s="96"/>
      <c r="SYX323" s="96"/>
      <c r="SYY323" s="96"/>
      <c r="SYZ323" s="96"/>
      <c r="SZA323" s="96"/>
      <c r="SZB323" s="96"/>
      <c r="SZC323" s="96"/>
      <c r="SZD323" s="96"/>
      <c r="SZE323" s="96"/>
      <c r="SZF323" s="96"/>
      <c r="SZG323" s="96"/>
      <c r="SZH323" s="96"/>
      <c r="SZI323" s="96"/>
      <c r="SZJ323" s="96"/>
      <c r="SZK323" s="96"/>
      <c r="SZL323" s="96"/>
      <c r="SZM323" s="96"/>
      <c r="SZN323" s="96"/>
      <c r="SZO323" s="96"/>
      <c r="SZP323" s="96"/>
      <c r="SZQ323" s="96"/>
      <c r="SZR323" s="96"/>
      <c r="SZS323" s="96"/>
      <c r="SZT323" s="96"/>
      <c r="SZU323" s="96"/>
      <c r="SZV323" s="96"/>
      <c r="SZW323" s="96"/>
      <c r="SZX323" s="96"/>
      <c r="SZY323" s="96"/>
      <c r="SZZ323" s="96"/>
      <c r="TAA323" s="96"/>
      <c r="TAB323" s="96"/>
      <c r="TAC323" s="96"/>
      <c r="TAD323" s="96"/>
      <c r="TAE323" s="96"/>
      <c r="TAF323" s="96"/>
      <c r="TAG323" s="96"/>
      <c r="TAH323" s="96"/>
      <c r="TAI323" s="96"/>
      <c r="TAJ323" s="96"/>
      <c r="TAK323" s="96"/>
      <c r="TAL323" s="96"/>
      <c r="TAM323" s="96"/>
      <c r="TAN323" s="96"/>
      <c r="TAO323" s="96"/>
      <c r="TAP323" s="96"/>
      <c r="TAQ323" s="96"/>
      <c r="TAR323" s="96"/>
      <c r="TAS323" s="96"/>
      <c r="TAT323" s="96"/>
      <c r="TAU323" s="96"/>
      <c r="TAV323" s="96"/>
      <c r="TAW323" s="96"/>
      <c r="TAX323" s="96"/>
      <c r="TAY323" s="96"/>
      <c r="TAZ323" s="96"/>
      <c r="TBA323" s="96"/>
      <c r="TBB323" s="96"/>
      <c r="TBC323" s="96"/>
      <c r="TBD323" s="96"/>
      <c r="TBE323" s="96"/>
      <c r="TBF323" s="96"/>
      <c r="TBG323" s="96"/>
      <c r="TBH323" s="96"/>
      <c r="TBI323" s="96"/>
      <c r="TBJ323" s="96"/>
      <c r="TBK323" s="96"/>
      <c r="TBL323" s="96"/>
      <c r="TBM323" s="96"/>
      <c r="TBN323" s="96"/>
      <c r="TBO323" s="96"/>
      <c r="TBP323" s="96"/>
      <c r="TBQ323" s="96"/>
      <c r="TBR323" s="96"/>
      <c r="TBS323" s="96"/>
      <c r="TBT323" s="96"/>
      <c r="TBU323" s="96"/>
      <c r="TBV323" s="96"/>
      <c r="TBW323" s="96"/>
      <c r="TBX323" s="96"/>
      <c r="TBY323" s="96"/>
      <c r="TBZ323" s="96"/>
      <c r="TCA323" s="96"/>
      <c r="TCB323" s="96"/>
      <c r="TCC323" s="96"/>
      <c r="TCD323" s="96"/>
      <c r="TCE323" s="96"/>
      <c r="TCF323" s="96"/>
      <c r="TCG323" s="96"/>
      <c r="TCH323" s="96"/>
      <c r="TCI323" s="96"/>
      <c r="TCJ323" s="96"/>
      <c r="TCK323" s="96"/>
      <c r="TCL323" s="96"/>
      <c r="TCM323" s="96"/>
      <c r="TCN323" s="96"/>
      <c r="TCO323" s="96"/>
      <c r="TCP323" s="96"/>
      <c r="TCQ323" s="96"/>
      <c r="TCR323" s="96"/>
      <c r="TCS323" s="96"/>
      <c r="TCT323" s="96"/>
      <c r="TCU323" s="96"/>
      <c r="TCV323" s="96"/>
      <c r="TCW323" s="96"/>
      <c r="TCX323" s="96"/>
      <c r="TCY323" s="96"/>
      <c r="TCZ323" s="96"/>
      <c r="TDA323" s="96"/>
      <c r="TDB323" s="96"/>
      <c r="TDC323" s="96"/>
      <c r="TDD323" s="96"/>
      <c r="TDE323" s="96"/>
      <c r="TDF323" s="96"/>
      <c r="TDG323" s="96"/>
      <c r="TDH323" s="96"/>
      <c r="TDI323" s="96"/>
      <c r="TDJ323" s="96"/>
      <c r="TDK323" s="96"/>
      <c r="TDL323" s="96"/>
      <c r="TDM323" s="96"/>
      <c r="TDN323" s="96"/>
      <c r="TDO323" s="96"/>
      <c r="TDP323" s="96"/>
      <c r="TDQ323" s="96"/>
      <c r="TDR323" s="96"/>
      <c r="TDS323" s="96"/>
      <c r="TDT323" s="96"/>
      <c r="TDU323" s="96"/>
      <c r="TDV323" s="96"/>
      <c r="TDW323" s="96"/>
      <c r="TDX323" s="96"/>
      <c r="TDY323" s="96"/>
      <c r="TDZ323" s="96"/>
      <c r="TEA323" s="96"/>
      <c r="TEB323" s="96"/>
      <c r="TEC323" s="96"/>
      <c r="TED323" s="96"/>
      <c r="TEE323" s="96"/>
      <c r="TEF323" s="96"/>
      <c r="TEG323" s="96"/>
      <c r="TEH323" s="96"/>
      <c r="TEI323" s="96"/>
      <c r="TEJ323" s="96"/>
      <c r="TEK323" s="96"/>
      <c r="TEL323" s="96"/>
      <c r="TEM323" s="96"/>
      <c r="TEN323" s="96"/>
      <c r="TEO323" s="96"/>
      <c r="TEP323" s="96"/>
      <c r="TEQ323" s="96"/>
      <c r="TER323" s="96"/>
      <c r="TES323" s="96"/>
      <c r="TET323" s="96"/>
      <c r="TEU323" s="96"/>
      <c r="TEV323" s="96"/>
      <c r="TEW323" s="96"/>
      <c r="TEX323" s="96"/>
      <c r="TEY323" s="96"/>
      <c r="TEZ323" s="96"/>
      <c r="TFA323" s="96"/>
      <c r="TFB323" s="96"/>
      <c r="TFC323" s="96"/>
      <c r="TFD323" s="96"/>
      <c r="TFE323" s="96"/>
      <c r="TFF323" s="96"/>
      <c r="TFG323" s="96"/>
      <c r="TFH323" s="96"/>
      <c r="TFI323" s="96"/>
      <c r="TFJ323" s="96"/>
      <c r="TFK323" s="96"/>
      <c r="TFL323" s="96"/>
      <c r="TFM323" s="96"/>
      <c r="TFN323" s="96"/>
      <c r="TFO323" s="96"/>
      <c r="TFP323" s="96"/>
      <c r="TFQ323" s="96"/>
      <c r="TFR323" s="96"/>
      <c r="TFS323" s="96"/>
      <c r="TFT323" s="96"/>
      <c r="TFU323" s="96"/>
      <c r="TFV323" s="96"/>
      <c r="TFW323" s="96"/>
      <c r="TFX323" s="96"/>
      <c r="TFY323" s="96"/>
      <c r="TFZ323" s="96"/>
      <c r="TGA323" s="96"/>
      <c r="TGB323" s="96"/>
      <c r="TGC323" s="96"/>
      <c r="TGD323" s="96"/>
      <c r="TGE323" s="96"/>
      <c r="TGF323" s="96"/>
      <c r="TGG323" s="96"/>
      <c r="TGH323" s="96"/>
      <c r="TGI323" s="96"/>
      <c r="TGJ323" s="96"/>
      <c r="TGK323" s="96"/>
      <c r="TGL323" s="96"/>
      <c r="TGM323" s="96"/>
      <c r="TGN323" s="96"/>
      <c r="TGO323" s="96"/>
      <c r="TGP323" s="96"/>
      <c r="TGQ323" s="96"/>
      <c r="TGR323" s="96"/>
      <c r="TGS323" s="96"/>
      <c r="TGT323" s="96"/>
      <c r="TGU323" s="96"/>
      <c r="TGV323" s="96"/>
      <c r="TGW323" s="96"/>
      <c r="TGX323" s="96"/>
      <c r="TGY323" s="96"/>
      <c r="TGZ323" s="96"/>
      <c r="THA323" s="96"/>
      <c r="THB323" s="96"/>
      <c r="THC323" s="96"/>
      <c r="THD323" s="96"/>
      <c r="THE323" s="96"/>
      <c r="THF323" s="96"/>
      <c r="THG323" s="96"/>
      <c r="THH323" s="96"/>
      <c r="THI323" s="96"/>
      <c r="THJ323" s="96"/>
      <c r="THK323" s="96"/>
      <c r="THL323" s="96"/>
      <c r="THM323" s="96"/>
      <c r="THN323" s="96"/>
      <c r="THO323" s="96"/>
      <c r="THP323" s="96"/>
      <c r="THQ323" s="96"/>
      <c r="THR323" s="96"/>
      <c r="THS323" s="96"/>
      <c r="THT323" s="96"/>
      <c r="THU323" s="96"/>
      <c r="THV323" s="96"/>
      <c r="THW323" s="96"/>
      <c r="THX323" s="96"/>
      <c r="THY323" s="96"/>
      <c r="THZ323" s="96"/>
      <c r="TIA323" s="96"/>
      <c r="TIB323" s="96"/>
      <c r="TIC323" s="96"/>
      <c r="TID323" s="96"/>
      <c r="TIE323" s="96"/>
      <c r="TIF323" s="96"/>
      <c r="TIG323" s="96"/>
      <c r="TIH323" s="96"/>
      <c r="TII323" s="96"/>
      <c r="TIJ323" s="96"/>
      <c r="TIK323" s="96"/>
      <c r="TIL323" s="96"/>
      <c r="TIM323" s="96"/>
      <c r="TIN323" s="96"/>
      <c r="TIO323" s="96"/>
      <c r="TIP323" s="96"/>
      <c r="TIQ323" s="96"/>
      <c r="TIR323" s="96"/>
      <c r="TIS323" s="96"/>
      <c r="TIT323" s="96"/>
      <c r="TIU323" s="96"/>
      <c r="TIV323" s="96"/>
      <c r="TIW323" s="96"/>
      <c r="TIX323" s="96"/>
      <c r="TIY323" s="96"/>
      <c r="TIZ323" s="96"/>
      <c r="TJA323" s="96"/>
      <c r="TJB323" s="96"/>
      <c r="TJC323" s="96"/>
      <c r="TJD323" s="96"/>
      <c r="TJE323" s="96"/>
      <c r="TJF323" s="96"/>
      <c r="TJG323" s="96"/>
      <c r="TJH323" s="96"/>
      <c r="TJI323" s="96"/>
      <c r="TJJ323" s="96"/>
      <c r="TJK323" s="96"/>
      <c r="TJL323" s="96"/>
      <c r="TJM323" s="96"/>
      <c r="TJN323" s="96"/>
      <c r="TJO323" s="96"/>
      <c r="TJP323" s="96"/>
      <c r="TJQ323" s="96"/>
      <c r="TJR323" s="96"/>
      <c r="TJS323" s="96"/>
      <c r="TJT323" s="96"/>
      <c r="TJU323" s="96"/>
      <c r="TJV323" s="96"/>
      <c r="TJW323" s="96"/>
      <c r="TJX323" s="96"/>
      <c r="TJY323" s="96"/>
      <c r="TJZ323" s="96"/>
      <c r="TKA323" s="96"/>
      <c r="TKB323" s="96"/>
      <c r="TKC323" s="96"/>
      <c r="TKD323" s="96"/>
      <c r="TKE323" s="96"/>
      <c r="TKF323" s="96"/>
      <c r="TKG323" s="96"/>
      <c r="TKH323" s="96"/>
      <c r="TKI323" s="96"/>
      <c r="TKJ323" s="96"/>
      <c r="TKK323" s="96"/>
      <c r="TKL323" s="96"/>
      <c r="TKM323" s="96"/>
      <c r="TKN323" s="96"/>
      <c r="TKO323" s="96"/>
      <c r="TKP323" s="96"/>
      <c r="TKQ323" s="96"/>
      <c r="TKR323" s="96"/>
      <c r="TKS323" s="96"/>
      <c r="TKT323" s="96"/>
      <c r="TKU323" s="96"/>
      <c r="TKV323" s="96"/>
      <c r="TKW323" s="96"/>
      <c r="TKX323" s="96"/>
      <c r="TKY323" s="96"/>
      <c r="TKZ323" s="96"/>
      <c r="TLA323" s="96"/>
      <c r="TLB323" s="96"/>
      <c r="TLC323" s="96"/>
      <c r="TLD323" s="96"/>
      <c r="TLE323" s="96"/>
      <c r="TLF323" s="96"/>
      <c r="TLG323" s="96"/>
      <c r="TLH323" s="96"/>
      <c r="TLI323" s="96"/>
      <c r="TLJ323" s="96"/>
      <c r="TLK323" s="96"/>
      <c r="TLL323" s="96"/>
      <c r="TLM323" s="96"/>
      <c r="TLN323" s="96"/>
      <c r="TLO323" s="96"/>
      <c r="TLP323" s="96"/>
      <c r="TLQ323" s="96"/>
      <c r="TLR323" s="96"/>
      <c r="TLS323" s="96"/>
      <c r="TLT323" s="96"/>
      <c r="TLU323" s="96"/>
      <c r="TLV323" s="96"/>
      <c r="TLW323" s="96"/>
      <c r="TLX323" s="96"/>
      <c r="TLY323" s="96"/>
      <c r="TLZ323" s="96"/>
      <c r="TMA323" s="96"/>
      <c r="TMB323" s="96"/>
      <c r="TMC323" s="96"/>
      <c r="TMD323" s="96"/>
      <c r="TME323" s="96"/>
      <c r="TMF323" s="96"/>
      <c r="TMG323" s="96"/>
      <c r="TMH323" s="96"/>
      <c r="TMI323" s="96"/>
      <c r="TMJ323" s="96"/>
      <c r="TMK323" s="96"/>
      <c r="TML323" s="96"/>
      <c r="TMM323" s="96"/>
      <c r="TMN323" s="96"/>
      <c r="TMO323" s="96"/>
      <c r="TMP323" s="96"/>
      <c r="TMQ323" s="96"/>
      <c r="TMR323" s="96"/>
      <c r="TMS323" s="96"/>
      <c r="TMT323" s="96"/>
      <c r="TMU323" s="96"/>
      <c r="TMV323" s="96"/>
      <c r="TMW323" s="96"/>
      <c r="TMX323" s="96"/>
      <c r="TMY323" s="96"/>
      <c r="TMZ323" s="96"/>
      <c r="TNA323" s="96"/>
      <c r="TNB323" s="96"/>
      <c r="TNC323" s="96"/>
      <c r="TND323" s="96"/>
      <c r="TNE323" s="96"/>
      <c r="TNF323" s="96"/>
      <c r="TNG323" s="96"/>
      <c r="TNH323" s="96"/>
      <c r="TNI323" s="96"/>
      <c r="TNJ323" s="96"/>
      <c r="TNK323" s="96"/>
      <c r="TNL323" s="96"/>
      <c r="TNM323" s="96"/>
      <c r="TNN323" s="96"/>
      <c r="TNO323" s="96"/>
      <c r="TNP323" s="96"/>
      <c r="TNQ323" s="96"/>
      <c r="TNR323" s="96"/>
      <c r="TNS323" s="96"/>
      <c r="TNT323" s="96"/>
      <c r="TNU323" s="96"/>
      <c r="TNV323" s="96"/>
      <c r="TNW323" s="96"/>
      <c r="TNX323" s="96"/>
      <c r="TNY323" s="96"/>
      <c r="TNZ323" s="96"/>
      <c r="TOA323" s="96"/>
      <c r="TOB323" s="96"/>
      <c r="TOC323" s="96"/>
      <c r="TOD323" s="96"/>
      <c r="TOE323" s="96"/>
      <c r="TOF323" s="96"/>
      <c r="TOG323" s="96"/>
      <c r="TOH323" s="96"/>
      <c r="TOI323" s="96"/>
      <c r="TOJ323" s="96"/>
      <c r="TOK323" s="96"/>
      <c r="TOL323" s="96"/>
      <c r="TOM323" s="96"/>
      <c r="TON323" s="96"/>
      <c r="TOO323" s="96"/>
      <c r="TOP323" s="96"/>
      <c r="TOQ323" s="96"/>
      <c r="TOR323" s="96"/>
      <c r="TOS323" s="96"/>
      <c r="TOT323" s="96"/>
      <c r="TOU323" s="96"/>
      <c r="TOV323" s="96"/>
      <c r="TOW323" s="96"/>
      <c r="TOX323" s="96"/>
      <c r="TOY323" s="96"/>
      <c r="TOZ323" s="96"/>
      <c r="TPA323" s="96"/>
      <c r="TPB323" s="96"/>
      <c r="TPC323" s="96"/>
      <c r="TPD323" s="96"/>
      <c r="TPE323" s="96"/>
      <c r="TPF323" s="96"/>
      <c r="TPG323" s="96"/>
      <c r="TPH323" s="96"/>
      <c r="TPI323" s="96"/>
      <c r="TPJ323" s="96"/>
      <c r="TPK323" s="96"/>
      <c r="TPL323" s="96"/>
      <c r="TPM323" s="96"/>
      <c r="TPN323" s="96"/>
      <c r="TPO323" s="96"/>
      <c r="TPP323" s="96"/>
      <c r="TPQ323" s="96"/>
      <c r="TPR323" s="96"/>
      <c r="TPS323" s="96"/>
      <c r="TPT323" s="96"/>
      <c r="TPU323" s="96"/>
      <c r="TPV323" s="96"/>
      <c r="TPW323" s="96"/>
      <c r="TPX323" s="96"/>
      <c r="TPY323" s="96"/>
      <c r="TPZ323" s="96"/>
      <c r="TQA323" s="96"/>
      <c r="TQB323" s="96"/>
      <c r="TQC323" s="96"/>
      <c r="TQD323" s="96"/>
      <c r="TQE323" s="96"/>
      <c r="TQF323" s="96"/>
      <c r="TQG323" s="96"/>
      <c r="TQH323" s="96"/>
      <c r="TQI323" s="96"/>
      <c r="TQJ323" s="96"/>
      <c r="TQK323" s="96"/>
      <c r="TQL323" s="96"/>
      <c r="TQM323" s="96"/>
      <c r="TQN323" s="96"/>
      <c r="TQO323" s="96"/>
      <c r="TQP323" s="96"/>
      <c r="TQQ323" s="96"/>
      <c r="TQR323" s="96"/>
      <c r="TQS323" s="96"/>
      <c r="TQT323" s="96"/>
      <c r="TQU323" s="96"/>
      <c r="TQV323" s="96"/>
      <c r="TQW323" s="96"/>
      <c r="TQX323" s="96"/>
      <c r="TQY323" s="96"/>
      <c r="TQZ323" s="96"/>
      <c r="TRA323" s="96"/>
      <c r="TRB323" s="96"/>
      <c r="TRC323" s="96"/>
      <c r="TRD323" s="96"/>
      <c r="TRE323" s="96"/>
      <c r="TRF323" s="96"/>
      <c r="TRG323" s="96"/>
      <c r="TRH323" s="96"/>
      <c r="TRI323" s="96"/>
      <c r="TRJ323" s="96"/>
      <c r="TRK323" s="96"/>
      <c r="TRL323" s="96"/>
      <c r="TRM323" s="96"/>
      <c r="TRN323" s="96"/>
      <c r="TRO323" s="96"/>
      <c r="TRP323" s="96"/>
      <c r="TRQ323" s="96"/>
      <c r="TRR323" s="96"/>
      <c r="TRS323" s="96"/>
      <c r="TRT323" s="96"/>
      <c r="TRU323" s="96"/>
      <c r="TRV323" s="96"/>
      <c r="TRW323" s="96"/>
      <c r="TRX323" s="96"/>
      <c r="TRY323" s="96"/>
      <c r="TRZ323" s="96"/>
      <c r="TSA323" s="96"/>
      <c r="TSB323" s="96"/>
      <c r="TSC323" s="96"/>
      <c r="TSD323" s="96"/>
      <c r="TSE323" s="96"/>
      <c r="TSF323" s="96"/>
      <c r="TSG323" s="96"/>
      <c r="TSH323" s="96"/>
      <c r="TSI323" s="96"/>
      <c r="TSJ323" s="96"/>
      <c r="TSK323" s="96"/>
      <c r="TSL323" s="96"/>
      <c r="TSM323" s="96"/>
      <c r="TSN323" s="96"/>
      <c r="TSO323" s="96"/>
      <c r="TSP323" s="96"/>
      <c r="TSQ323" s="96"/>
      <c r="TSR323" s="96"/>
      <c r="TSS323" s="96"/>
      <c r="TST323" s="96"/>
      <c r="TSU323" s="96"/>
      <c r="TSV323" s="96"/>
      <c r="TSW323" s="96"/>
      <c r="TSX323" s="96"/>
      <c r="TSY323" s="96"/>
      <c r="TSZ323" s="96"/>
      <c r="TTA323" s="96"/>
      <c r="TTB323" s="96"/>
      <c r="TTC323" s="96"/>
      <c r="TTD323" s="96"/>
      <c r="TTE323" s="96"/>
      <c r="TTF323" s="96"/>
      <c r="TTG323" s="96"/>
      <c r="TTH323" s="96"/>
      <c r="TTI323" s="96"/>
      <c r="TTJ323" s="96"/>
      <c r="TTK323" s="96"/>
      <c r="TTL323" s="96"/>
      <c r="TTM323" s="96"/>
      <c r="TTN323" s="96"/>
      <c r="TTO323" s="96"/>
      <c r="TTP323" s="96"/>
      <c r="TTQ323" s="96"/>
      <c r="TTR323" s="96"/>
      <c r="TTS323" s="96"/>
      <c r="TTT323" s="96"/>
      <c r="TTU323" s="96"/>
      <c r="TTV323" s="96"/>
      <c r="TTW323" s="96"/>
      <c r="TTX323" s="96"/>
      <c r="TTY323" s="96"/>
      <c r="TTZ323" s="96"/>
      <c r="TUA323" s="96"/>
      <c r="TUB323" s="96"/>
      <c r="TUC323" s="96"/>
      <c r="TUD323" s="96"/>
      <c r="TUE323" s="96"/>
      <c r="TUF323" s="96"/>
      <c r="TUG323" s="96"/>
      <c r="TUH323" s="96"/>
      <c r="TUI323" s="96"/>
      <c r="TUJ323" s="96"/>
      <c r="TUK323" s="96"/>
      <c r="TUL323" s="96"/>
      <c r="TUM323" s="96"/>
      <c r="TUN323" s="96"/>
      <c r="TUO323" s="96"/>
      <c r="TUP323" s="96"/>
      <c r="TUQ323" s="96"/>
      <c r="TUR323" s="96"/>
      <c r="TUS323" s="96"/>
      <c r="TUT323" s="96"/>
      <c r="TUU323" s="96"/>
      <c r="TUV323" s="96"/>
      <c r="TUW323" s="96"/>
      <c r="TUX323" s="96"/>
      <c r="TUY323" s="96"/>
      <c r="TUZ323" s="96"/>
      <c r="TVA323" s="96"/>
      <c r="TVB323" s="96"/>
      <c r="TVC323" s="96"/>
      <c r="TVD323" s="96"/>
      <c r="TVE323" s="96"/>
      <c r="TVF323" s="96"/>
      <c r="TVG323" s="96"/>
      <c r="TVH323" s="96"/>
      <c r="TVI323" s="96"/>
      <c r="TVJ323" s="96"/>
      <c r="TVK323" s="96"/>
      <c r="TVL323" s="96"/>
      <c r="TVM323" s="96"/>
      <c r="TVN323" s="96"/>
      <c r="TVO323" s="96"/>
      <c r="TVP323" s="96"/>
      <c r="TVQ323" s="96"/>
      <c r="TVR323" s="96"/>
      <c r="TVS323" s="96"/>
      <c r="TVT323" s="96"/>
      <c r="TVU323" s="96"/>
      <c r="TVV323" s="96"/>
      <c r="TVW323" s="96"/>
      <c r="TVX323" s="96"/>
      <c r="TVY323" s="96"/>
      <c r="TVZ323" s="96"/>
      <c r="TWA323" s="96"/>
      <c r="TWB323" s="96"/>
      <c r="TWC323" s="96"/>
      <c r="TWD323" s="96"/>
      <c r="TWE323" s="96"/>
      <c r="TWF323" s="96"/>
      <c r="TWG323" s="96"/>
      <c r="TWH323" s="96"/>
      <c r="TWI323" s="96"/>
      <c r="TWJ323" s="96"/>
      <c r="TWK323" s="96"/>
      <c r="TWL323" s="96"/>
      <c r="TWM323" s="96"/>
      <c r="TWN323" s="96"/>
      <c r="TWO323" s="96"/>
      <c r="TWP323" s="96"/>
      <c r="TWQ323" s="96"/>
      <c r="TWR323" s="96"/>
      <c r="TWS323" s="96"/>
      <c r="TWT323" s="96"/>
      <c r="TWU323" s="96"/>
      <c r="TWV323" s="96"/>
      <c r="TWW323" s="96"/>
      <c r="TWX323" s="96"/>
      <c r="TWY323" s="96"/>
      <c r="TWZ323" s="96"/>
      <c r="TXA323" s="96"/>
      <c r="TXB323" s="96"/>
      <c r="TXC323" s="96"/>
      <c r="TXD323" s="96"/>
      <c r="TXE323" s="96"/>
      <c r="TXF323" s="96"/>
      <c r="TXG323" s="96"/>
      <c r="TXH323" s="96"/>
      <c r="TXI323" s="96"/>
      <c r="TXJ323" s="96"/>
      <c r="TXK323" s="96"/>
      <c r="TXL323" s="96"/>
      <c r="TXM323" s="96"/>
      <c r="TXN323" s="96"/>
      <c r="TXO323" s="96"/>
      <c r="TXP323" s="96"/>
      <c r="TXQ323" s="96"/>
      <c r="TXR323" s="96"/>
      <c r="TXS323" s="96"/>
      <c r="TXT323" s="96"/>
      <c r="TXU323" s="96"/>
      <c r="TXV323" s="96"/>
      <c r="TXW323" s="96"/>
      <c r="TXX323" s="96"/>
      <c r="TXY323" s="96"/>
      <c r="TXZ323" s="96"/>
      <c r="TYA323" s="96"/>
      <c r="TYB323" s="96"/>
      <c r="TYC323" s="96"/>
      <c r="TYD323" s="96"/>
      <c r="TYE323" s="96"/>
      <c r="TYF323" s="96"/>
      <c r="TYG323" s="96"/>
      <c r="TYH323" s="96"/>
      <c r="TYI323" s="96"/>
      <c r="TYJ323" s="96"/>
      <c r="TYK323" s="96"/>
      <c r="TYL323" s="96"/>
      <c r="TYM323" s="96"/>
      <c r="TYN323" s="96"/>
      <c r="TYO323" s="96"/>
      <c r="TYP323" s="96"/>
      <c r="TYQ323" s="96"/>
      <c r="TYR323" s="96"/>
      <c r="TYS323" s="96"/>
      <c r="TYT323" s="96"/>
      <c r="TYU323" s="96"/>
      <c r="TYV323" s="96"/>
      <c r="TYW323" s="96"/>
      <c r="TYX323" s="96"/>
      <c r="TYY323" s="96"/>
      <c r="TYZ323" s="96"/>
      <c r="TZA323" s="96"/>
      <c r="TZB323" s="96"/>
      <c r="TZC323" s="96"/>
      <c r="TZD323" s="96"/>
      <c r="TZE323" s="96"/>
      <c r="TZF323" s="96"/>
      <c r="TZG323" s="96"/>
      <c r="TZH323" s="96"/>
      <c r="TZI323" s="96"/>
      <c r="TZJ323" s="96"/>
      <c r="TZK323" s="96"/>
      <c r="TZL323" s="96"/>
      <c r="TZM323" s="96"/>
      <c r="TZN323" s="96"/>
      <c r="TZO323" s="96"/>
      <c r="TZP323" s="96"/>
      <c r="TZQ323" s="96"/>
      <c r="TZR323" s="96"/>
      <c r="TZS323" s="96"/>
      <c r="TZT323" s="96"/>
      <c r="TZU323" s="96"/>
      <c r="TZV323" s="96"/>
      <c r="TZW323" s="96"/>
      <c r="TZX323" s="96"/>
      <c r="TZY323" s="96"/>
      <c r="TZZ323" s="96"/>
      <c r="UAA323" s="96"/>
      <c r="UAB323" s="96"/>
      <c r="UAC323" s="96"/>
      <c r="UAD323" s="96"/>
      <c r="UAE323" s="96"/>
      <c r="UAF323" s="96"/>
      <c r="UAG323" s="96"/>
      <c r="UAH323" s="96"/>
      <c r="UAI323" s="96"/>
      <c r="UAJ323" s="96"/>
      <c r="UAK323" s="96"/>
      <c r="UAL323" s="96"/>
      <c r="UAM323" s="96"/>
      <c r="UAN323" s="96"/>
      <c r="UAO323" s="96"/>
      <c r="UAP323" s="96"/>
      <c r="UAQ323" s="96"/>
      <c r="UAR323" s="96"/>
      <c r="UAS323" s="96"/>
      <c r="UAT323" s="96"/>
      <c r="UAU323" s="96"/>
      <c r="UAV323" s="96"/>
      <c r="UAW323" s="96"/>
      <c r="UAX323" s="96"/>
      <c r="UAY323" s="96"/>
      <c r="UAZ323" s="96"/>
      <c r="UBA323" s="96"/>
      <c r="UBB323" s="96"/>
      <c r="UBC323" s="96"/>
      <c r="UBD323" s="96"/>
      <c r="UBE323" s="96"/>
      <c r="UBF323" s="96"/>
      <c r="UBG323" s="96"/>
      <c r="UBH323" s="96"/>
      <c r="UBI323" s="96"/>
      <c r="UBJ323" s="96"/>
      <c r="UBK323" s="96"/>
      <c r="UBL323" s="96"/>
      <c r="UBM323" s="96"/>
      <c r="UBN323" s="96"/>
      <c r="UBO323" s="96"/>
      <c r="UBP323" s="96"/>
      <c r="UBQ323" s="96"/>
      <c r="UBR323" s="96"/>
      <c r="UBS323" s="96"/>
      <c r="UBT323" s="96"/>
      <c r="UBU323" s="96"/>
      <c r="UBV323" s="96"/>
      <c r="UBW323" s="96"/>
      <c r="UBX323" s="96"/>
      <c r="UBY323" s="96"/>
      <c r="UBZ323" s="96"/>
      <c r="UCA323" s="96"/>
      <c r="UCB323" s="96"/>
      <c r="UCC323" s="96"/>
      <c r="UCD323" s="96"/>
      <c r="UCE323" s="96"/>
      <c r="UCF323" s="96"/>
      <c r="UCG323" s="96"/>
      <c r="UCH323" s="96"/>
      <c r="UCI323" s="96"/>
      <c r="UCJ323" s="96"/>
      <c r="UCK323" s="96"/>
      <c r="UCL323" s="96"/>
      <c r="UCM323" s="96"/>
      <c r="UCN323" s="96"/>
      <c r="UCO323" s="96"/>
      <c r="UCP323" s="96"/>
      <c r="UCQ323" s="96"/>
      <c r="UCR323" s="96"/>
      <c r="UCS323" s="96"/>
      <c r="UCT323" s="96"/>
      <c r="UCU323" s="96"/>
      <c r="UCV323" s="96"/>
      <c r="UCW323" s="96"/>
      <c r="UCX323" s="96"/>
      <c r="UCY323" s="96"/>
      <c r="UCZ323" s="96"/>
      <c r="UDA323" s="96"/>
      <c r="UDB323" s="96"/>
      <c r="UDC323" s="96"/>
      <c r="UDD323" s="96"/>
      <c r="UDE323" s="96"/>
      <c r="UDF323" s="96"/>
      <c r="UDG323" s="96"/>
      <c r="UDH323" s="96"/>
      <c r="UDI323" s="96"/>
      <c r="UDJ323" s="96"/>
      <c r="UDK323" s="96"/>
      <c r="UDL323" s="96"/>
      <c r="UDM323" s="96"/>
      <c r="UDN323" s="96"/>
      <c r="UDO323" s="96"/>
      <c r="UDP323" s="96"/>
      <c r="UDQ323" s="96"/>
      <c r="UDR323" s="96"/>
      <c r="UDS323" s="96"/>
      <c r="UDT323" s="96"/>
      <c r="UDU323" s="96"/>
      <c r="UDV323" s="96"/>
      <c r="UDW323" s="96"/>
      <c r="UDX323" s="96"/>
      <c r="UDY323" s="96"/>
      <c r="UDZ323" s="96"/>
      <c r="UEA323" s="96"/>
      <c r="UEB323" s="96"/>
      <c r="UEC323" s="96"/>
      <c r="UED323" s="96"/>
      <c r="UEE323" s="96"/>
      <c r="UEF323" s="96"/>
      <c r="UEG323" s="96"/>
      <c r="UEH323" s="96"/>
      <c r="UEI323" s="96"/>
      <c r="UEJ323" s="96"/>
      <c r="UEK323" s="96"/>
      <c r="UEL323" s="96"/>
      <c r="UEM323" s="96"/>
      <c r="UEN323" s="96"/>
      <c r="UEO323" s="96"/>
      <c r="UEP323" s="96"/>
      <c r="UEQ323" s="96"/>
      <c r="UER323" s="96"/>
      <c r="UES323" s="96"/>
      <c r="UET323" s="96"/>
      <c r="UEU323" s="96"/>
      <c r="UEV323" s="96"/>
      <c r="UEW323" s="96"/>
      <c r="UEX323" s="96"/>
      <c r="UEY323" s="96"/>
      <c r="UEZ323" s="96"/>
      <c r="UFA323" s="96"/>
      <c r="UFB323" s="96"/>
      <c r="UFC323" s="96"/>
      <c r="UFD323" s="96"/>
      <c r="UFE323" s="96"/>
      <c r="UFF323" s="96"/>
      <c r="UFG323" s="96"/>
      <c r="UFH323" s="96"/>
      <c r="UFI323" s="96"/>
      <c r="UFJ323" s="96"/>
      <c r="UFK323" s="96"/>
      <c r="UFL323" s="96"/>
      <c r="UFM323" s="96"/>
      <c r="UFN323" s="96"/>
      <c r="UFO323" s="96"/>
      <c r="UFP323" s="96"/>
      <c r="UFQ323" s="96"/>
      <c r="UFR323" s="96"/>
      <c r="UFS323" s="96"/>
      <c r="UFT323" s="96"/>
      <c r="UFU323" s="96"/>
      <c r="UFV323" s="96"/>
      <c r="UFW323" s="96"/>
      <c r="UFX323" s="96"/>
      <c r="UFY323" s="96"/>
      <c r="UFZ323" s="96"/>
      <c r="UGA323" s="96"/>
      <c r="UGB323" s="96"/>
      <c r="UGC323" s="96"/>
      <c r="UGD323" s="96"/>
      <c r="UGE323" s="96"/>
      <c r="UGF323" s="96"/>
      <c r="UGG323" s="96"/>
      <c r="UGH323" s="96"/>
      <c r="UGI323" s="96"/>
      <c r="UGJ323" s="96"/>
      <c r="UGK323" s="96"/>
      <c r="UGL323" s="96"/>
      <c r="UGM323" s="96"/>
      <c r="UGN323" s="96"/>
      <c r="UGO323" s="96"/>
      <c r="UGP323" s="96"/>
      <c r="UGQ323" s="96"/>
      <c r="UGR323" s="96"/>
      <c r="UGS323" s="96"/>
      <c r="UGT323" s="96"/>
      <c r="UGU323" s="96"/>
      <c r="UGV323" s="96"/>
      <c r="UGW323" s="96"/>
      <c r="UGX323" s="96"/>
      <c r="UGY323" s="96"/>
      <c r="UGZ323" s="96"/>
      <c r="UHA323" s="96"/>
      <c r="UHB323" s="96"/>
      <c r="UHC323" s="96"/>
      <c r="UHD323" s="96"/>
      <c r="UHE323" s="96"/>
      <c r="UHF323" s="96"/>
      <c r="UHG323" s="96"/>
      <c r="UHH323" s="96"/>
      <c r="UHI323" s="96"/>
      <c r="UHJ323" s="96"/>
      <c r="UHK323" s="96"/>
      <c r="UHL323" s="96"/>
      <c r="UHM323" s="96"/>
      <c r="UHN323" s="96"/>
      <c r="UHO323" s="96"/>
      <c r="UHP323" s="96"/>
      <c r="UHQ323" s="96"/>
      <c r="UHR323" s="96"/>
      <c r="UHS323" s="96"/>
      <c r="UHT323" s="96"/>
      <c r="UHU323" s="96"/>
      <c r="UHV323" s="96"/>
      <c r="UHW323" s="96"/>
      <c r="UHX323" s="96"/>
      <c r="UHY323" s="96"/>
      <c r="UHZ323" s="96"/>
      <c r="UIA323" s="96"/>
      <c r="UIB323" s="96"/>
      <c r="UIC323" s="96"/>
      <c r="UID323" s="96"/>
      <c r="UIE323" s="96"/>
      <c r="UIF323" s="96"/>
      <c r="UIG323" s="96"/>
      <c r="UIH323" s="96"/>
      <c r="UII323" s="96"/>
      <c r="UIJ323" s="96"/>
      <c r="UIK323" s="96"/>
      <c r="UIL323" s="96"/>
      <c r="UIM323" s="96"/>
      <c r="UIN323" s="96"/>
      <c r="UIO323" s="96"/>
      <c r="UIP323" s="96"/>
      <c r="UIQ323" s="96"/>
      <c r="UIR323" s="96"/>
      <c r="UIS323" s="96"/>
      <c r="UIT323" s="96"/>
      <c r="UIU323" s="96"/>
      <c r="UIV323" s="96"/>
      <c r="UIW323" s="96"/>
      <c r="UIX323" s="96"/>
      <c r="UIY323" s="96"/>
      <c r="UIZ323" s="96"/>
      <c r="UJA323" s="96"/>
      <c r="UJB323" s="96"/>
      <c r="UJC323" s="96"/>
      <c r="UJD323" s="96"/>
      <c r="UJE323" s="96"/>
      <c r="UJF323" s="96"/>
      <c r="UJG323" s="96"/>
      <c r="UJH323" s="96"/>
      <c r="UJI323" s="96"/>
      <c r="UJJ323" s="96"/>
      <c r="UJK323" s="96"/>
      <c r="UJL323" s="96"/>
      <c r="UJM323" s="96"/>
      <c r="UJN323" s="96"/>
      <c r="UJO323" s="96"/>
      <c r="UJP323" s="96"/>
      <c r="UJQ323" s="96"/>
      <c r="UJR323" s="96"/>
      <c r="UJS323" s="96"/>
      <c r="UJT323" s="96"/>
      <c r="UJU323" s="96"/>
      <c r="UJV323" s="96"/>
      <c r="UJW323" s="96"/>
      <c r="UJX323" s="96"/>
      <c r="UJY323" s="96"/>
      <c r="UJZ323" s="96"/>
      <c r="UKA323" s="96"/>
      <c r="UKB323" s="96"/>
      <c r="UKC323" s="96"/>
      <c r="UKD323" s="96"/>
      <c r="UKE323" s="96"/>
      <c r="UKF323" s="96"/>
      <c r="UKG323" s="96"/>
      <c r="UKH323" s="96"/>
      <c r="UKI323" s="96"/>
      <c r="UKJ323" s="96"/>
      <c r="UKK323" s="96"/>
      <c r="UKL323" s="96"/>
      <c r="UKM323" s="96"/>
      <c r="UKN323" s="96"/>
      <c r="UKO323" s="96"/>
      <c r="UKP323" s="96"/>
      <c r="UKQ323" s="96"/>
      <c r="UKR323" s="96"/>
      <c r="UKS323" s="96"/>
      <c r="UKT323" s="96"/>
      <c r="UKU323" s="96"/>
      <c r="UKV323" s="96"/>
      <c r="UKW323" s="96"/>
      <c r="UKX323" s="96"/>
      <c r="UKY323" s="96"/>
      <c r="UKZ323" s="96"/>
      <c r="ULA323" s="96"/>
      <c r="ULB323" s="96"/>
      <c r="ULC323" s="96"/>
      <c r="ULD323" s="96"/>
      <c r="ULE323" s="96"/>
      <c r="ULF323" s="96"/>
      <c r="ULG323" s="96"/>
      <c r="ULH323" s="96"/>
      <c r="ULI323" s="96"/>
      <c r="ULJ323" s="96"/>
      <c r="ULK323" s="96"/>
      <c r="ULL323" s="96"/>
      <c r="ULM323" s="96"/>
      <c r="ULN323" s="96"/>
      <c r="ULO323" s="96"/>
      <c r="ULP323" s="96"/>
      <c r="ULQ323" s="96"/>
      <c r="ULR323" s="96"/>
      <c r="ULS323" s="96"/>
      <c r="ULT323" s="96"/>
      <c r="ULU323" s="96"/>
      <c r="ULV323" s="96"/>
      <c r="ULW323" s="96"/>
      <c r="ULX323" s="96"/>
      <c r="ULY323" s="96"/>
      <c r="ULZ323" s="96"/>
      <c r="UMA323" s="96"/>
      <c r="UMB323" s="96"/>
      <c r="UMC323" s="96"/>
      <c r="UMD323" s="96"/>
      <c r="UME323" s="96"/>
      <c r="UMF323" s="96"/>
      <c r="UMG323" s="96"/>
      <c r="UMH323" s="96"/>
      <c r="UMI323" s="96"/>
      <c r="UMJ323" s="96"/>
      <c r="UMK323" s="96"/>
      <c r="UML323" s="96"/>
      <c r="UMM323" s="96"/>
      <c r="UMN323" s="96"/>
      <c r="UMO323" s="96"/>
      <c r="UMP323" s="96"/>
      <c r="UMQ323" s="96"/>
      <c r="UMR323" s="96"/>
      <c r="UMS323" s="96"/>
      <c r="UMT323" s="96"/>
      <c r="UMU323" s="96"/>
      <c r="UMV323" s="96"/>
      <c r="UMW323" s="96"/>
      <c r="UMX323" s="96"/>
      <c r="UMY323" s="96"/>
      <c r="UMZ323" s="96"/>
      <c r="UNA323" s="96"/>
      <c r="UNB323" s="96"/>
      <c r="UNC323" s="96"/>
      <c r="UND323" s="96"/>
      <c r="UNE323" s="96"/>
      <c r="UNF323" s="96"/>
      <c r="UNG323" s="96"/>
      <c r="UNH323" s="96"/>
      <c r="UNI323" s="96"/>
      <c r="UNJ323" s="96"/>
      <c r="UNK323" s="96"/>
      <c r="UNL323" s="96"/>
      <c r="UNM323" s="96"/>
      <c r="UNN323" s="96"/>
      <c r="UNO323" s="96"/>
      <c r="UNP323" s="96"/>
      <c r="UNQ323" s="96"/>
      <c r="UNR323" s="96"/>
      <c r="UNS323" s="96"/>
      <c r="UNT323" s="96"/>
      <c r="UNU323" s="96"/>
      <c r="UNV323" s="96"/>
      <c r="UNW323" s="96"/>
      <c r="UNX323" s="96"/>
      <c r="UNY323" s="96"/>
      <c r="UNZ323" s="96"/>
      <c r="UOA323" s="96"/>
      <c r="UOB323" s="96"/>
      <c r="UOC323" s="96"/>
      <c r="UOD323" s="96"/>
      <c r="UOE323" s="96"/>
      <c r="UOF323" s="96"/>
      <c r="UOG323" s="96"/>
      <c r="UOH323" s="96"/>
      <c r="UOI323" s="96"/>
      <c r="UOJ323" s="96"/>
      <c r="UOK323" s="96"/>
      <c r="UOL323" s="96"/>
      <c r="UOM323" s="96"/>
      <c r="UON323" s="96"/>
      <c r="UOO323" s="96"/>
      <c r="UOP323" s="96"/>
      <c r="UOQ323" s="96"/>
      <c r="UOR323" s="96"/>
      <c r="UOS323" s="96"/>
      <c r="UOT323" s="96"/>
      <c r="UOU323" s="96"/>
      <c r="UOV323" s="96"/>
      <c r="UOW323" s="96"/>
      <c r="UOX323" s="96"/>
      <c r="UOY323" s="96"/>
      <c r="UOZ323" s="96"/>
      <c r="UPA323" s="96"/>
      <c r="UPB323" s="96"/>
      <c r="UPC323" s="96"/>
      <c r="UPD323" s="96"/>
      <c r="UPE323" s="96"/>
      <c r="UPF323" s="96"/>
      <c r="UPG323" s="96"/>
      <c r="UPH323" s="96"/>
      <c r="UPI323" s="96"/>
      <c r="UPJ323" s="96"/>
      <c r="UPK323" s="96"/>
      <c r="UPL323" s="96"/>
      <c r="UPM323" s="96"/>
      <c r="UPN323" s="96"/>
      <c r="UPO323" s="96"/>
      <c r="UPP323" s="96"/>
      <c r="UPQ323" s="96"/>
      <c r="UPR323" s="96"/>
      <c r="UPS323" s="96"/>
      <c r="UPT323" s="96"/>
      <c r="UPU323" s="96"/>
      <c r="UPV323" s="96"/>
      <c r="UPW323" s="96"/>
      <c r="UPX323" s="96"/>
      <c r="UPY323" s="96"/>
      <c r="UPZ323" s="96"/>
      <c r="UQA323" s="96"/>
      <c r="UQB323" s="96"/>
      <c r="UQC323" s="96"/>
      <c r="UQD323" s="96"/>
      <c r="UQE323" s="96"/>
      <c r="UQF323" s="96"/>
      <c r="UQG323" s="96"/>
      <c r="UQH323" s="96"/>
      <c r="UQI323" s="96"/>
      <c r="UQJ323" s="96"/>
      <c r="UQK323" s="96"/>
      <c r="UQL323" s="96"/>
      <c r="UQM323" s="96"/>
      <c r="UQN323" s="96"/>
      <c r="UQO323" s="96"/>
      <c r="UQP323" s="96"/>
      <c r="UQQ323" s="96"/>
      <c r="UQR323" s="96"/>
      <c r="UQS323" s="96"/>
      <c r="UQT323" s="96"/>
      <c r="UQU323" s="96"/>
      <c r="UQV323" s="96"/>
      <c r="UQW323" s="96"/>
      <c r="UQX323" s="96"/>
      <c r="UQY323" s="96"/>
      <c r="UQZ323" s="96"/>
      <c r="URA323" s="96"/>
      <c r="URB323" s="96"/>
      <c r="URC323" s="96"/>
      <c r="URD323" s="96"/>
      <c r="URE323" s="96"/>
      <c r="URF323" s="96"/>
      <c r="URG323" s="96"/>
      <c r="URH323" s="96"/>
      <c r="URI323" s="96"/>
      <c r="URJ323" s="96"/>
      <c r="URK323" s="96"/>
      <c r="URL323" s="96"/>
      <c r="URM323" s="96"/>
      <c r="URN323" s="96"/>
      <c r="URO323" s="96"/>
      <c r="URP323" s="96"/>
      <c r="URQ323" s="96"/>
      <c r="URR323" s="96"/>
      <c r="URS323" s="96"/>
      <c r="URT323" s="96"/>
      <c r="URU323" s="96"/>
      <c r="URV323" s="96"/>
      <c r="URW323" s="96"/>
      <c r="URX323" s="96"/>
      <c r="URY323" s="96"/>
      <c r="URZ323" s="96"/>
      <c r="USA323" s="96"/>
      <c r="USB323" s="96"/>
      <c r="USC323" s="96"/>
      <c r="USD323" s="96"/>
      <c r="USE323" s="96"/>
      <c r="USF323" s="96"/>
      <c r="USG323" s="96"/>
      <c r="USH323" s="96"/>
      <c r="USI323" s="96"/>
      <c r="USJ323" s="96"/>
      <c r="USK323" s="96"/>
      <c r="USL323" s="96"/>
      <c r="USM323" s="96"/>
      <c r="USN323" s="96"/>
      <c r="USO323" s="96"/>
      <c r="USP323" s="96"/>
      <c r="USQ323" s="96"/>
      <c r="USR323" s="96"/>
      <c r="USS323" s="96"/>
      <c r="UST323" s="96"/>
      <c r="USU323" s="96"/>
      <c r="USV323" s="96"/>
      <c r="USW323" s="96"/>
      <c r="USX323" s="96"/>
      <c r="USY323" s="96"/>
      <c r="USZ323" s="96"/>
      <c r="UTA323" s="96"/>
      <c r="UTB323" s="96"/>
      <c r="UTC323" s="96"/>
      <c r="UTD323" s="96"/>
      <c r="UTE323" s="96"/>
      <c r="UTF323" s="96"/>
      <c r="UTG323" s="96"/>
      <c r="UTH323" s="96"/>
      <c r="UTI323" s="96"/>
      <c r="UTJ323" s="96"/>
      <c r="UTK323" s="96"/>
      <c r="UTL323" s="96"/>
      <c r="UTM323" s="96"/>
      <c r="UTN323" s="96"/>
      <c r="UTO323" s="96"/>
      <c r="UTP323" s="96"/>
      <c r="UTQ323" s="96"/>
      <c r="UTR323" s="96"/>
      <c r="UTS323" s="96"/>
      <c r="UTT323" s="96"/>
      <c r="UTU323" s="96"/>
      <c r="UTV323" s="96"/>
      <c r="UTW323" s="96"/>
      <c r="UTX323" s="96"/>
      <c r="UTY323" s="96"/>
      <c r="UTZ323" s="96"/>
      <c r="UUA323" s="96"/>
      <c r="UUB323" s="96"/>
      <c r="UUC323" s="96"/>
      <c r="UUD323" s="96"/>
      <c r="UUE323" s="96"/>
      <c r="UUF323" s="96"/>
      <c r="UUG323" s="96"/>
      <c r="UUH323" s="96"/>
      <c r="UUI323" s="96"/>
      <c r="UUJ323" s="96"/>
      <c r="UUK323" s="96"/>
      <c r="UUL323" s="96"/>
      <c r="UUM323" s="96"/>
      <c r="UUN323" s="96"/>
      <c r="UUO323" s="96"/>
      <c r="UUP323" s="96"/>
      <c r="UUQ323" s="96"/>
      <c r="UUR323" s="96"/>
      <c r="UUS323" s="96"/>
      <c r="UUT323" s="96"/>
      <c r="UUU323" s="96"/>
      <c r="UUV323" s="96"/>
      <c r="UUW323" s="96"/>
      <c r="UUX323" s="96"/>
      <c r="UUY323" s="96"/>
      <c r="UUZ323" s="96"/>
      <c r="UVA323" s="96"/>
      <c r="UVB323" s="96"/>
      <c r="UVC323" s="96"/>
      <c r="UVD323" s="96"/>
      <c r="UVE323" s="96"/>
      <c r="UVF323" s="96"/>
      <c r="UVG323" s="96"/>
      <c r="UVH323" s="96"/>
      <c r="UVI323" s="96"/>
      <c r="UVJ323" s="96"/>
      <c r="UVK323" s="96"/>
      <c r="UVL323" s="96"/>
      <c r="UVM323" s="96"/>
      <c r="UVN323" s="96"/>
      <c r="UVO323" s="96"/>
      <c r="UVP323" s="96"/>
      <c r="UVQ323" s="96"/>
      <c r="UVR323" s="96"/>
      <c r="UVS323" s="96"/>
      <c r="UVT323" s="96"/>
      <c r="UVU323" s="96"/>
      <c r="UVV323" s="96"/>
      <c r="UVW323" s="96"/>
      <c r="UVX323" s="96"/>
      <c r="UVY323" s="96"/>
      <c r="UVZ323" s="96"/>
      <c r="UWA323" s="96"/>
      <c r="UWB323" s="96"/>
      <c r="UWC323" s="96"/>
      <c r="UWD323" s="96"/>
      <c r="UWE323" s="96"/>
      <c r="UWF323" s="96"/>
      <c r="UWG323" s="96"/>
      <c r="UWH323" s="96"/>
      <c r="UWI323" s="96"/>
      <c r="UWJ323" s="96"/>
      <c r="UWK323" s="96"/>
      <c r="UWL323" s="96"/>
      <c r="UWM323" s="96"/>
      <c r="UWN323" s="96"/>
      <c r="UWO323" s="96"/>
      <c r="UWP323" s="96"/>
      <c r="UWQ323" s="96"/>
      <c r="UWR323" s="96"/>
      <c r="UWS323" s="96"/>
      <c r="UWT323" s="96"/>
      <c r="UWU323" s="96"/>
      <c r="UWV323" s="96"/>
      <c r="UWW323" s="96"/>
      <c r="UWX323" s="96"/>
      <c r="UWY323" s="96"/>
      <c r="UWZ323" s="96"/>
      <c r="UXA323" s="96"/>
      <c r="UXB323" s="96"/>
      <c r="UXC323" s="96"/>
      <c r="UXD323" s="96"/>
      <c r="UXE323" s="96"/>
      <c r="UXF323" s="96"/>
      <c r="UXG323" s="96"/>
      <c r="UXH323" s="96"/>
      <c r="UXI323" s="96"/>
      <c r="UXJ323" s="96"/>
      <c r="UXK323" s="96"/>
      <c r="UXL323" s="96"/>
      <c r="UXM323" s="96"/>
      <c r="UXN323" s="96"/>
      <c r="UXO323" s="96"/>
      <c r="UXP323" s="96"/>
      <c r="UXQ323" s="96"/>
      <c r="UXR323" s="96"/>
      <c r="UXS323" s="96"/>
      <c r="UXT323" s="96"/>
      <c r="UXU323" s="96"/>
      <c r="UXV323" s="96"/>
      <c r="UXW323" s="96"/>
      <c r="UXX323" s="96"/>
      <c r="UXY323" s="96"/>
      <c r="UXZ323" s="96"/>
      <c r="UYA323" s="96"/>
      <c r="UYB323" s="96"/>
      <c r="UYC323" s="96"/>
      <c r="UYD323" s="96"/>
      <c r="UYE323" s="96"/>
      <c r="UYF323" s="96"/>
      <c r="UYG323" s="96"/>
      <c r="UYH323" s="96"/>
      <c r="UYI323" s="96"/>
      <c r="UYJ323" s="96"/>
      <c r="UYK323" s="96"/>
      <c r="UYL323" s="96"/>
      <c r="UYM323" s="96"/>
      <c r="UYN323" s="96"/>
      <c r="UYO323" s="96"/>
      <c r="UYP323" s="96"/>
      <c r="UYQ323" s="96"/>
      <c r="UYR323" s="96"/>
      <c r="UYS323" s="96"/>
      <c r="UYT323" s="96"/>
      <c r="UYU323" s="96"/>
      <c r="UYV323" s="96"/>
      <c r="UYW323" s="96"/>
      <c r="UYX323" s="96"/>
      <c r="UYY323" s="96"/>
      <c r="UYZ323" s="96"/>
      <c r="UZA323" s="96"/>
      <c r="UZB323" s="96"/>
      <c r="UZC323" s="96"/>
      <c r="UZD323" s="96"/>
      <c r="UZE323" s="96"/>
      <c r="UZF323" s="96"/>
      <c r="UZG323" s="96"/>
      <c r="UZH323" s="96"/>
      <c r="UZI323" s="96"/>
      <c r="UZJ323" s="96"/>
      <c r="UZK323" s="96"/>
      <c r="UZL323" s="96"/>
      <c r="UZM323" s="96"/>
      <c r="UZN323" s="96"/>
      <c r="UZO323" s="96"/>
      <c r="UZP323" s="96"/>
      <c r="UZQ323" s="96"/>
      <c r="UZR323" s="96"/>
      <c r="UZS323" s="96"/>
      <c r="UZT323" s="96"/>
      <c r="UZU323" s="96"/>
      <c r="UZV323" s="96"/>
      <c r="UZW323" s="96"/>
      <c r="UZX323" s="96"/>
      <c r="UZY323" s="96"/>
      <c r="UZZ323" s="96"/>
      <c r="VAA323" s="96"/>
      <c r="VAB323" s="96"/>
      <c r="VAC323" s="96"/>
      <c r="VAD323" s="96"/>
      <c r="VAE323" s="96"/>
      <c r="VAF323" s="96"/>
      <c r="VAG323" s="96"/>
      <c r="VAH323" s="96"/>
      <c r="VAI323" s="96"/>
      <c r="VAJ323" s="96"/>
      <c r="VAK323" s="96"/>
      <c r="VAL323" s="96"/>
      <c r="VAM323" s="96"/>
      <c r="VAN323" s="96"/>
      <c r="VAO323" s="96"/>
      <c r="VAP323" s="96"/>
      <c r="VAQ323" s="96"/>
      <c r="VAR323" s="96"/>
      <c r="VAS323" s="96"/>
      <c r="VAT323" s="96"/>
      <c r="VAU323" s="96"/>
      <c r="VAV323" s="96"/>
      <c r="VAW323" s="96"/>
      <c r="VAX323" s="96"/>
      <c r="VAY323" s="96"/>
      <c r="VAZ323" s="96"/>
      <c r="VBA323" s="96"/>
      <c r="VBB323" s="96"/>
      <c r="VBC323" s="96"/>
      <c r="VBD323" s="96"/>
      <c r="VBE323" s="96"/>
      <c r="VBF323" s="96"/>
      <c r="VBG323" s="96"/>
      <c r="VBH323" s="96"/>
      <c r="VBI323" s="96"/>
      <c r="VBJ323" s="96"/>
      <c r="VBK323" s="96"/>
      <c r="VBL323" s="96"/>
      <c r="VBM323" s="96"/>
      <c r="VBN323" s="96"/>
      <c r="VBO323" s="96"/>
      <c r="VBP323" s="96"/>
      <c r="VBQ323" s="96"/>
      <c r="VBR323" s="96"/>
      <c r="VBS323" s="96"/>
      <c r="VBT323" s="96"/>
      <c r="VBU323" s="96"/>
      <c r="VBV323" s="96"/>
      <c r="VBW323" s="96"/>
      <c r="VBX323" s="96"/>
      <c r="VBY323" s="96"/>
      <c r="VBZ323" s="96"/>
      <c r="VCA323" s="96"/>
      <c r="VCB323" s="96"/>
      <c r="VCC323" s="96"/>
      <c r="VCD323" s="96"/>
      <c r="VCE323" s="96"/>
      <c r="VCF323" s="96"/>
      <c r="VCG323" s="96"/>
      <c r="VCH323" s="96"/>
      <c r="VCI323" s="96"/>
      <c r="VCJ323" s="96"/>
      <c r="VCK323" s="96"/>
      <c r="VCL323" s="96"/>
      <c r="VCM323" s="96"/>
      <c r="VCN323" s="96"/>
      <c r="VCO323" s="96"/>
      <c r="VCP323" s="96"/>
      <c r="VCQ323" s="96"/>
      <c r="VCR323" s="96"/>
      <c r="VCS323" s="96"/>
      <c r="VCT323" s="96"/>
      <c r="VCU323" s="96"/>
      <c r="VCV323" s="96"/>
      <c r="VCW323" s="96"/>
      <c r="VCX323" s="96"/>
      <c r="VCY323" s="96"/>
      <c r="VCZ323" s="96"/>
      <c r="VDA323" s="96"/>
      <c r="VDB323" s="96"/>
      <c r="VDC323" s="96"/>
      <c r="VDD323" s="96"/>
      <c r="VDE323" s="96"/>
      <c r="VDF323" s="96"/>
      <c r="VDG323" s="96"/>
      <c r="VDH323" s="96"/>
      <c r="VDI323" s="96"/>
      <c r="VDJ323" s="96"/>
      <c r="VDK323" s="96"/>
      <c r="VDL323" s="96"/>
      <c r="VDM323" s="96"/>
      <c r="VDN323" s="96"/>
      <c r="VDO323" s="96"/>
      <c r="VDP323" s="96"/>
      <c r="VDQ323" s="96"/>
      <c r="VDR323" s="96"/>
      <c r="VDS323" s="96"/>
      <c r="VDT323" s="96"/>
      <c r="VDU323" s="96"/>
      <c r="VDV323" s="96"/>
      <c r="VDW323" s="96"/>
      <c r="VDX323" s="96"/>
      <c r="VDY323" s="96"/>
      <c r="VDZ323" s="96"/>
      <c r="VEA323" s="96"/>
      <c r="VEB323" s="96"/>
      <c r="VEC323" s="96"/>
      <c r="VED323" s="96"/>
      <c r="VEE323" s="96"/>
      <c r="VEF323" s="96"/>
      <c r="VEG323" s="96"/>
      <c r="VEH323" s="96"/>
      <c r="VEI323" s="96"/>
      <c r="VEJ323" s="96"/>
      <c r="VEK323" s="96"/>
      <c r="VEL323" s="96"/>
      <c r="VEM323" s="96"/>
      <c r="VEN323" s="96"/>
      <c r="VEO323" s="96"/>
      <c r="VEP323" s="96"/>
      <c r="VEQ323" s="96"/>
      <c r="VER323" s="96"/>
      <c r="VES323" s="96"/>
      <c r="VET323" s="96"/>
      <c r="VEU323" s="96"/>
      <c r="VEV323" s="96"/>
      <c r="VEW323" s="96"/>
      <c r="VEX323" s="96"/>
      <c r="VEY323" s="96"/>
      <c r="VEZ323" s="96"/>
      <c r="VFA323" s="96"/>
      <c r="VFB323" s="96"/>
      <c r="VFC323" s="96"/>
      <c r="VFD323" s="96"/>
      <c r="VFE323" s="96"/>
      <c r="VFF323" s="96"/>
      <c r="VFG323" s="96"/>
      <c r="VFH323" s="96"/>
      <c r="VFI323" s="96"/>
      <c r="VFJ323" s="96"/>
      <c r="VFK323" s="96"/>
      <c r="VFL323" s="96"/>
      <c r="VFM323" s="96"/>
      <c r="VFN323" s="96"/>
      <c r="VFO323" s="96"/>
      <c r="VFP323" s="96"/>
      <c r="VFQ323" s="96"/>
      <c r="VFR323" s="96"/>
      <c r="VFS323" s="96"/>
      <c r="VFT323" s="96"/>
      <c r="VFU323" s="96"/>
      <c r="VFV323" s="96"/>
      <c r="VFW323" s="96"/>
      <c r="VFX323" s="96"/>
      <c r="VFY323" s="96"/>
      <c r="VFZ323" s="96"/>
      <c r="VGA323" s="96"/>
      <c r="VGB323" s="96"/>
      <c r="VGC323" s="96"/>
      <c r="VGD323" s="96"/>
      <c r="VGE323" s="96"/>
      <c r="VGF323" s="96"/>
      <c r="VGG323" s="96"/>
      <c r="VGH323" s="96"/>
      <c r="VGI323" s="96"/>
      <c r="VGJ323" s="96"/>
      <c r="VGK323" s="96"/>
      <c r="VGL323" s="96"/>
      <c r="VGM323" s="96"/>
      <c r="VGN323" s="96"/>
      <c r="VGO323" s="96"/>
      <c r="VGP323" s="96"/>
      <c r="VGQ323" s="96"/>
      <c r="VGR323" s="96"/>
      <c r="VGS323" s="96"/>
      <c r="VGT323" s="96"/>
      <c r="VGU323" s="96"/>
      <c r="VGV323" s="96"/>
      <c r="VGW323" s="96"/>
      <c r="VGX323" s="96"/>
      <c r="VGY323" s="96"/>
      <c r="VGZ323" s="96"/>
      <c r="VHA323" s="96"/>
      <c r="VHB323" s="96"/>
      <c r="VHC323" s="96"/>
      <c r="VHD323" s="96"/>
      <c r="VHE323" s="96"/>
      <c r="VHF323" s="96"/>
      <c r="VHG323" s="96"/>
      <c r="VHH323" s="96"/>
      <c r="VHI323" s="96"/>
      <c r="VHJ323" s="96"/>
      <c r="VHK323" s="96"/>
      <c r="VHL323" s="96"/>
      <c r="VHM323" s="96"/>
      <c r="VHN323" s="96"/>
      <c r="VHO323" s="96"/>
      <c r="VHP323" s="96"/>
      <c r="VHQ323" s="96"/>
      <c r="VHR323" s="96"/>
      <c r="VHS323" s="96"/>
      <c r="VHT323" s="96"/>
      <c r="VHU323" s="96"/>
      <c r="VHV323" s="96"/>
      <c r="VHW323" s="96"/>
      <c r="VHX323" s="96"/>
      <c r="VHY323" s="96"/>
      <c r="VHZ323" s="96"/>
      <c r="VIA323" s="96"/>
      <c r="VIB323" s="96"/>
      <c r="VIC323" s="96"/>
      <c r="VID323" s="96"/>
      <c r="VIE323" s="96"/>
      <c r="VIF323" s="96"/>
      <c r="VIG323" s="96"/>
      <c r="VIH323" s="96"/>
      <c r="VII323" s="96"/>
      <c r="VIJ323" s="96"/>
      <c r="VIK323" s="96"/>
      <c r="VIL323" s="96"/>
      <c r="VIM323" s="96"/>
      <c r="VIN323" s="96"/>
      <c r="VIO323" s="96"/>
      <c r="VIP323" s="96"/>
      <c r="VIQ323" s="96"/>
      <c r="VIR323" s="96"/>
      <c r="VIS323" s="96"/>
      <c r="VIT323" s="96"/>
      <c r="VIU323" s="96"/>
      <c r="VIV323" s="96"/>
      <c r="VIW323" s="96"/>
      <c r="VIX323" s="96"/>
      <c r="VIY323" s="96"/>
      <c r="VIZ323" s="96"/>
      <c r="VJA323" s="96"/>
      <c r="VJB323" s="96"/>
      <c r="VJC323" s="96"/>
      <c r="VJD323" s="96"/>
      <c r="VJE323" s="96"/>
      <c r="VJF323" s="96"/>
      <c r="VJG323" s="96"/>
      <c r="VJH323" s="96"/>
      <c r="VJI323" s="96"/>
      <c r="VJJ323" s="96"/>
      <c r="VJK323" s="96"/>
      <c r="VJL323" s="96"/>
      <c r="VJM323" s="96"/>
      <c r="VJN323" s="96"/>
      <c r="VJO323" s="96"/>
      <c r="VJP323" s="96"/>
      <c r="VJQ323" s="96"/>
      <c r="VJR323" s="96"/>
      <c r="VJS323" s="96"/>
      <c r="VJT323" s="96"/>
      <c r="VJU323" s="96"/>
      <c r="VJV323" s="96"/>
      <c r="VJW323" s="96"/>
      <c r="VJX323" s="96"/>
      <c r="VJY323" s="96"/>
      <c r="VJZ323" s="96"/>
      <c r="VKA323" s="96"/>
      <c r="VKB323" s="96"/>
      <c r="VKC323" s="96"/>
      <c r="VKD323" s="96"/>
      <c r="VKE323" s="96"/>
      <c r="VKF323" s="96"/>
      <c r="VKG323" s="96"/>
      <c r="VKH323" s="96"/>
      <c r="VKI323" s="96"/>
      <c r="VKJ323" s="96"/>
      <c r="VKK323" s="96"/>
      <c r="VKL323" s="96"/>
      <c r="VKM323" s="96"/>
      <c r="VKN323" s="96"/>
      <c r="VKO323" s="96"/>
      <c r="VKP323" s="96"/>
      <c r="VKQ323" s="96"/>
      <c r="VKR323" s="96"/>
      <c r="VKS323" s="96"/>
      <c r="VKT323" s="96"/>
      <c r="VKU323" s="96"/>
      <c r="VKV323" s="96"/>
      <c r="VKW323" s="96"/>
      <c r="VKX323" s="96"/>
      <c r="VKY323" s="96"/>
      <c r="VKZ323" s="96"/>
      <c r="VLA323" s="96"/>
      <c r="VLB323" s="96"/>
      <c r="VLC323" s="96"/>
      <c r="VLD323" s="96"/>
      <c r="VLE323" s="96"/>
      <c r="VLF323" s="96"/>
      <c r="VLG323" s="96"/>
      <c r="VLH323" s="96"/>
      <c r="VLI323" s="96"/>
      <c r="VLJ323" s="96"/>
      <c r="VLK323" s="96"/>
      <c r="VLL323" s="96"/>
      <c r="VLM323" s="96"/>
      <c r="VLN323" s="96"/>
      <c r="VLO323" s="96"/>
      <c r="VLP323" s="96"/>
      <c r="VLQ323" s="96"/>
      <c r="VLR323" s="96"/>
      <c r="VLS323" s="96"/>
      <c r="VLT323" s="96"/>
      <c r="VLU323" s="96"/>
      <c r="VLV323" s="96"/>
      <c r="VLW323" s="96"/>
      <c r="VLX323" s="96"/>
      <c r="VLY323" s="96"/>
      <c r="VLZ323" s="96"/>
      <c r="VMA323" s="96"/>
      <c r="VMB323" s="96"/>
      <c r="VMC323" s="96"/>
      <c r="VMD323" s="96"/>
      <c r="VME323" s="96"/>
      <c r="VMF323" s="96"/>
      <c r="VMG323" s="96"/>
      <c r="VMH323" s="96"/>
      <c r="VMI323" s="96"/>
      <c r="VMJ323" s="96"/>
      <c r="VMK323" s="96"/>
      <c r="VML323" s="96"/>
      <c r="VMM323" s="96"/>
      <c r="VMN323" s="96"/>
      <c r="VMO323" s="96"/>
      <c r="VMP323" s="96"/>
      <c r="VMQ323" s="96"/>
      <c r="VMR323" s="96"/>
      <c r="VMS323" s="96"/>
      <c r="VMT323" s="96"/>
      <c r="VMU323" s="96"/>
      <c r="VMV323" s="96"/>
      <c r="VMW323" s="96"/>
      <c r="VMX323" s="96"/>
      <c r="VMY323" s="96"/>
      <c r="VMZ323" s="96"/>
      <c r="VNA323" s="96"/>
      <c r="VNB323" s="96"/>
      <c r="VNC323" s="96"/>
      <c r="VND323" s="96"/>
      <c r="VNE323" s="96"/>
      <c r="VNF323" s="96"/>
      <c r="VNG323" s="96"/>
      <c r="VNH323" s="96"/>
      <c r="VNI323" s="96"/>
      <c r="VNJ323" s="96"/>
      <c r="VNK323" s="96"/>
      <c r="VNL323" s="96"/>
      <c r="VNM323" s="96"/>
      <c r="VNN323" s="96"/>
      <c r="VNO323" s="96"/>
      <c r="VNP323" s="96"/>
      <c r="VNQ323" s="96"/>
      <c r="VNR323" s="96"/>
      <c r="VNS323" s="96"/>
      <c r="VNT323" s="96"/>
      <c r="VNU323" s="96"/>
      <c r="VNV323" s="96"/>
      <c r="VNW323" s="96"/>
      <c r="VNX323" s="96"/>
      <c r="VNY323" s="96"/>
      <c r="VNZ323" s="96"/>
      <c r="VOA323" s="96"/>
      <c r="VOB323" s="96"/>
      <c r="VOC323" s="96"/>
      <c r="VOD323" s="96"/>
      <c r="VOE323" s="96"/>
      <c r="VOF323" s="96"/>
      <c r="VOG323" s="96"/>
      <c r="VOH323" s="96"/>
      <c r="VOI323" s="96"/>
      <c r="VOJ323" s="96"/>
      <c r="VOK323" s="96"/>
      <c r="VOL323" s="96"/>
      <c r="VOM323" s="96"/>
      <c r="VON323" s="96"/>
      <c r="VOO323" s="96"/>
      <c r="VOP323" s="96"/>
      <c r="VOQ323" s="96"/>
      <c r="VOR323" s="96"/>
      <c r="VOS323" s="96"/>
      <c r="VOT323" s="96"/>
      <c r="VOU323" s="96"/>
      <c r="VOV323" s="96"/>
      <c r="VOW323" s="96"/>
      <c r="VOX323" s="96"/>
      <c r="VOY323" s="96"/>
      <c r="VOZ323" s="96"/>
      <c r="VPA323" s="96"/>
      <c r="VPB323" s="96"/>
      <c r="VPC323" s="96"/>
      <c r="VPD323" s="96"/>
      <c r="VPE323" s="96"/>
      <c r="VPF323" s="96"/>
      <c r="VPG323" s="96"/>
      <c r="VPH323" s="96"/>
      <c r="VPI323" s="96"/>
      <c r="VPJ323" s="96"/>
      <c r="VPK323" s="96"/>
      <c r="VPL323" s="96"/>
      <c r="VPM323" s="96"/>
      <c r="VPN323" s="96"/>
      <c r="VPO323" s="96"/>
      <c r="VPP323" s="96"/>
      <c r="VPQ323" s="96"/>
      <c r="VPR323" s="96"/>
      <c r="VPS323" s="96"/>
      <c r="VPT323" s="96"/>
      <c r="VPU323" s="96"/>
      <c r="VPV323" s="96"/>
      <c r="VPW323" s="96"/>
      <c r="VPX323" s="96"/>
      <c r="VPY323" s="96"/>
      <c r="VPZ323" s="96"/>
      <c r="VQA323" s="96"/>
      <c r="VQB323" s="96"/>
      <c r="VQC323" s="96"/>
      <c r="VQD323" s="96"/>
      <c r="VQE323" s="96"/>
      <c r="VQF323" s="96"/>
      <c r="VQG323" s="96"/>
      <c r="VQH323" s="96"/>
      <c r="VQI323" s="96"/>
      <c r="VQJ323" s="96"/>
      <c r="VQK323" s="96"/>
      <c r="VQL323" s="96"/>
      <c r="VQM323" s="96"/>
      <c r="VQN323" s="96"/>
      <c r="VQO323" s="96"/>
      <c r="VQP323" s="96"/>
      <c r="VQQ323" s="96"/>
      <c r="VQR323" s="96"/>
      <c r="VQS323" s="96"/>
      <c r="VQT323" s="96"/>
      <c r="VQU323" s="96"/>
      <c r="VQV323" s="96"/>
      <c r="VQW323" s="96"/>
      <c r="VQX323" s="96"/>
      <c r="VQY323" s="96"/>
      <c r="VQZ323" s="96"/>
      <c r="VRA323" s="96"/>
      <c r="VRB323" s="96"/>
      <c r="VRC323" s="96"/>
      <c r="VRD323" s="96"/>
      <c r="VRE323" s="96"/>
      <c r="VRF323" s="96"/>
      <c r="VRG323" s="96"/>
      <c r="VRH323" s="96"/>
      <c r="VRI323" s="96"/>
      <c r="VRJ323" s="96"/>
      <c r="VRK323" s="96"/>
      <c r="VRL323" s="96"/>
      <c r="VRM323" s="96"/>
      <c r="VRN323" s="96"/>
      <c r="VRO323" s="96"/>
      <c r="VRP323" s="96"/>
      <c r="VRQ323" s="96"/>
      <c r="VRR323" s="96"/>
      <c r="VRS323" s="96"/>
      <c r="VRT323" s="96"/>
      <c r="VRU323" s="96"/>
      <c r="VRV323" s="96"/>
      <c r="VRW323" s="96"/>
      <c r="VRX323" s="96"/>
      <c r="VRY323" s="96"/>
      <c r="VRZ323" s="96"/>
      <c r="VSA323" s="96"/>
      <c r="VSB323" s="96"/>
      <c r="VSC323" s="96"/>
      <c r="VSD323" s="96"/>
      <c r="VSE323" s="96"/>
      <c r="VSF323" s="96"/>
      <c r="VSG323" s="96"/>
      <c r="VSH323" s="96"/>
      <c r="VSI323" s="96"/>
      <c r="VSJ323" s="96"/>
      <c r="VSK323" s="96"/>
      <c r="VSL323" s="96"/>
      <c r="VSM323" s="96"/>
      <c r="VSN323" s="96"/>
      <c r="VSO323" s="96"/>
      <c r="VSP323" s="96"/>
      <c r="VSQ323" s="96"/>
      <c r="VSR323" s="96"/>
      <c r="VSS323" s="96"/>
      <c r="VST323" s="96"/>
      <c r="VSU323" s="96"/>
      <c r="VSV323" s="96"/>
      <c r="VSW323" s="96"/>
      <c r="VSX323" s="96"/>
      <c r="VSY323" s="96"/>
      <c r="VSZ323" s="96"/>
      <c r="VTA323" s="96"/>
      <c r="VTB323" s="96"/>
      <c r="VTC323" s="96"/>
      <c r="VTD323" s="96"/>
      <c r="VTE323" s="96"/>
      <c r="VTF323" s="96"/>
      <c r="VTG323" s="96"/>
      <c r="VTH323" s="96"/>
      <c r="VTI323" s="96"/>
      <c r="VTJ323" s="96"/>
      <c r="VTK323" s="96"/>
      <c r="VTL323" s="96"/>
      <c r="VTM323" s="96"/>
      <c r="VTN323" s="96"/>
      <c r="VTO323" s="96"/>
      <c r="VTP323" s="96"/>
      <c r="VTQ323" s="96"/>
      <c r="VTR323" s="96"/>
      <c r="VTS323" s="96"/>
      <c r="VTT323" s="96"/>
      <c r="VTU323" s="96"/>
      <c r="VTV323" s="96"/>
      <c r="VTW323" s="96"/>
      <c r="VTX323" s="96"/>
      <c r="VTY323" s="96"/>
      <c r="VTZ323" s="96"/>
      <c r="VUA323" s="96"/>
      <c r="VUB323" s="96"/>
      <c r="VUC323" s="96"/>
      <c r="VUD323" s="96"/>
      <c r="VUE323" s="96"/>
      <c r="VUF323" s="96"/>
      <c r="VUG323" s="96"/>
      <c r="VUH323" s="96"/>
      <c r="VUI323" s="96"/>
      <c r="VUJ323" s="96"/>
      <c r="VUK323" s="96"/>
      <c r="VUL323" s="96"/>
      <c r="VUM323" s="96"/>
      <c r="VUN323" s="96"/>
      <c r="VUO323" s="96"/>
      <c r="VUP323" s="96"/>
      <c r="VUQ323" s="96"/>
      <c r="VUR323" s="96"/>
      <c r="VUS323" s="96"/>
      <c r="VUT323" s="96"/>
      <c r="VUU323" s="96"/>
      <c r="VUV323" s="96"/>
      <c r="VUW323" s="96"/>
      <c r="VUX323" s="96"/>
      <c r="VUY323" s="96"/>
      <c r="VUZ323" s="96"/>
      <c r="VVA323" s="96"/>
      <c r="VVB323" s="96"/>
      <c r="VVC323" s="96"/>
      <c r="VVD323" s="96"/>
      <c r="VVE323" s="96"/>
      <c r="VVF323" s="96"/>
      <c r="VVG323" s="96"/>
      <c r="VVH323" s="96"/>
      <c r="VVI323" s="96"/>
      <c r="VVJ323" s="96"/>
      <c r="VVK323" s="96"/>
      <c r="VVL323" s="96"/>
      <c r="VVM323" s="96"/>
      <c r="VVN323" s="96"/>
      <c r="VVO323" s="96"/>
      <c r="VVP323" s="96"/>
      <c r="VVQ323" s="96"/>
      <c r="VVR323" s="96"/>
      <c r="VVS323" s="96"/>
      <c r="VVT323" s="96"/>
      <c r="VVU323" s="96"/>
      <c r="VVV323" s="96"/>
      <c r="VVW323" s="96"/>
      <c r="VVX323" s="96"/>
      <c r="VVY323" s="96"/>
      <c r="VVZ323" s="96"/>
      <c r="VWA323" s="96"/>
      <c r="VWB323" s="96"/>
      <c r="VWC323" s="96"/>
      <c r="VWD323" s="96"/>
      <c r="VWE323" s="96"/>
      <c r="VWF323" s="96"/>
      <c r="VWG323" s="96"/>
      <c r="VWH323" s="96"/>
      <c r="VWI323" s="96"/>
      <c r="VWJ323" s="96"/>
      <c r="VWK323" s="96"/>
      <c r="VWL323" s="96"/>
      <c r="VWM323" s="96"/>
      <c r="VWN323" s="96"/>
      <c r="VWO323" s="96"/>
      <c r="VWP323" s="96"/>
      <c r="VWQ323" s="96"/>
      <c r="VWR323" s="96"/>
      <c r="VWS323" s="96"/>
      <c r="VWT323" s="96"/>
      <c r="VWU323" s="96"/>
      <c r="VWV323" s="96"/>
      <c r="VWW323" s="96"/>
      <c r="VWX323" s="96"/>
      <c r="VWY323" s="96"/>
      <c r="VWZ323" s="96"/>
      <c r="VXA323" s="96"/>
      <c r="VXB323" s="96"/>
      <c r="VXC323" s="96"/>
      <c r="VXD323" s="96"/>
      <c r="VXE323" s="96"/>
      <c r="VXF323" s="96"/>
      <c r="VXG323" s="96"/>
      <c r="VXH323" s="96"/>
      <c r="VXI323" s="96"/>
      <c r="VXJ323" s="96"/>
      <c r="VXK323" s="96"/>
      <c r="VXL323" s="96"/>
      <c r="VXM323" s="96"/>
      <c r="VXN323" s="96"/>
      <c r="VXO323" s="96"/>
      <c r="VXP323" s="96"/>
      <c r="VXQ323" s="96"/>
      <c r="VXR323" s="96"/>
      <c r="VXS323" s="96"/>
      <c r="VXT323" s="96"/>
      <c r="VXU323" s="96"/>
      <c r="VXV323" s="96"/>
      <c r="VXW323" s="96"/>
      <c r="VXX323" s="96"/>
      <c r="VXY323" s="96"/>
      <c r="VXZ323" s="96"/>
      <c r="VYA323" s="96"/>
      <c r="VYB323" s="96"/>
      <c r="VYC323" s="96"/>
      <c r="VYD323" s="96"/>
      <c r="VYE323" s="96"/>
      <c r="VYF323" s="96"/>
      <c r="VYG323" s="96"/>
      <c r="VYH323" s="96"/>
      <c r="VYI323" s="96"/>
      <c r="VYJ323" s="96"/>
      <c r="VYK323" s="96"/>
      <c r="VYL323" s="96"/>
      <c r="VYM323" s="96"/>
      <c r="VYN323" s="96"/>
      <c r="VYO323" s="96"/>
      <c r="VYP323" s="96"/>
      <c r="VYQ323" s="96"/>
      <c r="VYR323" s="96"/>
      <c r="VYS323" s="96"/>
      <c r="VYT323" s="96"/>
      <c r="VYU323" s="96"/>
      <c r="VYV323" s="96"/>
      <c r="VYW323" s="96"/>
      <c r="VYX323" s="96"/>
      <c r="VYY323" s="96"/>
      <c r="VYZ323" s="96"/>
      <c r="VZA323" s="96"/>
      <c r="VZB323" s="96"/>
      <c r="VZC323" s="96"/>
      <c r="VZD323" s="96"/>
      <c r="VZE323" s="96"/>
      <c r="VZF323" s="96"/>
      <c r="VZG323" s="96"/>
      <c r="VZH323" s="96"/>
      <c r="VZI323" s="96"/>
      <c r="VZJ323" s="96"/>
      <c r="VZK323" s="96"/>
      <c r="VZL323" s="96"/>
      <c r="VZM323" s="96"/>
      <c r="VZN323" s="96"/>
      <c r="VZO323" s="96"/>
      <c r="VZP323" s="96"/>
      <c r="VZQ323" s="96"/>
      <c r="VZR323" s="96"/>
      <c r="VZS323" s="96"/>
      <c r="VZT323" s="96"/>
      <c r="VZU323" s="96"/>
      <c r="VZV323" s="96"/>
      <c r="VZW323" s="96"/>
      <c r="VZX323" s="96"/>
      <c r="VZY323" s="96"/>
      <c r="VZZ323" s="96"/>
      <c r="WAA323" s="96"/>
      <c r="WAB323" s="96"/>
      <c r="WAC323" s="96"/>
      <c r="WAD323" s="96"/>
      <c r="WAE323" s="96"/>
      <c r="WAF323" s="96"/>
      <c r="WAG323" s="96"/>
      <c r="WAH323" s="96"/>
      <c r="WAI323" s="96"/>
      <c r="WAJ323" s="96"/>
      <c r="WAK323" s="96"/>
      <c r="WAL323" s="96"/>
      <c r="WAM323" s="96"/>
      <c r="WAN323" s="96"/>
      <c r="WAO323" s="96"/>
      <c r="WAP323" s="96"/>
      <c r="WAQ323" s="96"/>
      <c r="WAR323" s="96"/>
      <c r="WAS323" s="96"/>
      <c r="WAT323" s="96"/>
      <c r="WAU323" s="96"/>
      <c r="WAV323" s="96"/>
      <c r="WAW323" s="96"/>
      <c r="WAX323" s="96"/>
      <c r="WAY323" s="96"/>
      <c r="WAZ323" s="96"/>
      <c r="WBA323" s="96"/>
      <c r="WBB323" s="96"/>
      <c r="WBC323" s="96"/>
      <c r="WBD323" s="96"/>
      <c r="WBE323" s="96"/>
      <c r="WBF323" s="96"/>
      <c r="WBG323" s="96"/>
      <c r="WBH323" s="96"/>
      <c r="WBI323" s="96"/>
      <c r="WBJ323" s="96"/>
      <c r="WBK323" s="96"/>
      <c r="WBL323" s="96"/>
      <c r="WBM323" s="96"/>
      <c r="WBN323" s="96"/>
      <c r="WBO323" s="96"/>
      <c r="WBP323" s="96"/>
      <c r="WBQ323" s="96"/>
      <c r="WBR323" s="96"/>
      <c r="WBS323" s="96"/>
      <c r="WBT323" s="96"/>
      <c r="WBU323" s="96"/>
      <c r="WBV323" s="96"/>
      <c r="WBW323" s="96"/>
      <c r="WBX323" s="96"/>
      <c r="WBY323" s="96"/>
      <c r="WBZ323" s="96"/>
      <c r="WCA323" s="96"/>
      <c r="WCB323" s="96"/>
      <c r="WCC323" s="96"/>
      <c r="WCD323" s="96"/>
      <c r="WCE323" s="96"/>
      <c r="WCF323" s="96"/>
      <c r="WCG323" s="96"/>
      <c r="WCH323" s="96"/>
      <c r="WCI323" s="96"/>
      <c r="WCJ323" s="96"/>
      <c r="WCK323" s="96"/>
      <c r="WCL323" s="96"/>
      <c r="WCM323" s="96"/>
      <c r="WCN323" s="96"/>
      <c r="WCO323" s="96"/>
      <c r="WCP323" s="96"/>
      <c r="WCQ323" s="96"/>
      <c r="WCR323" s="96"/>
      <c r="WCS323" s="96"/>
      <c r="WCT323" s="96"/>
      <c r="WCU323" s="96"/>
      <c r="WCV323" s="96"/>
      <c r="WCW323" s="96"/>
      <c r="WCX323" s="96"/>
      <c r="WCY323" s="96"/>
      <c r="WCZ323" s="96"/>
      <c r="WDA323" s="96"/>
      <c r="WDB323" s="96"/>
      <c r="WDC323" s="96"/>
      <c r="WDD323" s="96"/>
      <c r="WDE323" s="96"/>
      <c r="WDF323" s="96"/>
      <c r="WDG323" s="96"/>
      <c r="WDH323" s="96"/>
      <c r="WDI323" s="96"/>
      <c r="WDJ323" s="96"/>
      <c r="WDK323" s="96"/>
      <c r="WDL323" s="96"/>
      <c r="WDM323" s="96"/>
      <c r="WDN323" s="96"/>
      <c r="WDO323" s="96"/>
      <c r="WDP323" s="96"/>
      <c r="WDQ323" s="96"/>
      <c r="WDR323" s="96"/>
      <c r="WDS323" s="96"/>
      <c r="WDT323" s="96"/>
      <c r="WDU323" s="96"/>
      <c r="WDV323" s="96"/>
      <c r="WDW323" s="96"/>
      <c r="WDX323" s="96"/>
      <c r="WDY323" s="96"/>
      <c r="WDZ323" s="96"/>
      <c r="WEA323" s="96"/>
      <c r="WEB323" s="96"/>
      <c r="WEC323" s="96"/>
      <c r="WED323" s="96"/>
      <c r="WEE323" s="96"/>
      <c r="WEF323" s="96"/>
      <c r="WEG323" s="96"/>
      <c r="WEH323" s="96"/>
      <c r="WEI323" s="96"/>
      <c r="WEJ323" s="96"/>
      <c r="WEK323" s="96"/>
      <c r="WEL323" s="96"/>
      <c r="WEM323" s="96"/>
      <c r="WEN323" s="96"/>
      <c r="WEO323" s="96"/>
      <c r="WEP323" s="96"/>
      <c r="WEQ323" s="96"/>
      <c r="WER323" s="96"/>
      <c r="WES323" s="96"/>
      <c r="WET323" s="96"/>
      <c r="WEU323" s="96"/>
      <c r="WEV323" s="96"/>
      <c r="WEW323" s="96"/>
      <c r="WEX323" s="96"/>
      <c r="WEY323" s="96"/>
      <c r="WEZ323" s="96"/>
      <c r="WFA323" s="96"/>
      <c r="WFB323" s="96"/>
      <c r="WFC323" s="96"/>
      <c r="WFD323" s="96"/>
      <c r="WFE323" s="96"/>
      <c r="WFF323" s="96"/>
      <c r="WFG323" s="96"/>
      <c r="WFH323" s="96"/>
      <c r="WFI323" s="96"/>
      <c r="WFJ323" s="96"/>
      <c r="WFK323" s="96"/>
      <c r="WFL323" s="96"/>
      <c r="WFM323" s="96"/>
      <c r="WFN323" s="96"/>
      <c r="WFO323" s="96"/>
      <c r="WFP323" s="96"/>
      <c r="WFQ323" s="96"/>
      <c r="WFR323" s="96"/>
      <c r="WFS323" s="96"/>
      <c r="WFT323" s="96"/>
      <c r="WFU323" s="96"/>
      <c r="WFV323" s="96"/>
      <c r="WFW323" s="96"/>
      <c r="WFX323" s="96"/>
      <c r="WFY323" s="96"/>
      <c r="WFZ323" s="96"/>
      <c r="WGA323" s="96"/>
      <c r="WGB323" s="96"/>
      <c r="WGC323" s="96"/>
      <c r="WGD323" s="96"/>
      <c r="WGE323" s="96"/>
      <c r="WGF323" s="96"/>
      <c r="WGG323" s="96"/>
      <c r="WGH323" s="96"/>
      <c r="WGI323" s="96"/>
      <c r="WGJ323" s="96"/>
      <c r="WGK323" s="96"/>
      <c r="WGL323" s="96"/>
      <c r="WGM323" s="96"/>
      <c r="WGN323" s="96"/>
      <c r="WGO323" s="96"/>
      <c r="WGP323" s="96"/>
      <c r="WGQ323" s="96"/>
      <c r="WGR323" s="96"/>
      <c r="WGS323" s="96"/>
      <c r="WGT323" s="96"/>
      <c r="WGU323" s="96"/>
      <c r="WGV323" s="96"/>
      <c r="WGW323" s="96"/>
      <c r="WGX323" s="96"/>
      <c r="WGY323" s="96"/>
      <c r="WGZ323" s="96"/>
      <c r="WHA323" s="96"/>
      <c r="WHB323" s="96"/>
      <c r="WHC323" s="96"/>
      <c r="WHD323" s="96"/>
      <c r="WHE323" s="96"/>
      <c r="WHF323" s="96"/>
      <c r="WHG323" s="96"/>
      <c r="WHH323" s="96"/>
      <c r="WHI323" s="96"/>
      <c r="WHJ323" s="96"/>
      <c r="WHK323" s="96"/>
      <c r="WHL323" s="96"/>
      <c r="WHM323" s="96"/>
      <c r="WHN323" s="96"/>
      <c r="WHO323" s="96"/>
      <c r="WHP323" s="96"/>
      <c r="WHQ323" s="96"/>
      <c r="WHR323" s="96"/>
      <c r="WHS323" s="96"/>
      <c r="WHT323" s="96"/>
      <c r="WHU323" s="96"/>
      <c r="WHV323" s="96"/>
      <c r="WHW323" s="96"/>
      <c r="WHX323" s="96"/>
      <c r="WHY323" s="96"/>
      <c r="WHZ323" s="96"/>
      <c r="WIA323" s="96"/>
      <c r="WIB323" s="96"/>
      <c r="WIC323" s="96"/>
      <c r="WID323" s="96"/>
      <c r="WIE323" s="96"/>
      <c r="WIF323" s="96"/>
      <c r="WIG323" s="96"/>
      <c r="WIH323" s="96"/>
      <c r="WII323" s="96"/>
      <c r="WIJ323" s="96"/>
      <c r="WIK323" s="96"/>
      <c r="WIL323" s="96"/>
      <c r="WIM323" s="96"/>
      <c r="WIN323" s="96"/>
      <c r="WIO323" s="96"/>
      <c r="WIP323" s="96"/>
      <c r="WIQ323" s="96"/>
      <c r="WIR323" s="96"/>
      <c r="WIS323" s="96"/>
      <c r="WIT323" s="96"/>
      <c r="WIU323" s="96"/>
      <c r="WIV323" s="96"/>
      <c r="WIW323" s="96"/>
      <c r="WIX323" s="96"/>
      <c r="WIY323" s="96"/>
      <c r="WIZ323" s="96"/>
      <c r="WJA323" s="96"/>
      <c r="WJB323" s="96"/>
      <c r="WJC323" s="96"/>
      <c r="WJD323" s="96"/>
      <c r="WJE323" s="96"/>
      <c r="WJF323" s="96"/>
      <c r="WJG323" s="96"/>
      <c r="WJH323" s="96"/>
      <c r="WJI323" s="96"/>
      <c r="WJJ323" s="96"/>
      <c r="WJK323" s="96"/>
      <c r="WJL323" s="96"/>
      <c r="WJM323" s="96"/>
      <c r="WJN323" s="96"/>
      <c r="WJO323" s="96"/>
      <c r="WJP323" s="96"/>
      <c r="WJQ323" s="96"/>
      <c r="WJR323" s="96"/>
      <c r="WJS323" s="96"/>
      <c r="WJT323" s="96"/>
      <c r="WJU323" s="96"/>
      <c r="WJV323" s="96"/>
      <c r="WJW323" s="96"/>
      <c r="WJX323" s="96"/>
      <c r="WJY323" s="96"/>
      <c r="WJZ323" s="96"/>
      <c r="WKA323" s="96"/>
      <c r="WKB323" s="96"/>
      <c r="WKC323" s="96"/>
      <c r="WKD323" s="96"/>
      <c r="WKE323" s="96"/>
      <c r="WKF323" s="96"/>
      <c r="WKG323" s="96"/>
      <c r="WKH323" s="96"/>
      <c r="WKI323" s="96"/>
      <c r="WKJ323" s="96"/>
      <c r="WKK323" s="96"/>
      <c r="WKL323" s="96"/>
      <c r="WKM323" s="96"/>
      <c r="WKN323" s="96"/>
      <c r="WKO323" s="96"/>
      <c r="WKP323" s="96"/>
      <c r="WKQ323" s="96"/>
      <c r="WKR323" s="96"/>
      <c r="WKS323" s="96"/>
      <c r="WKT323" s="96"/>
      <c r="WKU323" s="96"/>
      <c r="WKV323" s="96"/>
      <c r="WKW323" s="96"/>
      <c r="WKX323" s="96"/>
      <c r="WKY323" s="96"/>
      <c r="WKZ323" s="96"/>
      <c r="WLA323" s="96"/>
      <c r="WLB323" s="96"/>
      <c r="WLC323" s="96"/>
      <c r="WLD323" s="96"/>
      <c r="WLE323" s="96"/>
      <c r="WLF323" s="96"/>
      <c r="WLG323" s="96"/>
      <c r="WLH323" s="96"/>
      <c r="WLI323" s="96"/>
      <c r="WLJ323" s="96"/>
      <c r="WLK323" s="96"/>
      <c r="WLL323" s="96"/>
      <c r="WLM323" s="96"/>
      <c r="WLN323" s="96"/>
      <c r="WLO323" s="96"/>
      <c r="WLP323" s="96"/>
      <c r="WLQ323" s="96"/>
      <c r="WLR323" s="96"/>
      <c r="WLS323" s="96"/>
      <c r="WLT323" s="96"/>
      <c r="WLU323" s="96"/>
      <c r="WLV323" s="96"/>
      <c r="WLW323" s="96"/>
      <c r="WLX323" s="96"/>
      <c r="WLY323" s="96"/>
      <c r="WLZ323" s="96"/>
      <c r="WMA323" s="96"/>
      <c r="WMB323" s="96"/>
      <c r="WMC323" s="96"/>
      <c r="WMD323" s="96"/>
      <c r="WME323" s="96"/>
      <c r="WMF323" s="96"/>
      <c r="WMG323" s="96"/>
      <c r="WMH323" s="96"/>
      <c r="WMI323" s="96"/>
      <c r="WMJ323" s="96"/>
      <c r="WMK323" s="96"/>
      <c r="WML323" s="96"/>
      <c r="WMM323" s="96"/>
      <c r="WMN323" s="96"/>
      <c r="WMO323" s="96"/>
      <c r="WMP323" s="96"/>
      <c r="WMQ323" s="96"/>
      <c r="WMR323" s="96"/>
      <c r="WMS323" s="96"/>
      <c r="WMT323" s="96"/>
      <c r="WMU323" s="96"/>
      <c r="WMV323" s="96"/>
      <c r="WMW323" s="96"/>
      <c r="WMX323" s="96"/>
      <c r="WMY323" s="96"/>
      <c r="WMZ323" s="96"/>
      <c r="WNA323" s="96"/>
      <c r="WNB323" s="96"/>
      <c r="WNC323" s="96"/>
      <c r="WND323" s="96"/>
      <c r="WNE323" s="96"/>
      <c r="WNF323" s="96"/>
      <c r="WNG323" s="96"/>
      <c r="WNH323" s="96"/>
      <c r="WNI323" s="96"/>
      <c r="WNJ323" s="96"/>
      <c r="WNK323" s="96"/>
      <c r="WNL323" s="96"/>
      <c r="WNM323" s="96"/>
      <c r="WNN323" s="96"/>
      <c r="WNO323" s="96"/>
      <c r="WNP323" s="96"/>
      <c r="WNQ323" s="96"/>
      <c r="WNR323" s="96"/>
      <c r="WNS323" s="96"/>
      <c r="WNT323" s="96"/>
      <c r="WNU323" s="96"/>
      <c r="WNV323" s="96"/>
      <c r="WNW323" s="96"/>
      <c r="WNX323" s="96"/>
      <c r="WNY323" s="96"/>
      <c r="WNZ323" s="96"/>
      <c r="WOA323" s="96"/>
      <c r="WOB323" s="96"/>
      <c r="WOC323" s="96"/>
      <c r="WOD323" s="96"/>
      <c r="WOE323" s="96"/>
      <c r="WOF323" s="96"/>
      <c r="WOG323" s="96"/>
      <c r="WOH323" s="96"/>
      <c r="WOI323" s="96"/>
      <c r="WOJ323" s="96"/>
      <c r="WOK323" s="96"/>
      <c r="WOL323" s="96"/>
      <c r="WOM323" s="96"/>
      <c r="WON323" s="96"/>
      <c r="WOO323" s="96"/>
      <c r="WOP323" s="96"/>
      <c r="WOQ323" s="96"/>
      <c r="WOR323" s="96"/>
      <c r="WOS323" s="96"/>
      <c r="WOT323" s="96"/>
      <c r="WOU323" s="96"/>
      <c r="WOV323" s="96"/>
      <c r="WOW323" s="96"/>
      <c r="WOX323" s="96"/>
      <c r="WOY323" s="96"/>
      <c r="WOZ323" s="96"/>
      <c r="WPA323" s="96"/>
      <c r="WPB323" s="96"/>
      <c r="WPC323" s="96"/>
      <c r="WPD323" s="96"/>
      <c r="WPE323" s="96"/>
      <c r="WPF323" s="96"/>
      <c r="WPG323" s="96"/>
      <c r="WPH323" s="96"/>
      <c r="WPI323" s="96"/>
      <c r="WPJ323" s="96"/>
      <c r="WPK323" s="96"/>
      <c r="WPL323" s="96"/>
      <c r="WPM323" s="96"/>
      <c r="WPN323" s="96"/>
      <c r="WPO323" s="96"/>
      <c r="WPP323" s="96"/>
      <c r="WPQ323" s="96"/>
      <c r="WPR323" s="96"/>
      <c r="WPS323" s="96"/>
      <c r="WPT323" s="96"/>
      <c r="WPU323" s="96"/>
      <c r="WPV323" s="96"/>
      <c r="WPW323" s="96"/>
      <c r="WPX323" s="96"/>
      <c r="WPY323" s="96"/>
      <c r="WPZ323" s="96"/>
      <c r="WQA323" s="96"/>
      <c r="WQB323" s="96"/>
      <c r="WQC323" s="96"/>
      <c r="WQD323" s="96"/>
      <c r="WQE323" s="96"/>
      <c r="WQF323" s="96"/>
      <c r="WQG323" s="96"/>
      <c r="WQH323" s="96"/>
      <c r="WQI323" s="96"/>
      <c r="WQJ323" s="96"/>
      <c r="WQK323" s="96"/>
      <c r="WQL323" s="96"/>
      <c r="WQM323" s="96"/>
      <c r="WQN323" s="96"/>
      <c r="WQO323" s="96"/>
      <c r="WQP323" s="96"/>
      <c r="WQQ323" s="96"/>
      <c r="WQR323" s="96"/>
      <c r="WQS323" s="96"/>
      <c r="WQT323" s="96"/>
      <c r="WQU323" s="96"/>
      <c r="WQV323" s="96"/>
      <c r="WQW323" s="96"/>
      <c r="WQX323" s="96"/>
      <c r="WQY323" s="96"/>
      <c r="WQZ323" s="96"/>
      <c r="WRA323" s="96"/>
      <c r="WRB323" s="96"/>
      <c r="WRC323" s="96"/>
      <c r="WRD323" s="96"/>
      <c r="WRE323" s="96"/>
      <c r="WRF323" s="96"/>
      <c r="WRG323" s="96"/>
      <c r="WRH323" s="96"/>
      <c r="WRI323" s="96"/>
      <c r="WRJ323" s="96"/>
      <c r="WRK323" s="96"/>
      <c r="WRL323" s="96"/>
      <c r="WRM323" s="96"/>
      <c r="WRN323" s="96"/>
      <c r="WRO323" s="96"/>
      <c r="WRP323" s="96"/>
      <c r="WRQ323" s="96"/>
      <c r="WRR323" s="96"/>
      <c r="WRS323" s="96"/>
      <c r="WRT323" s="96"/>
      <c r="WRU323" s="96"/>
      <c r="WRV323" s="96"/>
      <c r="WRW323" s="96"/>
      <c r="WRX323" s="96"/>
      <c r="WRY323" s="96"/>
      <c r="WRZ323" s="96"/>
      <c r="WSA323" s="96"/>
      <c r="WSB323" s="96"/>
      <c r="WSC323" s="96"/>
      <c r="WSD323" s="96"/>
      <c r="WSE323" s="96"/>
      <c r="WSF323" s="96"/>
      <c r="WSG323" s="96"/>
      <c r="WSH323" s="96"/>
      <c r="WSI323" s="96"/>
      <c r="WSJ323" s="96"/>
      <c r="WSK323" s="96"/>
      <c r="WSL323" s="96"/>
      <c r="WSM323" s="96"/>
      <c r="WSN323" s="96"/>
      <c r="WSO323" s="96"/>
      <c r="WSP323" s="96"/>
      <c r="WSQ323" s="96"/>
      <c r="WSR323" s="96"/>
      <c r="WSS323" s="96"/>
      <c r="WST323" s="96"/>
      <c r="WSU323" s="96"/>
      <c r="WSV323" s="96"/>
      <c r="WSW323" s="96"/>
      <c r="WSX323" s="96"/>
      <c r="WSY323" s="96"/>
      <c r="WSZ323" s="96"/>
      <c r="WTA323" s="96"/>
      <c r="WTB323" s="96"/>
      <c r="WTC323" s="96"/>
      <c r="WTD323" s="96"/>
      <c r="WTE323" s="96"/>
      <c r="WTF323" s="96"/>
      <c r="WTG323" s="96"/>
      <c r="WTH323" s="96"/>
      <c r="WTI323" s="96"/>
      <c r="WTJ323" s="96"/>
      <c r="WTK323" s="96"/>
      <c r="WTL323" s="96"/>
      <c r="WTM323" s="96"/>
      <c r="WTN323" s="96"/>
      <c r="WTO323" s="96"/>
      <c r="WTP323" s="96"/>
      <c r="WTQ323" s="96"/>
      <c r="WTR323" s="96"/>
      <c r="WTS323" s="96"/>
      <c r="WTT323" s="96"/>
      <c r="WTU323" s="96"/>
      <c r="WTV323" s="96"/>
      <c r="WTW323" s="96"/>
      <c r="WTX323" s="96"/>
      <c r="WTY323" s="96"/>
      <c r="WTZ323" s="96"/>
      <c r="WUA323" s="96"/>
      <c r="WUB323" s="96"/>
      <c r="WUC323" s="96"/>
      <c r="WUD323" s="96"/>
      <c r="WUE323" s="96"/>
      <c r="WUF323" s="96"/>
      <c r="WUG323" s="96"/>
      <c r="WUH323" s="96"/>
      <c r="WUI323" s="96"/>
      <c r="WUJ323" s="96"/>
      <c r="WUK323" s="96"/>
      <c r="WUL323" s="96"/>
      <c r="WUM323" s="96"/>
      <c r="WUN323" s="96"/>
      <c r="WUO323" s="96"/>
      <c r="WUP323" s="96"/>
      <c r="WUQ323" s="96"/>
      <c r="WUR323" s="96"/>
      <c r="WUS323" s="96"/>
      <c r="WUT323" s="96"/>
      <c r="WUU323" s="96"/>
      <c r="WUV323" s="96"/>
      <c r="WUW323" s="96"/>
      <c r="WUX323" s="96"/>
      <c r="WUY323" s="96"/>
      <c r="WUZ323" s="96"/>
      <c r="WVA323" s="96"/>
      <c r="WVB323" s="96"/>
      <c r="WVC323" s="96"/>
      <c r="WVD323" s="96"/>
      <c r="WVE323" s="96"/>
      <c r="WVF323" s="96"/>
      <c r="WVG323" s="96"/>
      <c r="WVH323" s="96"/>
      <c r="WVI323" s="96"/>
    </row>
    <row r="324" spans="1:16129" ht="15" x14ac:dyDescent="0.2">
      <c r="D324" s="96"/>
      <c r="E324" s="65"/>
    </row>
    <row r="325" spans="1:16129" ht="15" x14ac:dyDescent="0.2">
      <c r="D325" s="96"/>
      <c r="E325" s="65"/>
    </row>
    <row r="326" spans="1:16129" ht="15" x14ac:dyDescent="0.2">
      <c r="D326" s="96"/>
      <c r="E326" s="65"/>
    </row>
    <row r="327" spans="1:16129" ht="15" x14ac:dyDescent="0.2">
      <c r="D327" s="96"/>
      <c r="E327" s="65"/>
    </row>
    <row r="328" spans="1:16129" s="65" customFormat="1" ht="15.75" hidden="1" x14ac:dyDescent="0.25">
      <c r="A328" s="63" t="s">
        <v>607</v>
      </c>
      <c r="B328" s="64"/>
      <c r="I328" s="68"/>
      <c r="J328" s="68"/>
    </row>
    <row r="329" spans="1:16129" s="65" customFormat="1" ht="16.5" hidden="1" thickBot="1" x14ac:dyDescent="0.3">
      <c r="A329" s="63"/>
      <c r="B329" s="64"/>
      <c r="C329" s="67" t="s">
        <v>565</v>
      </c>
      <c r="I329" s="68"/>
      <c r="J329" s="68"/>
    </row>
    <row r="330" spans="1:16129" ht="26.25" hidden="1" thickBot="1" x14ac:dyDescent="0.25">
      <c r="A330" s="69" t="s">
        <v>567</v>
      </c>
      <c r="B330" s="70" t="s">
        <v>100</v>
      </c>
      <c r="C330" s="71" t="s">
        <v>568</v>
      </c>
      <c r="D330" s="72" t="s">
        <v>78</v>
      </c>
      <c r="E330" s="72" t="s">
        <v>79</v>
      </c>
      <c r="F330" s="73" t="s">
        <v>569</v>
      </c>
    </row>
    <row r="331" spans="1:16129" hidden="1" x14ac:dyDescent="0.2">
      <c r="A331" s="77" t="s">
        <v>570</v>
      </c>
      <c r="B331" s="78" t="s">
        <v>571</v>
      </c>
      <c r="C331" s="232" t="e">
        <f>+C8+C21+C34+C47+C60+C73+C86+C99+C112+C138+C152+C165+C191+C204+C217+C230+C243+C178+C125+C271+C285+C300</f>
        <v>#REF!</v>
      </c>
      <c r="D331" s="232" t="e">
        <f t="shared" ref="D331:E331" si="27">+D8+D21+D34+D47+D60+D73+D86+D99+D112+D138+D152+D165+D191+D204+D217+D230+D243+D178+D125+D271+D285+D300</f>
        <v>#REF!</v>
      </c>
      <c r="E331" s="232" t="e">
        <f t="shared" si="27"/>
        <v>#REF!</v>
      </c>
      <c r="F331" s="80" t="e">
        <f t="shared" ref="F331:F337" si="28">C331 +D331-E331</f>
        <v>#REF!</v>
      </c>
    </row>
    <row r="332" spans="1:16129" hidden="1" x14ac:dyDescent="0.2">
      <c r="A332" s="268" t="s">
        <v>572</v>
      </c>
      <c r="B332" s="269" t="s">
        <v>573</v>
      </c>
      <c r="C332" s="232" t="e">
        <f t="shared" ref="C332:E337" si="29">+C9+C22+C35+C48+C61+C74+C87+C100+C113+C139+C153+C166+C192+C205+C218+C231+C244+C179+C126+C272+C286+C301</f>
        <v>#REF!</v>
      </c>
      <c r="D332" s="232" t="e">
        <f t="shared" si="29"/>
        <v>#REF!</v>
      </c>
      <c r="E332" s="232" t="e">
        <f t="shared" si="29"/>
        <v>#REF!</v>
      </c>
      <c r="F332" s="80" t="e">
        <f t="shared" si="28"/>
        <v>#REF!</v>
      </c>
    </row>
    <row r="333" spans="1:16129" hidden="1" x14ac:dyDescent="0.2">
      <c r="A333" s="268" t="s">
        <v>574</v>
      </c>
      <c r="B333" s="269" t="s">
        <v>575</v>
      </c>
      <c r="C333" s="232" t="e">
        <f t="shared" si="29"/>
        <v>#REF!</v>
      </c>
      <c r="D333" s="232" t="e">
        <f t="shared" si="29"/>
        <v>#REF!</v>
      </c>
      <c r="E333" s="232" t="e">
        <f t="shared" si="29"/>
        <v>#REF!</v>
      </c>
      <c r="F333" s="80" t="e">
        <f t="shared" si="28"/>
        <v>#REF!</v>
      </c>
    </row>
    <row r="334" spans="1:16129" hidden="1" x14ac:dyDescent="0.2">
      <c r="A334" s="268" t="s">
        <v>576</v>
      </c>
      <c r="B334" s="269" t="s">
        <v>577</v>
      </c>
      <c r="C334" s="232" t="e">
        <f t="shared" si="29"/>
        <v>#REF!</v>
      </c>
      <c r="D334" s="232" t="e">
        <f t="shared" si="29"/>
        <v>#REF!</v>
      </c>
      <c r="E334" s="232" t="e">
        <f t="shared" si="29"/>
        <v>#REF!</v>
      </c>
      <c r="F334" s="80" t="e">
        <f t="shared" si="28"/>
        <v>#REF!</v>
      </c>
    </row>
    <row r="335" spans="1:16129" hidden="1" x14ac:dyDescent="0.2">
      <c r="A335" s="268" t="s">
        <v>578</v>
      </c>
      <c r="B335" s="269" t="s">
        <v>579</v>
      </c>
      <c r="C335" s="232" t="e">
        <f t="shared" si="29"/>
        <v>#REF!</v>
      </c>
      <c r="D335" s="232" t="e">
        <f t="shared" si="29"/>
        <v>#REF!</v>
      </c>
      <c r="E335" s="232" t="e">
        <f t="shared" si="29"/>
        <v>#REF!</v>
      </c>
      <c r="F335" s="80" t="e">
        <f t="shared" si="28"/>
        <v>#REF!</v>
      </c>
    </row>
    <row r="336" spans="1:16129" hidden="1" x14ac:dyDescent="0.2">
      <c r="A336" s="268" t="s">
        <v>580</v>
      </c>
      <c r="B336" s="271" t="s">
        <v>581</v>
      </c>
      <c r="C336" s="232" t="e">
        <f t="shared" si="29"/>
        <v>#REF!</v>
      </c>
      <c r="D336" s="232" t="e">
        <f t="shared" si="29"/>
        <v>#REF!</v>
      </c>
      <c r="E336" s="232" t="e">
        <f t="shared" si="29"/>
        <v>#REF!</v>
      </c>
      <c r="F336" s="80" t="e">
        <f t="shared" si="28"/>
        <v>#REF!</v>
      </c>
    </row>
    <row r="337" spans="1:11" ht="13.5" hidden="1" thickBot="1" x14ac:dyDescent="0.25">
      <c r="A337" s="268" t="s">
        <v>582</v>
      </c>
      <c r="B337" s="272" t="s">
        <v>583</v>
      </c>
      <c r="C337" s="232" t="e">
        <f t="shared" si="29"/>
        <v>#REF!</v>
      </c>
      <c r="D337" s="232" t="e">
        <f t="shared" si="29"/>
        <v>#REF!</v>
      </c>
      <c r="E337" s="232" t="e">
        <f t="shared" si="29"/>
        <v>#REF!</v>
      </c>
      <c r="F337" s="80" t="e">
        <f t="shared" si="28"/>
        <v>#REF!</v>
      </c>
    </row>
    <row r="338" spans="1:11" ht="13.5" hidden="1" thickBot="1" x14ac:dyDescent="0.25">
      <c r="A338" s="82"/>
      <c r="B338" s="83" t="s">
        <v>608</v>
      </c>
      <c r="C338" s="84" t="e">
        <f>SUM(C331:C337)</f>
        <v>#REF!</v>
      </c>
      <c r="D338" s="84" t="e">
        <f>SUM(D331:D337)</f>
        <v>#REF!</v>
      </c>
      <c r="E338" s="84" t="e">
        <f>SUM(E331:E337)</f>
        <v>#REF!</v>
      </c>
      <c r="F338" s="97" t="e">
        <f>SUM(F331:F337)</f>
        <v>#REF!</v>
      </c>
      <c r="H338" s="50" t="e">
        <f>ROUND(C338,0)/1000</f>
        <v>#REF!</v>
      </c>
      <c r="I338" s="50" t="e">
        <f>ROUND(D338,0)/1000</f>
        <v>#REF!</v>
      </c>
      <c r="J338" s="50" t="e">
        <f>ROUND(E338,0)/1000</f>
        <v>#REF!</v>
      </c>
      <c r="K338" s="50" t="e">
        <f>ROUND(F338,0)/1000</f>
        <v>#REF!</v>
      </c>
    </row>
    <row r="339" spans="1:11" ht="12.75" hidden="1" customHeight="1" x14ac:dyDescent="0.2">
      <c r="C339" s="47" t="e">
        <f>IF(C338='1. Rpt 18s (non-CSU)'!T556,"OK","formula error")</f>
        <v>#REF!</v>
      </c>
      <c r="D339" s="47" t="e">
        <f>IF(D338='1. Rpt 18s (non-CSU)'!Y556,"OK","formula error")</f>
        <v>#REF!</v>
      </c>
      <c r="E339" s="47" t="e">
        <f>IF(E338='1. Rpt 18s (non-CSU)'!AD556,"OK","forumla error")</f>
        <v>#REF!</v>
      </c>
      <c r="F339" s="47" t="e">
        <f>IF(F338='1. Rpt 18s (non-CSU)'!AK556,"OK","formula error")</f>
        <v>#REF!</v>
      </c>
    </row>
    <row r="340" spans="1:11" hidden="1" x14ac:dyDescent="0.2">
      <c r="C340" s="101"/>
      <c r="D340" s="96"/>
      <c r="E340" s="102"/>
    </row>
    <row r="341" spans="1:11" hidden="1" x14ac:dyDescent="0.2">
      <c r="B341" s="103"/>
      <c r="C341" s="106"/>
    </row>
    <row r="342" spans="1:11" hidden="1" x14ac:dyDescent="0.2">
      <c r="A342" s="107" t="s">
        <v>609</v>
      </c>
      <c r="B342" s="101">
        <f>'2. Totals by Asset &amp; Exp Code'!$C$15</f>
        <v>0</v>
      </c>
      <c r="C342" s="101"/>
    </row>
    <row r="343" spans="1:11" hidden="1" x14ac:dyDescent="0.2">
      <c r="A343" s="107" t="s">
        <v>610</v>
      </c>
      <c r="B343" s="101" t="e">
        <f>C67</f>
        <v>#REF!</v>
      </c>
      <c r="C343" s="101"/>
      <c r="D343" s="101"/>
      <c r="E343" s="101"/>
      <c r="F343" s="101"/>
    </row>
    <row r="344" spans="1:11" hidden="1" x14ac:dyDescent="0.2">
      <c r="A344" s="107" t="s">
        <v>611</v>
      </c>
      <c r="B344" s="101" t="e">
        <f>C80</f>
        <v>#REF!</v>
      </c>
    </row>
    <row r="345" spans="1:11" hidden="1" x14ac:dyDescent="0.2">
      <c r="A345" s="107" t="s">
        <v>485</v>
      </c>
      <c r="B345" s="101" t="e">
        <f>C93</f>
        <v>#REF!</v>
      </c>
    </row>
    <row r="346" spans="1:11" hidden="1" x14ac:dyDescent="0.2">
      <c r="A346" s="107" t="s">
        <v>612</v>
      </c>
      <c r="B346" s="101" t="e">
        <f>C106</f>
        <v>#REF!</v>
      </c>
    </row>
    <row r="347" spans="1:11" ht="13.5" hidden="1" customHeight="1" x14ac:dyDescent="0.2">
      <c r="A347" s="107" t="s">
        <v>613</v>
      </c>
      <c r="B347" s="101" t="e">
        <f>C119</f>
        <v>#REF!</v>
      </c>
    </row>
    <row r="348" spans="1:11" ht="13.5" hidden="1" customHeight="1" x14ac:dyDescent="0.2">
      <c r="A348" s="107" t="s">
        <v>614</v>
      </c>
      <c r="B348" s="101" t="e">
        <f>C132</f>
        <v>#REF!</v>
      </c>
    </row>
    <row r="349" spans="1:11" hidden="1" x14ac:dyDescent="0.2">
      <c r="A349" s="107" t="s">
        <v>615</v>
      </c>
      <c r="B349" s="101" t="e">
        <f>C145</f>
        <v>#REF!</v>
      </c>
    </row>
    <row r="350" spans="1:11" hidden="1" x14ac:dyDescent="0.2">
      <c r="A350" s="107" t="s">
        <v>616</v>
      </c>
      <c r="B350" s="108" t="e">
        <f>C159</f>
        <v>#REF!</v>
      </c>
      <c r="J350" s="75" t="s">
        <v>548</v>
      </c>
    </row>
    <row r="351" spans="1:11" hidden="1" x14ac:dyDescent="0.2">
      <c r="B351" s="101" t="e">
        <f>SUM(B342:B350)</f>
        <v>#REF!</v>
      </c>
    </row>
    <row r="352" spans="1:11" hidden="1" x14ac:dyDescent="0.2"/>
    <row r="353" spans="1:4" hidden="1" x14ac:dyDescent="0.2"/>
    <row r="354" spans="1:4" hidden="1" x14ac:dyDescent="0.2"/>
    <row r="355" spans="1:4" hidden="1" x14ac:dyDescent="0.2">
      <c r="A355" s="107" t="s">
        <v>617</v>
      </c>
      <c r="B355" s="101" t="e">
        <f>C172</f>
        <v>#REF!</v>
      </c>
    </row>
    <row r="356" spans="1:4" hidden="1" x14ac:dyDescent="0.2">
      <c r="A356" s="107" t="s">
        <v>618</v>
      </c>
      <c r="B356" s="101" t="e">
        <f>C185</f>
        <v>#REF!</v>
      </c>
    </row>
    <row r="357" spans="1:4" hidden="1" x14ac:dyDescent="0.2">
      <c r="A357" s="107" t="s">
        <v>619</v>
      </c>
      <c r="B357" s="101" t="e">
        <f>C198</f>
        <v>#REF!</v>
      </c>
    </row>
    <row r="358" spans="1:4" hidden="1" x14ac:dyDescent="0.2">
      <c r="A358" s="107" t="s">
        <v>620</v>
      </c>
      <c r="B358" s="101" t="e">
        <f>C224</f>
        <v>#REF!</v>
      </c>
    </row>
    <row r="359" spans="1:4" hidden="1" x14ac:dyDescent="0.2">
      <c r="A359" s="107" t="s">
        <v>621</v>
      </c>
      <c r="B359" s="101" t="e">
        <f>C237</f>
        <v>#REF!</v>
      </c>
    </row>
    <row r="360" spans="1:4" hidden="1" x14ac:dyDescent="0.2">
      <c r="A360" s="107" t="s">
        <v>182</v>
      </c>
      <c r="B360" s="101" t="e">
        <f>C264</f>
        <v>#REF!</v>
      </c>
    </row>
    <row r="361" spans="1:4" hidden="1" x14ac:dyDescent="0.2">
      <c r="A361" s="107" t="s">
        <v>622</v>
      </c>
      <c r="B361" s="101">
        <f>C278</f>
        <v>1953492.65</v>
      </c>
    </row>
    <row r="362" spans="1:4" hidden="1" x14ac:dyDescent="0.2">
      <c r="A362" s="107" t="s">
        <v>623</v>
      </c>
      <c r="B362" s="101">
        <f>C292</f>
        <v>159391445.81</v>
      </c>
    </row>
    <row r="363" spans="1:4" hidden="1" x14ac:dyDescent="0.2">
      <c r="A363" s="107" t="s">
        <v>624</v>
      </c>
      <c r="B363" s="259">
        <f>C307</f>
        <v>0</v>
      </c>
    </row>
    <row r="364" spans="1:4" hidden="1" x14ac:dyDescent="0.2">
      <c r="B364" s="101" t="e">
        <f>SUM(B355:B363)</f>
        <v>#REF!</v>
      </c>
      <c r="C364" s="101" t="e">
        <f>B351+B364</f>
        <v>#REF!</v>
      </c>
      <c r="D364" s="101"/>
    </row>
    <row r="365" spans="1:4" hidden="1" x14ac:dyDescent="0.2">
      <c r="B365" s="101"/>
    </row>
    <row r="366" spans="1:4" hidden="1" x14ac:dyDescent="0.2"/>
    <row r="367" spans="1:4" hidden="1" x14ac:dyDescent="0.2">
      <c r="A367" s="107" t="s">
        <v>176</v>
      </c>
      <c r="B367" s="101">
        <f>'1. Rpt 18s (non-CSU)'!T557</f>
        <v>0</v>
      </c>
      <c r="C367" s="101">
        <f>SUM(B367:B368)</f>
        <v>194964366.61000001</v>
      </c>
    </row>
    <row r="368" spans="1:4" hidden="1" x14ac:dyDescent="0.2">
      <c r="A368" s="107" t="s">
        <v>65</v>
      </c>
      <c r="B368" s="101">
        <f>'1. Rpt 18s (non-CSU)'!T558</f>
        <v>194964366.61000001</v>
      </c>
      <c r="C368" s="101" t="e">
        <f>C338</f>
        <v>#REF!</v>
      </c>
    </row>
    <row r="369" spans="3:3" hidden="1" x14ac:dyDescent="0.2">
      <c r="C369" s="101" t="e">
        <f>C367-C368</f>
        <v>#REF!</v>
      </c>
    </row>
    <row r="370" spans="3:3" x14ac:dyDescent="0.2">
      <c r="C370" s="101"/>
    </row>
  </sheetData>
  <customSheetViews>
    <customSheetView guid="{B68DC41B-F7BD-4FA4-A60A-25210A6904DD}" fitToPage="1">
      <selection activeCell="G242" sqref="G242"/>
      <rowBreaks count="2" manualBreakCount="2">
        <brk id="98" max="6" man="1"/>
        <brk id="195" max="6" man="1"/>
      </rowBreaks>
      <pageMargins left="0" right="0" top="0" bottom="0" header="0" footer="0"/>
      <printOptions horizontalCentered="1"/>
      <pageSetup scale="88" fitToHeight="0" orientation="landscape" r:id="rId1"/>
      <headerFooter alignWithMargins="0">
        <oddFooter>&amp;L&amp;F/&amp;A&amp;RPage &amp;P of &amp;N
&amp;D</oddFooter>
      </headerFooter>
    </customSheetView>
    <customSheetView guid="{54615FB3-67A6-4E4F-8F77-A3832A552327}" fitToPage="1">
      <selection activeCell="G242" sqref="G242"/>
      <rowBreaks count="2" manualBreakCount="2">
        <brk id="98" max="6" man="1"/>
        <brk id="195" max="6" man="1"/>
      </rowBreaks>
      <pageMargins left="0" right="0" top="0" bottom="0" header="0" footer="0"/>
      <printOptions horizontalCentered="1"/>
      <pageSetup scale="88" fitToHeight="0" orientation="landscape" r:id="rId2"/>
      <headerFooter alignWithMargins="0">
        <oddFooter>&amp;L&amp;F/&amp;A&amp;RPage &amp;P of &amp;N
&amp;D</oddFooter>
      </headerFooter>
    </customSheetView>
  </customSheetViews>
  <conditionalFormatting sqref="E340">
    <cfRule type="containsText" dxfId="19" priority="1" operator="containsText" text="no">
      <formula>NOT(ISERROR(SEARCH("no",E340)))</formula>
    </cfRule>
  </conditionalFormatting>
  <printOptions horizontalCentered="1"/>
  <pageMargins left="0.25" right="0.25" top="0.32" bottom="0.36" header="0.17" footer="0.17"/>
  <pageSetup scale="78" fitToHeight="0" orientation="landscape" r:id="rId3"/>
  <headerFooter alignWithMargins="0">
    <oddFooter>&amp;L&amp;F/&amp;A&amp;RPage &amp;P of &amp;N
&amp;D</oddFooter>
  </headerFooter>
  <rowBreaks count="6" manualBreakCount="6">
    <brk id="43" max="6" man="1"/>
    <brk id="82" max="6" man="1"/>
    <brk id="121" max="6" man="1"/>
    <brk id="161" max="6" man="1"/>
    <brk id="200" max="6" man="1"/>
    <brk id="23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063"/>
  <sheetViews>
    <sheetView workbookViewId="0">
      <selection activeCell="H33" sqref="H33"/>
    </sheetView>
  </sheetViews>
  <sheetFormatPr defaultColWidth="9.140625" defaultRowHeight="12.75" x14ac:dyDescent="0.2"/>
  <cols>
    <col min="1" max="1" width="11.7109375" style="6" customWidth="1"/>
    <col min="2" max="2" width="7.5703125" style="6" customWidth="1"/>
    <col min="3" max="3" width="14.85546875" style="260" bestFit="1" customWidth="1"/>
    <col min="4" max="4" width="17.140625" style="46" bestFit="1" customWidth="1"/>
    <col min="5" max="5" width="23.7109375" style="46" bestFit="1" customWidth="1"/>
    <col min="6" max="6" width="20.5703125" style="46" customWidth="1"/>
    <col min="7" max="7" width="20.28515625" style="46" bestFit="1" customWidth="1"/>
    <col min="8" max="9" width="20.28515625" style="46" customWidth="1"/>
    <col min="10" max="10" width="21.42578125" style="46" customWidth="1"/>
  </cols>
  <sheetData>
    <row r="1" spans="1:17" x14ac:dyDescent="0.2">
      <c r="A1" s="686" t="s">
        <v>625</v>
      </c>
      <c r="B1" s="686"/>
      <c r="C1" s="686"/>
      <c r="D1" s="686"/>
      <c r="E1" s="261"/>
      <c r="F1" s="650" t="s">
        <v>73</v>
      </c>
      <c r="G1" s="688" t="s">
        <v>626</v>
      </c>
      <c r="H1" s="688"/>
      <c r="I1" s="688"/>
      <c r="J1" s="688"/>
      <c r="K1" s="688"/>
      <c r="L1" s="688"/>
      <c r="M1" s="688"/>
      <c r="N1" s="688"/>
      <c r="O1" s="688"/>
      <c r="P1" s="688"/>
      <c r="Q1" s="688"/>
    </row>
    <row r="2" spans="1:17" x14ac:dyDescent="0.2">
      <c r="A2" s="685" t="str">
        <f>_xlfn.CONCAT("Ending Balances less Beginning Balances ",'1. Rpt 18s (non-CSU)'!A3)</f>
        <v>Ending Balances less Beginning Balances as of June 30, 2024</v>
      </c>
      <c r="B2" s="685"/>
      <c r="C2" s="685"/>
      <c r="D2" s="685"/>
      <c r="E2" s="685"/>
      <c r="F2" s="650" t="s">
        <v>74</v>
      </c>
      <c r="G2" s="688" t="s">
        <v>627</v>
      </c>
      <c r="H2" s="688"/>
      <c r="I2" s="688"/>
      <c r="J2" s="688"/>
      <c r="K2" s="688"/>
      <c r="L2" s="688"/>
      <c r="M2" s="688"/>
      <c r="N2" s="688"/>
      <c r="O2" s="688"/>
      <c r="P2" s="688"/>
      <c r="Q2" s="688"/>
    </row>
    <row r="3" spans="1:17" x14ac:dyDescent="0.2">
      <c r="A3" s="687" t="str">
        <f>'4. PY Ending Balances'!A4</f>
        <v>FY 2023-24</v>
      </c>
      <c r="B3" s="687"/>
      <c r="C3" s="687"/>
      <c r="D3" s="687"/>
      <c r="E3" s="261"/>
      <c r="F3" s="650" t="s">
        <v>75</v>
      </c>
      <c r="G3" s="688" t="s">
        <v>6227</v>
      </c>
      <c r="H3" s="688"/>
      <c r="I3" s="688"/>
      <c r="J3" s="688"/>
      <c r="K3" s="688"/>
      <c r="L3" s="688"/>
      <c r="M3" s="688"/>
      <c r="N3" s="688"/>
      <c r="O3" s="688"/>
      <c r="P3" s="688"/>
      <c r="Q3" s="688"/>
    </row>
    <row r="4" spans="1:17" x14ac:dyDescent="0.2">
      <c r="A4" s="650"/>
      <c r="B4" s="53"/>
      <c r="D4" s="651"/>
      <c r="E4"/>
      <c r="F4"/>
      <c r="G4"/>
      <c r="H4"/>
      <c r="I4"/>
      <c r="J4"/>
    </row>
    <row r="5" spans="1:17" x14ac:dyDescent="0.2">
      <c r="A5" s="49" t="s">
        <v>628</v>
      </c>
      <c r="B5" s="32"/>
    </row>
    <row r="6" spans="1:17" x14ac:dyDescent="0.2">
      <c r="A6" s="32"/>
      <c r="B6" s="264"/>
      <c r="C6" s="57"/>
      <c r="D6" s="267"/>
      <c r="E6" s="267"/>
      <c r="F6" s="267"/>
      <c r="G6" s="267"/>
      <c r="H6" s="267"/>
      <c r="I6" s="267"/>
      <c r="J6" s="267"/>
    </row>
    <row r="7" spans="1:17" x14ac:dyDescent="0.2">
      <c r="A7" s="625"/>
      <c r="B7" s="626"/>
      <c r="C7" s="627"/>
      <c r="D7" s="628" t="s">
        <v>80</v>
      </c>
      <c r="E7" s="629" t="s">
        <v>80</v>
      </c>
      <c r="F7" s="629" t="s">
        <v>80</v>
      </c>
      <c r="G7" s="640" t="s">
        <v>80</v>
      </c>
      <c r="H7" s="640" t="s">
        <v>80</v>
      </c>
      <c r="I7" s="640" t="s">
        <v>80</v>
      </c>
      <c r="J7" s="645" t="s">
        <v>80</v>
      </c>
    </row>
    <row r="8" spans="1:17" ht="25.5" x14ac:dyDescent="0.2">
      <c r="A8" s="630"/>
      <c r="B8" s="631"/>
      <c r="C8" s="632"/>
      <c r="D8" s="633" t="s">
        <v>81</v>
      </c>
      <c r="E8" s="634" t="s">
        <v>82</v>
      </c>
      <c r="F8" s="634" t="s">
        <v>83</v>
      </c>
      <c r="G8" s="641" t="s">
        <v>84</v>
      </c>
      <c r="H8" s="665" t="s">
        <v>6231</v>
      </c>
      <c r="I8" s="665" t="s">
        <v>6230</v>
      </c>
      <c r="J8" s="646" t="s">
        <v>85</v>
      </c>
    </row>
    <row r="9" spans="1:17" s="262" customFormat="1" x14ac:dyDescent="0.2">
      <c r="A9" s="635" t="s">
        <v>96</v>
      </c>
      <c r="B9" s="636" t="s">
        <v>8</v>
      </c>
      <c r="C9" s="637" t="s">
        <v>644</v>
      </c>
      <c r="D9" s="638" t="s">
        <v>89</v>
      </c>
      <c r="E9" s="639" t="s">
        <v>89</v>
      </c>
      <c r="F9" s="639" t="s">
        <v>89</v>
      </c>
      <c r="G9" s="642" t="s">
        <v>89</v>
      </c>
      <c r="H9" s="666"/>
      <c r="I9" s="666" t="s">
        <v>646</v>
      </c>
      <c r="J9" s="647"/>
    </row>
    <row r="10" spans="1:17" ht="15.75" customHeight="1" x14ac:dyDescent="0.2">
      <c r="A10" s="618" t="s">
        <v>108</v>
      </c>
      <c r="B10" s="619" t="s">
        <v>13</v>
      </c>
      <c r="C10" s="263" t="s">
        <v>5682</v>
      </c>
      <c r="D10" s="620">
        <f>IFERROR(VLOOKUP($C10,'4. PY Ending Balances'!$C:$J,2,FALSE),0)-IFERROR(VLOOKUP($C10,'1. Rpt 18s (non-CSU)'!$H:$T,7,FALSE),0)</f>
        <v>0</v>
      </c>
      <c r="E10" s="620">
        <f>IFERROR(VLOOKUP($C10,'4. PY Ending Balances'!$C:$J,3,FALSE),0)-IFERROR(VLOOKUP($C10,'1. Rpt 18s (non-CSU)'!$H:$T,8,FALSE),0)</f>
        <v>0</v>
      </c>
      <c r="F10" s="620">
        <f>IFERROR(VLOOKUP($C10,'4. PY Ending Balances'!$C:$J,4,FALSE),0)-IFERROR(VLOOKUP($C10,'1. Rpt 18s (non-CSU)'!$H:$T,9,FALSE),0)</f>
        <v>0</v>
      </c>
      <c r="G10" s="643">
        <f>IFERROR(VLOOKUP($C10,'4. PY Ending Balances'!$C:$J,5,FALSE),0)-IFERROR(VLOOKUP($C10,'1. Rpt 18s (non-CSU)'!$H:$T,10,FALSE),0)</f>
        <v>0</v>
      </c>
      <c r="H10" s="643">
        <f>IFERROR(VLOOKUP($C10,'4. PY Ending Balances'!$C:$J,6,FALSE),0)-IFERROR(VLOOKUP($C10,'1. Rpt 18s (non-CSU)'!$H:$T,11,FALSE),0)</f>
        <v>0</v>
      </c>
      <c r="I10" s="643">
        <f>IFERROR(VLOOKUP($C10,'4. PY Ending Balances'!$C:$J,7,FALSE),0)-IFERROR(VLOOKUP($C10,'1. Rpt 18s (non-CSU)'!$H:$T,12,FALSE),0)</f>
        <v>0</v>
      </c>
      <c r="J10" s="648">
        <f>IFERROR(VLOOKUP($C10,'4. PY Ending Balances'!$C:$J,8,FALSE),0)-IFERROR(VLOOKUP($C10,'1. Rpt 18s (non-CSU)'!$H:$T,13,FALSE),0)</f>
        <v>0</v>
      </c>
    </row>
    <row r="11" spans="1:17" x14ac:dyDescent="0.2">
      <c r="A11" s="274" t="s">
        <v>109</v>
      </c>
      <c r="B11" s="275" t="s">
        <v>13</v>
      </c>
      <c r="C11" s="263" t="s">
        <v>5683</v>
      </c>
      <c r="D11" s="191">
        <f>IFERROR(VLOOKUP($C11,'4. PY Ending Balances'!$C:$J,2,FALSE),0)-IFERROR(VLOOKUP($C11,'1. Rpt 18s (non-CSU)'!$H:$T,7,FALSE),0)</f>
        <v>0</v>
      </c>
      <c r="E11" s="191">
        <f>IFERROR(VLOOKUP($C11,'4. PY Ending Balances'!$C:$J,3,FALSE),0)-IFERROR(VLOOKUP($C11,'1. Rpt 18s (non-CSU)'!$H:$T,8,FALSE),0)</f>
        <v>0</v>
      </c>
      <c r="F11" s="191">
        <f>IFERROR(VLOOKUP($C11,'4. PY Ending Balances'!$C:$J,4,FALSE),0)-IFERROR(VLOOKUP($C11,'1. Rpt 18s (non-CSU)'!$H:$T,9,FALSE),0)</f>
        <v>0</v>
      </c>
      <c r="G11" s="192">
        <f>IFERROR(VLOOKUP($C11,'4. PY Ending Balances'!$C:$J,5,FALSE),0)-IFERROR(VLOOKUP($C11,'1. Rpt 18s (non-CSU)'!$H:$T,10,FALSE),0)</f>
        <v>0</v>
      </c>
      <c r="H11" s="643">
        <f>IFERROR(VLOOKUP($C11,'4. PY Ending Balances'!$C:$J,6,FALSE),0)-IFERROR(VLOOKUP($C11,'1. Rpt 18s (non-CSU)'!$H:$T,11,FALSE),0)</f>
        <v>0</v>
      </c>
      <c r="I11" s="643">
        <f>IFERROR(VLOOKUP($C11,'4. PY Ending Balances'!$C:$J,7,FALSE),0)-IFERROR(VLOOKUP($C11,'1. Rpt 18s (non-CSU)'!$H:$T,12,FALSE),0)</f>
        <v>0</v>
      </c>
      <c r="J11" s="648">
        <f>IFERROR(VLOOKUP($C11,'4. PY Ending Balances'!$C:$J,8,FALSE),0)-IFERROR(VLOOKUP($C11,'1. Rpt 18s (non-CSU)'!$H:$T,13,FALSE),0)</f>
        <v>0</v>
      </c>
    </row>
    <row r="12" spans="1:17" x14ac:dyDescent="0.2">
      <c r="A12" s="276" t="s">
        <v>109</v>
      </c>
      <c r="B12" s="275" t="s">
        <v>110</v>
      </c>
      <c r="C12" s="263" t="s">
        <v>5684</v>
      </c>
      <c r="D12" s="191">
        <f>IFERROR(VLOOKUP($C12,'4. PY Ending Balances'!$C:$J,2,FALSE),0)-IFERROR(VLOOKUP($C12,'1. Rpt 18s (non-CSU)'!$H:$T,7,FALSE),0)</f>
        <v>0</v>
      </c>
      <c r="E12" s="191">
        <f>IFERROR(VLOOKUP($C12,'4. PY Ending Balances'!$C:$J,3,FALSE),0)-IFERROR(VLOOKUP($C12,'1. Rpt 18s (non-CSU)'!$H:$T,8,FALSE),0)</f>
        <v>0</v>
      </c>
      <c r="F12" s="191">
        <f>IFERROR(VLOOKUP($C12,'4. PY Ending Balances'!$C:$J,4,FALSE),0)-IFERROR(VLOOKUP($C12,'1. Rpt 18s (non-CSU)'!$H:$T,9,FALSE),0)</f>
        <v>0</v>
      </c>
      <c r="G12" s="192">
        <f>IFERROR(VLOOKUP($C12,'4. PY Ending Balances'!$C:$J,5,FALSE),0)-IFERROR(VLOOKUP($C12,'1. Rpt 18s (non-CSU)'!$H:$T,10,FALSE),0)</f>
        <v>0</v>
      </c>
      <c r="H12" s="643">
        <f>IFERROR(VLOOKUP($C12,'4. PY Ending Balances'!$C:$J,6,FALSE),0)-IFERROR(VLOOKUP($C12,'1. Rpt 18s (non-CSU)'!$H:$T,11,FALSE),0)</f>
        <v>0</v>
      </c>
      <c r="I12" s="643">
        <f>IFERROR(VLOOKUP($C12,'4. PY Ending Balances'!$C:$J,7,FALSE),0)-IFERROR(VLOOKUP($C12,'1. Rpt 18s (non-CSU)'!$H:$T,12,FALSE),0)</f>
        <v>0</v>
      </c>
      <c r="J12" s="648">
        <f>IFERROR(VLOOKUP($C12,'4. PY Ending Balances'!$C:$J,8,FALSE),0)-IFERROR(VLOOKUP($C12,'1. Rpt 18s (non-CSU)'!$H:$T,13,FALSE),0)</f>
        <v>0</v>
      </c>
    </row>
    <row r="13" spans="1:17" x14ac:dyDescent="0.2">
      <c r="A13" s="276" t="s">
        <v>109</v>
      </c>
      <c r="B13" s="275" t="s">
        <v>111</v>
      </c>
      <c r="C13" s="263" t="s">
        <v>5685</v>
      </c>
      <c r="D13" s="191">
        <f>IFERROR(VLOOKUP($C13,'4. PY Ending Balances'!$C:$J,2,FALSE),0)-IFERROR(VLOOKUP($C13,'1. Rpt 18s (non-CSU)'!$H:$T,7,FALSE),0)</f>
        <v>0</v>
      </c>
      <c r="E13" s="191">
        <f>IFERROR(VLOOKUP($C13,'4. PY Ending Balances'!$C:$J,3,FALSE),0)-IFERROR(VLOOKUP($C13,'1. Rpt 18s (non-CSU)'!$H:$T,8,FALSE),0)</f>
        <v>0</v>
      </c>
      <c r="F13" s="191">
        <f>IFERROR(VLOOKUP($C13,'4. PY Ending Balances'!$C:$J,4,FALSE),0)-IFERROR(VLOOKUP($C13,'1. Rpt 18s (non-CSU)'!$H:$T,9,FALSE),0)</f>
        <v>0</v>
      </c>
      <c r="G13" s="192">
        <f>IFERROR(VLOOKUP($C13,'4. PY Ending Balances'!$C:$J,5,FALSE),0)-IFERROR(VLOOKUP($C13,'1. Rpt 18s (non-CSU)'!$H:$T,10,FALSE),0)</f>
        <v>0</v>
      </c>
      <c r="H13" s="643">
        <f>IFERROR(VLOOKUP($C13,'4. PY Ending Balances'!$C:$J,6,FALSE),0)-IFERROR(VLOOKUP($C13,'1. Rpt 18s (non-CSU)'!$H:$T,11,FALSE),0)</f>
        <v>0</v>
      </c>
      <c r="I13" s="643">
        <f>IFERROR(VLOOKUP($C13,'4. PY Ending Balances'!$C:$J,7,FALSE),0)-IFERROR(VLOOKUP($C13,'1. Rpt 18s (non-CSU)'!$H:$T,12,FALSE),0)</f>
        <v>0</v>
      </c>
      <c r="J13" s="648">
        <f>IFERROR(VLOOKUP($C13,'4. PY Ending Balances'!$C:$J,8,FALSE),0)-IFERROR(VLOOKUP($C13,'1. Rpt 18s (non-CSU)'!$H:$T,13,FALSE),0)</f>
        <v>0</v>
      </c>
    </row>
    <row r="14" spans="1:17" x14ac:dyDescent="0.2">
      <c r="A14" s="274" t="s">
        <v>109</v>
      </c>
      <c r="B14" s="277" t="s">
        <v>63</v>
      </c>
      <c r="C14" s="263" t="s">
        <v>5686</v>
      </c>
      <c r="D14" s="191">
        <f>IFERROR(VLOOKUP($C14,'4. PY Ending Balances'!$C:$J,2,FALSE),0)-IFERROR(VLOOKUP($C14,'1. Rpt 18s (non-CSU)'!$H:$T,7,FALSE),0)</f>
        <v>0</v>
      </c>
      <c r="E14" s="191">
        <f>IFERROR(VLOOKUP($C14,'4. PY Ending Balances'!$C:$J,3,FALSE),0)-IFERROR(VLOOKUP($C14,'1. Rpt 18s (non-CSU)'!$H:$T,8,FALSE),0)</f>
        <v>0</v>
      </c>
      <c r="F14" s="191">
        <f>IFERROR(VLOOKUP($C14,'4. PY Ending Balances'!$C:$J,4,FALSE),0)-IFERROR(VLOOKUP($C14,'1. Rpt 18s (non-CSU)'!$H:$T,9,FALSE),0)</f>
        <v>0</v>
      </c>
      <c r="G14" s="192">
        <f>IFERROR(VLOOKUP($C14,'4. PY Ending Balances'!$C:$J,5,FALSE),0)-IFERROR(VLOOKUP($C14,'1. Rpt 18s (non-CSU)'!$H:$T,10,FALSE),0)</f>
        <v>0</v>
      </c>
      <c r="H14" s="643">
        <f>IFERROR(VLOOKUP($C14,'4. PY Ending Balances'!$C:$J,6,FALSE),0)-IFERROR(VLOOKUP($C14,'1. Rpt 18s (non-CSU)'!$H:$T,11,FALSE),0)</f>
        <v>0</v>
      </c>
      <c r="I14" s="643">
        <f>IFERROR(VLOOKUP($C14,'4. PY Ending Balances'!$C:$J,7,FALSE),0)-IFERROR(VLOOKUP($C14,'1. Rpt 18s (non-CSU)'!$H:$T,12,FALSE),0)</f>
        <v>0</v>
      </c>
      <c r="J14" s="648">
        <f>IFERROR(VLOOKUP($C14,'4. PY Ending Balances'!$C:$J,8,FALSE),0)-IFERROR(VLOOKUP($C14,'1. Rpt 18s (non-CSU)'!$H:$T,13,FALSE),0)</f>
        <v>0</v>
      </c>
    </row>
    <row r="15" spans="1:17" x14ac:dyDescent="0.2">
      <c r="A15" s="274" t="s">
        <v>109</v>
      </c>
      <c r="B15" s="275" t="s">
        <v>112</v>
      </c>
      <c r="C15" s="263" t="s">
        <v>5687</v>
      </c>
      <c r="D15" s="191">
        <f>IFERROR(VLOOKUP($C15,'4. PY Ending Balances'!$C:$J,2,FALSE),0)-IFERROR(VLOOKUP($C15,'1. Rpt 18s (non-CSU)'!$H:$T,7,FALSE),0)</f>
        <v>0</v>
      </c>
      <c r="E15" s="191">
        <f>IFERROR(VLOOKUP($C15,'4. PY Ending Balances'!$C:$J,3,FALSE),0)-IFERROR(VLOOKUP($C15,'1. Rpt 18s (non-CSU)'!$H:$T,8,FALSE),0)</f>
        <v>0</v>
      </c>
      <c r="F15" s="191">
        <f>IFERROR(VLOOKUP($C15,'4. PY Ending Balances'!$C:$J,4,FALSE),0)-IFERROR(VLOOKUP($C15,'1. Rpt 18s (non-CSU)'!$H:$T,9,FALSE),0)</f>
        <v>0</v>
      </c>
      <c r="G15" s="192">
        <f>IFERROR(VLOOKUP($C15,'4. PY Ending Balances'!$C:$J,5,FALSE),0)-IFERROR(VLOOKUP($C15,'1. Rpt 18s (non-CSU)'!$H:$T,10,FALSE),0)</f>
        <v>0</v>
      </c>
      <c r="H15" s="643">
        <f>IFERROR(VLOOKUP($C15,'4. PY Ending Balances'!$C:$J,6,FALSE),0)-IFERROR(VLOOKUP($C15,'1. Rpt 18s (non-CSU)'!$H:$T,11,FALSE),0)</f>
        <v>0</v>
      </c>
      <c r="I15" s="643">
        <f>IFERROR(VLOOKUP($C15,'4. PY Ending Balances'!$C:$J,7,FALSE),0)-IFERROR(VLOOKUP($C15,'1. Rpt 18s (non-CSU)'!$H:$T,12,FALSE),0)</f>
        <v>0</v>
      </c>
      <c r="J15" s="648">
        <f>IFERROR(VLOOKUP($C15,'4. PY Ending Balances'!$C:$J,8,FALSE),0)-IFERROR(VLOOKUP($C15,'1. Rpt 18s (non-CSU)'!$H:$T,13,FALSE),0)</f>
        <v>0</v>
      </c>
    </row>
    <row r="16" spans="1:17" x14ac:dyDescent="0.2">
      <c r="A16" s="276" t="s">
        <v>109</v>
      </c>
      <c r="B16" s="275" t="s">
        <v>114</v>
      </c>
      <c r="C16" s="263" t="s">
        <v>5688</v>
      </c>
      <c r="D16" s="191">
        <f>IFERROR(VLOOKUP($C16,'4. PY Ending Balances'!$C:$J,2,FALSE),0)-IFERROR(VLOOKUP($C16,'1. Rpt 18s (non-CSU)'!$H:$T,7,FALSE),0)</f>
        <v>0</v>
      </c>
      <c r="E16" s="191">
        <f>IFERROR(VLOOKUP($C16,'4. PY Ending Balances'!$C:$J,3,FALSE),0)-IFERROR(VLOOKUP($C16,'1. Rpt 18s (non-CSU)'!$H:$T,8,FALSE),0)</f>
        <v>0</v>
      </c>
      <c r="F16" s="191">
        <f>IFERROR(VLOOKUP($C16,'4. PY Ending Balances'!$C:$J,4,FALSE),0)-IFERROR(VLOOKUP($C16,'1. Rpt 18s (non-CSU)'!$H:$T,9,FALSE),0)</f>
        <v>0</v>
      </c>
      <c r="G16" s="192">
        <f>IFERROR(VLOOKUP($C16,'4. PY Ending Balances'!$C:$J,5,FALSE),0)-IFERROR(VLOOKUP($C16,'1. Rpt 18s (non-CSU)'!$H:$T,10,FALSE),0)</f>
        <v>0</v>
      </c>
      <c r="H16" s="643">
        <f>IFERROR(VLOOKUP($C16,'4. PY Ending Balances'!$C:$J,6,FALSE),0)-IFERROR(VLOOKUP($C16,'1. Rpt 18s (non-CSU)'!$H:$T,11,FALSE),0)</f>
        <v>0</v>
      </c>
      <c r="I16" s="643">
        <f>IFERROR(VLOOKUP($C16,'4. PY Ending Balances'!$C:$J,7,FALSE),0)-IFERROR(VLOOKUP($C16,'1. Rpt 18s (non-CSU)'!$H:$T,12,FALSE),0)</f>
        <v>0</v>
      </c>
      <c r="J16" s="648">
        <f>IFERROR(VLOOKUP($C16,'4. PY Ending Balances'!$C:$J,8,FALSE),0)-IFERROR(VLOOKUP($C16,'1. Rpt 18s (non-CSU)'!$H:$T,13,FALSE),0)</f>
        <v>0</v>
      </c>
    </row>
    <row r="17" spans="1:10" x14ac:dyDescent="0.2">
      <c r="A17" s="276" t="s">
        <v>109</v>
      </c>
      <c r="B17" s="275" t="s">
        <v>115</v>
      </c>
      <c r="C17" s="263" t="s">
        <v>5689</v>
      </c>
      <c r="D17" s="191">
        <f>IFERROR(VLOOKUP($C17,'4. PY Ending Balances'!$C:$J,2,FALSE),0)-IFERROR(VLOOKUP($C17,'1. Rpt 18s (non-CSU)'!$H:$T,7,FALSE),0)</f>
        <v>0</v>
      </c>
      <c r="E17" s="191">
        <f>IFERROR(VLOOKUP($C17,'4. PY Ending Balances'!$C:$J,3,FALSE),0)-IFERROR(VLOOKUP($C17,'1. Rpt 18s (non-CSU)'!$H:$T,8,FALSE),0)</f>
        <v>0</v>
      </c>
      <c r="F17" s="191">
        <f>IFERROR(VLOOKUP($C17,'4. PY Ending Balances'!$C:$J,4,FALSE),0)-IFERROR(VLOOKUP($C17,'1. Rpt 18s (non-CSU)'!$H:$T,9,FALSE),0)</f>
        <v>0</v>
      </c>
      <c r="G17" s="192">
        <f>IFERROR(VLOOKUP($C17,'4. PY Ending Balances'!$C:$J,5,FALSE),0)-IFERROR(VLOOKUP($C17,'1. Rpt 18s (non-CSU)'!$H:$T,10,FALSE),0)</f>
        <v>0</v>
      </c>
      <c r="H17" s="643">
        <f>IFERROR(VLOOKUP($C17,'4. PY Ending Balances'!$C:$J,6,FALSE),0)-IFERROR(VLOOKUP($C17,'1. Rpt 18s (non-CSU)'!$H:$T,11,FALSE),0)</f>
        <v>0</v>
      </c>
      <c r="I17" s="643">
        <f>IFERROR(VLOOKUP($C17,'4. PY Ending Balances'!$C:$J,7,FALSE),0)-IFERROR(VLOOKUP($C17,'1. Rpt 18s (non-CSU)'!$H:$T,12,FALSE),0)</f>
        <v>0</v>
      </c>
      <c r="J17" s="648">
        <f>IFERROR(VLOOKUP($C17,'4. PY Ending Balances'!$C:$J,8,FALSE),0)-IFERROR(VLOOKUP($C17,'1. Rpt 18s (non-CSU)'!$H:$T,13,FALSE),0)</f>
        <v>0</v>
      </c>
    </row>
    <row r="18" spans="1:10" x14ac:dyDescent="0.2">
      <c r="A18" s="276" t="s">
        <v>109</v>
      </c>
      <c r="B18" s="275" t="s">
        <v>116</v>
      </c>
      <c r="C18" s="263" t="s">
        <v>5690</v>
      </c>
      <c r="D18" s="191">
        <f>IFERROR(VLOOKUP($C18,'4. PY Ending Balances'!$C:$J,2,FALSE),0)-IFERROR(VLOOKUP($C18,'1. Rpt 18s (non-CSU)'!$H:$T,7,FALSE),0)</f>
        <v>0</v>
      </c>
      <c r="E18" s="191">
        <f>IFERROR(VLOOKUP($C18,'4. PY Ending Balances'!$C:$J,3,FALSE),0)-IFERROR(VLOOKUP($C18,'1. Rpt 18s (non-CSU)'!$H:$T,8,FALSE),0)</f>
        <v>0</v>
      </c>
      <c r="F18" s="191">
        <f>IFERROR(VLOOKUP($C18,'4. PY Ending Balances'!$C:$J,4,FALSE),0)-IFERROR(VLOOKUP($C18,'1. Rpt 18s (non-CSU)'!$H:$T,9,FALSE),0)</f>
        <v>0</v>
      </c>
      <c r="G18" s="192">
        <f>IFERROR(VLOOKUP($C18,'4. PY Ending Balances'!$C:$J,5,FALSE),0)-IFERROR(VLOOKUP($C18,'1. Rpt 18s (non-CSU)'!$H:$T,10,FALSE),0)</f>
        <v>0</v>
      </c>
      <c r="H18" s="643">
        <f>IFERROR(VLOOKUP($C18,'4. PY Ending Balances'!$C:$J,6,FALSE),0)-IFERROR(VLOOKUP($C18,'1. Rpt 18s (non-CSU)'!$H:$T,11,FALSE),0)</f>
        <v>0</v>
      </c>
      <c r="I18" s="643">
        <f>IFERROR(VLOOKUP($C18,'4. PY Ending Balances'!$C:$J,7,FALSE),0)-IFERROR(VLOOKUP($C18,'1. Rpt 18s (non-CSU)'!$H:$T,12,FALSE),0)</f>
        <v>0</v>
      </c>
      <c r="J18" s="648">
        <f>IFERROR(VLOOKUP($C18,'4. PY Ending Balances'!$C:$J,8,FALSE),0)-IFERROR(VLOOKUP($C18,'1. Rpt 18s (non-CSU)'!$H:$T,13,FALSE),0)</f>
        <v>0</v>
      </c>
    </row>
    <row r="19" spans="1:10" x14ac:dyDescent="0.2">
      <c r="A19" s="276" t="s">
        <v>109</v>
      </c>
      <c r="B19" s="275" t="s">
        <v>117</v>
      </c>
      <c r="C19" s="263" t="s">
        <v>5691</v>
      </c>
      <c r="D19" s="191">
        <f>IFERROR(VLOOKUP($C19,'4. PY Ending Balances'!$C:$J,2,FALSE),0)-IFERROR(VLOOKUP($C19,'1. Rpt 18s (non-CSU)'!$H:$T,7,FALSE),0)</f>
        <v>0</v>
      </c>
      <c r="E19" s="191">
        <f>IFERROR(VLOOKUP($C19,'4. PY Ending Balances'!$C:$J,3,FALSE),0)-IFERROR(VLOOKUP($C19,'1. Rpt 18s (non-CSU)'!$H:$T,8,FALSE),0)</f>
        <v>0</v>
      </c>
      <c r="F19" s="191">
        <f>IFERROR(VLOOKUP($C19,'4. PY Ending Balances'!$C:$J,4,FALSE),0)-IFERROR(VLOOKUP($C19,'1. Rpt 18s (non-CSU)'!$H:$T,9,FALSE),0)</f>
        <v>0</v>
      </c>
      <c r="G19" s="192">
        <f>IFERROR(VLOOKUP($C19,'4. PY Ending Balances'!$C:$J,5,FALSE),0)-IFERROR(VLOOKUP($C19,'1. Rpt 18s (non-CSU)'!$H:$T,10,FALSE),0)</f>
        <v>0</v>
      </c>
      <c r="H19" s="643">
        <f>IFERROR(VLOOKUP($C19,'4. PY Ending Balances'!$C:$J,6,FALSE),0)-IFERROR(VLOOKUP($C19,'1. Rpt 18s (non-CSU)'!$H:$T,11,FALSE),0)</f>
        <v>0</v>
      </c>
      <c r="I19" s="643">
        <f>IFERROR(VLOOKUP($C19,'4. PY Ending Balances'!$C:$J,7,FALSE),0)-IFERROR(VLOOKUP($C19,'1. Rpt 18s (non-CSU)'!$H:$T,12,FALSE),0)</f>
        <v>0</v>
      </c>
      <c r="J19" s="648">
        <f>IFERROR(VLOOKUP($C19,'4. PY Ending Balances'!$C:$J,8,FALSE),0)-IFERROR(VLOOKUP($C19,'1. Rpt 18s (non-CSU)'!$H:$T,13,FALSE),0)</f>
        <v>0</v>
      </c>
    </row>
    <row r="20" spans="1:10" x14ac:dyDescent="0.2">
      <c r="A20" s="274" t="s">
        <v>109</v>
      </c>
      <c r="B20" s="275" t="s">
        <v>118</v>
      </c>
      <c r="C20" s="263" t="s">
        <v>5692</v>
      </c>
      <c r="D20" s="191">
        <f>IFERROR(VLOOKUP($C20,'4. PY Ending Balances'!$C:$J,2,FALSE),0)-IFERROR(VLOOKUP($C20,'1. Rpt 18s (non-CSU)'!$H:$T,7,FALSE),0)</f>
        <v>0</v>
      </c>
      <c r="E20" s="191">
        <f>IFERROR(VLOOKUP($C20,'4. PY Ending Balances'!$C:$J,3,FALSE),0)-IFERROR(VLOOKUP($C20,'1. Rpt 18s (non-CSU)'!$H:$T,8,FALSE),0)</f>
        <v>0</v>
      </c>
      <c r="F20" s="191">
        <f>IFERROR(VLOOKUP($C20,'4. PY Ending Balances'!$C:$J,4,FALSE),0)-IFERROR(VLOOKUP($C20,'1. Rpt 18s (non-CSU)'!$H:$T,9,FALSE),0)</f>
        <v>0</v>
      </c>
      <c r="G20" s="192">
        <f>IFERROR(VLOOKUP($C20,'4. PY Ending Balances'!$C:$J,5,FALSE),0)-IFERROR(VLOOKUP($C20,'1. Rpt 18s (non-CSU)'!$H:$T,10,FALSE),0)</f>
        <v>0</v>
      </c>
      <c r="H20" s="643">
        <f>IFERROR(VLOOKUP($C20,'4. PY Ending Balances'!$C:$J,6,FALSE),0)-IFERROR(VLOOKUP($C20,'1. Rpt 18s (non-CSU)'!$H:$T,11,FALSE),0)</f>
        <v>0</v>
      </c>
      <c r="I20" s="643">
        <f>IFERROR(VLOOKUP($C20,'4. PY Ending Balances'!$C:$J,7,FALSE),0)-IFERROR(VLOOKUP($C20,'1. Rpt 18s (non-CSU)'!$H:$T,12,FALSE),0)</f>
        <v>0</v>
      </c>
      <c r="J20" s="648">
        <f>IFERROR(VLOOKUP($C20,'4. PY Ending Balances'!$C:$J,8,FALSE),0)-IFERROR(VLOOKUP($C20,'1. Rpt 18s (non-CSU)'!$H:$T,13,FALSE),0)</f>
        <v>0</v>
      </c>
    </row>
    <row r="21" spans="1:10" x14ac:dyDescent="0.2">
      <c r="A21" s="274" t="s">
        <v>109</v>
      </c>
      <c r="B21" s="278" t="s">
        <v>119</v>
      </c>
      <c r="C21" s="263" t="s">
        <v>5693</v>
      </c>
      <c r="D21" s="191">
        <f>IFERROR(VLOOKUP($C21,'4. PY Ending Balances'!$C:$J,2,FALSE),0)-IFERROR(VLOOKUP($C21,'1. Rpt 18s (non-CSU)'!$H:$T,7,FALSE),0)</f>
        <v>0</v>
      </c>
      <c r="E21" s="191">
        <f>IFERROR(VLOOKUP($C21,'4. PY Ending Balances'!$C:$J,3,FALSE),0)-IFERROR(VLOOKUP($C21,'1. Rpt 18s (non-CSU)'!$H:$T,8,FALSE),0)</f>
        <v>0</v>
      </c>
      <c r="F21" s="191">
        <f>IFERROR(VLOOKUP($C21,'4. PY Ending Balances'!$C:$J,4,FALSE),0)-IFERROR(VLOOKUP($C21,'1. Rpt 18s (non-CSU)'!$H:$T,9,FALSE),0)</f>
        <v>0</v>
      </c>
      <c r="G21" s="192">
        <f>IFERROR(VLOOKUP($C21,'4. PY Ending Balances'!$C:$J,5,FALSE),0)-IFERROR(VLOOKUP($C21,'1. Rpt 18s (non-CSU)'!$H:$T,10,FALSE),0)</f>
        <v>0</v>
      </c>
      <c r="H21" s="643">
        <f>IFERROR(VLOOKUP($C21,'4. PY Ending Balances'!$C:$J,6,FALSE),0)-IFERROR(VLOOKUP($C21,'1. Rpt 18s (non-CSU)'!$H:$T,11,FALSE),0)</f>
        <v>0</v>
      </c>
      <c r="I21" s="643">
        <f>IFERROR(VLOOKUP($C21,'4. PY Ending Balances'!$C:$J,7,FALSE),0)-IFERROR(VLOOKUP($C21,'1. Rpt 18s (non-CSU)'!$H:$T,12,FALSE),0)</f>
        <v>0</v>
      </c>
      <c r="J21" s="648">
        <f>IFERROR(VLOOKUP($C21,'4. PY Ending Balances'!$C:$J,8,FALSE),0)-IFERROR(VLOOKUP($C21,'1. Rpt 18s (non-CSU)'!$H:$T,13,FALSE),0)</f>
        <v>0</v>
      </c>
    </row>
    <row r="22" spans="1:10" x14ac:dyDescent="0.2">
      <c r="A22" s="274" t="s">
        <v>121</v>
      </c>
      <c r="B22" s="275" t="s">
        <v>13</v>
      </c>
      <c r="C22" s="263" t="s">
        <v>5694</v>
      </c>
      <c r="D22" s="191">
        <f>IFERROR(VLOOKUP($C22,'4. PY Ending Balances'!$C:$J,2,FALSE),0)-IFERROR(VLOOKUP($C22,'1. Rpt 18s (non-CSU)'!$H:$T,7,FALSE),0)</f>
        <v>0</v>
      </c>
      <c r="E22" s="191">
        <f>IFERROR(VLOOKUP($C22,'4. PY Ending Balances'!$C:$J,3,FALSE),0)-IFERROR(VLOOKUP($C22,'1. Rpt 18s (non-CSU)'!$H:$T,8,FALSE),0)</f>
        <v>0</v>
      </c>
      <c r="F22" s="191">
        <f>IFERROR(VLOOKUP($C22,'4. PY Ending Balances'!$C:$J,4,FALSE),0)-IFERROR(VLOOKUP($C22,'1. Rpt 18s (non-CSU)'!$H:$T,9,FALSE),0)</f>
        <v>0</v>
      </c>
      <c r="G22" s="192">
        <f>IFERROR(VLOOKUP($C22,'4. PY Ending Balances'!$C:$J,5,FALSE),0)-IFERROR(VLOOKUP($C22,'1. Rpt 18s (non-CSU)'!$H:$T,10,FALSE),0)</f>
        <v>0</v>
      </c>
      <c r="H22" s="643">
        <f>IFERROR(VLOOKUP($C22,'4. PY Ending Balances'!$C:$J,6,FALSE),0)-IFERROR(VLOOKUP($C22,'1. Rpt 18s (non-CSU)'!$H:$T,11,FALSE),0)</f>
        <v>0</v>
      </c>
      <c r="I22" s="643">
        <f>IFERROR(VLOOKUP($C22,'4. PY Ending Balances'!$C:$J,7,FALSE),0)-IFERROR(VLOOKUP($C22,'1. Rpt 18s (non-CSU)'!$H:$T,12,FALSE),0)</f>
        <v>0</v>
      </c>
      <c r="J22" s="648">
        <f>IFERROR(VLOOKUP($C22,'4. PY Ending Balances'!$C:$J,8,FALSE),0)-IFERROR(VLOOKUP($C22,'1. Rpt 18s (non-CSU)'!$H:$T,13,FALSE),0)</f>
        <v>0</v>
      </c>
    </row>
    <row r="23" spans="1:10" x14ac:dyDescent="0.2">
      <c r="A23" s="274" t="s">
        <v>122</v>
      </c>
      <c r="B23" s="275" t="s">
        <v>123</v>
      </c>
      <c r="C23" s="263" t="s">
        <v>5695</v>
      </c>
      <c r="D23" s="191">
        <f>IFERROR(VLOOKUP($C23,'4. PY Ending Balances'!$C:$J,2,FALSE),0)-IFERROR(VLOOKUP($C23,'1. Rpt 18s (non-CSU)'!$H:$T,7,FALSE),0)</f>
        <v>0</v>
      </c>
      <c r="E23" s="191">
        <f>IFERROR(VLOOKUP($C23,'4. PY Ending Balances'!$C:$J,3,FALSE),0)-IFERROR(VLOOKUP($C23,'1. Rpt 18s (non-CSU)'!$H:$T,8,FALSE),0)</f>
        <v>0</v>
      </c>
      <c r="F23" s="191">
        <f>IFERROR(VLOOKUP($C23,'4. PY Ending Balances'!$C:$J,4,FALSE),0)-IFERROR(VLOOKUP($C23,'1. Rpt 18s (non-CSU)'!$H:$T,9,FALSE),0)</f>
        <v>0</v>
      </c>
      <c r="G23" s="192">
        <f>IFERROR(VLOOKUP($C23,'4. PY Ending Balances'!$C:$J,5,FALSE),0)-IFERROR(VLOOKUP($C23,'1. Rpt 18s (non-CSU)'!$H:$T,10,FALSE),0)</f>
        <v>0</v>
      </c>
      <c r="H23" s="643">
        <f>IFERROR(VLOOKUP($C23,'4. PY Ending Balances'!$C:$J,6,FALSE),0)-IFERROR(VLOOKUP($C23,'1. Rpt 18s (non-CSU)'!$H:$T,11,FALSE),0)</f>
        <v>0</v>
      </c>
      <c r="I23" s="643">
        <f>IFERROR(VLOOKUP($C23,'4. PY Ending Balances'!$C:$J,7,FALSE),0)-IFERROR(VLOOKUP($C23,'1. Rpt 18s (non-CSU)'!$H:$T,12,FALSE),0)</f>
        <v>0</v>
      </c>
      <c r="J23" s="648">
        <f>IFERROR(VLOOKUP($C23,'4. PY Ending Balances'!$C:$J,8,FALSE),0)-IFERROR(VLOOKUP($C23,'1. Rpt 18s (non-CSU)'!$H:$T,13,FALSE),0)</f>
        <v>0</v>
      </c>
    </row>
    <row r="24" spans="1:10" x14ac:dyDescent="0.2">
      <c r="A24" s="276" t="s">
        <v>124</v>
      </c>
      <c r="B24" s="275" t="s">
        <v>13</v>
      </c>
      <c r="C24" s="263" t="s">
        <v>5696</v>
      </c>
      <c r="D24" s="191">
        <f>IFERROR(VLOOKUP($C24,'4. PY Ending Balances'!$C:$J,2,FALSE),0)-IFERROR(VLOOKUP($C24,'1. Rpt 18s (non-CSU)'!$H:$T,7,FALSE),0)</f>
        <v>0</v>
      </c>
      <c r="E24" s="191">
        <f>IFERROR(VLOOKUP($C24,'4. PY Ending Balances'!$C:$J,3,FALSE),0)-IFERROR(VLOOKUP($C24,'1. Rpt 18s (non-CSU)'!$H:$T,8,FALSE),0)</f>
        <v>0</v>
      </c>
      <c r="F24" s="191">
        <f>IFERROR(VLOOKUP($C24,'4. PY Ending Balances'!$C:$J,4,FALSE),0)-IFERROR(VLOOKUP($C24,'1. Rpt 18s (non-CSU)'!$H:$T,9,FALSE),0)</f>
        <v>0</v>
      </c>
      <c r="G24" s="192">
        <f>IFERROR(VLOOKUP($C24,'4. PY Ending Balances'!$C:$J,5,FALSE),0)-IFERROR(VLOOKUP($C24,'1. Rpt 18s (non-CSU)'!$H:$T,10,FALSE),0)</f>
        <v>0</v>
      </c>
      <c r="H24" s="643">
        <f>IFERROR(VLOOKUP($C24,'4. PY Ending Balances'!$C:$J,6,FALSE),0)-IFERROR(VLOOKUP($C24,'1. Rpt 18s (non-CSU)'!$H:$T,11,FALSE),0)</f>
        <v>0</v>
      </c>
      <c r="I24" s="643">
        <f>IFERROR(VLOOKUP($C24,'4. PY Ending Balances'!$C:$J,7,FALSE),0)-IFERROR(VLOOKUP($C24,'1. Rpt 18s (non-CSU)'!$H:$T,12,FALSE),0)</f>
        <v>0</v>
      </c>
      <c r="J24" s="648">
        <f>IFERROR(VLOOKUP($C24,'4. PY Ending Balances'!$C:$J,8,FALSE),0)-IFERROR(VLOOKUP($C24,'1. Rpt 18s (non-CSU)'!$H:$T,13,FALSE),0)</f>
        <v>0</v>
      </c>
    </row>
    <row r="25" spans="1:10" x14ac:dyDescent="0.2">
      <c r="A25" s="274" t="s">
        <v>125</v>
      </c>
      <c r="B25" s="275" t="s">
        <v>13</v>
      </c>
      <c r="C25" s="263" t="s">
        <v>5697</v>
      </c>
      <c r="D25" s="191">
        <f>IFERROR(VLOOKUP($C25,'4. PY Ending Balances'!$C:$J,2,FALSE),0)-IFERROR(VLOOKUP($C25,'1. Rpt 18s (non-CSU)'!$H:$T,7,FALSE),0)</f>
        <v>0</v>
      </c>
      <c r="E25" s="191">
        <f>IFERROR(VLOOKUP($C25,'4. PY Ending Balances'!$C:$J,3,FALSE),0)-IFERROR(VLOOKUP($C25,'1. Rpt 18s (non-CSU)'!$H:$T,8,FALSE),0)</f>
        <v>0</v>
      </c>
      <c r="F25" s="191">
        <f>IFERROR(VLOOKUP($C25,'4. PY Ending Balances'!$C:$J,4,FALSE),0)-IFERROR(VLOOKUP($C25,'1. Rpt 18s (non-CSU)'!$H:$T,9,FALSE),0)</f>
        <v>0</v>
      </c>
      <c r="G25" s="192">
        <f>IFERROR(VLOOKUP($C25,'4. PY Ending Balances'!$C:$J,5,FALSE),0)-IFERROR(VLOOKUP($C25,'1. Rpt 18s (non-CSU)'!$H:$T,10,FALSE),0)</f>
        <v>0</v>
      </c>
      <c r="H25" s="643">
        <f>IFERROR(VLOOKUP($C25,'4. PY Ending Balances'!$C:$J,6,FALSE),0)-IFERROR(VLOOKUP($C25,'1. Rpt 18s (non-CSU)'!$H:$T,11,FALSE),0)</f>
        <v>0</v>
      </c>
      <c r="I25" s="643">
        <f>IFERROR(VLOOKUP($C25,'4. PY Ending Balances'!$C:$J,7,FALSE),0)-IFERROR(VLOOKUP($C25,'1. Rpt 18s (non-CSU)'!$H:$T,12,FALSE),0)</f>
        <v>0</v>
      </c>
      <c r="J25" s="648">
        <f>IFERROR(VLOOKUP($C25,'4. PY Ending Balances'!$C:$J,8,FALSE),0)-IFERROR(VLOOKUP($C25,'1. Rpt 18s (non-CSU)'!$H:$T,13,FALSE),0)</f>
        <v>0</v>
      </c>
    </row>
    <row r="26" spans="1:10" x14ac:dyDescent="0.2">
      <c r="A26" s="274" t="s">
        <v>126</v>
      </c>
      <c r="B26" s="275" t="s">
        <v>13</v>
      </c>
      <c r="C26" s="263" t="s">
        <v>5698</v>
      </c>
      <c r="D26" s="191">
        <f>IFERROR(VLOOKUP($C26,'4. PY Ending Balances'!$C:$J,2,FALSE),0)-IFERROR(VLOOKUP($C26,'1. Rpt 18s (non-CSU)'!$H:$T,7,FALSE),0)</f>
        <v>0</v>
      </c>
      <c r="E26" s="191">
        <f>IFERROR(VLOOKUP($C26,'4. PY Ending Balances'!$C:$J,3,FALSE),0)-IFERROR(VLOOKUP($C26,'1. Rpt 18s (non-CSU)'!$H:$T,8,FALSE),0)</f>
        <v>-2296229.66</v>
      </c>
      <c r="F26" s="191">
        <f>IFERROR(VLOOKUP($C26,'4. PY Ending Balances'!$C:$J,4,FALSE),0)-IFERROR(VLOOKUP($C26,'1. Rpt 18s (non-CSU)'!$H:$T,9,FALSE),0)</f>
        <v>0</v>
      </c>
      <c r="G26" s="192">
        <f>IFERROR(VLOOKUP($C26,'4. PY Ending Balances'!$C:$J,5,FALSE),0)-IFERROR(VLOOKUP($C26,'1. Rpt 18s (non-CSU)'!$H:$T,10,FALSE),0)</f>
        <v>0</v>
      </c>
      <c r="H26" s="643">
        <f>IFERROR(VLOOKUP($C26,'4. PY Ending Balances'!$C:$J,6,FALSE),0)-IFERROR(VLOOKUP($C26,'1. Rpt 18s (non-CSU)'!$H:$T,11,FALSE),0)</f>
        <v>0</v>
      </c>
      <c r="I26" s="643">
        <f>IFERROR(VLOOKUP($C26,'4. PY Ending Balances'!$C:$J,7,FALSE),0)-IFERROR(VLOOKUP($C26,'1. Rpt 18s (non-CSU)'!$H:$T,12,FALSE),0)</f>
        <v>0</v>
      </c>
      <c r="J26" s="648">
        <f>IFERROR(VLOOKUP($C26,'4. PY Ending Balances'!$C:$J,8,FALSE),0)-IFERROR(VLOOKUP($C26,'1. Rpt 18s (non-CSU)'!$H:$T,13,FALSE),0)</f>
        <v>-2296229.66</v>
      </c>
    </row>
    <row r="27" spans="1:10" x14ac:dyDescent="0.2">
      <c r="A27" s="276" t="s">
        <v>127</v>
      </c>
      <c r="B27" s="276" t="s">
        <v>128</v>
      </c>
      <c r="C27" s="263" t="s">
        <v>5699</v>
      </c>
      <c r="D27" s="191">
        <f>IFERROR(VLOOKUP($C27,'4. PY Ending Balances'!$C:$J,2,FALSE),0)-IFERROR(VLOOKUP($C27,'1. Rpt 18s (non-CSU)'!$H:$T,7,FALSE),0)</f>
        <v>0</v>
      </c>
      <c r="E27" s="191">
        <f>IFERROR(VLOOKUP($C27,'4. PY Ending Balances'!$C:$J,3,FALSE),0)-IFERROR(VLOOKUP($C27,'1. Rpt 18s (non-CSU)'!$H:$T,8,FALSE),0)</f>
        <v>0</v>
      </c>
      <c r="F27" s="191">
        <f>IFERROR(VLOOKUP($C27,'4. PY Ending Balances'!$C:$J,4,FALSE),0)-IFERROR(VLOOKUP($C27,'1. Rpt 18s (non-CSU)'!$H:$T,9,FALSE),0)</f>
        <v>0</v>
      </c>
      <c r="G27" s="192">
        <f>IFERROR(VLOOKUP($C27,'4. PY Ending Balances'!$C:$J,5,FALSE),0)-IFERROR(VLOOKUP($C27,'1. Rpt 18s (non-CSU)'!$H:$T,10,FALSE),0)</f>
        <v>0</v>
      </c>
      <c r="H27" s="643">
        <f>IFERROR(VLOOKUP($C27,'4. PY Ending Balances'!$C:$J,6,FALSE),0)-IFERROR(VLOOKUP($C27,'1. Rpt 18s (non-CSU)'!$H:$T,11,FALSE),0)</f>
        <v>0</v>
      </c>
      <c r="I27" s="643">
        <f>IFERROR(VLOOKUP($C27,'4. PY Ending Balances'!$C:$J,7,FALSE),0)-IFERROR(VLOOKUP($C27,'1. Rpt 18s (non-CSU)'!$H:$T,12,FALSE),0)</f>
        <v>0</v>
      </c>
      <c r="J27" s="648">
        <f>IFERROR(VLOOKUP($C27,'4. PY Ending Balances'!$C:$J,8,FALSE),0)-IFERROR(VLOOKUP($C27,'1. Rpt 18s (non-CSU)'!$H:$T,13,FALSE),0)</f>
        <v>0</v>
      </c>
    </row>
    <row r="28" spans="1:10" x14ac:dyDescent="0.2">
      <c r="A28" s="276" t="s">
        <v>127</v>
      </c>
      <c r="B28" s="276" t="s">
        <v>129</v>
      </c>
      <c r="C28" s="263" t="s">
        <v>5700</v>
      </c>
      <c r="D28" s="191">
        <f>IFERROR(VLOOKUP($C28,'4. PY Ending Balances'!$C:$J,2,FALSE),0)-IFERROR(VLOOKUP($C28,'1. Rpt 18s (non-CSU)'!$H:$T,7,FALSE),0)</f>
        <v>0</v>
      </c>
      <c r="E28" s="191">
        <f>IFERROR(VLOOKUP($C28,'4. PY Ending Balances'!$C:$J,3,FALSE),0)-IFERROR(VLOOKUP($C28,'1. Rpt 18s (non-CSU)'!$H:$T,8,FALSE),0)</f>
        <v>0</v>
      </c>
      <c r="F28" s="191">
        <f>IFERROR(VLOOKUP($C28,'4. PY Ending Balances'!$C:$J,4,FALSE),0)-IFERROR(VLOOKUP($C28,'1. Rpt 18s (non-CSU)'!$H:$T,9,FALSE),0)</f>
        <v>0</v>
      </c>
      <c r="G28" s="192">
        <f>IFERROR(VLOOKUP($C28,'4. PY Ending Balances'!$C:$J,5,FALSE),0)-IFERROR(VLOOKUP($C28,'1. Rpt 18s (non-CSU)'!$H:$T,10,FALSE),0)</f>
        <v>0</v>
      </c>
      <c r="H28" s="643">
        <f>IFERROR(VLOOKUP($C28,'4. PY Ending Balances'!$C:$J,6,FALSE),0)-IFERROR(VLOOKUP($C28,'1. Rpt 18s (non-CSU)'!$H:$T,11,FALSE),0)</f>
        <v>0</v>
      </c>
      <c r="I28" s="643">
        <f>IFERROR(VLOOKUP($C28,'4. PY Ending Balances'!$C:$J,7,FALSE),0)-IFERROR(VLOOKUP($C28,'1. Rpt 18s (non-CSU)'!$H:$T,12,FALSE),0)</f>
        <v>0</v>
      </c>
      <c r="J28" s="648">
        <f>IFERROR(VLOOKUP($C28,'4. PY Ending Balances'!$C:$J,8,FALSE),0)-IFERROR(VLOOKUP($C28,'1. Rpt 18s (non-CSU)'!$H:$T,13,FALSE),0)</f>
        <v>0</v>
      </c>
    </row>
    <row r="29" spans="1:10" x14ac:dyDescent="0.2">
      <c r="A29" s="274" t="s">
        <v>127</v>
      </c>
      <c r="B29" s="275" t="s">
        <v>130</v>
      </c>
      <c r="C29" s="263" t="s">
        <v>5701</v>
      </c>
      <c r="D29" s="191">
        <f>IFERROR(VLOOKUP($C29,'4. PY Ending Balances'!$C:$J,2,FALSE),0)-IFERROR(VLOOKUP($C29,'1. Rpt 18s (non-CSU)'!$H:$T,7,FALSE),0)</f>
        <v>0</v>
      </c>
      <c r="E29" s="191">
        <f>IFERROR(VLOOKUP($C29,'4. PY Ending Balances'!$C:$J,3,FALSE),0)-IFERROR(VLOOKUP($C29,'1. Rpt 18s (non-CSU)'!$H:$T,8,FALSE),0)</f>
        <v>0</v>
      </c>
      <c r="F29" s="191">
        <f>IFERROR(VLOOKUP($C29,'4. PY Ending Balances'!$C:$J,4,FALSE),0)-IFERROR(VLOOKUP($C29,'1. Rpt 18s (non-CSU)'!$H:$T,9,FALSE),0)</f>
        <v>0</v>
      </c>
      <c r="G29" s="192">
        <f>IFERROR(VLOOKUP($C29,'4. PY Ending Balances'!$C:$J,5,FALSE),0)-IFERROR(VLOOKUP($C29,'1. Rpt 18s (non-CSU)'!$H:$T,10,FALSE),0)</f>
        <v>0</v>
      </c>
      <c r="H29" s="643">
        <f>IFERROR(VLOOKUP($C29,'4. PY Ending Balances'!$C:$J,6,FALSE),0)-IFERROR(VLOOKUP($C29,'1. Rpt 18s (non-CSU)'!$H:$T,11,FALSE),0)</f>
        <v>0</v>
      </c>
      <c r="I29" s="643">
        <f>IFERROR(VLOOKUP($C29,'4. PY Ending Balances'!$C:$J,7,FALSE),0)-IFERROR(VLOOKUP($C29,'1. Rpt 18s (non-CSU)'!$H:$T,12,FALSE),0)</f>
        <v>0</v>
      </c>
      <c r="J29" s="648">
        <f>IFERROR(VLOOKUP($C29,'4. PY Ending Balances'!$C:$J,8,FALSE),0)-IFERROR(VLOOKUP($C29,'1. Rpt 18s (non-CSU)'!$H:$T,13,FALSE),0)</f>
        <v>0</v>
      </c>
    </row>
    <row r="30" spans="1:10" x14ac:dyDescent="0.2">
      <c r="A30" s="35" t="s">
        <v>127</v>
      </c>
      <c r="B30" s="32" t="s">
        <v>63</v>
      </c>
      <c r="C30" s="263" t="s">
        <v>5702</v>
      </c>
      <c r="D30" s="191">
        <f>IFERROR(VLOOKUP($C30,'4. PY Ending Balances'!$C:$J,2,FALSE),0)-IFERROR(VLOOKUP($C30,'1. Rpt 18s (non-CSU)'!$H:$T,7,FALSE),0)</f>
        <v>0</v>
      </c>
      <c r="E30" s="191">
        <f>IFERROR(VLOOKUP($C30,'4. PY Ending Balances'!$C:$J,3,FALSE),0)-IFERROR(VLOOKUP($C30,'1. Rpt 18s (non-CSU)'!$H:$T,8,FALSE),0)</f>
        <v>0</v>
      </c>
      <c r="F30" s="191">
        <f>IFERROR(VLOOKUP($C30,'4. PY Ending Balances'!$C:$J,4,FALSE),0)-IFERROR(VLOOKUP($C30,'1. Rpt 18s (non-CSU)'!$H:$T,9,FALSE),0)</f>
        <v>0</v>
      </c>
      <c r="G30" s="192">
        <f>IFERROR(VLOOKUP($C30,'4. PY Ending Balances'!$C:$J,5,FALSE),0)-IFERROR(VLOOKUP($C30,'1. Rpt 18s (non-CSU)'!$H:$T,10,FALSE),0)</f>
        <v>0</v>
      </c>
      <c r="H30" s="643">
        <f>IFERROR(VLOOKUP($C30,'4. PY Ending Balances'!$C:$J,6,FALSE),0)-IFERROR(VLOOKUP($C30,'1. Rpt 18s (non-CSU)'!$H:$T,11,FALSE),0)</f>
        <v>0</v>
      </c>
      <c r="I30" s="643">
        <f>IFERROR(VLOOKUP($C30,'4. PY Ending Balances'!$C:$J,7,FALSE),0)-IFERROR(VLOOKUP($C30,'1. Rpt 18s (non-CSU)'!$H:$T,12,FALSE),0)</f>
        <v>0</v>
      </c>
      <c r="J30" s="648">
        <f>IFERROR(VLOOKUP($C30,'4. PY Ending Balances'!$C:$J,8,FALSE),0)-IFERROR(VLOOKUP($C30,'1. Rpt 18s (non-CSU)'!$H:$T,13,FALSE),0)</f>
        <v>0</v>
      </c>
    </row>
    <row r="31" spans="1:10" x14ac:dyDescent="0.2">
      <c r="A31" s="34" t="s">
        <v>131</v>
      </c>
      <c r="B31" s="32" t="s">
        <v>13</v>
      </c>
      <c r="C31" s="263" t="s">
        <v>5703</v>
      </c>
      <c r="D31" s="191">
        <f>IFERROR(VLOOKUP($C31,'4. PY Ending Balances'!$C:$J,2,FALSE),0)-IFERROR(VLOOKUP($C31,'1. Rpt 18s (non-CSU)'!$H:$T,7,FALSE),0)</f>
        <v>0</v>
      </c>
      <c r="E31" s="191">
        <f>IFERROR(VLOOKUP($C31,'4. PY Ending Balances'!$C:$J,3,FALSE),0)-IFERROR(VLOOKUP($C31,'1. Rpt 18s (non-CSU)'!$H:$T,8,FALSE),0)</f>
        <v>-733592.64</v>
      </c>
      <c r="F31" s="191">
        <f>IFERROR(VLOOKUP($C31,'4. PY Ending Balances'!$C:$J,4,FALSE),0)-IFERROR(VLOOKUP($C31,'1. Rpt 18s (non-CSU)'!$H:$T,9,FALSE),0)</f>
        <v>0</v>
      </c>
      <c r="G31" s="192">
        <f>IFERROR(VLOOKUP($C31,'4. PY Ending Balances'!$C:$J,5,FALSE),0)-IFERROR(VLOOKUP($C31,'1. Rpt 18s (non-CSU)'!$H:$T,10,FALSE),0)</f>
        <v>-199130</v>
      </c>
      <c r="H31" s="643">
        <f>IFERROR(VLOOKUP($C31,'4. PY Ending Balances'!$C:$J,6,FALSE),0)-IFERROR(VLOOKUP($C31,'1. Rpt 18s (non-CSU)'!$H:$T,11,FALSE),0)</f>
        <v>0</v>
      </c>
      <c r="I31" s="643">
        <f>IFERROR(VLOOKUP($C31,'4. PY Ending Balances'!$C:$J,7,FALSE),0)-IFERROR(VLOOKUP($C31,'1. Rpt 18s (non-CSU)'!$H:$T,12,FALSE),0)</f>
        <v>0</v>
      </c>
      <c r="J31" s="648">
        <f>IFERROR(VLOOKUP($C31,'4. PY Ending Balances'!$C:$J,8,FALSE),0)-IFERROR(VLOOKUP($C31,'1. Rpt 18s (non-CSU)'!$H:$T,13,FALSE),0)</f>
        <v>-932722.64</v>
      </c>
    </row>
    <row r="32" spans="1:10" x14ac:dyDescent="0.2">
      <c r="A32" s="34" t="s">
        <v>132</v>
      </c>
      <c r="B32" s="32" t="s">
        <v>133</v>
      </c>
      <c r="C32" s="263" t="s">
        <v>5704</v>
      </c>
      <c r="D32" s="191">
        <f>IFERROR(VLOOKUP($C32,'4. PY Ending Balances'!$C:$J,2,FALSE),0)-IFERROR(VLOOKUP($C32,'1. Rpt 18s (non-CSU)'!$H:$T,7,FALSE),0)</f>
        <v>0</v>
      </c>
      <c r="E32" s="191">
        <f>IFERROR(VLOOKUP($C32,'4. PY Ending Balances'!$C:$J,3,FALSE),0)-IFERROR(VLOOKUP($C32,'1. Rpt 18s (non-CSU)'!$H:$T,8,FALSE),0)</f>
        <v>0</v>
      </c>
      <c r="F32" s="191">
        <f>IFERROR(VLOOKUP($C32,'4. PY Ending Balances'!$C:$J,4,FALSE),0)-IFERROR(VLOOKUP($C32,'1. Rpt 18s (non-CSU)'!$H:$T,9,FALSE),0)</f>
        <v>0</v>
      </c>
      <c r="G32" s="192">
        <f>IFERROR(VLOOKUP($C32,'4. PY Ending Balances'!$C:$J,5,FALSE),0)-IFERROR(VLOOKUP($C32,'1. Rpt 18s (non-CSU)'!$H:$T,10,FALSE),0)</f>
        <v>0</v>
      </c>
      <c r="H32" s="643">
        <f>IFERROR(VLOOKUP($C32,'4. PY Ending Balances'!$C:$J,6,FALSE),0)-IFERROR(VLOOKUP($C32,'1. Rpt 18s (non-CSU)'!$H:$T,11,FALSE),0)</f>
        <v>0</v>
      </c>
      <c r="I32" s="643">
        <f>IFERROR(VLOOKUP($C32,'4. PY Ending Balances'!$C:$J,7,FALSE),0)-IFERROR(VLOOKUP($C32,'1. Rpt 18s (non-CSU)'!$H:$T,12,FALSE),0)</f>
        <v>0</v>
      </c>
      <c r="J32" s="648">
        <f>IFERROR(VLOOKUP($C32,'4. PY Ending Balances'!$C:$J,8,FALSE),0)-IFERROR(VLOOKUP($C32,'1. Rpt 18s (non-CSU)'!$H:$T,13,FALSE),0)</f>
        <v>0</v>
      </c>
    </row>
    <row r="33" spans="1:10" x14ac:dyDescent="0.2">
      <c r="A33" s="276" t="s">
        <v>134</v>
      </c>
      <c r="B33" s="276" t="s">
        <v>13</v>
      </c>
      <c r="C33" s="263" t="s">
        <v>5705</v>
      </c>
      <c r="D33" s="191">
        <f>IFERROR(VLOOKUP($C33,'4. PY Ending Balances'!$C:$J,2,FALSE),0)-IFERROR(VLOOKUP($C33,'1. Rpt 18s (non-CSU)'!$H:$T,7,FALSE),0)</f>
        <v>0</v>
      </c>
      <c r="E33" s="191">
        <f>IFERROR(VLOOKUP($C33,'4. PY Ending Balances'!$C:$J,3,FALSE),0)-IFERROR(VLOOKUP($C33,'1. Rpt 18s (non-CSU)'!$H:$T,8,FALSE),0)</f>
        <v>0</v>
      </c>
      <c r="F33" s="191">
        <f>IFERROR(VLOOKUP($C33,'4. PY Ending Balances'!$C:$J,4,FALSE),0)-IFERROR(VLOOKUP($C33,'1. Rpt 18s (non-CSU)'!$H:$T,9,FALSE),0)</f>
        <v>0</v>
      </c>
      <c r="G33" s="192">
        <f>IFERROR(VLOOKUP($C33,'4. PY Ending Balances'!$C:$J,5,FALSE),0)-IFERROR(VLOOKUP($C33,'1. Rpt 18s (non-CSU)'!$H:$T,10,FALSE),0)</f>
        <v>0</v>
      </c>
      <c r="H33" s="643">
        <f>IFERROR(VLOOKUP($C33,'4. PY Ending Balances'!$C:$J,6,FALSE),0)-IFERROR(VLOOKUP($C33,'1. Rpt 18s (non-CSU)'!$H:$T,11,FALSE),0)</f>
        <v>0</v>
      </c>
      <c r="I33" s="643">
        <f>IFERROR(VLOOKUP($C33,'4. PY Ending Balances'!$C:$J,7,FALSE),0)-IFERROR(VLOOKUP($C33,'1. Rpt 18s (non-CSU)'!$H:$T,12,FALSE),0)</f>
        <v>0</v>
      </c>
      <c r="J33" s="648">
        <f>IFERROR(VLOOKUP($C33,'4. PY Ending Balances'!$C:$J,8,FALSE),0)-IFERROR(VLOOKUP($C33,'1. Rpt 18s (non-CSU)'!$H:$T,13,FALSE),0)</f>
        <v>0</v>
      </c>
    </row>
    <row r="34" spans="1:10" x14ac:dyDescent="0.2">
      <c r="A34" s="34" t="s">
        <v>134</v>
      </c>
      <c r="B34" s="34" t="s">
        <v>26</v>
      </c>
      <c r="C34" s="263" t="s">
        <v>5706</v>
      </c>
      <c r="D34" s="191">
        <f>IFERROR(VLOOKUP($C34,'4. PY Ending Balances'!$C:$J,2,FALSE),0)-IFERROR(VLOOKUP($C34,'1. Rpt 18s (non-CSU)'!$H:$T,7,FALSE),0)</f>
        <v>0</v>
      </c>
      <c r="E34" s="191">
        <f>IFERROR(VLOOKUP($C34,'4. PY Ending Balances'!$C:$J,3,FALSE),0)-IFERROR(VLOOKUP($C34,'1. Rpt 18s (non-CSU)'!$H:$T,8,FALSE),0)</f>
        <v>0</v>
      </c>
      <c r="F34" s="191">
        <f>IFERROR(VLOOKUP($C34,'4. PY Ending Balances'!$C:$J,4,FALSE),0)-IFERROR(VLOOKUP($C34,'1. Rpt 18s (non-CSU)'!$H:$T,9,FALSE),0)</f>
        <v>0</v>
      </c>
      <c r="G34" s="192">
        <f>IFERROR(VLOOKUP($C34,'4. PY Ending Balances'!$C:$J,5,FALSE),0)-IFERROR(VLOOKUP($C34,'1. Rpt 18s (non-CSU)'!$H:$T,10,FALSE),0)</f>
        <v>0</v>
      </c>
      <c r="H34" s="643">
        <f>IFERROR(VLOOKUP($C34,'4. PY Ending Balances'!$C:$J,6,FALSE),0)-IFERROR(VLOOKUP($C34,'1. Rpt 18s (non-CSU)'!$H:$T,11,FALSE),0)</f>
        <v>0</v>
      </c>
      <c r="I34" s="643">
        <f>IFERROR(VLOOKUP($C34,'4. PY Ending Balances'!$C:$J,7,FALSE),0)-IFERROR(VLOOKUP($C34,'1. Rpt 18s (non-CSU)'!$H:$T,12,FALSE),0)</f>
        <v>0</v>
      </c>
      <c r="J34" s="648">
        <f>IFERROR(VLOOKUP($C34,'4. PY Ending Balances'!$C:$J,8,FALSE),0)-IFERROR(VLOOKUP($C34,'1. Rpt 18s (non-CSU)'!$H:$T,13,FALSE),0)</f>
        <v>0</v>
      </c>
    </row>
    <row r="35" spans="1:10" x14ac:dyDescent="0.2">
      <c r="A35" s="34" t="s">
        <v>135</v>
      </c>
      <c r="B35" s="34" t="s">
        <v>13</v>
      </c>
      <c r="C35" s="263" t="s">
        <v>5707</v>
      </c>
      <c r="D35" s="191">
        <f>IFERROR(VLOOKUP($C35,'4. PY Ending Balances'!$C:$J,2,FALSE),0)-IFERROR(VLOOKUP($C35,'1. Rpt 18s (non-CSU)'!$H:$T,7,FALSE),0)</f>
        <v>0</v>
      </c>
      <c r="E35" s="191">
        <f>IFERROR(VLOOKUP($C35,'4. PY Ending Balances'!$C:$J,3,FALSE),0)-IFERROR(VLOOKUP($C35,'1. Rpt 18s (non-CSU)'!$H:$T,8,FALSE),0)</f>
        <v>0</v>
      </c>
      <c r="F35" s="191">
        <f>IFERROR(VLOOKUP($C35,'4. PY Ending Balances'!$C:$J,4,FALSE),0)-IFERROR(VLOOKUP($C35,'1. Rpt 18s (non-CSU)'!$H:$T,9,FALSE),0)</f>
        <v>0</v>
      </c>
      <c r="G35" s="192">
        <f>IFERROR(VLOOKUP($C35,'4. PY Ending Balances'!$C:$J,5,FALSE),0)-IFERROR(VLOOKUP($C35,'1. Rpt 18s (non-CSU)'!$H:$T,10,FALSE),0)</f>
        <v>-431793.04</v>
      </c>
      <c r="H35" s="643">
        <f>IFERROR(VLOOKUP($C35,'4. PY Ending Balances'!$C:$J,6,FALSE),0)-IFERROR(VLOOKUP($C35,'1. Rpt 18s (non-CSU)'!$H:$T,11,FALSE),0)</f>
        <v>0</v>
      </c>
      <c r="I35" s="643">
        <f>IFERROR(VLOOKUP($C35,'4. PY Ending Balances'!$C:$J,7,FALSE),0)-IFERROR(VLOOKUP($C35,'1. Rpt 18s (non-CSU)'!$H:$T,12,FALSE),0)</f>
        <v>0</v>
      </c>
      <c r="J35" s="648">
        <f>IFERROR(VLOOKUP($C35,'4. PY Ending Balances'!$C:$J,8,FALSE),0)-IFERROR(VLOOKUP($C35,'1. Rpt 18s (non-CSU)'!$H:$T,13,FALSE),0)</f>
        <v>-431793.04</v>
      </c>
    </row>
    <row r="36" spans="1:10" x14ac:dyDescent="0.2">
      <c r="A36" s="35" t="s">
        <v>136</v>
      </c>
      <c r="B36" s="32" t="s">
        <v>129</v>
      </c>
      <c r="C36" s="263" t="s">
        <v>5708</v>
      </c>
      <c r="D36" s="191">
        <f>IFERROR(VLOOKUP($C36,'4. PY Ending Balances'!$C:$J,2,FALSE),0)-IFERROR(VLOOKUP($C36,'1. Rpt 18s (non-CSU)'!$H:$T,7,FALSE),0)</f>
        <v>0</v>
      </c>
      <c r="E36" s="191">
        <f>IFERROR(VLOOKUP($C36,'4. PY Ending Balances'!$C:$J,3,FALSE),0)-IFERROR(VLOOKUP($C36,'1. Rpt 18s (non-CSU)'!$H:$T,8,FALSE),0)</f>
        <v>0</v>
      </c>
      <c r="F36" s="191">
        <f>IFERROR(VLOOKUP($C36,'4. PY Ending Balances'!$C:$J,4,FALSE),0)-IFERROR(VLOOKUP($C36,'1. Rpt 18s (non-CSU)'!$H:$T,9,FALSE),0)</f>
        <v>0</v>
      </c>
      <c r="G36" s="192">
        <f>IFERROR(VLOOKUP($C36,'4. PY Ending Balances'!$C:$J,5,FALSE),0)-IFERROR(VLOOKUP($C36,'1. Rpt 18s (non-CSU)'!$H:$T,10,FALSE),0)</f>
        <v>0</v>
      </c>
      <c r="H36" s="643">
        <f>IFERROR(VLOOKUP($C36,'4. PY Ending Balances'!$C:$J,6,FALSE),0)-IFERROR(VLOOKUP($C36,'1. Rpt 18s (non-CSU)'!$H:$T,11,FALSE),0)</f>
        <v>0</v>
      </c>
      <c r="I36" s="643">
        <f>IFERROR(VLOOKUP($C36,'4. PY Ending Balances'!$C:$J,7,FALSE),0)-IFERROR(VLOOKUP($C36,'1. Rpt 18s (non-CSU)'!$H:$T,12,FALSE),0)</f>
        <v>0</v>
      </c>
      <c r="J36" s="648">
        <f>IFERROR(VLOOKUP($C36,'4. PY Ending Balances'!$C:$J,8,FALSE),0)-IFERROR(VLOOKUP($C36,'1. Rpt 18s (non-CSU)'!$H:$T,13,FALSE),0)</f>
        <v>0</v>
      </c>
    </row>
    <row r="37" spans="1:10" x14ac:dyDescent="0.2">
      <c r="A37" s="34" t="s">
        <v>137</v>
      </c>
      <c r="B37" s="34" t="s">
        <v>13</v>
      </c>
      <c r="C37" s="263" t="s">
        <v>5709</v>
      </c>
      <c r="D37" s="191">
        <f>IFERROR(VLOOKUP($C37,'4. PY Ending Balances'!$C:$J,2,FALSE),0)-IFERROR(VLOOKUP($C37,'1. Rpt 18s (non-CSU)'!$H:$T,7,FALSE),0)</f>
        <v>0</v>
      </c>
      <c r="E37" s="191">
        <f>IFERROR(VLOOKUP($C37,'4. PY Ending Balances'!$C:$J,3,FALSE),0)-IFERROR(VLOOKUP($C37,'1. Rpt 18s (non-CSU)'!$H:$T,8,FALSE),0)</f>
        <v>0</v>
      </c>
      <c r="F37" s="191">
        <f>IFERROR(VLOOKUP($C37,'4. PY Ending Balances'!$C:$J,4,FALSE),0)-IFERROR(VLOOKUP($C37,'1. Rpt 18s (non-CSU)'!$H:$T,9,FALSE),0)</f>
        <v>0</v>
      </c>
      <c r="G37" s="192">
        <f>IFERROR(VLOOKUP($C37,'4. PY Ending Balances'!$C:$J,5,FALSE),0)-IFERROR(VLOOKUP($C37,'1. Rpt 18s (non-CSU)'!$H:$T,10,FALSE),0)</f>
        <v>0</v>
      </c>
      <c r="H37" s="643">
        <f>IFERROR(VLOOKUP($C37,'4. PY Ending Balances'!$C:$J,6,FALSE),0)-IFERROR(VLOOKUP($C37,'1. Rpt 18s (non-CSU)'!$H:$T,11,FALSE),0)</f>
        <v>0</v>
      </c>
      <c r="I37" s="643">
        <f>IFERROR(VLOOKUP($C37,'4. PY Ending Balances'!$C:$J,7,FALSE),0)-IFERROR(VLOOKUP($C37,'1. Rpt 18s (non-CSU)'!$H:$T,12,FALSE),0)</f>
        <v>0</v>
      </c>
      <c r="J37" s="648">
        <f>IFERROR(VLOOKUP($C37,'4. PY Ending Balances'!$C:$J,8,FALSE),0)-IFERROR(VLOOKUP($C37,'1. Rpt 18s (non-CSU)'!$H:$T,13,FALSE),0)</f>
        <v>0</v>
      </c>
    </row>
    <row r="38" spans="1:10" x14ac:dyDescent="0.2">
      <c r="A38" s="34" t="s">
        <v>138</v>
      </c>
      <c r="B38" s="34" t="s">
        <v>13</v>
      </c>
      <c r="C38" s="263" t="s">
        <v>5710</v>
      </c>
      <c r="D38" s="191">
        <f>IFERROR(VLOOKUP($C38,'4. PY Ending Balances'!$C:$J,2,FALSE),0)-IFERROR(VLOOKUP($C38,'1. Rpt 18s (non-CSU)'!$H:$T,7,FALSE),0)</f>
        <v>0</v>
      </c>
      <c r="E38" s="191">
        <f>IFERROR(VLOOKUP($C38,'4. PY Ending Balances'!$C:$J,3,FALSE),0)-IFERROR(VLOOKUP($C38,'1. Rpt 18s (non-CSU)'!$H:$T,8,FALSE),0)</f>
        <v>0</v>
      </c>
      <c r="F38" s="191">
        <f>IFERROR(VLOOKUP($C38,'4. PY Ending Balances'!$C:$J,4,FALSE),0)-IFERROR(VLOOKUP($C38,'1. Rpt 18s (non-CSU)'!$H:$T,9,FALSE),0)</f>
        <v>0</v>
      </c>
      <c r="G38" s="192">
        <f>IFERROR(VLOOKUP($C38,'4. PY Ending Balances'!$C:$J,5,FALSE),0)-IFERROR(VLOOKUP($C38,'1. Rpt 18s (non-CSU)'!$H:$T,10,FALSE),0)</f>
        <v>0</v>
      </c>
      <c r="H38" s="643">
        <f>IFERROR(VLOOKUP($C38,'4. PY Ending Balances'!$C:$J,6,FALSE),0)-IFERROR(VLOOKUP($C38,'1. Rpt 18s (non-CSU)'!$H:$T,11,FALSE),0)</f>
        <v>0</v>
      </c>
      <c r="I38" s="643">
        <f>IFERROR(VLOOKUP($C38,'4. PY Ending Balances'!$C:$J,7,FALSE),0)-IFERROR(VLOOKUP($C38,'1. Rpt 18s (non-CSU)'!$H:$T,12,FALSE),0)</f>
        <v>0</v>
      </c>
      <c r="J38" s="648">
        <f>IFERROR(VLOOKUP($C38,'4. PY Ending Balances'!$C:$J,8,FALSE),0)-IFERROR(VLOOKUP($C38,'1. Rpt 18s (non-CSU)'!$H:$T,13,FALSE),0)</f>
        <v>0</v>
      </c>
    </row>
    <row r="39" spans="1:10" x14ac:dyDescent="0.2">
      <c r="A39" s="34" t="s">
        <v>138</v>
      </c>
      <c r="B39" s="34" t="s">
        <v>63</v>
      </c>
      <c r="C39" s="263" t="s">
        <v>5711</v>
      </c>
      <c r="D39" s="191">
        <f>IFERROR(VLOOKUP($C39,'4. PY Ending Balances'!$C:$J,2,FALSE),0)-IFERROR(VLOOKUP($C39,'1. Rpt 18s (non-CSU)'!$H:$T,7,FALSE),0)</f>
        <v>0</v>
      </c>
      <c r="E39" s="191">
        <f>IFERROR(VLOOKUP($C39,'4. PY Ending Balances'!$C:$J,3,FALSE),0)-IFERROR(VLOOKUP($C39,'1. Rpt 18s (non-CSU)'!$H:$T,8,FALSE),0)</f>
        <v>0</v>
      </c>
      <c r="F39" s="191">
        <f>IFERROR(VLOOKUP($C39,'4. PY Ending Balances'!$C:$J,4,FALSE),0)-IFERROR(VLOOKUP($C39,'1. Rpt 18s (non-CSU)'!$H:$T,9,FALSE),0)</f>
        <v>0</v>
      </c>
      <c r="G39" s="192">
        <f>IFERROR(VLOOKUP($C39,'4. PY Ending Balances'!$C:$J,5,FALSE),0)-IFERROR(VLOOKUP($C39,'1. Rpt 18s (non-CSU)'!$H:$T,10,FALSE),0)</f>
        <v>0</v>
      </c>
      <c r="H39" s="643">
        <f>IFERROR(VLOOKUP($C39,'4. PY Ending Balances'!$C:$J,6,FALSE),0)-IFERROR(VLOOKUP($C39,'1. Rpt 18s (non-CSU)'!$H:$T,11,FALSE),0)</f>
        <v>0</v>
      </c>
      <c r="I39" s="643">
        <f>IFERROR(VLOOKUP($C39,'4. PY Ending Balances'!$C:$J,7,FALSE),0)-IFERROR(VLOOKUP($C39,'1. Rpt 18s (non-CSU)'!$H:$T,12,FALSE),0)</f>
        <v>0</v>
      </c>
      <c r="J39" s="648">
        <f>IFERROR(VLOOKUP($C39,'4. PY Ending Balances'!$C:$J,8,FALSE),0)-IFERROR(VLOOKUP($C39,'1. Rpt 18s (non-CSU)'!$H:$T,13,FALSE),0)</f>
        <v>0</v>
      </c>
    </row>
    <row r="40" spans="1:10" x14ac:dyDescent="0.2">
      <c r="A40" s="35" t="s">
        <v>138</v>
      </c>
      <c r="B40" s="32" t="s">
        <v>139</v>
      </c>
      <c r="C40" s="263" t="s">
        <v>5712</v>
      </c>
      <c r="D40" s="191">
        <f>IFERROR(VLOOKUP($C40,'4. PY Ending Balances'!$C:$J,2,FALSE),0)-IFERROR(VLOOKUP($C40,'1. Rpt 18s (non-CSU)'!$H:$T,7,FALSE),0)</f>
        <v>0</v>
      </c>
      <c r="E40" s="191">
        <f>IFERROR(VLOOKUP($C40,'4. PY Ending Balances'!$C:$J,3,FALSE),0)-IFERROR(VLOOKUP($C40,'1. Rpt 18s (non-CSU)'!$H:$T,8,FALSE),0)</f>
        <v>0</v>
      </c>
      <c r="F40" s="191">
        <f>IFERROR(VLOOKUP($C40,'4. PY Ending Balances'!$C:$J,4,FALSE),0)-IFERROR(VLOOKUP($C40,'1. Rpt 18s (non-CSU)'!$H:$T,9,FALSE),0)</f>
        <v>0</v>
      </c>
      <c r="G40" s="192">
        <f>IFERROR(VLOOKUP($C40,'4. PY Ending Balances'!$C:$J,5,FALSE),0)-IFERROR(VLOOKUP($C40,'1. Rpt 18s (non-CSU)'!$H:$T,10,FALSE),0)</f>
        <v>0</v>
      </c>
      <c r="H40" s="643">
        <f>IFERROR(VLOOKUP($C40,'4. PY Ending Balances'!$C:$J,6,FALSE),0)-IFERROR(VLOOKUP($C40,'1. Rpt 18s (non-CSU)'!$H:$T,11,FALSE),0)</f>
        <v>0</v>
      </c>
      <c r="I40" s="643">
        <f>IFERROR(VLOOKUP($C40,'4. PY Ending Balances'!$C:$J,7,FALSE),0)-IFERROR(VLOOKUP($C40,'1. Rpt 18s (non-CSU)'!$H:$T,12,FALSE),0)</f>
        <v>0</v>
      </c>
      <c r="J40" s="648">
        <f>IFERROR(VLOOKUP($C40,'4. PY Ending Balances'!$C:$J,8,FALSE),0)-IFERROR(VLOOKUP($C40,'1. Rpt 18s (non-CSU)'!$H:$T,13,FALSE),0)</f>
        <v>0</v>
      </c>
    </row>
    <row r="41" spans="1:10" x14ac:dyDescent="0.2">
      <c r="A41" s="34" t="s">
        <v>140</v>
      </c>
      <c r="B41" s="34" t="s">
        <v>13</v>
      </c>
      <c r="C41" s="263" t="s">
        <v>5713</v>
      </c>
      <c r="D41" s="191">
        <f>IFERROR(VLOOKUP($C41,'4. PY Ending Balances'!$C:$J,2,FALSE),0)-IFERROR(VLOOKUP($C41,'1. Rpt 18s (non-CSU)'!$H:$T,7,FALSE),0)</f>
        <v>0</v>
      </c>
      <c r="E41" s="191">
        <f>IFERROR(VLOOKUP($C41,'4. PY Ending Balances'!$C:$J,3,FALSE),0)-IFERROR(VLOOKUP($C41,'1. Rpt 18s (non-CSU)'!$H:$T,8,FALSE),0)</f>
        <v>0</v>
      </c>
      <c r="F41" s="191">
        <f>IFERROR(VLOOKUP($C41,'4. PY Ending Balances'!$C:$J,4,FALSE),0)-IFERROR(VLOOKUP($C41,'1. Rpt 18s (non-CSU)'!$H:$T,9,FALSE),0)</f>
        <v>0</v>
      </c>
      <c r="G41" s="192">
        <f>IFERROR(VLOOKUP($C41,'4. PY Ending Balances'!$C:$J,5,FALSE),0)-IFERROR(VLOOKUP($C41,'1. Rpt 18s (non-CSU)'!$H:$T,10,FALSE),0)</f>
        <v>0</v>
      </c>
      <c r="H41" s="643">
        <f>IFERROR(VLOOKUP($C41,'4. PY Ending Balances'!$C:$J,6,FALSE),0)-IFERROR(VLOOKUP($C41,'1. Rpt 18s (non-CSU)'!$H:$T,11,FALSE),0)</f>
        <v>0</v>
      </c>
      <c r="I41" s="643">
        <f>IFERROR(VLOOKUP($C41,'4. PY Ending Balances'!$C:$J,7,FALSE),0)-IFERROR(VLOOKUP($C41,'1. Rpt 18s (non-CSU)'!$H:$T,12,FALSE),0)</f>
        <v>0</v>
      </c>
      <c r="J41" s="648">
        <f>IFERROR(VLOOKUP($C41,'4. PY Ending Balances'!$C:$J,8,FALSE),0)-IFERROR(VLOOKUP($C41,'1. Rpt 18s (non-CSU)'!$H:$T,13,FALSE),0)</f>
        <v>0</v>
      </c>
    </row>
    <row r="42" spans="1:10" x14ac:dyDescent="0.2">
      <c r="A42" s="34" t="s">
        <v>140</v>
      </c>
      <c r="B42" s="34" t="s">
        <v>141</v>
      </c>
      <c r="C42" s="263" t="s">
        <v>5714</v>
      </c>
      <c r="D42" s="191">
        <f>IFERROR(VLOOKUP($C42,'4. PY Ending Balances'!$C:$J,2,FALSE),0)-IFERROR(VLOOKUP($C42,'1. Rpt 18s (non-CSU)'!$H:$T,7,FALSE),0)</f>
        <v>0</v>
      </c>
      <c r="E42" s="191">
        <f>IFERROR(VLOOKUP($C42,'4. PY Ending Balances'!$C:$J,3,FALSE),0)-IFERROR(VLOOKUP($C42,'1. Rpt 18s (non-CSU)'!$H:$T,8,FALSE),0)</f>
        <v>0</v>
      </c>
      <c r="F42" s="191">
        <f>IFERROR(VLOOKUP($C42,'4. PY Ending Balances'!$C:$J,4,FALSE),0)-IFERROR(VLOOKUP($C42,'1. Rpt 18s (non-CSU)'!$H:$T,9,FALSE),0)</f>
        <v>0</v>
      </c>
      <c r="G42" s="192">
        <f>IFERROR(VLOOKUP($C42,'4. PY Ending Balances'!$C:$J,5,FALSE),0)-IFERROR(VLOOKUP($C42,'1. Rpt 18s (non-CSU)'!$H:$T,10,FALSE),0)</f>
        <v>0</v>
      </c>
      <c r="H42" s="643">
        <f>IFERROR(VLOOKUP($C42,'4. PY Ending Balances'!$C:$J,6,FALSE),0)-IFERROR(VLOOKUP($C42,'1. Rpt 18s (non-CSU)'!$H:$T,11,FALSE),0)</f>
        <v>0</v>
      </c>
      <c r="I42" s="643">
        <f>IFERROR(VLOOKUP($C42,'4. PY Ending Balances'!$C:$J,7,FALSE),0)-IFERROR(VLOOKUP($C42,'1. Rpt 18s (non-CSU)'!$H:$T,12,FALSE),0)</f>
        <v>0</v>
      </c>
      <c r="J42" s="648">
        <f>IFERROR(VLOOKUP($C42,'4. PY Ending Balances'!$C:$J,8,FALSE),0)-IFERROR(VLOOKUP($C42,'1. Rpt 18s (non-CSU)'!$H:$T,13,FALSE),0)</f>
        <v>0</v>
      </c>
    </row>
    <row r="43" spans="1:10" x14ac:dyDescent="0.2">
      <c r="A43" s="34" t="s">
        <v>140</v>
      </c>
      <c r="B43" s="34" t="s">
        <v>142</v>
      </c>
      <c r="C43" s="263" t="s">
        <v>5715</v>
      </c>
      <c r="D43" s="191">
        <f>IFERROR(VLOOKUP($C43,'4. PY Ending Balances'!$C:$J,2,FALSE),0)-IFERROR(VLOOKUP($C43,'1. Rpt 18s (non-CSU)'!$H:$T,7,FALSE),0)</f>
        <v>0</v>
      </c>
      <c r="E43" s="191">
        <f>IFERROR(VLOOKUP($C43,'4. PY Ending Balances'!$C:$J,3,FALSE),0)-IFERROR(VLOOKUP($C43,'1. Rpt 18s (non-CSU)'!$H:$T,8,FALSE),0)</f>
        <v>0</v>
      </c>
      <c r="F43" s="191">
        <f>IFERROR(VLOOKUP($C43,'4. PY Ending Balances'!$C:$J,4,FALSE),0)-IFERROR(VLOOKUP($C43,'1. Rpt 18s (non-CSU)'!$H:$T,9,FALSE),0)</f>
        <v>0</v>
      </c>
      <c r="G43" s="192">
        <f>IFERROR(VLOOKUP($C43,'4. PY Ending Balances'!$C:$J,5,FALSE),0)-IFERROR(VLOOKUP($C43,'1. Rpt 18s (non-CSU)'!$H:$T,10,FALSE),0)</f>
        <v>0</v>
      </c>
      <c r="H43" s="643">
        <f>IFERROR(VLOOKUP($C43,'4. PY Ending Balances'!$C:$J,6,FALSE),0)-IFERROR(VLOOKUP($C43,'1. Rpt 18s (non-CSU)'!$H:$T,11,FALSE),0)</f>
        <v>0</v>
      </c>
      <c r="I43" s="643">
        <f>IFERROR(VLOOKUP($C43,'4. PY Ending Balances'!$C:$J,7,FALSE),0)-IFERROR(VLOOKUP($C43,'1. Rpt 18s (non-CSU)'!$H:$T,12,FALSE),0)</f>
        <v>0</v>
      </c>
      <c r="J43" s="648">
        <f>IFERROR(VLOOKUP($C43,'4. PY Ending Balances'!$C:$J,8,FALSE),0)-IFERROR(VLOOKUP($C43,'1. Rpt 18s (non-CSU)'!$H:$T,13,FALSE),0)</f>
        <v>0</v>
      </c>
    </row>
    <row r="44" spans="1:10" x14ac:dyDescent="0.2">
      <c r="A44" s="34" t="s">
        <v>140</v>
      </c>
      <c r="B44" s="34" t="s">
        <v>63</v>
      </c>
      <c r="C44" s="263" t="s">
        <v>5716</v>
      </c>
      <c r="D44" s="191">
        <f>IFERROR(VLOOKUP($C44,'4. PY Ending Balances'!$C:$J,2,FALSE),0)-IFERROR(VLOOKUP($C44,'1. Rpt 18s (non-CSU)'!$H:$T,7,FALSE),0)</f>
        <v>0</v>
      </c>
      <c r="E44" s="191">
        <f>IFERROR(VLOOKUP($C44,'4. PY Ending Balances'!$C:$J,3,FALSE),0)-IFERROR(VLOOKUP($C44,'1. Rpt 18s (non-CSU)'!$H:$T,8,FALSE),0)</f>
        <v>0</v>
      </c>
      <c r="F44" s="191">
        <f>IFERROR(VLOOKUP($C44,'4. PY Ending Balances'!$C:$J,4,FALSE),0)-IFERROR(VLOOKUP($C44,'1. Rpt 18s (non-CSU)'!$H:$T,9,FALSE),0)</f>
        <v>0</v>
      </c>
      <c r="G44" s="192">
        <f>IFERROR(VLOOKUP($C44,'4. PY Ending Balances'!$C:$J,5,FALSE),0)-IFERROR(VLOOKUP($C44,'1. Rpt 18s (non-CSU)'!$H:$T,10,FALSE),0)</f>
        <v>0</v>
      </c>
      <c r="H44" s="643">
        <f>IFERROR(VLOOKUP($C44,'4. PY Ending Balances'!$C:$J,6,FALSE),0)-IFERROR(VLOOKUP($C44,'1. Rpt 18s (non-CSU)'!$H:$T,11,FALSE),0)</f>
        <v>0</v>
      </c>
      <c r="I44" s="643">
        <f>IFERROR(VLOOKUP($C44,'4. PY Ending Balances'!$C:$J,7,FALSE),0)-IFERROR(VLOOKUP($C44,'1. Rpt 18s (non-CSU)'!$H:$T,12,FALSE),0)</f>
        <v>0</v>
      </c>
      <c r="J44" s="648">
        <f>IFERROR(VLOOKUP($C44,'4. PY Ending Balances'!$C:$J,8,FALSE),0)-IFERROR(VLOOKUP($C44,'1. Rpt 18s (non-CSU)'!$H:$T,13,FALSE),0)</f>
        <v>0</v>
      </c>
    </row>
    <row r="45" spans="1:10" x14ac:dyDescent="0.2">
      <c r="A45" s="35" t="s">
        <v>140</v>
      </c>
      <c r="B45" s="32" t="s">
        <v>143</v>
      </c>
      <c r="C45" s="263" t="s">
        <v>5717</v>
      </c>
      <c r="D45" s="191">
        <f>IFERROR(VLOOKUP($C45,'4. PY Ending Balances'!$C:$J,2,FALSE),0)-IFERROR(VLOOKUP($C45,'1. Rpt 18s (non-CSU)'!$H:$T,7,FALSE),0)</f>
        <v>0</v>
      </c>
      <c r="E45" s="191">
        <f>IFERROR(VLOOKUP($C45,'4. PY Ending Balances'!$C:$J,3,FALSE),0)-IFERROR(VLOOKUP($C45,'1. Rpt 18s (non-CSU)'!$H:$T,8,FALSE),0)</f>
        <v>0</v>
      </c>
      <c r="F45" s="191">
        <f>IFERROR(VLOOKUP($C45,'4. PY Ending Balances'!$C:$J,4,FALSE),0)-IFERROR(VLOOKUP($C45,'1. Rpt 18s (non-CSU)'!$H:$T,9,FALSE),0)</f>
        <v>0</v>
      </c>
      <c r="G45" s="192">
        <f>IFERROR(VLOOKUP($C45,'4. PY Ending Balances'!$C:$J,5,FALSE),0)-IFERROR(VLOOKUP($C45,'1. Rpt 18s (non-CSU)'!$H:$T,10,FALSE),0)</f>
        <v>0</v>
      </c>
      <c r="H45" s="643">
        <f>IFERROR(VLOOKUP($C45,'4. PY Ending Balances'!$C:$J,6,FALSE),0)-IFERROR(VLOOKUP($C45,'1. Rpt 18s (non-CSU)'!$H:$T,11,FALSE),0)</f>
        <v>0</v>
      </c>
      <c r="I45" s="643">
        <f>IFERROR(VLOOKUP($C45,'4. PY Ending Balances'!$C:$J,7,FALSE),0)-IFERROR(VLOOKUP($C45,'1. Rpt 18s (non-CSU)'!$H:$T,12,FALSE),0)</f>
        <v>0</v>
      </c>
      <c r="J45" s="648">
        <f>IFERROR(VLOOKUP($C45,'4. PY Ending Balances'!$C:$J,8,FALSE),0)-IFERROR(VLOOKUP($C45,'1. Rpt 18s (non-CSU)'!$H:$T,13,FALSE),0)</f>
        <v>0</v>
      </c>
    </row>
    <row r="46" spans="1:10" x14ac:dyDescent="0.2">
      <c r="A46" s="34" t="s">
        <v>140</v>
      </c>
      <c r="B46" s="34" t="s">
        <v>144</v>
      </c>
      <c r="C46" s="263" t="s">
        <v>5718</v>
      </c>
      <c r="D46" s="191">
        <f>IFERROR(VLOOKUP($C46,'4. PY Ending Balances'!$C:$J,2,FALSE),0)-IFERROR(VLOOKUP($C46,'1. Rpt 18s (non-CSU)'!$H:$T,7,FALSE),0)</f>
        <v>0</v>
      </c>
      <c r="E46" s="191">
        <f>IFERROR(VLOOKUP($C46,'4. PY Ending Balances'!$C:$J,3,FALSE),0)-IFERROR(VLOOKUP($C46,'1. Rpt 18s (non-CSU)'!$H:$T,8,FALSE),0)</f>
        <v>0</v>
      </c>
      <c r="F46" s="191">
        <f>IFERROR(VLOOKUP($C46,'4. PY Ending Balances'!$C:$J,4,FALSE),0)-IFERROR(VLOOKUP($C46,'1. Rpt 18s (non-CSU)'!$H:$T,9,FALSE),0)</f>
        <v>0</v>
      </c>
      <c r="G46" s="192">
        <f>IFERROR(VLOOKUP($C46,'4. PY Ending Balances'!$C:$J,5,FALSE),0)-IFERROR(VLOOKUP($C46,'1. Rpt 18s (non-CSU)'!$H:$T,10,FALSE),0)</f>
        <v>0</v>
      </c>
      <c r="H46" s="643">
        <f>IFERROR(VLOOKUP($C46,'4. PY Ending Balances'!$C:$J,6,FALSE),0)-IFERROR(VLOOKUP($C46,'1. Rpt 18s (non-CSU)'!$H:$T,11,FALSE),0)</f>
        <v>0</v>
      </c>
      <c r="I46" s="643">
        <f>IFERROR(VLOOKUP($C46,'4. PY Ending Balances'!$C:$J,7,FALSE),0)-IFERROR(VLOOKUP($C46,'1. Rpt 18s (non-CSU)'!$H:$T,12,FALSE),0)</f>
        <v>0</v>
      </c>
      <c r="J46" s="648">
        <f>IFERROR(VLOOKUP($C46,'4. PY Ending Balances'!$C:$J,8,FALSE),0)-IFERROR(VLOOKUP($C46,'1. Rpt 18s (non-CSU)'!$H:$T,13,FALSE),0)</f>
        <v>0</v>
      </c>
    </row>
    <row r="47" spans="1:10" x14ac:dyDescent="0.2">
      <c r="A47" s="34" t="s">
        <v>140</v>
      </c>
      <c r="B47" s="34" t="s">
        <v>5588</v>
      </c>
      <c r="C47" s="263" t="s">
        <v>5719</v>
      </c>
      <c r="D47" s="191">
        <f>IFERROR(VLOOKUP($C47,'4. PY Ending Balances'!$C:$J,2,FALSE),0)-IFERROR(VLOOKUP($C47,'1. Rpt 18s (non-CSU)'!$H:$T,7,FALSE),0)</f>
        <v>0</v>
      </c>
      <c r="E47" s="191">
        <f>IFERROR(VLOOKUP($C47,'4. PY Ending Balances'!$C:$J,3,FALSE),0)-IFERROR(VLOOKUP($C47,'1. Rpt 18s (non-CSU)'!$H:$T,8,FALSE),0)</f>
        <v>0</v>
      </c>
      <c r="F47" s="191">
        <f>IFERROR(VLOOKUP($C47,'4. PY Ending Balances'!$C:$J,4,FALSE),0)-IFERROR(VLOOKUP($C47,'1. Rpt 18s (non-CSU)'!$H:$T,9,FALSE),0)</f>
        <v>0</v>
      </c>
      <c r="G47" s="192">
        <f>IFERROR(VLOOKUP($C47,'4. PY Ending Balances'!$C:$J,5,FALSE),0)-IFERROR(VLOOKUP($C47,'1. Rpt 18s (non-CSU)'!$H:$T,10,FALSE),0)</f>
        <v>0</v>
      </c>
      <c r="H47" s="643">
        <f>IFERROR(VLOOKUP($C47,'4. PY Ending Balances'!$C:$J,6,FALSE),0)-IFERROR(VLOOKUP($C47,'1. Rpt 18s (non-CSU)'!$H:$T,11,FALSE),0)</f>
        <v>0</v>
      </c>
      <c r="I47" s="643">
        <f>IFERROR(VLOOKUP($C47,'4. PY Ending Balances'!$C:$J,7,FALSE),0)-IFERROR(VLOOKUP($C47,'1. Rpt 18s (non-CSU)'!$H:$T,12,FALSE),0)</f>
        <v>0</v>
      </c>
      <c r="J47" s="648">
        <f>IFERROR(VLOOKUP($C47,'4. PY Ending Balances'!$C:$J,8,FALSE),0)-IFERROR(VLOOKUP($C47,'1. Rpt 18s (non-CSU)'!$H:$T,13,FALSE),0)</f>
        <v>0</v>
      </c>
    </row>
    <row r="48" spans="1:10" x14ac:dyDescent="0.2">
      <c r="A48" s="35" t="s">
        <v>146</v>
      </c>
      <c r="B48" s="32" t="s">
        <v>13</v>
      </c>
      <c r="C48" s="263" t="s">
        <v>5720</v>
      </c>
      <c r="D48" s="191">
        <f>IFERROR(VLOOKUP($C48,'4. PY Ending Balances'!$C:$J,2,FALSE),0)-IFERROR(VLOOKUP($C48,'1. Rpt 18s (non-CSU)'!$H:$T,7,FALSE),0)</f>
        <v>0</v>
      </c>
      <c r="E48" s="191">
        <f>IFERROR(VLOOKUP($C48,'4. PY Ending Balances'!$C:$J,3,FALSE),0)-IFERROR(VLOOKUP($C48,'1. Rpt 18s (non-CSU)'!$H:$T,8,FALSE),0)</f>
        <v>0</v>
      </c>
      <c r="F48" s="191">
        <f>IFERROR(VLOOKUP($C48,'4. PY Ending Balances'!$C:$J,4,FALSE),0)-IFERROR(VLOOKUP($C48,'1. Rpt 18s (non-CSU)'!$H:$T,9,FALSE),0)</f>
        <v>0</v>
      </c>
      <c r="G48" s="192">
        <f>IFERROR(VLOOKUP($C48,'4. PY Ending Balances'!$C:$J,5,FALSE),0)-IFERROR(VLOOKUP($C48,'1. Rpt 18s (non-CSU)'!$H:$T,10,FALSE),0)</f>
        <v>0</v>
      </c>
      <c r="H48" s="643">
        <f>IFERROR(VLOOKUP($C48,'4. PY Ending Balances'!$C:$J,6,FALSE),0)-IFERROR(VLOOKUP($C48,'1. Rpt 18s (non-CSU)'!$H:$T,11,FALSE),0)</f>
        <v>0</v>
      </c>
      <c r="I48" s="643">
        <f>IFERROR(VLOOKUP($C48,'4. PY Ending Balances'!$C:$J,7,FALSE),0)-IFERROR(VLOOKUP($C48,'1. Rpt 18s (non-CSU)'!$H:$T,12,FALSE),0)</f>
        <v>0</v>
      </c>
      <c r="J48" s="648">
        <f>IFERROR(VLOOKUP($C48,'4. PY Ending Balances'!$C:$J,8,FALSE),0)-IFERROR(VLOOKUP($C48,'1. Rpt 18s (non-CSU)'!$H:$T,13,FALSE),0)</f>
        <v>0</v>
      </c>
    </row>
    <row r="49" spans="1:10" x14ac:dyDescent="0.2">
      <c r="A49" s="276" t="s">
        <v>146</v>
      </c>
      <c r="B49" s="276" t="s">
        <v>147</v>
      </c>
      <c r="C49" s="263" t="s">
        <v>5721</v>
      </c>
      <c r="D49" s="191">
        <f>IFERROR(VLOOKUP($C49,'4. PY Ending Balances'!$C:$J,2,FALSE),0)-IFERROR(VLOOKUP($C49,'1. Rpt 18s (non-CSU)'!$H:$T,7,FALSE),0)</f>
        <v>0</v>
      </c>
      <c r="E49" s="191">
        <f>IFERROR(VLOOKUP($C49,'4. PY Ending Balances'!$C:$J,3,FALSE),0)-IFERROR(VLOOKUP($C49,'1. Rpt 18s (non-CSU)'!$H:$T,8,FALSE),0)</f>
        <v>0</v>
      </c>
      <c r="F49" s="191">
        <f>IFERROR(VLOOKUP($C49,'4. PY Ending Balances'!$C:$J,4,FALSE),0)-IFERROR(VLOOKUP($C49,'1. Rpt 18s (non-CSU)'!$H:$T,9,FALSE),0)</f>
        <v>0</v>
      </c>
      <c r="G49" s="192">
        <f>IFERROR(VLOOKUP($C49,'4. PY Ending Balances'!$C:$J,5,FALSE),0)-IFERROR(VLOOKUP($C49,'1. Rpt 18s (non-CSU)'!$H:$T,10,FALSE),0)</f>
        <v>0</v>
      </c>
      <c r="H49" s="643">
        <f>IFERROR(VLOOKUP($C49,'4. PY Ending Balances'!$C:$J,6,FALSE),0)-IFERROR(VLOOKUP($C49,'1. Rpt 18s (non-CSU)'!$H:$T,11,FALSE),0)</f>
        <v>0</v>
      </c>
      <c r="I49" s="643">
        <f>IFERROR(VLOOKUP($C49,'4. PY Ending Balances'!$C:$J,7,FALSE),0)-IFERROR(VLOOKUP($C49,'1. Rpt 18s (non-CSU)'!$H:$T,12,FALSE),0)</f>
        <v>0</v>
      </c>
      <c r="J49" s="648">
        <f>IFERROR(VLOOKUP($C49,'4. PY Ending Balances'!$C:$J,8,FALSE),0)-IFERROR(VLOOKUP($C49,'1. Rpt 18s (non-CSU)'!$H:$T,13,FALSE),0)</f>
        <v>0</v>
      </c>
    </row>
    <row r="50" spans="1:10" x14ac:dyDescent="0.2">
      <c r="A50" s="34" t="s">
        <v>146</v>
      </c>
      <c r="B50" s="34" t="s">
        <v>148</v>
      </c>
      <c r="C50" s="263" t="s">
        <v>5722</v>
      </c>
      <c r="D50" s="191">
        <f>IFERROR(VLOOKUP($C50,'4. PY Ending Balances'!$C:$J,2,FALSE),0)-IFERROR(VLOOKUP($C50,'1. Rpt 18s (non-CSU)'!$H:$T,7,FALSE),0)</f>
        <v>0</v>
      </c>
      <c r="E50" s="191">
        <f>IFERROR(VLOOKUP($C50,'4. PY Ending Balances'!$C:$J,3,FALSE),0)-IFERROR(VLOOKUP($C50,'1. Rpt 18s (non-CSU)'!$H:$T,8,FALSE),0)</f>
        <v>0</v>
      </c>
      <c r="F50" s="191">
        <f>IFERROR(VLOOKUP($C50,'4. PY Ending Balances'!$C:$J,4,FALSE),0)-IFERROR(VLOOKUP($C50,'1. Rpt 18s (non-CSU)'!$H:$T,9,FALSE),0)</f>
        <v>0</v>
      </c>
      <c r="G50" s="192">
        <f>IFERROR(VLOOKUP($C50,'4. PY Ending Balances'!$C:$J,5,FALSE),0)-IFERROR(VLOOKUP($C50,'1. Rpt 18s (non-CSU)'!$H:$T,10,FALSE),0)</f>
        <v>0</v>
      </c>
      <c r="H50" s="643">
        <f>IFERROR(VLOOKUP($C50,'4. PY Ending Balances'!$C:$J,6,FALSE),0)-IFERROR(VLOOKUP($C50,'1. Rpt 18s (non-CSU)'!$H:$T,11,FALSE),0)</f>
        <v>0</v>
      </c>
      <c r="I50" s="643">
        <f>IFERROR(VLOOKUP($C50,'4. PY Ending Balances'!$C:$J,7,FALSE),0)-IFERROR(VLOOKUP($C50,'1. Rpt 18s (non-CSU)'!$H:$T,12,FALSE),0)</f>
        <v>0</v>
      </c>
      <c r="J50" s="648">
        <f>IFERROR(VLOOKUP($C50,'4. PY Ending Balances'!$C:$J,8,FALSE),0)-IFERROR(VLOOKUP($C50,'1. Rpt 18s (non-CSU)'!$H:$T,13,FALSE),0)</f>
        <v>0</v>
      </c>
    </row>
    <row r="51" spans="1:10" x14ac:dyDescent="0.2">
      <c r="A51" s="274" t="s">
        <v>146</v>
      </c>
      <c r="B51" s="275" t="s">
        <v>129</v>
      </c>
      <c r="C51" s="263" t="s">
        <v>5723</v>
      </c>
      <c r="D51" s="191">
        <f>IFERROR(VLOOKUP($C51,'4. PY Ending Balances'!$C:$J,2,FALSE),0)-IFERROR(VLOOKUP($C51,'1. Rpt 18s (non-CSU)'!$H:$T,7,FALSE),0)</f>
        <v>0</v>
      </c>
      <c r="E51" s="191">
        <f>IFERROR(VLOOKUP($C51,'4. PY Ending Balances'!$C:$J,3,FALSE),0)-IFERROR(VLOOKUP($C51,'1. Rpt 18s (non-CSU)'!$H:$T,8,FALSE),0)</f>
        <v>0</v>
      </c>
      <c r="F51" s="191">
        <f>IFERROR(VLOOKUP($C51,'4. PY Ending Balances'!$C:$J,4,FALSE),0)-IFERROR(VLOOKUP($C51,'1. Rpt 18s (non-CSU)'!$H:$T,9,FALSE),0)</f>
        <v>0</v>
      </c>
      <c r="G51" s="192">
        <f>IFERROR(VLOOKUP($C51,'4. PY Ending Balances'!$C:$J,5,FALSE),0)-IFERROR(VLOOKUP($C51,'1. Rpt 18s (non-CSU)'!$H:$T,10,FALSE),0)</f>
        <v>0</v>
      </c>
      <c r="H51" s="643">
        <f>IFERROR(VLOOKUP($C51,'4. PY Ending Balances'!$C:$J,6,FALSE),0)-IFERROR(VLOOKUP($C51,'1. Rpt 18s (non-CSU)'!$H:$T,11,FALSE),0)</f>
        <v>0</v>
      </c>
      <c r="I51" s="643">
        <f>IFERROR(VLOOKUP($C51,'4. PY Ending Balances'!$C:$J,7,FALSE),0)-IFERROR(VLOOKUP($C51,'1. Rpt 18s (non-CSU)'!$H:$T,12,FALSE),0)</f>
        <v>0</v>
      </c>
      <c r="J51" s="648">
        <f>IFERROR(VLOOKUP($C51,'4. PY Ending Balances'!$C:$J,8,FALSE),0)-IFERROR(VLOOKUP($C51,'1. Rpt 18s (non-CSU)'!$H:$T,13,FALSE),0)</f>
        <v>0</v>
      </c>
    </row>
    <row r="52" spans="1:10" x14ac:dyDescent="0.2">
      <c r="A52" s="35" t="s">
        <v>146</v>
      </c>
      <c r="B52" s="32" t="s">
        <v>149</v>
      </c>
      <c r="C52" s="263" t="s">
        <v>5724</v>
      </c>
      <c r="D52" s="191">
        <f>IFERROR(VLOOKUP($C52,'4. PY Ending Balances'!$C:$J,2,FALSE),0)-IFERROR(VLOOKUP($C52,'1. Rpt 18s (non-CSU)'!$H:$T,7,FALSE),0)</f>
        <v>0</v>
      </c>
      <c r="E52" s="191">
        <f>IFERROR(VLOOKUP($C52,'4. PY Ending Balances'!$C:$J,3,FALSE),0)-IFERROR(VLOOKUP($C52,'1. Rpt 18s (non-CSU)'!$H:$T,8,FALSE),0)</f>
        <v>0</v>
      </c>
      <c r="F52" s="191">
        <f>IFERROR(VLOOKUP($C52,'4. PY Ending Balances'!$C:$J,4,FALSE),0)-IFERROR(VLOOKUP($C52,'1. Rpt 18s (non-CSU)'!$H:$T,9,FALSE),0)</f>
        <v>0</v>
      </c>
      <c r="G52" s="192">
        <f>IFERROR(VLOOKUP($C52,'4. PY Ending Balances'!$C:$J,5,FALSE),0)-IFERROR(VLOOKUP($C52,'1. Rpt 18s (non-CSU)'!$H:$T,10,FALSE),0)</f>
        <v>0</v>
      </c>
      <c r="H52" s="643">
        <f>IFERROR(VLOOKUP($C52,'4. PY Ending Balances'!$C:$J,6,FALSE),0)-IFERROR(VLOOKUP($C52,'1. Rpt 18s (non-CSU)'!$H:$T,11,FALSE),0)</f>
        <v>0</v>
      </c>
      <c r="I52" s="643">
        <f>IFERROR(VLOOKUP($C52,'4. PY Ending Balances'!$C:$J,7,FALSE),0)-IFERROR(VLOOKUP($C52,'1. Rpt 18s (non-CSU)'!$H:$T,12,FALSE),0)</f>
        <v>0</v>
      </c>
      <c r="J52" s="648">
        <f>IFERROR(VLOOKUP($C52,'4. PY Ending Balances'!$C:$J,8,FALSE),0)-IFERROR(VLOOKUP($C52,'1. Rpt 18s (non-CSU)'!$H:$T,13,FALSE),0)</f>
        <v>0</v>
      </c>
    </row>
    <row r="53" spans="1:10" x14ac:dyDescent="0.2">
      <c r="A53" s="276" t="s">
        <v>146</v>
      </c>
      <c r="B53" s="276" t="s">
        <v>150</v>
      </c>
      <c r="C53" s="263" t="s">
        <v>5725</v>
      </c>
      <c r="D53" s="191">
        <f>IFERROR(VLOOKUP($C53,'4. PY Ending Balances'!$C:$J,2,FALSE),0)-IFERROR(VLOOKUP($C53,'1. Rpt 18s (non-CSU)'!$H:$T,7,FALSE),0)</f>
        <v>0</v>
      </c>
      <c r="E53" s="191">
        <f>IFERROR(VLOOKUP($C53,'4. PY Ending Balances'!$C:$J,3,FALSE),0)-IFERROR(VLOOKUP($C53,'1. Rpt 18s (non-CSU)'!$H:$T,8,FALSE),0)</f>
        <v>0</v>
      </c>
      <c r="F53" s="191">
        <f>IFERROR(VLOOKUP($C53,'4. PY Ending Balances'!$C:$J,4,FALSE),0)-IFERROR(VLOOKUP($C53,'1. Rpt 18s (non-CSU)'!$H:$T,9,FALSE),0)</f>
        <v>0</v>
      </c>
      <c r="G53" s="192">
        <f>IFERROR(VLOOKUP($C53,'4. PY Ending Balances'!$C:$J,5,FALSE),0)-IFERROR(VLOOKUP($C53,'1. Rpt 18s (non-CSU)'!$H:$T,10,FALSE),0)</f>
        <v>0</v>
      </c>
      <c r="H53" s="643">
        <f>IFERROR(VLOOKUP($C53,'4. PY Ending Balances'!$C:$J,6,FALSE),0)-IFERROR(VLOOKUP($C53,'1. Rpt 18s (non-CSU)'!$H:$T,11,FALSE),0)</f>
        <v>0</v>
      </c>
      <c r="I53" s="643">
        <f>IFERROR(VLOOKUP($C53,'4. PY Ending Balances'!$C:$J,7,FALSE),0)-IFERROR(VLOOKUP($C53,'1. Rpt 18s (non-CSU)'!$H:$T,12,FALSE),0)</f>
        <v>0</v>
      </c>
      <c r="J53" s="648">
        <f>IFERROR(VLOOKUP($C53,'4. PY Ending Balances'!$C:$J,8,FALSE),0)-IFERROR(VLOOKUP($C53,'1. Rpt 18s (non-CSU)'!$H:$T,13,FALSE),0)</f>
        <v>0</v>
      </c>
    </row>
    <row r="54" spans="1:10" x14ac:dyDescent="0.2">
      <c r="A54" s="274" t="s">
        <v>146</v>
      </c>
      <c r="B54" s="275" t="s">
        <v>151</v>
      </c>
      <c r="C54" s="263" t="s">
        <v>5726</v>
      </c>
      <c r="D54" s="191">
        <f>IFERROR(VLOOKUP($C54,'4. PY Ending Balances'!$C:$J,2,FALSE),0)-IFERROR(VLOOKUP($C54,'1. Rpt 18s (non-CSU)'!$H:$T,7,FALSE),0)</f>
        <v>0</v>
      </c>
      <c r="E54" s="191">
        <f>IFERROR(VLOOKUP($C54,'4. PY Ending Balances'!$C:$J,3,FALSE),0)-IFERROR(VLOOKUP($C54,'1. Rpt 18s (non-CSU)'!$H:$T,8,FALSE),0)</f>
        <v>0</v>
      </c>
      <c r="F54" s="191">
        <f>IFERROR(VLOOKUP($C54,'4. PY Ending Balances'!$C:$J,4,FALSE),0)-IFERROR(VLOOKUP($C54,'1. Rpt 18s (non-CSU)'!$H:$T,9,FALSE),0)</f>
        <v>0</v>
      </c>
      <c r="G54" s="192">
        <f>IFERROR(VLOOKUP($C54,'4. PY Ending Balances'!$C:$J,5,FALSE),0)-IFERROR(VLOOKUP($C54,'1. Rpt 18s (non-CSU)'!$H:$T,10,FALSE),0)</f>
        <v>0</v>
      </c>
      <c r="H54" s="643">
        <f>IFERROR(VLOOKUP($C54,'4. PY Ending Balances'!$C:$J,6,FALSE),0)-IFERROR(VLOOKUP($C54,'1. Rpt 18s (non-CSU)'!$H:$T,11,FALSE),0)</f>
        <v>0</v>
      </c>
      <c r="I54" s="643">
        <f>IFERROR(VLOOKUP($C54,'4. PY Ending Balances'!$C:$J,7,FALSE),0)-IFERROR(VLOOKUP($C54,'1. Rpt 18s (non-CSU)'!$H:$T,12,FALSE),0)</f>
        <v>0</v>
      </c>
      <c r="J54" s="648">
        <f>IFERROR(VLOOKUP($C54,'4. PY Ending Balances'!$C:$J,8,FALSE),0)-IFERROR(VLOOKUP($C54,'1. Rpt 18s (non-CSU)'!$H:$T,13,FALSE),0)</f>
        <v>0</v>
      </c>
    </row>
    <row r="55" spans="1:10" x14ac:dyDescent="0.2">
      <c r="A55" s="35" t="s">
        <v>146</v>
      </c>
      <c r="B55" s="32" t="s">
        <v>152</v>
      </c>
      <c r="C55" s="263" t="s">
        <v>5727</v>
      </c>
      <c r="D55" s="191">
        <f>IFERROR(VLOOKUP($C55,'4. PY Ending Balances'!$C:$J,2,FALSE),0)-IFERROR(VLOOKUP($C55,'1. Rpt 18s (non-CSU)'!$H:$T,7,FALSE),0)</f>
        <v>0</v>
      </c>
      <c r="E55" s="191">
        <f>IFERROR(VLOOKUP($C55,'4. PY Ending Balances'!$C:$J,3,FALSE),0)-IFERROR(VLOOKUP($C55,'1. Rpt 18s (non-CSU)'!$H:$T,8,FALSE),0)</f>
        <v>0</v>
      </c>
      <c r="F55" s="191">
        <f>IFERROR(VLOOKUP($C55,'4. PY Ending Balances'!$C:$J,4,FALSE),0)-IFERROR(VLOOKUP($C55,'1. Rpt 18s (non-CSU)'!$H:$T,9,FALSE),0)</f>
        <v>0</v>
      </c>
      <c r="G55" s="192">
        <f>IFERROR(VLOOKUP($C55,'4. PY Ending Balances'!$C:$J,5,FALSE),0)-IFERROR(VLOOKUP($C55,'1. Rpt 18s (non-CSU)'!$H:$T,10,FALSE),0)</f>
        <v>0</v>
      </c>
      <c r="H55" s="643">
        <f>IFERROR(VLOOKUP($C55,'4. PY Ending Balances'!$C:$J,6,FALSE),0)-IFERROR(VLOOKUP($C55,'1. Rpt 18s (non-CSU)'!$H:$T,11,FALSE),0)</f>
        <v>0</v>
      </c>
      <c r="I55" s="643">
        <f>IFERROR(VLOOKUP($C55,'4. PY Ending Balances'!$C:$J,7,FALSE),0)-IFERROR(VLOOKUP($C55,'1. Rpt 18s (non-CSU)'!$H:$T,12,FALSE),0)</f>
        <v>0</v>
      </c>
      <c r="J55" s="648">
        <f>IFERROR(VLOOKUP($C55,'4. PY Ending Balances'!$C:$J,8,FALSE),0)-IFERROR(VLOOKUP($C55,'1. Rpt 18s (non-CSU)'!$H:$T,13,FALSE),0)</f>
        <v>0</v>
      </c>
    </row>
    <row r="56" spans="1:10" x14ac:dyDescent="0.2">
      <c r="A56" s="274" t="s">
        <v>146</v>
      </c>
      <c r="B56" s="275" t="s">
        <v>153</v>
      </c>
      <c r="C56" s="263" t="s">
        <v>5728</v>
      </c>
      <c r="D56" s="191">
        <f>IFERROR(VLOOKUP($C56,'4. PY Ending Balances'!$C:$J,2,FALSE),0)-IFERROR(VLOOKUP($C56,'1. Rpt 18s (non-CSU)'!$H:$T,7,FALSE),0)</f>
        <v>0</v>
      </c>
      <c r="E56" s="191">
        <f>IFERROR(VLOOKUP($C56,'4. PY Ending Balances'!$C:$J,3,FALSE),0)-IFERROR(VLOOKUP($C56,'1. Rpt 18s (non-CSU)'!$H:$T,8,FALSE),0)</f>
        <v>0</v>
      </c>
      <c r="F56" s="191">
        <f>IFERROR(VLOOKUP($C56,'4. PY Ending Balances'!$C:$J,4,FALSE),0)-IFERROR(VLOOKUP($C56,'1. Rpt 18s (non-CSU)'!$H:$T,9,FALSE),0)</f>
        <v>0</v>
      </c>
      <c r="G56" s="192">
        <f>IFERROR(VLOOKUP($C56,'4. PY Ending Balances'!$C:$J,5,FALSE),0)-IFERROR(VLOOKUP($C56,'1. Rpt 18s (non-CSU)'!$H:$T,10,FALSE),0)</f>
        <v>0</v>
      </c>
      <c r="H56" s="643">
        <f>IFERROR(VLOOKUP($C56,'4. PY Ending Balances'!$C:$J,6,FALSE),0)-IFERROR(VLOOKUP($C56,'1. Rpt 18s (non-CSU)'!$H:$T,11,FALSE),0)</f>
        <v>0</v>
      </c>
      <c r="I56" s="643">
        <f>IFERROR(VLOOKUP($C56,'4. PY Ending Balances'!$C:$J,7,FALSE),0)-IFERROR(VLOOKUP($C56,'1. Rpt 18s (non-CSU)'!$H:$T,12,FALSE),0)</f>
        <v>0</v>
      </c>
      <c r="J56" s="648">
        <f>IFERROR(VLOOKUP($C56,'4. PY Ending Balances'!$C:$J,8,FALSE),0)-IFERROR(VLOOKUP($C56,'1. Rpt 18s (non-CSU)'!$H:$T,13,FALSE),0)</f>
        <v>0</v>
      </c>
    </row>
    <row r="57" spans="1:10" x14ac:dyDescent="0.2">
      <c r="A57" s="34" t="s">
        <v>146</v>
      </c>
      <c r="B57" s="34" t="s">
        <v>154</v>
      </c>
      <c r="C57" s="263" t="s">
        <v>5729</v>
      </c>
      <c r="D57" s="191">
        <f>IFERROR(VLOOKUP($C57,'4. PY Ending Balances'!$C:$J,2,FALSE),0)-IFERROR(VLOOKUP($C57,'1. Rpt 18s (non-CSU)'!$H:$T,7,FALSE),0)</f>
        <v>0</v>
      </c>
      <c r="E57" s="191">
        <f>IFERROR(VLOOKUP($C57,'4. PY Ending Balances'!$C:$J,3,FALSE),0)-IFERROR(VLOOKUP($C57,'1. Rpt 18s (non-CSU)'!$H:$T,8,FALSE),0)</f>
        <v>0</v>
      </c>
      <c r="F57" s="191">
        <f>IFERROR(VLOOKUP($C57,'4. PY Ending Balances'!$C:$J,4,FALSE),0)-IFERROR(VLOOKUP($C57,'1. Rpt 18s (non-CSU)'!$H:$T,9,FALSE),0)</f>
        <v>0</v>
      </c>
      <c r="G57" s="192">
        <f>IFERROR(VLOOKUP($C57,'4. PY Ending Balances'!$C:$J,5,FALSE),0)-IFERROR(VLOOKUP($C57,'1. Rpt 18s (non-CSU)'!$H:$T,10,FALSE),0)</f>
        <v>0</v>
      </c>
      <c r="H57" s="643">
        <f>IFERROR(VLOOKUP($C57,'4. PY Ending Balances'!$C:$J,6,FALSE),0)-IFERROR(VLOOKUP($C57,'1. Rpt 18s (non-CSU)'!$H:$T,11,FALSE),0)</f>
        <v>0</v>
      </c>
      <c r="I57" s="643">
        <f>IFERROR(VLOOKUP($C57,'4. PY Ending Balances'!$C:$J,7,FALSE),0)-IFERROR(VLOOKUP($C57,'1. Rpt 18s (non-CSU)'!$H:$T,12,FALSE),0)</f>
        <v>0</v>
      </c>
      <c r="J57" s="648">
        <f>IFERROR(VLOOKUP($C57,'4. PY Ending Balances'!$C:$J,8,FALSE),0)-IFERROR(VLOOKUP($C57,'1. Rpt 18s (non-CSU)'!$H:$T,13,FALSE),0)</f>
        <v>0</v>
      </c>
    </row>
    <row r="58" spans="1:10" x14ac:dyDescent="0.2">
      <c r="A58" s="276" t="s">
        <v>146</v>
      </c>
      <c r="B58" s="276" t="s">
        <v>155</v>
      </c>
      <c r="C58" s="263" t="s">
        <v>5730</v>
      </c>
      <c r="D58" s="191">
        <f>IFERROR(VLOOKUP($C58,'4. PY Ending Balances'!$C:$J,2,FALSE),0)-IFERROR(VLOOKUP($C58,'1. Rpt 18s (non-CSU)'!$H:$T,7,FALSE),0)</f>
        <v>0</v>
      </c>
      <c r="E58" s="191">
        <f>IFERROR(VLOOKUP($C58,'4. PY Ending Balances'!$C:$J,3,FALSE),0)-IFERROR(VLOOKUP($C58,'1. Rpt 18s (non-CSU)'!$H:$T,8,FALSE),0)</f>
        <v>0</v>
      </c>
      <c r="F58" s="191">
        <f>IFERROR(VLOOKUP($C58,'4. PY Ending Balances'!$C:$J,4,FALSE),0)-IFERROR(VLOOKUP($C58,'1. Rpt 18s (non-CSU)'!$H:$T,9,FALSE),0)</f>
        <v>0</v>
      </c>
      <c r="G58" s="192">
        <f>IFERROR(VLOOKUP($C58,'4. PY Ending Balances'!$C:$J,5,FALSE),0)-IFERROR(VLOOKUP($C58,'1. Rpt 18s (non-CSU)'!$H:$T,10,FALSE),0)</f>
        <v>0</v>
      </c>
      <c r="H58" s="643">
        <f>IFERROR(VLOOKUP($C58,'4. PY Ending Balances'!$C:$J,6,FALSE),0)-IFERROR(VLOOKUP($C58,'1. Rpt 18s (non-CSU)'!$H:$T,11,FALSE),0)</f>
        <v>0</v>
      </c>
      <c r="I58" s="643">
        <f>IFERROR(VLOOKUP($C58,'4. PY Ending Balances'!$C:$J,7,FALSE),0)-IFERROR(VLOOKUP($C58,'1. Rpt 18s (non-CSU)'!$H:$T,12,FALSE),0)</f>
        <v>0</v>
      </c>
      <c r="J58" s="648">
        <f>IFERROR(VLOOKUP($C58,'4. PY Ending Balances'!$C:$J,8,FALSE),0)-IFERROR(VLOOKUP($C58,'1. Rpt 18s (non-CSU)'!$H:$T,13,FALSE),0)</f>
        <v>0</v>
      </c>
    </row>
    <row r="59" spans="1:10" x14ac:dyDescent="0.2">
      <c r="A59" s="274" t="s">
        <v>146</v>
      </c>
      <c r="B59" s="275" t="s">
        <v>156</v>
      </c>
      <c r="C59" s="263" t="s">
        <v>5731</v>
      </c>
      <c r="D59" s="191">
        <f>IFERROR(VLOOKUP($C59,'4. PY Ending Balances'!$C:$J,2,FALSE),0)-IFERROR(VLOOKUP($C59,'1. Rpt 18s (non-CSU)'!$H:$T,7,FALSE),0)</f>
        <v>0</v>
      </c>
      <c r="E59" s="191">
        <f>IFERROR(VLOOKUP($C59,'4. PY Ending Balances'!$C:$J,3,FALSE),0)-IFERROR(VLOOKUP($C59,'1. Rpt 18s (non-CSU)'!$H:$T,8,FALSE),0)</f>
        <v>0</v>
      </c>
      <c r="F59" s="191">
        <f>IFERROR(VLOOKUP($C59,'4. PY Ending Balances'!$C:$J,4,FALSE),0)-IFERROR(VLOOKUP($C59,'1. Rpt 18s (non-CSU)'!$H:$T,9,FALSE),0)</f>
        <v>0</v>
      </c>
      <c r="G59" s="192">
        <f>IFERROR(VLOOKUP($C59,'4. PY Ending Balances'!$C:$J,5,FALSE),0)-IFERROR(VLOOKUP($C59,'1. Rpt 18s (non-CSU)'!$H:$T,10,FALSE),0)</f>
        <v>0</v>
      </c>
      <c r="H59" s="643">
        <f>IFERROR(VLOOKUP($C59,'4. PY Ending Balances'!$C:$J,6,FALSE),0)-IFERROR(VLOOKUP($C59,'1. Rpt 18s (non-CSU)'!$H:$T,11,FALSE),0)</f>
        <v>0</v>
      </c>
      <c r="I59" s="643">
        <f>IFERROR(VLOOKUP($C59,'4. PY Ending Balances'!$C:$J,7,FALSE),0)-IFERROR(VLOOKUP($C59,'1. Rpt 18s (non-CSU)'!$H:$T,12,FALSE),0)</f>
        <v>0</v>
      </c>
      <c r="J59" s="648">
        <f>IFERROR(VLOOKUP($C59,'4. PY Ending Balances'!$C:$J,8,FALSE),0)-IFERROR(VLOOKUP($C59,'1. Rpt 18s (non-CSU)'!$H:$T,13,FALSE),0)</f>
        <v>0</v>
      </c>
    </row>
    <row r="60" spans="1:10" x14ac:dyDescent="0.2">
      <c r="A60" s="274" t="s">
        <v>146</v>
      </c>
      <c r="B60" s="275" t="s">
        <v>157</v>
      </c>
      <c r="C60" s="263" t="s">
        <v>5732</v>
      </c>
      <c r="D60" s="191">
        <f>IFERROR(VLOOKUP($C60,'4. PY Ending Balances'!$C:$J,2,FALSE),0)-IFERROR(VLOOKUP($C60,'1. Rpt 18s (non-CSU)'!$H:$T,7,FALSE),0)</f>
        <v>0</v>
      </c>
      <c r="E60" s="191">
        <f>IFERROR(VLOOKUP($C60,'4. PY Ending Balances'!$C:$J,3,FALSE),0)-IFERROR(VLOOKUP($C60,'1. Rpt 18s (non-CSU)'!$H:$T,8,FALSE),0)</f>
        <v>0</v>
      </c>
      <c r="F60" s="191">
        <f>IFERROR(VLOOKUP($C60,'4. PY Ending Balances'!$C:$J,4,FALSE),0)-IFERROR(VLOOKUP($C60,'1. Rpt 18s (non-CSU)'!$H:$T,9,FALSE),0)</f>
        <v>0</v>
      </c>
      <c r="G60" s="192">
        <f>IFERROR(VLOOKUP($C60,'4. PY Ending Balances'!$C:$J,5,FALSE),0)-IFERROR(VLOOKUP($C60,'1. Rpt 18s (non-CSU)'!$H:$T,10,FALSE),0)</f>
        <v>0</v>
      </c>
      <c r="H60" s="643">
        <f>IFERROR(VLOOKUP($C60,'4. PY Ending Balances'!$C:$J,6,FALSE),0)-IFERROR(VLOOKUP($C60,'1. Rpt 18s (non-CSU)'!$H:$T,11,FALSE),0)</f>
        <v>0</v>
      </c>
      <c r="I60" s="643">
        <f>IFERROR(VLOOKUP($C60,'4. PY Ending Balances'!$C:$J,7,FALSE),0)-IFERROR(VLOOKUP($C60,'1. Rpt 18s (non-CSU)'!$H:$T,12,FALSE),0)</f>
        <v>0</v>
      </c>
      <c r="J60" s="648">
        <f>IFERROR(VLOOKUP($C60,'4. PY Ending Balances'!$C:$J,8,FALSE),0)-IFERROR(VLOOKUP($C60,'1. Rpt 18s (non-CSU)'!$H:$T,13,FALSE),0)</f>
        <v>0</v>
      </c>
    </row>
    <row r="61" spans="1:10" x14ac:dyDescent="0.2">
      <c r="A61" s="274" t="s">
        <v>146</v>
      </c>
      <c r="B61" s="275" t="s">
        <v>63</v>
      </c>
      <c r="C61" s="263" t="s">
        <v>5733</v>
      </c>
      <c r="D61" s="191">
        <f>IFERROR(VLOOKUP($C61,'4. PY Ending Balances'!$C:$J,2,FALSE),0)-IFERROR(VLOOKUP($C61,'1. Rpt 18s (non-CSU)'!$H:$T,7,FALSE),0)</f>
        <v>0</v>
      </c>
      <c r="E61" s="191">
        <f>IFERROR(VLOOKUP($C61,'4. PY Ending Balances'!$C:$J,3,FALSE),0)-IFERROR(VLOOKUP($C61,'1. Rpt 18s (non-CSU)'!$H:$T,8,FALSE),0)</f>
        <v>0</v>
      </c>
      <c r="F61" s="191">
        <f>IFERROR(VLOOKUP($C61,'4. PY Ending Balances'!$C:$J,4,FALSE),0)-IFERROR(VLOOKUP($C61,'1. Rpt 18s (non-CSU)'!$H:$T,9,FALSE),0)</f>
        <v>0</v>
      </c>
      <c r="G61" s="192">
        <f>IFERROR(VLOOKUP($C61,'4. PY Ending Balances'!$C:$J,5,FALSE),0)-IFERROR(VLOOKUP($C61,'1. Rpt 18s (non-CSU)'!$H:$T,10,FALSE),0)</f>
        <v>0</v>
      </c>
      <c r="H61" s="643">
        <f>IFERROR(VLOOKUP($C61,'4. PY Ending Balances'!$C:$J,6,FALSE),0)-IFERROR(VLOOKUP($C61,'1. Rpt 18s (non-CSU)'!$H:$T,11,FALSE),0)</f>
        <v>0</v>
      </c>
      <c r="I61" s="643">
        <f>IFERROR(VLOOKUP($C61,'4. PY Ending Balances'!$C:$J,7,FALSE),0)-IFERROR(VLOOKUP($C61,'1. Rpt 18s (non-CSU)'!$H:$T,12,FALSE),0)</f>
        <v>0</v>
      </c>
      <c r="J61" s="648">
        <f>IFERROR(VLOOKUP($C61,'4. PY Ending Balances'!$C:$J,8,FALSE),0)-IFERROR(VLOOKUP($C61,'1. Rpt 18s (non-CSU)'!$H:$T,13,FALSE),0)</f>
        <v>0</v>
      </c>
    </row>
    <row r="62" spans="1:10" x14ac:dyDescent="0.2">
      <c r="A62" s="274" t="s">
        <v>146</v>
      </c>
      <c r="B62" s="275" t="s">
        <v>158</v>
      </c>
      <c r="C62" s="263" t="s">
        <v>5734</v>
      </c>
      <c r="D62" s="191">
        <f>IFERROR(VLOOKUP($C62,'4. PY Ending Balances'!$C:$J,2,FALSE),0)-IFERROR(VLOOKUP($C62,'1. Rpt 18s (non-CSU)'!$H:$T,7,FALSE),0)</f>
        <v>0</v>
      </c>
      <c r="E62" s="191">
        <f>IFERROR(VLOOKUP($C62,'4. PY Ending Balances'!$C:$J,3,FALSE),0)-IFERROR(VLOOKUP($C62,'1. Rpt 18s (non-CSU)'!$H:$T,8,FALSE),0)</f>
        <v>0</v>
      </c>
      <c r="F62" s="191">
        <f>IFERROR(VLOOKUP($C62,'4. PY Ending Balances'!$C:$J,4,FALSE),0)-IFERROR(VLOOKUP($C62,'1. Rpt 18s (non-CSU)'!$H:$T,9,FALSE),0)</f>
        <v>0</v>
      </c>
      <c r="G62" s="192">
        <f>IFERROR(VLOOKUP($C62,'4. PY Ending Balances'!$C:$J,5,FALSE),0)-IFERROR(VLOOKUP($C62,'1. Rpt 18s (non-CSU)'!$H:$T,10,FALSE),0)</f>
        <v>0</v>
      </c>
      <c r="H62" s="643">
        <f>IFERROR(VLOOKUP($C62,'4. PY Ending Balances'!$C:$J,6,FALSE),0)-IFERROR(VLOOKUP($C62,'1. Rpt 18s (non-CSU)'!$H:$T,11,FALSE),0)</f>
        <v>0</v>
      </c>
      <c r="I62" s="643">
        <f>IFERROR(VLOOKUP($C62,'4. PY Ending Balances'!$C:$J,7,FALSE),0)-IFERROR(VLOOKUP($C62,'1. Rpt 18s (non-CSU)'!$H:$T,12,FALSE),0)</f>
        <v>0</v>
      </c>
      <c r="J62" s="648">
        <f>IFERROR(VLOOKUP($C62,'4. PY Ending Balances'!$C:$J,8,FALSE),0)-IFERROR(VLOOKUP($C62,'1. Rpt 18s (non-CSU)'!$H:$T,13,FALSE),0)</f>
        <v>0</v>
      </c>
    </row>
    <row r="63" spans="1:10" x14ac:dyDescent="0.2">
      <c r="A63" s="274" t="s">
        <v>146</v>
      </c>
      <c r="B63" s="275" t="s">
        <v>159</v>
      </c>
      <c r="C63" s="263" t="s">
        <v>5735</v>
      </c>
      <c r="D63" s="191">
        <f>IFERROR(VLOOKUP($C63,'4. PY Ending Balances'!$C:$J,2,FALSE),0)-IFERROR(VLOOKUP($C63,'1. Rpt 18s (non-CSU)'!$H:$T,7,FALSE),0)</f>
        <v>0</v>
      </c>
      <c r="E63" s="191">
        <f>IFERROR(VLOOKUP($C63,'4. PY Ending Balances'!$C:$J,3,FALSE),0)-IFERROR(VLOOKUP($C63,'1. Rpt 18s (non-CSU)'!$H:$T,8,FALSE),0)</f>
        <v>0</v>
      </c>
      <c r="F63" s="191">
        <f>IFERROR(VLOOKUP($C63,'4. PY Ending Balances'!$C:$J,4,FALSE),0)-IFERROR(VLOOKUP($C63,'1. Rpt 18s (non-CSU)'!$H:$T,9,FALSE),0)</f>
        <v>0</v>
      </c>
      <c r="G63" s="192">
        <f>IFERROR(VLOOKUP($C63,'4. PY Ending Balances'!$C:$J,5,FALSE),0)-IFERROR(VLOOKUP($C63,'1. Rpt 18s (non-CSU)'!$H:$T,10,FALSE),0)</f>
        <v>0</v>
      </c>
      <c r="H63" s="643">
        <f>IFERROR(VLOOKUP($C63,'4. PY Ending Balances'!$C:$J,6,FALSE),0)-IFERROR(VLOOKUP($C63,'1. Rpt 18s (non-CSU)'!$H:$T,11,FALSE),0)</f>
        <v>0</v>
      </c>
      <c r="I63" s="643">
        <f>IFERROR(VLOOKUP($C63,'4. PY Ending Balances'!$C:$J,7,FALSE),0)-IFERROR(VLOOKUP($C63,'1. Rpt 18s (non-CSU)'!$H:$T,12,FALSE),0)</f>
        <v>0</v>
      </c>
      <c r="J63" s="648">
        <f>IFERROR(VLOOKUP($C63,'4. PY Ending Balances'!$C:$J,8,FALSE),0)-IFERROR(VLOOKUP($C63,'1. Rpt 18s (non-CSU)'!$H:$T,13,FALSE),0)</f>
        <v>0</v>
      </c>
    </row>
    <row r="64" spans="1:10" x14ac:dyDescent="0.2">
      <c r="A64" s="274" t="s">
        <v>146</v>
      </c>
      <c r="B64" s="275" t="s">
        <v>160</v>
      </c>
      <c r="C64" s="263" t="s">
        <v>5736</v>
      </c>
      <c r="D64" s="191">
        <f>IFERROR(VLOOKUP($C64,'4. PY Ending Balances'!$C:$J,2,FALSE),0)-IFERROR(VLOOKUP($C64,'1. Rpt 18s (non-CSU)'!$H:$T,7,FALSE),0)</f>
        <v>0</v>
      </c>
      <c r="E64" s="191">
        <f>IFERROR(VLOOKUP($C64,'4. PY Ending Balances'!$C:$J,3,FALSE),0)-IFERROR(VLOOKUP($C64,'1. Rpt 18s (non-CSU)'!$H:$T,8,FALSE),0)</f>
        <v>0</v>
      </c>
      <c r="F64" s="191">
        <f>IFERROR(VLOOKUP($C64,'4. PY Ending Balances'!$C:$J,4,FALSE),0)-IFERROR(VLOOKUP($C64,'1. Rpt 18s (non-CSU)'!$H:$T,9,FALSE),0)</f>
        <v>0</v>
      </c>
      <c r="G64" s="192">
        <f>IFERROR(VLOOKUP($C64,'4. PY Ending Balances'!$C:$J,5,FALSE),0)-IFERROR(VLOOKUP($C64,'1. Rpt 18s (non-CSU)'!$H:$T,10,FALSE),0)</f>
        <v>0</v>
      </c>
      <c r="H64" s="643">
        <f>IFERROR(VLOOKUP($C64,'4. PY Ending Balances'!$C:$J,6,FALSE),0)-IFERROR(VLOOKUP($C64,'1. Rpt 18s (non-CSU)'!$H:$T,11,FALSE),0)</f>
        <v>0</v>
      </c>
      <c r="I64" s="643">
        <f>IFERROR(VLOOKUP($C64,'4. PY Ending Balances'!$C:$J,7,FALSE),0)-IFERROR(VLOOKUP($C64,'1. Rpt 18s (non-CSU)'!$H:$T,12,FALSE),0)</f>
        <v>0</v>
      </c>
      <c r="J64" s="648">
        <f>IFERROR(VLOOKUP($C64,'4. PY Ending Balances'!$C:$J,8,FALSE),0)-IFERROR(VLOOKUP($C64,'1. Rpt 18s (non-CSU)'!$H:$T,13,FALSE),0)</f>
        <v>0</v>
      </c>
    </row>
    <row r="65" spans="1:10" x14ac:dyDescent="0.2">
      <c r="A65" s="274" t="s">
        <v>146</v>
      </c>
      <c r="B65" s="275" t="s">
        <v>161</v>
      </c>
      <c r="C65" s="263" t="s">
        <v>5737</v>
      </c>
      <c r="D65" s="191">
        <f>IFERROR(VLOOKUP($C65,'4. PY Ending Balances'!$C:$J,2,FALSE),0)-IFERROR(VLOOKUP($C65,'1. Rpt 18s (non-CSU)'!$H:$T,7,FALSE),0)</f>
        <v>0</v>
      </c>
      <c r="E65" s="191">
        <f>IFERROR(VLOOKUP($C65,'4. PY Ending Balances'!$C:$J,3,FALSE),0)-IFERROR(VLOOKUP($C65,'1. Rpt 18s (non-CSU)'!$H:$T,8,FALSE),0)</f>
        <v>0</v>
      </c>
      <c r="F65" s="191">
        <f>IFERROR(VLOOKUP($C65,'4. PY Ending Balances'!$C:$J,4,FALSE),0)-IFERROR(VLOOKUP($C65,'1. Rpt 18s (non-CSU)'!$H:$T,9,FALSE),0)</f>
        <v>0</v>
      </c>
      <c r="G65" s="192">
        <f>IFERROR(VLOOKUP($C65,'4. PY Ending Balances'!$C:$J,5,FALSE),0)-IFERROR(VLOOKUP($C65,'1. Rpt 18s (non-CSU)'!$H:$T,10,FALSE),0)</f>
        <v>0</v>
      </c>
      <c r="H65" s="643">
        <f>IFERROR(VLOOKUP($C65,'4. PY Ending Balances'!$C:$J,6,FALSE),0)-IFERROR(VLOOKUP($C65,'1. Rpt 18s (non-CSU)'!$H:$T,11,FALSE),0)</f>
        <v>0</v>
      </c>
      <c r="I65" s="643">
        <f>IFERROR(VLOOKUP($C65,'4. PY Ending Balances'!$C:$J,7,FALSE),0)-IFERROR(VLOOKUP($C65,'1. Rpt 18s (non-CSU)'!$H:$T,12,FALSE),0)</f>
        <v>0</v>
      </c>
      <c r="J65" s="648">
        <f>IFERROR(VLOOKUP($C65,'4. PY Ending Balances'!$C:$J,8,FALSE),0)-IFERROR(VLOOKUP($C65,'1. Rpt 18s (non-CSU)'!$H:$T,13,FALSE),0)</f>
        <v>0</v>
      </c>
    </row>
    <row r="66" spans="1:10" x14ac:dyDescent="0.2">
      <c r="A66" s="35" t="s">
        <v>146</v>
      </c>
      <c r="B66" s="32" t="s">
        <v>162</v>
      </c>
      <c r="C66" s="263" t="s">
        <v>5738</v>
      </c>
      <c r="D66" s="191">
        <f>IFERROR(VLOOKUP($C66,'4. PY Ending Balances'!$C:$J,2,FALSE),0)-IFERROR(VLOOKUP($C66,'1. Rpt 18s (non-CSU)'!$H:$T,7,FALSE),0)</f>
        <v>0</v>
      </c>
      <c r="E66" s="191">
        <f>IFERROR(VLOOKUP($C66,'4. PY Ending Balances'!$C:$J,3,FALSE),0)-IFERROR(VLOOKUP($C66,'1. Rpt 18s (non-CSU)'!$H:$T,8,FALSE),0)</f>
        <v>0</v>
      </c>
      <c r="F66" s="191">
        <f>IFERROR(VLOOKUP($C66,'4. PY Ending Balances'!$C:$J,4,FALSE),0)-IFERROR(VLOOKUP($C66,'1. Rpt 18s (non-CSU)'!$H:$T,9,FALSE),0)</f>
        <v>0</v>
      </c>
      <c r="G66" s="192">
        <f>IFERROR(VLOOKUP($C66,'4. PY Ending Balances'!$C:$J,5,FALSE),0)-IFERROR(VLOOKUP($C66,'1. Rpt 18s (non-CSU)'!$H:$T,10,FALSE),0)</f>
        <v>0</v>
      </c>
      <c r="H66" s="643">
        <f>IFERROR(VLOOKUP($C66,'4. PY Ending Balances'!$C:$J,6,FALSE),0)-IFERROR(VLOOKUP($C66,'1. Rpt 18s (non-CSU)'!$H:$T,11,FALSE),0)</f>
        <v>0</v>
      </c>
      <c r="I66" s="643">
        <f>IFERROR(VLOOKUP($C66,'4. PY Ending Balances'!$C:$J,7,FALSE),0)-IFERROR(VLOOKUP($C66,'1. Rpt 18s (non-CSU)'!$H:$T,12,FALSE),0)</f>
        <v>0</v>
      </c>
      <c r="J66" s="648">
        <f>IFERROR(VLOOKUP($C66,'4. PY Ending Balances'!$C:$J,8,FALSE),0)-IFERROR(VLOOKUP($C66,'1. Rpt 18s (non-CSU)'!$H:$T,13,FALSE),0)</f>
        <v>0</v>
      </c>
    </row>
    <row r="67" spans="1:10" x14ac:dyDescent="0.2">
      <c r="A67" s="274" t="s">
        <v>146</v>
      </c>
      <c r="B67" s="275" t="s">
        <v>163</v>
      </c>
      <c r="C67" s="263" t="s">
        <v>5739</v>
      </c>
      <c r="D67" s="191">
        <f>IFERROR(VLOOKUP($C67,'4. PY Ending Balances'!$C:$J,2,FALSE),0)-IFERROR(VLOOKUP($C67,'1. Rpt 18s (non-CSU)'!$H:$T,7,FALSE),0)</f>
        <v>0</v>
      </c>
      <c r="E67" s="191">
        <f>IFERROR(VLOOKUP($C67,'4. PY Ending Balances'!$C:$J,3,FALSE),0)-IFERROR(VLOOKUP($C67,'1. Rpt 18s (non-CSU)'!$H:$T,8,FALSE),0)</f>
        <v>0</v>
      </c>
      <c r="F67" s="191">
        <f>IFERROR(VLOOKUP($C67,'4. PY Ending Balances'!$C:$J,4,FALSE),0)-IFERROR(VLOOKUP($C67,'1. Rpt 18s (non-CSU)'!$H:$T,9,FALSE),0)</f>
        <v>0</v>
      </c>
      <c r="G67" s="192">
        <f>IFERROR(VLOOKUP($C67,'4. PY Ending Balances'!$C:$J,5,FALSE),0)-IFERROR(VLOOKUP($C67,'1. Rpt 18s (non-CSU)'!$H:$T,10,FALSE),0)</f>
        <v>0</v>
      </c>
      <c r="H67" s="643">
        <f>IFERROR(VLOOKUP($C67,'4. PY Ending Balances'!$C:$J,6,FALSE),0)-IFERROR(VLOOKUP($C67,'1. Rpt 18s (non-CSU)'!$H:$T,11,FALSE),0)</f>
        <v>0</v>
      </c>
      <c r="I67" s="643">
        <f>IFERROR(VLOOKUP($C67,'4. PY Ending Balances'!$C:$J,7,FALSE),0)-IFERROR(VLOOKUP($C67,'1. Rpt 18s (non-CSU)'!$H:$T,12,FALSE),0)</f>
        <v>0</v>
      </c>
      <c r="J67" s="648">
        <f>IFERROR(VLOOKUP($C67,'4. PY Ending Balances'!$C:$J,8,FALSE),0)-IFERROR(VLOOKUP($C67,'1. Rpt 18s (non-CSU)'!$H:$T,13,FALSE),0)</f>
        <v>0</v>
      </c>
    </row>
    <row r="68" spans="1:10" x14ac:dyDescent="0.2">
      <c r="A68" s="274" t="s">
        <v>146</v>
      </c>
      <c r="B68" s="275" t="s">
        <v>164</v>
      </c>
      <c r="C68" s="263" t="s">
        <v>5740</v>
      </c>
      <c r="D68" s="191">
        <f>IFERROR(VLOOKUP($C68,'4. PY Ending Balances'!$C:$J,2,FALSE),0)-IFERROR(VLOOKUP($C68,'1. Rpt 18s (non-CSU)'!$H:$T,7,FALSE),0)</f>
        <v>0</v>
      </c>
      <c r="E68" s="191">
        <f>IFERROR(VLOOKUP($C68,'4. PY Ending Balances'!$C:$J,3,FALSE),0)-IFERROR(VLOOKUP($C68,'1. Rpt 18s (non-CSU)'!$H:$T,8,FALSE),0)</f>
        <v>0</v>
      </c>
      <c r="F68" s="191">
        <f>IFERROR(VLOOKUP($C68,'4. PY Ending Balances'!$C:$J,4,FALSE),0)-IFERROR(VLOOKUP($C68,'1. Rpt 18s (non-CSU)'!$H:$T,9,FALSE),0)</f>
        <v>0</v>
      </c>
      <c r="G68" s="192">
        <f>IFERROR(VLOOKUP($C68,'4. PY Ending Balances'!$C:$J,5,FALSE),0)-IFERROR(VLOOKUP($C68,'1. Rpt 18s (non-CSU)'!$H:$T,10,FALSE),0)</f>
        <v>0</v>
      </c>
      <c r="H68" s="643">
        <f>IFERROR(VLOOKUP($C68,'4. PY Ending Balances'!$C:$J,6,FALSE),0)-IFERROR(VLOOKUP($C68,'1. Rpt 18s (non-CSU)'!$H:$T,11,FALSE),0)</f>
        <v>0</v>
      </c>
      <c r="I68" s="643">
        <f>IFERROR(VLOOKUP($C68,'4. PY Ending Balances'!$C:$J,7,FALSE),0)-IFERROR(VLOOKUP($C68,'1. Rpt 18s (non-CSU)'!$H:$T,12,FALSE),0)</f>
        <v>0</v>
      </c>
      <c r="J68" s="648">
        <f>IFERROR(VLOOKUP($C68,'4. PY Ending Balances'!$C:$J,8,FALSE),0)-IFERROR(VLOOKUP($C68,'1. Rpt 18s (non-CSU)'!$H:$T,13,FALSE),0)</f>
        <v>0</v>
      </c>
    </row>
    <row r="69" spans="1:10" x14ac:dyDescent="0.2">
      <c r="A69" s="274" t="s">
        <v>146</v>
      </c>
      <c r="B69" s="275" t="s">
        <v>165</v>
      </c>
      <c r="C69" s="263" t="s">
        <v>5741</v>
      </c>
      <c r="D69" s="191">
        <f>IFERROR(VLOOKUP($C69,'4. PY Ending Balances'!$C:$J,2,FALSE),0)-IFERROR(VLOOKUP($C69,'1. Rpt 18s (non-CSU)'!$H:$T,7,FALSE),0)</f>
        <v>0</v>
      </c>
      <c r="E69" s="191">
        <f>IFERROR(VLOOKUP($C69,'4. PY Ending Balances'!$C:$J,3,FALSE),0)-IFERROR(VLOOKUP($C69,'1. Rpt 18s (non-CSU)'!$H:$T,8,FALSE),0)</f>
        <v>0</v>
      </c>
      <c r="F69" s="191">
        <f>IFERROR(VLOOKUP($C69,'4. PY Ending Balances'!$C:$J,4,FALSE),0)-IFERROR(VLOOKUP($C69,'1. Rpt 18s (non-CSU)'!$H:$T,9,FALSE),0)</f>
        <v>0</v>
      </c>
      <c r="G69" s="192">
        <f>IFERROR(VLOOKUP($C69,'4. PY Ending Balances'!$C:$J,5,FALSE),0)-IFERROR(VLOOKUP($C69,'1. Rpt 18s (non-CSU)'!$H:$T,10,FALSE),0)</f>
        <v>0</v>
      </c>
      <c r="H69" s="643">
        <f>IFERROR(VLOOKUP($C69,'4. PY Ending Balances'!$C:$J,6,FALSE),0)-IFERROR(VLOOKUP($C69,'1. Rpt 18s (non-CSU)'!$H:$T,11,FALSE),0)</f>
        <v>0</v>
      </c>
      <c r="I69" s="643">
        <f>IFERROR(VLOOKUP($C69,'4. PY Ending Balances'!$C:$J,7,FALSE),0)-IFERROR(VLOOKUP($C69,'1. Rpt 18s (non-CSU)'!$H:$T,12,FALSE),0)</f>
        <v>0</v>
      </c>
      <c r="J69" s="648">
        <f>IFERROR(VLOOKUP($C69,'4. PY Ending Balances'!$C:$J,8,FALSE),0)-IFERROR(VLOOKUP($C69,'1. Rpt 18s (non-CSU)'!$H:$T,13,FALSE),0)</f>
        <v>0</v>
      </c>
    </row>
    <row r="70" spans="1:10" x14ac:dyDescent="0.2">
      <c r="A70" s="274" t="s">
        <v>146</v>
      </c>
      <c r="B70" s="275" t="s">
        <v>166</v>
      </c>
      <c r="C70" s="263" t="s">
        <v>5742</v>
      </c>
      <c r="D70" s="191">
        <f>IFERROR(VLOOKUP($C70,'4. PY Ending Balances'!$C:$J,2,FALSE),0)-IFERROR(VLOOKUP($C70,'1. Rpt 18s (non-CSU)'!$H:$T,7,FALSE),0)</f>
        <v>0</v>
      </c>
      <c r="E70" s="191">
        <f>IFERROR(VLOOKUP($C70,'4. PY Ending Balances'!$C:$J,3,FALSE),0)-IFERROR(VLOOKUP($C70,'1. Rpt 18s (non-CSU)'!$H:$T,8,FALSE),0)</f>
        <v>0</v>
      </c>
      <c r="F70" s="191">
        <f>IFERROR(VLOOKUP($C70,'4. PY Ending Balances'!$C:$J,4,FALSE),0)-IFERROR(VLOOKUP($C70,'1. Rpt 18s (non-CSU)'!$H:$T,9,FALSE),0)</f>
        <v>0</v>
      </c>
      <c r="G70" s="192">
        <f>IFERROR(VLOOKUP($C70,'4. PY Ending Balances'!$C:$J,5,FALSE),0)-IFERROR(VLOOKUP($C70,'1. Rpt 18s (non-CSU)'!$H:$T,10,FALSE),0)</f>
        <v>0</v>
      </c>
      <c r="H70" s="643">
        <f>IFERROR(VLOOKUP($C70,'4. PY Ending Balances'!$C:$J,6,FALSE),0)-IFERROR(VLOOKUP($C70,'1. Rpt 18s (non-CSU)'!$H:$T,11,FALSE),0)</f>
        <v>0</v>
      </c>
      <c r="I70" s="643">
        <f>IFERROR(VLOOKUP($C70,'4. PY Ending Balances'!$C:$J,7,FALSE),0)-IFERROR(VLOOKUP($C70,'1. Rpt 18s (non-CSU)'!$H:$T,12,FALSE),0)</f>
        <v>0</v>
      </c>
      <c r="J70" s="648">
        <f>IFERROR(VLOOKUP($C70,'4. PY Ending Balances'!$C:$J,8,FALSE),0)-IFERROR(VLOOKUP($C70,'1. Rpt 18s (non-CSU)'!$H:$T,13,FALSE),0)</f>
        <v>0</v>
      </c>
    </row>
    <row r="71" spans="1:10" x14ac:dyDescent="0.2">
      <c r="A71" s="274" t="s">
        <v>146</v>
      </c>
      <c r="B71" s="275" t="s">
        <v>123</v>
      </c>
      <c r="C71" s="263" t="s">
        <v>5743</v>
      </c>
      <c r="D71" s="191">
        <f>IFERROR(VLOOKUP($C71,'4. PY Ending Balances'!$C:$J,2,FALSE),0)-IFERROR(VLOOKUP($C71,'1. Rpt 18s (non-CSU)'!$H:$T,7,FALSE),0)</f>
        <v>0</v>
      </c>
      <c r="E71" s="191">
        <f>IFERROR(VLOOKUP($C71,'4. PY Ending Balances'!$C:$J,3,FALSE),0)-IFERROR(VLOOKUP($C71,'1. Rpt 18s (non-CSU)'!$H:$T,8,FALSE),0)</f>
        <v>0</v>
      </c>
      <c r="F71" s="191">
        <f>IFERROR(VLOOKUP($C71,'4. PY Ending Balances'!$C:$J,4,FALSE),0)-IFERROR(VLOOKUP($C71,'1. Rpt 18s (non-CSU)'!$H:$T,9,FALSE),0)</f>
        <v>0</v>
      </c>
      <c r="G71" s="192">
        <f>IFERROR(VLOOKUP($C71,'4. PY Ending Balances'!$C:$J,5,FALSE),0)-IFERROR(VLOOKUP($C71,'1. Rpt 18s (non-CSU)'!$H:$T,10,FALSE),0)</f>
        <v>0</v>
      </c>
      <c r="H71" s="643">
        <f>IFERROR(VLOOKUP($C71,'4. PY Ending Balances'!$C:$J,6,FALSE),0)-IFERROR(VLOOKUP($C71,'1. Rpt 18s (non-CSU)'!$H:$T,11,FALSE),0)</f>
        <v>0</v>
      </c>
      <c r="I71" s="643">
        <f>IFERROR(VLOOKUP($C71,'4. PY Ending Balances'!$C:$J,7,FALSE),0)-IFERROR(VLOOKUP($C71,'1. Rpt 18s (non-CSU)'!$H:$T,12,FALSE),0)</f>
        <v>0</v>
      </c>
      <c r="J71" s="648">
        <f>IFERROR(VLOOKUP($C71,'4. PY Ending Balances'!$C:$J,8,FALSE),0)-IFERROR(VLOOKUP($C71,'1. Rpt 18s (non-CSU)'!$H:$T,13,FALSE),0)</f>
        <v>0</v>
      </c>
    </row>
    <row r="72" spans="1:10" x14ac:dyDescent="0.2">
      <c r="A72" s="274" t="s">
        <v>168</v>
      </c>
      <c r="B72" s="275" t="s">
        <v>13</v>
      </c>
      <c r="C72" s="263" t="s">
        <v>5744</v>
      </c>
      <c r="D72" s="191">
        <f>IFERROR(VLOOKUP($C72,'4. PY Ending Balances'!$C:$J,2,FALSE),0)-IFERROR(VLOOKUP($C72,'1. Rpt 18s (non-CSU)'!$H:$T,7,FALSE),0)</f>
        <v>0</v>
      </c>
      <c r="E72" s="191">
        <f>IFERROR(VLOOKUP($C72,'4. PY Ending Balances'!$C:$J,3,FALSE),0)-IFERROR(VLOOKUP($C72,'1. Rpt 18s (non-CSU)'!$H:$T,8,FALSE),0)</f>
        <v>0</v>
      </c>
      <c r="F72" s="191">
        <f>IFERROR(VLOOKUP($C72,'4. PY Ending Balances'!$C:$J,4,FALSE),0)-IFERROR(VLOOKUP($C72,'1. Rpt 18s (non-CSU)'!$H:$T,9,FALSE),0)</f>
        <v>0</v>
      </c>
      <c r="G72" s="192">
        <f>IFERROR(VLOOKUP($C72,'4. PY Ending Balances'!$C:$J,5,FALSE),0)-IFERROR(VLOOKUP($C72,'1. Rpt 18s (non-CSU)'!$H:$T,10,FALSE),0)</f>
        <v>0</v>
      </c>
      <c r="H72" s="643">
        <f>IFERROR(VLOOKUP($C72,'4. PY Ending Balances'!$C:$J,6,FALSE),0)-IFERROR(VLOOKUP($C72,'1. Rpt 18s (non-CSU)'!$H:$T,11,FALSE),0)</f>
        <v>0</v>
      </c>
      <c r="I72" s="643">
        <f>IFERROR(VLOOKUP($C72,'4. PY Ending Balances'!$C:$J,7,FALSE),0)-IFERROR(VLOOKUP($C72,'1. Rpt 18s (non-CSU)'!$H:$T,12,FALSE),0)</f>
        <v>0</v>
      </c>
      <c r="J72" s="648">
        <f>IFERROR(VLOOKUP($C72,'4. PY Ending Balances'!$C:$J,8,FALSE),0)-IFERROR(VLOOKUP($C72,'1. Rpt 18s (non-CSU)'!$H:$T,13,FALSE),0)</f>
        <v>0</v>
      </c>
    </row>
    <row r="73" spans="1:10" x14ac:dyDescent="0.2">
      <c r="A73" s="274" t="s">
        <v>169</v>
      </c>
      <c r="B73" s="275" t="s">
        <v>13</v>
      </c>
      <c r="C73" s="263" t="s">
        <v>5745</v>
      </c>
      <c r="D73" s="191">
        <f>IFERROR(VLOOKUP($C73,'4. PY Ending Balances'!$C:$J,2,FALSE),0)-IFERROR(VLOOKUP($C73,'1. Rpt 18s (non-CSU)'!$H:$T,7,FALSE),0)</f>
        <v>0</v>
      </c>
      <c r="E73" s="191">
        <f>IFERROR(VLOOKUP($C73,'4. PY Ending Balances'!$C:$J,3,FALSE),0)-IFERROR(VLOOKUP($C73,'1. Rpt 18s (non-CSU)'!$H:$T,8,FALSE),0)</f>
        <v>0</v>
      </c>
      <c r="F73" s="191">
        <f>IFERROR(VLOOKUP($C73,'4. PY Ending Balances'!$C:$J,4,FALSE),0)-IFERROR(VLOOKUP($C73,'1. Rpt 18s (non-CSU)'!$H:$T,9,FALSE),0)</f>
        <v>0</v>
      </c>
      <c r="G73" s="192">
        <f>IFERROR(VLOOKUP($C73,'4. PY Ending Balances'!$C:$J,5,FALSE),0)-IFERROR(VLOOKUP($C73,'1. Rpt 18s (non-CSU)'!$H:$T,10,FALSE),0)</f>
        <v>0</v>
      </c>
      <c r="H73" s="643">
        <f>IFERROR(VLOOKUP($C73,'4. PY Ending Balances'!$C:$J,6,FALSE),0)-IFERROR(VLOOKUP($C73,'1. Rpt 18s (non-CSU)'!$H:$T,11,FALSE),0)</f>
        <v>0</v>
      </c>
      <c r="I73" s="643">
        <f>IFERROR(VLOOKUP($C73,'4. PY Ending Balances'!$C:$J,7,FALSE),0)-IFERROR(VLOOKUP($C73,'1. Rpt 18s (non-CSU)'!$H:$T,12,FALSE),0)</f>
        <v>0</v>
      </c>
      <c r="J73" s="648">
        <f>IFERROR(VLOOKUP($C73,'4. PY Ending Balances'!$C:$J,8,FALSE),0)-IFERROR(VLOOKUP($C73,'1. Rpt 18s (non-CSU)'!$H:$T,13,FALSE),0)</f>
        <v>0</v>
      </c>
    </row>
    <row r="74" spans="1:10" x14ac:dyDescent="0.2">
      <c r="A74" s="274" t="s">
        <v>169</v>
      </c>
      <c r="B74" s="32" t="s">
        <v>170</v>
      </c>
      <c r="C74" s="263" t="s">
        <v>5746</v>
      </c>
      <c r="D74" s="191">
        <f>IFERROR(VLOOKUP($C74,'4. PY Ending Balances'!$C:$J,2,FALSE),0)-IFERROR(VLOOKUP($C74,'1. Rpt 18s (non-CSU)'!$H:$T,7,FALSE),0)</f>
        <v>0</v>
      </c>
      <c r="E74" s="191">
        <f>IFERROR(VLOOKUP($C74,'4. PY Ending Balances'!$C:$J,3,FALSE),0)-IFERROR(VLOOKUP($C74,'1. Rpt 18s (non-CSU)'!$H:$T,8,FALSE),0)</f>
        <v>0</v>
      </c>
      <c r="F74" s="191">
        <f>IFERROR(VLOOKUP($C74,'4. PY Ending Balances'!$C:$J,4,FALSE),0)-IFERROR(VLOOKUP($C74,'1. Rpt 18s (non-CSU)'!$H:$T,9,FALSE),0)</f>
        <v>0</v>
      </c>
      <c r="G74" s="192">
        <f>IFERROR(VLOOKUP($C74,'4. PY Ending Balances'!$C:$J,5,FALSE),0)-IFERROR(VLOOKUP($C74,'1. Rpt 18s (non-CSU)'!$H:$T,10,FALSE),0)</f>
        <v>0</v>
      </c>
      <c r="H74" s="643">
        <f>IFERROR(VLOOKUP($C74,'4. PY Ending Balances'!$C:$J,6,FALSE),0)-IFERROR(VLOOKUP($C74,'1. Rpt 18s (non-CSU)'!$H:$T,11,FALSE),0)</f>
        <v>0</v>
      </c>
      <c r="I74" s="643">
        <f>IFERROR(VLOOKUP($C74,'4. PY Ending Balances'!$C:$J,7,FALSE),0)-IFERROR(VLOOKUP($C74,'1. Rpt 18s (non-CSU)'!$H:$T,12,FALSE),0)</f>
        <v>0</v>
      </c>
      <c r="J74" s="648">
        <f>IFERROR(VLOOKUP($C74,'4. PY Ending Balances'!$C:$J,8,FALSE),0)-IFERROR(VLOOKUP($C74,'1. Rpt 18s (non-CSU)'!$H:$T,13,FALSE),0)</f>
        <v>0</v>
      </c>
    </row>
    <row r="75" spans="1:10" x14ac:dyDescent="0.2">
      <c r="A75" s="274" t="s">
        <v>171</v>
      </c>
      <c r="B75" s="275" t="s">
        <v>13</v>
      </c>
      <c r="C75" s="263" t="s">
        <v>5747</v>
      </c>
      <c r="D75" s="191">
        <f>IFERROR(VLOOKUP($C75,'4. PY Ending Balances'!$C:$J,2,FALSE),0)-IFERROR(VLOOKUP($C75,'1. Rpt 18s (non-CSU)'!$H:$T,7,FALSE),0)</f>
        <v>0</v>
      </c>
      <c r="E75" s="191">
        <f>IFERROR(VLOOKUP($C75,'4. PY Ending Balances'!$C:$J,3,FALSE),0)-IFERROR(VLOOKUP($C75,'1. Rpt 18s (non-CSU)'!$H:$T,8,FALSE),0)</f>
        <v>0</v>
      </c>
      <c r="F75" s="191">
        <f>IFERROR(VLOOKUP($C75,'4. PY Ending Balances'!$C:$J,4,FALSE),0)-IFERROR(VLOOKUP($C75,'1. Rpt 18s (non-CSU)'!$H:$T,9,FALSE),0)</f>
        <v>0</v>
      </c>
      <c r="G75" s="192">
        <f>IFERROR(VLOOKUP($C75,'4. PY Ending Balances'!$C:$J,5,FALSE),0)-IFERROR(VLOOKUP($C75,'1. Rpt 18s (non-CSU)'!$H:$T,10,FALSE),0)</f>
        <v>0</v>
      </c>
      <c r="H75" s="643">
        <f>IFERROR(VLOOKUP($C75,'4. PY Ending Balances'!$C:$J,6,FALSE),0)-IFERROR(VLOOKUP($C75,'1. Rpt 18s (non-CSU)'!$H:$T,11,FALSE),0)</f>
        <v>0</v>
      </c>
      <c r="I75" s="643">
        <f>IFERROR(VLOOKUP($C75,'4. PY Ending Balances'!$C:$J,7,FALSE),0)-IFERROR(VLOOKUP($C75,'1. Rpt 18s (non-CSU)'!$H:$T,12,FALSE),0)</f>
        <v>0</v>
      </c>
      <c r="J75" s="648">
        <f>IFERROR(VLOOKUP($C75,'4. PY Ending Balances'!$C:$J,8,FALSE),0)-IFERROR(VLOOKUP($C75,'1. Rpt 18s (non-CSU)'!$H:$T,13,FALSE),0)</f>
        <v>0</v>
      </c>
    </row>
    <row r="76" spans="1:10" x14ac:dyDescent="0.2">
      <c r="A76" s="274" t="s">
        <v>171</v>
      </c>
      <c r="B76" s="275" t="s">
        <v>156</v>
      </c>
      <c r="C76" s="263" t="s">
        <v>5748</v>
      </c>
      <c r="D76" s="191">
        <f>IFERROR(VLOOKUP($C76,'4. PY Ending Balances'!$C:$J,2,FALSE),0)-IFERROR(VLOOKUP($C76,'1. Rpt 18s (non-CSU)'!$H:$T,7,FALSE),0)</f>
        <v>0</v>
      </c>
      <c r="E76" s="191">
        <f>IFERROR(VLOOKUP($C76,'4. PY Ending Balances'!$C:$J,3,FALSE),0)-IFERROR(VLOOKUP($C76,'1. Rpt 18s (non-CSU)'!$H:$T,8,FALSE),0)</f>
        <v>-2045118.7</v>
      </c>
      <c r="F76" s="191">
        <f>IFERROR(VLOOKUP($C76,'4. PY Ending Balances'!$C:$J,4,FALSE),0)-IFERROR(VLOOKUP($C76,'1. Rpt 18s (non-CSU)'!$H:$T,9,FALSE),0)</f>
        <v>0</v>
      </c>
      <c r="G76" s="192">
        <f>IFERROR(VLOOKUP($C76,'4. PY Ending Balances'!$C:$J,5,FALSE),0)-IFERROR(VLOOKUP($C76,'1. Rpt 18s (non-CSU)'!$H:$T,10,FALSE),0)</f>
        <v>-93070.49</v>
      </c>
      <c r="H76" s="643">
        <f>IFERROR(VLOOKUP($C76,'4. PY Ending Balances'!$C:$J,6,FALSE),0)-IFERROR(VLOOKUP($C76,'1. Rpt 18s (non-CSU)'!$H:$T,11,FALSE),0)</f>
        <v>0</v>
      </c>
      <c r="I76" s="643">
        <f>IFERROR(VLOOKUP($C76,'4. PY Ending Balances'!$C:$J,7,FALSE),0)-IFERROR(VLOOKUP($C76,'1. Rpt 18s (non-CSU)'!$H:$T,12,FALSE),0)</f>
        <v>0</v>
      </c>
      <c r="J76" s="648">
        <f>IFERROR(VLOOKUP($C76,'4. PY Ending Balances'!$C:$J,8,FALSE),0)-IFERROR(VLOOKUP($C76,'1. Rpt 18s (non-CSU)'!$H:$T,13,FALSE),0)</f>
        <v>-2138189.19</v>
      </c>
    </row>
    <row r="77" spans="1:10" x14ac:dyDescent="0.2">
      <c r="A77" s="274" t="s">
        <v>172</v>
      </c>
      <c r="B77" s="275" t="s">
        <v>13</v>
      </c>
      <c r="C77" s="263" t="s">
        <v>5749</v>
      </c>
      <c r="D77" s="191">
        <f>IFERROR(VLOOKUP($C77,'4. PY Ending Balances'!$C:$J,2,FALSE),0)-IFERROR(VLOOKUP($C77,'1. Rpt 18s (non-CSU)'!$H:$T,7,FALSE),0)</f>
        <v>0</v>
      </c>
      <c r="E77" s="191">
        <f>IFERROR(VLOOKUP($C77,'4. PY Ending Balances'!$C:$J,3,FALSE),0)-IFERROR(VLOOKUP($C77,'1. Rpt 18s (non-CSU)'!$H:$T,8,FALSE),0)</f>
        <v>0</v>
      </c>
      <c r="F77" s="191">
        <f>IFERROR(VLOOKUP($C77,'4. PY Ending Balances'!$C:$J,4,FALSE),0)-IFERROR(VLOOKUP($C77,'1. Rpt 18s (non-CSU)'!$H:$T,9,FALSE),0)</f>
        <v>0</v>
      </c>
      <c r="G77" s="192">
        <f>IFERROR(VLOOKUP($C77,'4. PY Ending Balances'!$C:$J,5,FALSE),0)-IFERROR(VLOOKUP($C77,'1. Rpt 18s (non-CSU)'!$H:$T,10,FALSE),0)</f>
        <v>0</v>
      </c>
      <c r="H77" s="643">
        <f>IFERROR(VLOOKUP($C77,'4. PY Ending Balances'!$C:$J,6,FALSE),0)-IFERROR(VLOOKUP($C77,'1. Rpt 18s (non-CSU)'!$H:$T,11,FALSE),0)</f>
        <v>0</v>
      </c>
      <c r="I77" s="643">
        <f>IFERROR(VLOOKUP($C77,'4. PY Ending Balances'!$C:$J,7,FALSE),0)-IFERROR(VLOOKUP($C77,'1. Rpt 18s (non-CSU)'!$H:$T,12,FALSE),0)</f>
        <v>0</v>
      </c>
      <c r="J77" s="648">
        <f>IFERROR(VLOOKUP($C77,'4. PY Ending Balances'!$C:$J,8,FALSE),0)-IFERROR(VLOOKUP($C77,'1. Rpt 18s (non-CSU)'!$H:$T,13,FALSE),0)</f>
        <v>0</v>
      </c>
    </row>
    <row r="78" spans="1:10" x14ac:dyDescent="0.2">
      <c r="A78" s="274" t="s">
        <v>173</v>
      </c>
      <c r="B78" s="275" t="s">
        <v>13</v>
      </c>
      <c r="C78" s="263" t="s">
        <v>5750</v>
      </c>
      <c r="D78" s="191">
        <f>IFERROR(VLOOKUP($C78,'4. PY Ending Balances'!$C:$J,2,FALSE),0)-IFERROR(VLOOKUP($C78,'1. Rpt 18s (non-CSU)'!$H:$T,7,FALSE),0)</f>
        <v>0</v>
      </c>
      <c r="E78" s="191">
        <f>IFERROR(VLOOKUP($C78,'4. PY Ending Balances'!$C:$J,3,FALSE),0)-IFERROR(VLOOKUP($C78,'1. Rpt 18s (non-CSU)'!$H:$T,8,FALSE),0)</f>
        <v>-13025747.560000001</v>
      </c>
      <c r="F78" s="191">
        <f>IFERROR(VLOOKUP($C78,'4. PY Ending Balances'!$C:$J,4,FALSE),0)-IFERROR(VLOOKUP($C78,'1. Rpt 18s (non-CSU)'!$H:$T,9,FALSE),0)</f>
        <v>0</v>
      </c>
      <c r="G78" s="192">
        <f>IFERROR(VLOOKUP($C78,'4. PY Ending Balances'!$C:$J,5,FALSE),0)-IFERROR(VLOOKUP($C78,'1. Rpt 18s (non-CSU)'!$H:$T,10,FALSE),0)</f>
        <v>0</v>
      </c>
      <c r="H78" s="643">
        <f>IFERROR(VLOOKUP($C78,'4. PY Ending Balances'!$C:$J,6,FALSE),0)-IFERROR(VLOOKUP($C78,'1. Rpt 18s (non-CSU)'!$H:$T,11,FALSE),0)</f>
        <v>0</v>
      </c>
      <c r="I78" s="643">
        <f>IFERROR(VLOOKUP($C78,'4. PY Ending Balances'!$C:$J,7,FALSE),0)-IFERROR(VLOOKUP($C78,'1. Rpt 18s (non-CSU)'!$H:$T,12,FALSE),0)</f>
        <v>0</v>
      </c>
      <c r="J78" s="648">
        <f>IFERROR(VLOOKUP($C78,'4. PY Ending Balances'!$C:$J,8,FALSE),0)-IFERROR(VLOOKUP($C78,'1. Rpt 18s (non-CSU)'!$H:$T,13,FALSE),0)</f>
        <v>-13025747.560000001</v>
      </c>
    </row>
    <row r="79" spans="1:10" x14ac:dyDescent="0.2">
      <c r="A79" s="274" t="s">
        <v>63</v>
      </c>
      <c r="B79" s="275" t="s">
        <v>13</v>
      </c>
      <c r="C79" s="263" t="s">
        <v>5751</v>
      </c>
      <c r="D79" s="191">
        <f>IFERROR(VLOOKUP($C79,'4. PY Ending Balances'!$C:$J,2,FALSE),0)-IFERROR(VLOOKUP($C79,'1. Rpt 18s (non-CSU)'!$H:$T,7,FALSE),0)</f>
        <v>0</v>
      </c>
      <c r="E79" s="191">
        <f>IFERROR(VLOOKUP($C79,'4. PY Ending Balances'!$C:$J,3,FALSE),0)-IFERROR(VLOOKUP($C79,'1. Rpt 18s (non-CSU)'!$H:$T,8,FALSE),0)</f>
        <v>0</v>
      </c>
      <c r="F79" s="191">
        <f>IFERROR(VLOOKUP($C79,'4. PY Ending Balances'!$C:$J,4,FALSE),0)-IFERROR(VLOOKUP($C79,'1. Rpt 18s (non-CSU)'!$H:$T,9,FALSE),0)</f>
        <v>0</v>
      </c>
      <c r="G79" s="192">
        <f>IFERROR(VLOOKUP($C79,'4. PY Ending Balances'!$C:$J,5,FALSE),0)-IFERROR(VLOOKUP($C79,'1. Rpt 18s (non-CSU)'!$H:$T,10,FALSE),0)</f>
        <v>0</v>
      </c>
      <c r="H79" s="643">
        <f>IFERROR(VLOOKUP($C79,'4. PY Ending Balances'!$C:$J,6,FALSE),0)-IFERROR(VLOOKUP($C79,'1. Rpt 18s (non-CSU)'!$H:$T,11,FALSE),0)</f>
        <v>0</v>
      </c>
      <c r="I79" s="643">
        <f>IFERROR(VLOOKUP($C79,'4. PY Ending Balances'!$C:$J,7,FALSE),0)-IFERROR(VLOOKUP($C79,'1. Rpt 18s (non-CSU)'!$H:$T,12,FALSE),0)</f>
        <v>0</v>
      </c>
      <c r="J79" s="648">
        <f>IFERROR(VLOOKUP($C79,'4. PY Ending Balances'!$C:$J,8,FALSE),0)-IFERROR(VLOOKUP($C79,'1. Rpt 18s (non-CSU)'!$H:$T,13,FALSE),0)</f>
        <v>0</v>
      </c>
    </row>
    <row r="80" spans="1:10" x14ac:dyDescent="0.2">
      <c r="A80" s="274" t="s">
        <v>63</v>
      </c>
      <c r="B80" s="275" t="s">
        <v>174</v>
      </c>
      <c r="C80" s="263" t="s">
        <v>5752</v>
      </c>
      <c r="D80" s="191">
        <f>IFERROR(VLOOKUP($C80,'4. PY Ending Balances'!$C:$J,2,FALSE),0)-IFERROR(VLOOKUP($C80,'1. Rpt 18s (non-CSU)'!$H:$T,7,FALSE),0)</f>
        <v>0</v>
      </c>
      <c r="E80" s="191">
        <f>IFERROR(VLOOKUP($C80,'4. PY Ending Balances'!$C:$J,3,FALSE),0)-IFERROR(VLOOKUP($C80,'1. Rpt 18s (non-CSU)'!$H:$T,8,FALSE),0)</f>
        <v>0</v>
      </c>
      <c r="F80" s="191">
        <f>IFERROR(VLOOKUP($C80,'4. PY Ending Balances'!$C:$J,4,FALSE),0)-IFERROR(VLOOKUP($C80,'1. Rpt 18s (non-CSU)'!$H:$T,9,FALSE),0)</f>
        <v>0</v>
      </c>
      <c r="G80" s="192">
        <f>IFERROR(VLOOKUP($C80,'4. PY Ending Balances'!$C:$J,5,FALSE),0)-IFERROR(VLOOKUP($C80,'1. Rpt 18s (non-CSU)'!$H:$T,10,FALSE),0)</f>
        <v>0</v>
      </c>
      <c r="H80" s="643">
        <f>IFERROR(VLOOKUP($C80,'4. PY Ending Balances'!$C:$J,6,FALSE),0)-IFERROR(VLOOKUP($C80,'1. Rpt 18s (non-CSU)'!$H:$T,11,FALSE),0)</f>
        <v>0</v>
      </c>
      <c r="I80" s="643">
        <f>IFERROR(VLOOKUP($C80,'4. PY Ending Balances'!$C:$J,7,FALSE),0)-IFERROR(VLOOKUP($C80,'1. Rpt 18s (non-CSU)'!$H:$T,12,FALSE),0)</f>
        <v>0</v>
      </c>
      <c r="J80" s="648">
        <f>IFERROR(VLOOKUP($C80,'4. PY Ending Balances'!$C:$J,8,FALSE),0)-IFERROR(VLOOKUP($C80,'1. Rpt 18s (non-CSU)'!$H:$T,13,FALSE),0)</f>
        <v>0</v>
      </c>
    </row>
    <row r="81" spans="1:10" x14ac:dyDescent="0.2">
      <c r="A81" s="274" t="s">
        <v>63</v>
      </c>
      <c r="B81" s="275" t="s">
        <v>63</v>
      </c>
      <c r="C81" s="263" t="s">
        <v>5753</v>
      </c>
      <c r="D81" s="191">
        <f>IFERROR(VLOOKUP($C81,'4. PY Ending Balances'!$C:$J,2,FALSE),0)-IFERROR(VLOOKUP($C81,'1. Rpt 18s (non-CSU)'!$H:$T,7,FALSE),0)</f>
        <v>0</v>
      </c>
      <c r="E81" s="191">
        <f>IFERROR(VLOOKUP($C81,'4. PY Ending Balances'!$C:$J,3,FALSE),0)-IFERROR(VLOOKUP($C81,'1. Rpt 18s (non-CSU)'!$H:$T,8,FALSE),0)</f>
        <v>0</v>
      </c>
      <c r="F81" s="191">
        <f>IFERROR(VLOOKUP($C81,'4. PY Ending Balances'!$C:$J,4,FALSE),0)-IFERROR(VLOOKUP($C81,'1. Rpt 18s (non-CSU)'!$H:$T,9,FALSE),0)</f>
        <v>0</v>
      </c>
      <c r="G81" s="192">
        <f>IFERROR(VLOOKUP($C81,'4. PY Ending Balances'!$C:$J,5,FALSE),0)-IFERROR(VLOOKUP($C81,'1. Rpt 18s (non-CSU)'!$H:$T,10,FALSE),0)</f>
        <v>0</v>
      </c>
      <c r="H81" s="643">
        <f>IFERROR(VLOOKUP($C81,'4. PY Ending Balances'!$C:$J,6,FALSE),0)-IFERROR(VLOOKUP($C81,'1. Rpt 18s (non-CSU)'!$H:$T,11,FALSE),0)</f>
        <v>0</v>
      </c>
      <c r="I81" s="643">
        <f>IFERROR(VLOOKUP($C81,'4. PY Ending Balances'!$C:$J,7,FALSE),0)-IFERROR(VLOOKUP($C81,'1. Rpt 18s (non-CSU)'!$H:$T,12,FALSE),0)</f>
        <v>0</v>
      </c>
      <c r="J81" s="648">
        <f>IFERROR(VLOOKUP($C81,'4. PY Ending Balances'!$C:$J,8,FALSE),0)-IFERROR(VLOOKUP($C81,'1. Rpt 18s (non-CSU)'!$H:$T,13,FALSE),0)</f>
        <v>0</v>
      </c>
    </row>
    <row r="82" spans="1:10" x14ac:dyDescent="0.2">
      <c r="A82" s="274" t="s">
        <v>63</v>
      </c>
      <c r="B82" s="275" t="s">
        <v>175</v>
      </c>
      <c r="C82" s="263" t="s">
        <v>5754</v>
      </c>
      <c r="D82" s="191">
        <f>IFERROR(VLOOKUP($C82,'4. PY Ending Balances'!$C:$J,2,FALSE),0)-IFERROR(VLOOKUP($C82,'1. Rpt 18s (non-CSU)'!$H:$T,7,FALSE),0)</f>
        <v>0</v>
      </c>
      <c r="E82" s="191">
        <f>IFERROR(VLOOKUP($C82,'4. PY Ending Balances'!$C:$J,3,FALSE),0)-IFERROR(VLOOKUP($C82,'1. Rpt 18s (non-CSU)'!$H:$T,8,FALSE),0)</f>
        <v>0</v>
      </c>
      <c r="F82" s="191">
        <f>IFERROR(VLOOKUP($C82,'4. PY Ending Balances'!$C:$J,4,FALSE),0)-IFERROR(VLOOKUP($C82,'1. Rpt 18s (non-CSU)'!$H:$T,9,FALSE),0)</f>
        <v>0</v>
      </c>
      <c r="G82" s="192">
        <f>IFERROR(VLOOKUP($C82,'4. PY Ending Balances'!$C:$J,5,FALSE),0)-IFERROR(VLOOKUP($C82,'1. Rpt 18s (non-CSU)'!$H:$T,10,FALSE),0)</f>
        <v>0</v>
      </c>
      <c r="H82" s="643">
        <f>IFERROR(VLOOKUP($C82,'4. PY Ending Balances'!$C:$J,6,FALSE),0)-IFERROR(VLOOKUP($C82,'1. Rpt 18s (non-CSU)'!$H:$T,11,FALSE),0)</f>
        <v>0</v>
      </c>
      <c r="I82" s="643">
        <f>IFERROR(VLOOKUP($C82,'4. PY Ending Balances'!$C:$J,7,FALSE),0)-IFERROR(VLOOKUP($C82,'1. Rpt 18s (non-CSU)'!$H:$T,12,FALSE),0)</f>
        <v>0</v>
      </c>
      <c r="J82" s="648">
        <f>IFERROR(VLOOKUP($C82,'4. PY Ending Balances'!$C:$J,8,FALSE),0)-IFERROR(VLOOKUP($C82,'1. Rpt 18s (non-CSU)'!$H:$T,13,FALSE),0)</f>
        <v>0</v>
      </c>
    </row>
    <row r="83" spans="1:10" x14ac:dyDescent="0.2">
      <c r="A83" s="274" t="s">
        <v>176</v>
      </c>
      <c r="B83" s="275" t="s">
        <v>13</v>
      </c>
      <c r="C83" s="263" t="s">
        <v>5755</v>
      </c>
      <c r="D83" s="191">
        <f>IFERROR(VLOOKUP($C83,'4. PY Ending Balances'!$C:$J,2,FALSE),0)-IFERROR(VLOOKUP($C83,'1. Rpt 18s (non-CSU)'!$H:$T,7,FALSE),0)</f>
        <v>0</v>
      </c>
      <c r="E83" s="191">
        <f>IFERROR(VLOOKUP($C83,'4. PY Ending Balances'!$C:$J,3,FALSE),0)-IFERROR(VLOOKUP($C83,'1. Rpt 18s (non-CSU)'!$H:$T,8,FALSE),0)</f>
        <v>0</v>
      </c>
      <c r="F83" s="191">
        <f>IFERROR(VLOOKUP($C83,'4. PY Ending Balances'!$C:$J,4,FALSE),0)-IFERROR(VLOOKUP($C83,'1. Rpt 18s (non-CSU)'!$H:$T,9,FALSE),0)</f>
        <v>0</v>
      </c>
      <c r="G83" s="192">
        <f>IFERROR(VLOOKUP($C83,'4. PY Ending Balances'!$C:$J,5,FALSE),0)-IFERROR(VLOOKUP($C83,'1. Rpt 18s (non-CSU)'!$H:$T,10,FALSE),0)</f>
        <v>0</v>
      </c>
      <c r="H83" s="643">
        <f>IFERROR(VLOOKUP($C83,'4. PY Ending Balances'!$C:$J,6,FALSE),0)-IFERROR(VLOOKUP($C83,'1. Rpt 18s (non-CSU)'!$H:$T,11,FALSE),0)</f>
        <v>0</v>
      </c>
      <c r="I83" s="643">
        <f>IFERROR(VLOOKUP($C83,'4. PY Ending Balances'!$C:$J,7,FALSE),0)-IFERROR(VLOOKUP($C83,'1. Rpt 18s (non-CSU)'!$H:$T,12,FALSE),0)</f>
        <v>0</v>
      </c>
      <c r="J83" s="648">
        <f>IFERROR(VLOOKUP($C83,'4. PY Ending Balances'!$C:$J,8,FALSE),0)-IFERROR(VLOOKUP($C83,'1. Rpt 18s (non-CSU)'!$H:$T,13,FALSE),0)</f>
        <v>0</v>
      </c>
    </row>
    <row r="84" spans="1:10" x14ac:dyDescent="0.2">
      <c r="A84" s="274" t="s">
        <v>177</v>
      </c>
      <c r="B84" s="275" t="s">
        <v>178</v>
      </c>
      <c r="C84" s="263" t="s">
        <v>5756</v>
      </c>
      <c r="D84" s="191">
        <f>IFERROR(VLOOKUP($C84,'4. PY Ending Balances'!$C:$J,2,FALSE),0)-IFERROR(VLOOKUP($C84,'1. Rpt 18s (non-CSU)'!$H:$T,7,FALSE),0)</f>
        <v>0</v>
      </c>
      <c r="E84" s="191">
        <f>IFERROR(VLOOKUP($C84,'4. PY Ending Balances'!$C:$J,3,FALSE),0)-IFERROR(VLOOKUP($C84,'1. Rpt 18s (non-CSU)'!$H:$T,8,FALSE),0)</f>
        <v>0</v>
      </c>
      <c r="F84" s="191">
        <f>IFERROR(VLOOKUP($C84,'4. PY Ending Balances'!$C:$J,4,FALSE),0)-IFERROR(VLOOKUP($C84,'1. Rpt 18s (non-CSU)'!$H:$T,9,FALSE),0)</f>
        <v>0</v>
      </c>
      <c r="G84" s="192">
        <f>IFERROR(VLOOKUP($C84,'4. PY Ending Balances'!$C:$J,5,FALSE),0)-IFERROR(VLOOKUP($C84,'1. Rpt 18s (non-CSU)'!$H:$T,10,FALSE),0)</f>
        <v>0</v>
      </c>
      <c r="H84" s="643">
        <f>IFERROR(VLOOKUP($C84,'4. PY Ending Balances'!$C:$J,6,FALSE),0)-IFERROR(VLOOKUP($C84,'1. Rpt 18s (non-CSU)'!$H:$T,11,FALSE),0)</f>
        <v>0</v>
      </c>
      <c r="I84" s="643">
        <f>IFERROR(VLOOKUP($C84,'4. PY Ending Balances'!$C:$J,7,FALSE),0)-IFERROR(VLOOKUP($C84,'1. Rpt 18s (non-CSU)'!$H:$T,12,FALSE),0)</f>
        <v>0</v>
      </c>
      <c r="J84" s="648">
        <f>IFERROR(VLOOKUP($C84,'4. PY Ending Balances'!$C:$J,8,FALSE),0)-IFERROR(VLOOKUP($C84,'1. Rpt 18s (non-CSU)'!$H:$T,13,FALSE),0)</f>
        <v>0</v>
      </c>
    </row>
    <row r="85" spans="1:10" x14ac:dyDescent="0.2">
      <c r="A85" s="274" t="s">
        <v>179</v>
      </c>
      <c r="B85" s="275" t="s">
        <v>180</v>
      </c>
      <c r="C85" s="263" t="s">
        <v>5757</v>
      </c>
      <c r="D85" s="191">
        <f>IFERROR(VLOOKUP($C85,'4. PY Ending Balances'!$C:$J,2,FALSE),0)-IFERROR(VLOOKUP($C85,'1. Rpt 18s (non-CSU)'!$H:$T,7,FALSE),0)</f>
        <v>0</v>
      </c>
      <c r="E85" s="191">
        <f>IFERROR(VLOOKUP($C85,'4. PY Ending Balances'!$C:$J,3,FALSE),0)-IFERROR(VLOOKUP($C85,'1. Rpt 18s (non-CSU)'!$H:$T,8,FALSE),0)</f>
        <v>0</v>
      </c>
      <c r="F85" s="191">
        <f>IFERROR(VLOOKUP($C85,'4. PY Ending Balances'!$C:$J,4,FALSE),0)-IFERROR(VLOOKUP($C85,'1. Rpt 18s (non-CSU)'!$H:$T,9,FALSE),0)</f>
        <v>0</v>
      </c>
      <c r="G85" s="192">
        <f>IFERROR(VLOOKUP($C85,'4. PY Ending Balances'!$C:$J,5,FALSE),0)-IFERROR(VLOOKUP($C85,'1. Rpt 18s (non-CSU)'!$H:$T,10,FALSE),0)</f>
        <v>0</v>
      </c>
      <c r="H85" s="643">
        <f>IFERROR(VLOOKUP($C85,'4. PY Ending Balances'!$C:$J,6,FALSE),0)-IFERROR(VLOOKUP($C85,'1. Rpt 18s (non-CSU)'!$H:$T,11,FALSE),0)</f>
        <v>0</v>
      </c>
      <c r="I85" s="643">
        <f>IFERROR(VLOOKUP($C85,'4. PY Ending Balances'!$C:$J,7,FALSE),0)-IFERROR(VLOOKUP($C85,'1. Rpt 18s (non-CSU)'!$H:$T,12,FALSE),0)</f>
        <v>0</v>
      </c>
      <c r="J85" s="648">
        <f>IFERROR(VLOOKUP($C85,'4. PY Ending Balances'!$C:$J,8,FALSE),0)-IFERROR(VLOOKUP($C85,'1. Rpt 18s (non-CSU)'!$H:$T,13,FALSE),0)</f>
        <v>0</v>
      </c>
    </row>
    <row r="86" spans="1:10" x14ac:dyDescent="0.2">
      <c r="A86" s="274" t="s">
        <v>181</v>
      </c>
      <c r="B86" s="275" t="s">
        <v>182</v>
      </c>
      <c r="C86" s="263" t="s">
        <v>5758</v>
      </c>
      <c r="D86" s="191">
        <f>IFERROR(VLOOKUP($C86,'4. PY Ending Balances'!$C:$J,2,FALSE),0)-IFERROR(VLOOKUP($C86,'1. Rpt 18s (non-CSU)'!$H:$T,7,FALSE),0)</f>
        <v>0</v>
      </c>
      <c r="E86" s="191">
        <f>IFERROR(VLOOKUP($C86,'4. PY Ending Balances'!$C:$J,3,FALSE),0)-IFERROR(VLOOKUP($C86,'1. Rpt 18s (non-CSU)'!$H:$T,8,FALSE),0)</f>
        <v>0</v>
      </c>
      <c r="F86" s="191">
        <f>IFERROR(VLOOKUP($C86,'4. PY Ending Balances'!$C:$J,4,FALSE),0)-IFERROR(VLOOKUP($C86,'1. Rpt 18s (non-CSU)'!$H:$T,9,FALSE),0)</f>
        <v>0</v>
      </c>
      <c r="G86" s="192">
        <f>IFERROR(VLOOKUP($C86,'4. PY Ending Balances'!$C:$J,5,FALSE),0)-IFERROR(VLOOKUP($C86,'1. Rpt 18s (non-CSU)'!$H:$T,10,FALSE),0)</f>
        <v>0</v>
      </c>
      <c r="H86" s="643">
        <f>IFERROR(VLOOKUP($C86,'4. PY Ending Balances'!$C:$J,6,FALSE),0)-IFERROR(VLOOKUP($C86,'1. Rpt 18s (non-CSU)'!$H:$T,11,FALSE),0)</f>
        <v>0</v>
      </c>
      <c r="I86" s="643">
        <f>IFERROR(VLOOKUP($C86,'4. PY Ending Balances'!$C:$J,7,FALSE),0)-IFERROR(VLOOKUP($C86,'1. Rpt 18s (non-CSU)'!$H:$T,12,FALSE),0)</f>
        <v>0</v>
      </c>
      <c r="J86" s="648">
        <f>IFERROR(VLOOKUP($C86,'4. PY Ending Balances'!$C:$J,8,FALSE),0)-IFERROR(VLOOKUP($C86,'1. Rpt 18s (non-CSU)'!$H:$T,13,FALSE),0)</f>
        <v>0</v>
      </c>
    </row>
    <row r="87" spans="1:10" x14ac:dyDescent="0.2">
      <c r="A87" s="274" t="s">
        <v>181</v>
      </c>
      <c r="B87" s="275" t="s">
        <v>183</v>
      </c>
      <c r="C87" s="263" t="s">
        <v>5759</v>
      </c>
      <c r="D87" s="191">
        <f>IFERROR(VLOOKUP($C87,'4. PY Ending Balances'!$C:$J,2,FALSE),0)-IFERROR(VLOOKUP($C87,'1. Rpt 18s (non-CSU)'!$H:$T,7,FALSE),0)</f>
        <v>0</v>
      </c>
      <c r="E87" s="191">
        <f>IFERROR(VLOOKUP($C87,'4. PY Ending Balances'!$C:$J,3,FALSE),0)-IFERROR(VLOOKUP($C87,'1. Rpt 18s (non-CSU)'!$H:$T,8,FALSE),0)</f>
        <v>0</v>
      </c>
      <c r="F87" s="191">
        <f>IFERROR(VLOOKUP($C87,'4. PY Ending Balances'!$C:$J,4,FALSE),0)-IFERROR(VLOOKUP($C87,'1. Rpt 18s (non-CSU)'!$H:$T,9,FALSE),0)</f>
        <v>0</v>
      </c>
      <c r="G87" s="192">
        <f>IFERROR(VLOOKUP($C87,'4. PY Ending Balances'!$C:$J,5,FALSE),0)-IFERROR(VLOOKUP($C87,'1. Rpt 18s (non-CSU)'!$H:$T,10,FALSE),0)</f>
        <v>0</v>
      </c>
      <c r="H87" s="643">
        <f>IFERROR(VLOOKUP($C87,'4. PY Ending Balances'!$C:$J,6,FALSE),0)-IFERROR(VLOOKUP($C87,'1. Rpt 18s (non-CSU)'!$H:$T,11,FALSE),0)</f>
        <v>0</v>
      </c>
      <c r="I87" s="643">
        <f>IFERROR(VLOOKUP($C87,'4. PY Ending Balances'!$C:$J,7,FALSE),0)-IFERROR(VLOOKUP($C87,'1. Rpt 18s (non-CSU)'!$H:$T,12,FALSE),0)</f>
        <v>0</v>
      </c>
      <c r="J87" s="648">
        <f>IFERROR(VLOOKUP($C87,'4. PY Ending Balances'!$C:$J,8,FALSE),0)-IFERROR(VLOOKUP($C87,'1. Rpt 18s (non-CSU)'!$H:$T,13,FALSE),0)</f>
        <v>0</v>
      </c>
    </row>
    <row r="88" spans="1:10" x14ac:dyDescent="0.2">
      <c r="A88" s="274" t="s">
        <v>184</v>
      </c>
      <c r="B88" s="275" t="s">
        <v>185</v>
      </c>
      <c r="C88" s="263" t="s">
        <v>5760</v>
      </c>
      <c r="D88" s="191">
        <f>IFERROR(VLOOKUP($C88,'4. PY Ending Balances'!$C:$J,2,FALSE),0)-IFERROR(VLOOKUP($C88,'1. Rpt 18s (non-CSU)'!$H:$T,7,FALSE),0)</f>
        <v>0</v>
      </c>
      <c r="E88" s="191">
        <f>IFERROR(VLOOKUP($C88,'4. PY Ending Balances'!$C:$J,3,FALSE),0)-IFERROR(VLOOKUP($C88,'1. Rpt 18s (non-CSU)'!$H:$T,8,FALSE),0)</f>
        <v>0</v>
      </c>
      <c r="F88" s="191">
        <f>IFERROR(VLOOKUP($C88,'4. PY Ending Balances'!$C:$J,4,FALSE),0)-IFERROR(VLOOKUP($C88,'1. Rpt 18s (non-CSU)'!$H:$T,9,FALSE),0)</f>
        <v>0</v>
      </c>
      <c r="G88" s="192">
        <f>IFERROR(VLOOKUP($C88,'4. PY Ending Balances'!$C:$J,5,FALSE),0)-IFERROR(VLOOKUP($C88,'1. Rpt 18s (non-CSU)'!$H:$T,10,FALSE),0)</f>
        <v>0</v>
      </c>
      <c r="H88" s="643">
        <f>IFERROR(VLOOKUP($C88,'4. PY Ending Balances'!$C:$J,6,FALSE),0)-IFERROR(VLOOKUP($C88,'1. Rpt 18s (non-CSU)'!$H:$T,11,FALSE),0)</f>
        <v>0</v>
      </c>
      <c r="I88" s="643">
        <f>IFERROR(VLOOKUP($C88,'4. PY Ending Balances'!$C:$J,7,FALSE),0)-IFERROR(VLOOKUP($C88,'1. Rpt 18s (non-CSU)'!$H:$T,12,FALSE),0)</f>
        <v>0</v>
      </c>
      <c r="J88" s="648">
        <f>IFERROR(VLOOKUP($C88,'4. PY Ending Balances'!$C:$J,8,FALSE),0)-IFERROR(VLOOKUP($C88,'1. Rpt 18s (non-CSU)'!$H:$T,13,FALSE),0)</f>
        <v>0</v>
      </c>
    </row>
    <row r="89" spans="1:10" x14ac:dyDescent="0.2">
      <c r="A89" s="274" t="s">
        <v>186</v>
      </c>
      <c r="B89" s="275" t="s">
        <v>187</v>
      </c>
      <c r="C89" s="263" t="s">
        <v>5761</v>
      </c>
      <c r="D89" s="191">
        <f>IFERROR(VLOOKUP($C89,'4. PY Ending Balances'!$C:$J,2,FALSE),0)-IFERROR(VLOOKUP($C89,'1. Rpt 18s (non-CSU)'!$H:$T,7,FALSE),0)</f>
        <v>0</v>
      </c>
      <c r="E89" s="191">
        <f>IFERROR(VLOOKUP($C89,'4. PY Ending Balances'!$C:$J,3,FALSE),0)-IFERROR(VLOOKUP($C89,'1. Rpt 18s (non-CSU)'!$H:$T,8,FALSE),0)</f>
        <v>0</v>
      </c>
      <c r="F89" s="191">
        <f>IFERROR(VLOOKUP($C89,'4. PY Ending Balances'!$C:$J,4,FALSE),0)-IFERROR(VLOOKUP($C89,'1. Rpt 18s (non-CSU)'!$H:$T,9,FALSE),0)</f>
        <v>0</v>
      </c>
      <c r="G89" s="192">
        <f>IFERROR(VLOOKUP($C89,'4. PY Ending Balances'!$C:$J,5,FALSE),0)-IFERROR(VLOOKUP($C89,'1. Rpt 18s (non-CSU)'!$H:$T,10,FALSE),0)</f>
        <v>0</v>
      </c>
      <c r="H89" s="643">
        <f>IFERROR(VLOOKUP($C89,'4. PY Ending Balances'!$C:$J,6,FALSE),0)-IFERROR(VLOOKUP($C89,'1. Rpt 18s (non-CSU)'!$H:$T,11,FALSE),0)</f>
        <v>0</v>
      </c>
      <c r="I89" s="643">
        <f>IFERROR(VLOOKUP($C89,'4. PY Ending Balances'!$C:$J,7,FALSE),0)-IFERROR(VLOOKUP($C89,'1. Rpt 18s (non-CSU)'!$H:$T,12,FALSE),0)</f>
        <v>0</v>
      </c>
      <c r="J89" s="648">
        <f>IFERROR(VLOOKUP($C89,'4. PY Ending Balances'!$C:$J,8,FALSE),0)-IFERROR(VLOOKUP($C89,'1. Rpt 18s (non-CSU)'!$H:$T,13,FALSE),0)</f>
        <v>0</v>
      </c>
    </row>
    <row r="90" spans="1:10" x14ac:dyDescent="0.2">
      <c r="A90" s="274" t="s">
        <v>188</v>
      </c>
      <c r="B90" s="275" t="s">
        <v>189</v>
      </c>
      <c r="C90" s="263" t="s">
        <v>5762</v>
      </c>
      <c r="D90" s="191">
        <f>IFERROR(VLOOKUP($C90,'4. PY Ending Balances'!$C:$J,2,FALSE),0)-IFERROR(VLOOKUP($C90,'1. Rpt 18s (non-CSU)'!$H:$T,7,FALSE),0)</f>
        <v>0</v>
      </c>
      <c r="E90" s="191">
        <f>IFERROR(VLOOKUP($C90,'4. PY Ending Balances'!$C:$J,3,FALSE),0)-IFERROR(VLOOKUP($C90,'1. Rpt 18s (non-CSU)'!$H:$T,8,FALSE),0)</f>
        <v>-1584188</v>
      </c>
      <c r="F90" s="191">
        <f>IFERROR(VLOOKUP($C90,'4. PY Ending Balances'!$C:$J,4,FALSE),0)-IFERROR(VLOOKUP($C90,'1. Rpt 18s (non-CSU)'!$H:$T,9,FALSE),0)</f>
        <v>0</v>
      </c>
      <c r="G90" s="192">
        <f>IFERROR(VLOOKUP($C90,'4. PY Ending Balances'!$C:$J,5,FALSE),0)-IFERROR(VLOOKUP($C90,'1. Rpt 18s (non-CSU)'!$H:$T,10,FALSE),0)</f>
        <v>0</v>
      </c>
      <c r="H90" s="643">
        <f>IFERROR(VLOOKUP($C90,'4. PY Ending Balances'!$C:$J,6,FALSE),0)-IFERROR(VLOOKUP($C90,'1. Rpt 18s (non-CSU)'!$H:$T,11,FALSE),0)</f>
        <v>0</v>
      </c>
      <c r="I90" s="643">
        <f>IFERROR(VLOOKUP($C90,'4. PY Ending Balances'!$C:$J,7,FALSE),0)-IFERROR(VLOOKUP($C90,'1. Rpt 18s (non-CSU)'!$H:$T,12,FALSE),0)</f>
        <v>0</v>
      </c>
      <c r="J90" s="648">
        <f>IFERROR(VLOOKUP($C90,'4. PY Ending Balances'!$C:$J,8,FALSE),0)-IFERROR(VLOOKUP($C90,'1. Rpt 18s (non-CSU)'!$H:$T,13,FALSE),0)</f>
        <v>-1584188</v>
      </c>
    </row>
    <row r="91" spans="1:10" x14ac:dyDescent="0.2">
      <c r="A91" s="274" t="s">
        <v>190</v>
      </c>
      <c r="B91" s="275" t="s">
        <v>191</v>
      </c>
      <c r="C91" s="263" t="s">
        <v>5763</v>
      </c>
      <c r="D91" s="191">
        <f>IFERROR(VLOOKUP($C91,'4. PY Ending Balances'!$C:$J,2,FALSE),0)-IFERROR(VLOOKUP($C91,'1. Rpt 18s (non-CSU)'!$H:$T,7,FALSE),0)</f>
        <v>0</v>
      </c>
      <c r="E91" s="191">
        <f>IFERROR(VLOOKUP($C91,'4. PY Ending Balances'!$C:$J,3,FALSE),0)-IFERROR(VLOOKUP($C91,'1. Rpt 18s (non-CSU)'!$H:$T,8,FALSE),0)</f>
        <v>0</v>
      </c>
      <c r="F91" s="191">
        <f>IFERROR(VLOOKUP($C91,'4. PY Ending Balances'!$C:$J,4,FALSE),0)-IFERROR(VLOOKUP($C91,'1. Rpt 18s (non-CSU)'!$H:$T,9,FALSE),0)</f>
        <v>0</v>
      </c>
      <c r="G91" s="192">
        <f>IFERROR(VLOOKUP($C91,'4. PY Ending Balances'!$C:$J,5,FALSE),0)-IFERROR(VLOOKUP($C91,'1. Rpt 18s (non-CSU)'!$H:$T,10,FALSE),0)</f>
        <v>0</v>
      </c>
      <c r="H91" s="643">
        <f>IFERROR(VLOOKUP($C91,'4. PY Ending Balances'!$C:$J,6,FALSE),0)-IFERROR(VLOOKUP($C91,'1. Rpt 18s (non-CSU)'!$H:$T,11,FALSE),0)</f>
        <v>0</v>
      </c>
      <c r="I91" s="643">
        <f>IFERROR(VLOOKUP($C91,'4. PY Ending Balances'!$C:$J,7,FALSE),0)-IFERROR(VLOOKUP($C91,'1. Rpt 18s (non-CSU)'!$H:$T,12,FALSE),0)</f>
        <v>0</v>
      </c>
      <c r="J91" s="648">
        <f>IFERROR(VLOOKUP($C91,'4. PY Ending Balances'!$C:$J,8,FALSE),0)-IFERROR(VLOOKUP($C91,'1. Rpt 18s (non-CSU)'!$H:$T,13,FALSE),0)</f>
        <v>0</v>
      </c>
    </row>
    <row r="92" spans="1:10" x14ac:dyDescent="0.2">
      <c r="A92" s="274" t="s">
        <v>190</v>
      </c>
      <c r="B92" s="275" t="s">
        <v>192</v>
      </c>
      <c r="C92" s="263" t="s">
        <v>5764</v>
      </c>
      <c r="D92" s="191">
        <f>IFERROR(VLOOKUP($C92,'4. PY Ending Balances'!$C:$J,2,FALSE),0)-IFERROR(VLOOKUP($C92,'1. Rpt 18s (non-CSU)'!$H:$T,7,FALSE),0)</f>
        <v>0</v>
      </c>
      <c r="E92" s="191">
        <f>IFERROR(VLOOKUP($C92,'4. PY Ending Balances'!$C:$J,3,FALSE),0)-IFERROR(VLOOKUP($C92,'1. Rpt 18s (non-CSU)'!$H:$T,8,FALSE),0)</f>
        <v>0</v>
      </c>
      <c r="F92" s="191">
        <f>IFERROR(VLOOKUP($C92,'4. PY Ending Balances'!$C:$J,4,FALSE),0)-IFERROR(VLOOKUP($C92,'1. Rpt 18s (non-CSU)'!$H:$T,9,FALSE),0)</f>
        <v>0</v>
      </c>
      <c r="G92" s="192">
        <f>IFERROR(VLOOKUP($C92,'4. PY Ending Balances'!$C:$J,5,FALSE),0)-IFERROR(VLOOKUP($C92,'1. Rpt 18s (non-CSU)'!$H:$T,10,FALSE),0)</f>
        <v>0</v>
      </c>
      <c r="H92" s="643">
        <f>IFERROR(VLOOKUP($C92,'4. PY Ending Balances'!$C:$J,6,FALSE),0)-IFERROR(VLOOKUP($C92,'1. Rpt 18s (non-CSU)'!$H:$T,11,FALSE),0)</f>
        <v>0</v>
      </c>
      <c r="I92" s="643">
        <f>IFERROR(VLOOKUP($C92,'4. PY Ending Balances'!$C:$J,7,FALSE),0)-IFERROR(VLOOKUP($C92,'1. Rpt 18s (non-CSU)'!$H:$T,12,FALSE),0)</f>
        <v>0</v>
      </c>
      <c r="J92" s="648">
        <f>IFERROR(VLOOKUP($C92,'4. PY Ending Balances'!$C:$J,8,FALSE),0)-IFERROR(VLOOKUP($C92,'1. Rpt 18s (non-CSU)'!$H:$T,13,FALSE),0)</f>
        <v>0</v>
      </c>
    </row>
    <row r="93" spans="1:10" x14ac:dyDescent="0.2">
      <c r="A93" s="274" t="s">
        <v>190</v>
      </c>
      <c r="B93" s="275" t="s">
        <v>193</v>
      </c>
      <c r="C93" s="263" t="s">
        <v>5765</v>
      </c>
      <c r="D93" s="191">
        <f>IFERROR(VLOOKUP($C93,'4. PY Ending Balances'!$C:$J,2,FALSE),0)-IFERROR(VLOOKUP($C93,'1. Rpt 18s (non-CSU)'!$H:$T,7,FALSE),0)</f>
        <v>0</v>
      </c>
      <c r="E93" s="191">
        <f>IFERROR(VLOOKUP($C93,'4. PY Ending Balances'!$C:$J,3,FALSE),0)-IFERROR(VLOOKUP($C93,'1. Rpt 18s (non-CSU)'!$H:$T,8,FALSE),0)</f>
        <v>0</v>
      </c>
      <c r="F93" s="191">
        <f>IFERROR(VLOOKUP($C93,'4. PY Ending Balances'!$C:$J,4,FALSE),0)-IFERROR(VLOOKUP($C93,'1. Rpt 18s (non-CSU)'!$H:$T,9,FALSE),0)</f>
        <v>0</v>
      </c>
      <c r="G93" s="192">
        <f>IFERROR(VLOOKUP($C93,'4. PY Ending Balances'!$C:$J,5,FALSE),0)-IFERROR(VLOOKUP($C93,'1. Rpt 18s (non-CSU)'!$H:$T,10,FALSE),0)</f>
        <v>0</v>
      </c>
      <c r="H93" s="643">
        <f>IFERROR(VLOOKUP($C93,'4. PY Ending Balances'!$C:$J,6,FALSE),0)-IFERROR(VLOOKUP($C93,'1. Rpt 18s (non-CSU)'!$H:$T,11,FALSE),0)</f>
        <v>0</v>
      </c>
      <c r="I93" s="643">
        <f>IFERROR(VLOOKUP($C93,'4. PY Ending Balances'!$C:$J,7,FALSE),0)-IFERROR(VLOOKUP($C93,'1. Rpt 18s (non-CSU)'!$H:$T,12,FALSE),0)</f>
        <v>0</v>
      </c>
      <c r="J93" s="648">
        <f>IFERROR(VLOOKUP($C93,'4. PY Ending Balances'!$C:$J,8,FALSE),0)-IFERROR(VLOOKUP($C93,'1. Rpt 18s (non-CSU)'!$H:$T,13,FALSE),0)</f>
        <v>0</v>
      </c>
    </row>
    <row r="94" spans="1:10" x14ac:dyDescent="0.2">
      <c r="A94" s="274" t="s">
        <v>190</v>
      </c>
      <c r="B94" s="275" t="s">
        <v>194</v>
      </c>
      <c r="C94" s="263" t="s">
        <v>5766</v>
      </c>
      <c r="D94" s="191">
        <f>IFERROR(VLOOKUP($C94,'4. PY Ending Balances'!$C:$J,2,FALSE),0)-IFERROR(VLOOKUP($C94,'1. Rpt 18s (non-CSU)'!$H:$T,7,FALSE),0)</f>
        <v>0</v>
      </c>
      <c r="E94" s="191">
        <f>IFERROR(VLOOKUP($C94,'4. PY Ending Balances'!$C:$J,3,FALSE),0)-IFERROR(VLOOKUP($C94,'1. Rpt 18s (non-CSU)'!$H:$T,8,FALSE),0)</f>
        <v>0</v>
      </c>
      <c r="F94" s="191">
        <f>IFERROR(VLOOKUP($C94,'4. PY Ending Balances'!$C:$J,4,FALSE),0)-IFERROR(VLOOKUP($C94,'1. Rpt 18s (non-CSU)'!$H:$T,9,FALSE),0)</f>
        <v>0</v>
      </c>
      <c r="G94" s="192">
        <f>IFERROR(VLOOKUP($C94,'4. PY Ending Balances'!$C:$J,5,FALSE),0)-IFERROR(VLOOKUP($C94,'1. Rpt 18s (non-CSU)'!$H:$T,10,FALSE),0)</f>
        <v>0</v>
      </c>
      <c r="H94" s="643">
        <f>IFERROR(VLOOKUP($C94,'4. PY Ending Balances'!$C:$J,6,FALSE),0)-IFERROR(VLOOKUP($C94,'1. Rpt 18s (non-CSU)'!$H:$T,11,FALSE),0)</f>
        <v>0</v>
      </c>
      <c r="I94" s="643">
        <f>IFERROR(VLOOKUP($C94,'4. PY Ending Balances'!$C:$J,7,FALSE),0)-IFERROR(VLOOKUP($C94,'1. Rpt 18s (non-CSU)'!$H:$T,12,FALSE),0)</f>
        <v>0</v>
      </c>
      <c r="J94" s="648">
        <f>IFERROR(VLOOKUP($C94,'4. PY Ending Balances'!$C:$J,8,FALSE),0)-IFERROR(VLOOKUP($C94,'1. Rpt 18s (non-CSU)'!$H:$T,13,FALSE),0)</f>
        <v>0</v>
      </c>
    </row>
    <row r="95" spans="1:10" x14ac:dyDescent="0.2">
      <c r="A95" s="274" t="s">
        <v>190</v>
      </c>
      <c r="B95" s="275" t="s">
        <v>195</v>
      </c>
      <c r="C95" s="263" t="s">
        <v>5767</v>
      </c>
      <c r="D95" s="191">
        <f>IFERROR(VLOOKUP($C95,'4. PY Ending Balances'!$C:$J,2,FALSE),0)-IFERROR(VLOOKUP($C95,'1. Rpt 18s (non-CSU)'!$H:$T,7,FALSE),0)</f>
        <v>0</v>
      </c>
      <c r="E95" s="191">
        <f>IFERROR(VLOOKUP($C95,'4. PY Ending Balances'!$C:$J,3,FALSE),0)-IFERROR(VLOOKUP($C95,'1. Rpt 18s (non-CSU)'!$H:$T,8,FALSE),0)</f>
        <v>0</v>
      </c>
      <c r="F95" s="191">
        <f>IFERROR(VLOOKUP($C95,'4. PY Ending Balances'!$C:$J,4,FALSE),0)-IFERROR(VLOOKUP($C95,'1. Rpt 18s (non-CSU)'!$H:$T,9,FALSE),0)</f>
        <v>0</v>
      </c>
      <c r="G95" s="192">
        <f>IFERROR(VLOOKUP($C95,'4. PY Ending Balances'!$C:$J,5,FALSE),0)-IFERROR(VLOOKUP($C95,'1. Rpt 18s (non-CSU)'!$H:$T,10,FALSE),0)</f>
        <v>0</v>
      </c>
      <c r="H95" s="643">
        <f>IFERROR(VLOOKUP($C95,'4. PY Ending Balances'!$C:$J,6,FALSE),0)-IFERROR(VLOOKUP($C95,'1. Rpt 18s (non-CSU)'!$H:$T,11,FALSE),0)</f>
        <v>0</v>
      </c>
      <c r="I95" s="643">
        <f>IFERROR(VLOOKUP($C95,'4. PY Ending Balances'!$C:$J,7,FALSE),0)-IFERROR(VLOOKUP($C95,'1. Rpt 18s (non-CSU)'!$H:$T,12,FALSE),0)</f>
        <v>0</v>
      </c>
      <c r="J95" s="648">
        <f>IFERROR(VLOOKUP($C95,'4. PY Ending Balances'!$C:$J,8,FALSE),0)-IFERROR(VLOOKUP($C95,'1. Rpt 18s (non-CSU)'!$H:$T,13,FALSE),0)</f>
        <v>0</v>
      </c>
    </row>
    <row r="96" spans="1:10" x14ac:dyDescent="0.2">
      <c r="A96" s="274" t="s">
        <v>190</v>
      </c>
      <c r="B96" s="275" t="s">
        <v>196</v>
      </c>
      <c r="C96" s="263" t="s">
        <v>5768</v>
      </c>
      <c r="D96" s="191">
        <f>IFERROR(VLOOKUP($C96,'4. PY Ending Balances'!$C:$J,2,FALSE),0)-IFERROR(VLOOKUP($C96,'1. Rpt 18s (non-CSU)'!$H:$T,7,FALSE),0)</f>
        <v>0</v>
      </c>
      <c r="E96" s="191">
        <f>IFERROR(VLOOKUP($C96,'4. PY Ending Balances'!$C:$J,3,FALSE),0)-IFERROR(VLOOKUP($C96,'1. Rpt 18s (non-CSU)'!$H:$T,8,FALSE),0)</f>
        <v>0</v>
      </c>
      <c r="F96" s="191">
        <f>IFERROR(VLOOKUP($C96,'4. PY Ending Balances'!$C:$J,4,FALSE),0)-IFERROR(VLOOKUP($C96,'1. Rpt 18s (non-CSU)'!$H:$T,9,FALSE),0)</f>
        <v>0</v>
      </c>
      <c r="G96" s="192">
        <f>IFERROR(VLOOKUP($C96,'4. PY Ending Balances'!$C:$J,5,FALSE),0)-IFERROR(VLOOKUP($C96,'1. Rpt 18s (non-CSU)'!$H:$T,10,FALSE),0)</f>
        <v>0</v>
      </c>
      <c r="H96" s="643">
        <f>IFERROR(VLOOKUP($C96,'4. PY Ending Balances'!$C:$J,6,FALSE),0)-IFERROR(VLOOKUP($C96,'1. Rpt 18s (non-CSU)'!$H:$T,11,FALSE),0)</f>
        <v>0</v>
      </c>
      <c r="I96" s="643">
        <f>IFERROR(VLOOKUP($C96,'4. PY Ending Balances'!$C:$J,7,FALSE),0)-IFERROR(VLOOKUP($C96,'1. Rpt 18s (non-CSU)'!$H:$T,12,FALSE),0)</f>
        <v>0</v>
      </c>
      <c r="J96" s="648">
        <f>IFERROR(VLOOKUP($C96,'4. PY Ending Balances'!$C:$J,8,FALSE),0)-IFERROR(VLOOKUP($C96,'1. Rpt 18s (non-CSU)'!$H:$T,13,FALSE),0)</f>
        <v>0</v>
      </c>
    </row>
    <row r="97" spans="1:10" x14ac:dyDescent="0.2">
      <c r="A97" s="274" t="s">
        <v>190</v>
      </c>
      <c r="B97" s="275" t="s">
        <v>121</v>
      </c>
      <c r="C97" s="263" t="s">
        <v>5769</v>
      </c>
      <c r="D97" s="191">
        <f>IFERROR(VLOOKUP($C97,'4. PY Ending Balances'!$C:$J,2,FALSE),0)-IFERROR(VLOOKUP($C97,'1. Rpt 18s (non-CSU)'!$H:$T,7,FALSE),0)</f>
        <v>0</v>
      </c>
      <c r="E97" s="191">
        <f>IFERROR(VLOOKUP($C97,'4. PY Ending Balances'!$C:$J,3,FALSE),0)-IFERROR(VLOOKUP($C97,'1. Rpt 18s (non-CSU)'!$H:$T,8,FALSE),0)</f>
        <v>0</v>
      </c>
      <c r="F97" s="191">
        <f>IFERROR(VLOOKUP($C97,'4. PY Ending Balances'!$C:$J,4,FALSE),0)-IFERROR(VLOOKUP($C97,'1. Rpt 18s (non-CSU)'!$H:$T,9,FALSE),0)</f>
        <v>0</v>
      </c>
      <c r="G97" s="192">
        <f>IFERROR(VLOOKUP($C97,'4. PY Ending Balances'!$C:$J,5,FALSE),0)-IFERROR(VLOOKUP($C97,'1. Rpt 18s (non-CSU)'!$H:$T,10,FALSE),0)</f>
        <v>0</v>
      </c>
      <c r="H97" s="643">
        <f>IFERROR(VLOOKUP($C97,'4. PY Ending Balances'!$C:$J,6,FALSE),0)-IFERROR(VLOOKUP($C97,'1. Rpt 18s (non-CSU)'!$H:$T,11,FALSE),0)</f>
        <v>0</v>
      </c>
      <c r="I97" s="643">
        <f>IFERROR(VLOOKUP($C97,'4. PY Ending Balances'!$C:$J,7,FALSE),0)-IFERROR(VLOOKUP($C97,'1. Rpt 18s (non-CSU)'!$H:$T,12,FALSE),0)</f>
        <v>0</v>
      </c>
      <c r="J97" s="648">
        <f>IFERROR(VLOOKUP($C97,'4. PY Ending Balances'!$C:$J,8,FALSE),0)-IFERROR(VLOOKUP($C97,'1. Rpt 18s (non-CSU)'!$H:$T,13,FALSE),0)</f>
        <v>0</v>
      </c>
    </row>
    <row r="98" spans="1:10" x14ac:dyDescent="0.2">
      <c r="A98" s="274" t="s">
        <v>190</v>
      </c>
      <c r="B98" s="275" t="s">
        <v>197</v>
      </c>
      <c r="C98" s="263" t="s">
        <v>5770</v>
      </c>
      <c r="D98" s="191">
        <f>IFERROR(VLOOKUP($C98,'4. PY Ending Balances'!$C:$J,2,FALSE),0)-IFERROR(VLOOKUP($C98,'1. Rpt 18s (non-CSU)'!$H:$T,7,FALSE),0)</f>
        <v>0</v>
      </c>
      <c r="E98" s="191">
        <f>IFERROR(VLOOKUP($C98,'4. PY Ending Balances'!$C:$J,3,FALSE),0)-IFERROR(VLOOKUP($C98,'1. Rpt 18s (non-CSU)'!$H:$T,8,FALSE),0)</f>
        <v>0</v>
      </c>
      <c r="F98" s="191">
        <f>IFERROR(VLOOKUP($C98,'4. PY Ending Balances'!$C:$J,4,FALSE),0)-IFERROR(VLOOKUP($C98,'1. Rpt 18s (non-CSU)'!$H:$T,9,FALSE),0)</f>
        <v>0</v>
      </c>
      <c r="G98" s="192">
        <f>IFERROR(VLOOKUP($C98,'4. PY Ending Balances'!$C:$J,5,FALSE),0)-IFERROR(VLOOKUP($C98,'1. Rpt 18s (non-CSU)'!$H:$T,10,FALSE),0)</f>
        <v>0</v>
      </c>
      <c r="H98" s="643">
        <f>IFERROR(VLOOKUP($C98,'4. PY Ending Balances'!$C:$J,6,FALSE),0)-IFERROR(VLOOKUP($C98,'1. Rpt 18s (non-CSU)'!$H:$T,11,FALSE),0)</f>
        <v>0</v>
      </c>
      <c r="I98" s="643">
        <f>IFERROR(VLOOKUP($C98,'4. PY Ending Balances'!$C:$J,7,FALSE),0)-IFERROR(VLOOKUP($C98,'1. Rpt 18s (non-CSU)'!$H:$T,12,FALSE),0)</f>
        <v>0</v>
      </c>
      <c r="J98" s="648">
        <f>IFERROR(VLOOKUP($C98,'4. PY Ending Balances'!$C:$J,8,FALSE),0)-IFERROR(VLOOKUP($C98,'1. Rpt 18s (non-CSU)'!$H:$T,13,FALSE),0)</f>
        <v>0</v>
      </c>
    </row>
    <row r="99" spans="1:10" x14ac:dyDescent="0.2">
      <c r="A99" s="274" t="s">
        <v>190</v>
      </c>
      <c r="B99" s="32" t="s">
        <v>198</v>
      </c>
      <c r="C99" s="263" t="s">
        <v>5771</v>
      </c>
      <c r="D99" s="191">
        <f>IFERROR(VLOOKUP($C99,'4. PY Ending Balances'!$C:$J,2,FALSE),0)-IFERROR(VLOOKUP($C99,'1. Rpt 18s (non-CSU)'!$H:$T,7,FALSE),0)</f>
        <v>0</v>
      </c>
      <c r="E99" s="191">
        <f>IFERROR(VLOOKUP($C99,'4. PY Ending Balances'!$C:$J,3,FALSE),0)-IFERROR(VLOOKUP($C99,'1. Rpt 18s (non-CSU)'!$H:$T,8,FALSE),0)</f>
        <v>0</v>
      </c>
      <c r="F99" s="191">
        <f>IFERROR(VLOOKUP($C99,'4. PY Ending Balances'!$C:$J,4,FALSE),0)-IFERROR(VLOOKUP($C99,'1. Rpt 18s (non-CSU)'!$H:$T,9,FALSE),0)</f>
        <v>0</v>
      </c>
      <c r="G99" s="192">
        <f>IFERROR(VLOOKUP($C99,'4. PY Ending Balances'!$C:$J,5,FALSE),0)-IFERROR(VLOOKUP($C99,'1. Rpt 18s (non-CSU)'!$H:$T,10,FALSE),0)</f>
        <v>0</v>
      </c>
      <c r="H99" s="643">
        <f>IFERROR(VLOOKUP($C99,'4. PY Ending Balances'!$C:$J,6,FALSE),0)-IFERROR(VLOOKUP($C99,'1. Rpt 18s (non-CSU)'!$H:$T,11,FALSE),0)</f>
        <v>0</v>
      </c>
      <c r="I99" s="643">
        <f>IFERROR(VLOOKUP($C99,'4. PY Ending Balances'!$C:$J,7,FALSE),0)-IFERROR(VLOOKUP($C99,'1. Rpt 18s (non-CSU)'!$H:$T,12,FALSE),0)</f>
        <v>0</v>
      </c>
      <c r="J99" s="648">
        <f>IFERROR(VLOOKUP($C99,'4. PY Ending Balances'!$C:$J,8,FALSE),0)-IFERROR(VLOOKUP($C99,'1. Rpt 18s (non-CSU)'!$H:$T,13,FALSE),0)</f>
        <v>0</v>
      </c>
    </row>
    <row r="100" spans="1:10" x14ac:dyDescent="0.2">
      <c r="A100" s="274" t="s">
        <v>190</v>
      </c>
      <c r="B100" s="32" t="s">
        <v>199</v>
      </c>
      <c r="C100" s="263" t="s">
        <v>5772</v>
      </c>
      <c r="D100" s="191">
        <f>IFERROR(VLOOKUP($C100,'4. PY Ending Balances'!$C:$J,2,FALSE),0)-IFERROR(VLOOKUP($C100,'1. Rpt 18s (non-CSU)'!$H:$T,7,FALSE),0)</f>
        <v>0</v>
      </c>
      <c r="E100" s="191">
        <f>IFERROR(VLOOKUP($C100,'4. PY Ending Balances'!$C:$J,3,FALSE),0)-IFERROR(VLOOKUP($C100,'1. Rpt 18s (non-CSU)'!$H:$T,8,FALSE),0)</f>
        <v>0</v>
      </c>
      <c r="F100" s="191">
        <f>IFERROR(VLOOKUP($C100,'4. PY Ending Balances'!$C:$J,4,FALSE),0)-IFERROR(VLOOKUP($C100,'1. Rpt 18s (non-CSU)'!$H:$T,9,FALSE),0)</f>
        <v>0</v>
      </c>
      <c r="G100" s="192">
        <f>IFERROR(VLOOKUP($C100,'4. PY Ending Balances'!$C:$J,5,FALSE),0)-IFERROR(VLOOKUP($C100,'1. Rpt 18s (non-CSU)'!$H:$T,10,FALSE),0)</f>
        <v>0</v>
      </c>
      <c r="H100" s="643">
        <f>IFERROR(VLOOKUP($C100,'4. PY Ending Balances'!$C:$J,6,FALSE),0)-IFERROR(VLOOKUP($C100,'1. Rpt 18s (non-CSU)'!$H:$T,11,FALSE),0)</f>
        <v>0</v>
      </c>
      <c r="I100" s="643">
        <f>IFERROR(VLOOKUP($C100,'4. PY Ending Balances'!$C:$J,7,FALSE),0)-IFERROR(VLOOKUP($C100,'1. Rpt 18s (non-CSU)'!$H:$T,12,FALSE),0)</f>
        <v>0</v>
      </c>
      <c r="J100" s="648">
        <f>IFERROR(VLOOKUP($C100,'4. PY Ending Balances'!$C:$J,8,FALSE),0)-IFERROR(VLOOKUP($C100,'1. Rpt 18s (non-CSU)'!$H:$T,13,FALSE),0)</f>
        <v>0</v>
      </c>
    </row>
    <row r="101" spans="1:10" x14ac:dyDescent="0.2">
      <c r="A101" s="274" t="s">
        <v>190</v>
      </c>
      <c r="B101" s="275" t="s">
        <v>200</v>
      </c>
      <c r="C101" s="263" t="s">
        <v>5773</v>
      </c>
      <c r="D101" s="191">
        <f>IFERROR(VLOOKUP($C101,'4. PY Ending Balances'!$C:$J,2,FALSE),0)-IFERROR(VLOOKUP($C101,'1. Rpt 18s (non-CSU)'!$H:$T,7,FALSE),0)</f>
        <v>0</v>
      </c>
      <c r="E101" s="191">
        <f>IFERROR(VLOOKUP($C101,'4. PY Ending Balances'!$C:$J,3,FALSE),0)-IFERROR(VLOOKUP($C101,'1. Rpt 18s (non-CSU)'!$H:$T,8,FALSE),0)</f>
        <v>0</v>
      </c>
      <c r="F101" s="191">
        <f>IFERROR(VLOOKUP($C101,'4. PY Ending Balances'!$C:$J,4,FALSE),0)-IFERROR(VLOOKUP($C101,'1. Rpt 18s (non-CSU)'!$H:$T,9,FALSE),0)</f>
        <v>0</v>
      </c>
      <c r="G101" s="192">
        <f>IFERROR(VLOOKUP($C101,'4. PY Ending Balances'!$C:$J,5,FALSE),0)-IFERROR(VLOOKUP($C101,'1. Rpt 18s (non-CSU)'!$H:$T,10,FALSE),0)</f>
        <v>0</v>
      </c>
      <c r="H101" s="643">
        <f>IFERROR(VLOOKUP($C101,'4. PY Ending Balances'!$C:$J,6,FALSE),0)-IFERROR(VLOOKUP($C101,'1. Rpt 18s (non-CSU)'!$H:$T,11,FALSE),0)</f>
        <v>0</v>
      </c>
      <c r="I101" s="643">
        <f>IFERROR(VLOOKUP($C101,'4. PY Ending Balances'!$C:$J,7,FALSE),0)-IFERROR(VLOOKUP($C101,'1. Rpt 18s (non-CSU)'!$H:$T,12,FALSE),0)</f>
        <v>0</v>
      </c>
      <c r="J101" s="648">
        <f>IFERROR(VLOOKUP($C101,'4. PY Ending Balances'!$C:$J,8,FALSE),0)-IFERROR(VLOOKUP($C101,'1. Rpt 18s (non-CSU)'!$H:$T,13,FALSE),0)</f>
        <v>0</v>
      </c>
    </row>
    <row r="102" spans="1:10" x14ac:dyDescent="0.2">
      <c r="A102" s="274" t="s">
        <v>190</v>
      </c>
      <c r="B102" s="275" t="s">
        <v>201</v>
      </c>
      <c r="C102" s="263" t="s">
        <v>5774</v>
      </c>
      <c r="D102" s="191">
        <f>IFERROR(VLOOKUP($C102,'4. PY Ending Balances'!$C:$J,2,FALSE),0)-IFERROR(VLOOKUP($C102,'1. Rpt 18s (non-CSU)'!$H:$T,7,FALSE),0)</f>
        <v>0</v>
      </c>
      <c r="E102" s="191">
        <f>IFERROR(VLOOKUP($C102,'4. PY Ending Balances'!$C:$J,3,FALSE),0)-IFERROR(VLOOKUP($C102,'1. Rpt 18s (non-CSU)'!$H:$T,8,FALSE),0)</f>
        <v>0</v>
      </c>
      <c r="F102" s="191">
        <f>IFERROR(VLOOKUP($C102,'4. PY Ending Balances'!$C:$J,4,FALSE),0)-IFERROR(VLOOKUP($C102,'1. Rpt 18s (non-CSU)'!$H:$T,9,FALSE),0)</f>
        <v>0</v>
      </c>
      <c r="G102" s="192">
        <f>IFERROR(VLOOKUP($C102,'4. PY Ending Balances'!$C:$J,5,FALSE),0)-IFERROR(VLOOKUP($C102,'1. Rpt 18s (non-CSU)'!$H:$T,10,FALSE),0)</f>
        <v>0</v>
      </c>
      <c r="H102" s="643">
        <f>IFERROR(VLOOKUP($C102,'4. PY Ending Balances'!$C:$J,6,FALSE),0)-IFERROR(VLOOKUP($C102,'1. Rpt 18s (non-CSU)'!$H:$T,11,FALSE),0)</f>
        <v>0</v>
      </c>
      <c r="I102" s="643">
        <f>IFERROR(VLOOKUP($C102,'4. PY Ending Balances'!$C:$J,7,FALSE),0)-IFERROR(VLOOKUP($C102,'1. Rpt 18s (non-CSU)'!$H:$T,12,FALSE),0)</f>
        <v>0</v>
      </c>
      <c r="J102" s="648">
        <f>IFERROR(VLOOKUP($C102,'4. PY Ending Balances'!$C:$J,8,FALSE),0)-IFERROR(VLOOKUP($C102,'1. Rpt 18s (non-CSU)'!$H:$T,13,FALSE),0)</f>
        <v>0</v>
      </c>
    </row>
    <row r="103" spans="1:10" x14ac:dyDescent="0.2">
      <c r="A103" s="35" t="s">
        <v>190</v>
      </c>
      <c r="B103" s="32" t="s">
        <v>202</v>
      </c>
      <c r="C103" s="263" t="s">
        <v>5775</v>
      </c>
      <c r="D103" s="191">
        <f>IFERROR(VLOOKUP($C103,'4. PY Ending Balances'!$C:$J,2,FALSE),0)-IFERROR(VLOOKUP($C103,'1. Rpt 18s (non-CSU)'!$H:$T,7,FALSE),0)</f>
        <v>0</v>
      </c>
      <c r="E103" s="191">
        <f>IFERROR(VLOOKUP($C103,'4. PY Ending Balances'!$C:$J,3,FALSE),0)-IFERROR(VLOOKUP($C103,'1. Rpt 18s (non-CSU)'!$H:$T,8,FALSE),0)</f>
        <v>0</v>
      </c>
      <c r="F103" s="191">
        <f>IFERROR(VLOOKUP($C103,'4. PY Ending Balances'!$C:$J,4,FALSE),0)-IFERROR(VLOOKUP($C103,'1. Rpt 18s (non-CSU)'!$H:$T,9,FALSE),0)</f>
        <v>0</v>
      </c>
      <c r="G103" s="192">
        <f>IFERROR(VLOOKUP($C103,'4. PY Ending Balances'!$C:$J,5,FALSE),0)-IFERROR(VLOOKUP($C103,'1. Rpt 18s (non-CSU)'!$H:$T,10,FALSE),0)</f>
        <v>0</v>
      </c>
      <c r="H103" s="643">
        <f>IFERROR(VLOOKUP($C103,'4. PY Ending Balances'!$C:$J,6,FALSE),0)-IFERROR(VLOOKUP($C103,'1. Rpt 18s (non-CSU)'!$H:$T,11,FALSE),0)</f>
        <v>0</v>
      </c>
      <c r="I103" s="643">
        <f>IFERROR(VLOOKUP($C103,'4. PY Ending Balances'!$C:$J,7,FALSE),0)-IFERROR(VLOOKUP($C103,'1. Rpt 18s (non-CSU)'!$H:$T,12,FALSE),0)</f>
        <v>0</v>
      </c>
      <c r="J103" s="648">
        <f>IFERROR(VLOOKUP($C103,'4. PY Ending Balances'!$C:$J,8,FALSE),0)-IFERROR(VLOOKUP($C103,'1. Rpt 18s (non-CSU)'!$H:$T,13,FALSE),0)</f>
        <v>0</v>
      </c>
    </row>
    <row r="104" spans="1:10" x14ac:dyDescent="0.2">
      <c r="A104" s="274" t="s">
        <v>190</v>
      </c>
      <c r="B104" s="275" t="s">
        <v>203</v>
      </c>
      <c r="C104" s="263" t="s">
        <v>5776</v>
      </c>
      <c r="D104" s="191">
        <f>IFERROR(VLOOKUP($C104,'4. PY Ending Balances'!$C:$J,2,FALSE),0)-IFERROR(VLOOKUP($C104,'1. Rpt 18s (non-CSU)'!$H:$T,7,FALSE),0)</f>
        <v>0</v>
      </c>
      <c r="E104" s="191">
        <f>IFERROR(VLOOKUP($C104,'4. PY Ending Balances'!$C:$J,3,FALSE),0)-IFERROR(VLOOKUP($C104,'1. Rpt 18s (non-CSU)'!$H:$T,8,FALSE),0)</f>
        <v>0</v>
      </c>
      <c r="F104" s="191">
        <f>IFERROR(VLOOKUP($C104,'4. PY Ending Balances'!$C:$J,4,FALSE),0)-IFERROR(VLOOKUP($C104,'1. Rpt 18s (non-CSU)'!$H:$T,9,FALSE),0)</f>
        <v>0</v>
      </c>
      <c r="G104" s="192">
        <f>IFERROR(VLOOKUP($C104,'4. PY Ending Balances'!$C:$J,5,FALSE),0)-IFERROR(VLOOKUP($C104,'1. Rpt 18s (non-CSU)'!$H:$T,10,FALSE),0)</f>
        <v>0</v>
      </c>
      <c r="H104" s="643">
        <f>IFERROR(VLOOKUP($C104,'4. PY Ending Balances'!$C:$J,6,FALSE),0)-IFERROR(VLOOKUP($C104,'1. Rpt 18s (non-CSU)'!$H:$T,11,FALSE),0)</f>
        <v>0</v>
      </c>
      <c r="I104" s="643">
        <f>IFERROR(VLOOKUP($C104,'4. PY Ending Balances'!$C:$J,7,FALSE),0)-IFERROR(VLOOKUP($C104,'1. Rpt 18s (non-CSU)'!$H:$T,12,FALSE),0)</f>
        <v>0</v>
      </c>
      <c r="J104" s="648">
        <f>IFERROR(VLOOKUP($C104,'4. PY Ending Balances'!$C:$J,8,FALSE),0)-IFERROR(VLOOKUP($C104,'1. Rpt 18s (non-CSU)'!$H:$T,13,FALSE),0)</f>
        <v>0</v>
      </c>
    </row>
    <row r="105" spans="1:10" x14ac:dyDescent="0.2">
      <c r="A105" s="274" t="s">
        <v>190</v>
      </c>
      <c r="B105" s="275" t="s">
        <v>204</v>
      </c>
      <c r="C105" s="263" t="s">
        <v>5777</v>
      </c>
      <c r="D105" s="191">
        <f>IFERROR(VLOOKUP($C105,'4. PY Ending Balances'!$C:$J,2,FALSE),0)-IFERROR(VLOOKUP($C105,'1. Rpt 18s (non-CSU)'!$H:$T,7,FALSE),0)</f>
        <v>0</v>
      </c>
      <c r="E105" s="191">
        <f>IFERROR(VLOOKUP($C105,'4. PY Ending Balances'!$C:$J,3,FALSE),0)-IFERROR(VLOOKUP($C105,'1. Rpt 18s (non-CSU)'!$H:$T,8,FALSE),0)</f>
        <v>0</v>
      </c>
      <c r="F105" s="191">
        <f>IFERROR(VLOOKUP($C105,'4. PY Ending Balances'!$C:$J,4,FALSE),0)-IFERROR(VLOOKUP($C105,'1. Rpt 18s (non-CSU)'!$H:$T,9,FALSE),0)</f>
        <v>0</v>
      </c>
      <c r="G105" s="192">
        <f>IFERROR(VLOOKUP($C105,'4. PY Ending Balances'!$C:$J,5,FALSE),0)-IFERROR(VLOOKUP($C105,'1. Rpt 18s (non-CSU)'!$H:$T,10,FALSE),0)</f>
        <v>0</v>
      </c>
      <c r="H105" s="643">
        <f>IFERROR(VLOOKUP($C105,'4. PY Ending Balances'!$C:$J,6,FALSE),0)-IFERROR(VLOOKUP($C105,'1. Rpt 18s (non-CSU)'!$H:$T,11,FALSE),0)</f>
        <v>0</v>
      </c>
      <c r="I105" s="643">
        <f>IFERROR(VLOOKUP($C105,'4. PY Ending Balances'!$C:$J,7,FALSE),0)-IFERROR(VLOOKUP($C105,'1. Rpt 18s (non-CSU)'!$H:$T,12,FALSE),0)</f>
        <v>0</v>
      </c>
      <c r="J105" s="648">
        <f>IFERROR(VLOOKUP($C105,'4. PY Ending Balances'!$C:$J,8,FALSE),0)-IFERROR(VLOOKUP($C105,'1. Rpt 18s (non-CSU)'!$H:$T,13,FALSE),0)</f>
        <v>0</v>
      </c>
    </row>
    <row r="106" spans="1:10" x14ac:dyDescent="0.2">
      <c r="A106" s="274" t="s">
        <v>190</v>
      </c>
      <c r="B106" s="275" t="s">
        <v>205</v>
      </c>
      <c r="C106" s="263" t="s">
        <v>5778</v>
      </c>
      <c r="D106" s="191">
        <f>IFERROR(VLOOKUP($C106,'4. PY Ending Balances'!$C:$J,2,FALSE),0)-IFERROR(VLOOKUP($C106,'1. Rpt 18s (non-CSU)'!$H:$T,7,FALSE),0)</f>
        <v>0</v>
      </c>
      <c r="E106" s="191">
        <f>IFERROR(VLOOKUP($C106,'4. PY Ending Balances'!$C:$J,3,FALSE),0)-IFERROR(VLOOKUP($C106,'1. Rpt 18s (non-CSU)'!$H:$T,8,FALSE),0)</f>
        <v>0</v>
      </c>
      <c r="F106" s="191">
        <f>IFERROR(VLOOKUP($C106,'4. PY Ending Balances'!$C:$J,4,FALSE),0)-IFERROR(VLOOKUP($C106,'1. Rpt 18s (non-CSU)'!$H:$T,9,FALSE),0)</f>
        <v>0</v>
      </c>
      <c r="G106" s="192">
        <f>IFERROR(VLOOKUP($C106,'4. PY Ending Balances'!$C:$J,5,FALSE),0)-IFERROR(VLOOKUP($C106,'1. Rpt 18s (non-CSU)'!$H:$T,10,FALSE),0)</f>
        <v>0</v>
      </c>
      <c r="H106" s="643">
        <f>IFERROR(VLOOKUP($C106,'4. PY Ending Balances'!$C:$J,6,FALSE),0)-IFERROR(VLOOKUP($C106,'1. Rpt 18s (non-CSU)'!$H:$T,11,FALSE),0)</f>
        <v>0</v>
      </c>
      <c r="I106" s="643">
        <f>IFERROR(VLOOKUP($C106,'4. PY Ending Balances'!$C:$J,7,FALSE),0)-IFERROR(VLOOKUP($C106,'1. Rpt 18s (non-CSU)'!$H:$T,12,FALSE),0)</f>
        <v>0</v>
      </c>
      <c r="J106" s="648">
        <f>IFERROR(VLOOKUP($C106,'4. PY Ending Balances'!$C:$J,8,FALSE),0)-IFERROR(VLOOKUP($C106,'1. Rpt 18s (non-CSU)'!$H:$T,13,FALSE),0)</f>
        <v>0</v>
      </c>
    </row>
    <row r="107" spans="1:10" x14ac:dyDescent="0.2">
      <c r="A107" s="274" t="s">
        <v>190</v>
      </c>
      <c r="B107" s="275" t="s">
        <v>206</v>
      </c>
      <c r="C107" s="263" t="s">
        <v>5779</v>
      </c>
      <c r="D107" s="191">
        <f>IFERROR(VLOOKUP($C107,'4. PY Ending Balances'!$C:$J,2,FALSE),0)-IFERROR(VLOOKUP($C107,'1. Rpt 18s (non-CSU)'!$H:$T,7,FALSE),0)</f>
        <v>0</v>
      </c>
      <c r="E107" s="191">
        <f>IFERROR(VLOOKUP($C107,'4. PY Ending Balances'!$C:$J,3,FALSE),0)-IFERROR(VLOOKUP($C107,'1. Rpt 18s (non-CSU)'!$H:$T,8,FALSE),0)</f>
        <v>0</v>
      </c>
      <c r="F107" s="191">
        <f>IFERROR(VLOOKUP($C107,'4. PY Ending Balances'!$C:$J,4,FALSE),0)-IFERROR(VLOOKUP($C107,'1. Rpt 18s (non-CSU)'!$H:$T,9,FALSE),0)</f>
        <v>0</v>
      </c>
      <c r="G107" s="192">
        <f>IFERROR(VLOOKUP($C107,'4. PY Ending Balances'!$C:$J,5,FALSE),0)-IFERROR(VLOOKUP($C107,'1. Rpt 18s (non-CSU)'!$H:$T,10,FALSE),0)</f>
        <v>0</v>
      </c>
      <c r="H107" s="643">
        <f>IFERROR(VLOOKUP($C107,'4. PY Ending Balances'!$C:$J,6,FALSE),0)-IFERROR(VLOOKUP($C107,'1. Rpt 18s (non-CSU)'!$H:$T,11,FALSE),0)</f>
        <v>0</v>
      </c>
      <c r="I107" s="643">
        <f>IFERROR(VLOOKUP($C107,'4. PY Ending Balances'!$C:$J,7,FALSE),0)-IFERROR(VLOOKUP($C107,'1. Rpt 18s (non-CSU)'!$H:$T,12,FALSE),0)</f>
        <v>0</v>
      </c>
      <c r="J107" s="648">
        <f>IFERROR(VLOOKUP($C107,'4. PY Ending Balances'!$C:$J,8,FALSE),0)-IFERROR(VLOOKUP($C107,'1. Rpt 18s (non-CSU)'!$H:$T,13,FALSE),0)</f>
        <v>0</v>
      </c>
    </row>
    <row r="108" spans="1:10" x14ac:dyDescent="0.2">
      <c r="A108" s="274" t="s">
        <v>190</v>
      </c>
      <c r="B108" s="275" t="s">
        <v>207</v>
      </c>
      <c r="C108" s="263" t="s">
        <v>5780</v>
      </c>
      <c r="D108" s="191">
        <f>IFERROR(VLOOKUP($C108,'4. PY Ending Balances'!$C:$J,2,FALSE),0)-IFERROR(VLOOKUP($C108,'1. Rpt 18s (non-CSU)'!$H:$T,7,FALSE),0)</f>
        <v>0</v>
      </c>
      <c r="E108" s="191">
        <f>IFERROR(VLOOKUP($C108,'4. PY Ending Balances'!$C:$J,3,FALSE),0)-IFERROR(VLOOKUP($C108,'1. Rpt 18s (non-CSU)'!$H:$T,8,FALSE),0)</f>
        <v>0</v>
      </c>
      <c r="F108" s="191">
        <f>IFERROR(VLOOKUP($C108,'4. PY Ending Balances'!$C:$J,4,FALSE),0)-IFERROR(VLOOKUP($C108,'1. Rpt 18s (non-CSU)'!$H:$T,9,FALSE),0)</f>
        <v>0</v>
      </c>
      <c r="G108" s="192">
        <f>IFERROR(VLOOKUP($C108,'4. PY Ending Balances'!$C:$J,5,FALSE),0)-IFERROR(VLOOKUP($C108,'1. Rpt 18s (non-CSU)'!$H:$T,10,FALSE),0)</f>
        <v>0</v>
      </c>
      <c r="H108" s="643">
        <f>IFERROR(VLOOKUP($C108,'4. PY Ending Balances'!$C:$J,6,FALSE),0)-IFERROR(VLOOKUP($C108,'1. Rpt 18s (non-CSU)'!$H:$T,11,FALSE),0)</f>
        <v>0</v>
      </c>
      <c r="I108" s="643">
        <f>IFERROR(VLOOKUP($C108,'4. PY Ending Balances'!$C:$J,7,FALSE),0)-IFERROR(VLOOKUP($C108,'1. Rpt 18s (non-CSU)'!$H:$T,12,FALSE),0)</f>
        <v>0</v>
      </c>
      <c r="J108" s="648">
        <f>IFERROR(VLOOKUP($C108,'4. PY Ending Balances'!$C:$J,8,FALSE),0)-IFERROR(VLOOKUP($C108,'1. Rpt 18s (non-CSU)'!$H:$T,13,FALSE),0)</f>
        <v>0</v>
      </c>
    </row>
    <row r="109" spans="1:10" x14ac:dyDescent="0.2">
      <c r="A109" s="274" t="s">
        <v>190</v>
      </c>
      <c r="B109" s="275" t="s">
        <v>208</v>
      </c>
      <c r="C109" s="263" t="s">
        <v>5781</v>
      </c>
      <c r="D109" s="191">
        <f>IFERROR(VLOOKUP($C109,'4. PY Ending Balances'!$C:$J,2,FALSE),0)-IFERROR(VLOOKUP($C109,'1. Rpt 18s (non-CSU)'!$H:$T,7,FALSE),0)</f>
        <v>0</v>
      </c>
      <c r="E109" s="191">
        <f>IFERROR(VLOOKUP($C109,'4. PY Ending Balances'!$C:$J,3,FALSE),0)-IFERROR(VLOOKUP($C109,'1. Rpt 18s (non-CSU)'!$H:$T,8,FALSE),0)</f>
        <v>0</v>
      </c>
      <c r="F109" s="191">
        <f>IFERROR(VLOOKUP($C109,'4. PY Ending Balances'!$C:$J,4,FALSE),0)-IFERROR(VLOOKUP($C109,'1. Rpt 18s (non-CSU)'!$H:$T,9,FALSE),0)</f>
        <v>0</v>
      </c>
      <c r="G109" s="192">
        <f>IFERROR(VLOOKUP($C109,'4. PY Ending Balances'!$C:$J,5,FALSE),0)-IFERROR(VLOOKUP($C109,'1. Rpt 18s (non-CSU)'!$H:$T,10,FALSE),0)</f>
        <v>0</v>
      </c>
      <c r="H109" s="643">
        <f>IFERROR(VLOOKUP($C109,'4. PY Ending Balances'!$C:$J,6,FALSE),0)-IFERROR(VLOOKUP($C109,'1. Rpt 18s (non-CSU)'!$H:$T,11,FALSE),0)</f>
        <v>0</v>
      </c>
      <c r="I109" s="643">
        <f>IFERROR(VLOOKUP($C109,'4. PY Ending Balances'!$C:$J,7,FALSE),0)-IFERROR(VLOOKUP($C109,'1. Rpt 18s (non-CSU)'!$H:$T,12,FALSE),0)</f>
        <v>0</v>
      </c>
      <c r="J109" s="648">
        <f>IFERROR(VLOOKUP($C109,'4. PY Ending Balances'!$C:$J,8,FALSE),0)-IFERROR(VLOOKUP($C109,'1. Rpt 18s (non-CSU)'!$H:$T,13,FALSE),0)</f>
        <v>0</v>
      </c>
    </row>
    <row r="110" spans="1:10" x14ac:dyDescent="0.2">
      <c r="A110" s="274" t="s">
        <v>190</v>
      </c>
      <c r="B110" s="275" t="s">
        <v>209</v>
      </c>
      <c r="C110" s="263" t="s">
        <v>5782</v>
      </c>
      <c r="D110" s="191">
        <f>IFERROR(VLOOKUP($C110,'4. PY Ending Balances'!$C:$J,2,FALSE),0)-IFERROR(VLOOKUP($C110,'1. Rpt 18s (non-CSU)'!$H:$T,7,FALSE),0)</f>
        <v>0</v>
      </c>
      <c r="E110" s="191">
        <f>IFERROR(VLOOKUP($C110,'4. PY Ending Balances'!$C:$J,3,FALSE),0)-IFERROR(VLOOKUP($C110,'1. Rpt 18s (non-CSU)'!$H:$T,8,FALSE),0)</f>
        <v>0</v>
      </c>
      <c r="F110" s="191">
        <f>IFERROR(VLOOKUP($C110,'4. PY Ending Balances'!$C:$J,4,FALSE),0)-IFERROR(VLOOKUP($C110,'1. Rpt 18s (non-CSU)'!$H:$T,9,FALSE),0)</f>
        <v>0</v>
      </c>
      <c r="G110" s="192">
        <f>IFERROR(VLOOKUP($C110,'4. PY Ending Balances'!$C:$J,5,FALSE),0)-IFERROR(VLOOKUP($C110,'1. Rpt 18s (non-CSU)'!$H:$T,10,FALSE),0)</f>
        <v>0</v>
      </c>
      <c r="H110" s="643">
        <f>IFERROR(VLOOKUP($C110,'4. PY Ending Balances'!$C:$J,6,FALSE),0)-IFERROR(VLOOKUP($C110,'1. Rpt 18s (non-CSU)'!$H:$T,11,FALSE),0)</f>
        <v>0</v>
      </c>
      <c r="I110" s="643">
        <f>IFERROR(VLOOKUP($C110,'4. PY Ending Balances'!$C:$J,7,FALSE),0)-IFERROR(VLOOKUP($C110,'1. Rpt 18s (non-CSU)'!$H:$T,12,FALSE),0)</f>
        <v>0</v>
      </c>
      <c r="J110" s="648">
        <f>IFERROR(VLOOKUP($C110,'4. PY Ending Balances'!$C:$J,8,FALSE),0)-IFERROR(VLOOKUP($C110,'1. Rpt 18s (non-CSU)'!$H:$T,13,FALSE),0)</f>
        <v>0</v>
      </c>
    </row>
    <row r="111" spans="1:10" x14ac:dyDescent="0.2">
      <c r="A111" s="274" t="s">
        <v>190</v>
      </c>
      <c r="B111" s="275" t="s">
        <v>210</v>
      </c>
      <c r="C111" s="263" t="s">
        <v>5783</v>
      </c>
      <c r="D111" s="191">
        <f>IFERROR(VLOOKUP($C111,'4. PY Ending Balances'!$C:$J,2,FALSE),0)-IFERROR(VLOOKUP($C111,'1. Rpt 18s (non-CSU)'!$H:$T,7,FALSE),0)</f>
        <v>0</v>
      </c>
      <c r="E111" s="191">
        <f>IFERROR(VLOOKUP($C111,'4. PY Ending Balances'!$C:$J,3,FALSE),0)-IFERROR(VLOOKUP($C111,'1. Rpt 18s (non-CSU)'!$H:$T,8,FALSE),0)</f>
        <v>0</v>
      </c>
      <c r="F111" s="191">
        <f>IFERROR(VLOOKUP($C111,'4. PY Ending Balances'!$C:$J,4,FALSE),0)-IFERROR(VLOOKUP($C111,'1. Rpt 18s (non-CSU)'!$H:$T,9,FALSE),0)</f>
        <v>0</v>
      </c>
      <c r="G111" s="192">
        <f>IFERROR(VLOOKUP($C111,'4. PY Ending Balances'!$C:$J,5,FALSE),0)-IFERROR(VLOOKUP($C111,'1. Rpt 18s (non-CSU)'!$H:$T,10,FALSE),0)</f>
        <v>0</v>
      </c>
      <c r="H111" s="643">
        <f>IFERROR(VLOOKUP($C111,'4. PY Ending Balances'!$C:$J,6,FALSE),0)-IFERROR(VLOOKUP($C111,'1. Rpt 18s (non-CSU)'!$H:$T,11,FALSE),0)</f>
        <v>0</v>
      </c>
      <c r="I111" s="643">
        <f>IFERROR(VLOOKUP($C111,'4. PY Ending Balances'!$C:$J,7,FALSE),0)-IFERROR(VLOOKUP($C111,'1. Rpt 18s (non-CSU)'!$H:$T,12,FALSE),0)</f>
        <v>0</v>
      </c>
      <c r="J111" s="648">
        <f>IFERROR(VLOOKUP($C111,'4. PY Ending Balances'!$C:$J,8,FALSE),0)-IFERROR(VLOOKUP($C111,'1. Rpt 18s (non-CSU)'!$H:$T,13,FALSE),0)</f>
        <v>0</v>
      </c>
    </row>
    <row r="112" spans="1:10" x14ac:dyDescent="0.2">
      <c r="A112" s="274" t="s">
        <v>190</v>
      </c>
      <c r="B112" s="275" t="s">
        <v>211</v>
      </c>
      <c r="C112" s="263" t="s">
        <v>5784</v>
      </c>
      <c r="D112" s="191">
        <f>IFERROR(VLOOKUP($C112,'4. PY Ending Balances'!$C:$J,2,FALSE),0)-IFERROR(VLOOKUP($C112,'1. Rpt 18s (non-CSU)'!$H:$T,7,FALSE),0)</f>
        <v>0</v>
      </c>
      <c r="E112" s="191">
        <f>IFERROR(VLOOKUP($C112,'4. PY Ending Balances'!$C:$J,3,FALSE),0)-IFERROR(VLOOKUP($C112,'1. Rpt 18s (non-CSU)'!$H:$T,8,FALSE),0)</f>
        <v>0</v>
      </c>
      <c r="F112" s="191">
        <f>IFERROR(VLOOKUP($C112,'4. PY Ending Balances'!$C:$J,4,FALSE),0)-IFERROR(VLOOKUP($C112,'1. Rpt 18s (non-CSU)'!$H:$T,9,FALSE),0)</f>
        <v>0</v>
      </c>
      <c r="G112" s="192">
        <f>IFERROR(VLOOKUP($C112,'4. PY Ending Balances'!$C:$J,5,FALSE),0)-IFERROR(VLOOKUP($C112,'1. Rpt 18s (non-CSU)'!$H:$T,10,FALSE),0)</f>
        <v>0</v>
      </c>
      <c r="H112" s="643">
        <f>IFERROR(VLOOKUP($C112,'4. PY Ending Balances'!$C:$J,6,FALSE),0)-IFERROR(VLOOKUP($C112,'1. Rpt 18s (non-CSU)'!$H:$T,11,FALSE),0)</f>
        <v>0</v>
      </c>
      <c r="I112" s="643">
        <f>IFERROR(VLOOKUP($C112,'4. PY Ending Balances'!$C:$J,7,FALSE),0)-IFERROR(VLOOKUP($C112,'1. Rpt 18s (non-CSU)'!$H:$T,12,FALSE),0)</f>
        <v>0</v>
      </c>
      <c r="J112" s="648">
        <f>IFERROR(VLOOKUP($C112,'4. PY Ending Balances'!$C:$J,8,FALSE),0)-IFERROR(VLOOKUP($C112,'1. Rpt 18s (non-CSU)'!$H:$T,13,FALSE),0)</f>
        <v>0</v>
      </c>
    </row>
    <row r="113" spans="1:10" x14ac:dyDescent="0.2">
      <c r="A113" s="274" t="s">
        <v>190</v>
      </c>
      <c r="B113" s="275" t="s">
        <v>212</v>
      </c>
      <c r="C113" s="263" t="s">
        <v>5785</v>
      </c>
      <c r="D113" s="191">
        <f>IFERROR(VLOOKUP($C113,'4. PY Ending Balances'!$C:$J,2,FALSE),0)-IFERROR(VLOOKUP($C113,'1. Rpt 18s (non-CSU)'!$H:$T,7,FALSE),0)</f>
        <v>0</v>
      </c>
      <c r="E113" s="191">
        <f>IFERROR(VLOOKUP($C113,'4. PY Ending Balances'!$C:$J,3,FALSE),0)-IFERROR(VLOOKUP($C113,'1. Rpt 18s (non-CSU)'!$H:$T,8,FALSE),0)</f>
        <v>0</v>
      </c>
      <c r="F113" s="191">
        <f>IFERROR(VLOOKUP($C113,'4. PY Ending Balances'!$C:$J,4,FALSE),0)-IFERROR(VLOOKUP($C113,'1. Rpt 18s (non-CSU)'!$H:$T,9,FALSE),0)</f>
        <v>0</v>
      </c>
      <c r="G113" s="192">
        <f>IFERROR(VLOOKUP($C113,'4. PY Ending Balances'!$C:$J,5,FALSE),0)-IFERROR(VLOOKUP($C113,'1. Rpt 18s (non-CSU)'!$H:$T,10,FALSE),0)</f>
        <v>0</v>
      </c>
      <c r="H113" s="643">
        <f>IFERROR(VLOOKUP($C113,'4. PY Ending Balances'!$C:$J,6,FALSE),0)-IFERROR(VLOOKUP($C113,'1. Rpt 18s (non-CSU)'!$H:$T,11,FALSE),0)</f>
        <v>0</v>
      </c>
      <c r="I113" s="643">
        <f>IFERROR(VLOOKUP($C113,'4. PY Ending Balances'!$C:$J,7,FALSE),0)-IFERROR(VLOOKUP($C113,'1. Rpt 18s (non-CSU)'!$H:$T,12,FALSE),0)</f>
        <v>0</v>
      </c>
      <c r="J113" s="648">
        <f>IFERROR(VLOOKUP($C113,'4. PY Ending Balances'!$C:$J,8,FALSE),0)-IFERROR(VLOOKUP($C113,'1. Rpt 18s (non-CSU)'!$H:$T,13,FALSE),0)</f>
        <v>0</v>
      </c>
    </row>
    <row r="114" spans="1:10" x14ac:dyDescent="0.2">
      <c r="A114" s="274" t="s">
        <v>190</v>
      </c>
      <c r="B114" s="275" t="s">
        <v>213</v>
      </c>
      <c r="C114" s="263" t="s">
        <v>5786</v>
      </c>
      <c r="D114" s="191">
        <f>IFERROR(VLOOKUP($C114,'4. PY Ending Balances'!$C:$J,2,FALSE),0)-IFERROR(VLOOKUP($C114,'1. Rpt 18s (non-CSU)'!$H:$T,7,FALSE),0)</f>
        <v>0</v>
      </c>
      <c r="E114" s="191">
        <f>IFERROR(VLOOKUP($C114,'4. PY Ending Balances'!$C:$J,3,FALSE),0)-IFERROR(VLOOKUP($C114,'1. Rpt 18s (non-CSU)'!$H:$T,8,FALSE),0)</f>
        <v>0</v>
      </c>
      <c r="F114" s="191">
        <f>IFERROR(VLOOKUP($C114,'4. PY Ending Balances'!$C:$J,4,FALSE),0)-IFERROR(VLOOKUP($C114,'1. Rpt 18s (non-CSU)'!$H:$T,9,FALSE),0)</f>
        <v>0</v>
      </c>
      <c r="G114" s="192">
        <f>IFERROR(VLOOKUP($C114,'4. PY Ending Balances'!$C:$J,5,FALSE),0)-IFERROR(VLOOKUP($C114,'1. Rpt 18s (non-CSU)'!$H:$T,10,FALSE),0)</f>
        <v>0</v>
      </c>
      <c r="H114" s="643">
        <f>IFERROR(VLOOKUP($C114,'4. PY Ending Balances'!$C:$J,6,FALSE),0)-IFERROR(VLOOKUP($C114,'1. Rpt 18s (non-CSU)'!$H:$T,11,FALSE),0)</f>
        <v>0</v>
      </c>
      <c r="I114" s="643">
        <f>IFERROR(VLOOKUP($C114,'4. PY Ending Balances'!$C:$J,7,FALSE),0)-IFERROR(VLOOKUP($C114,'1. Rpt 18s (non-CSU)'!$H:$T,12,FALSE),0)</f>
        <v>0</v>
      </c>
      <c r="J114" s="648">
        <f>IFERROR(VLOOKUP($C114,'4. PY Ending Balances'!$C:$J,8,FALSE),0)-IFERROR(VLOOKUP($C114,'1. Rpt 18s (non-CSU)'!$H:$T,13,FALSE),0)</f>
        <v>0</v>
      </c>
    </row>
    <row r="115" spans="1:10" x14ac:dyDescent="0.2">
      <c r="A115" s="274" t="s">
        <v>190</v>
      </c>
      <c r="B115" s="275" t="s">
        <v>214</v>
      </c>
      <c r="C115" s="263" t="s">
        <v>5787</v>
      </c>
      <c r="D115" s="191">
        <f>IFERROR(VLOOKUP($C115,'4. PY Ending Balances'!$C:$J,2,FALSE),0)-IFERROR(VLOOKUP($C115,'1. Rpt 18s (non-CSU)'!$H:$T,7,FALSE),0)</f>
        <v>0</v>
      </c>
      <c r="E115" s="191">
        <f>IFERROR(VLOOKUP($C115,'4. PY Ending Balances'!$C:$J,3,FALSE),0)-IFERROR(VLOOKUP($C115,'1. Rpt 18s (non-CSU)'!$H:$T,8,FALSE),0)</f>
        <v>0</v>
      </c>
      <c r="F115" s="191">
        <f>IFERROR(VLOOKUP($C115,'4. PY Ending Balances'!$C:$J,4,FALSE),0)-IFERROR(VLOOKUP($C115,'1. Rpt 18s (non-CSU)'!$H:$T,9,FALSE),0)</f>
        <v>0</v>
      </c>
      <c r="G115" s="192">
        <f>IFERROR(VLOOKUP($C115,'4. PY Ending Balances'!$C:$J,5,FALSE),0)-IFERROR(VLOOKUP($C115,'1. Rpt 18s (non-CSU)'!$H:$T,10,FALSE),0)</f>
        <v>0</v>
      </c>
      <c r="H115" s="643">
        <f>IFERROR(VLOOKUP($C115,'4. PY Ending Balances'!$C:$J,6,FALSE),0)-IFERROR(VLOOKUP($C115,'1. Rpt 18s (non-CSU)'!$H:$T,11,FALSE),0)</f>
        <v>0</v>
      </c>
      <c r="I115" s="643">
        <f>IFERROR(VLOOKUP($C115,'4. PY Ending Balances'!$C:$J,7,FALSE),0)-IFERROR(VLOOKUP($C115,'1. Rpt 18s (non-CSU)'!$H:$T,12,FALSE),0)</f>
        <v>0</v>
      </c>
      <c r="J115" s="648">
        <f>IFERROR(VLOOKUP($C115,'4. PY Ending Balances'!$C:$J,8,FALSE),0)-IFERROR(VLOOKUP($C115,'1. Rpt 18s (non-CSU)'!$H:$T,13,FALSE),0)</f>
        <v>0</v>
      </c>
    </row>
    <row r="116" spans="1:10" x14ac:dyDescent="0.2">
      <c r="A116" s="274" t="s">
        <v>190</v>
      </c>
      <c r="B116" s="275" t="s">
        <v>215</v>
      </c>
      <c r="C116" s="263" t="s">
        <v>5788</v>
      </c>
      <c r="D116" s="191">
        <f>IFERROR(VLOOKUP($C116,'4. PY Ending Balances'!$C:$J,2,FALSE),0)-IFERROR(VLOOKUP($C116,'1. Rpt 18s (non-CSU)'!$H:$T,7,FALSE),0)</f>
        <v>0</v>
      </c>
      <c r="E116" s="191">
        <f>IFERROR(VLOOKUP($C116,'4. PY Ending Balances'!$C:$J,3,FALSE),0)-IFERROR(VLOOKUP($C116,'1. Rpt 18s (non-CSU)'!$H:$T,8,FALSE),0)</f>
        <v>0</v>
      </c>
      <c r="F116" s="191">
        <f>IFERROR(VLOOKUP($C116,'4. PY Ending Balances'!$C:$J,4,FALSE),0)-IFERROR(VLOOKUP($C116,'1. Rpt 18s (non-CSU)'!$H:$T,9,FALSE),0)</f>
        <v>0</v>
      </c>
      <c r="G116" s="192">
        <f>IFERROR(VLOOKUP($C116,'4. PY Ending Balances'!$C:$J,5,FALSE),0)-IFERROR(VLOOKUP($C116,'1. Rpt 18s (non-CSU)'!$H:$T,10,FALSE),0)</f>
        <v>0</v>
      </c>
      <c r="H116" s="643">
        <f>IFERROR(VLOOKUP($C116,'4. PY Ending Balances'!$C:$J,6,FALSE),0)-IFERROR(VLOOKUP($C116,'1. Rpt 18s (non-CSU)'!$H:$T,11,FALSE),0)</f>
        <v>0</v>
      </c>
      <c r="I116" s="643">
        <f>IFERROR(VLOOKUP($C116,'4. PY Ending Balances'!$C:$J,7,FALSE),0)-IFERROR(VLOOKUP($C116,'1. Rpt 18s (non-CSU)'!$H:$T,12,FALSE),0)</f>
        <v>0</v>
      </c>
      <c r="J116" s="648">
        <f>IFERROR(VLOOKUP($C116,'4. PY Ending Balances'!$C:$J,8,FALSE),0)-IFERROR(VLOOKUP($C116,'1. Rpt 18s (non-CSU)'!$H:$T,13,FALSE),0)</f>
        <v>0</v>
      </c>
    </row>
    <row r="117" spans="1:10" x14ac:dyDescent="0.2">
      <c r="A117" s="274" t="s">
        <v>190</v>
      </c>
      <c r="B117" s="275" t="s">
        <v>216</v>
      </c>
      <c r="C117" s="263" t="s">
        <v>5789</v>
      </c>
      <c r="D117" s="191">
        <f>IFERROR(VLOOKUP($C117,'4. PY Ending Balances'!$C:$J,2,FALSE),0)-IFERROR(VLOOKUP($C117,'1. Rpt 18s (non-CSU)'!$H:$T,7,FALSE),0)</f>
        <v>0</v>
      </c>
      <c r="E117" s="191">
        <f>IFERROR(VLOOKUP($C117,'4. PY Ending Balances'!$C:$J,3,FALSE),0)-IFERROR(VLOOKUP($C117,'1. Rpt 18s (non-CSU)'!$H:$T,8,FALSE),0)</f>
        <v>0</v>
      </c>
      <c r="F117" s="191">
        <f>IFERROR(VLOOKUP($C117,'4. PY Ending Balances'!$C:$J,4,FALSE),0)-IFERROR(VLOOKUP($C117,'1. Rpt 18s (non-CSU)'!$H:$T,9,FALSE),0)</f>
        <v>0</v>
      </c>
      <c r="G117" s="192">
        <f>IFERROR(VLOOKUP($C117,'4. PY Ending Balances'!$C:$J,5,FALSE),0)-IFERROR(VLOOKUP($C117,'1. Rpt 18s (non-CSU)'!$H:$T,10,FALSE),0)</f>
        <v>0</v>
      </c>
      <c r="H117" s="643">
        <f>IFERROR(VLOOKUP($C117,'4. PY Ending Balances'!$C:$J,6,FALSE),0)-IFERROR(VLOOKUP($C117,'1. Rpt 18s (non-CSU)'!$H:$T,11,FALSE),0)</f>
        <v>0</v>
      </c>
      <c r="I117" s="643">
        <f>IFERROR(VLOOKUP($C117,'4. PY Ending Balances'!$C:$J,7,FALSE),0)-IFERROR(VLOOKUP($C117,'1. Rpt 18s (non-CSU)'!$H:$T,12,FALSE),0)</f>
        <v>0</v>
      </c>
      <c r="J117" s="648">
        <f>IFERROR(VLOOKUP($C117,'4. PY Ending Balances'!$C:$J,8,FALSE),0)-IFERROR(VLOOKUP($C117,'1. Rpt 18s (non-CSU)'!$H:$T,13,FALSE),0)</f>
        <v>0</v>
      </c>
    </row>
    <row r="118" spans="1:10" x14ac:dyDescent="0.2">
      <c r="A118" s="35" t="s">
        <v>190</v>
      </c>
      <c r="B118" s="32" t="s">
        <v>217</v>
      </c>
      <c r="C118" s="263" t="s">
        <v>5790</v>
      </c>
      <c r="D118" s="191">
        <f>IFERROR(VLOOKUP($C118,'4. PY Ending Balances'!$C:$J,2,FALSE),0)-IFERROR(VLOOKUP($C118,'1. Rpt 18s (non-CSU)'!$H:$T,7,FALSE),0)</f>
        <v>0</v>
      </c>
      <c r="E118" s="191">
        <f>IFERROR(VLOOKUP($C118,'4. PY Ending Balances'!$C:$J,3,FALSE),0)-IFERROR(VLOOKUP($C118,'1. Rpt 18s (non-CSU)'!$H:$T,8,FALSE),0)</f>
        <v>0</v>
      </c>
      <c r="F118" s="191">
        <f>IFERROR(VLOOKUP($C118,'4. PY Ending Balances'!$C:$J,4,FALSE),0)-IFERROR(VLOOKUP($C118,'1. Rpt 18s (non-CSU)'!$H:$T,9,FALSE),0)</f>
        <v>0</v>
      </c>
      <c r="G118" s="192">
        <f>IFERROR(VLOOKUP($C118,'4. PY Ending Balances'!$C:$J,5,FALSE),0)-IFERROR(VLOOKUP($C118,'1. Rpt 18s (non-CSU)'!$H:$T,10,FALSE),0)</f>
        <v>0</v>
      </c>
      <c r="H118" s="643">
        <f>IFERROR(VLOOKUP($C118,'4. PY Ending Balances'!$C:$J,6,FALSE),0)-IFERROR(VLOOKUP($C118,'1. Rpt 18s (non-CSU)'!$H:$T,11,FALSE),0)</f>
        <v>0</v>
      </c>
      <c r="I118" s="643">
        <f>IFERROR(VLOOKUP($C118,'4. PY Ending Balances'!$C:$J,7,FALSE),0)-IFERROR(VLOOKUP($C118,'1. Rpt 18s (non-CSU)'!$H:$T,12,FALSE),0)</f>
        <v>0</v>
      </c>
      <c r="J118" s="648">
        <f>IFERROR(VLOOKUP($C118,'4. PY Ending Balances'!$C:$J,8,FALSE),0)-IFERROR(VLOOKUP($C118,'1. Rpt 18s (non-CSU)'!$H:$T,13,FALSE),0)</f>
        <v>0</v>
      </c>
    </row>
    <row r="119" spans="1:10" x14ac:dyDescent="0.2">
      <c r="A119" s="35" t="s">
        <v>190</v>
      </c>
      <c r="B119" s="32" t="s">
        <v>218</v>
      </c>
      <c r="C119" s="263" t="s">
        <v>5791</v>
      </c>
      <c r="D119" s="191">
        <f>IFERROR(VLOOKUP($C119,'4. PY Ending Balances'!$C:$J,2,FALSE),0)-IFERROR(VLOOKUP($C119,'1. Rpt 18s (non-CSU)'!$H:$T,7,FALSE),0)</f>
        <v>0</v>
      </c>
      <c r="E119" s="191">
        <f>IFERROR(VLOOKUP($C119,'4. PY Ending Balances'!$C:$J,3,FALSE),0)-IFERROR(VLOOKUP($C119,'1. Rpt 18s (non-CSU)'!$H:$T,8,FALSE),0)</f>
        <v>0</v>
      </c>
      <c r="F119" s="191">
        <f>IFERROR(VLOOKUP($C119,'4. PY Ending Balances'!$C:$J,4,FALSE),0)-IFERROR(VLOOKUP($C119,'1. Rpt 18s (non-CSU)'!$H:$T,9,FALSE),0)</f>
        <v>0</v>
      </c>
      <c r="G119" s="192">
        <f>IFERROR(VLOOKUP($C119,'4. PY Ending Balances'!$C:$J,5,FALSE),0)-IFERROR(VLOOKUP($C119,'1. Rpt 18s (non-CSU)'!$H:$T,10,FALSE),0)</f>
        <v>0</v>
      </c>
      <c r="H119" s="643">
        <f>IFERROR(VLOOKUP($C119,'4. PY Ending Balances'!$C:$J,6,FALSE),0)-IFERROR(VLOOKUP($C119,'1. Rpt 18s (non-CSU)'!$H:$T,11,FALSE),0)</f>
        <v>0</v>
      </c>
      <c r="I119" s="643">
        <f>IFERROR(VLOOKUP($C119,'4. PY Ending Balances'!$C:$J,7,FALSE),0)-IFERROR(VLOOKUP($C119,'1. Rpt 18s (non-CSU)'!$H:$T,12,FALSE),0)</f>
        <v>0</v>
      </c>
      <c r="J119" s="648">
        <f>IFERROR(VLOOKUP($C119,'4. PY Ending Balances'!$C:$J,8,FALSE),0)-IFERROR(VLOOKUP($C119,'1. Rpt 18s (non-CSU)'!$H:$T,13,FALSE),0)</f>
        <v>0</v>
      </c>
    </row>
    <row r="120" spans="1:10" x14ac:dyDescent="0.2">
      <c r="A120" s="274" t="s">
        <v>190</v>
      </c>
      <c r="B120" s="275" t="s">
        <v>219</v>
      </c>
      <c r="C120" s="263" t="s">
        <v>5792</v>
      </c>
      <c r="D120" s="191">
        <f>IFERROR(VLOOKUP($C120,'4. PY Ending Balances'!$C:$J,2,FALSE),0)-IFERROR(VLOOKUP($C120,'1. Rpt 18s (non-CSU)'!$H:$T,7,FALSE),0)</f>
        <v>0</v>
      </c>
      <c r="E120" s="191">
        <f>IFERROR(VLOOKUP($C120,'4. PY Ending Balances'!$C:$J,3,FALSE),0)-IFERROR(VLOOKUP($C120,'1. Rpt 18s (non-CSU)'!$H:$T,8,FALSE),0)</f>
        <v>0</v>
      </c>
      <c r="F120" s="191">
        <f>IFERROR(VLOOKUP($C120,'4. PY Ending Balances'!$C:$J,4,FALSE),0)-IFERROR(VLOOKUP($C120,'1. Rpt 18s (non-CSU)'!$H:$T,9,FALSE),0)</f>
        <v>0</v>
      </c>
      <c r="G120" s="192">
        <f>IFERROR(VLOOKUP($C120,'4. PY Ending Balances'!$C:$J,5,FALSE),0)-IFERROR(VLOOKUP($C120,'1. Rpt 18s (non-CSU)'!$H:$T,10,FALSE),0)</f>
        <v>0</v>
      </c>
      <c r="H120" s="643">
        <f>IFERROR(VLOOKUP($C120,'4. PY Ending Balances'!$C:$J,6,FALSE),0)-IFERROR(VLOOKUP($C120,'1. Rpt 18s (non-CSU)'!$H:$T,11,FALSE),0)</f>
        <v>0</v>
      </c>
      <c r="I120" s="643">
        <f>IFERROR(VLOOKUP($C120,'4. PY Ending Balances'!$C:$J,7,FALSE),0)-IFERROR(VLOOKUP($C120,'1. Rpt 18s (non-CSU)'!$H:$T,12,FALSE),0)</f>
        <v>0</v>
      </c>
      <c r="J120" s="648">
        <f>IFERROR(VLOOKUP($C120,'4. PY Ending Balances'!$C:$J,8,FALSE),0)-IFERROR(VLOOKUP($C120,'1. Rpt 18s (non-CSU)'!$H:$T,13,FALSE),0)</f>
        <v>0</v>
      </c>
    </row>
    <row r="121" spans="1:10" x14ac:dyDescent="0.2">
      <c r="A121" s="274" t="s">
        <v>190</v>
      </c>
      <c r="B121" s="275" t="s">
        <v>220</v>
      </c>
      <c r="C121" s="263" t="s">
        <v>5793</v>
      </c>
      <c r="D121" s="191">
        <f>IFERROR(VLOOKUP($C121,'4. PY Ending Balances'!$C:$J,2,FALSE),0)-IFERROR(VLOOKUP($C121,'1. Rpt 18s (non-CSU)'!$H:$T,7,FALSE),0)</f>
        <v>0</v>
      </c>
      <c r="E121" s="191">
        <f>IFERROR(VLOOKUP($C121,'4. PY Ending Balances'!$C:$J,3,FALSE),0)-IFERROR(VLOOKUP($C121,'1. Rpt 18s (non-CSU)'!$H:$T,8,FALSE),0)</f>
        <v>0</v>
      </c>
      <c r="F121" s="191">
        <f>IFERROR(VLOOKUP($C121,'4. PY Ending Balances'!$C:$J,4,FALSE),0)-IFERROR(VLOOKUP($C121,'1. Rpt 18s (non-CSU)'!$H:$T,9,FALSE),0)</f>
        <v>0</v>
      </c>
      <c r="G121" s="192">
        <f>IFERROR(VLOOKUP($C121,'4. PY Ending Balances'!$C:$J,5,FALSE),0)-IFERROR(VLOOKUP($C121,'1. Rpt 18s (non-CSU)'!$H:$T,10,FALSE),0)</f>
        <v>0</v>
      </c>
      <c r="H121" s="643">
        <f>IFERROR(VLOOKUP($C121,'4. PY Ending Balances'!$C:$J,6,FALSE),0)-IFERROR(VLOOKUP($C121,'1. Rpt 18s (non-CSU)'!$H:$T,11,FALSE),0)</f>
        <v>0</v>
      </c>
      <c r="I121" s="643">
        <f>IFERROR(VLOOKUP($C121,'4. PY Ending Balances'!$C:$J,7,FALSE),0)-IFERROR(VLOOKUP($C121,'1. Rpt 18s (non-CSU)'!$H:$T,12,FALSE),0)</f>
        <v>0</v>
      </c>
      <c r="J121" s="648">
        <f>IFERROR(VLOOKUP($C121,'4. PY Ending Balances'!$C:$J,8,FALSE),0)-IFERROR(VLOOKUP($C121,'1. Rpt 18s (non-CSU)'!$H:$T,13,FALSE),0)</f>
        <v>0</v>
      </c>
    </row>
    <row r="122" spans="1:10" x14ac:dyDescent="0.2">
      <c r="A122" s="35" t="s">
        <v>190</v>
      </c>
      <c r="B122" s="32" t="s">
        <v>221</v>
      </c>
      <c r="C122" s="263" t="s">
        <v>5794</v>
      </c>
      <c r="D122" s="191">
        <f>IFERROR(VLOOKUP($C122,'4. PY Ending Balances'!$C:$J,2,FALSE),0)-IFERROR(VLOOKUP($C122,'1. Rpt 18s (non-CSU)'!$H:$T,7,FALSE),0)</f>
        <v>0</v>
      </c>
      <c r="E122" s="191">
        <f>IFERROR(VLOOKUP($C122,'4. PY Ending Balances'!$C:$J,3,FALSE),0)-IFERROR(VLOOKUP($C122,'1. Rpt 18s (non-CSU)'!$H:$T,8,FALSE),0)</f>
        <v>0</v>
      </c>
      <c r="F122" s="191">
        <f>IFERROR(VLOOKUP($C122,'4. PY Ending Balances'!$C:$J,4,FALSE),0)-IFERROR(VLOOKUP($C122,'1. Rpt 18s (non-CSU)'!$H:$T,9,FALSE),0)</f>
        <v>0</v>
      </c>
      <c r="G122" s="192">
        <f>IFERROR(VLOOKUP($C122,'4. PY Ending Balances'!$C:$J,5,FALSE),0)-IFERROR(VLOOKUP($C122,'1. Rpt 18s (non-CSU)'!$H:$T,10,FALSE),0)</f>
        <v>0</v>
      </c>
      <c r="H122" s="643">
        <f>IFERROR(VLOOKUP($C122,'4. PY Ending Balances'!$C:$J,6,FALSE),0)-IFERROR(VLOOKUP($C122,'1. Rpt 18s (non-CSU)'!$H:$T,11,FALSE),0)</f>
        <v>0</v>
      </c>
      <c r="I122" s="643">
        <f>IFERROR(VLOOKUP($C122,'4. PY Ending Balances'!$C:$J,7,FALSE),0)-IFERROR(VLOOKUP($C122,'1. Rpt 18s (non-CSU)'!$H:$T,12,FALSE),0)</f>
        <v>0</v>
      </c>
      <c r="J122" s="648">
        <f>IFERROR(VLOOKUP($C122,'4. PY Ending Balances'!$C:$J,8,FALSE),0)-IFERROR(VLOOKUP($C122,'1. Rpt 18s (non-CSU)'!$H:$T,13,FALSE),0)</f>
        <v>0</v>
      </c>
    </row>
    <row r="123" spans="1:10" x14ac:dyDescent="0.2">
      <c r="A123" s="274" t="s">
        <v>190</v>
      </c>
      <c r="B123" s="275" t="s">
        <v>222</v>
      </c>
      <c r="C123" s="263" t="s">
        <v>5795</v>
      </c>
      <c r="D123" s="191">
        <f>IFERROR(VLOOKUP($C123,'4. PY Ending Balances'!$C:$J,2,FALSE),0)-IFERROR(VLOOKUP($C123,'1. Rpt 18s (non-CSU)'!$H:$T,7,FALSE),0)</f>
        <v>0</v>
      </c>
      <c r="E123" s="191">
        <f>IFERROR(VLOOKUP($C123,'4. PY Ending Balances'!$C:$J,3,FALSE),0)-IFERROR(VLOOKUP($C123,'1. Rpt 18s (non-CSU)'!$H:$T,8,FALSE),0)</f>
        <v>0</v>
      </c>
      <c r="F123" s="191">
        <f>IFERROR(VLOOKUP($C123,'4. PY Ending Balances'!$C:$J,4,FALSE),0)-IFERROR(VLOOKUP($C123,'1. Rpt 18s (non-CSU)'!$H:$T,9,FALSE),0)</f>
        <v>0</v>
      </c>
      <c r="G123" s="192">
        <f>IFERROR(VLOOKUP($C123,'4. PY Ending Balances'!$C:$J,5,FALSE),0)-IFERROR(VLOOKUP($C123,'1. Rpt 18s (non-CSU)'!$H:$T,10,FALSE),0)</f>
        <v>0</v>
      </c>
      <c r="H123" s="643">
        <f>IFERROR(VLOOKUP($C123,'4. PY Ending Balances'!$C:$J,6,FALSE),0)-IFERROR(VLOOKUP($C123,'1. Rpt 18s (non-CSU)'!$H:$T,11,FALSE),0)</f>
        <v>0</v>
      </c>
      <c r="I123" s="643">
        <f>IFERROR(VLOOKUP($C123,'4. PY Ending Balances'!$C:$J,7,FALSE),0)-IFERROR(VLOOKUP($C123,'1. Rpt 18s (non-CSU)'!$H:$T,12,FALSE),0)</f>
        <v>0</v>
      </c>
      <c r="J123" s="648">
        <f>IFERROR(VLOOKUP($C123,'4. PY Ending Balances'!$C:$J,8,FALSE),0)-IFERROR(VLOOKUP($C123,'1. Rpt 18s (non-CSU)'!$H:$T,13,FALSE),0)</f>
        <v>0</v>
      </c>
    </row>
    <row r="124" spans="1:10" x14ac:dyDescent="0.2">
      <c r="A124" s="274" t="s">
        <v>190</v>
      </c>
      <c r="B124" s="275" t="s">
        <v>223</v>
      </c>
      <c r="C124" s="263" t="s">
        <v>5796</v>
      </c>
      <c r="D124" s="191">
        <f>IFERROR(VLOOKUP($C124,'4. PY Ending Balances'!$C:$J,2,FALSE),0)-IFERROR(VLOOKUP($C124,'1. Rpt 18s (non-CSU)'!$H:$T,7,FALSE),0)</f>
        <v>0</v>
      </c>
      <c r="E124" s="191">
        <f>IFERROR(VLOOKUP($C124,'4. PY Ending Balances'!$C:$J,3,FALSE),0)-IFERROR(VLOOKUP($C124,'1. Rpt 18s (non-CSU)'!$H:$T,8,FALSE),0)</f>
        <v>0</v>
      </c>
      <c r="F124" s="191">
        <f>IFERROR(VLOOKUP($C124,'4. PY Ending Balances'!$C:$J,4,FALSE),0)-IFERROR(VLOOKUP($C124,'1. Rpt 18s (non-CSU)'!$H:$T,9,FALSE),0)</f>
        <v>0</v>
      </c>
      <c r="G124" s="192">
        <f>IFERROR(VLOOKUP($C124,'4. PY Ending Balances'!$C:$J,5,FALSE),0)-IFERROR(VLOOKUP($C124,'1. Rpt 18s (non-CSU)'!$H:$T,10,FALSE),0)</f>
        <v>0</v>
      </c>
      <c r="H124" s="643">
        <f>IFERROR(VLOOKUP($C124,'4. PY Ending Balances'!$C:$J,6,FALSE),0)-IFERROR(VLOOKUP($C124,'1. Rpt 18s (non-CSU)'!$H:$T,11,FALSE),0)</f>
        <v>0</v>
      </c>
      <c r="I124" s="643">
        <f>IFERROR(VLOOKUP($C124,'4. PY Ending Balances'!$C:$J,7,FALSE),0)-IFERROR(VLOOKUP($C124,'1. Rpt 18s (non-CSU)'!$H:$T,12,FALSE),0)</f>
        <v>0</v>
      </c>
      <c r="J124" s="648">
        <f>IFERROR(VLOOKUP($C124,'4. PY Ending Balances'!$C:$J,8,FALSE),0)-IFERROR(VLOOKUP($C124,'1. Rpt 18s (non-CSU)'!$H:$T,13,FALSE),0)</f>
        <v>0</v>
      </c>
    </row>
    <row r="125" spans="1:10" x14ac:dyDescent="0.2">
      <c r="A125" s="274" t="s">
        <v>190</v>
      </c>
      <c r="B125" s="275" t="s">
        <v>224</v>
      </c>
      <c r="C125" s="263" t="s">
        <v>5797</v>
      </c>
      <c r="D125" s="191">
        <f>IFERROR(VLOOKUP($C125,'4. PY Ending Balances'!$C:$J,2,FALSE),0)-IFERROR(VLOOKUP($C125,'1. Rpt 18s (non-CSU)'!$H:$T,7,FALSE),0)</f>
        <v>0</v>
      </c>
      <c r="E125" s="191">
        <f>IFERROR(VLOOKUP($C125,'4. PY Ending Balances'!$C:$J,3,FALSE),0)-IFERROR(VLOOKUP($C125,'1. Rpt 18s (non-CSU)'!$H:$T,8,FALSE),0)</f>
        <v>0</v>
      </c>
      <c r="F125" s="191">
        <f>IFERROR(VLOOKUP($C125,'4. PY Ending Balances'!$C:$J,4,FALSE),0)-IFERROR(VLOOKUP($C125,'1. Rpt 18s (non-CSU)'!$H:$T,9,FALSE),0)</f>
        <v>0</v>
      </c>
      <c r="G125" s="192">
        <f>IFERROR(VLOOKUP($C125,'4. PY Ending Balances'!$C:$J,5,FALSE),0)-IFERROR(VLOOKUP($C125,'1. Rpt 18s (non-CSU)'!$H:$T,10,FALSE),0)</f>
        <v>0</v>
      </c>
      <c r="H125" s="643">
        <f>IFERROR(VLOOKUP($C125,'4. PY Ending Balances'!$C:$J,6,FALSE),0)-IFERROR(VLOOKUP($C125,'1. Rpt 18s (non-CSU)'!$H:$T,11,FALSE),0)</f>
        <v>0</v>
      </c>
      <c r="I125" s="643">
        <f>IFERROR(VLOOKUP($C125,'4. PY Ending Balances'!$C:$J,7,FALSE),0)-IFERROR(VLOOKUP($C125,'1. Rpt 18s (non-CSU)'!$H:$T,12,FALSE),0)</f>
        <v>0</v>
      </c>
      <c r="J125" s="648">
        <f>IFERROR(VLOOKUP($C125,'4. PY Ending Balances'!$C:$J,8,FALSE),0)-IFERROR(VLOOKUP($C125,'1. Rpt 18s (non-CSU)'!$H:$T,13,FALSE),0)</f>
        <v>0</v>
      </c>
    </row>
    <row r="126" spans="1:10" x14ac:dyDescent="0.2">
      <c r="A126" s="274" t="s">
        <v>190</v>
      </c>
      <c r="B126" s="275" t="s">
        <v>225</v>
      </c>
      <c r="C126" s="263" t="s">
        <v>5798</v>
      </c>
      <c r="D126" s="191">
        <f>IFERROR(VLOOKUP($C126,'4. PY Ending Balances'!$C:$J,2,FALSE),0)-IFERROR(VLOOKUP($C126,'1. Rpt 18s (non-CSU)'!$H:$T,7,FALSE),0)</f>
        <v>0</v>
      </c>
      <c r="E126" s="191">
        <f>IFERROR(VLOOKUP($C126,'4. PY Ending Balances'!$C:$J,3,FALSE),0)-IFERROR(VLOOKUP($C126,'1. Rpt 18s (non-CSU)'!$H:$T,8,FALSE),0)</f>
        <v>0</v>
      </c>
      <c r="F126" s="191">
        <f>IFERROR(VLOOKUP($C126,'4. PY Ending Balances'!$C:$J,4,FALSE),0)-IFERROR(VLOOKUP($C126,'1. Rpt 18s (non-CSU)'!$H:$T,9,FALSE),0)</f>
        <v>0</v>
      </c>
      <c r="G126" s="192">
        <f>IFERROR(VLOOKUP($C126,'4. PY Ending Balances'!$C:$J,5,FALSE),0)-IFERROR(VLOOKUP($C126,'1. Rpt 18s (non-CSU)'!$H:$T,10,FALSE),0)</f>
        <v>0</v>
      </c>
      <c r="H126" s="643">
        <f>IFERROR(VLOOKUP($C126,'4. PY Ending Balances'!$C:$J,6,FALSE),0)-IFERROR(VLOOKUP($C126,'1. Rpt 18s (non-CSU)'!$H:$T,11,FALSE),0)</f>
        <v>0</v>
      </c>
      <c r="I126" s="643">
        <f>IFERROR(VLOOKUP($C126,'4. PY Ending Balances'!$C:$J,7,FALSE),0)-IFERROR(VLOOKUP($C126,'1. Rpt 18s (non-CSU)'!$H:$T,12,FALSE),0)</f>
        <v>0</v>
      </c>
      <c r="J126" s="648">
        <f>IFERROR(VLOOKUP($C126,'4. PY Ending Balances'!$C:$J,8,FALSE),0)-IFERROR(VLOOKUP($C126,'1. Rpt 18s (non-CSU)'!$H:$T,13,FALSE),0)</f>
        <v>0</v>
      </c>
    </row>
    <row r="127" spans="1:10" x14ac:dyDescent="0.2">
      <c r="A127" s="274" t="s">
        <v>190</v>
      </c>
      <c r="B127" s="275" t="s">
        <v>226</v>
      </c>
      <c r="C127" s="263" t="s">
        <v>5799</v>
      </c>
      <c r="D127" s="191">
        <f>IFERROR(VLOOKUP($C127,'4. PY Ending Balances'!$C:$J,2,FALSE),0)-IFERROR(VLOOKUP($C127,'1. Rpt 18s (non-CSU)'!$H:$T,7,FALSE),0)</f>
        <v>0</v>
      </c>
      <c r="E127" s="191">
        <f>IFERROR(VLOOKUP($C127,'4. PY Ending Balances'!$C:$J,3,FALSE),0)-IFERROR(VLOOKUP($C127,'1. Rpt 18s (non-CSU)'!$H:$T,8,FALSE),0)</f>
        <v>0</v>
      </c>
      <c r="F127" s="191">
        <f>IFERROR(VLOOKUP($C127,'4. PY Ending Balances'!$C:$J,4,FALSE),0)-IFERROR(VLOOKUP($C127,'1. Rpt 18s (non-CSU)'!$H:$T,9,FALSE),0)</f>
        <v>0</v>
      </c>
      <c r="G127" s="192">
        <f>IFERROR(VLOOKUP($C127,'4. PY Ending Balances'!$C:$J,5,FALSE),0)-IFERROR(VLOOKUP($C127,'1. Rpt 18s (non-CSU)'!$H:$T,10,FALSE),0)</f>
        <v>0</v>
      </c>
      <c r="H127" s="643">
        <f>IFERROR(VLOOKUP($C127,'4. PY Ending Balances'!$C:$J,6,FALSE),0)-IFERROR(VLOOKUP($C127,'1. Rpt 18s (non-CSU)'!$H:$T,11,FALSE),0)</f>
        <v>0</v>
      </c>
      <c r="I127" s="643">
        <f>IFERROR(VLOOKUP($C127,'4. PY Ending Balances'!$C:$J,7,FALSE),0)-IFERROR(VLOOKUP($C127,'1. Rpt 18s (non-CSU)'!$H:$T,12,FALSE),0)</f>
        <v>0</v>
      </c>
      <c r="J127" s="648">
        <f>IFERROR(VLOOKUP($C127,'4. PY Ending Balances'!$C:$J,8,FALSE),0)-IFERROR(VLOOKUP($C127,'1. Rpt 18s (non-CSU)'!$H:$T,13,FALSE),0)</f>
        <v>0</v>
      </c>
    </row>
    <row r="128" spans="1:10" x14ac:dyDescent="0.2">
      <c r="A128" s="274" t="s">
        <v>190</v>
      </c>
      <c r="B128" s="275" t="s">
        <v>189</v>
      </c>
      <c r="C128" s="263" t="s">
        <v>5800</v>
      </c>
      <c r="D128" s="191">
        <f>IFERROR(VLOOKUP($C128,'4. PY Ending Balances'!$C:$J,2,FALSE),0)-IFERROR(VLOOKUP($C128,'1. Rpt 18s (non-CSU)'!$H:$T,7,FALSE),0)</f>
        <v>0</v>
      </c>
      <c r="E128" s="191">
        <f>IFERROR(VLOOKUP($C128,'4. PY Ending Balances'!$C:$J,3,FALSE),0)-IFERROR(VLOOKUP($C128,'1. Rpt 18s (non-CSU)'!$H:$T,8,FALSE),0)</f>
        <v>0</v>
      </c>
      <c r="F128" s="191">
        <f>IFERROR(VLOOKUP($C128,'4. PY Ending Balances'!$C:$J,4,FALSE),0)-IFERROR(VLOOKUP($C128,'1. Rpt 18s (non-CSU)'!$H:$T,9,FALSE),0)</f>
        <v>0</v>
      </c>
      <c r="G128" s="192">
        <f>IFERROR(VLOOKUP($C128,'4. PY Ending Balances'!$C:$J,5,FALSE),0)-IFERROR(VLOOKUP($C128,'1. Rpt 18s (non-CSU)'!$H:$T,10,FALSE),0)</f>
        <v>0</v>
      </c>
      <c r="H128" s="643">
        <f>IFERROR(VLOOKUP($C128,'4. PY Ending Balances'!$C:$J,6,FALSE),0)-IFERROR(VLOOKUP($C128,'1. Rpt 18s (non-CSU)'!$H:$T,11,FALSE),0)</f>
        <v>0</v>
      </c>
      <c r="I128" s="643">
        <f>IFERROR(VLOOKUP($C128,'4. PY Ending Balances'!$C:$J,7,FALSE),0)-IFERROR(VLOOKUP($C128,'1. Rpt 18s (non-CSU)'!$H:$T,12,FALSE),0)</f>
        <v>0</v>
      </c>
      <c r="J128" s="648">
        <f>IFERROR(VLOOKUP($C128,'4. PY Ending Balances'!$C:$J,8,FALSE),0)-IFERROR(VLOOKUP($C128,'1. Rpt 18s (non-CSU)'!$H:$T,13,FALSE),0)</f>
        <v>0</v>
      </c>
    </row>
    <row r="129" spans="1:10" x14ac:dyDescent="0.2">
      <c r="A129" s="35" t="s">
        <v>190</v>
      </c>
      <c r="B129" s="32" t="s">
        <v>227</v>
      </c>
      <c r="C129" s="263" t="s">
        <v>5801</v>
      </c>
      <c r="D129" s="191">
        <f>IFERROR(VLOOKUP($C129,'4. PY Ending Balances'!$C:$J,2,FALSE),0)-IFERROR(VLOOKUP($C129,'1. Rpt 18s (non-CSU)'!$H:$T,7,FALSE),0)</f>
        <v>0</v>
      </c>
      <c r="E129" s="191">
        <f>IFERROR(VLOOKUP($C129,'4. PY Ending Balances'!$C:$J,3,FALSE),0)-IFERROR(VLOOKUP($C129,'1. Rpt 18s (non-CSU)'!$H:$T,8,FALSE),0)</f>
        <v>0</v>
      </c>
      <c r="F129" s="191">
        <f>IFERROR(VLOOKUP($C129,'4. PY Ending Balances'!$C:$J,4,FALSE),0)-IFERROR(VLOOKUP($C129,'1. Rpt 18s (non-CSU)'!$H:$T,9,FALSE),0)</f>
        <v>0</v>
      </c>
      <c r="G129" s="192">
        <f>IFERROR(VLOOKUP($C129,'4. PY Ending Balances'!$C:$J,5,FALSE),0)-IFERROR(VLOOKUP($C129,'1. Rpt 18s (non-CSU)'!$H:$T,10,FALSE),0)</f>
        <v>0</v>
      </c>
      <c r="H129" s="643">
        <f>IFERROR(VLOOKUP($C129,'4. PY Ending Balances'!$C:$J,6,FALSE),0)-IFERROR(VLOOKUP($C129,'1. Rpt 18s (non-CSU)'!$H:$T,11,FALSE),0)</f>
        <v>0</v>
      </c>
      <c r="I129" s="643">
        <f>IFERROR(VLOOKUP($C129,'4. PY Ending Balances'!$C:$J,7,FALSE),0)-IFERROR(VLOOKUP($C129,'1. Rpt 18s (non-CSU)'!$H:$T,12,FALSE),0)</f>
        <v>0</v>
      </c>
      <c r="J129" s="648">
        <f>IFERROR(VLOOKUP($C129,'4. PY Ending Balances'!$C:$J,8,FALSE),0)-IFERROR(VLOOKUP($C129,'1. Rpt 18s (non-CSU)'!$H:$T,13,FALSE),0)</f>
        <v>0</v>
      </c>
    </row>
    <row r="130" spans="1:10" x14ac:dyDescent="0.2">
      <c r="A130" s="274" t="s">
        <v>230</v>
      </c>
      <c r="B130" s="275" t="s">
        <v>204</v>
      </c>
      <c r="C130" s="263" t="s">
        <v>5802</v>
      </c>
      <c r="D130" s="191">
        <f>IFERROR(VLOOKUP($C130,'4. PY Ending Balances'!$C:$J,2,FALSE),0)-IFERROR(VLOOKUP($C130,'1. Rpt 18s (non-CSU)'!$H:$T,7,FALSE),0)</f>
        <v>0</v>
      </c>
      <c r="E130" s="191">
        <f>IFERROR(VLOOKUP($C130,'4. PY Ending Balances'!$C:$J,3,FALSE),0)-IFERROR(VLOOKUP($C130,'1. Rpt 18s (non-CSU)'!$H:$T,8,FALSE),0)</f>
        <v>0</v>
      </c>
      <c r="F130" s="191">
        <f>IFERROR(VLOOKUP($C130,'4. PY Ending Balances'!$C:$J,4,FALSE),0)-IFERROR(VLOOKUP($C130,'1. Rpt 18s (non-CSU)'!$H:$T,9,FALSE),0)</f>
        <v>0</v>
      </c>
      <c r="G130" s="192">
        <f>IFERROR(VLOOKUP($C130,'4. PY Ending Balances'!$C:$J,5,FALSE),0)-IFERROR(VLOOKUP($C130,'1. Rpt 18s (non-CSU)'!$H:$T,10,FALSE),0)</f>
        <v>0</v>
      </c>
      <c r="H130" s="643">
        <f>IFERROR(VLOOKUP($C130,'4. PY Ending Balances'!$C:$J,6,FALSE),0)-IFERROR(VLOOKUP($C130,'1. Rpt 18s (non-CSU)'!$H:$T,11,FALSE),0)</f>
        <v>0</v>
      </c>
      <c r="I130" s="643">
        <f>IFERROR(VLOOKUP($C130,'4. PY Ending Balances'!$C:$J,7,FALSE),0)-IFERROR(VLOOKUP($C130,'1. Rpt 18s (non-CSU)'!$H:$T,12,FALSE),0)</f>
        <v>0</v>
      </c>
      <c r="J130" s="648">
        <f>IFERROR(VLOOKUP($C130,'4. PY Ending Balances'!$C:$J,8,FALSE),0)-IFERROR(VLOOKUP($C130,'1. Rpt 18s (non-CSU)'!$H:$T,13,FALSE),0)</f>
        <v>0</v>
      </c>
    </row>
    <row r="131" spans="1:10" x14ac:dyDescent="0.2">
      <c r="A131" s="274" t="s">
        <v>233</v>
      </c>
      <c r="B131" s="275" t="s">
        <v>234</v>
      </c>
      <c r="C131" s="263" t="s">
        <v>5803</v>
      </c>
      <c r="D131" s="191">
        <f>IFERROR(VLOOKUP($C131,'4. PY Ending Balances'!$C:$J,2,FALSE),0)-IFERROR(VLOOKUP($C131,'1. Rpt 18s (non-CSU)'!$H:$T,7,FALSE),0)</f>
        <v>0</v>
      </c>
      <c r="E131" s="191">
        <f>IFERROR(VLOOKUP($C131,'4. PY Ending Balances'!$C:$J,3,FALSE),0)-IFERROR(VLOOKUP($C131,'1. Rpt 18s (non-CSU)'!$H:$T,8,FALSE),0)</f>
        <v>0</v>
      </c>
      <c r="F131" s="191">
        <f>IFERROR(VLOOKUP($C131,'4. PY Ending Balances'!$C:$J,4,FALSE),0)-IFERROR(VLOOKUP($C131,'1. Rpt 18s (non-CSU)'!$H:$T,9,FALSE),0)</f>
        <v>0</v>
      </c>
      <c r="G131" s="192">
        <f>IFERROR(VLOOKUP($C131,'4. PY Ending Balances'!$C:$J,5,FALSE),0)-IFERROR(VLOOKUP($C131,'1. Rpt 18s (non-CSU)'!$H:$T,10,FALSE),0)</f>
        <v>0</v>
      </c>
      <c r="H131" s="643">
        <f>IFERROR(VLOOKUP($C131,'4. PY Ending Balances'!$C:$J,6,FALSE),0)-IFERROR(VLOOKUP($C131,'1. Rpt 18s (non-CSU)'!$H:$T,11,FALSE),0)</f>
        <v>0</v>
      </c>
      <c r="I131" s="643">
        <f>IFERROR(VLOOKUP($C131,'4. PY Ending Balances'!$C:$J,7,FALSE),0)-IFERROR(VLOOKUP($C131,'1. Rpt 18s (non-CSU)'!$H:$T,12,FALSE),0)</f>
        <v>0</v>
      </c>
      <c r="J131" s="648">
        <f>IFERROR(VLOOKUP($C131,'4. PY Ending Balances'!$C:$J,8,FALSE),0)-IFERROR(VLOOKUP($C131,'1. Rpt 18s (non-CSU)'!$H:$T,13,FALSE),0)</f>
        <v>0</v>
      </c>
    </row>
    <row r="132" spans="1:10" x14ac:dyDescent="0.2">
      <c r="A132" s="274" t="s">
        <v>235</v>
      </c>
      <c r="B132" s="275" t="s">
        <v>189</v>
      </c>
      <c r="C132" s="263" t="s">
        <v>5804</v>
      </c>
      <c r="D132" s="191">
        <f>IFERROR(VLOOKUP($C132,'4. PY Ending Balances'!$C:$J,2,FALSE),0)-IFERROR(VLOOKUP($C132,'1. Rpt 18s (non-CSU)'!$H:$T,7,FALSE),0)</f>
        <v>0</v>
      </c>
      <c r="E132" s="191">
        <f>IFERROR(VLOOKUP($C132,'4. PY Ending Balances'!$C:$J,3,FALSE),0)-IFERROR(VLOOKUP($C132,'1. Rpt 18s (non-CSU)'!$H:$T,8,FALSE),0)</f>
        <v>-8601546</v>
      </c>
      <c r="F132" s="191">
        <f>IFERROR(VLOOKUP($C132,'4. PY Ending Balances'!$C:$J,4,FALSE),0)-IFERROR(VLOOKUP($C132,'1. Rpt 18s (non-CSU)'!$H:$T,9,FALSE),0)</f>
        <v>0</v>
      </c>
      <c r="G132" s="192">
        <f>IFERROR(VLOOKUP($C132,'4. PY Ending Balances'!$C:$J,5,FALSE),0)-IFERROR(VLOOKUP($C132,'1. Rpt 18s (non-CSU)'!$H:$T,10,FALSE),0)</f>
        <v>0</v>
      </c>
      <c r="H132" s="643">
        <f>IFERROR(VLOOKUP($C132,'4. PY Ending Balances'!$C:$J,6,FALSE),0)-IFERROR(VLOOKUP($C132,'1. Rpt 18s (non-CSU)'!$H:$T,11,FALSE),0)</f>
        <v>0</v>
      </c>
      <c r="I132" s="643">
        <f>IFERROR(VLOOKUP($C132,'4. PY Ending Balances'!$C:$J,7,FALSE),0)-IFERROR(VLOOKUP($C132,'1. Rpt 18s (non-CSU)'!$H:$T,12,FALSE),0)</f>
        <v>0</v>
      </c>
      <c r="J132" s="648">
        <f>IFERROR(VLOOKUP($C132,'4. PY Ending Balances'!$C:$J,8,FALSE),0)-IFERROR(VLOOKUP($C132,'1. Rpt 18s (non-CSU)'!$H:$T,13,FALSE),0)</f>
        <v>-8601546</v>
      </c>
    </row>
    <row r="133" spans="1:10" x14ac:dyDescent="0.2">
      <c r="A133" s="274" t="s">
        <v>236</v>
      </c>
      <c r="B133" s="275" t="s">
        <v>13</v>
      </c>
      <c r="C133" s="263" t="s">
        <v>5805</v>
      </c>
      <c r="D133" s="191">
        <f>IFERROR(VLOOKUP($C133,'4. PY Ending Balances'!$C:$J,2,FALSE),0)-IFERROR(VLOOKUP($C133,'1. Rpt 18s (non-CSU)'!$H:$T,7,FALSE),0)</f>
        <v>0</v>
      </c>
      <c r="E133" s="191">
        <f>IFERROR(VLOOKUP($C133,'4. PY Ending Balances'!$C:$J,3,FALSE),0)-IFERROR(VLOOKUP($C133,'1. Rpt 18s (non-CSU)'!$H:$T,8,FALSE),0)</f>
        <v>-8649096.6899999995</v>
      </c>
      <c r="F133" s="191">
        <f>IFERROR(VLOOKUP($C133,'4. PY Ending Balances'!$C:$J,4,FALSE),0)-IFERROR(VLOOKUP($C133,'1. Rpt 18s (non-CSU)'!$H:$T,9,FALSE),0)</f>
        <v>0</v>
      </c>
      <c r="G133" s="192">
        <f>IFERROR(VLOOKUP($C133,'4. PY Ending Balances'!$C:$J,5,FALSE),0)-IFERROR(VLOOKUP($C133,'1. Rpt 18s (non-CSU)'!$H:$T,10,FALSE),0)</f>
        <v>-1776563.96</v>
      </c>
      <c r="H133" s="643">
        <f>IFERROR(VLOOKUP($C133,'4. PY Ending Balances'!$C:$J,6,FALSE),0)-IFERROR(VLOOKUP($C133,'1. Rpt 18s (non-CSU)'!$H:$T,11,FALSE),0)</f>
        <v>0</v>
      </c>
      <c r="I133" s="643">
        <f>IFERROR(VLOOKUP($C133,'4. PY Ending Balances'!$C:$J,7,FALSE),0)-IFERROR(VLOOKUP($C133,'1. Rpt 18s (non-CSU)'!$H:$T,12,FALSE),0)</f>
        <v>0</v>
      </c>
      <c r="J133" s="648">
        <f>IFERROR(VLOOKUP($C133,'4. PY Ending Balances'!$C:$J,8,FALSE),0)-IFERROR(VLOOKUP($C133,'1. Rpt 18s (non-CSU)'!$H:$T,13,FALSE),0)</f>
        <v>-10425660.65</v>
      </c>
    </row>
    <row r="134" spans="1:10" x14ac:dyDescent="0.2">
      <c r="A134" s="274" t="s">
        <v>237</v>
      </c>
      <c r="B134" s="275" t="s">
        <v>238</v>
      </c>
      <c r="C134" s="263" t="s">
        <v>5806</v>
      </c>
      <c r="D134" s="191">
        <f>IFERROR(VLOOKUP($C134,'4. PY Ending Balances'!$C:$J,2,FALSE),0)-IFERROR(VLOOKUP($C134,'1. Rpt 18s (non-CSU)'!$H:$T,7,FALSE),0)</f>
        <v>0</v>
      </c>
      <c r="E134" s="191">
        <f>IFERROR(VLOOKUP($C134,'4. PY Ending Balances'!$C:$J,3,FALSE),0)-IFERROR(VLOOKUP($C134,'1. Rpt 18s (non-CSU)'!$H:$T,8,FALSE),0)</f>
        <v>-30284475.370000001</v>
      </c>
      <c r="F134" s="191">
        <f>IFERROR(VLOOKUP($C134,'4. PY Ending Balances'!$C:$J,4,FALSE),0)-IFERROR(VLOOKUP($C134,'1. Rpt 18s (non-CSU)'!$H:$T,9,FALSE),0)</f>
        <v>0</v>
      </c>
      <c r="G134" s="192">
        <f>IFERROR(VLOOKUP($C134,'4. PY Ending Balances'!$C:$J,5,FALSE),0)-IFERROR(VLOOKUP($C134,'1. Rpt 18s (non-CSU)'!$H:$T,10,FALSE),0)</f>
        <v>-2692110.47</v>
      </c>
      <c r="H134" s="643">
        <f>IFERROR(VLOOKUP($C134,'4. PY Ending Balances'!$C:$J,6,FALSE),0)-IFERROR(VLOOKUP($C134,'1. Rpt 18s (non-CSU)'!$H:$T,11,FALSE),0)</f>
        <v>0</v>
      </c>
      <c r="I134" s="643">
        <f>IFERROR(VLOOKUP($C134,'4. PY Ending Balances'!$C:$J,7,FALSE),0)-IFERROR(VLOOKUP($C134,'1. Rpt 18s (non-CSU)'!$H:$T,12,FALSE),0)</f>
        <v>0</v>
      </c>
      <c r="J134" s="648">
        <f>IFERROR(VLOOKUP($C134,'4. PY Ending Balances'!$C:$J,8,FALSE),0)-IFERROR(VLOOKUP($C134,'1. Rpt 18s (non-CSU)'!$H:$T,13,FALSE),0)</f>
        <v>-32976585.84</v>
      </c>
    </row>
    <row r="135" spans="1:10" x14ac:dyDescent="0.2">
      <c r="A135" s="274" t="s">
        <v>239</v>
      </c>
      <c r="B135" s="275" t="s">
        <v>240</v>
      </c>
      <c r="C135" s="263" t="s">
        <v>5807</v>
      </c>
      <c r="D135" s="191">
        <f>IFERROR(VLOOKUP($C135,'4. PY Ending Balances'!$C:$J,2,FALSE),0)-IFERROR(VLOOKUP($C135,'1. Rpt 18s (non-CSU)'!$H:$T,7,FALSE),0)</f>
        <v>0</v>
      </c>
      <c r="E135" s="191">
        <f>IFERROR(VLOOKUP($C135,'4. PY Ending Balances'!$C:$J,3,FALSE),0)-IFERROR(VLOOKUP($C135,'1. Rpt 18s (non-CSU)'!$H:$T,8,FALSE),0)</f>
        <v>-1273866.93</v>
      </c>
      <c r="F135" s="191">
        <f>IFERROR(VLOOKUP($C135,'4. PY Ending Balances'!$C:$J,4,FALSE),0)-IFERROR(VLOOKUP($C135,'1. Rpt 18s (non-CSU)'!$H:$T,9,FALSE),0)</f>
        <v>0</v>
      </c>
      <c r="G135" s="192">
        <f>IFERROR(VLOOKUP($C135,'4. PY Ending Balances'!$C:$J,5,FALSE),0)-IFERROR(VLOOKUP($C135,'1. Rpt 18s (non-CSU)'!$H:$T,10,FALSE),0)</f>
        <v>0</v>
      </c>
      <c r="H135" s="643">
        <f>IFERROR(VLOOKUP($C135,'4. PY Ending Balances'!$C:$J,6,FALSE),0)-IFERROR(VLOOKUP($C135,'1. Rpt 18s (non-CSU)'!$H:$T,11,FALSE),0)</f>
        <v>0</v>
      </c>
      <c r="I135" s="643">
        <f>IFERROR(VLOOKUP($C135,'4. PY Ending Balances'!$C:$J,7,FALSE),0)-IFERROR(VLOOKUP($C135,'1. Rpt 18s (non-CSU)'!$H:$T,12,FALSE),0)</f>
        <v>0</v>
      </c>
      <c r="J135" s="648">
        <f>IFERROR(VLOOKUP($C135,'4. PY Ending Balances'!$C:$J,8,FALSE),0)-IFERROR(VLOOKUP($C135,'1. Rpt 18s (non-CSU)'!$H:$T,13,FALSE),0)</f>
        <v>-1273866.93</v>
      </c>
    </row>
    <row r="136" spans="1:10" x14ac:dyDescent="0.2">
      <c r="A136" s="274" t="s">
        <v>243</v>
      </c>
      <c r="B136" s="275" t="s">
        <v>244</v>
      </c>
      <c r="C136" s="263" t="s">
        <v>5808</v>
      </c>
      <c r="D136" s="191">
        <f>IFERROR(VLOOKUP($C136,'4. PY Ending Balances'!$C:$J,2,FALSE),0)-IFERROR(VLOOKUP($C136,'1. Rpt 18s (non-CSU)'!$H:$T,7,FALSE),0)</f>
        <v>0</v>
      </c>
      <c r="E136" s="191">
        <f>IFERROR(VLOOKUP($C136,'4. PY Ending Balances'!$C:$J,3,FALSE),0)-IFERROR(VLOOKUP($C136,'1. Rpt 18s (non-CSU)'!$H:$T,8,FALSE),0)</f>
        <v>-37494360</v>
      </c>
      <c r="F136" s="191">
        <f>IFERROR(VLOOKUP($C136,'4. PY Ending Balances'!$C:$J,4,FALSE),0)-IFERROR(VLOOKUP($C136,'1. Rpt 18s (non-CSU)'!$H:$T,9,FALSE),0)</f>
        <v>0</v>
      </c>
      <c r="G136" s="192">
        <f>IFERROR(VLOOKUP($C136,'4. PY Ending Balances'!$C:$J,5,FALSE),0)-IFERROR(VLOOKUP($C136,'1. Rpt 18s (non-CSU)'!$H:$T,10,FALSE),0)</f>
        <v>0</v>
      </c>
      <c r="H136" s="643">
        <f>IFERROR(VLOOKUP($C136,'4. PY Ending Balances'!$C:$J,6,FALSE),0)-IFERROR(VLOOKUP($C136,'1. Rpt 18s (non-CSU)'!$H:$T,11,FALSE),0)</f>
        <v>0</v>
      </c>
      <c r="I136" s="643">
        <f>IFERROR(VLOOKUP($C136,'4. PY Ending Balances'!$C:$J,7,FALSE),0)-IFERROR(VLOOKUP($C136,'1. Rpt 18s (non-CSU)'!$H:$T,12,FALSE),0)</f>
        <v>0</v>
      </c>
      <c r="J136" s="648">
        <f>IFERROR(VLOOKUP($C136,'4. PY Ending Balances'!$C:$J,8,FALSE),0)-IFERROR(VLOOKUP($C136,'1. Rpt 18s (non-CSU)'!$H:$T,13,FALSE),0)</f>
        <v>-37494360</v>
      </c>
    </row>
    <row r="137" spans="1:10" x14ac:dyDescent="0.2">
      <c r="A137" s="274" t="s">
        <v>245</v>
      </c>
      <c r="B137" s="275" t="s">
        <v>13</v>
      </c>
      <c r="C137" s="263" t="s">
        <v>5809</v>
      </c>
      <c r="D137" s="191">
        <f>IFERROR(VLOOKUP($C137,'4. PY Ending Balances'!$C:$J,2,FALSE),0)-IFERROR(VLOOKUP($C137,'1. Rpt 18s (non-CSU)'!$H:$T,7,FALSE),0)</f>
        <v>0</v>
      </c>
      <c r="E137" s="191">
        <f>IFERROR(VLOOKUP($C137,'4. PY Ending Balances'!$C:$J,3,FALSE),0)-IFERROR(VLOOKUP($C137,'1. Rpt 18s (non-CSU)'!$H:$T,8,FALSE),0)</f>
        <v>0</v>
      </c>
      <c r="F137" s="191">
        <f>IFERROR(VLOOKUP($C137,'4. PY Ending Balances'!$C:$J,4,FALSE),0)-IFERROR(VLOOKUP($C137,'1. Rpt 18s (non-CSU)'!$H:$T,9,FALSE),0)</f>
        <v>0</v>
      </c>
      <c r="G137" s="192">
        <f>IFERROR(VLOOKUP($C137,'4. PY Ending Balances'!$C:$J,5,FALSE),0)-IFERROR(VLOOKUP($C137,'1. Rpt 18s (non-CSU)'!$H:$T,10,FALSE),0)</f>
        <v>0</v>
      </c>
      <c r="H137" s="643">
        <f>IFERROR(VLOOKUP($C137,'4. PY Ending Balances'!$C:$J,6,FALSE),0)-IFERROR(VLOOKUP($C137,'1. Rpt 18s (non-CSU)'!$H:$T,11,FALSE),0)</f>
        <v>0</v>
      </c>
      <c r="I137" s="643">
        <f>IFERROR(VLOOKUP($C137,'4. PY Ending Balances'!$C:$J,7,FALSE),0)-IFERROR(VLOOKUP($C137,'1. Rpt 18s (non-CSU)'!$H:$T,12,FALSE),0)</f>
        <v>0</v>
      </c>
      <c r="J137" s="648">
        <f>IFERROR(VLOOKUP($C137,'4. PY Ending Balances'!$C:$J,8,FALSE),0)-IFERROR(VLOOKUP($C137,'1. Rpt 18s (non-CSU)'!$H:$T,13,FALSE),0)</f>
        <v>0</v>
      </c>
    </row>
    <row r="138" spans="1:10" x14ac:dyDescent="0.2">
      <c r="A138" s="274" t="s">
        <v>245</v>
      </c>
      <c r="B138" s="275" t="s">
        <v>246</v>
      </c>
      <c r="C138" s="263" t="s">
        <v>5810</v>
      </c>
      <c r="D138" s="191">
        <f>IFERROR(VLOOKUP($C138,'4. PY Ending Balances'!$C:$J,2,FALSE),0)-IFERROR(VLOOKUP($C138,'1. Rpt 18s (non-CSU)'!$H:$T,7,FALSE),0)</f>
        <v>0</v>
      </c>
      <c r="E138" s="191">
        <f>IFERROR(VLOOKUP($C138,'4. PY Ending Balances'!$C:$J,3,FALSE),0)-IFERROR(VLOOKUP($C138,'1. Rpt 18s (non-CSU)'!$H:$T,8,FALSE),0)</f>
        <v>0</v>
      </c>
      <c r="F138" s="191">
        <f>IFERROR(VLOOKUP($C138,'4. PY Ending Balances'!$C:$J,4,FALSE),0)-IFERROR(VLOOKUP($C138,'1. Rpt 18s (non-CSU)'!$H:$T,9,FALSE),0)</f>
        <v>0</v>
      </c>
      <c r="G138" s="192">
        <f>IFERROR(VLOOKUP($C138,'4. PY Ending Balances'!$C:$J,5,FALSE),0)-IFERROR(VLOOKUP($C138,'1. Rpt 18s (non-CSU)'!$H:$T,10,FALSE),0)</f>
        <v>0</v>
      </c>
      <c r="H138" s="643">
        <f>IFERROR(VLOOKUP($C138,'4. PY Ending Balances'!$C:$J,6,FALSE),0)-IFERROR(VLOOKUP($C138,'1. Rpt 18s (non-CSU)'!$H:$T,11,FALSE),0)</f>
        <v>0</v>
      </c>
      <c r="I138" s="643">
        <f>IFERROR(VLOOKUP($C138,'4. PY Ending Balances'!$C:$J,7,FALSE),0)-IFERROR(VLOOKUP($C138,'1. Rpt 18s (non-CSU)'!$H:$T,12,FALSE),0)</f>
        <v>0</v>
      </c>
      <c r="J138" s="648">
        <f>IFERROR(VLOOKUP($C138,'4. PY Ending Balances'!$C:$J,8,FALSE),0)-IFERROR(VLOOKUP($C138,'1. Rpt 18s (non-CSU)'!$H:$T,13,FALSE),0)</f>
        <v>0</v>
      </c>
    </row>
    <row r="139" spans="1:10" x14ac:dyDescent="0.2">
      <c r="A139" s="274" t="s">
        <v>245</v>
      </c>
      <c r="B139" s="275" t="s">
        <v>247</v>
      </c>
      <c r="C139" s="263" t="s">
        <v>5811</v>
      </c>
      <c r="D139" s="191">
        <f>IFERROR(VLOOKUP($C139,'4. PY Ending Balances'!$C:$J,2,FALSE),0)-IFERROR(VLOOKUP($C139,'1. Rpt 18s (non-CSU)'!$H:$T,7,FALSE),0)</f>
        <v>0</v>
      </c>
      <c r="E139" s="191">
        <f>IFERROR(VLOOKUP($C139,'4. PY Ending Balances'!$C:$J,3,FALSE),0)-IFERROR(VLOOKUP($C139,'1. Rpt 18s (non-CSU)'!$H:$T,8,FALSE),0)</f>
        <v>0</v>
      </c>
      <c r="F139" s="191">
        <f>IFERROR(VLOOKUP($C139,'4. PY Ending Balances'!$C:$J,4,FALSE),0)-IFERROR(VLOOKUP($C139,'1. Rpt 18s (non-CSU)'!$H:$T,9,FALSE),0)</f>
        <v>0</v>
      </c>
      <c r="G139" s="192">
        <f>IFERROR(VLOOKUP($C139,'4. PY Ending Balances'!$C:$J,5,FALSE),0)-IFERROR(VLOOKUP($C139,'1. Rpt 18s (non-CSU)'!$H:$T,10,FALSE),0)</f>
        <v>0</v>
      </c>
      <c r="H139" s="643">
        <f>IFERROR(VLOOKUP($C139,'4. PY Ending Balances'!$C:$J,6,FALSE),0)-IFERROR(VLOOKUP($C139,'1. Rpt 18s (non-CSU)'!$H:$T,11,FALSE),0)</f>
        <v>0</v>
      </c>
      <c r="I139" s="643">
        <f>IFERROR(VLOOKUP($C139,'4. PY Ending Balances'!$C:$J,7,FALSE),0)-IFERROR(VLOOKUP($C139,'1. Rpt 18s (non-CSU)'!$H:$T,12,FALSE),0)</f>
        <v>0</v>
      </c>
      <c r="J139" s="648">
        <f>IFERROR(VLOOKUP($C139,'4. PY Ending Balances'!$C:$J,8,FALSE),0)-IFERROR(VLOOKUP($C139,'1. Rpt 18s (non-CSU)'!$H:$T,13,FALSE),0)</f>
        <v>0</v>
      </c>
    </row>
    <row r="140" spans="1:10" x14ac:dyDescent="0.2">
      <c r="A140" s="279" t="s">
        <v>245</v>
      </c>
      <c r="B140" s="278" t="s">
        <v>248</v>
      </c>
      <c r="C140" s="263" t="s">
        <v>5812</v>
      </c>
      <c r="D140" s="191">
        <f>IFERROR(VLOOKUP($C140,'4. PY Ending Balances'!$C:$J,2,FALSE),0)-IFERROR(VLOOKUP($C140,'1. Rpt 18s (non-CSU)'!$H:$T,7,FALSE),0)</f>
        <v>0</v>
      </c>
      <c r="E140" s="191">
        <f>IFERROR(VLOOKUP($C140,'4. PY Ending Balances'!$C:$J,3,FALSE),0)-IFERROR(VLOOKUP($C140,'1. Rpt 18s (non-CSU)'!$H:$T,8,FALSE),0)</f>
        <v>0</v>
      </c>
      <c r="F140" s="191">
        <f>IFERROR(VLOOKUP($C140,'4. PY Ending Balances'!$C:$J,4,FALSE),0)-IFERROR(VLOOKUP($C140,'1. Rpt 18s (non-CSU)'!$H:$T,9,FALSE),0)</f>
        <v>0</v>
      </c>
      <c r="G140" s="192">
        <f>IFERROR(VLOOKUP($C140,'4. PY Ending Balances'!$C:$J,5,FALSE),0)-IFERROR(VLOOKUP($C140,'1. Rpt 18s (non-CSU)'!$H:$T,10,FALSE),0)</f>
        <v>0</v>
      </c>
      <c r="H140" s="643">
        <f>IFERROR(VLOOKUP($C140,'4. PY Ending Balances'!$C:$J,6,FALSE),0)-IFERROR(VLOOKUP($C140,'1. Rpt 18s (non-CSU)'!$H:$T,11,FALSE),0)</f>
        <v>0</v>
      </c>
      <c r="I140" s="643">
        <f>IFERROR(VLOOKUP($C140,'4. PY Ending Balances'!$C:$J,7,FALSE),0)-IFERROR(VLOOKUP($C140,'1. Rpt 18s (non-CSU)'!$H:$T,12,FALSE),0)</f>
        <v>0</v>
      </c>
      <c r="J140" s="648">
        <f>IFERROR(VLOOKUP($C140,'4. PY Ending Balances'!$C:$J,8,FALSE),0)-IFERROR(VLOOKUP($C140,'1. Rpt 18s (non-CSU)'!$H:$T,13,FALSE),0)</f>
        <v>0</v>
      </c>
    </row>
    <row r="141" spans="1:10" x14ac:dyDescent="0.2">
      <c r="A141" s="274" t="s">
        <v>245</v>
      </c>
      <c r="B141" s="275" t="s">
        <v>249</v>
      </c>
      <c r="C141" s="263" t="s">
        <v>5813</v>
      </c>
      <c r="D141" s="191">
        <f>IFERROR(VLOOKUP($C141,'4. PY Ending Balances'!$C:$J,2,FALSE),0)-IFERROR(VLOOKUP($C141,'1. Rpt 18s (non-CSU)'!$H:$T,7,FALSE),0)</f>
        <v>0</v>
      </c>
      <c r="E141" s="191">
        <f>IFERROR(VLOOKUP($C141,'4. PY Ending Balances'!$C:$J,3,FALSE),0)-IFERROR(VLOOKUP($C141,'1. Rpt 18s (non-CSU)'!$H:$T,8,FALSE),0)</f>
        <v>0</v>
      </c>
      <c r="F141" s="191">
        <f>IFERROR(VLOOKUP($C141,'4. PY Ending Balances'!$C:$J,4,FALSE),0)-IFERROR(VLOOKUP($C141,'1. Rpt 18s (non-CSU)'!$H:$T,9,FALSE),0)</f>
        <v>0</v>
      </c>
      <c r="G141" s="192">
        <f>IFERROR(VLOOKUP($C141,'4. PY Ending Balances'!$C:$J,5,FALSE),0)-IFERROR(VLOOKUP($C141,'1. Rpt 18s (non-CSU)'!$H:$T,10,FALSE),0)</f>
        <v>0</v>
      </c>
      <c r="H141" s="643">
        <f>IFERROR(VLOOKUP($C141,'4. PY Ending Balances'!$C:$J,6,FALSE),0)-IFERROR(VLOOKUP($C141,'1. Rpt 18s (non-CSU)'!$H:$T,11,FALSE),0)</f>
        <v>0</v>
      </c>
      <c r="I141" s="643">
        <f>IFERROR(VLOOKUP($C141,'4. PY Ending Balances'!$C:$J,7,FALSE),0)-IFERROR(VLOOKUP($C141,'1. Rpt 18s (non-CSU)'!$H:$T,12,FALSE),0)</f>
        <v>0</v>
      </c>
      <c r="J141" s="648">
        <f>IFERROR(VLOOKUP($C141,'4. PY Ending Balances'!$C:$J,8,FALSE),0)-IFERROR(VLOOKUP($C141,'1. Rpt 18s (non-CSU)'!$H:$T,13,FALSE),0)</f>
        <v>0</v>
      </c>
    </row>
    <row r="142" spans="1:10" x14ac:dyDescent="0.2">
      <c r="A142" s="274" t="s">
        <v>245</v>
      </c>
      <c r="B142" s="275" t="s">
        <v>63</v>
      </c>
      <c r="C142" s="263" t="s">
        <v>5814</v>
      </c>
      <c r="D142" s="191">
        <f>IFERROR(VLOOKUP($C142,'4. PY Ending Balances'!$C:$J,2,FALSE),0)-IFERROR(VLOOKUP($C142,'1. Rpt 18s (non-CSU)'!$H:$T,7,FALSE),0)</f>
        <v>0</v>
      </c>
      <c r="E142" s="191">
        <f>IFERROR(VLOOKUP($C142,'4. PY Ending Balances'!$C:$J,3,FALSE),0)-IFERROR(VLOOKUP($C142,'1. Rpt 18s (non-CSU)'!$H:$T,8,FALSE),0)</f>
        <v>0</v>
      </c>
      <c r="F142" s="191">
        <f>IFERROR(VLOOKUP($C142,'4. PY Ending Balances'!$C:$J,4,FALSE),0)-IFERROR(VLOOKUP($C142,'1. Rpt 18s (non-CSU)'!$H:$T,9,FALSE),0)</f>
        <v>0</v>
      </c>
      <c r="G142" s="192">
        <f>IFERROR(VLOOKUP($C142,'4. PY Ending Balances'!$C:$J,5,FALSE),0)-IFERROR(VLOOKUP($C142,'1. Rpt 18s (non-CSU)'!$H:$T,10,FALSE),0)</f>
        <v>0</v>
      </c>
      <c r="H142" s="643">
        <f>IFERROR(VLOOKUP($C142,'4. PY Ending Balances'!$C:$J,6,FALSE),0)-IFERROR(VLOOKUP($C142,'1. Rpt 18s (non-CSU)'!$H:$T,11,FALSE),0)</f>
        <v>0</v>
      </c>
      <c r="I142" s="643">
        <f>IFERROR(VLOOKUP($C142,'4. PY Ending Balances'!$C:$J,7,FALSE),0)-IFERROR(VLOOKUP($C142,'1. Rpt 18s (non-CSU)'!$H:$T,12,FALSE),0)</f>
        <v>0</v>
      </c>
      <c r="J142" s="648">
        <f>IFERROR(VLOOKUP($C142,'4. PY Ending Balances'!$C:$J,8,FALSE),0)-IFERROR(VLOOKUP($C142,'1. Rpt 18s (non-CSU)'!$H:$T,13,FALSE),0)</f>
        <v>0</v>
      </c>
    </row>
    <row r="143" spans="1:10" x14ac:dyDescent="0.2">
      <c r="A143" s="274" t="s">
        <v>245</v>
      </c>
      <c r="B143" s="275" t="s">
        <v>250</v>
      </c>
      <c r="C143" s="263" t="s">
        <v>5815</v>
      </c>
      <c r="D143" s="191">
        <f>IFERROR(VLOOKUP($C143,'4. PY Ending Balances'!$C:$J,2,FALSE),0)-IFERROR(VLOOKUP($C143,'1. Rpt 18s (non-CSU)'!$H:$T,7,FALSE),0)</f>
        <v>0</v>
      </c>
      <c r="E143" s="191">
        <f>IFERROR(VLOOKUP($C143,'4. PY Ending Balances'!$C:$J,3,FALSE),0)-IFERROR(VLOOKUP($C143,'1. Rpt 18s (non-CSU)'!$H:$T,8,FALSE),0)</f>
        <v>0</v>
      </c>
      <c r="F143" s="191">
        <f>IFERROR(VLOOKUP($C143,'4. PY Ending Balances'!$C:$J,4,FALSE),0)-IFERROR(VLOOKUP($C143,'1. Rpt 18s (non-CSU)'!$H:$T,9,FALSE),0)</f>
        <v>0</v>
      </c>
      <c r="G143" s="192">
        <f>IFERROR(VLOOKUP($C143,'4. PY Ending Balances'!$C:$J,5,FALSE),0)-IFERROR(VLOOKUP($C143,'1. Rpt 18s (non-CSU)'!$H:$T,10,FALSE),0)</f>
        <v>0</v>
      </c>
      <c r="H143" s="643">
        <f>IFERROR(VLOOKUP($C143,'4. PY Ending Balances'!$C:$J,6,FALSE),0)-IFERROR(VLOOKUP($C143,'1. Rpt 18s (non-CSU)'!$H:$T,11,FALSE),0)</f>
        <v>0</v>
      </c>
      <c r="I143" s="643">
        <f>IFERROR(VLOOKUP($C143,'4. PY Ending Balances'!$C:$J,7,FALSE),0)-IFERROR(VLOOKUP($C143,'1. Rpt 18s (non-CSU)'!$H:$T,12,FALSE),0)</f>
        <v>0</v>
      </c>
      <c r="J143" s="648">
        <f>IFERROR(VLOOKUP($C143,'4. PY Ending Balances'!$C:$J,8,FALSE),0)-IFERROR(VLOOKUP($C143,'1. Rpt 18s (non-CSU)'!$H:$T,13,FALSE),0)</f>
        <v>0</v>
      </c>
    </row>
    <row r="144" spans="1:10" x14ac:dyDescent="0.2">
      <c r="A144" s="274" t="s">
        <v>245</v>
      </c>
      <c r="B144" s="275" t="s">
        <v>251</v>
      </c>
      <c r="C144" s="263" t="s">
        <v>5816</v>
      </c>
      <c r="D144" s="191">
        <f>IFERROR(VLOOKUP($C144,'4. PY Ending Balances'!$C:$J,2,FALSE),0)-IFERROR(VLOOKUP($C144,'1. Rpt 18s (non-CSU)'!$H:$T,7,FALSE),0)</f>
        <v>0</v>
      </c>
      <c r="E144" s="191">
        <f>IFERROR(VLOOKUP($C144,'4. PY Ending Balances'!$C:$J,3,FALSE),0)-IFERROR(VLOOKUP($C144,'1. Rpt 18s (non-CSU)'!$H:$T,8,FALSE),0)</f>
        <v>0</v>
      </c>
      <c r="F144" s="191">
        <f>IFERROR(VLOOKUP($C144,'4. PY Ending Balances'!$C:$J,4,FALSE),0)-IFERROR(VLOOKUP($C144,'1. Rpt 18s (non-CSU)'!$H:$T,9,FALSE),0)</f>
        <v>0</v>
      </c>
      <c r="G144" s="192">
        <f>IFERROR(VLOOKUP($C144,'4. PY Ending Balances'!$C:$J,5,FALSE),0)-IFERROR(VLOOKUP($C144,'1. Rpt 18s (non-CSU)'!$H:$T,10,FALSE),0)</f>
        <v>0</v>
      </c>
      <c r="H144" s="643">
        <f>IFERROR(VLOOKUP($C144,'4. PY Ending Balances'!$C:$J,6,FALSE),0)-IFERROR(VLOOKUP($C144,'1. Rpt 18s (non-CSU)'!$H:$T,11,FALSE),0)</f>
        <v>0</v>
      </c>
      <c r="I144" s="643">
        <f>IFERROR(VLOOKUP($C144,'4. PY Ending Balances'!$C:$J,7,FALSE),0)-IFERROR(VLOOKUP($C144,'1. Rpt 18s (non-CSU)'!$H:$T,12,FALSE),0)</f>
        <v>0</v>
      </c>
      <c r="J144" s="648">
        <f>IFERROR(VLOOKUP($C144,'4. PY Ending Balances'!$C:$J,8,FALSE),0)-IFERROR(VLOOKUP($C144,'1. Rpt 18s (non-CSU)'!$H:$T,13,FALSE),0)</f>
        <v>0</v>
      </c>
    </row>
    <row r="145" spans="1:10" x14ac:dyDescent="0.2">
      <c r="A145" s="274" t="s">
        <v>245</v>
      </c>
      <c r="B145" s="275" t="s">
        <v>252</v>
      </c>
      <c r="C145" s="263" t="s">
        <v>5817</v>
      </c>
      <c r="D145" s="191">
        <f>IFERROR(VLOOKUP($C145,'4. PY Ending Balances'!$C:$J,2,FALSE),0)-IFERROR(VLOOKUP($C145,'1. Rpt 18s (non-CSU)'!$H:$T,7,FALSE),0)</f>
        <v>0</v>
      </c>
      <c r="E145" s="191">
        <f>IFERROR(VLOOKUP($C145,'4. PY Ending Balances'!$C:$J,3,FALSE),0)-IFERROR(VLOOKUP($C145,'1. Rpt 18s (non-CSU)'!$H:$T,8,FALSE),0)</f>
        <v>0</v>
      </c>
      <c r="F145" s="191">
        <f>IFERROR(VLOOKUP($C145,'4. PY Ending Balances'!$C:$J,4,FALSE),0)-IFERROR(VLOOKUP($C145,'1. Rpt 18s (non-CSU)'!$H:$T,9,FALSE),0)</f>
        <v>0</v>
      </c>
      <c r="G145" s="192">
        <f>IFERROR(VLOOKUP($C145,'4. PY Ending Balances'!$C:$J,5,FALSE),0)-IFERROR(VLOOKUP($C145,'1. Rpt 18s (non-CSU)'!$H:$T,10,FALSE),0)</f>
        <v>0</v>
      </c>
      <c r="H145" s="643">
        <f>IFERROR(VLOOKUP($C145,'4. PY Ending Balances'!$C:$J,6,FALSE),0)-IFERROR(VLOOKUP($C145,'1. Rpt 18s (non-CSU)'!$H:$T,11,FALSE),0)</f>
        <v>0</v>
      </c>
      <c r="I145" s="643">
        <f>IFERROR(VLOOKUP($C145,'4. PY Ending Balances'!$C:$J,7,FALSE),0)-IFERROR(VLOOKUP($C145,'1. Rpt 18s (non-CSU)'!$H:$T,12,FALSE),0)</f>
        <v>0</v>
      </c>
      <c r="J145" s="648">
        <f>IFERROR(VLOOKUP($C145,'4. PY Ending Balances'!$C:$J,8,FALSE),0)-IFERROR(VLOOKUP($C145,'1. Rpt 18s (non-CSU)'!$H:$T,13,FALSE),0)</f>
        <v>0</v>
      </c>
    </row>
    <row r="146" spans="1:10" x14ac:dyDescent="0.2">
      <c r="A146" s="274" t="s">
        <v>245</v>
      </c>
      <c r="B146" s="275" t="s">
        <v>253</v>
      </c>
      <c r="C146" s="263" t="s">
        <v>5818</v>
      </c>
      <c r="D146" s="191">
        <f>IFERROR(VLOOKUP($C146,'4. PY Ending Balances'!$C:$J,2,FALSE),0)-IFERROR(VLOOKUP($C146,'1. Rpt 18s (non-CSU)'!$H:$T,7,FALSE),0)</f>
        <v>0</v>
      </c>
      <c r="E146" s="191">
        <f>IFERROR(VLOOKUP($C146,'4. PY Ending Balances'!$C:$J,3,FALSE),0)-IFERROR(VLOOKUP($C146,'1. Rpt 18s (non-CSU)'!$H:$T,8,FALSE),0)</f>
        <v>0</v>
      </c>
      <c r="F146" s="191">
        <f>IFERROR(VLOOKUP($C146,'4. PY Ending Balances'!$C:$J,4,FALSE),0)-IFERROR(VLOOKUP($C146,'1. Rpt 18s (non-CSU)'!$H:$T,9,FALSE),0)</f>
        <v>0</v>
      </c>
      <c r="G146" s="192">
        <f>IFERROR(VLOOKUP($C146,'4. PY Ending Balances'!$C:$J,5,FALSE),0)-IFERROR(VLOOKUP($C146,'1. Rpt 18s (non-CSU)'!$H:$T,10,FALSE),0)</f>
        <v>0</v>
      </c>
      <c r="H146" s="643">
        <f>IFERROR(VLOOKUP($C146,'4. PY Ending Balances'!$C:$J,6,FALSE),0)-IFERROR(VLOOKUP($C146,'1. Rpt 18s (non-CSU)'!$H:$T,11,FALSE),0)</f>
        <v>0</v>
      </c>
      <c r="I146" s="643">
        <f>IFERROR(VLOOKUP($C146,'4. PY Ending Balances'!$C:$J,7,FALSE),0)-IFERROR(VLOOKUP($C146,'1. Rpt 18s (non-CSU)'!$H:$T,12,FALSE),0)</f>
        <v>0</v>
      </c>
      <c r="J146" s="648">
        <f>IFERROR(VLOOKUP($C146,'4. PY Ending Balances'!$C:$J,8,FALSE),0)-IFERROR(VLOOKUP($C146,'1. Rpt 18s (non-CSU)'!$H:$T,13,FALSE),0)</f>
        <v>0</v>
      </c>
    </row>
    <row r="147" spans="1:10" x14ac:dyDescent="0.2">
      <c r="A147" s="274" t="s">
        <v>245</v>
      </c>
      <c r="B147" s="275" t="s">
        <v>254</v>
      </c>
      <c r="C147" s="263" t="s">
        <v>5819</v>
      </c>
      <c r="D147" s="191">
        <f>IFERROR(VLOOKUP($C147,'4. PY Ending Balances'!$C:$J,2,FALSE),0)-IFERROR(VLOOKUP($C147,'1. Rpt 18s (non-CSU)'!$H:$T,7,FALSE),0)</f>
        <v>0</v>
      </c>
      <c r="E147" s="191">
        <f>IFERROR(VLOOKUP($C147,'4. PY Ending Balances'!$C:$J,3,FALSE),0)-IFERROR(VLOOKUP($C147,'1. Rpt 18s (non-CSU)'!$H:$T,8,FALSE),0)</f>
        <v>0</v>
      </c>
      <c r="F147" s="191">
        <f>IFERROR(VLOOKUP($C147,'4. PY Ending Balances'!$C:$J,4,FALSE),0)-IFERROR(VLOOKUP($C147,'1. Rpt 18s (non-CSU)'!$H:$T,9,FALSE),0)</f>
        <v>0</v>
      </c>
      <c r="G147" s="192">
        <f>IFERROR(VLOOKUP($C147,'4. PY Ending Balances'!$C:$J,5,FALSE),0)-IFERROR(VLOOKUP($C147,'1. Rpt 18s (non-CSU)'!$H:$T,10,FALSE),0)</f>
        <v>0</v>
      </c>
      <c r="H147" s="643">
        <f>IFERROR(VLOOKUP($C147,'4. PY Ending Balances'!$C:$J,6,FALSE),0)-IFERROR(VLOOKUP($C147,'1. Rpt 18s (non-CSU)'!$H:$T,11,FALSE),0)</f>
        <v>0</v>
      </c>
      <c r="I147" s="643">
        <f>IFERROR(VLOOKUP($C147,'4. PY Ending Balances'!$C:$J,7,FALSE),0)-IFERROR(VLOOKUP($C147,'1. Rpt 18s (non-CSU)'!$H:$T,12,FALSE),0)</f>
        <v>0</v>
      </c>
      <c r="J147" s="648">
        <f>IFERROR(VLOOKUP($C147,'4. PY Ending Balances'!$C:$J,8,FALSE),0)-IFERROR(VLOOKUP($C147,'1. Rpt 18s (non-CSU)'!$H:$T,13,FALSE),0)</f>
        <v>0</v>
      </c>
    </row>
    <row r="148" spans="1:10" x14ac:dyDescent="0.2">
      <c r="A148" s="274" t="s">
        <v>245</v>
      </c>
      <c r="B148" s="275" t="s">
        <v>255</v>
      </c>
      <c r="C148" s="263" t="s">
        <v>5820</v>
      </c>
      <c r="D148" s="191">
        <f>IFERROR(VLOOKUP($C148,'4. PY Ending Balances'!$C:$J,2,FALSE),0)-IFERROR(VLOOKUP($C148,'1. Rpt 18s (non-CSU)'!$H:$T,7,FALSE),0)</f>
        <v>0</v>
      </c>
      <c r="E148" s="191">
        <f>IFERROR(VLOOKUP($C148,'4. PY Ending Balances'!$C:$J,3,FALSE),0)-IFERROR(VLOOKUP($C148,'1. Rpt 18s (non-CSU)'!$H:$T,8,FALSE),0)</f>
        <v>0</v>
      </c>
      <c r="F148" s="191">
        <f>IFERROR(VLOOKUP($C148,'4. PY Ending Balances'!$C:$J,4,FALSE),0)-IFERROR(VLOOKUP($C148,'1. Rpt 18s (non-CSU)'!$H:$T,9,FALSE),0)</f>
        <v>0</v>
      </c>
      <c r="G148" s="192">
        <f>IFERROR(VLOOKUP($C148,'4. PY Ending Balances'!$C:$J,5,FALSE),0)-IFERROR(VLOOKUP($C148,'1. Rpt 18s (non-CSU)'!$H:$T,10,FALSE),0)</f>
        <v>0</v>
      </c>
      <c r="H148" s="643">
        <f>IFERROR(VLOOKUP($C148,'4. PY Ending Balances'!$C:$J,6,FALSE),0)-IFERROR(VLOOKUP($C148,'1. Rpt 18s (non-CSU)'!$H:$T,11,FALSE),0)</f>
        <v>0</v>
      </c>
      <c r="I148" s="643">
        <f>IFERROR(VLOOKUP($C148,'4. PY Ending Balances'!$C:$J,7,FALSE),0)-IFERROR(VLOOKUP($C148,'1. Rpt 18s (non-CSU)'!$H:$T,12,FALSE),0)</f>
        <v>0</v>
      </c>
      <c r="J148" s="648">
        <f>IFERROR(VLOOKUP($C148,'4. PY Ending Balances'!$C:$J,8,FALSE),0)-IFERROR(VLOOKUP($C148,'1. Rpt 18s (non-CSU)'!$H:$T,13,FALSE),0)</f>
        <v>0</v>
      </c>
    </row>
    <row r="149" spans="1:10" x14ac:dyDescent="0.2">
      <c r="A149" s="274" t="s">
        <v>245</v>
      </c>
      <c r="B149" s="275" t="s">
        <v>256</v>
      </c>
      <c r="C149" s="263" t="s">
        <v>5821</v>
      </c>
      <c r="D149" s="191">
        <f>IFERROR(VLOOKUP($C149,'4. PY Ending Balances'!$C:$J,2,FALSE),0)-IFERROR(VLOOKUP($C149,'1. Rpt 18s (non-CSU)'!$H:$T,7,FALSE),0)</f>
        <v>0</v>
      </c>
      <c r="E149" s="191">
        <f>IFERROR(VLOOKUP($C149,'4. PY Ending Balances'!$C:$J,3,FALSE),0)-IFERROR(VLOOKUP($C149,'1. Rpt 18s (non-CSU)'!$H:$T,8,FALSE),0)</f>
        <v>0</v>
      </c>
      <c r="F149" s="191">
        <f>IFERROR(VLOOKUP($C149,'4. PY Ending Balances'!$C:$J,4,FALSE),0)-IFERROR(VLOOKUP($C149,'1. Rpt 18s (non-CSU)'!$H:$T,9,FALSE),0)</f>
        <v>0</v>
      </c>
      <c r="G149" s="192">
        <f>IFERROR(VLOOKUP($C149,'4. PY Ending Balances'!$C:$J,5,FALSE),0)-IFERROR(VLOOKUP($C149,'1. Rpt 18s (non-CSU)'!$H:$T,10,FALSE),0)</f>
        <v>0</v>
      </c>
      <c r="H149" s="643">
        <f>IFERROR(VLOOKUP($C149,'4. PY Ending Balances'!$C:$J,6,FALSE),0)-IFERROR(VLOOKUP($C149,'1. Rpt 18s (non-CSU)'!$H:$T,11,FALSE),0)</f>
        <v>0</v>
      </c>
      <c r="I149" s="643">
        <f>IFERROR(VLOOKUP($C149,'4. PY Ending Balances'!$C:$J,7,FALSE),0)-IFERROR(VLOOKUP($C149,'1. Rpt 18s (non-CSU)'!$H:$T,12,FALSE),0)</f>
        <v>0</v>
      </c>
      <c r="J149" s="648">
        <f>IFERROR(VLOOKUP($C149,'4. PY Ending Balances'!$C:$J,8,FALSE),0)-IFERROR(VLOOKUP($C149,'1. Rpt 18s (non-CSU)'!$H:$T,13,FALSE),0)</f>
        <v>0</v>
      </c>
    </row>
    <row r="150" spans="1:10" x14ac:dyDescent="0.2">
      <c r="A150" s="274" t="s">
        <v>245</v>
      </c>
      <c r="B150" s="275" t="s">
        <v>257</v>
      </c>
      <c r="C150" s="263" t="s">
        <v>5822</v>
      </c>
      <c r="D150" s="191">
        <f>IFERROR(VLOOKUP($C150,'4. PY Ending Balances'!$C:$J,2,FALSE),0)-IFERROR(VLOOKUP($C150,'1. Rpt 18s (non-CSU)'!$H:$T,7,FALSE),0)</f>
        <v>0</v>
      </c>
      <c r="E150" s="191">
        <f>IFERROR(VLOOKUP($C150,'4. PY Ending Balances'!$C:$J,3,FALSE),0)-IFERROR(VLOOKUP($C150,'1. Rpt 18s (non-CSU)'!$H:$T,8,FALSE),0)</f>
        <v>0</v>
      </c>
      <c r="F150" s="191">
        <f>IFERROR(VLOOKUP($C150,'4. PY Ending Balances'!$C:$J,4,FALSE),0)-IFERROR(VLOOKUP($C150,'1. Rpt 18s (non-CSU)'!$H:$T,9,FALSE),0)</f>
        <v>0</v>
      </c>
      <c r="G150" s="192">
        <f>IFERROR(VLOOKUP($C150,'4. PY Ending Balances'!$C:$J,5,FALSE),0)-IFERROR(VLOOKUP($C150,'1. Rpt 18s (non-CSU)'!$H:$T,10,FALSE),0)</f>
        <v>0</v>
      </c>
      <c r="H150" s="643">
        <f>IFERROR(VLOOKUP($C150,'4. PY Ending Balances'!$C:$J,6,FALSE),0)-IFERROR(VLOOKUP($C150,'1. Rpt 18s (non-CSU)'!$H:$T,11,FALSE),0)</f>
        <v>0</v>
      </c>
      <c r="I150" s="643">
        <f>IFERROR(VLOOKUP($C150,'4. PY Ending Balances'!$C:$J,7,FALSE),0)-IFERROR(VLOOKUP($C150,'1. Rpt 18s (non-CSU)'!$H:$T,12,FALSE),0)</f>
        <v>0</v>
      </c>
      <c r="J150" s="648">
        <f>IFERROR(VLOOKUP($C150,'4. PY Ending Balances'!$C:$J,8,FALSE),0)-IFERROR(VLOOKUP($C150,'1. Rpt 18s (non-CSU)'!$H:$T,13,FALSE),0)</f>
        <v>0</v>
      </c>
    </row>
    <row r="151" spans="1:10" x14ac:dyDescent="0.2">
      <c r="A151" s="274" t="s">
        <v>245</v>
      </c>
      <c r="B151" s="275" t="s">
        <v>139</v>
      </c>
      <c r="C151" s="263" t="s">
        <v>5823</v>
      </c>
      <c r="D151" s="191">
        <f>IFERROR(VLOOKUP($C151,'4. PY Ending Balances'!$C:$J,2,FALSE),0)-IFERROR(VLOOKUP($C151,'1. Rpt 18s (non-CSU)'!$H:$T,7,FALSE),0)</f>
        <v>0</v>
      </c>
      <c r="E151" s="191">
        <f>IFERROR(VLOOKUP($C151,'4. PY Ending Balances'!$C:$J,3,FALSE),0)-IFERROR(VLOOKUP($C151,'1. Rpt 18s (non-CSU)'!$H:$T,8,FALSE),0)</f>
        <v>0</v>
      </c>
      <c r="F151" s="191">
        <f>IFERROR(VLOOKUP($C151,'4. PY Ending Balances'!$C:$J,4,FALSE),0)-IFERROR(VLOOKUP($C151,'1. Rpt 18s (non-CSU)'!$H:$T,9,FALSE),0)</f>
        <v>0</v>
      </c>
      <c r="G151" s="192">
        <f>IFERROR(VLOOKUP($C151,'4. PY Ending Balances'!$C:$J,5,FALSE),0)-IFERROR(VLOOKUP($C151,'1. Rpt 18s (non-CSU)'!$H:$T,10,FALSE),0)</f>
        <v>0</v>
      </c>
      <c r="H151" s="643">
        <f>IFERROR(VLOOKUP($C151,'4. PY Ending Balances'!$C:$J,6,FALSE),0)-IFERROR(VLOOKUP($C151,'1. Rpt 18s (non-CSU)'!$H:$T,11,FALSE),0)</f>
        <v>0</v>
      </c>
      <c r="I151" s="643">
        <f>IFERROR(VLOOKUP($C151,'4. PY Ending Balances'!$C:$J,7,FALSE),0)-IFERROR(VLOOKUP($C151,'1. Rpt 18s (non-CSU)'!$H:$T,12,FALSE),0)</f>
        <v>0</v>
      </c>
      <c r="J151" s="648">
        <f>IFERROR(VLOOKUP($C151,'4. PY Ending Balances'!$C:$J,8,FALSE),0)-IFERROR(VLOOKUP($C151,'1. Rpt 18s (non-CSU)'!$H:$T,13,FALSE),0)</f>
        <v>0</v>
      </c>
    </row>
    <row r="152" spans="1:10" x14ac:dyDescent="0.2">
      <c r="A152" s="274" t="s">
        <v>245</v>
      </c>
      <c r="B152" s="275" t="s">
        <v>258</v>
      </c>
      <c r="C152" s="263" t="s">
        <v>5824</v>
      </c>
      <c r="D152" s="191">
        <f>IFERROR(VLOOKUP($C152,'4. PY Ending Balances'!$C:$J,2,FALSE),0)-IFERROR(VLOOKUP($C152,'1. Rpt 18s (non-CSU)'!$H:$T,7,FALSE),0)</f>
        <v>0</v>
      </c>
      <c r="E152" s="191">
        <f>IFERROR(VLOOKUP($C152,'4. PY Ending Balances'!$C:$J,3,FALSE),0)-IFERROR(VLOOKUP($C152,'1. Rpt 18s (non-CSU)'!$H:$T,8,FALSE),0)</f>
        <v>0</v>
      </c>
      <c r="F152" s="191">
        <f>IFERROR(VLOOKUP($C152,'4. PY Ending Balances'!$C:$J,4,FALSE),0)-IFERROR(VLOOKUP($C152,'1. Rpt 18s (non-CSU)'!$H:$T,9,FALSE),0)</f>
        <v>0</v>
      </c>
      <c r="G152" s="192">
        <f>IFERROR(VLOOKUP($C152,'4. PY Ending Balances'!$C:$J,5,FALSE),0)-IFERROR(VLOOKUP($C152,'1. Rpt 18s (non-CSU)'!$H:$T,10,FALSE),0)</f>
        <v>0</v>
      </c>
      <c r="H152" s="643">
        <f>IFERROR(VLOOKUP($C152,'4. PY Ending Balances'!$C:$J,6,FALSE),0)-IFERROR(VLOOKUP($C152,'1. Rpt 18s (non-CSU)'!$H:$T,11,FALSE),0)</f>
        <v>0</v>
      </c>
      <c r="I152" s="643">
        <f>IFERROR(VLOOKUP($C152,'4. PY Ending Balances'!$C:$J,7,FALSE),0)-IFERROR(VLOOKUP($C152,'1. Rpt 18s (non-CSU)'!$H:$T,12,FALSE),0)</f>
        <v>0</v>
      </c>
      <c r="J152" s="648">
        <f>IFERROR(VLOOKUP($C152,'4. PY Ending Balances'!$C:$J,8,FALSE),0)-IFERROR(VLOOKUP($C152,'1. Rpt 18s (non-CSU)'!$H:$T,13,FALSE),0)</f>
        <v>0</v>
      </c>
    </row>
    <row r="153" spans="1:10" x14ac:dyDescent="0.2">
      <c r="A153" s="274" t="s">
        <v>245</v>
      </c>
      <c r="B153" s="275" t="s">
        <v>259</v>
      </c>
      <c r="C153" s="263" t="s">
        <v>5825</v>
      </c>
      <c r="D153" s="191">
        <f>IFERROR(VLOOKUP($C153,'4. PY Ending Balances'!$C:$J,2,FALSE),0)-IFERROR(VLOOKUP($C153,'1. Rpt 18s (non-CSU)'!$H:$T,7,FALSE),0)</f>
        <v>0</v>
      </c>
      <c r="E153" s="191">
        <f>IFERROR(VLOOKUP($C153,'4. PY Ending Balances'!$C:$J,3,FALSE),0)-IFERROR(VLOOKUP($C153,'1. Rpt 18s (non-CSU)'!$H:$T,8,FALSE),0)</f>
        <v>0</v>
      </c>
      <c r="F153" s="191">
        <f>IFERROR(VLOOKUP($C153,'4. PY Ending Balances'!$C:$J,4,FALSE),0)-IFERROR(VLOOKUP($C153,'1. Rpt 18s (non-CSU)'!$H:$T,9,FALSE),0)</f>
        <v>0</v>
      </c>
      <c r="G153" s="192">
        <f>IFERROR(VLOOKUP($C153,'4. PY Ending Balances'!$C:$J,5,FALSE),0)-IFERROR(VLOOKUP($C153,'1. Rpt 18s (non-CSU)'!$H:$T,10,FALSE),0)</f>
        <v>0</v>
      </c>
      <c r="H153" s="643">
        <f>IFERROR(VLOOKUP($C153,'4. PY Ending Balances'!$C:$J,6,FALSE),0)-IFERROR(VLOOKUP($C153,'1. Rpt 18s (non-CSU)'!$H:$T,11,FALSE),0)</f>
        <v>0</v>
      </c>
      <c r="I153" s="643">
        <f>IFERROR(VLOOKUP($C153,'4. PY Ending Balances'!$C:$J,7,FALSE),0)-IFERROR(VLOOKUP($C153,'1. Rpt 18s (non-CSU)'!$H:$T,12,FALSE),0)</f>
        <v>0</v>
      </c>
      <c r="J153" s="648">
        <f>IFERROR(VLOOKUP($C153,'4. PY Ending Balances'!$C:$J,8,FALSE),0)-IFERROR(VLOOKUP($C153,'1. Rpt 18s (non-CSU)'!$H:$T,13,FALSE),0)</f>
        <v>0</v>
      </c>
    </row>
    <row r="154" spans="1:10" x14ac:dyDescent="0.2">
      <c r="A154" s="274" t="s">
        <v>245</v>
      </c>
      <c r="B154" s="275" t="s">
        <v>260</v>
      </c>
      <c r="C154" s="263" t="s">
        <v>5826</v>
      </c>
      <c r="D154" s="191">
        <f>IFERROR(VLOOKUP($C154,'4. PY Ending Balances'!$C:$J,2,FALSE),0)-IFERROR(VLOOKUP($C154,'1. Rpt 18s (non-CSU)'!$H:$T,7,FALSE),0)</f>
        <v>0</v>
      </c>
      <c r="E154" s="191">
        <f>IFERROR(VLOOKUP($C154,'4. PY Ending Balances'!$C:$J,3,FALSE),0)-IFERROR(VLOOKUP($C154,'1. Rpt 18s (non-CSU)'!$H:$T,8,FALSE),0)</f>
        <v>0</v>
      </c>
      <c r="F154" s="191">
        <f>IFERROR(VLOOKUP($C154,'4. PY Ending Balances'!$C:$J,4,FALSE),0)-IFERROR(VLOOKUP($C154,'1. Rpt 18s (non-CSU)'!$H:$T,9,FALSE),0)</f>
        <v>0</v>
      </c>
      <c r="G154" s="192">
        <f>IFERROR(VLOOKUP($C154,'4. PY Ending Balances'!$C:$J,5,FALSE),0)-IFERROR(VLOOKUP($C154,'1. Rpt 18s (non-CSU)'!$H:$T,10,FALSE),0)</f>
        <v>0</v>
      </c>
      <c r="H154" s="643">
        <f>IFERROR(VLOOKUP($C154,'4. PY Ending Balances'!$C:$J,6,FALSE),0)-IFERROR(VLOOKUP($C154,'1. Rpt 18s (non-CSU)'!$H:$T,11,FALSE),0)</f>
        <v>0</v>
      </c>
      <c r="I154" s="643">
        <f>IFERROR(VLOOKUP($C154,'4. PY Ending Balances'!$C:$J,7,FALSE),0)-IFERROR(VLOOKUP($C154,'1. Rpt 18s (non-CSU)'!$H:$T,12,FALSE),0)</f>
        <v>0</v>
      </c>
      <c r="J154" s="648">
        <f>IFERROR(VLOOKUP($C154,'4. PY Ending Balances'!$C:$J,8,FALSE),0)-IFERROR(VLOOKUP($C154,'1. Rpt 18s (non-CSU)'!$H:$T,13,FALSE),0)</f>
        <v>0</v>
      </c>
    </row>
    <row r="155" spans="1:10" x14ac:dyDescent="0.2">
      <c r="A155" s="274" t="s">
        <v>245</v>
      </c>
      <c r="B155" s="275" t="s">
        <v>261</v>
      </c>
      <c r="C155" s="263" t="s">
        <v>5827</v>
      </c>
      <c r="D155" s="191">
        <f>IFERROR(VLOOKUP($C155,'4. PY Ending Balances'!$C:$J,2,FALSE),0)-IFERROR(VLOOKUP($C155,'1. Rpt 18s (non-CSU)'!$H:$T,7,FALSE),0)</f>
        <v>0</v>
      </c>
      <c r="E155" s="191">
        <f>IFERROR(VLOOKUP($C155,'4. PY Ending Balances'!$C:$J,3,FALSE),0)-IFERROR(VLOOKUP($C155,'1. Rpt 18s (non-CSU)'!$H:$T,8,FALSE),0)</f>
        <v>0</v>
      </c>
      <c r="F155" s="191">
        <f>IFERROR(VLOOKUP($C155,'4. PY Ending Balances'!$C:$J,4,FALSE),0)-IFERROR(VLOOKUP($C155,'1. Rpt 18s (non-CSU)'!$H:$T,9,FALSE),0)</f>
        <v>0</v>
      </c>
      <c r="G155" s="192">
        <f>IFERROR(VLOOKUP($C155,'4. PY Ending Balances'!$C:$J,5,FALSE),0)-IFERROR(VLOOKUP($C155,'1. Rpt 18s (non-CSU)'!$H:$T,10,FALSE),0)</f>
        <v>0</v>
      </c>
      <c r="H155" s="643">
        <f>IFERROR(VLOOKUP($C155,'4. PY Ending Balances'!$C:$J,6,FALSE),0)-IFERROR(VLOOKUP($C155,'1. Rpt 18s (non-CSU)'!$H:$T,11,FALSE),0)</f>
        <v>0</v>
      </c>
      <c r="I155" s="643">
        <f>IFERROR(VLOOKUP($C155,'4. PY Ending Balances'!$C:$J,7,FALSE),0)-IFERROR(VLOOKUP($C155,'1. Rpt 18s (non-CSU)'!$H:$T,12,FALSE),0)</f>
        <v>0</v>
      </c>
      <c r="J155" s="648">
        <f>IFERROR(VLOOKUP($C155,'4. PY Ending Balances'!$C:$J,8,FALSE),0)-IFERROR(VLOOKUP($C155,'1. Rpt 18s (non-CSU)'!$H:$T,13,FALSE),0)</f>
        <v>0</v>
      </c>
    </row>
    <row r="156" spans="1:10" x14ac:dyDescent="0.2">
      <c r="A156" s="274" t="s">
        <v>245</v>
      </c>
      <c r="B156" s="275" t="s">
        <v>262</v>
      </c>
      <c r="C156" s="263" t="s">
        <v>5828</v>
      </c>
      <c r="D156" s="191">
        <f>IFERROR(VLOOKUP($C156,'4. PY Ending Balances'!$C:$J,2,FALSE),0)-IFERROR(VLOOKUP($C156,'1. Rpt 18s (non-CSU)'!$H:$T,7,FALSE),0)</f>
        <v>0</v>
      </c>
      <c r="E156" s="191">
        <f>IFERROR(VLOOKUP($C156,'4. PY Ending Balances'!$C:$J,3,FALSE),0)-IFERROR(VLOOKUP($C156,'1. Rpt 18s (non-CSU)'!$H:$T,8,FALSE),0)</f>
        <v>0</v>
      </c>
      <c r="F156" s="191">
        <f>IFERROR(VLOOKUP($C156,'4. PY Ending Balances'!$C:$J,4,FALSE),0)-IFERROR(VLOOKUP($C156,'1. Rpt 18s (non-CSU)'!$H:$T,9,FALSE),0)</f>
        <v>0</v>
      </c>
      <c r="G156" s="192">
        <f>IFERROR(VLOOKUP($C156,'4. PY Ending Balances'!$C:$J,5,FALSE),0)-IFERROR(VLOOKUP($C156,'1. Rpt 18s (non-CSU)'!$H:$T,10,FALSE),0)</f>
        <v>0</v>
      </c>
      <c r="H156" s="643">
        <f>IFERROR(VLOOKUP($C156,'4. PY Ending Balances'!$C:$J,6,FALSE),0)-IFERROR(VLOOKUP($C156,'1. Rpt 18s (non-CSU)'!$H:$T,11,FALSE),0)</f>
        <v>0</v>
      </c>
      <c r="I156" s="643">
        <f>IFERROR(VLOOKUP($C156,'4. PY Ending Balances'!$C:$J,7,FALSE),0)-IFERROR(VLOOKUP($C156,'1. Rpt 18s (non-CSU)'!$H:$T,12,FALSE),0)</f>
        <v>0</v>
      </c>
      <c r="J156" s="648">
        <f>IFERROR(VLOOKUP($C156,'4. PY Ending Balances'!$C:$J,8,FALSE),0)-IFERROR(VLOOKUP($C156,'1. Rpt 18s (non-CSU)'!$H:$T,13,FALSE),0)</f>
        <v>0</v>
      </c>
    </row>
    <row r="157" spans="1:10" x14ac:dyDescent="0.2">
      <c r="A157" s="274" t="s">
        <v>245</v>
      </c>
      <c r="B157" s="275" t="s">
        <v>263</v>
      </c>
      <c r="C157" s="263" t="s">
        <v>5829</v>
      </c>
      <c r="D157" s="191">
        <f>IFERROR(VLOOKUP($C157,'4. PY Ending Balances'!$C:$J,2,FALSE),0)-IFERROR(VLOOKUP($C157,'1. Rpt 18s (non-CSU)'!$H:$T,7,FALSE),0)</f>
        <v>0</v>
      </c>
      <c r="E157" s="191">
        <f>IFERROR(VLOOKUP($C157,'4. PY Ending Balances'!$C:$J,3,FALSE),0)-IFERROR(VLOOKUP($C157,'1. Rpt 18s (non-CSU)'!$H:$T,8,FALSE),0)</f>
        <v>0</v>
      </c>
      <c r="F157" s="191">
        <f>IFERROR(VLOOKUP($C157,'4. PY Ending Balances'!$C:$J,4,FALSE),0)-IFERROR(VLOOKUP($C157,'1. Rpt 18s (non-CSU)'!$H:$T,9,FALSE),0)</f>
        <v>0</v>
      </c>
      <c r="G157" s="192">
        <f>IFERROR(VLOOKUP($C157,'4. PY Ending Balances'!$C:$J,5,FALSE),0)-IFERROR(VLOOKUP($C157,'1. Rpt 18s (non-CSU)'!$H:$T,10,FALSE),0)</f>
        <v>0</v>
      </c>
      <c r="H157" s="643">
        <f>IFERROR(VLOOKUP($C157,'4. PY Ending Balances'!$C:$J,6,FALSE),0)-IFERROR(VLOOKUP($C157,'1. Rpt 18s (non-CSU)'!$H:$T,11,FALSE),0)</f>
        <v>0</v>
      </c>
      <c r="I157" s="643">
        <f>IFERROR(VLOOKUP($C157,'4. PY Ending Balances'!$C:$J,7,FALSE),0)-IFERROR(VLOOKUP($C157,'1. Rpt 18s (non-CSU)'!$H:$T,12,FALSE),0)</f>
        <v>0</v>
      </c>
      <c r="J157" s="648">
        <f>IFERROR(VLOOKUP($C157,'4. PY Ending Balances'!$C:$J,8,FALSE),0)-IFERROR(VLOOKUP($C157,'1. Rpt 18s (non-CSU)'!$H:$T,13,FALSE),0)</f>
        <v>0</v>
      </c>
    </row>
    <row r="158" spans="1:10" x14ac:dyDescent="0.2">
      <c r="A158" s="274" t="s">
        <v>245</v>
      </c>
      <c r="B158" s="275" t="s">
        <v>264</v>
      </c>
      <c r="C158" s="263" t="s">
        <v>5830</v>
      </c>
      <c r="D158" s="191">
        <f>IFERROR(VLOOKUP($C158,'4. PY Ending Balances'!$C:$J,2,FALSE),0)-IFERROR(VLOOKUP($C158,'1. Rpt 18s (non-CSU)'!$H:$T,7,FALSE),0)</f>
        <v>0</v>
      </c>
      <c r="E158" s="191">
        <f>IFERROR(VLOOKUP($C158,'4. PY Ending Balances'!$C:$J,3,FALSE),0)-IFERROR(VLOOKUP($C158,'1. Rpt 18s (non-CSU)'!$H:$T,8,FALSE),0)</f>
        <v>0</v>
      </c>
      <c r="F158" s="191">
        <f>IFERROR(VLOOKUP($C158,'4. PY Ending Balances'!$C:$J,4,FALSE),0)-IFERROR(VLOOKUP($C158,'1. Rpt 18s (non-CSU)'!$H:$T,9,FALSE),0)</f>
        <v>0</v>
      </c>
      <c r="G158" s="192">
        <f>IFERROR(VLOOKUP($C158,'4. PY Ending Balances'!$C:$J,5,FALSE),0)-IFERROR(VLOOKUP($C158,'1. Rpt 18s (non-CSU)'!$H:$T,10,FALSE),0)</f>
        <v>0</v>
      </c>
      <c r="H158" s="643">
        <f>IFERROR(VLOOKUP($C158,'4. PY Ending Balances'!$C:$J,6,FALSE),0)-IFERROR(VLOOKUP($C158,'1. Rpt 18s (non-CSU)'!$H:$T,11,FALSE),0)</f>
        <v>0</v>
      </c>
      <c r="I158" s="643">
        <f>IFERROR(VLOOKUP($C158,'4. PY Ending Balances'!$C:$J,7,FALSE),0)-IFERROR(VLOOKUP($C158,'1. Rpt 18s (non-CSU)'!$H:$T,12,FALSE),0)</f>
        <v>0</v>
      </c>
      <c r="J158" s="648">
        <f>IFERROR(VLOOKUP($C158,'4. PY Ending Balances'!$C:$J,8,FALSE),0)-IFERROR(VLOOKUP($C158,'1. Rpt 18s (non-CSU)'!$H:$T,13,FALSE),0)</f>
        <v>0</v>
      </c>
    </row>
    <row r="159" spans="1:10" x14ac:dyDescent="0.2">
      <c r="A159" s="274" t="s">
        <v>265</v>
      </c>
      <c r="B159" s="275" t="s">
        <v>234</v>
      </c>
      <c r="C159" s="263" t="s">
        <v>5831</v>
      </c>
      <c r="D159" s="191">
        <f>IFERROR(VLOOKUP($C159,'4. PY Ending Balances'!$C:$J,2,FALSE),0)-IFERROR(VLOOKUP($C159,'1. Rpt 18s (non-CSU)'!$H:$T,7,FALSE),0)</f>
        <v>0</v>
      </c>
      <c r="E159" s="191">
        <f>IFERROR(VLOOKUP($C159,'4. PY Ending Balances'!$C:$J,3,FALSE),0)-IFERROR(VLOOKUP($C159,'1. Rpt 18s (non-CSU)'!$H:$T,8,FALSE),0)</f>
        <v>-17923597.170000002</v>
      </c>
      <c r="F159" s="191">
        <f>IFERROR(VLOOKUP($C159,'4. PY Ending Balances'!$C:$J,4,FALSE),0)-IFERROR(VLOOKUP($C159,'1. Rpt 18s (non-CSU)'!$H:$T,9,FALSE),0)</f>
        <v>0</v>
      </c>
      <c r="G159" s="192">
        <f>IFERROR(VLOOKUP($C159,'4. PY Ending Balances'!$C:$J,5,FALSE),0)-IFERROR(VLOOKUP($C159,'1. Rpt 18s (non-CSU)'!$H:$T,10,FALSE),0)</f>
        <v>-254067.77</v>
      </c>
      <c r="H159" s="643">
        <f>IFERROR(VLOOKUP($C159,'4. PY Ending Balances'!$C:$J,6,FALSE),0)-IFERROR(VLOOKUP($C159,'1. Rpt 18s (non-CSU)'!$H:$T,11,FALSE),0)</f>
        <v>0</v>
      </c>
      <c r="I159" s="643">
        <f>IFERROR(VLOOKUP($C159,'4. PY Ending Balances'!$C:$J,7,FALSE),0)-IFERROR(VLOOKUP($C159,'1. Rpt 18s (non-CSU)'!$H:$T,12,FALSE),0)</f>
        <v>0</v>
      </c>
      <c r="J159" s="648">
        <f>IFERROR(VLOOKUP($C159,'4. PY Ending Balances'!$C:$J,8,FALSE),0)-IFERROR(VLOOKUP($C159,'1. Rpt 18s (non-CSU)'!$H:$T,13,FALSE),0)</f>
        <v>-18177664.940000001</v>
      </c>
    </row>
    <row r="160" spans="1:10" x14ac:dyDescent="0.2">
      <c r="A160" s="274" t="s">
        <v>266</v>
      </c>
      <c r="B160" s="275" t="s">
        <v>130</v>
      </c>
      <c r="C160" s="263" t="s">
        <v>5832</v>
      </c>
      <c r="D160" s="191">
        <f>IFERROR(VLOOKUP($C160,'4. PY Ending Balances'!$C:$J,2,FALSE),0)-IFERROR(VLOOKUP($C160,'1. Rpt 18s (non-CSU)'!$H:$T,7,FALSE),0)</f>
        <v>0</v>
      </c>
      <c r="E160" s="191">
        <f>IFERROR(VLOOKUP($C160,'4. PY Ending Balances'!$C:$J,3,FALSE),0)-IFERROR(VLOOKUP($C160,'1. Rpt 18s (non-CSU)'!$H:$T,8,FALSE),0)</f>
        <v>0</v>
      </c>
      <c r="F160" s="191">
        <f>IFERROR(VLOOKUP($C160,'4. PY Ending Balances'!$C:$J,4,FALSE),0)-IFERROR(VLOOKUP($C160,'1. Rpt 18s (non-CSU)'!$H:$T,9,FALSE),0)</f>
        <v>0</v>
      </c>
      <c r="G160" s="192">
        <f>IFERROR(VLOOKUP($C160,'4. PY Ending Balances'!$C:$J,5,FALSE),0)-IFERROR(VLOOKUP($C160,'1. Rpt 18s (non-CSU)'!$H:$T,10,FALSE),0)</f>
        <v>0</v>
      </c>
      <c r="H160" s="643">
        <f>IFERROR(VLOOKUP($C160,'4. PY Ending Balances'!$C:$J,6,FALSE),0)-IFERROR(VLOOKUP($C160,'1. Rpt 18s (non-CSU)'!$H:$T,11,FALSE),0)</f>
        <v>0</v>
      </c>
      <c r="I160" s="643">
        <f>IFERROR(VLOOKUP($C160,'4. PY Ending Balances'!$C:$J,7,FALSE),0)-IFERROR(VLOOKUP($C160,'1. Rpt 18s (non-CSU)'!$H:$T,12,FALSE),0)</f>
        <v>0</v>
      </c>
      <c r="J160" s="648">
        <f>IFERROR(VLOOKUP($C160,'4. PY Ending Balances'!$C:$J,8,FALSE),0)-IFERROR(VLOOKUP($C160,'1. Rpt 18s (non-CSU)'!$H:$T,13,FALSE),0)</f>
        <v>0</v>
      </c>
    </row>
    <row r="161" spans="1:10" x14ac:dyDescent="0.2">
      <c r="A161" s="274" t="s">
        <v>267</v>
      </c>
      <c r="B161" s="275" t="s">
        <v>13</v>
      </c>
      <c r="C161" s="263" t="s">
        <v>5833</v>
      </c>
      <c r="D161" s="191">
        <f>IFERROR(VLOOKUP($C161,'4. PY Ending Balances'!$C:$J,2,FALSE),0)-IFERROR(VLOOKUP($C161,'1. Rpt 18s (non-CSU)'!$H:$T,7,FALSE),0)</f>
        <v>0</v>
      </c>
      <c r="E161" s="191">
        <f>IFERROR(VLOOKUP($C161,'4. PY Ending Balances'!$C:$J,3,FALSE),0)-IFERROR(VLOOKUP($C161,'1. Rpt 18s (non-CSU)'!$H:$T,8,FALSE),0)</f>
        <v>0</v>
      </c>
      <c r="F161" s="191">
        <f>IFERROR(VLOOKUP($C161,'4. PY Ending Balances'!$C:$J,4,FALSE),0)-IFERROR(VLOOKUP($C161,'1. Rpt 18s (non-CSU)'!$H:$T,9,FALSE),0)</f>
        <v>0</v>
      </c>
      <c r="G161" s="192">
        <f>IFERROR(VLOOKUP($C161,'4. PY Ending Balances'!$C:$J,5,FALSE),0)-IFERROR(VLOOKUP($C161,'1. Rpt 18s (non-CSU)'!$H:$T,10,FALSE),0)</f>
        <v>0</v>
      </c>
      <c r="H161" s="643">
        <f>IFERROR(VLOOKUP($C161,'4. PY Ending Balances'!$C:$J,6,FALSE),0)-IFERROR(VLOOKUP($C161,'1. Rpt 18s (non-CSU)'!$H:$T,11,FALSE),0)</f>
        <v>0</v>
      </c>
      <c r="I161" s="643">
        <f>IFERROR(VLOOKUP($C161,'4. PY Ending Balances'!$C:$J,7,FALSE),0)-IFERROR(VLOOKUP($C161,'1. Rpt 18s (non-CSU)'!$H:$T,12,FALSE),0)</f>
        <v>0</v>
      </c>
      <c r="J161" s="648">
        <f>IFERROR(VLOOKUP($C161,'4. PY Ending Balances'!$C:$J,8,FALSE),0)-IFERROR(VLOOKUP($C161,'1. Rpt 18s (non-CSU)'!$H:$T,13,FALSE),0)</f>
        <v>0</v>
      </c>
    </row>
    <row r="162" spans="1:10" x14ac:dyDescent="0.2">
      <c r="A162" s="35" t="s">
        <v>267</v>
      </c>
      <c r="B162" s="32" t="s">
        <v>268</v>
      </c>
      <c r="C162" s="263" t="s">
        <v>5834</v>
      </c>
      <c r="D162" s="191">
        <f>IFERROR(VLOOKUP($C162,'4. PY Ending Balances'!$C:$J,2,FALSE),0)-IFERROR(VLOOKUP($C162,'1. Rpt 18s (non-CSU)'!$H:$T,7,FALSE),0)</f>
        <v>0</v>
      </c>
      <c r="E162" s="191">
        <f>IFERROR(VLOOKUP($C162,'4. PY Ending Balances'!$C:$J,3,FALSE),0)-IFERROR(VLOOKUP($C162,'1. Rpt 18s (non-CSU)'!$H:$T,8,FALSE),0)</f>
        <v>0</v>
      </c>
      <c r="F162" s="191">
        <f>IFERROR(VLOOKUP($C162,'4. PY Ending Balances'!$C:$J,4,FALSE),0)-IFERROR(VLOOKUP($C162,'1. Rpt 18s (non-CSU)'!$H:$T,9,FALSE),0)</f>
        <v>0</v>
      </c>
      <c r="G162" s="192">
        <f>IFERROR(VLOOKUP($C162,'4. PY Ending Balances'!$C:$J,5,FALSE),0)-IFERROR(VLOOKUP($C162,'1. Rpt 18s (non-CSU)'!$H:$T,10,FALSE),0)</f>
        <v>0</v>
      </c>
      <c r="H162" s="643">
        <f>IFERROR(VLOOKUP($C162,'4. PY Ending Balances'!$C:$J,6,FALSE),0)-IFERROR(VLOOKUP($C162,'1. Rpt 18s (non-CSU)'!$H:$T,11,FALSE),0)</f>
        <v>0</v>
      </c>
      <c r="I162" s="643">
        <f>IFERROR(VLOOKUP($C162,'4. PY Ending Balances'!$C:$J,7,FALSE),0)-IFERROR(VLOOKUP($C162,'1. Rpt 18s (non-CSU)'!$H:$T,12,FALSE),0)</f>
        <v>0</v>
      </c>
      <c r="J162" s="648">
        <f>IFERROR(VLOOKUP($C162,'4. PY Ending Balances'!$C:$J,8,FALSE),0)-IFERROR(VLOOKUP($C162,'1. Rpt 18s (non-CSU)'!$H:$T,13,FALSE),0)</f>
        <v>0</v>
      </c>
    </row>
    <row r="163" spans="1:10" x14ac:dyDescent="0.2">
      <c r="A163" s="35" t="s">
        <v>267</v>
      </c>
      <c r="B163" s="32" t="s">
        <v>128</v>
      </c>
      <c r="C163" s="263" t="s">
        <v>5835</v>
      </c>
      <c r="D163" s="191">
        <f>IFERROR(VLOOKUP($C163,'4. PY Ending Balances'!$C:$J,2,FALSE),0)-IFERROR(VLOOKUP($C163,'1. Rpt 18s (non-CSU)'!$H:$T,7,FALSE),0)</f>
        <v>0</v>
      </c>
      <c r="E163" s="191">
        <f>IFERROR(VLOOKUP($C163,'4. PY Ending Balances'!$C:$J,3,FALSE),0)-IFERROR(VLOOKUP($C163,'1. Rpt 18s (non-CSU)'!$H:$T,8,FALSE),0)</f>
        <v>0</v>
      </c>
      <c r="F163" s="191">
        <f>IFERROR(VLOOKUP($C163,'4. PY Ending Balances'!$C:$J,4,FALSE),0)-IFERROR(VLOOKUP($C163,'1. Rpt 18s (non-CSU)'!$H:$T,9,FALSE),0)</f>
        <v>0</v>
      </c>
      <c r="G163" s="192">
        <f>IFERROR(VLOOKUP($C163,'4. PY Ending Balances'!$C:$J,5,FALSE),0)-IFERROR(VLOOKUP($C163,'1. Rpt 18s (non-CSU)'!$H:$T,10,FALSE),0)</f>
        <v>0</v>
      </c>
      <c r="H163" s="643">
        <f>IFERROR(VLOOKUP($C163,'4. PY Ending Balances'!$C:$J,6,FALSE),0)-IFERROR(VLOOKUP($C163,'1. Rpt 18s (non-CSU)'!$H:$T,11,FALSE),0)</f>
        <v>0</v>
      </c>
      <c r="I163" s="643">
        <f>IFERROR(VLOOKUP($C163,'4. PY Ending Balances'!$C:$J,7,FALSE),0)-IFERROR(VLOOKUP($C163,'1. Rpt 18s (non-CSU)'!$H:$T,12,FALSE),0)</f>
        <v>0</v>
      </c>
      <c r="J163" s="648">
        <f>IFERROR(VLOOKUP($C163,'4. PY Ending Balances'!$C:$J,8,FALSE),0)-IFERROR(VLOOKUP($C163,'1. Rpt 18s (non-CSU)'!$H:$T,13,FALSE),0)</f>
        <v>0</v>
      </c>
    </row>
    <row r="164" spans="1:10" x14ac:dyDescent="0.2">
      <c r="A164" s="34" t="s">
        <v>267</v>
      </c>
      <c r="B164" s="34" t="s">
        <v>130</v>
      </c>
      <c r="C164" s="263" t="s">
        <v>5836</v>
      </c>
      <c r="D164" s="191">
        <f>IFERROR(VLOOKUP($C164,'4. PY Ending Balances'!$C:$J,2,FALSE),0)-IFERROR(VLOOKUP($C164,'1. Rpt 18s (non-CSU)'!$H:$T,7,FALSE),0)</f>
        <v>0</v>
      </c>
      <c r="E164" s="191">
        <f>IFERROR(VLOOKUP($C164,'4. PY Ending Balances'!$C:$J,3,FALSE),0)-IFERROR(VLOOKUP($C164,'1. Rpt 18s (non-CSU)'!$H:$T,8,FALSE),0)</f>
        <v>0</v>
      </c>
      <c r="F164" s="191">
        <f>IFERROR(VLOOKUP($C164,'4. PY Ending Balances'!$C:$J,4,FALSE),0)-IFERROR(VLOOKUP($C164,'1. Rpt 18s (non-CSU)'!$H:$T,9,FALSE),0)</f>
        <v>0</v>
      </c>
      <c r="G164" s="192">
        <f>IFERROR(VLOOKUP($C164,'4. PY Ending Balances'!$C:$J,5,FALSE),0)-IFERROR(VLOOKUP($C164,'1. Rpt 18s (non-CSU)'!$H:$T,10,FALSE),0)</f>
        <v>0</v>
      </c>
      <c r="H164" s="643">
        <f>IFERROR(VLOOKUP($C164,'4. PY Ending Balances'!$C:$J,6,FALSE),0)-IFERROR(VLOOKUP($C164,'1. Rpt 18s (non-CSU)'!$H:$T,11,FALSE),0)</f>
        <v>0</v>
      </c>
      <c r="I164" s="643">
        <f>IFERROR(VLOOKUP($C164,'4. PY Ending Balances'!$C:$J,7,FALSE),0)-IFERROR(VLOOKUP($C164,'1. Rpt 18s (non-CSU)'!$H:$T,12,FALSE),0)</f>
        <v>0</v>
      </c>
      <c r="J164" s="648">
        <f>IFERROR(VLOOKUP($C164,'4. PY Ending Balances'!$C:$J,8,FALSE),0)-IFERROR(VLOOKUP($C164,'1. Rpt 18s (non-CSU)'!$H:$T,13,FALSE),0)</f>
        <v>0</v>
      </c>
    </row>
    <row r="165" spans="1:10" x14ac:dyDescent="0.2">
      <c r="A165" s="34" t="s">
        <v>267</v>
      </c>
      <c r="B165" s="34" t="s">
        <v>269</v>
      </c>
      <c r="C165" s="263" t="s">
        <v>5837</v>
      </c>
      <c r="D165" s="191">
        <f>IFERROR(VLOOKUP($C165,'4. PY Ending Balances'!$C:$J,2,FALSE),0)-IFERROR(VLOOKUP($C165,'1. Rpt 18s (non-CSU)'!$H:$T,7,FALSE),0)</f>
        <v>0</v>
      </c>
      <c r="E165" s="191">
        <f>IFERROR(VLOOKUP($C165,'4. PY Ending Balances'!$C:$J,3,FALSE),0)-IFERROR(VLOOKUP($C165,'1. Rpt 18s (non-CSU)'!$H:$T,8,FALSE),0)</f>
        <v>0</v>
      </c>
      <c r="F165" s="191">
        <f>IFERROR(VLOOKUP($C165,'4. PY Ending Balances'!$C:$J,4,FALSE),0)-IFERROR(VLOOKUP($C165,'1. Rpt 18s (non-CSU)'!$H:$T,9,FALSE),0)</f>
        <v>0</v>
      </c>
      <c r="G165" s="192">
        <f>IFERROR(VLOOKUP($C165,'4. PY Ending Balances'!$C:$J,5,FALSE),0)-IFERROR(VLOOKUP($C165,'1. Rpt 18s (non-CSU)'!$H:$T,10,FALSE),0)</f>
        <v>0</v>
      </c>
      <c r="H165" s="643">
        <f>IFERROR(VLOOKUP($C165,'4. PY Ending Balances'!$C:$J,6,FALSE),0)-IFERROR(VLOOKUP($C165,'1. Rpt 18s (non-CSU)'!$H:$T,11,FALSE),0)</f>
        <v>0</v>
      </c>
      <c r="I165" s="643">
        <f>IFERROR(VLOOKUP($C165,'4. PY Ending Balances'!$C:$J,7,FALSE),0)-IFERROR(VLOOKUP($C165,'1. Rpt 18s (non-CSU)'!$H:$T,12,FALSE),0)</f>
        <v>0</v>
      </c>
      <c r="J165" s="648">
        <f>IFERROR(VLOOKUP($C165,'4. PY Ending Balances'!$C:$J,8,FALSE),0)-IFERROR(VLOOKUP($C165,'1. Rpt 18s (non-CSU)'!$H:$T,13,FALSE),0)</f>
        <v>0</v>
      </c>
    </row>
    <row r="166" spans="1:10" x14ac:dyDescent="0.2">
      <c r="A166" s="34" t="s">
        <v>267</v>
      </c>
      <c r="B166" s="34" t="s">
        <v>270</v>
      </c>
      <c r="C166" s="263" t="s">
        <v>5838</v>
      </c>
      <c r="D166" s="191">
        <f>IFERROR(VLOOKUP($C166,'4. PY Ending Balances'!$C:$J,2,FALSE),0)-IFERROR(VLOOKUP($C166,'1. Rpt 18s (non-CSU)'!$H:$T,7,FALSE),0)</f>
        <v>0</v>
      </c>
      <c r="E166" s="191">
        <f>IFERROR(VLOOKUP($C166,'4. PY Ending Balances'!$C:$J,3,FALSE),0)-IFERROR(VLOOKUP($C166,'1. Rpt 18s (non-CSU)'!$H:$T,8,FALSE),0)</f>
        <v>0</v>
      </c>
      <c r="F166" s="191">
        <f>IFERROR(VLOOKUP($C166,'4. PY Ending Balances'!$C:$J,4,FALSE),0)-IFERROR(VLOOKUP($C166,'1. Rpt 18s (non-CSU)'!$H:$T,9,FALSE),0)</f>
        <v>0</v>
      </c>
      <c r="G166" s="192">
        <f>IFERROR(VLOOKUP($C166,'4. PY Ending Balances'!$C:$J,5,FALSE),0)-IFERROR(VLOOKUP($C166,'1. Rpt 18s (non-CSU)'!$H:$T,10,FALSE),0)</f>
        <v>0</v>
      </c>
      <c r="H166" s="643">
        <f>IFERROR(VLOOKUP($C166,'4. PY Ending Balances'!$C:$J,6,FALSE),0)-IFERROR(VLOOKUP($C166,'1. Rpt 18s (non-CSU)'!$H:$T,11,FALSE),0)</f>
        <v>0</v>
      </c>
      <c r="I166" s="643">
        <f>IFERROR(VLOOKUP($C166,'4. PY Ending Balances'!$C:$J,7,FALSE),0)-IFERROR(VLOOKUP($C166,'1. Rpt 18s (non-CSU)'!$H:$T,12,FALSE),0)</f>
        <v>0</v>
      </c>
      <c r="J166" s="648">
        <f>IFERROR(VLOOKUP($C166,'4. PY Ending Balances'!$C:$J,8,FALSE),0)-IFERROR(VLOOKUP($C166,'1. Rpt 18s (non-CSU)'!$H:$T,13,FALSE),0)</f>
        <v>0</v>
      </c>
    </row>
    <row r="167" spans="1:10" x14ac:dyDescent="0.2">
      <c r="A167" s="34" t="s">
        <v>267</v>
      </c>
      <c r="B167" s="34" t="s">
        <v>271</v>
      </c>
      <c r="C167" s="263" t="s">
        <v>5839</v>
      </c>
      <c r="D167" s="191">
        <f>IFERROR(VLOOKUP($C167,'4. PY Ending Balances'!$C:$J,2,FALSE),0)-IFERROR(VLOOKUP($C167,'1. Rpt 18s (non-CSU)'!$H:$T,7,FALSE),0)</f>
        <v>0</v>
      </c>
      <c r="E167" s="191">
        <f>IFERROR(VLOOKUP($C167,'4. PY Ending Balances'!$C:$J,3,FALSE),0)-IFERROR(VLOOKUP($C167,'1. Rpt 18s (non-CSU)'!$H:$T,8,FALSE),0)</f>
        <v>0</v>
      </c>
      <c r="F167" s="191">
        <f>IFERROR(VLOOKUP($C167,'4. PY Ending Balances'!$C:$J,4,FALSE),0)-IFERROR(VLOOKUP($C167,'1. Rpt 18s (non-CSU)'!$H:$T,9,FALSE),0)</f>
        <v>0</v>
      </c>
      <c r="G167" s="192">
        <f>IFERROR(VLOOKUP($C167,'4. PY Ending Balances'!$C:$J,5,FALSE),0)-IFERROR(VLOOKUP($C167,'1. Rpt 18s (non-CSU)'!$H:$T,10,FALSE),0)</f>
        <v>0</v>
      </c>
      <c r="H167" s="643">
        <f>IFERROR(VLOOKUP($C167,'4. PY Ending Balances'!$C:$J,6,FALSE),0)-IFERROR(VLOOKUP($C167,'1. Rpt 18s (non-CSU)'!$H:$T,11,FALSE),0)</f>
        <v>0</v>
      </c>
      <c r="I167" s="643">
        <f>IFERROR(VLOOKUP($C167,'4. PY Ending Balances'!$C:$J,7,FALSE),0)-IFERROR(VLOOKUP($C167,'1. Rpt 18s (non-CSU)'!$H:$T,12,FALSE),0)</f>
        <v>0</v>
      </c>
      <c r="J167" s="648">
        <f>IFERROR(VLOOKUP($C167,'4. PY Ending Balances'!$C:$J,8,FALSE),0)-IFERROR(VLOOKUP($C167,'1. Rpt 18s (non-CSU)'!$H:$T,13,FALSE),0)</f>
        <v>0</v>
      </c>
    </row>
    <row r="168" spans="1:10" x14ac:dyDescent="0.2">
      <c r="A168" s="34" t="s">
        <v>267</v>
      </c>
      <c r="B168" s="34" t="s">
        <v>272</v>
      </c>
      <c r="C168" s="263" t="s">
        <v>5840</v>
      </c>
      <c r="D168" s="191">
        <f>IFERROR(VLOOKUP($C168,'4. PY Ending Balances'!$C:$J,2,FALSE),0)-IFERROR(VLOOKUP($C168,'1. Rpt 18s (non-CSU)'!$H:$T,7,FALSE),0)</f>
        <v>0</v>
      </c>
      <c r="E168" s="191">
        <f>IFERROR(VLOOKUP($C168,'4. PY Ending Balances'!$C:$J,3,FALSE),0)-IFERROR(VLOOKUP($C168,'1. Rpt 18s (non-CSU)'!$H:$T,8,FALSE),0)</f>
        <v>0</v>
      </c>
      <c r="F168" s="191">
        <f>IFERROR(VLOOKUP($C168,'4. PY Ending Balances'!$C:$J,4,FALSE),0)-IFERROR(VLOOKUP($C168,'1. Rpt 18s (non-CSU)'!$H:$T,9,FALSE),0)</f>
        <v>0</v>
      </c>
      <c r="G168" s="192">
        <f>IFERROR(VLOOKUP($C168,'4. PY Ending Balances'!$C:$J,5,FALSE),0)-IFERROR(VLOOKUP($C168,'1. Rpt 18s (non-CSU)'!$H:$T,10,FALSE),0)</f>
        <v>0</v>
      </c>
      <c r="H168" s="643">
        <f>IFERROR(VLOOKUP($C168,'4. PY Ending Balances'!$C:$J,6,FALSE),0)-IFERROR(VLOOKUP($C168,'1. Rpt 18s (non-CSU)'!$H:$T,11,FALSE),0)</f>
        <v>0</v>
      </c>
      <c r="I168" s="643">
        <f>IFERROR(VLOOKUP($C168,'4. PY Ending Balances'!$C:$J,7,FALSE),0)-IFERROR(VLOOKUP($C168,'1. Rpt 18s (non-CSU)'!$H:$T,12,FALSE),0)</f>
        <v>0</v>
      </c>
      <c r="J168" s="648">
        <f>IFERROR(VLOOKUP($C168,'4. PY Ending Balances'!$C:$J,8,FALSE),0)-IFERROR(VLOOKUP($C168,'1. Rpt 18s (non-CSU)'!$H:$T,13,FALSE),0)</f>
        <v>0</v>
      </c>
    </row>
    <row r="169" spans="1:10" x14ac:dyDescent="0.2">
      <c r="A169" s="34" t="s">
        <v>267</v>
      </c>
      <c r="B169" s="34" t="s">
        <v>273</v>
      </c>
      <c r="C169" s="263" t="s">
        <v>5841</v>
      </c>
      <c r="D169" s="191">
        <f>IFERROR(VLOOKUP($C169,'4. PY Ending Balances'!$C:$J,2,FALSE),0)-IFERROR(VLOOKUP($C169,'1. Rpt 18s (non-CSU)'!$H:$T,7,FALSE),0)</f>
        <v>0</v>
      </c>
      <c r="E169" s="191">
        <f>IFERROR(VLOOKUP($C169,'4. PY Ending Balances'!$C:$J,3,FALSE),0)-IFERROR(VLOOKUP($C169,'1. Rpt 18s (non-CSU)'!$H:$T,8,FALSE),0)</f>
        <v>0</v>
      </c>
      <c r="F169" s="191">
        <f>IFERROR(VLOOKUP($C169,'4. PY Ending Balances'!$C:$J,4,FALSE),0)-IFERROR(VLOOKUP($C169,'1. Rpt 18s (non-CSU)'!$H:$T,9,FALSE),0)</f>
        <v>0</v>
      </c>
      <c r="G169" s="192">
        <f>IFERROR(VLOOKUP($C169,'4. PY Ending Balances'!$C:$J,5,FALSE),0)-IFERROR(VLOOKUP($C169,'1. Rpt 18s (non-CSU)'!$H:$T,10,FALSE),0)</f>
        <v>0</v>
      </c>
      <c r="H169" s="643">
        <f>IFERROR(VLOOKUP($C169,'4. PY Ending Balances'!$C:$J,6,FALSE),0)-IFERROR(VLOOKUP($C169,'1. Rpt 18s (non-CSU)'!$H:$T,11,FALSE),0)</f>
        <v>0</v>
      </c>
      <c r="I169" s="643">
        <f>IFERROR(VLOOKUP($C169,'4. PY Ending Balances'!$C:$J,7,FALSE),0)-IFERROR(VLOOKUP($C169,'1. Rpt 18s (non-CSU)'!$H:$T,12,FALSE),0)</f>
        <v>0</v>
      </c>
      <c r="J169" s="648">
        <f>IFERROR(VLOOKUP($C169,'4. PY Ending Balances'!$C:$J,8,FALSE),0)-IFERROR(VLOOKUP($C169,'1. Rpt 18s (non-CSU)'!$H:$T,13,FALSE),0)</f>
        <v>0</v>
      </c>
    </row>
    <row r="170" spans="1:10" x14ac:dyDescent="0.2">
      <c r="A170" s="34" t="s">
        <v>267</v>
      </c>
      <c r="B170" s="34" t="s">
        <v>274</v>
      </c>
      <c r="C170" s="263" t="s">
        <v>5842</v>
      </c>
      <c r="D170" s="191">
        <f>IFERROR(VLOOKUP($C170,'4. PY Ending Balances'!$C:$J,2,FALSE),0)-IFERROR(VLOOKUP($C170,'1. Rpt 18s (non-CSU)'!$H:$T,7,FALSE),0)</f>
        <v>0</v>
      </c>
      <c r="E170" s="191">
        <f>IFERROR(VLOOKUP($C170,'4. PY Ending Balances'!$C:$J,3,FALSE),0)-IFERROR(VLOOKUP($C170,'1. Rpt 18s (non-CSU)'!$H:$T,8,FALSE),0)</f>
        <v>0</v>
      </c>
      <c r="F170" s="191">
        <f>IFERROR(VLOOKUP($C170,'4. PY Ending Balances'!$C:$J,4,FALSE),0)-IFERROR(VLOOKUP($C170,'1. Rpt 18s (non-CSU)'!$H:$T,9,FALSE),0)</f>
        <v>0</v>
      </c>
      <c r="G170" s="192">
        <f>IFERROR(VLOOKUP($C170,'4. PY Ending Balances'!$C:$J,5,FALSE),0)-IFERROR(VLOOKUP($C170,'1. Rpt 18s (non-CSU)'!$H:$T,10,FALSE),0)</f>
        <v>0</v>
      </c>
      <c r="H170" s="643">
        <f>IFERROR(VLOOKUP($C170,'4. PY Ending Balances'!$C:$J,6,FALSE),0)-IFERROR(VLOOKUP($C170,'1. Rpt 18s (non-CSU)'!$H:$T,11,FALSE),0)</f>
        <v>0</v>
      </c>
      <c r="I170" s="643">
        <f>IFERROR(VLOOKUP($C170,'4. PY Ending Balances'!$C:$J,7,FALSE),0)-IFERROR(VLOOKUP($C170,'1. Rpt 18s (non-CSU)'!$H:$T,12,FALSE),0)</f>
        <v>0</v>
      </c>
      <c r="J170" s="648">
        <f>IFERROR(VLOOKUP($C170,'4. PY Ending Balances'!$C:$J,8,FALSE),0)-IFERROR(VLOOKUP($C170,'1. Rpt 18s (non-CSU)'!$H:$T,13,FALSE),0)</f>
        <v>0</v>
      </c>
    </row>
    <row r="171" spans="1:10" x14ac:dyDescent="0.2">
      <c r="A171" s="34" t="s">
        <v>267</v>
      </c>
      <c r="B171" s="34" t="s">
        <v>275</v>
      </c>
      <c r="C171" s="263" t="s">
        <v>5843</v>
      </c>
      <c r="D171" s="191">
        <f>IFERROR(VLOOKUP($C171,'4. PY Ending Balances'!$C:$J,2,FALSE),0)-IFERROR(VLOOKUP($C171,'1. Rpt 18s (non-CSU)'!$H:$T,7,FALSE),0)</f>
        <v>0</v>
      </c>
      <c r="E171" s="191">
        <f>IFERROR(VLOOKUP($C171,'4. PY Ending Balances'!$C:$J,3,FALSE),0)-IFERROR(VLOOKUP($C171,'1. Rpt 18s (non-CSU)'!$H:$T,8,FALSE),0)</f>
        <v>0</v>
      </c>
      <c r="F171" s="191">
        <f>IFERROR(VLOOKUP($C171,'4. PY Ending Balances'!$C:$J,4,FALSE),0)-IFERROR(VLOOKUP($C171,'1. Rpt 18s (non-CSU)'!$H:$T,9,FALSE),0)</f>
        <v>0</v>
      </c>
      <c r="G171" s="192">
        <f>IFERROR(VLOOKUP($C171,'4. PY Ending Balances'!$C:$J,5,FALSE),0)-IFERROR(VLOOKUP($C171,'1. Rpt 18s (non-CSU)'!$H:$T,10,FALSE),0)</f>
        <v>0</v>
      </c>
      <c r="H171" s="643">
        <f>IFERROR(VLOOKUP($C171,'4. PY Ending Balances'!$C:$J,6,FALSE),0)-IFERROR(VLOOKUP($C171,'1. Rpt 18s (non-CSU)'!$H:$T,11,FALSE),0)</f>
        <v>0</v>
      </c>
      <c r="I171" s="643">
        <f>IFERROR(VLOOKUP($C171,'4. PY Ending Balances'!$C:$J,7,FALSE),0)-IFERROR(VLOOKUP($C171,'1. Rpt 18s (non-CSU)'!$H:$T,12,FALSE),0)</f>
        <v>0</v>
      </c>
      <c r="J171" s="648">
        <f>IFERROR(VLOOKUP($C171,'4. PY Ending Balances'!$C:$J,8,FALSE),0)-IFERROR(VLOOKUP($C171,'1. Rpt 18s (non-CSU)'!$H:$T,13,FALSE),0)</f>
        <v>0</v>
      </c>
    </row>
    <row r="172" spans="1:10" x14ac:dyDescent="0.2">
      <c r="A172" s="34" t="s">
        <v>267</v>
      </c>
      <c r="B172" s="34" t="s">
        <v>276</v>
      </c>
      <c r="C172" s="263" t="s">
        <v>5844</v>
      </c>
      <c r="D172" s="191">
        <f>IFERROR(VLOOKUP($C172,'4. PY Ending Balances'!$C:$J,2,FALSE),0)-IFERROR(VLOOKUP($C172,'1. Rpt 18s (non-CSU)'!$H:$T,7,FALSE),0)</f>
        <v>0</v>
      </c>
      <c r="E172" s="191">
        <f>IFERROR(VLOOKUP($C172,'4. PY Ending Balances'!$C:$J,3,FALSE),0)-IFERROR(VLOOKUP($C172,'1. Rpt 18s (non-CSU)'!$H:$T,8,FALSE),0)</f>
        <v>0</v>
      </c>
      <c r="F172" s="191">
        <f>IFERROR(VLOOKUP($C172,'4. PY Ending Balances'!$C:$J,4,FALSE),0)-IFERROR(VLOOKUP($C172,'1. Rpt 18s (non-CSU)'!$H:$T,9,FALSE),0)</f>
        <v>0</v>
      </c>
      <c r="G172" s="192">
        <f>IFERROR(VLOOKUP($C172,'4. PY Ending Balances'!$C:$J,5,FALSE),0)-IFERROR(VLOOKUP($C172,'1. Rpt 18s (non-CSU)'!$H:$T,10,FALSE),0)</f>
        <v>0</v>
      </c>
      <c r="H172" s="643">
        <f>IFERROR(VLOOKUP($C172,'4. PY Ending Balances'!$C:$J,6,FALSE),0)-IFERROR(VLOOKUP($C172,'1. Rpt 18s (non-CSU)'!$H:$T,11,FALSE),0)</f>
        <v>0</v>
      </c>
      <c r="I172" s="643">
        <f>IFERROR(VLOOKUP($C172,'4. PY Ending Balances'!$C:$J,7,FALSE),0)-IFERROR(VLOOKUP($C172,'1. Rpt 18s (non-CSU)'!$H:$T,12,FALSE),0)</f>
        <v>0</v>
      </c>
      <c r="J172" s="648">
        <f>IFERROR(VLOOKUP($C172,'4. PY Ending Balances'!$C:$J,8,FALSE),0)-IFERROR(VLOOKUP($C172,'1. Rpt 18s (non-CSU)'!$H:$T,13,FALSE),0)</f>
        <v>0</v>
      </c>
    </row>
    <row r="173" spans="1:10" x14ac:dyDescent="0.2">
      <c r="A173" s="34" t="s">
        <v>267</v>
      </c>
      <c r="B173" s="34" t="s">
        <v>277</v>
      </c>
      <c r="C173" s="263" t="s">
        <v>5845</v>
      </c>
      <c r="D173" s="191">
        <f>IFERROR(VLOOKUP($C173,'4. PY Ending Balances'!$C:$J,2,FALSE),0)-IFERROR(VLOOKUP($C173,'1. Rpt 18s (non-CSU)'!$H:$T,7,FALSE),0)</f>
        <v>0</v>
      </c>
      <c r="E173" s="191">
        <f>IFERROR(VLOOKUP($C173,'4. PY Ending Balances'!$C:$J,3,FALSE),0)-IFERROR(VLOOKUP($C173,'1. Rpt 18s (non-CSU)'!$H:$T,8,FALSE),0)</f>
        <v>0</v>
      </c>
      <c r="F173" s="191">
        <f>IFERROR(VLOOKUP($C173,'4. PY Ending Balances'!$C:$J,4,FALSE),0)-IFERROR(VLOOKUP($C173,'1. Rpt 18s (non-CSU)'!$H:$T,9,FALSE),0)</f>
        <v>0</v>
      </c>
      <c r="G173" s="192">
        <f>IFERROR(VLOOKUP($C173,'4. PY Ending Balances'!$C:$J,5,FALSE),0)-IFERROR(VLOOKUP($C173,'1. Rpt 18s (non-CSU)'!$H:$T,10,FALSE),0)</f>
        <v>0</v>
      </c>
      <c r="H173" s="643">
        <f>IFERROR(VLOOKUP($C173,'4. PY Ending Balances'!$C:$J,6,FALSE),0)-IFERROR(VLOOKUP($C173,'1. Rpt 18s (non-CSU)'!$H:$T,11,FALSE),0)</f>
        <v>0</v>
      </c>
      <c r="I173" s="643">
        <f>IFERROR(VLOOKUP($C173,'4. PY Ending Balances'!$C:$J,7,FALSE),0)-IFERROR(VLOOKUP($C173,'1. Rpt 18s (non-CSU)'!$H:$T,12,FALSE),0)</f>
        <v>0</v>
      </c>
      <c r="J173" s="648">
        <f>IFERROR(VLOOKUP($C173,'4. PY Ending Balances'!$C:$J,8,FALSE),0)-IFERROR(VLOOKUP($C173,'1. Rpt 18s (non-CSU)'!$H:$T,13,FALSE),0)</f>
        <v>0</v>
      </c>
    </row>
    <row r="174" spans="1:10" x14ac:dyDescent="0.2">
      <c r="A174" s="34" t="s">
        <v>267</v>
      </c>
      <c r="B174" s="34" t="s">
        <v>278</v>
      </c>
      <c r="C174" s="263" t="s">
        <v>5846</v>
      </c>
      <c r="D174" s="191">
        <f>IFERROR(VLOOKUP($C174,'4. PY Ending Balances'!$C:$J,2,FALSE),0)-IFERROR(VLOOKUP($C174,'1. Rpt 18s (non-CSU)'!$H:$T,7,FALSE),0)</f>
        <v>0</v>
      </c>
      <c r="E174" s="191">
        <f>IFERROR(VLOOKUP($C174,'4. PY Ending Balances'!$C:$J,3,FALSE),0)-IFERROR(VLOOKUP($C174,'1. Rpt 18s (non-CSU)'!$H:$T,8,FALSE),0)</f>
        <v>0</v>
      </c>
      <c r="F174" s="191">
        <f>IFERROR(VLOOKUP($C174,'4. PY Ending Balances'!$C:$J,4,FALSE),0)-IFERROR(VLOOKUP($C174,'1. Rpt 18s (non-CSU)'!$H:$T,9,FALSE),0)</f>
        <v>0</v>
      </c>
      <c r="G174" s="192">
        <f>IFERROR(VLOOKUP($C174,'4. PY Ending Balances'!$C:$J,5,FALSE),0)-IFERROR(VLOOKUP($C174,'1. Rpt 18s (non-CSU)'!$H:$T,10,FALSE),0)</f>
        <v>0</v>
      </c>
      <c r="H174" s="643">
        <f>IFERROR(VLOOKUP($C174,'4. PY Ending Balances'!$C:$J,6,FALSE),0)-IFERROR(VLOOKUP($C174,'1. Rpt 18s (non-CSU)'!$H:$T,11,FALSE),0)</f>
        <v>0</v>
      </c>
      <c r="I174" s="643">
        <f>IFERROR(VLOOKUP($C174,'4. PY Ending Balances'!$C:$J,7,FALSE),0)-IFERROR(VLOOKUP($C174,'1. Rpt 18s (non-CSU)'!$H:$T,12,FALSE),0)</f>
        <v>0</v>
      </c>
      <c r="J174" s="648">
        <f>IFERROR(VLOOKUP($C174,'4. PY Ending Balances'!$C:$J,8,FALSE),0)-IFERROR(VLOOKUP($C174,'1. Rpt 18s (non-CSU)'!$H:$T,13,FALSE),0)</f>
        <v>0</v>
      </c>
    </row>
    <row r="175" spans="1:10" x14ac:dyDescent="0.2">
      <c r="A175" s="34" t="s">
        <v>267</v>
      </c>
      <c r="B175" s="34" t="s">
        <v>279</v>
      </c>
      <c r="C175" s="263" t="s">
        <v>5847</v>
      </c>
      <c r="D175" s="191">
        <f>IFERROR(VLOOKUP($C175,'4. PY Ending Balances'!$C:$J,2,FALSE),0)-IFERROR(VLOOKUP($C175,'1. Rpt 18s (non-CSU)'!$H:$T,7,FALSE),0)</f>
        <v>0</v>
      </c>
      <c r="E175" s="191">
        <f>IFERROR(VLOOKUP($C175,'4. PY Ending Balances'!$C:$J,3,FALSE),0)-IFERROR(VLOOKUP($C175,'1. Rpt 18s (non-CSU)'!$H:$T,8,FALSE),0)</f>
        <v>0</v>
      </c>
      <c r="F175" s="191">
        <f>IFERROR(VLOOKUP($C175,'4. PY Ending Balances'!$C:$J,4,FALSE),0)-IFERROR(VLOOKUP($C175,'1. Rpt 18s (non-CSU)'!$H:$T,9,FALSE),0)</f>
        <v>0</v>
      </c>
      <c r="G175" s="192">
        <f>IFERROR(VLOOKUP($C175,'4. PY Ending Balances'!$C:$J,5,FALSE),0)-IFERROR(VLOOKUP($C175,'1. Rpt 18s (non-CSU)'!$H:$T,10,FALSE),0)</f>
        <v>0</v>
      </c>
      <c r="H175" s="643">
        <f>IFERROR(VLOOKUP($C175,'4. PY Ending Balances'!$C:$J,6,FALSE),0)-IFERROR(VLOOKUP($C175,'1. Rpt 18s (non-CSU)'!$H:$T,11,FALSE),0)</f>
        <v>0</v>
      </c>
      <c r="I175" s="643">
        <f>IFERROR(VLOOKUP($C175,'4. PY Ending Balances'!$C:$J,7,FALSE),0)-IFERROR(VLOOKUP($C175,'1. Rpt 18s (non-CSU)'!$H:$T,12,FALSE),0)</f>
        <v>0</v>
      </c>
      <c r="J175" s="648">
        <f>IFERROR(VLOOKUP($C175,'4. PY Ending Balances'!$C:$J,8,FALSE),0)-IFERROR(VLOOKUP($C175,'1. Rpt 18s (non-CSU)'!$H:$T,13,FALSE),0)</f>
        <v>0</v>
      </c>
    </row>
    <row r="176" spans="1:10" x14ac:dyDescent="0.2">
      <c r="A176" s="34" t="s">
        <v>267</v>
      </c>
      <c r="B176" s="34" t="s">
        <v>280</v>
      </c>
      <c r="C176" s="263" t="s">
        <v>5848</v>
      </c>
      <c r="D176" s="191">
        <f>IFERROR(VLOOKUP($C176,'4. PY Ending Balances'!$C:$J,2,FALSE),0)-IFERROR(VLOOKUP($C176,'1. Rpt 18s (non-CSU)'!$H:$T,7,FALSE),0)</f>
        <v>0</v>
      </c>
      <c r="E176" s="191">
        <f>IFERROR(VLOOKUP($C176,'4. PY Ending Balances'!$C:$J,3,FALSE),0)-IFERROR(VLOOKUP($C176,'1. Rpt 18s (non-CSU)'!$H:$T,8,FALSE),0)</f>
        <v>0</v>
      </c>
      <c r="F176" s="191">
        <f>IFERROR(VLOOKUP($C176,'4. PY Ending Balances'!$C:$J,4,FALSE),0)-IFERROR(VLOOKUP($C176,'1. Rpt 18s (non-CSU)'!$H:$T,9,FALSE),0)</f>
        <v>0</v>
      </c>
      <c r="G176" s="192">
        <f>IFERROR(VLOOKUP($C176,'4. PY Ending Balances'!$C:$J,5,FALSE),0)-IFERROR(VLOOKUP($C176,'1. Rpt 18s (non-CSU)'!$H:$T,10,FALSE),0)</f>
        <v>0</v>
      </c>
      <c r="H176" s="643">
        <f>IFERROR(VLOOKUP($C176,'4. PY Ending Balances'!$C:$J,6,FALSE),0)-IFERROR(VLOOKUP($C176,'1. Rpt 18s (non-CSU)'!$H:$T,11,FALSE),0)</f>
        <v>0</v>
      </c>
      <c r="I176" s="643">
        <f>IFERROR(VLOOKUP($C176,'4. PY Ending Balances'!$C:$J,7,FALSE),0)-IFERROR(VLOOKUP($C176,'1. Rpt 18s (non-CSU)'!$H:$T,12,FALSE),0)</f>
        <v>0</v>
      </c>
      <c r="J176" s="648">
        <f>IFERROR(VLOOKUP($C176,'4. PY Ending Balances'!$C:$J,8,FALSE),0)-IFERROR(VLOOKUP($C176,'1. Rpt 18s (non-CSU)'!$H:$T,13,FALSE),0)</f>
        <v>0</v>
      </c>
    </row>
    <row r="177" spans="1:10" x14ac:dyDescent="0.2">
      <c r="A177" s="34" t="s">
        <v>267</v>
      </c>
      <c r="B177" s="34" t="s">
        <v>281</v>
      </c>
      <c r="C177" s="263" t="s">
        <v>5849</v>
      </c>
      <c r="D177" s="191">
        <f>IFERROR(VLOOKUP($C177,'4. PY Ending Balances'!$C:$J,2,FALSE),0)-IFERROR(VLOOKUP($C177,'1. Rpt 18s (non-CSU)'!$H:$T,7,FALSE),0)</f>
        <v>0</v>
      </c>
      <c r="E177" s="191">
        <f>IFERROR(VLOOKUP($C177,'4. PY Ending Balances'!$C:$J,3,FALSE),0)-IFERROR(VLOOKUP($C177,'1. Rpt 18s (non-CSU)'!$H:$T,8,FALSE),0)</f>
        <v>0</v>
      </c>
      <c r="F177" s="191">
        <f>IFERROR(VLOOKUP($C177,'4. PY Ending Balances'!$C:$J,4,FALSE),0)-IFERROR(VLOOKUP($C177,'1. Rpt 18s (non-CSU)'!$H:$T,9,FALSE),0)</f>
        <v>0</v>
      </c>
      <c r="G177" s="192">
        <f>IFERROR(VLOOKUP($C177,'4. PY Ending Balances'!$C:$J,5,FALSE),0)-IFERROR(VLOOKUP($C177,'1. Rpt 18s (non-CSU)'!$H:$T,10,FALSE),0)</f>
        <v>0</v>
      </c>
      <c r="H177" s="643">
        <f>IFERROR(VLOOKUP($C177,'4. PY Ending Balances'!$C:$J,6,FALSE),0)-IFERROR(VLOOKUP($C177,'1. Rpt 18s (non-CSU)'!$H:$T,11,FALSE),0)</f>
        <v>0</v>
      </c>
      <c r="I177" s="643">
        <f>IFERROR(VLOOKUP($C177,'4. PY Ending Balances'!$C:$J,7,FALSE),0)-IFERROR(VLOOKUP($C177,'1. Rpt 18s (non-CSU)'!$H:$T,12,FALSE),0)</f>
        <v>0</v>
      </c>
      <c r="J177" s="648">
        <f>IFERROR(VLOOKUP($C177,'4. PY Ending Balances'!$C:$J,8,FALSE),0)-IFERROR(VLOOKUP($C177,'1. Rpt 18s (non-CSU)'!$H:$T,13,FALSE),0)</f>
        <v>0</v>
      </c>
    </row>
    <row r="178" spans="1:10" x14ac:dyDescent="0.2">
      <c r="A178" s="34" t="s">
        <v>267</v>
      </c>
      <c r="B178" s="34" t="s">
        <v>282</v>
      </c>
      <c r="C178" s="263" t="s">
        <v>5850</v>
      </c>
      <c r="D178" s="191">
        <f>IFERROR(VLOOKUP($C178,'4. PY Ending Balances'!$C:$J,2,FALSE),0)-IFERROR(VLOOKUP($C178,'1. Rpt 18s (non-CSU)'!$H:$T,7,FALSE),0)</f>
        <v>0</v>
      </c>
      <c r="E178" s="191">
        <f>IFERROR(VLOOKUP($C178,'4. PY Ending Balances'!$C:$J,3,FALSE),0)-IFERROR(VLOOKUP($C178,'1. Rpt 18s (non-CSU)'!$H:$T,8,FALSE),0)</f>
        <v>0</v>
      </c>
      <c r="F178" s="191">
        <f>IFERROR(VLOOKUP($C178,'4. PY Ending Balances'!$C:$J,4,FALSE),0)-IFERROR(VLOOKUP($C178,'1. Rpt 18s (non-CSU)'!$H:$T,9,FALSE),0)</f>
        <v>0</v>
      </c>
      <c r="G178" s="192">
        <f>IFERROR(VLOOKUP($C178,'4. PY Ending Balances'!$C:$J,5,FALSE),0)-IFERROR(VLOOKUP($C178,'1. Rpt 18s (non-CSU)'!$H:$T,10,FALSE),0)</f>
        <v>0</v>
      </c>
      <c r="H178" s="643">
        <f>IFERROR(VLOOKUP($C178,'4. PY Ending Balances'!$C:$J,6,FALSE),0)-IFERROR(VLOOKUP($C178,'1. Rpt 18s (non-CSU)'!$H:$T,11,FALSE),0)</f>
        <v>0</v>
      </c>
      <c r="I178" s="643">
        <f>IFERROR(VLOOKUP($C178,'4. PY Ending Balances'!$C:$J,7,FALSE),0)-IFERROR(VLOOKUP($C178,'1. Rpt 18s (non-CSU)'!$H:$T,12,FALSE),0)</f>
        <v>0</v>
      </c>
      <c r="J178" s="648">
        <f>IFERROR(VLOOKUP($C178,'4. PY Ending Balances'!$C:$J,8,FALSE),0)-IFERROR(VLOOKUP($C178,'1. Rpt 18s (non-CSU)'!$H:$T,13,FALSE),0)</f>
        <v>0</v>
      </c>
    </row>
    <row r="179" spans="1:10" x14ac:dyDescent="0.2">
      <c r="A179" s="276" t="s">
        <v>267</v>
      </c>
      <c r="B179" s="276" t="s">
        <v>283</v>
      </c>
      <c r="C179" s="263" t="s">
        <v>5851</v>
      </c>
      <c r="D179" s="191">
        <f>IFERROR(VLOOKUP($C179,'4. PY Ending Balances'!$C:$J,2,FALSE),0)-IFERROR(VLOOKUP($C179,'1. Rpt 18s (non-CSU)'!$H:$T,7,FALSE),0)</f>
        <v>0</v>
      </c>
      <c r="E179" s="191">
        <f>IFERROR(VLOOKUP($C179,'4. PY Ending Balances'!$C:$J,3,FALSE),0)-IFERROR(VLOOKUP($C179,'1. Rpt 18s (non-CSU)'!$H:$T,8,FALSE),0)</f>
        <v>0</v>
      </c>
      <c r="F179" s="191">
        <f>IFERROR(VLOOKUP($C179,'4. PY Ending Balances'!$C:$J,4,FALSE),0)-IFERROR(VLOOKUP($C179,'1. Rpt 18s (non-CSU)'!$H:$T,9,FALSE),0)</f>
        <v>0</v>
      </c>
      <c r="G179" s="192">
        <f>IFERROR(VLOOKUP($C179,'4. PY Ending Balances'!$C:$J,5,FALSE),0)-IFERROR(VLOOKUP($C179,'1. Rpt 18s (non-CSU)'!$H:$T,10,FALSE),0)</f>
        <v>0</v>
      </c>
      <c r="H179" s="643">
        <f>IFERROR(VLOOKUP($C179,'4. PY Ending Balances'!$C:$J,6,FALSE),0)-IFERROR(VLOOKUP($C179,'1. Rpt 18s (non-CSU)'!$H:$T,11,FALSE),0)</f>
        <v>0</v>
      </c>
      <c r="I179" s="643">
        <f>IFERROR(VLOOKUP($C179,'4. PY Ending Balances'!$C:$J,7,FALSE),0)-IFERROR(VLOOKUP($C179,'1. Rpt 18s (non-CSU)'!$H:$T,12,FALSE),0)</f>
        <v>0</v>
      </c>
      <c r="J179" s="648">
        <f>IFERROR(VLOOKUP($C179,'4. PY Ending Balances'!$C:$J,8,FALSE),0)-IFERROR(VLOOKUP($C179,'1. Rpt 18s (non-CSU)'!$H:$T,13,FALSE),0)</f>
        <v>0</v>
      </c>
    </row>
    <row r="180" spans="1:10" x14ac:dyDescent="0.2">
      <c r="A180" s="276" t="s">
        <v>267</v>
      </c>
      <c r="B180" s="275" t="s">
        <v>284</v>
      </c>
      <c r="C180" s="263" t="s">
        <v>5852</v>
      </c>
      <c r="D180" s="191">
        <f>IFERROR(VLOOKUP($C180,'4. PY Ending Balances'!$C:$J,2,FALSE),0)-IFERROR(VLOOKUP($C180,'1. Rpt 18s (non-CSU)'!$H:$T,7,FALSE),0)</f>
        <v>0</v>
      </c>
      <c r="E180" s="191">
        <f>IFERROR(VLOOKUP($C180,'4. PY Ending Balances'!$C:$J,3,FALSE),0)-IFERROR(VLOOKUP($C180,'1. Rpt 18s (non-CSU)'!$H:$T,8,FALSE),0)</f>
        <v>0</v>
      </c>
      <c r="F180" s="191">
        <f>IFERROR(VLOOKUP($C180,'4. PY Ending Balances'!$C:$J,4,FALSE),0)-IFERROR(VLOOKUP($C180,'1. Rpt 18s (non-CSU)'!$H:$T,9,FALSE),0)</f>
        <v>0</v>
      </c>
      <c r="G180" s="192">
        <f>IFERROR(VLOOKUP($C180,'4. PY Ending Balances'!$C:$J,5,FALSE),0)-IFERROR(VLOOKUP($C180,'1. Rpt 18s (non-CSU)'!$H:$T,10,FALSE),0)</f>
        <v>0</v>
      </c>
      <c r="H180" s="643">
        <f>IFERROR(VLOOKUP($C180,'4. PY Ending Balances'!$C:$J,6,FALSE),0)-IFERROR(VLOOKUP($C180,'1. Rpt 18s (non-CSU)'!$H:$T,11,FALSE),0)</f>
        <v>0</v>
      </c>
      <c r="I180" s="643">
        <f>IFERROR(VLOOKUP($C180,'4. PY Ending Balances'!$C:$J,7,FALSE),0)-IFERROR(VLOOKUP($C180,'1. Rpt 18s (non-CSU)'!$H:$T,12,FALSE),0)</f>
        <v>0</v>
      </c>
      <c r="J180" s="648">
        <f>IFERROR(VLOOKUP($C180,'4. PY Ending Balances'!$C:$J,8,FALSE),0)-IFERROR(VLOOKUP($C180,'1. Rpt 18s (non-CSU)'!$H:$T,13,FALSE),0)</f>
        <v>0</v>
      </c>
    </row>
    <row r="181" spans="1:10" x14ac:dyDescent="0.2">
      <c r="A181" s="34" t="s">
        <v>267</v>
      </c>
      <c r="B181" s="34" t="s">
        <v>285</v>
      </c>
      <c r="C181" s="263" t="s">
        <v>5853</v>
      </c>
      <c r="D181" s="191">
        <f>IFERROR(VLOOKUP($C181,'4. PY Ending Balances'!$C:$J,2,FALSE),0)-IFERROR(VLOOKUP($C181,'1. Rpt 18s (non-CSU)'!$H:$T,7,FALSE),0)</f>
        <v>0</v>
      </c>
      <c r="E181" s="191">
        <f>IFERROR(VLOOKUP($C181,'4. PY Ending Balances'!$C:$J,3,FALSE),0)-IFERROR(VLOOKUP($C181,'1. Rpt 18s (non-CSU)'!$H:$T,8,FALSE),0)</f>
        <v>0</v>
      </c>
      <c r="F181" s="191">
        <f>IFERROR(VLOOKUP($C181,'4. PY Ending Balances'!$C:$J,4,FALSE),0)-IFERROR(VLOOKUP($C181,'1. Rpt 18s (non-CSU)'!$H:$T,9,FALSE),0)</f>
        <v>0</v>
      </c>
      <c r="G181" s="192">
        <f>IFERROR(VLOOKUP($C181,'4. PY Ending Balances'!$C:$J,5,FALSE),0)-IFERROR(VLOOKUP($C181,'1. Rpt 18s (non-CSU)'!$H:$T,10,FALSE),0)</f>
        <v>0</v>
      </c>
      <c r="H181" s="643">
        <f>IFERROR(VLOOKUP($C181,'4. PY Ending Balances'!$C:$J,6,FALSE),0)-IFERROR(VLOOKUP($C181,'1. Rpt 18s (non-CSU)'!$H:$T,11,FALSE),0)</f>
        <v>0</v>
      </c>
      <c r="I181" s="643">
        <f>IFERROR(VLOOKUP($C181,'4. PY Ending Balances'!$C:$J,7,FALSE),0)-IFERROR(VLOOKUP($C181,'1. Rpt 18s (non-CSU)'!$H:$T,12,FALSE),0)</f>
        <v>0</v>
      </c>
      <c r="J181" s="648">
        <f>IFERROR(VLOOKUP($C181,'4. PY Ending Balances'!$C:$J,8,FALSE),0)-IFERROR(VLOOKUP($C181,'1. Rpt 18s (non-CSU)'!$H:$T,13,FALSE),0)</f>
        <v>0</v>
      </c>
    </row>
    <row r="182" spans="1:10" x14ac:dyDescent="0.2">
      <c r="A182" s="34" t="s">
        <v>267</v>
      </c>
      <c r="B182" s="34" t="s">
        <v>286</v>
      </c>
      <c r="C182" s="263" t="s">
        <v>5854</v>
      </c>
      <c r="D182" s="191">
        <f>IFERROR(VLOOKUP($C182,'4. PY Ending Balances'!$C:$J,2,FALSE),0)-IFERROR(VLOOKUP($C182,'1. Rpt 18s (non-CSU)'!$H:$T,7,FALSE),0)</f>
        <v>0</v>
      </c>
      <c r="E182" s="191">
        <f>IFERROR(VLOOKUP($C182,'4. PY Ending Balances'!$C:$J,3,FALSE),0)-IFERROR(VLOOKUP($C182,'1. Rpt 18s (non-CSU)'!$H:$T,8,FALSE),0)</f>
        <v>0</v>
      </c>
      <c r="F182" s="191">
        <f>IFERROR(VLOOKUP($C182,'4. PY Ending Balances'!$C:$J,4,FALSE),0)-IFERROR(VLOOKUP($C182,'1. Rpt 18s (non-CSU)'!$H:$T,9,FALSE),0)</f>
        <v>0</v>
      </c>
      <c r="G182" s="192">
        <f>IFERROR(VLOOKUP($C182,'4. PY Ending Balances'!$C:$J,5,FALSE),0)-IFERROR(VLOOKUP($C182,'1. Rpt 18s (non-CSU)'!$H:$T,10,FALSE),0)</f>
        <v>0</v>
      </c>
      <c r="H182" s="643">
        <f>IFERROR(VLOOKUP($C182,'4. PY Ending Balances'!$C:$J,6,FALSE),0)-IFERROR(VLOOKUP($C182,'1. Rpt 18s (non-CSU)'!$H:$T,11,FALSE),0)</f>
        <v>0</v>
      </c>
      <c r="I182" s="643">
        <f>IFERROR(VLOOKUP($C182,'4. PY Ending Balances'!$C:$J,7,FALSE),0)-IFERROR(VLOOKUP($C182,'1. Rpt 18s (non-CSU)'!$H:$T,12,FALSE),0)</f>
        <v>0</v>
      </c>
      <c r="J182" s="648">
        <f>IFERROR(VLOOKUP($C182,'4. PY Ending Balances'!$C:$J,8,FALSE),0)-IFERROR(VLOOKUP($C182,'1. Rpt 18s (non-CSU)'!$H:$T,13,FALSE),0)</f>
        <v>0</v>
      </c>
    </row>
    <row r="183" spans="1:10" x14ac:dyDescent="0.2">
      <c r="A183" s="34" t="s">
        <v>267</v>
      </c>
      <c r="B183" s="32" t="s">
        <v>287</v>
      </c>
      <c r="C183" s="263" t="s">
        <v>5855</v>
      </c>
      <c r="D183" s="191">
        <f>IFERROR(VLOOKUP($C183,'4. PY Ending Balances'!$C:$J,2,FALSE),0)-IFERROR(VLOOKUP($C183,'1. Rpt 18s (non-CSU)'!$H:$T,7,FALSE),0)</f>
        <v>0</v>
      </c>
      <c r="E183" s="191">
        <f>IFERROR(VLOOKUP($C183,'4. PY Ending Balances'!$C:$J,3,FALSE),0)-IFERROR(VLOOKUP($C183,'1. Rpt 18s (non-CSU)'!$H:$T,8,FALSE),0)</f>
        <v>0</v>
      </c>
      <c r="F183" s="191">
        <f>IFERROR(VLOOKUP($C183,'4. PY Ending Balances'!$C:$J,4,FALSE),0)-IFERROR(VLOOKUP($C183,'1. Rpt 18s (non-CSU)'!$H:$T,9,FALSE),0)</f>
        <v>0</v>
      </c>
      <c r="G183" s="192">
        <f>IFERROR(VLOOKUP($C183,'4. PY Ending Balances'!$C:$J,5,FALSE),0)-IFERROR(VLOOKUP($C183,'1. Rpt 18s (non-CSU)'!$H:$T,10,FALSE),0)</f>
        <v>0</v>
      </c>
      <c r="H183" s="643">
        <f>IFERROR(VLOOKUP($C183,'4. PY Ending Balances'!$C:$J,6,FALSE),0)-IFERROR(VLOOKUP($C183,'1. Rpt 18s (non-CSU)'!$H:$T,11,FALSE),0)</f>
        <v>0</v>
      </c>
      <c r="I183" s="643">
        <f>IFERROR(VLOOKUP($C183,'4. PY Ending Balances'!$C:$J,7,FALSE),0)-IFERROR(VLOOKUP($C183,'1. Rpt 18s (non-CSU)'!$H:$T,12,FALSE),0)</f>
        <v>0</v>
      </c>
      <c r="J183" s="648">
        <f>IFERROR(VLOOKUP($C183,'4. PY Ending Balances'!$C:$J,8,FALSE),0)-IFERROR(VLOOKUP($C183,'1. Rpt 18s (non-CSU)'!$H:$T,13,FALSE),0)</f>
        <v>0</v>
      </c>
    </row>
    <row r="184" spans="1:10" x14ac:dyDescent="0.2">
      <c r="A184" s="33" t="s">
        <v>288</v>
      </c>
      <c r="B184" s="33" t="s">
        <v>63</v>
      </c>
      <c r="C184" s="263" t="s">
        <v>5856</v>
      </c>
      <c r="D184" s="191">
        <f>IFERROR(VLOOKUP($C184,'4. PY Ending Balances'!$C:$J,2,FALSE),0)-IFERROR(VLOOKUP($C184,'1. Rpt 18s (non-CSU)'!$H:$T,7,FALSE),0)</f>
        <v>0</v>
      </c>
      <c r="E184" s="191">
        <f>IFERROR(VLOOKUP($C184,'4. PY Ending Balances'!$C:$J,3,FALSE),0)-IFERROR(VLOOKUP($C184,'1. Rpt 18s (non-CSU)'!$H:$T,8,FALSE),0)</f>
        <v>0</v>
      </c>
      <c r="F184" s="191">
        <f>IFERROR(VLOOKUP($C184,'4. PY Ending Balances'!$C:$J,4,FALSE),0)-IFERROR(VLOOKUP($C184,'1. Rpt 18s (non-CSU)'!$H:$T,9,FALSE),0)</f>
        <v>0</v>
      </c>
      <c r="G184" s="192">
        <f>IFERROR(VLOOKUP($C184,'4. PY Ending Balances'!$C:$J,5,FALSE),0)-IFERROR(VLOOKUP($C184,'1. Rpt 18s (non-CSU)'!$H:$T,10,FALSE),0)</f>
        <v>0</v>
      </c>
      <c r="H184" s="643">
        <f>IFERROR(VLOOKUP($C184,'4. PY Ending Balances'!$C:$J,6,FALSE),0)-IFERROR(VLOOKUP($C184,'1. Rpt 18s (non-CSU)'!$H:$T,11,FALSE),0)</f>
        <v>0</v>
      </c>
      <c r="I184" s="643">
        <f>IFERROR(VLOOKUP($C184,'4. PY Ending Balances'!$C:$J,7,FALSE),0)-IFERROR(VLOOKUP($C184,'1. Rpt 18s (non-CSU)'!$H:$T,12,FALSE),0)</f>
        <v>0</v>
      </c>
      <c r="J184" s="648">
        <f>IFERROR(VLOOKUP($C184,'4. PY Ending Balances'!$C:$J,8,FALSE),0)-IFERROR(VLOOKUP($C184,'1. Rpt 18s (non-CSU)'!$H:$T,13,FALSE),0)</f>
        <v>0</v>
      </c>
    </row>
    <row r="185" spans="1:10" x14ac:dyDescent="0.2">
      <c r="A185" s="33" t="s">
        <v>288</v>
      </c>
      <c r="B185" s="33" t="s">
        <v>139</v>
      </c>
      <c r="C185" s="263" t="s">
        <v>5857</v>
      </c>
      <c r="D185" s="191">
        <f>IFERROR(VLOOKUP($C185,'4. PY Ending Balances'!$C:$J,2,FALSE),0)-IFERROR(VLOOKUP($C185,'1. Rpt 18s (non-CSU)'!$H:$T,7,FALSE),0)</f>
        <v>0</v>
      </c>
      <c r="E185" s="191">
        <f>IFERROR(VLOOKUP($C185,'4. PY Ending Balances'!$C:$J,3,FALSE),0)-IFERROR(VLOOKUP($C185,'1. Rpt 18s (non-CSU)'!$H:$T,8,FALSE),0)</f>
        <v>0</v>
      </c>
      <c r="F185" s="191">
        <f>IFERROR(VLOOKUP($C185,'4. PY Ending Balances'!$C:$J,4,FALSE),0)-IFERROR(VLOOKUP($C185,'1. Rpt 18s (non-CSU)'!$H:$T,9,FALSE),0)</f>
        <v>0</v>
      </c>
      <c r="G185" s="192">
        <f>IFERROR(VLOOKUP($C185,'4. PY Ending Balances'!$C:$J,5,FALSE),0)-IFERROR(VLOOKUP($C185,'1. Rpt 18s (non-CSU)'!$H:$T,10,FALSE),0)</f>
        <v>0</v>
      </c>
      <c r="H185" s="643">
        <f>IFERROR(VLOOKUP($C185,'4. PY Ending Balances'!$C:$J,6,FALSE),0)-IFERROR(VLOOKUP($C185,'1. Rpt 18s (non-CSU)'!$H:$T,11,FALSE),0)</f>
        <v>0</v>
      </c>
      <c r="I185" s="643">
        <f>IFERROR(VLOOKUP($C185,'4. PY Ending Balances'!$C:$J,7,FALSE),0)-IFERROR(VLOOKUP($C185,'1. Rpt 18s (non-CSU)'!$H:$T,12,FALSE),0)</f>
        <v>0</v>
      </c>
      <c r="J185" s="648">
        <f>IFERROR(VLOOKUP($C185,'4. PY Ending Balances'!$C:$J,8,FALSE),0)-IFERROR(VLOOKUP($C185,'1. Rpt 18s (non-CSU)'!$H:$T,13,FALSE),0)</f>
        <v>0</v>
      </c>
    </row>
    <row r="186" spans="1:10" x14ac:dyDescent="0.2">
      <c r="A186" s="34" t="s">
        <v>288</v>
      </c>
      <c r="B186" s="34" t="s">
        <v>289</v>
      </c>
      <c r="C186" s="263" t="s">
        <v>5858</v>
      </c>
      <c r="D186" s="191">
        <f>IFERROR(VLOOKUP($C186,'4. PY Ending Balances'!$C:$J,2,FALSE),0)-IFERROR(VLOOKUP($C186,'1. Rpt 18s (non-CSU)'!$H:$T,7,FALSE),0)</f>
        <v>0</v>
      </c>
      <c r="E186" s="191">
        <f>IFERROR(VLOOKUP($C186,'4. PY Ending Balances'!$C:$J,3,FALSE),0)-IFERROR(VLOOKUP($C186,'1. Rpt 18s (non-CSU)'!$H:$T,8,FALSE),0)</f>
        <v>0</v>
      </c>
      <c r="F186" s="191">
        <f>IFERROR(VLOOKUP($C186,'4. PY Ending Balances'!$C:$J,4,FALSE),0)-IFERROR(VLOOKUP($C186,'1. Rpt 18s (non-CSU)'!$H:$T,9,FALSE),0)</f>
        <v>0</v>
      </c>
      <c r="G186" s="192">
        <f>IFERROR(VLOOKUP($C186,'4. PY Ending Balances'!$C:$J,5,FALSE),0)-IFERROR(VLOOKUP($C186,'1. Rpt 18s (non-CSU)'!$H:$T,10,FALSE),0)</f>
        <v>0</v>
      </c>
      <c r="H186" s="643">
        <f>IFERROR(VLOOKUP($C186,'4. PY Ending Balances'!$C:$J,6,FALSE),0)-IFERROR(VLOOKUP($C186,'1. Rpt 18s (non-CSU)'!$H:$T,11,FALSE),0)</f>
        <v>0</v>
      </c>
      <c r="I186" s="643">
        <f>IFERROR(VLOOKUP($C186,'4. PY Ending Balances'!$C:$J,7,FALSE),0)-IFERROR(VLOOKUP($C186,'1. Rpt 18s (non-CSU)'!$H:$T,12,FALSE),0)</f>
        <v>0</v>
      </c>
      <c r="J186" s="648">
        <f>IFERROR(VLOOKUP($C186,'4. PY Ending Balances'!$C:$J,8,FALSE),0)-IFERROR(VLOOKUP($C186,'1. Rpt 18s (non-CSU)'!$H:$T,13,FALSE),0)</f>
        <v>0</v>
      </c>
    </row>
    <row r="187" spans="1:10" x14ac:dyDescent="0.2">
      <c r="A187" s="33" t="s">
        <v>288</v>
      </c>
      <c r="B187" s="33" t="s">
        <v>290</v>
      </c>
      <c r="C187" s="263" t="s">
        <v>5859</v>
      </c>
      <c r="D187" s="191">
        <f>IFERROR(VLOOKUP($C187,'4. PY Ending Balances'!$C:$J,2,FALSE),0)-IFERROR(VLOOKUP($C187,'1. Rpt 18s (non-CSU)'!$H:$T,7,FALSE),0)</f>
        <v>0</v>
      </c>
      <c r="E187" s="191">
        <f>IFERROR(VLOOKUP($C187,'4. PY Ending Balances'!$C:$J,3,FALSE),0)-IFERROR(VLOOKUP($C187,'1. Rpt 18s (non-CSU)'!$H:$T,8,FALSE),0)</f>
        <v>0</v>
      </c>
      <c r="F187" s="191">
        <f>IFERROR(VLOOKUP($C187,'4. PY Ending Balances'!$C:$J,4,FALSE),0)-IFERROR(VLOOKUP($C187,'1. Rpt 18s (non-CSU)'!$H:$T,9,FALSE),0)</f>
        <v>0</v>
      </c>
      <c r="G187" s="192">
        <f>IFERROR(VLOOKUP($C187,'4. PY Ending Balances'!$C:$J,5,FALSE),0)-IFERROR(VLOOKUP($C187,'1. Rpt 18s (non-CSU)'!$H:$T,10,FALSE),0)</f>
        <v>0</v>
      </c>
      <c r="H187" s="643">
        <f>IFERROR(VLOOKUP($C187,'4. PY Ending Balances'!$C:$J,6,FALSE),0)-IFERROR(VLOOKUP($C187,'1. Rpt 18s (non-CSU)'!$H:$T,11,FALSE),0)</f>
        <v>0</v>
      </c>
      <c r="I187" s="643">
        <f>IFERROR(VLOOKUP($C187,'4. PY Ending Balances'!$C:$J,7,FALSE),0)-IFERROR(VLOOKUP($C187,'1. Rpt 18s (non-CSU)'!$H:$T,12,FALSE),0)</f>
        <v>0</v>
      </c>
      <c r="J187" s="648">
        <f>IFERROR(VLOOKUP($C187,'4. PY Ending Balances'!$C:$J,8,FALSE),0)-IFERROR(VLOOKUP($C187,'1. Rpt 18s (non-CSU)'!$H:$T,13,FALSE),0)</f>
        <v>0</v>
      </c>
    </row>
    <row r="188" spans="1:10" x14ac:dyDescent="0.2">
      <c r="A188" s="34" t="s">
        <v>291</v>
      </c>
      <c r="B188" s="34" t="s">
        <v>292</v>
      </c>
      <c r="C188" s="263" t="s">
        <v>5860</v>
      </c>
      <c r="D188" s="191">
        <f>IFERROR(VLOOKUP($C188,'4. PY Ending Balances'!$C:$J,2,FALSE),0)-IFERROR(VLOOKUP($C188,'1. Rpt 18s (non-CSU)'!$H:$T,7,FALSE),0)</f>
        <v>0</v>
      </c>
      <c r="E188" s="191">
        <f>IFERROR(VLOOKUP($C188,'4. PY Ending Balances'!$C:$J,3,FALSE),0)-IFERROR(VLOOKUP($C188,'1. Rpt 18s (non-CSU)'!$H:$T,8,FALSE),0)</f>
        <v>-1773616.43</v>
      </c>
      <c r="F188" s="191">
        <f>IFERROR(VLOOKUP($C188,'4. PY Ending Balances'!$C:$J,4,FALSE),0)-IFERROR(VLOOKUP($C188,'1. Rpt 18s (non-CSU)'!$H:$T,9,FALSE),0)</f>
        <v>0</v>
      </c>
      <c r="G188" s="192">
        <f>IFERROR(VLOOKUP($C188,'4. PY Ending Balances'!$C:$J,5,FALSE),0)-IFERROR(VLOOKUP($C188,'1. Rpt 18s (non-CSU)'!$H:$T,10,FALSE),0)</f>
        <v>0</v>
      </c>
      <c r="H188" s="643">
        <f>IFERROR(VLOOKUP($C188,'4. PY Ending Balances'!$C:$J,6,FALSE),0)-IFERROR(VLOOKUP($C188,'1. Rpt 18s (non-CSU)'!$H:$T,11,FALSE),0)</f>
        <v>0</v>
      </c>
      <c r="I188" s="643">
        <f>IFERROR(VLOOKUP($C188,'4. PY Ending Balances'!$C:$J,7,FALSE),0)-IFERROR(VLOOKUP($C188,'1. Rpt 18s (non-CSU)'!$H:$T,12,FALSE),0)</f>
        <v>0</v>
      </c>
      <c r="J188" s="648">
        <f>IFERROR(VLOOKUP($C188,'4. PY Ending Balances'!$C:$J,8,FALSE),0)-IFERROR(VLOOKUP($C188,'1. Rpt 18s (non-CSU)'!$H:$T,13,FALSE),0)</f>
        <v>-1773616.43</v>
      </c>
    </row>
    <row r="189" spans="1:10" x14ac:dyDescent="0.2">
      <c r="A189" s="34" t="s">
        <v>293</v>
      </c>
      <c r="B189" s="34" t="s">
        <v>13</v>
      </c>
      <c r="C189" s="263" t="s">
        <v>5861</v>
      </c>
      <c r="D189" s="191">
        <f>IFERROR(VLOOKUP($C189,'4. PY Ending Balances'!$C:$J,2,FALSE),0)-IFERROR(VLOOKUP($C189,'1. Rpt 18s (non-CSU)'!$H:$T,7,FALSE),0)</f>
        <v>0</v>
      </c>
      <c r="E189" s="191">
        <f>IFERROR(VLOOKUP($C189,'4. PY Ending Balances'!$C:$J,3,FALSE),0)-IFERROR(VLOOKUP($C189,'1. Rpt 18s (non-CSU)'!$H:$T,8,FALSE),0)</f>
        <v>0</v>
      </c>
      <c r="F189" s="191">
        <f>IFERROR(VLOOKUP($C189,'4. PY Ending Balances'!$C:$J,4,FALSE),0)-IFERROR(VLOOKUP($C189,'1. Rpt 18s (non-CSU)'!$H:$T,9,FALSE),0)</f>
        <v>0</v>
      </c>
      <c r="G189" s="192">
        <f>IFERROR(VLOOKUP($C189,'4. PY Ending Balances'!$C:$J,5,FALSE),0)-IFERROR(VLOOKUP($C189,'1. Rpt 18s (non-CSU)'!$H:$T,10,FALSE),0)</f>
        <v>0</v>
      </c>
      <c r="H189" s="643">
        <f>IFERROR(VLOOKUP($C189,'4. PY Ending Balances'!$C:$J,6,FALSE),0)-IFERROR(VLOOKUP($C189,'1. Rpt 18s (non-CSU)'!$H:$T,11,FALSE),0)</f>
        <v>0</v>
      </c>
      <c r="I189" s="643">
        <f>IFERROR(VLOOKUP($C189,'4. PY Ending Balances'!$C:$J,7,FALSE),0)-IFERROR(VLOOKUP($C189,'1. Rpt 18s (non-CSU)'!$H:$T,12,FALSE),0)</f>
        <v>0</v>
      </c>
      <c r="J189" s="648">
        <f>IFERROR(VLOOKUP($C189,'4. PY Ending Balances'!$C:$J,8,FALSE),0)-IFERROR(VLOOKUP($C189,'1. Rpt 18s (non-CSU)'!$H:$T,13,FALSE),0)</f>
        <v>0</v>
      </c>
    </row>
    <row r="190" spans="1:10" x14ac:dyDescent="0.2">
      <c r="A190" s="276" t="s">
        <v>293</v>
      </c>
      <c r="B190" s="276" t="s">
        <v>128</v>
      </c>
      <c r="C190" s="263" t="s">
        <v>5862</v>
      </c>
      <c r="D190" s="191">
        <f>IFERROR(VLOOKUP($C190,'4. PY Ending Balances'!$C:$J,2,FALSE),0)-IFERROR(VLOOKUP($C190,'1. Rpt 18s (non-CSU)'!$H:$T,7,FALSE),0)</f>
        <v>0</v>
      </c>
      <c r="E190" s="191">
        <f>IFERROR(VLOOKUP($C190,'4. PY Ending Balances'!$C:$J,3,FALSE),0)-IFERROR(VLOOKUP($C190,'1. Rpt 18s (non-CSU)'!$H:$T,8,FALSE),0)</f>
        <v>0</v>
      </c>
      <c r="F190" s="191">
        <f>IFERROR(VLOOKUP($C190,'4. PY Ending Balances'!$C:$J,4,FALSE),0)-IFERROR(VLOOKUP($C190,'1. Rpt 18s (non-CSU)'!$H:$T,9,FALSE),0)</f>
        <v>0</v>
      </c>
      <c r="G190" s="192">
        <f>IFERROR(VLOOKUP($C190,'4. PY Ending Balances'!$C:$J,5,FALSE),0)-IFERROR(VLOOKUP($C190,'1. Rpt 18s (non-CSU)'!$H:$T,10,FALSE),0)</f>
        <v>0</v>
      </c>
      <c r="H190" s="643">
        <f>IFERROR(VLOOKUP($C190,'4. PY Ending Balances'!$C:$J,6,FALSE),0)-IFERROR(VLOOKUP($C190,'1. Rpt 18s (non-CSU)'!$H:$T,11,FALSE),0)</f>
        <v>0</v>
      </c>
      <c r="I190" s="643">
        <f>IFERROR(VLOOKUP($C190,'4. PY Ending Balances'!$C:$J,7,FALSE),0)-IFERROR(VLOOKUP($C190,'1. Rpt 18s (non-CSU)'!$H:$T,12,FALSE),0)</f>
        <v>0</v>
      </c>
      <c r="J190" s="648">
        <f>IFERROR(VLOOKUP($C190,'4. PY Ending Balances'!$C:$J,8,FALSE),0)-IFERROR(VLOOKUP($C190,'1. Rpt 18s (non-CSU)'!$H:$T,13,FALSE),0)</f>
        <v>0</v>
      </c>
    </row>
    <row r="191" spans="1:10" x14ac:dyDescent="0.2">
      <c r="A191" s="34" t="s">
        <v>293</v>
      </c>
      <c r="B191" s="32" t="s">
        <v>129</v>
      </c>
      <c r="C191" s="263" t="s">
        <v>5863</v>
      </c>
      <c r="D191" s="191">
        <f>IFERROR(VLOOKUP($C191,'4. PY Ending Balances'!$C:$J,2,FALSE),0)-IFERROR(VLOOKUP($C191,'1. Rpt 18s (non-CSU)'!$H:$T,7,FALSE),0)</f>
        <v>0</v>
      </c>
      <c r="E191" s="191">
        <f>IFERROR(VLOOKUP($C191,'4. PY Ending Balances'!$C:$J,3,FALSE),0)-IFERROR(VLOOKUP($C191,'1. Rpt 18s (non-CSU)'!$H:$T,8,FALSE),0)</f>
        <v>0</v>
      </c>
      <c r="F191" s="191">
        <f>IFERROR(VLOOKUP($C191,'4. PY Ending Balances'!$C:$J,4,FALSE),0)-IFERROR(VLOOKUP($C191,'1. Rpt 18s (non-CSU)'!$H:$T,9,FALSE),0)</f>
        <v>0</v>
      </c>
      <c r="G191" s="192">
        <f>IFERROR(VLOOKUP($C191,'4. PY Ending Balances'!$C:$J,5,FALSE),0)-IFERROR(VLOOKUP($C191,'1. Rpt 18s (non-CSU)'!$H:$T,10,FALSE),0)</f>
        <v>0</v>
      </c>
      <c r="H191" s="643">
        <f>IFERROR(VLOOKUP($C191,'4. PY Ending Balances'!$C:$J,6,FALSE),0)-IFERROR(VLOOKUP($C191,'1. Rpt 18s (non-CSU)'!$H:$T,11,FALSE),0)</f>
        <v>0</v>
      </c>
      <c r="I191" s="643">
        <f>IFERROR(VLOOKUP($C191,'4. PY Ending Balances'!$C:$J,7,FALSE),0)-IFERROR(VLOOKUP($C191,'1. Rpt 18s (non-CSU)'!$H:$T,12,FALSE),0)</f>
        <v>0</v>
      </c>
      <c r="J191" s="648">
        <f>IFERROR(VLOOKUP($C191,'4. PY Ending Balances'!$C:$J,8,FALSE),0)-IFERROR(VLOOKUP($C191,'1. Rpt 18s (non-CSU)'!$H:$T,13,FALSE),0)</f>
        <v>0</v>
      </c>
    </row>
    <row r="192" spans="1:10" x14ac:dyDescent="0.2">
      <c r="A192" s="34" t="s">
        <v>293</v>
      </c>
      <c r="B192" s="34" t="s">
        <v>294</v>
      </c>
      <c r="C192" s="263" t="s">
        <v>5864</v>
      </c>
      <c r="D192" s="191">
        <f>IFERROR(VLOOKUP($C192,'4. PY Ending Balances'!$C:$J,2,FALSE),0)-IFERROR(VLOOKUP($C192,'1. Rpt 18s (non-CSU)'!$H:$T,7,FALSE),0)</f>
        <v>0</v>
      </c>
      <c r="E192" s="191">
        <f>IFERROR(VLOOKUP($C192,'4. PY Ending Balances'!$C:$J,3,FALSE),0)-IFERROR(VLOOKUP($C192,'1. Rpt 18s (non-CSU)'!$H:$T,8,FALSE),0)</f>
        <v>0</v>
      </c>
      <c r="F192" s="191">
        <f>IFERROR(VLOOKUP($C192,'4. PY Ending Balances'!$C:$J,4,FALSE),0)-IFERROR(VLOOKUP($C192,'1. Rpt 18s (non-CSU)'!$H:$T,9,FALSE),0)</f>
        <v>0</v>
      </c>
      <c r="G192" s="192">
        <f>IFERROR(VLOOKUP($C192,'4. PY Ending Balances'!$C:$J,5,FALSE),0)-IFERROR(VLOOKUP($C192,'1. Rpt 18s (non-CSU)'!$H:$T,10,FALSE),0)</f>
        <v>0</v>
      </c>
      <c r="H192" s="643">
        <f>IFERROR(VLOOKUP($C192,'4. PY Ending Balances'!$C:$J,6,FALSE),0)-IFERROR(VLOOKUP($C192,'1. Rpt 18s (non-CSU)'!$H:$T,11,FALSE),0)</f>
        <v>0</v>
      </c>
      <c r="I192" s="643">
        <f>IFERROR(VLOOKUP($C192,'4. PY Ending Balances'!$C:$J,7,FALSE),0)-IFERROR(VLOOKUP($C192,'1. Rpt 18s (non-CSU)'!$H:$T,12,FALSE),0)</f>
        <v>0</v>
      </c>
      <c r="J192" s="648">
        <f>IFERROR(VLOOKUP($C192,'4. PY Ending Balances'!$C:$J,8,FALSE),0)-IFERROR(VLOOKUP($C192,'1. Rpt 18s (non-CSU)'!$H:$T,13,FALSE),0)</f>
        <v>0</v>
      </c>
    </row>
    <row r="193" spans="1:10" x14ac:dyDescent="0.2">
      <c r="A193" s="34" t="s">
        <v>293</v>
      </c>
      <c r="B193" s="34" t="s">
        <v>63</v>
      </c>
      <c r="C193" s="263" t="s">
        <v>5865</v>
      </c>
      <c r="D193" s="191">
        <f>IFERROR(VLOOKUP($C193,'4. PY Ending Balances'!$C:$J,2,FALSE),0)-IFERROR(VLOOKUP($C193,'1. Rpt 18s (non-CSU)'!$H:$T,7,FALSE),0)</f>
        <v>0</v>
      </c>
      <c r="E193" s="191">
        <f>IFERROR(VLOOKUP($C193,'4. PY Ending Balances'!$C:$J,3,FALSE),0)-IFERROR(VLOOKUP($C193,'1. Rpt 18s (non-CSU)'!$H:$T,8,FALSE),0)</f>
        <v>0</v>
      </c>
      <c r="F193" s="191">
        <f>IFERROR(VLOOKUP($C193,'4. PY Ending Balances'!$C:$J,4,FALSE),0)-IFERROR(VLOOKUP($C193,'1. Rpt 18s (non-CSU)'!$H:$T,9,FALSE),0)</f>
        <v>0</v>
      </c>
      <c r="G193" s="192">
        <f>IFERROR(VLOOKUP($C193,'4. PY Ending Balances'!$C:$J,5,FALSE),0)-IFERROR(VLOOKUP($C193,'1. Rpt 18s (non-CSU)'!$H:$T,10,FALSE),0)</f>
        <v>0</v>
      </c>
      <c r="H193" s="643">
        <f>IFERROR(VLOOKUP($C193,'4. PY Ending Balances'!$C:$J,6,FALSE),0)-IFERROR(VLOOKUP($C193,'1. Rpt 18s (non-CSU)'!$H:$T,11,FALSE),0)</f>
        <v>0</v>
      </c>
      <c r="I193" s="643">
        <f>IFERROR(VLOOKUP($C193,'4. PY Ending Balances'!$C:$J,7,FALSE),0)-IFERROR(VLOOKUP($C193,'1. Rpt 18s (non-CSU)'!$H:$T,12,FALSE),0)</f>
        <v>0</v>
      </c>
      <c r="J193" s="648">
        <f>IFERROR(VLOOKUP($C193,'4. PY Ending Balances'!$C:$J,8,FALSE),0)-IFERROR(VLOOKUP($C193,'1. Rpt 18s (non-CSU)'!$H:$T,13,FALSE),0)</f>
        <v>0</v>
      </c>
    </row>
    <row r="194" spans="1:10" x14ac:dyDescent="0.2">
      <c r="A194" s="33" t="s">
        <v>295</v>
      </c>
      <c r="B194" s="33" t="s">
        <v>129</v>
      </c>
      <c r="C194" s="263" t="s">
        <v>5866</v>
      </c>
      <c r="D194" s="191">
        <f>IFERROR(VLOOKUP($C194,'4. PY Ending Balances'!$C:$J,2,FALSE),0)-IFERROR(VLOOKUP($C194,'1. Rpt 18s (non-CSU)'!$H:$T,7,FALSE),0)</f>
        <v>0</v>
      </c>
      <c r="E194" s="191">
        <f>IFERROR(VLOOKUP($C194,'4. PY Ending Balances'!$C:$J,3,FALSE),0)-IFERROR(VLOOKUP($C194,'1. Rpt 18s (non-CSU)'!$H:$T,8,FALSE),0)</f>
        <v>0</v>
      </c>
      <c r="F194" s="191">
        <f>IFERROR(VLOOKUP($C194,'4. PY Ending Balances'!$C:$J,4,FALSE),0)-IFERROR(VLOOKUP($C194,'1. Rpt 18s (non-CSU)'!$H:$T,9,FALSE),0)</f>
        <v>0</v>
      </c>
      <c r="G194" s="192">
        <f>IFERROR(VLOOKUP($C194,'4. PY Ending Balances'!$C:$J,5,FALSE),0)-IFERROR(VLOOKUP($C194,'1. Rpt 18s (non-CSU)'!$H:$T,10,FALSE),0)</f>
        <v>0</v>
      </c>
      <c r="H194" s="643">
        <f>IFERROR(VLOOKUP($C194,'4. PY Ending Balances'!$C:$J,6,FALSE),0)-IFERROR(VLOOKUP($C194,'1. Rpt 18s (non-CSU)'!$H:$T,11,FALSE),0)</f>
        <v>0</v>
      </c>
      <c r="I194" s="643">
        <f>IFERROR(VLOOKUP($C194,'4. PY Ending Balances'!$C:$J,7,FALSE),0)-IFERROR(VLOOKUP($C194,'1. Rpt 18s (non-CSU)'!$H:$T,12,FALSE),0)</f>
        <v>0</v>
      </c>
      <c r="J194" s="648">
        <f>IFERROR(VLOOKUP($C194,'4. PY Ending Balances'!$C:$J,8,FALSE),0)-IFERROR(VLOOKUP($C194,'1. Rpt 18s (non-CSU)'!$H:$T,13,FALSE),0)</f>
        <v>0</v>
      </c>
    </row>
    <row r="195" spans="1:10" x14ac:dyDescent="0.2">
      <c r="A195" s="34" t="s">
        <v>296</v>
      </c>
      <c r="B195" s="34" t="s">
        <v>13</v>
      </c>
      <c r="C195" s="263" t="s">
        <v>5867</v>
      </c>
      <c r="D195" s="191">
        <f>IFERROR(VLOOKUP($C195,'4. PY Ending Balances'!$C:$J,2,FALSE),0)-IFERROR(VLOOKUP($C195,'1. Rpt 18s (non-CSU)'!$H:$T,7,FALSE),0)</f>
        <v>0</v>
      </c>
      <c r="E195" s="191">
        <f>IFERROR(VLOOKUP($C195,'4. PY Ending Balances'!$C:$J,3,FALSE),0)-IFERROR(VLOOKUP($C195,'1. Rpt 18s (non-CSU)'!$H:$T,8,FALSE),0)</f>
        <v>0</v>
      </c>
      <c r="F195" s="191">
        <f>IFERROR(VLOOKUP($C195,'4. PY Ending Balances'!$C:$J,4,FALSE),0)-IFERROR(VLOOKUP($C195,'1. Rpt 18s (non-CSU)'!$H:$T,9,FALSE),0)</f>
        <v>0</v>
      </c>
      <c r="G195" s="192">
        <f>IFERROR(VLOOKUP($C195,'4. PY Ending Balances'!$C:$J,5,FALSE),0)-IFERROR(VLOOKUP($C195,'1. Rpt 18s (non-CSU)'!$H:$T,10,FALSE),0)</f>
        <v>0</v>
      </c>
      <c r="H195" s="643">
        <f>IFERROR(VLOOKUP($C195,'4. PY Ending Balances'!$C:$J,6,FALSE),0)-IFERROR(VLOOKUP($C195,'1. Rpt 18s (non-CSU)'!$H:$T,11,FALSE),0)</f>
        <v>0</v>
      </c>
      <c r="I195" s="643">
        <f>IFERROR(VLOOKUP($C195,'4. PY Ending Balances'!$C:$J,7,FALSE),0)-IFERROR(VLOOKUP($C195,'1. Rpt 18s (non-CSU)'!$H:$T,12,FALSE),0)</f>
        <v>0</v>
      </c>
      <c r="J195" s="648">
        <f>IFERROR(VLOOKUP($C195,'4. PY Ending Balances'!$C:$J,8,FALSE),0)-IFERROR(VLOOKUP($C195,'1. Rpt 18s (non-CSU)'!$H:$T,13,FALSE),0)</f>
        <v>0</v>
      </c>
    </row>
    <row r="196" spans="1:10" x14ac:dyDescent="0.2">
      <c r="A196" s="34" t="s">
        <v>296</v>
      </c>
      <c r="B196" s="34" t="s">
        <v>297</v>
      </c>
      <c r="C196" s="263" t="s">
        <v>5868</v>
      </c>
      <c r="D196" s="191">
        <f>IFERROR(VLOOKUP($C196,'4. PY Ending Balances'!$C:$J,2,FALSE),0)-IFERROR(VLOOKUP($C196,'1. Rpt 18s (non-CSU)'!$H:$T,7,FALSE),0)</f>
        <v>0</v>
      </c>
      <c r="E196" s="191">
        <f>IFERROR(VLOOKUP($C196,'4. PY Ending Balances'!$C:$J,3,FALSE),0)-IFERROR(VLOOKUP($C196,'1. Rpt 18s (non-CSU)'!$H:$T,8,FALSE),0)</f>
        <v>0</v>
      </c>
      <c r="F196" s="191">
        <f>IFERROR(VLOOKUP($C196,'4. PY Ending Balances'!$C:$J,4,FALSE),0)-IFERROR(VLOOKUP($C196,'1. Rpt 18s (non-CSU)'!$H:$T,9,FALSE),0)</f>
        <v>0</v>
      </c>
      <c r="G196" s="192">
        <f>IFERROR(VLOOKUP($C196,'4. PY Ending Balances'!$C:$J,5,FALSE),0)-IFERROR(VLOOKUP($C196,'1. Rpt 18s (non-CSU)'!$H:$T,10,FALSE),0)</f>
        <v>0</v>
      </c>
      <c r="H196" s="643">
        <f>IFERROR(VLOOKUP($C196,'4. PY Ending Balances'!$C:$J,6,FALSE),0)-IFERROR(VLOOKUP($C196,'1. Rpt 18s (non-CSU)'!$H:$T,11,FALSE),0)</f>
        <v>0</v>
      </c>
      <c r="I196" s="643">
        <f>IFERROR(VLOOKUP($C196,'4. PY Ending Balances'!$C:$J,7,FALSE),0)-IFERROR(VLOOKUP($C196,'1. Rpt 18s (non-CSU)'!$H:$T,12,FALSE),0)</f>
        <v>0</v>
      </c>
      <c r="J196" s="648">
        <f>IFERROR(VLOOKUP($C196,'4. PY Ending Balances'!$C:$J,8,FALSE),0)-IFERROR(VLOOKUP($C196,'1. Rpt 18s (non-CSU)'!$H:$T,13,FALSE),0)</f>
        <v>0</v>
      </c>
    </row>
    <row r="197" spans="1:10" x14ac:dyDescent="0.2">
      <c r="A197" s="34" t="s">
        <v>298</v>
      </c>
      <c r="B197" s="34" t="s">
        <v>13</v>
      </c>
      <c r="C197" s="263" t="s">
        <v>5869</v>
      </c>
      <c r="D197" s="191">
        <f>IFERROR(VLOOKUP($C197,'4. PY Ending Balances'!$C:$J,2,FALSE),0)-IFERROR(VLOOKUP($C197,'1. Rpt 18s (non-CSU)'!$H:$T,7,FALSE),0)</f>
        <v>0</v>
      </c>
      <c r="E197" s="191">
        <f>IFERROR(VLOOKUP($C197,'4. PY Ending Balances'!$C:$J,3,FALSE),0)-IFERROR(VLOOKUP($C197,'1. Rpt 18s (non-CSU)'!$H:$T,8,FALSE),0)</f>
        <v>0</v>
      </c>
      <c r="F197" s="191">
        <f>IFERROR(VLOOKUP($C197,'4. PY Ending Balances'!$C:$J,4,FALSE),0)-IFERROR(VLOOKUP($C197,'1. Rpt 18s (non-CSU)'!$H:$T,9,FALSE),0)</f>
        <v>0</v>
      </c>
      <c r="G197" s="192">
        <f>IFERROR(VLOOKUP($C197,'4. PY Ending Balances'!$C:$J,5,FALSE),0)-IFERROR(VLOOKUP($C197,'1. Rpt 18s (non-CSU)'!$H:$T,10,FALSE),0)</f>
        <v>0</v>
      </c>
      <c r="H197" s="643">
        <f>IFERROR(VLOOKUP($C197,'4. PY Ending Balances'!$C:$J,6,FALSE),0)-IFERROR(VLOOKUP($C197,'1. Rpt 18s (non-CSU)'!$H:$T,11,FALSE),0)</f>
        <v>0</v>
      </c>
      <c r="I197" s="643">
        <f>IFERROR(VLOOKUP($C197,'4. PY Ending Balances'!$C:$J,7,FALSE),0)-IFERROR(VLOOKUP($C197,'1. Rpt 18s (non-CSU)'!$H:$T,12,FALSE),0)</f>
        <v>0</v>
      </c>
      <c r="J197" s="648">
        <f>IFERROR(VLOOKUP($C197,'4. PY Ending Balances'!$C:$J,8,FALSE),0)-IFERROR(VLOOKUP($C197,'1. Rpt 18s (non-CSU)'!$H:$T,13,FALSE),0)</f>
        <v>0</v>
      </c>
    </row>
    <row r="198" spans="1:10" x14ac:dyDescent="0.2">
      <c r="A198" s="33" t="s">
        <v>299</v>
      </c>
      <c r="B198" s="33" t="s">
        <v>13</v>
      </c>
      <c r="C198" s="263" t="s">
        <v>5870</v>
      </c>
      <c r="D198" s="191">
        <f>IFERROR(VLOOKUP($C198,'4. PY Ending Balances'!$C:$J,2,FALSE),0)-IFERROR(VLOOKUP($C198,'1. Rpt 18s (non-CSU)'!$H:$T,7,FALSE),0)</f>
        <v>0</v>
      </c>
      <c r="E198" s="191">
        <f>IFERROR(VLOOKUP($C198,'4. PY Ending Balances'!$C:$J,3,FALSE),0)-IFERROR(VLOOKUP($C198,'1. Rpt 18s (non-CSU)'!$H:$T,8,FALSE),0)</f>
        <v>0</v>
      </c>
      <c r="F198" s="191">
        <f>IFERROR(VLOOKUP($C198,'4. PY Ending Balances'!$C:$J,4,FALSE),0)-IFERROR(VLOOKUP($C198,'1. Rpt 18s (non-CSU)'!$H:$T,9,FALSE),0)</f>
        <v>0</v>
      </c>
      <c r="G198" s="192">
        <f>IFERROR(VLOOKUP($C198,'4. PY Ending Balances'!$C:$J,5,FALSE),0)-IFERROR(VLOOKUP($C198,'1. Rpt 18s (non-CSU)'!$H:$T,10,FALSE),0)</f>
        <v>0</v>
      </c>
      <c r="H198" s="643">
        <f>IFERROR(VLOOKUP($C198,'4. PY Ending Balances'!$C:$J,6,FALSE),0)-IFERROR(VLOOKUP($C198,'1. Rpt 18s (non-CSU)'!$H:$T,11,FALSE),0)</f>
        <v>0</v>
      </c>
      <c r="I198" s="643">
        <f>IFERROR(VLOOKUP($C198,'4. PY Ending Balances'!$C:$J,7,FALSE),0)-IFERROR(VLOOKUP($C198,'1. Rpt 18s (non-CSU)'!$H:$T,12,FALSE),0)</f>
        <v>0</v>
      </c>
      <c r="J198" s="648">
        <f>IFERROR(VLOOKUP($C198,'4. PY Ending Balances'!$C:$J,8,FALSE),0)-IFERROR(VLOOKUP($C198,'1. Rpt 18s (non-CSU)'!$H:$T,13,FALSE),0)</f>
        <v>0</v>
      </c>
    </row>
    <row r="199" spans="1:10" x14ac:dyDescent="0.2">
      <c r="A199" s="33" t="s">
        <v>299</v>
      </c>
      <c r="B199" s="33" t="s">
        <v>16</v>
      </c>
      <c r="C199" s="263" t="s">
        <v>5871</v>
      </c>
      <c r="D199" s="191">
        <f>IFERROR(VLOOKUP($C199,'4. PY Ending Balances'!$C:$J,2,FALSE),0)-IFERROR(VLOOKUP($C199,'1. Rpt 18s (non-CSU)'!$H:$T,7,FALSE),0)</f>
        <v>0</v>
      </c>
      <c r="E199" s="191">
        <f>IFERROR(VLOOKUP($C199,'4. PY Ending Balances'!$C:$J,3,FALSE),0)-IFERROR(VLOOKUP($C199,'1. Rpt 18s (non-CSU)'!$H:$T,8,FALSE),0)</f>
        <v>0</v>
      </c>
      <c r="F199" s="191">
        <f>IFERROR(VLOOKUP($C199,'4. PY Ending Balances'!$C:$J,4,FALSE),0)-IFERROR(VLOOKUP($C199,'1. Rpt 18s (non-CSU)'!$H:$T,9,FALSE),0)</f>
        <v>0</v>
      </c>
      <c r="G199" s="192">
        <f>IFERROR(VLOOKUP($C199,'4. PY Ending Balances'!$C:$J,5,FALSE),0)-IFERROR(VLOOKUP($C199,'1. Rpt 18s (non-CSU)'!$H:$T,10,FALSE),0)</f>
        <v>0</v>
      </c>
      <c r="H199" s="643">
        <f>IFERROR(VLOOKUP($C199,'4. PY Ending Balances'!$C:$J,6,FALSE),0)-IFERROR(VLOOKUP($C199,'1. Rpt 18s (non-CSU)'!$H:$T,11,FALSE),0)</f>
        <v>0</v>
      </c>
      <c r="I199" s="643">
        <f>IFERROR(VLOOKUP($C199,'4. PY Ending Balances'!$C:$J,7,FALSE),0)-IFERROR(VLOOKUP($C199,'1. Rpt 18s (non-CSU)'!$H:$T,12,FALSE),0)</f>
        <v>0</v>
      </c>
      <c r="J199" s="648">
        <f>IFERROR(VLOOKUP($C199,'4. PY Ending Balances'!$C:$J,8,FALSE),0)-IFERROR(VLOOKUP($C199,'1. Rpt 18s (non-CSU)'!$H:$T,13,FALSE),0)</f>
        <v>0</v>
      </c>
    </row>
    <row r="200" spans="1:10" x14ac:dyDescent="0.2">
      <c r="A200" s="34" t="s">
        <v>299</v>
      </c>
      <c r="B200" s="34" t="s">
        <v>26</v>
      </c>
      <c r="C200" s="263" t="s">
        <v>5872</v>
      </c>
      <c r="D200" s="191">
        <f>IFERROR(VLOOKUP($C200,'4. PY Ending Balances'!$C:$J,2,FALSE),0)-IFERROR(VLOOKUP($C200,'1. Rpt 18s (non-CSU)'!$H:$T,7,FALSE),0)</f>
        <v>0</v>
      </c>
      <c r="E200" s="191">
        <f>IFERROR(VLOOKUP($C200,'4. PY Ending Balances'!$C:$J,3,FALSE),0)-IFERROR(VLOOKUP($C200,'1. Rpt 18s (non-CSU)'!$H:$T,8,FALSE),0)</f>
        <v>-245587.74</v>
      </c>
      <c r="F200" s="191">
        <f>IFERROR(VLOOKUP($C200,'4. PY Ending Balances'!$C:$J,4,FALSE),0)-IFERROR(VLOOKUP($C200,'1. Rpt 18s (non-CSU)'!$H:$T,9,FALSE),0)</f>
        <v>0</v>
      </c>
      <c r="G200" s="192">
        <f>IFERROR(VLOOKUP($C200,'4. PY Ending Balances'!$C:$J,5,FALSE),0)-IFERROR(VLOOKUP($C200,'1. Rpt 18s (non-CSU)'!$H:$T,10,FALSE),0)</f>
        <v>0</v>
      </c>
      <c r="H200" s="643">
        <f>IFERROR(VLOOKUP($C200,'4. PY Ending Balances'!$C:$J,6,FALSE),0)-IFERROR(VLOOKUP($C200,'1. Rpt 18s (non-CSU)'!$H:$T,11,FALSE),0)</f>
        <v>0</v>
      </c>
      <c r="I200" s="643">
        <f>IFERROR(VLOOKUP($C200,'4. PY Ending Balances'!$C:$J,7,FALSE),0)-IFERROR(VLOOKUP($C200,'1. Rpt 18s (non-CSU)'!$H:$T,12,FALSE),0)</f>
        <v>0</v>
      </c>
      <c r="J200" s="648">
        <f>IFERROR(VLOOKUP($C200,'4. PY Ending Balances'!$C:$J,8,FALSE),0)-IFERROR(VLOOKUP($C200,'1. Rpt 18s (non-CSU)'!$H:$T,13,FALSE),0)</f>
        <v>-245587.74</v>
      </c>
    </row>
    <row r="201" spans="1:10" x14ac:dyDescent="0.2">
      <c r="A201" s="276" t="s">
        <v>299</v>
      </c>
      <c r="B201" s="276" t="s">
        <v>35</v>
      </c>
      <c r="C201" s="263" t="s">
        <v>5873</v>
      </c>
      <c r="D201" s="191">
        <f>IFERROR(VLOOKUP($C201,'4. PY Ending Balances'!$C:$J,2,FALSE),0)-IFERROR(VLOOKUP($C201,'1. Rpt 18s (non-CSU)'!$H:$T,7,FALSE),0)</f>
        <v>0</v>
      </c>
      <c r="E201" s="191">
        <f>IFERROR(VLOOKUP($C201,'4. PY Ending Balances'!$C:$J,3,FALSE),0)-IFERROR(VLOOKUP($C201,'1. Rpt 18s (non-CSU)'!$H:$T,8,FALSE),0)</f>
        <v>0</v>
      </c>
      <c r="F201" s="191">
        <f>IFERROR(VLOOKUP($C201,'4. PY Ending Balances'!$C:$J,4,FALSE),0)-IFERROR(VLOOKUP($C201,'1. Rpt 18s (non-CSU)'!$H:$T,9,FALSE),0)</f>
        <v>0</v>
      </c>
      <c r="G201" s="192">
        <f>IFERROR(VLOOKUP($C201,'4. PY Ending Balances'!$C:$J,5,FALSE),0)-IFERROR(VLOOKUP($C201,'1. Rpt 18s (non-CSU)'!$H:$T,10,FALSE),0)</f>
        <v>0</v>
      </c>
      <c r="H201" s="643">
        <f>IFERROR(VLOOKUP($C201,'4. PY Ending Balances'!$C:$J,6,FALSE),0)-IFERROR(VLOOKUP($C201,'1. Rpt 18s (non-CSU)'!$H:$T,11,FALSE),0)</f>
        <v>0</v>
      </c>
      <c r="I201" s="643">
        <f>IFERROR(VLOOKUP($C201,'4. PY Ending Balances'!$C:$J,7,FALSE),0)-IFERROR(VLOOKUP($C201,'1. Rpt 18s (non-CSU)'!$H:$T,12,FALSE),0)</f>
        <v>0</v>
      </c>
      <c r="J201" s="648">
        <f>IFERROR(VLOOKUP($C201,'4. PY Ending Balances'!$C:$J,8,FALSE),0)-IFERROR(VLOOKUP($C201,'1. Rpt 18s (non-CSU)'!$H:$T,13,FALSE),0)</f>
        <v>0</v>
      </c>
    </row>
    <row r="202" spans="1:10" x14ac:dyDescent="0.2">
      <c r="A202" s="276" t="s">
        <v>299</v>
      </c>
      <c r="B202" s="275" t="s">
        <v>300</v>
      </c>
      <c r="C202" s="263" t="s">
        <v>5874</v>
      </c>
      <c r="D202" s="191">
        <f>IFERROR(VLOOKUP($C202,'4. PY Ending Balances'!$C:$J,2,FALSE),0)-IFERROR(VLOOKUP($C202,'1. Rpt 18s (non-CSU)'!$H:$T,7,FALSE),0)</f>
        <v>0</v>
      </c>
      <c r="E202" s="191">
        <f>IFERROR(VLOOKUP($C202,'4. PY Ending Balances'!$C:$J,3,FALSE),0)-IFERROR(VLOOKUP($C202,'1. Rpt 18s (non-CSU)'!$H:$T,8,FALSE),0)</f>
        <v>0</v>
      </c>
      <c r="F202" s="191">
        <f>IFERROR(VLOOKUP($C202,'4. PY Ending Balances'!$C:$J,4,FALSE),0)-IFERROR(VLOOKUP($C202,'1. Rpt 18s (non-CSU)'!$H:$T,9,FALSE),0)</f>
        <v>0</v>
      </c>
      <c r="G202" s="192">
        <f>IFERROR(VLOOKUP($C202,'4. PY Ending Balances'!$C:$J,5,FALSE),0)-IFERROR(VLOOKUP($C202,'1. Rpt 18s (non-CSU)'!$H:$T,10,FALSE),0)</f>
        <v>0</v>
      </c>
      <c r="H202" s="643">
        <f>IFERROR(VLOOKUP($C202,'4. PY Ending Balances'!$C:$J,6,FALSE),0)-IFERROR(VLOOKUP($C202,'1. Rpt 18s (non-CSU)'!$H:$T,11,FALSE),0)</f>
        <v>0</v>
      </c>
      <c r="I202" s="643">
        <f>IFERROR(VLOOKUP($C202,'4. PY Ending Balances'!$C:$J,7,FALSE),0)-IFERROR(VLOOKUP($C202,'1. Rpt 18s (non-CSU)'!$H:$T,12,FALSE),0)</f>
        <v>0</v>
      </c>
      <c r="J202" s="648">
        <f>IFERROR(VLOOKUP($C202,'4. PY Ending Balances'!$C:$J,8,FALSE),0)-IFERROR(VLOOKUP($C202,'1. Rpt 18s (non-CSU)'!$H:$T,13,FALSE),0)</f>
        <v>0</v>
      </c>
    </row>
    <row r="203" spans="1:10" x14ac:dyDescent="0.2">
      <c r="A203" s="276" t="s">
        <v>299</v>
      </c>
      <c r="B203" s="275" t="s">
        <v>301</v>
      </c>
      <c r="C203" s="263" t="s">
        <v>5875</v>
      </c>
      <c r="D203" s="191">
        <f>IFERROR(VLOOKUP($C203,'4. PY Ending Balances'!$C:$J,2,FALSE),0)-IFERROR(VLOOKUP($C203,'1. Rpt 18s (non-CSU)'!$H:$T,7,FALSE),0)</f>
        <v>0</v>
      </c>
      <c r="E203" s="191">
        <f>IFERROR(VLOOKUP($C203,'4. PY Ending Balances'!$C:$J,3,FALSE),0)-IFERROR(VLOOKUP($C203,'1. Rpt 18s (non-CSU)'!$H:$T,8,FALSE),0)</f>
        <v>0</v>
      </c>
      <c r="F203" s="191">
        <f>IFERROR(VLOOKUP($C203,'4. PY Ending Balances'!$C:$J,4,FALSE),0)-IFERROR(VLOOKUP($C203,'1. Rpt 18s (non-CSU)'!$H:$T,9,FALSE),0)</f>
        <v>0</v>
      </c>
      <c r="G203" s="192">
        <f>IFERROR(VLOOKUP($C203,'4. PY Ending Balances'!$C:$J,5,FALSE),0)-IFERROR(VLOOKUP($C203,'1. Rpt 18s (non-CSU)'!$H:$T,10,FALSE),0)</f>
        <v>0</v>
      </c>
      <c r="H203" s="643">
        <f>IFERROR(VLOOKUP($C203,'4. PY Ending Balances'!$C:$J,6,FALSE),0)-IFERROR(VLOOKUP($C203,'1. Rpt 18s (non-CSU)'!$H:$T,11,FALSE),0)</f>
        <v>0</v>
      </c>
      <c r="I203" s="643">
        <f>IFERROR(VLOOKUP($C203,'4. PY Ending Balances'!$C:$J,7,FALSE),0)-IFERROR(VLOOKUP($C203,'1. Rpt 18s (non-CSU)'!$H:$T,12,FALSE),0)</f>
        <v>0</v>
      </c>
      <c r="J203" s="648">
        <f>IFERROR(VLOOKUP($C203,'4. PY Ending Balances'!$C:$J,8,FALSE),0)-IFERROR(VLOOKUP($C203,'1. Rpt 18s (non-CSU)'!$H:$T,13,FALSE),0)</f>
        <v>0</v>
      </c>
    </row>
    <row r="204" spans="1:10" x14ac:dyDescent="0.2">
      <c r="A204" s="276" t="s">
        <v>299</v>
      </c>
      <c r="B204" s="275" t="s">
        <v>63</v>
      </c>
      <c r="C204" s="263" t="s">
        <v>5876</v>
      </c>
      <c r="D204" s="191">
        <f>IFERROR(VLOOKUP($C204,'4. PY Ending Balances'!$C:$J,2,FALSE),0)-IFERROR(VLOOKUP($C204,'1. Rpt 18s (non-CSU)'!$H:$T,7,FALSE),0)</f>
        <v>0</v>
      </c>
      <c r="E204" s="191">
        <f>IFERROR(VLOOKUP($C204,'4. PY Ending Balances'!$C:$J,3,FALSE),0)-IFERROR(VLOOKUP($C204,'1. Rpt 18s (non-CSU)'!$H:$T,8,FALSE),0)</f>
        <v>0</v>
      </c>
      <c r="F204" s="191">
        <f>IFERROR(VLOOKUP($C204,'4. PY Ending Balances'!$C:$J,4,FALSE),0)-IFERROR(VLOOKUP($C204,'1. Rpt 18s (non-CSU)'!$H:$T,9,FALSE),0)</f>
        <v>0</v>
      </c>
      <c r="G204" s="192">
        <f>IFERROR(VLOOKUP($C204,'4. PY Ending Balances'!$C:$J,5,FALSE),0)-IFERROR(VLOOKUP($C204,'1. Rpt 18s (non-CSU)'!$H:$T,10,FALSE),0)</f>
        <v>0</v>
      </c>
      <c r="H204" s="643">
        <f>IFERROR(VLOOKUP($C204,'4. PY Ending Balances'!$C:$J,6,FALSE),0)-IFERROR(VLOOKUP($C204,'1. Rpt 18s (non-CSU)'!$H:$T,11,FALSE),0)</f>
        <v>0</v>
      </c>
      <c r="I204" s="643">
        <f>IFERROR(VLOOKUP($C204,'4. PY Ending Balances'!$C:$J,7,FALSE),0)-IFERROR(VLOOKUP($C204,'1. Rpt 18s (non-CSU)'!$H:$T,12,FALSE),0)</f>
        <v>0</v>
      </c>
      <c r="J204" s="648">
        <f>IFERROR(VLOOKUP($C204,'4. PY Ending Balances'!$C:$J,8,FALSE),0)-IFERROR(VLOOKUP($C204,'1. Rpt 18s (non-CSU)'!$H:$T,13,FALSE),0)</f>
        <v>0</v>
      </c>
    </row>
    <row r="205" spans="1:10" x14ac:dyDescent="0.2">
      <c r="A205" s="34" t="s">
        <v>299</v>
      </c>
      <c r="B205" s="32" t="s">
        <v>67</v>
      </c>
      <c r="C205" s="263" t="s">
        <v>5877</v>
      </c>
      <c r="D205" s="191">
        <f>IFERROR(VLOOKUP($C205,'4. PY Ending Balances'!$C:$J,2,FALSE),0)-IFERROR(VLOOKUP($C205,'1. Rpt 18s (non-CSU)'!$H:$T,7,FALSE),0)</f>
        <v>0</v>
      </c>
      <c r="E205" s="191">
        <f>IFERROR(VLOOKUP($C205,'4. PY Ending Balances'!$C:$J,3,FALSE),0)-IFERROR(VLOOKUP($C205,'1. Rpt 18s (non-CSU)'!$H:$T,8,FALSE),0)</f>
        <v>0</v>
      </c>
      <c r="F205" s="191">
        <f>IFERROR(VLOOKUP($C205,'4. PY Ending Balances'!$C:$J,4,FALSE),0)-IFERROR(VLOOKUP($C205,'1. Rpt 18s (non-CSU)'!$H:$T,9,FALSE),0)</f>
        <v>0</v>
      </c>
      <c r="G205" s="192">
        <f>IFERROR(VLOOKUP($C205,'4. PY Ending Balances'!$C:$J,5,FALSE),0)-IFERROR(VLOOKUP($C205,'1. Rpt 18s (non-CSU)'!$H:$T,10,FALSE),0)</f>
        <v>0</v>
      </c>
      <c r="H205" s="643">
        <f>IFERROR(VLOOKUP($C205,'4. PY Ending Balances'!$C:$J,6,FALSE),0)-IFERROR(VLOOKUP($C205,'1. Rpt 18s (non-CSU)'!$H:$T,11,FALSE),0)</f>
        <v>0</v>
      </c>
      <c r="I205" s="643">
        <f>IFERROR(VLOOKUP($C205,'4. PY Ending Balances'!$C:$J,7,FALSE),0)-IFERROR(VLOOKUP($C205,'1. Rpt 18s (non-CSU)'!$H:$T,12,FALSE),0)</f>
        <v>0</v>
      </c>
      <c r="J205" s="648">
        <f>IFERROR(VLOOKUP($C205,'4. PY Ending Balances'!$C:$J,8,FALSE),0)-IFERROR(VLOOKUP($C205,'1. Rpt 18s (non-CSU)'!$H:$T,13,FALSE),0)</f>
        <v>0</v>
      </c>
    </row>
    <row r="206" spans="1:10" x14ac:dyDescent="0.2">
      <c r="A206" s="34" t="s">
        <v>299</v>
      </c>
      <c r="B206" s="34" t="s">
        <v>302</v>
      </c>
      <c r="C206" s="263" t="s">
        <v>5878</v>
      </c>
      <c r="D206" s="191">
        <f>IFERROR(VLOOKUP($C206,'4. PY Ending Balances'!$C:$J,2,FALSE),0)-IFERROR(VLOOKUP($C206,'1. Rpt 18s (non-CSU)'!$H:$T,7,FALSE),0)</f>
        <v>0</v>
      </c>
      <c r="E206" s="191">
        <f>IFERROR(VLOOKUP($C206,'4. PY Ending Balances'!$C:$J,3,FALSE),0)-IFERROR(VLOOKUP($C206,'1. Rpt 18s (non-CSU)'!$H:$T,8,FALSE),0)</f>
        <v>0</v>
      </c>
      <c r="F206" s="191">
        <f>IFERROR(VLOOKUP($C206,'4. PY Ending Balances'!$C:$J,4,FALSE),0)-IFERROR(VLOOKUP($C206,'1. Rpt 18s (non-CSU)'!$H:$T,9,FALSE),0)</f>
        <v>0</v>
      </c>
      <c r="G206" s="192">
        <f>IFERROR(VLOOKUP($C206,'4. PY Ending Balances'!$C:$J,5,FALSE),0)-IFERROR(VLOOKUP($C206,'1. Rpt 18s (non-CSU)'!$H:$T,10,FALSE),0)</f>
        <v>0</v>
      </c>
      <c r="H206" s="643">
        <f>IFERROR(VLOOKUP($C206,'4. PY Ending Balances'!$C:$J,6,FALSE),0)-IFERROR(VLOOKUP($C206,'1. Rpt 18s (non-CSU)'!$H:$T,11,FALSE),0)</f>
        <v>0</v>
      </c>
      <c r="I206" s="643">
        <f>IFERROR(VLOOKUP($C206,'4. PY Ending Balances'!$C:$J,7,FALSE),0)-IFERROR(VLOOKUP($C206,'1. Rpt 18s (non-CSU)'!$H:$T,12,FALSE),0)</f>
        <v>0</v>
      </c>
      <c r="J206" s="648">
        <f>IFERROR(VLOOKUP($C206,'4. PY Ending Balances'!$C:$J,8,FALSE),0)-IFERROR(VLOOKUP($C206,'1. Rpt 18s (non-CSU)'!$H:$T,13,FALSE),0)</f>
        <v>0</v>
      </c>
    </row>
    <row r="207" spans="1:10" x14ac:dyDescent="0.2">
      <c r="A207" s="34" t="s">
        <v>299</v>
      </c>
      <c r="B207" s="34" t="s">
        <v>69</v>
      </c>
      <c r="C207" s="263" t="s">
        <v>5879</v>
      </c>
      <c r="D207" s="191">
        <f>IFERROR(VLOOKUP($C207,'4. PY Ending Balances'!$C:$J,2,FALSE),0)-IFERROR(VLOOKUP($C207,'1. Rpt 18s (non-CSU)'!$H:$T,7,FALSE),0)</f>
        <v>0</v>
      </c>
      <c r="E207" s="191">
        <f>IFERROR(VLOOKUP($C207,'4. PY Ending Balances'!$C:$J,3,FALSE),0)-IFERROR(VLOOKUP($C207,'1. Rpt 18s (non-CSU)'!$H:$T,8,FALSE),0)</f>
        <v>0</v>
      </c>
      <c r="F207" s="191">
        <f>IFERROR(VLOOKUP($C207,'4. PY Ending Balances'!$C:$J,4,FALSE),0)-IFERROR(VLOOKUP($C207,'1. Rpt 18s (non-CSU)'!$H:$T,9,FALSE),0)</f>
        <v>0</v>
      </c>
      <c r="G207" s="192">
        <f>IFERROR(VLOOKUP($C207,'4. PY Ending Balances'!$C:$J,5,FALSE),0)-IFERROR(VLOOKUP($C207,'1. Rpt 18s (non-CSU)'!$H:$T,10,FALSE),0)</f>
        <v>0</v>
      </c>
      <c r="H207" s="643">
        <f>IFERROR(VLOOKUP($C207,'4. PY Ending Balances'!$C:$J,6,FALSE),0)-IFERROR(VLOOKUP($C207,'1. Rpt 18s (non-CSU)'!$H:$T,11,FALSE),0)</f>
        <v>0</v>
      </c>
      <c r="I207" s="643">
        <f>IFERROR(VLOOKUP($C207,'4. PY Ending Balances'!$C:$J,7,FALSE),0)-IFERROR(VLOOKUP($C207,'1. Rpt 18s (non-CSU)'!$H:$T,12,FALSE),0)</f>
        <v>0</v>
      </c>
      <c r="J207" s="648">
        <f>IFERROR(VLOOKUP($C207,'4. PY Ending Balances'!$C:$J,8,FALSE),0)-IFERROR(VLOOKUP($C207,'1. Rpt 18s (non-CSU)'!$H:$T,13,FALSE),0)</f>
        <v>0</v>
      </c>
    </row>
    <row r="208" spans="1:10" x14ac:dyDescent="0.2">
      <c r="A208" s="34" t="s">
        <v>299</v>
      </c>
      <c r="B208" s="34" t="s">
        <v>303</v>
      </c>
      <c r="C208" s="263" t="s">
        <v>5880</v>
      </c>
      <c r="D208" s="191">
        <f>IFERROR(VLOOKUP($C208,'4. PY Ending Balances'!$C:$J,2,FALSE),0)-IFERROR(VLOOKUP($C208,'1. Rpt 18s (non-CSU)'!$H:$T,7,FALSE),0)</f>
        <v>0</v>
      </c>
      <c r="E208" s="191">
        <f>IFERROR(VLOOKUP($C208,'4. PY Ending Balances'!$C:$J,3,FALSE),0)-IFERROR(VLOOKUP($C208,'1. Rpt 18s (non-CSU)'!$H:$T,8,FALSE),0)</f>
        <v>0</v>
      </c>
      <c r="F208" s="191">
        <f>IFERROR(VLOOKUP($C208,'4. PY Ending Balances'!$C:$J,4,FALSE),0)-IFERROR(VLOOKUP($C208,'1. Rpt 18s (non-CSU)'!$H:$T,9,FALSE),0)</f>
        <v>0</v>
      </c>
      <c r="G208" s="192">
        <f>IFERROR(VLOOKUP($C208,'4. PY Ending Balances'!$C:$J,5,FALSE),0)-IFERROR(VLOOKUP($C208,'1. Rpt 18s (non-CSU)'!$H:$T,10,FALSE),0)</f>
        <v>0</v>
      </c>
      <c r="H208" s="643">
        <f>IFERROR(VLOOKUP($C208,'4. PY Ending Balances'!$C:$J,6,FALSE),0)-IFERROR(VLOOKUP($C208,'1. Rpt 18s (non-CSU)'!$H:$T,11,FALSE),0)</f>
        <v>0</v>
      </c>
      <c r="I208" s="643">
        <f>IFERROR(VLOOKUP($C208,'4. PY Ending Balances'!$C:$J,7,FALSE),0)-IFERROR(VLOOKUP($C208,'1. Rpt 18s (non-CSU)'!$H:$T,12,FALSE),0)</f>
        <v>0</v>
      </c>
      <c r="J208" s="648">
        <f>IFERROR(VLOOKUP($C208,'4. PY Ending Balances'!$C:$J,8,FALSE),0)-IFERROR(VLOOKUP($C208,'1. Rpt 18s (non-CSU)'!$H:$T,13,FALSE),0)</f>
        <v>0</v>
      </c>
    </row>
    <row r="209" spans="1:10" x14ac:dyDescent="0.2">
      <c r="A209" s="34" t="s">
        <v>304</v>
      </c>
      <c r="B209" s="34" t="s">
        <v>13</v>
      </c>
      <c r="C209" s="263" t="s">
        <v>5881</v>
      </c>
      <c r="D209" s="191">
        <f>IFERROR(VLOOKUP($C209,'4. PY Ending Balances'!$C:$J,2,FALSE),0)-IFERROR(VLOOKUP($C209,'1. Rpt 18s (non-CSU)'!$H:$T,7,FALSE),0)</f>
        <v>0</v>
      </c>
      <c r="E209" s="191">
        <f>IFERROR(VLOOKUP($C209,'4. PY Ending Balances'!$C:$J,3,FALSE),0)-IFERROR(VLOOKUP($C209,'1. Rpt 18s (non-CSU)'!$H:$T,8,FALSE),0)</f>
        <v>0</v>
      </c>
      <c r="F209" s="191">
        <f>IFERROR(VLOOKUP($C209,'4. PY Ending Balances'!$C:$J,4,FALSE),0)-IFERROR(VLOOKUP($C209,'1. Rpt 18s (non-CSU)'!$H:$T,9,FALSE),0)</f>
        <v>0</v>
      </c>
      <c r="G209" s="192">
        <f>IFERROR(VLOOKUP($C209,'4. PY Ending Balances'!$C:$J,5,FALSE),0)-IFERROR(VLOOKUP($C209,'1. Rpt 18s (non-CSU)'!$H:$T,10,FALSE),0)</f>
        <v>0</v>
      </c>
      <c r="H209" s="643">
        <f>IFERROR(VLOOKUP($C209,'4. PY Ending Balances'!$C:$J,6,FALSE),0)-IFERROR(VLOOKUP($C209,'1. Rpt 18s (non-CSU)'!$H:$T,11,FALSE),0)</f>
        <v>0</v>
      </c>
      <c r="I209" s="643">
        <f>IFERROR(VLOOKUP($C209,'4. PY Ending Balances'!$C:$J,7,FALSE),0)-IFERROR(VLOOKUP($C209,'1. Rpt 18s (non-CSU)'!$H:$T,12,FALSE),0)</f>
        <v>0</v>
      </c>
      <c r="J209" s="648">
        <f>IFERROR(VLOOKUP($C209,'4. PY Ending Balances'!$C:$J,8,FALSE),0)-IFERROR(VLOOKUP($C209,'1. Rpt 18s (non-CSU)'!$H:$T,13,FALSE),0)</f>
        <v>0</v>
      </c>
    </row>
    <row r="210" spans="1:10" x14ac:dyDescent="0.2">
      <c r="A210" s="34" t="s">
        <v>304</v>
      </c>
      <c r="B210" s="34" t="s">
        <v>305</v>
      </c>
      <c r="C210" s="263" t="s">
        <v>5882</v>
      </c>
      <c r="D210" s="191">
        <f>IFERROR(VLOOKUP($C210,'4. PY Ending Balances'!$C:$J,2,FALSE),0)-IFERROR(VLOOKUP($C210,'1. Rpt 18s (non-CSU)'!$H:$T,7,FALSE),0)</f>
        <v>0</v>
      </c>
      <c r="E210" s="191">
        <f>IFERROR(VLOOKUP($C210,'4. PY Ending Balances'!$C:$J,3,FALSE),0)-IFERROR(VLOOKUP($C210,'1. Rpt 18s (non-CSU)'!$H:$T,8,FALSE),0)</f>
        <v>0</v>
      </c>
      <c r="F210" s="191">
        <f>IFERROR(VLOOKUP($C210,'4. PY Ending Balances'!$C:$J,4,FALSE),0)-IFERROR(VLOOKUP($C210,'1. Rpt 18s (non-CSU)'!$H:$T,9,FALSE),0)</f>
        <v>0</v>
      </c>
      <c r="G210" s="192">
        <f>IFERROR(VLOOKUP($C210,'4. PY Ending Balances'!$C:$J,5,FALSE),0)-IFERROR(VLOOKUP($C210,'1. Rpt 18s (non-CSU)'!$H:$T,10,FALSE),0)</f>
        <v>0</v>
      </c>
      <c r="H210" s="643">
        <f>IFERROR(VLOOKUP($C210,'4. PY Ending Balances'!$C:$J,6,FALSE),0)-IFERROR(VLOOKUP($C210,'1. Rpt 18s (non-CSU)'!$H:$T,11,FALSE),0)</f>
        <v>0</v>
      </c>
      <c r="I210" s="643">
        <f>IFERROR(VLOOKUP($C210,'4. PY Ending Balances'!$C:$J,7,FALSE),0)-IFERROR(VLOOKUP($C210,'1. Rpt 18s (non-CSU)'!$H:$T,12,FALSE),0)</f>
        <v>0</v>
      </c>
      <c r="J210" s="648">
        <f>IFERROR(VLOOKUP($C210,'4. PY Ending Balances'!$C:$J,8,FALSE),0)-IFERROR(VLOOKUP($C210,'1. Rpt 18s (non-CSU)'!$H:$T,13,FALSE),0)</f>
        <v>0</v>
      </c>
    </row>
    <row r="211" spans="1:10" x14ac:dyDescent="0.2">
      <c r="A211" s="34" t="s">
        <v>304</v>
      </c>
      <c r="B211" s="34" t="s">
        <v>139</v>
      </c>
      <c r="C211" s="263" t="s">
        <v>5883</v>
      </c>
      <c r="D211" s="191">
        <f>IFERROR(VLOOKUP($C211,'4. PY Ending Balances'!$C:$J,2,FALSE),0)-IFERROR(VLOOKUP($C211,'1. Rpt 18s (non-CSU)'!$H:$T,7,FALSE),0)</f>
        <v>0</v>
      </c>
      <c r="E211" s="191">
        <f>IFERROR(VLOOKUP($C211,'4. PY Ending Balances'!$C:$J,3,FALSE),0)-IFERROR(VLOOKUP($C211,'1. Rpt 18s (non-CSU)'!$H:$T,8,FALSE),0)</f>
        <v>0</v>
      </c>
      <c r="F211" s="191">
        <f>IFERROR(VLOOKUP($C211,'4. PY Ending Balances'!$C:$J,4,FALSE),0)-IFERROR(VLOOKUP($C211,'1. Rpt 18s (non-CSU)'!$H:$T,9,FALSE),0)</f>
        <v>0</v>
      </c>
      <c r="G211" s="192">
        <f>IFERROR(VLOOKUP($C211,'4. PY Ending Balances'!$C:$J,5,FALSE),0)-IFERROR(VLOOKUP($C211,'1. Rpt 18s (non-CSU)'!$H:$T,10,FALSE),0)</f>
        <v>0</v>
      </c>
      <c r="H211" s="643">
        <f>IFERROR(VLOOKUP($C211,'4. PY Ending Balances'!$C:$J,6,FALSE),0)-IFERROR(VLOOKUP($C211,'1. Rpt 18s (non-CSU)'!$H:$T,11,FALSE),0)</f>
        <v>0</v>
      </c>
      <c r="I211" s="643">
        <f>IFERROR(VLOOKUP($C211,'4. PY Ending Balances'!$C:$J,7,FALSE),0)-IFERROR(VLOOKUP($C211,'1. Rpt 18s (non-CSU)'!$H:$T,12,FALSE),0)</f>
        <v>0</v>
      </c>
      <c r="J211" s="648">
        <f>IFERROR(VLOOKUP($C211,'4. PY Ending Balances'!$C:$J,8,FALSE),0)-IFERROR(VLOOKUP($C211,'1. Rpt 18s (non-CSU)'!$H:$T,13,FALSE),0)</f>
        <v>0</v>
      </c>
    </row>
    <row r="212" spans="1:10" x14ac:dyDescent="0.2">
      <c r="A212" s="34" t="s">
        <v>304</v>
      </c>
      <c r="B212" s="34" t="s">
        <v>306</v>
      </c>
      <c r="C212" s="263" t="s">
        <v>5884</v>
      </c>
      <c r="D212" s="191">
        <f>IFERROR(VLOOKUP($C212,'4. PY Ending Balances'!$C:$J,2,FALSE),0)-IFERROR(VLOOKUP($C212,'1. Rpt 18s (non-CSU)'!$H:$T,7,FALSE),0)</f>
        <v>0</v>
      </c>
      <c r="E212" s="191">
        <f>IFERROR(VLOOKUP($C212,'4. PY Ending Balances'!$C:$J,3,FALSE),0)-IFERROR(VLOOKUP($C212,'1. Rpt 18s (non-CSU)'!$H:$T,8,FALSE),0)</f>
        <v>0</v>
      </c>
      <c r="F212" s="191">
        <f>IFERROR(VLOOKUP($C212,'4. PY Ending Balances'!$C:$J,4,FALSE),0)-IFERROR(VLOOKUP($C212,'1. Rpt 18s (non-CSU)'!$H:$T,9,FALSE),0)</f>
        <v>0</v>
      </c>
      <c r="G212" s="192">
        <f>IFERROR(VLOOKUP($C212,'4. PY Ending Balances'!$C:$J,5,FALSE),0)-IFERROR(VLOOKUP($C212,'1. Rpt 18s (non-CSU)'!$H:$T,10,FALSE),0)</f>
        <v>0</v>
      </c>
      <c r="H212" s="643">
        <f>IFERROR(VLOOKUP($C212,'4. PY Ending Balances'!$C:$J,6,FALSE),0)-IFERROR(VLOOKUP($C212,'1. Rpt 18s (non-CSU)'!$H:$T,11,FALSE),0)</f>
        <v>0</v>
      </c>
      <c r="I212" s="643">
        <f>IFERROR(VLOOKUP($C212,'4. PY Ending Balances'!$C:$J,7,FALSE),0)-IFERROR(VLOOKUP($C212,'1. Rpt 18s (non-CSU)'!$H:$T,12,FALSE),0)</f>
        <v>0</v>
      </c>
      <c r="J212" s="648">
        <f>IFERROR(VLOOKUP($C212,'4. PY Ending Balances'!$C:$J,8,FALSE),0)-IFERROR(VLOOKUP($C212,'1. Rpt 18s (non-CSU)'!$H:$T,13,FALSE),0)</f>
        <v>0</v>
      </c>
    </row>
    <row r="213" spans="1:10" x14ac:dyDescent="0.2">
      <c r="A213" s="34" t="s">
        <v>307</v>
      </c>
      <c r="B213" s="34" t="s">
        <v>308</v>
      </c>
      <c r="C213" s="263" t="s">
        <v>5885</v>
      </c>
      <c r="D213" s="191">
        <f>IFERROR(VLOOKUP($C213,'4. PY Ending Balances'!$C:$J,2,FALSE),0)-IFERROR(VLOOKUP($C213,'1. Rpt 18s (non-CSU)'!$H:$T,7,FALSE),0)</f>
        <v>0</v>
      </c>
      <c r="E213" s="191">
        <f>IFERROR(VLOOKUP($C213,'4. PY Ending Balances'!$C:$J,3,FALSE),0)-IFERROR(VLOOKUP($C213,'1. Rpt 18s (non-CSU)'!$H:$T,8,FALSE),0)</f>
        <v>0</v>
      </c>
      <c r="F213" s="191">
        <f>IFERROR(VLOOKUP($C213,'4. PY Ending Balances'!$C:$J,4,FALSE),0)-IFERROR(VLOOKUP($C213,'1. Rpt 18s (non-CSU)'!$H:$T,9,FALSE),0)</f>
        <v>0</v>
      </c>
      <c r="G213" s="192">
        <f>IFERROR(VLOOKUP($C213,'4. PY Ending Balances'!$C:$J,5,FALSE),0)-IFERROR(VLOOKUP($C213,'1. Rpt 18s (non-CSU)'!$H:$T,10,FALSE),0)</f>
        <v>0</v>
      </c>
      <c r="H213" s="643">
        <f>IFERROR(VLOOKUP($C213,'4. PY Ending Balances'!$C:$J,6,FALSE),0)-IFERROR(VLOOKUP($C213,'1. Rpt 18s (non-CSU)'!$H:$T,11,FALSE),0)</f>
        <v>0</v>
      </c>
      <c r="I213" s="643">
        <f>IFERROR(VLOOKUP($C213,'4. PY Ending Balances'!$C:$J,7,FALSE),0)-IFERROR(VLOOKUP($C213,'1. Rpt 18s (non-CSU)'!$H:$T,12,FALSE),0)</f>
        <v>0</v>
      </c>
      <c r="J213" s="648">
        <f>IFERROR(VLOOKUP($C213,'4. PY Ending Balances'!$C:$J,8,FALSE),0)-IFERROR(VLOOKUP($C213,'1. Rpt 18s (non-CSU)'!$H:$T,13,FALSE),0)</f>
        <v>0</v>
      </c>
    </row>
    <row r="214" spans="1:10" x14ac:dyDescent="0.2">
      <c r="A214" s="34" t="s">
        <v>309</v>
      </c>
      <c r="B214" s="34" t="s">
        <v>13</v>
      </c>
      <c r="C214" s="263" t="s">
        <v>5886</v>
      </c>
      <c r="D214" s="191">
        <f>IFERROR(VLOOKUP($C214,'4. PY Ending Balances'!$C:$J,2,FALSE),0)-IFERROR(VLOOKUP($C214,'1. Rpt 18s (non-CSU)'!$H:$T,7,FALSE),0)</f>
        <v>0</v>
      </c>
      <c r="E214" s="191">
        <f>IFERROR(VLOOKUP($C214,'4. PY Ending Balances'!$C:$J,3,FALSE),0)-IFERROR(VLOOKUP($C214,'1. Rpt 18s (non-CSU)'!$H:$T,8,FALSE),0)</f>
        <v>0</v>
      </c>
      <c r="F214" s="191">
        <f>IFERROR(VLOOKUP($C214,'4. PY Ending Balances'!$C:$J,4,FALSE),0)-IFERROR(VLOOKUP($C214,'1. Rpt 18s (non-CSU)'!$H:$T,9,FALSE),0)</f>
        <v>0</v>
      </c>
      <c r="G214" s="192">
        <f>IFERROR(VLOOKUP($C214,'4. PY Ending Balances'!$C:$J,5,FALSE),0)-IFERROR(VLOOKUP($C214,'1. Rpt 18s (non-CSU)'!$H:$T,10,FALSE),0)</f>
        <v>0</v>
      </c>
      <c r="H214" s="643">
        <f>IFERROR(VLOOKUP($C214,'4. PY Ending Balances'!$C:$J,6,FALSE),0)-IFERROR(VLOOKUP($C214,'1. Rpt 18s (non-CSU)'!$H:$T,11,FALSE),0)</f>
        <v>0</v>
      </c>
      <c r="I214" s="643">
        <f>IFERROR(VLOOKUP($C214,'4. PY Ending Balances'!$C:$J,7,FALSE),0)-IFERROR(VLOOKUP($C214,'1. Rpt 18s (non-CSU)'!$H:$T,12,FALSE),0)</f>
        <v>0</v>
      </c>
      <c r="J214" s="648">
        <f>IFERROR(VLOOKUP($C214,'4. PY Ending Balances'!$C:$J,8,FALSE),0)-IFERROR(VLOOKUP($C214,'1. Rpt 18s (non-CSU)'!$H:$T,13,FALSE),0)</f>
        <v>0</v>
      </c>
    </row>
    <row r="215" spans="1:10" x14ac:dyDescent="0.2">
      <c r="A215" s="34" t="s">
        <v>309</v>
      </c>
      <c r="B215" s="34" t="s">
        <v>310</v>
      </c>
      <c r="C215" s="263" t="s">
        <v>5887</v>
      </c>
      <c r="D215" s="191">
        <f>IFERROR(VLOOKUP($C215,'4. PY Ending Balances'!$C:$J,2,FALSE),0)-IFERROR(VLOOKUP($C215,'1. Rpt 18s (non-CSU)'!$H:$T,7,FALSE),0)</f>
        <v>0</v>
      </c>
      <c r="E215" s="191">
        <f>IFERROR(VLOOKUP($C215,'4. PY Ending Balances'!$C:$J,3,FALSE),0)-IFERROR(VLOOKUP($C215,'1. Rpt 18s (non-CSU)'!$H:$T,8,FALSE),0)</f>
        <v>0</v>
      </c>
      <c r="F215" s="191">
        <f>IFERROR(VLOOKUP($C215,'4. PY Ending Balances'!$C:$J,4,FALSE),0)-IFERROR(VLOOKUP($C215,'1. Rpt 18s (non-CSU)'!$H:$T,9,FALSE),0)</f>
        <v>0</v>
      </c>
      <c r="G215" s="192">
        <f>IFERROR(VLOOKUP($C215,'4. PY Ending Balances'!$C:$J,5,FALSE),0)-IFERROR(VLOOKUP($C215,'1. Rpt 18s (non-CSU)'!$H:$T,10,FALSE),0)</f>
        <v>0</v>
      </c>
      <c r="H215" s="643">
        <f>IFERROR(VLOOKUP($C215,'4. PY Ending Balances'!$C:$J,6,FALSE),0)-IFERROR(VLOOKUP($C215,'1. Rpt 18s (non-CSU)'!$H:$T,11,FALSE),0)</f>
        <v>0</v>
      </c>
      <c r="I215" s="643">
        <f>IFERROR(VLOOKUP($C215,'4. PY Ending Balances'!$C:$J,7,FALSE),0)-IFERROR(VLOOKUP($C215,'1. Rpt 18s (non-CSU)'!$H:$T,12,FALSE),0)</f>
        <v>0</v>
      </c>
      <c r="J215" s="648">
        <f>IFERROR(VLOOKUP($C215,'4. PY Ending Balances'!$C:$J,8,FALSE),0)-IFERROR(VLOOKUP($C215,'1. Rpt 18s (non-CSU)'!$H:$T,13,FALSE),0)</f>
        <v>0</v>
      </c>
    </row>
    <row r="216" spans="1:10" x14ac:dyDescent="0.2">
      <c r="A216" s="34" t="s">
        <v>309</v>
      </c>
      <c r="B216" s="34" t="s">
        <v>311</v>
      </c>
      <c r="C216" s="263" t="s">
        <v>5888</v>
      </c>
      <c r="D216" s="191">
        <f>IFERROR(VLOOKUP($C216,'4. PY Ending Balances'!$C:$J,2,FALSE),0)-IFERROR(VLOOKUP($C216,'1. Rpt 18s (non-CSU)'!$H:$T,7,FALSE),0)</f>
        <v>0</v>
      </c>
      <c r="E216" s="191">
        <f>IFERROR(VLOOKUP($C216,'4. PY Ending Balances'!$C:$J,3,FALSE),0)-IFERROR(VLOOKUP($C216,'1. Rpt 18s (non-CSU)'!$H:$T,8,FALSE),0)</f>
        <v>0</v>
      </c>
      <c r="F216" s="191">
        <f>IFERROR(VLOOKUP($C216,'4. PY Ending Balances'!$C:$J,4,FALSE),0)-IFERROR(VLOOKUP($C216,'1. Rpt 18s (non-CSU)'!$H:$T,9,FALSE),0)</f>
        <v>0</v>
      </c>
      <c r="G216" s="192">
        <f>IFERROR(VLOOKUP($C216,'4. PY Ending Balances'!$C:$J,5,FALSE),0)-IFERROR(VLOOKUP($C216,'1. Rpt 18s (non-CSU)'!$H:$T,10,FALSE),0)</f>
        <v>0</v>
      </c>
      <c r="H216" s="643">
        <f>IFERROR(VLOOKUP($C216,'4. PY Ending Balances'!$C:$J,6,FALSE),0)-IFERROR(VLOOKUP($C216,'1. Rpt 18s (non-CSU)'!$H:$T,11,FALSE),0)</f>
        <v>0</v>
      </c>
      <c r="I216" s="643">
        <f>IFERROR(VLOOKUP($C216,'4. PY Ending Balances'!$C:$J,7,FALSE),0)-IFERROR(VLOOKUP($C216,'1. Rpt 18s (non-CSU)'!$H:$T,12,FALSE),0)</f>
        <v>0</v>
      </c>
      <c r="J216" s="648">
        <f>IFERROR(VLOOKUP($C216,'4. PY Ending Balances'!$C:$J,8,FALSE),0)-IFERROR(VLOOKUP($C216,'1. Rpt 18s (non-CSU)'!$H:$T,13,FALSE),0)</f>
        <v>0</v>
      </c>
    </row>
    <row r="217" spans="1:10" x14ac:dyDescent="0.2">
      <c r="A217" s="34" t="s">
        <v>309</v>
      </c>
      <c r="B217" s="34" t="s">
        <v>312</v>
      </c>
      <c r="C217" s="263" t="s">
        <v>5889</v>
      </c>
      <c r="D217" s="191">
        <f>IFERROR(VLOOKUP($C217,'4. PY Ending Balances'!$C:$J,2,FALSE),0)-IFERROR(VLOOKUP($C217,'1. Rpt 18s (non-CSU)'!$H:$T,7,FALSE),0)</f>
        <v>0</v>
      </c>
      <c r="E217" s="191">
        <f>IFERROR(VLOOKUP($C217,'4. PY Ending Balances'!$C:$J,3,FALSE),0)-IFERROR(VLOOKUP($C217,'1. Rpt 18s (non-CSU)'!$H:$T,8,FALSE),0)</f>
        <v>0</v>
      </c>
      <c r="F217" s="191">
        <f>IFERROR(VLOOKUP($C217,'4. PY Ending Balances'!$C:$J,4,FALSE),0)-IFERROR(VLOOKUP($C217,'1. Rpt 18s (non-CSU)'!$H:$T,9,FALSE),0)</f>
        <v>0</v>
      </c>
      <c r="G217" s="192">
        <f>IFERROR(VLOOKUP($C217,'4. PY Ending Balances'!$C:$J,5,FALSE),0)-IFERROR(VLOOKUP($C217,'1. Rpt 18s (non-CSU)'!$H:$T,10,FALSE),0)</f>
        <v>0</v>
      </c>
      <c r="H217" s="643">
        <f>IFERROR(VLOOKUP($C217,'4. PY Ending Balances'!$C:$J,6,FALSE),0)-IFERROR(VLOOKUP($C217,'1. Rpt 18s (non-CSU)'!$H:$T,11,FALSE),0)</f>
        <v>0</v>
      </c>
      <c r="I217" s="643">
        <f>IFERROR(VLOOKUP($C217,'4. PY Ending Balances'!$C:$J,7,FALSE),0)-IFERROR(VLOOKUP($C217,'1. Rpt 18s (non-CSU)'!$H:$T,12,FALSE),0)</f>
        <v>0</v>
      </c>
      <c r="J217" s="648">
        <f>IFERROR(VLOOKUP($C217,'4. PY Ending Balances'!$C:$J,8,FALSE),0)-IFERROR(VLOOKUP($C217,'1. Rpt 18s (non-CSU)'!$H:$T,13,FALSE),0)</f>
        <v>0</v>
      </c>
    </row>
    <row r="218" spans="1:10" x14ac:dyDescent="0.2">
      <c r="A218" s="34" t="s">
        <v>309</v>
      </c>
      <c r="B218" s="35" t="s">
        <v>313</v>
      </c>
      <c r="C218" s="263" t="s">
        <v>5890</v>
      </c>
      <c r="D218" s="191">
        <f>IFERROR(VLOOKUP($C218,'4. PY Ending Balances'!$C:$J,2,FALSE),0)-IFERROR(VLOOKUP($C218,'1. Rpt 18s (non-CSU)'!$H:$T,7,FALSE),0)</f>
        <v>0</v>
      </c>
      <c r="E218" s="191">
        <f>IFERROR(VLOOKUP($C218,'4. PY Ending Balances'!$C:$J,3,FALSE),0)-IFERROR(VLOOKUP($C218,'1. Rpt 18s (non-CSU)'!$H:$T,8,FALSE),0)</f>
        <v>0</v>
      </c>
      <c r="F218" s="191">
        <f>IFERROR(VLOOKUP($C218,'4. PY Ending Balances'!$C:$J,4,FALSE),0)-IFERROR(VLOOKUP($C218,'1. Rpt 18s (non-CSU)'!$H:$T,9,FALSE),0)</f>
        <v>0</v>
      </c>
      <c r="G218" s="192">
        <f>IFERROR(VLOOKUP($C218,'4. PY Ending Balances'!$C:$J,5,FALSE),0)-IFERROR(VLOOKUP($C218,'1. Rpt 18s (non-CSU)'!$H:$T,10,FALSE),0)</f>
        <v>0</v>
      </c>
      <c r="H218" s="643">
        <f>IFERROR(VLOOKUP($C218,'4. PY Ending Balances'!$C:$J,6,FALSE),0)-IFERROR(VLOOKUP($C218,'1. Rpt 18s (non-CSU)'!$H:$T,11,FALSE),0)</f>
        <v>0</v>
      </c>
      <c r="I218" s="643">
        <f>IFERROR(VLOOKUP($C218,'4. PY Ending Balances'!$C:$J,7,FALSE),0)-IFERROR(VLOOKUP($C218,'1. Rpt 18s (non-CSU)'!$H:$T,12,FALSE),0)</f>
        <v>0</v>
      </c>
      <c r="J218" s="648">
        <f>IFERROR(VLOOKUP($C218,'4. PY Ending Balances'!$C:$J,8,FALSE),0)-IFERROR(VLOOKUP($C218,'1. Rpt 18s (non-CSU)'!$H:$T,13,FALSE),0)</f>
        <v>0</v>
      </c>
    </row>
    <row r="219" spans="1:10" x14ac:dyDescent="0.2">
      <c r="A219" s="34" t="s">
        <v>309</v>
      </c>
      <c r="B219" s="35" t="s">
        <v>314</v>
      </c>
      <c r="C219" s="263" t="s">
        <v>5891</v>
      </c>
      <c r="D219" s="191">
        <f>IFERROR(VLOOKUP($C219,'4. PY Ending Balances'!$C:$J,2,FALSE),0)-IFERROR(VLOOKUP($C219,'1. Rpt 18s (non-CSU)'!$H:$T,7,FALSE),0)</f>
        <v>0</v>
      </c>
      <c r="E219" s="191">
        <f>IFERROR(VLOOKUP($C219,'4. PY Ending Balances'!$C:$J,3,FALSE),0)-IFERROR(VLOOKUP($C219,'1. Rpt 18s (non-CSU)'!$H:$T,8,FALSE),0)</f>
        <v>0</v>
      </c>
      <c r="F219" s="191">
        <f>IFERROR(VLOOKUP($C219,'4. PY Ending Balances'!$C:$J,4,FALSE),0)-IFERROR(VLOOKUP($C219,'1. Rpt 18s (non-CSU)'!$H:$T,9,FALSE),0)</f>
        <v>0</v>
      </c>
      <c r="G219" s="192">
        <f>IFERROR(VLOOKUP($C219,'4. PY Ending Balances'!$C:$J,5,FALSE),0)-IFERROR(VLOOKUP($C219,'1. Rpt 18s (non-CSU)'!$H:$T,10,FALSE),0)</f>
        <v>0</v>
      </c>
      <c r="H219" s="643">
        <f>IFERROR(VLOOKUP($C219,'4. PY Ending Balances'!$C:$J,6,FALSE),0)-IFERROR(VLOOKUP($C219,'1. Rpt 18s (non-CSU)'!$H:$T,11,FALSE),0)</f>
        <v>0</v>
      </c>
      <c r="I219" s="643">
        <f>IFERROR(VLOOKUP($C219,'4. PY Ending Balances'!$C:$J,7,FALSE),0)-IFERROR(VLOOKUP($C219,'1. Rpt 18s (non-CSU)'!$H:$T,12,FALSE),0)</f>
        <v>0</v>
      </c>
      <c r="J219" s="648">
        <f>IFERROR(VLOOKUP($C219,'4. PY Ending Balances'!$C:$J,8,FALSE),0)-IFERROR(VLOOKUP($C219,'1. Rpt 18s (non-CSU)'!$H:$T,13,FALSE),0)</f>
        <v>0</v>
      </c>
    </row>
    <row r="220" spans="1:10" x14ac:dyDescent="0.2">
      <c r="A220" s="34" t="s">
        <v>309</v>
      </c>
      <c r="B220" s="32" t="s">
        <v>315</v>
      </c>
      <c r="C220" s="263" t="s">
        <v>5892</v>
      </c>
      <c r="D220" s="191">
        <f>IFERROR(VLOOKUP($C220,'4. PY Ending Balances'!$C:$J,2,FALSE),0)-IFERROR(VLOOKUP($C220,'1. Rpt 18s (non-CSU)'!$H:$T,7,FALSE),0)</f>
        <v>0</v>
      </c>
      <c r="E220" s="191">
        <f>IFERROR(VLOOKUP($C220,'4. PY Ending Balances'!$C:$J,3,FALSE),0)-IFERROR(VLOOKUP($C220,'1. Rpt 18s (non-CSU)'!$H:$T,8,FALSE),0)</f>
        <v>0</v>
      </c>
      <c r="F220" s="191">
        <f>IFERROR(VLOOKUP($C220,'4. PY Ending Balances'!$C:$J,4,FALSE),0)-IFERROR(VLOOKUP($C220,'1. Rpt 18s (non-CSU)'!$H:$T,9,FALSE),0)</f>
        <v>0</v>
      </c>
      <c r="G220" s="192">
        <f>IFERROR(VLOOKUP($C220,'4. PY Ending Balances'!$C:$J,5,FALSE),0)-IFERROR(VLOOKUP($C220,'1. Rpt 18s (non-CSU)'!$H:$T,10,FALSE),0)</f>
        <v>0</v>
      </c>
      <c r="H220" s="643">
        <f>IFERROR(VLOOKUP($C220,'4. PY Ending Balances'!$C:$J,6,FALSE),0)-IFERROR(VLOOKUP($C220,'1. Rpt 18s (non-CSU)'!$H:$T,11,FALSE),0)</f>
        <v>0</v>
      </c>
      <c r="I220" s="643">
        <f>IFERROR(VLOOKUP($C220,'4. PY Ending Balances'!$C:$J,7,FALSE),0)-IFERROR(VLOOKUP($C220,'1. Rpt 18s (non-CSU)'!$H:$T,12,FALSE),0)</f>
        <v>0</v>
      </c>
      <c r="J220" s="648">
        <f>IFERROR(VLOOKUP($C220,'4. PY Ending Balances'!$C:$J,8,FALSE),0)-IFERROR(VLOOKUP($C220,'1. Rpt 18s (non-CSU)'!$H:$T,13,FALSE),0)</f>
        <v>0</v>
      </c>
    </row>
    <row r="221" spans="1:10" x14ac:dyDescent="0.2">
      <c r="A221" s="34" t="s">
        <v>309</v>
      </c>
      <c r="B221" s="32" t="s">
        <v>316</v>
      </c>
      <c r="C221" s="263" t="s">
        <v>5893</v>
      </c>
      <c r="D221" s="191">
        <f>IFERROR(VLOOKUP($C221,'4. PY Ending Balances'!$C:$J,2,FALSE),0)-IFERROR(VLOOKUP($C221,'1. Rpt 18s (non-CSU)'!$H:$T,7,FALSE),0)</f>
        <v>0</v>
      </c>
      <c r="E221" s="191">
        <f>IFERROR(VLOOKUP($C221,'4. PY Ending Balances'!$C:$J,3,FALSE),0)-IFERROR(VLOOKUP($C221,'1. Rpt 18s (non-CSU)'!$H:$T,8,FALSE),0)</f>
        <v>0</v>
      </c>
      <c r="F221" s="191">
        <f>IFERROR(VLOOKUP($C221,'4. PY Ending Balances'!$C:$J,4,FALSE),0)-IFERROR(VLOOKUP($C221,'1. Rpt 18s (non-CSU)'!$H:$T,9,FALSE),0)</f>
        <v>0</v>
      </c>
      <c r="G221" s="192">
        <f>IFERROR(VLOOKUP($C221,'4. PY Ending Balances'!$C:$J,5,FALSE),0)-IFERROR(VLOOKUP($C221,'1. Rpt 18s (non-CSU)'!$H:$T,10,FALSE),0)</f>
        <v>0</v>
      </c>
      <c r="H221" s="643">
        <f>IFERROR(VLOOKUP($C221,'4. PY Ending Balances'!$C:$J,6,FALSE),0)-IFERROR(VLOOKUP($C221,'1. Rpt 18s (non-CSU)'!$H:$T,11,FALSE),0)</f>
        <v>0</v>
      </c>
      <c r="I221" s="643">
        <f>IFERROR(VLOOKUP($C221,'4. PY Ending Balances'!$C:$J,7,FALSE),0)-IFERROR(VLOOKUP($C221,'1. Rpt 18s (non-CSU)'!$H:$T,12,FALSE),0)</f>
        <v>0</v>
      </c>
      <c r="J221" s="648">
        <f>IFERROR(VLOOKUP($C221,'4. PY Ending Balances'!$C:$J,8,FALSE),0)-IFERROR(VLOOKUP($C221,'1. Rpt 18s (non-CSU)'!$H:$T,13,FALSE),0)</f>
        <v>0</v>
      </c>
    </row>
    <row r="222" spans="1:10" x14ac:dyDescent="0.2">
      <c r="A222" s="34" t="s">
        <v>309</v>
      </c>
      <c r="B222" s="34" t="s">
        <v>139</v>
      </c>
      <c r="C222" s="263" t="s">
        <v>5894</v>
      </c>
      <c r="D222" s="191">
        <f>IFERROR(VLOOKUP($C222,'4. PY Ending Balances'!$C:$J,2,FALSE),0)-IFERROR(VLOOKUP($C222,'1. Rpt 18s (non-CSU)'!$H:$T,7,FALSE),0)</f>
        <v>0</v>
      </c>
      <c r="E222" s="191">
        <f>IFERROR(VLOOKUP($C222,'4. PY Ending Balances'!$C:$J,3,FALSE),0)-IFERROR(VLOOKUP($C222,'1. Rpt 18s (non-CSU)'!$H:$T,8,FALSE),0)</f>
        <v>0</v>
      </c>
      <c r="F222" s="191">
        <f>IFERROR(VLOOKUP($C222,'4. PY Ending Balances'!$C:$J,4,FALSE),0)-IFERROR(VLOOKUP($C222,'1. Rpt 18s (non-CSU)'!$H:$T,9,FALSE),0)</f>
        <v>0</v>
      </c>
      <c r="G222" s="192">
        <f>IFERROR(VLOOKUP($C222,'4. PY Ending Balances'!$C:$J,5,FALSE),0)-IFERROR(VLOOKUP($C222,'1. Rpt 18s (non-CSU)'!$H:$T,10,FALSE),0)</f>
        <v>0</v>
      </c>
      <c r="H222" s="643">
        <f>IFERROR(VLOOKUP($C222,'4. PY Ending Balances'!$C:$J,6,FALSE),0)-IFERROR(VLOOKUP($C222,'1. Rpt 18s (non-CSU)'!$H:$T,11,FALSE),0)</f>
        <v>0</v>
      </c>
      <c r="I222" s="643">
        <f>IFERROR(VLOOKUP($C222,'4. PY Ending Balances'!$C:$J,7,FALSE),0)-IFERROR(VLOOKUP($C222,'1. Rpt 18s (non-CSU)'!$H:$T,12,FALSE),0)</f>
        <v>0</v>
      </c>
      <c r="J222" s="648">
        <f>IFERROR(VLOOKUP($C222,'4. PY Ending Balances'!$C:$J,8,FALSE),0)-IFERROR(VLOOKUP($C222,'1. Rpt 18s (non-CSU)'!$H:$T,13,FALSE),0)</f>
        <v>0</v>
      </c>
    </row>
    <row r="223" spans="1:10" x14ac:dyDescent="0.2">
      <c r="A223" s="34" t="s">
        <v>317</v>
      </c>
      <c r="B223" s="34" t="s">
        <v>13</v>
      </c>
      <c r="C223" s="263" t="s">
        <v>5895</v>
      </c>
      <c r="D223" s="191">
        <f>IFERROR(VLOOKUP($C223,'4. PY Ending Balances'!$C:$J,2,FALSE),0)-IFERROR(VLOOKUP($C223,'1. Rpt 18s (non-CSU)'!$H:$T,7,FALSE),0)</f>
        <v>0</v>
      </c>
      <c r="E223" s="191">
        <f>IFERROR(VLOOKUP($C223,'4. PY Ending Balances'!$C:$J,3,FALSE),0)-IFERROR(VLOOKUP($C223,'1. Rpt 18s (non-CSU)'!$H:$T,8,FALSE),0)</f>
        <v>0</v>
      </c>
      <c r="F223" s="191">
        <f>IFERROR(VLOOKUP($C223,'4. PY Ending Balances'!$C:$J,4,FALSE),0)-IFERROR(VLOOKUP($C223,'1. Rpt 18s (non-CSU)'!$H:$T,9,FALSE),0)</f>
        <v>0</v>
      </c>
      <c r="G223" s="192">
        <f>IFERROR(VLOOKUP($C223,'4. PY Ending Balances'!$C:$J,5,FALSE),0)-IFERROR(VLOOKUP($C223,'1. Rpt 18s (non-CSU)'!$H:$T,10,FALSE),0)</f>
        <v>0</v>
      </c>
      <c r="H223" s="643">
        <f>IFERROR(VLOOKUP($C223,'4. PY Ending Balances'!$C:$J,6,FALSE),0)-IFERROR(VLOOKUP($C223,'1. Rpt 18s (non-CSU)'!$H:$T,11,FALSE),0)</f>
        <v>0</v>
      </c>
      <c r="I223" s="643">
        <f>IFERROR(VLOOKUP($C223,'4. PY Ending Balances'!$C:$J,7,FALSE),0)-IFERROR(VLOOKUP($C223,'1. Rpt 18s (non-CSU)'!$H:$T,12,FALSE),0)</f>
        <v>0</v>
      </c>
      <c r="J223" s="648">
        <f>IFERROR(VLOOKUP($C223,'4. PY Ending Balances'!$C:$J,8,FALSE),0)-IFERROR(VLOOKUP($C223,'1. Rpt 18s (non-CSU)'!$H:$T,13,FALSE),0)</f>
        <v>0</v>
      </c>
    </row>
    <row r="224" spans="1:10" x14ac:dyDescent="0.2">
      <c r="A224" s="34" t="s">
        <v>317</v>
      </c>
      <c r="B224" s="34" t="s">
        <v>318</v>
      </c>
      <c r="C224" s="263" t="s">
        <v>5896</v>
      </c>
      <c r="D224" s="191">
        <f>IFERROR(VLOOKUP($C224,'4. PY Ending Balances'!$C:$J,2,FALSE),0)-IFERROR(VLOOKUP($C224,'1. Rpt 18s (non-CSU)'!$H:$T,7,FALSE),0)</f>
        <v>0</v>
      </c>
      <c r="E224" s="191">
        <f>IFERROR(VLOOKUP($C224,'4. PY Ending Balances'!$C:$J,3,FALSE),0)-IFERROR(VLOOKUP($C224,'1. Rpt 18s (non-CSU)'!$H:$T,8,FALSE),0)</f>
        <v>0</v>
      </c>
      <c r="F224" s="191">
        <f>IFERROR(VLOOKUP($C224,'4. PY Ending Balances'!$C:$J,4,FALSE),0)-IFERROR(VLOOKUP($C224,'1. Rpt 18s (non-CSU)'!$H:$T,9,FALSE),0)</f>
        <v>0</v>
      </c>
      <c r="G224" s="192">
        <f>IFERROR(VLOOKUP($C224,'4. PY Ending Balances'!$C:$J,5,FALSE),0)-IFERROR(VLOOKUP($C224,'1. Rpt 18s (non-CSU)'!$H:$T,10,FALSE),0)</f>
        <v>0</v>
      </c>
      <c r="H224" s="643">
        <f>IFERROR(VLOOKUP($C224,'4. PY Ending Balances'!$C:$J,6,FALSE),0)-IFERROR(VLOOKUP($C224,'1. Rpt 18s (non-CSU)'!$H:$T,11,FALSE),0)</f>
        <v>0</v>
      </c>
      <c r="I224" s="643">
        <f>IFERROR(VLOOKUP($C224,'4. PY Ending Balances'!$C:$J,7,FALSE),0)-IFERROR(VLOOKUP($C224,'1. Rpt 18s (non-CSU)'!$H:$T,12,FALSE),0)</f>
        <v>0</v>
      </c>
      <c r="J224" s="648">
        <f>IFERROR(VLOOKUP($C224,'4. PY Ending Balances'!$C:$J,8,FALSE),0)-IFERROR(VLOOKUP($C224,'1. Rpt 18s (non-CSU)'!$H:$T,13,FALSE),0)</f>
        <v>0</v>
      </c>
    </row>
    <row r="225" spans="1:10" x14ac:dyDescent="0.2">
      <c r="A225" s="276" t="s">
        <v>317</v>
      </c>
      <c r="B225" s="276" t="s">
        <v>139</v>
      </c>
      <c r="C225" s="263" t="s">
        <v>5897</v>
      </c>
      <c r="D225" s="191">
        <f>IFERROR(VLOOKUP($C225,'4. PY Ending Balances'!$C:$J,2,FALSE),0)-IFERROR(VLOOKUP($C225,'1. Rpt 18s (non-CSU)'!$H:$T,7,FALSE),0)</f>
        <v>0</v>
      </c>
      <c r="E225" s="191">
        <f>IFERROR(VLOOKUP($C225,'4. PY Ending Balances'!$C:$J,3,FALSE),0)-IFERROR(VLOOKUP($C225,'1. Rpt 18s (non-CSU)'!$H:$T,8,FALSE),0)</f>
        <v>0</v>
      </c>
      <c r="F225" s="191">
        <f>IFERROR(VLOOKUP($C225,'4. PY Ending Balances'!$C:$J,4,FALSE),0)-IFERROR(VLOOKUP($C225,'1. Rpt 18s (non-CSU)'!$H:$T,9,FALSE),0)</f>
        <v>0</v>
      </c>
      <c r="G225" s="192">
        <f>IFERROR(VLOOKUP($C225,'4. PY Ending Balances'!$C:$J,5,FALSE),0)-IFERROR(VLOOKUP($C225,'1. Rpt 18s (non-CSU)'!$H:$T,10,FALSE),0)</f>
        <v>0</v>
      </c>
      <c r="H225" s="643">
        <f>IFERROR(VLOOKUP($C225,'4. PY Ending Balances'!$C:$J,6,FALSE),0)-IFERROR(VLOOKUP($C225,'1. Rpt 18s (non-CSU)'!$H:$T,11,FALSE),0)</f>
        <v>0</v>
      </c>
      <c r="I225" s="643">
        <f>IFERROR(VLOOKUP($C225,'4. PY Ending Balances'!$C:$J,7,FALSE),0)-IFERROR(VLOOKUP($C225,'1. Rpt 18s (non-CSU)'!$H:$T,12,FALSE),0)</f>
        <v>0</v>
      </c>
      <c r="J225" s="648">
        <f>IFERROR(VLOOKUP($C225,'4. PY Ending Balances'!$C:$J,8,FALSE),0)-IFERROR(VLOOKUP($C225,'1. Rpt 18s (non-CSU)'!$H:$T,13,FALSE),0)</f>
        <v>0</v>
      </c>
    </row>
    <row r="226" spans="1:10" x14ac:dyDescent="0.2">
      <c r="A226" s="276" t="s">
        <v>320</v>
      </c>
      <c r="B226" s="276" t="s">
        <v>13</v>
      </c>
      <c r="C226" s="263" t="s">
        <v>5898</v>
      </c>
      <c r="D226" s="191">
        <f>IFERROR(VLOOKUP($C226,'4. PY Ending Balances'!$C:$J,2,FALSE),0)-IFERROR(VLOOKUP($C226,'1. Rpt 18s (non-CSU)'!$H:$T,7,FALSE),0)</f>
        <v>0</v>
      </c>
      <c r="E226" s="191">
        <f>IFERROR(VLOOKUP($C226,'4. PY Ending Balances'!$C:$J,3,FALSE),0)-IFERROR(VLOOKUP($C226,'1. Rpt 18s (non-CSU)'!$H:$T,8,FALSE),0)</f>
        <v>0</v>
      </c>
      <c r="F226" s="191">
        <f>IFERROR(VLOOKUP($C226,'4. PY Ending Balances'!$C:$J,4,FALSE),0)-IFERROR(VLOOKUP($C226,'1. Rpt 18s (non-CSU)'!$H:$T,9,FALSE),0)</f>
        <v>0</v>
      </c>
      <c r="G226" s="192">
        <f>IFERROR(VLOOKUP($C226,'4. PY Ending Balances'!$C:$J,5,FALSE),0)-IFERROR(VLOOKUP($C226,'1. Rpt 18s (non-CSU)'!$H:$T,10,FALSE),0)</f>
        <v>0</v>
      </c>
      <c r="H226" s="643">
        <f>IFERROR(VLOOKUP($C226,'4. PY Ending Balances'!$C:$J,6,FALSE),0)-IFERROR(VLOOKUP($C226,'1. Rpt 18s (non-CSU)'!$H:$T,11,FALSE),0)</f>
        <v>0</v>
      </c>
      <c r="I226" s="643">
        <f>IFERROR(VLOOKUP($C226,'4. PY Ending Balances'!$C:$J,7,FALSE),0)-IFERROR(VLOOKUP($C226,'1. Rpt 18s (non-CSU)'!$H:$T,12,FALSE),0)</f>
        <v>0</v>
      </c>
      <c r="J226" s="648">
        <f>IFERROR(VLOOKUP($C226,'4. PY Ending Balances'!$C:$J,8,FALSE),0)-IFERROR(VLOOKUP($C226,'1. Rpt 18s (non-CSU)'!$H:$T,13,FALSE),0)</f>
        <v>0</v>
      </c>
    </row>
    <row r="227" spans="1:10" x14ac:dyDescent="0.2">
      <c r="A227" s="276" t="s">
        <v>320</v>
      </c>
      <c r="B227" s="276" t="s">
        <v>321</v>
      </c>
      <c r="C227" s="263" t="s">
        <v>5899</v>
      </c>
      <c r="D227" s="191">
        <f>IFERROR(VLOOKUP($C227,'4. PY Ending Balances'!$C:$J,2,FALSE),0)-IFERROR(VLOOKUP($C227,'1. Rpt 18s (non-CSU)'!$H:$T,7,FALSE),0)</f>
        <v>0</v>
      </c>
      <c r="E227" s="191">
        <f>IFERROR(VLOOKUP($C227,'4. PY Ending Balances'!$C:$J,3,FALSE),0)-IFERROR(VLOOKUP($C227,'1. Rpt 18s (non-CSU)'!$H:$T,8,FALSE),0)</f>
        <v>0</v>
      </c>
      <c r="F227" s="191">
        <f>IFERROR(VLOOKUP($C227,'4. PY Ending Balances'!$C:$J,4,FALSE),0)-IFERROR(VLOOKUP($C227,'1. Rpt 18s (non-CSU)'!$H:$T,9,FALSE),0)</f>
        <v>0</v>
      </c>
      <c r="G227" s="192">
        <f>IFERROR(VLOOKUP($C227,'4. PY Ending Balances'!$C:$J,5,FALSE),0)-IFERROR(VLOOKUP($C227,'1. Rpt 18s (non-CSU)'!$H:$T,10,FALSE),0)</f>
        <v>0</v>
      </c>
      <c r="H227" s="643">
        <f>IFERROR(VLOOKUP($C227,'4. PY Ending Balances'!$C:$J,6,FALSE),0)-IFERROR(VLOOKUP($C227,'1. Rpt 18s (non-CSU)'!$H:$T,11,FALSE),0)</f>
        <v>0</v>
      </c>
      <c r="I227" s="643">
        <f>IFERROR(VLOOKUP($C227,'4. PY Ending Balances'!$C:$J,7,FALSE),0)-IFERROR(VLOOKUP($C227,'1. Rpt 18s (non-CSU)'!$H:$T,12,FALSE),0)</f>
        <v>0</v>
      </c>
      <c r="J227" s="648">
        <f>IFERROR(VLOOKUP($C227,'4. PY Ending Balances'!$C:$J,8,FALSE),0)-IFERROR(VLOOKUP($C227,'1. Rpt 18s (non-CSU)'!$H:$T,13,FALSE),0)</f>
        <v>0</v>
      </c>
    </row>
    <row r="228" spans="1:10" x14ac:dyDescent="0.2">
      <c r="A228" s="276" t="s">
        <v>320</v>
      </c>
      <c r="B228" s="276" t="s">
        <v>322</v>
      </c>
      <c r="C228" s="263" t="s">
        <v>5900</v>
      </c>
      <c r="D228" s="191">
        <f>IFERROR(VLOOKUP($C228,'4. PY Ending Balances'!$C:$J,2,FALSE),0)-IFERROR(VLOOKUP($C228,'1. Rpt 18s (non-CSU)'!$H:$T,7,FALSE),0)</f>
        <v>0</v>
      </c>
      <c r="E228" s="191">
        <f>IFERROR(VLOOKUP($C228,'4. PY Ending Balances'!$C:$J,3,FALSE),0)-IFERROR(VLOOKUP($C228,'1. Rpt 18s (non-CSU)'!$H:$T,8,FALSE),0)</f>
        <v>0</v>
      </c>
      <c r="F228" s="191">
        <f>IFERROR(VLOOKUP($C228,'4. PY Ending Balances'!$C:$J,4,FALSE),0)-IFERROR(VLOOKUP($C228,'1. Rpt 18s (non-CSU)'!$H:$T,9,FALSE),0)</f>
        <v>0</v>
      </c>
      <c r="G228" s="192">
        <f>IFERROR(VLOOKUP($C228,'4. PY Ending Balances'!$C:$J,5,FALSE),0)-IFERROR(VLOOKUP($C228,'1. Rpt 18s (non-CSU)'!$H:$T,10,FALSE),0)</f>
        <v>0</v>
      </c>
      <c r="H228" s="643">
        <f>IFERROR(VLOOKUP($C228,'4. PY Ending Balances'!$C:$J,6,FALSE),0)-IFERROR(VLOOKUP($C228,'1. Rpt 18s (non-CSU)'!$H:$T,11,FALSE),0)</f>
        <v>0</v>
      </c>
      <c r="I228" s="643">
        <f>IFERROR(VLOOKUP($C228,'4. PY Ending Balances'!$C:$J,7,FALSE),0)-IFERROR(VLOOKUP($C228,'1. Rpt 18s (non-CSU)'!$H:$T,12,FALSE),0)</f>
        <v>0</v>
      </c>
      <c r="J228" s="648">
        <f>IFERROR(VLOOKUP($C228,'4. PY Ending Balances'!$C:$J,8,FALSE),0)-IFERROR(VLOOKUP($C228,'1. Rpt 18s (non-CSU)'!$H:$T,13,FALSE),0)</f>
        <v>0</v>
      </c>
    </row>
    <row r="229" spans="1:10" x14ac:dyDescent="0.2">
      <c r="A229" s="276" t="s">
        <v>323</v>
      </c>
      <c r="B229" s="276" t="s">
        <v>324</v>
      </c>
      <c r="C229" s="263" t="s">
        <v>5901</v>
      </c>
      <c r="D229" s="191">
        <f>IFERROR(VLOOKUP($C229,'4. PY Ending Balances'!$C:$J,2,FALSE),0)-IFERROR(VLOOKUP($C229,'1. Rpt 18s (non-CSU)'!$H:$T,7,FALSE),0)</f>
        <v>0</v>
      </c>
      <c r="E229" s="191">
        <f>IFERROR(VLOOKUP($C229,'4. PY Ending Balances'!$C:$J,3,FALSE),0)-IFERROR(VLOOKUP($C229,'1. Rpt 18s (non-CSU)'!$H:$T,8,FALSE),0)</f>
        <v>0</v>
      </c>
      <c r="F229" s="191">
        <f>IFERROR(VLOOKUP($C229,'4. PY Ending Balances'!$C:$J,4,FALSE),0)-IFERROR(VLOOKUP($C229,'1. Rpt 18s (non-CSU)'!$H:$T,9,FALSE),0)</f>
        <v>0</v>
      </c>
      <c r="G229" s="192">
        <f>IFERROR(VLOOKUP($C229,'4. PY Ending Balances'!$C:$J,5,FALSE),0)-IFERROR(VLOOKUP($C229,'1. Rpt 18s (non-CSU)'!$H:$T,10,FALSE),0)</f>
        <v>0</v>
      </c>
      <c r="H229" s="643">
        <f>IFERROR(VLOOKUP($C229,'4. PY Ending Balances'!$C:$J,6,FALSE),0)-IFERROR(VLOOKUP($C229,'1. Rpt 18s (non-CSU)'!$H:$T,11,FALSE),0)</f>
        <v>0</v>
      </c>
      <c r="I229" s="643">
        <f>IFERROR(VLOOKUP($C229,'4. PY Ending Balances'!$C:$J,7,FALSE),0)-IFERROR(VLOOKUP($C229,'1. Rpt 18s (non-CSU)'!$H:$T,12,FALSE),0)</f>
        <v>0</v>
      </c>
      <c r="J229" s="648">
        <f>IFERROR(VLOOKUP($C229,'4. PY Ending Balances'!$C:$J,8,FALSE),0)-IFERROR(VLOOKUP($C229,'1. Rpt 18s (non-CSU)'!$H:$T,13,FALSE),0)</f>
        <v>0</v>
      </c>
    </row>
    <row r="230" spans="1:10" x14ac:dyDescent="0.2">
      <c r="A230" s="276" t="s">
        <v>323</v>
      </c>
      <c r="B230" s="276" t="s">
        <v>13</v>
      </c>
      <c r="C230" s="263" t="s">
        <v>5902</v>
      </c>
      <c r="D230" s="191">
        <f>IFERROR(VLOOKUP($C230,'4. PY Ending Balances'!$C:$J,2,FALSE),0)-IFERROR(VLOOKUP($C230,'1. Rpt 18s (non-CSU)'!$H:$T,7,FALSE),0)</f>
        <v>0</v>
      </c>
      <c r="E230" s="191">
        <f>IFERROR(VLOOKUP($C230,'4. PY Ending Balances'!$C:$J,3,FALSE),0)-IFERROR(VLOOKUP($C230,'1. Rpt 18s (non-CSU)'!$H:$T,8,FALSE),0)</f>
        <v>0</v>
      </c>
      <c r="F230" s="191">
        <f>IFERROR(VLOOKUP($C230,'4. PY Ending Balances'!$C:$J,4,FALSE),0)-IFERROR(VLOOKUP($C230,'1. Rpt 18s (non-CSU)'!$H:$T,9,FALSE),0)</f>
        <v>0</v>
      </c>
      <c r="G230" s="192">
        <f>IFERROR(VLOOKUP($C230,'4. PY Ending Balances'!$C:$J,5,FALSE),0)-IFERROR(VLOOKUP($C230,'1. Rpt 18s (non-CSU)'!$H:$T,10,FALSE),0)</f>
        <v>0</v>
      </c>
      <c r="H230" s="643">
        <f>IFERROR(VLOOKUP($C230,'4. PY Ending Balances'!$C:$J,6,FALSE),0)-IFERROR(VLOOKUP($C230,'1. Rpt 18s (non-CSU)'!$H:$T,11,FALSE),0)</f>
        <v>0</v>
      </c>
      <c r="I230" s="643">
        <f>IFERROR(VLOOKUP($C230,'4. PY Ending Balances'!$C:$J,7,FALSE),0)-IFERROR(VLOOKUP($C230,'1. Rpt 18s (non-CSU)'!$H:$T,12,FALSE),0)</f>
        <v>0</v>
      </c>
      <c r="J230" s="648">
        <f>IFERROR(VLOOKUP($C230,'4. PY Ending Balances'!$C:$J,8,FALSE),0)-IFERROR(VLOOKUP($C230,'1. Rpt 18s (non-CSU)'!$H:$T,13,FALSE),0)</f>
        <v>0</v>
      </c>
    </row>
    <row r="231" spans="1:10" x14ac:dyDescent="0.2">
      <c r="A231" s="276" t="s">
        <v>323</v>
      </c>
      <c r="B231" s="276" t="s">
        <v>16</v>
      </c>
      <c r="C231" s="263" t="s">
        <v>5903</v>
      </c>
      <c r="D231" s="191">
        <f>IFERROR(VLOOKUP($C231,'4. PY Ending Balances'!$C:$J,2,FALSE),0)-IFERROR(VLOOKUP($C231,'1. Rpt 18s (non-CSU)'!$H:$T,7,FALSE),0)</f>
        <v>0</v>
      </c>
      <c r="E231" s="191">
        <f>IFERROR(VLOOKUP($C231,'4. PY Ending Balances'!$C:$J,3,FALSE),0)-IFERROR(VLOOKUP($C231,'1. Rpt 18s (non-CSU)'!$H:$T,8,FALSE),0)</f>
        <v>0</v>
      </c>
      <c r="F231" s="191">
        <f>IFERROR(VLOOKUP($C231,'4. PY Ending Balances'!$C:$J,4,FALSE),0)-IFERROR(VLOOKUP($C231,'1. Rpt 18s (non-CSU)'!$H:$T,9,FALSE),0)</f>
        <v>0</v>
      </c>
      <c r="G231" s="192">
        <f>IFERROR(VLOOKUP($C231,'4. PY Ending Balances'!$C:$J,5,FALSE),0)-IFERROR(VLOOKUP($C231,'1. Rpt 18s (non-CSU)'!$H:$T,10,FALSE),0)</f>
        <v>0</v>
      </c>
      <c r="H231" s="643">
        <f>IFERROR(VLOOKUP($C231,'4. PY Ending Balances'!$C:$J,6,FALSE),0)-IFERROR(VLOOKUP($C231,'1. Rpt 18s (non-CSU)'!$H:$T,11,FALSE),0)</f>
        <v>0</v>
      </c>
      <c r="I231" s="643">
        <f>IFERROR(VLOOKUP($C231,'4. PY Ending Balances'!$C:$J,7,FALSE),0)-IFERROR(VLOOKUP($C231,'1. Rpt 18s (non-CSU)'!$H:$T,12,FALSE),0)</f>
        <v>0</v>
      </c>
      <c r="J231" s="648">
        <f>IFERROR(VLOOKUP($C231,'4. PY Ending Balances'!$C:$J,8,FALSE),0)-IFERROR(VLOOKUP($C231,'1. Rpt 18s (non-CSU)'!$H:$T,13,FALSE),0)</f>
        <v>0</v>
      </c>
    </row>
    <row r="232" spans="1:10" x14ac:dyDescent="0.2">
      <c r="A232" s="276" t="s">
        <v>323</v>
      </c>
      <c r="B232" s="276" t="s">
        <v>26</v>
      </c>
      <c r="C232" s="263" t="s">
        <v>5904</v>
      </c>
      <c r="D232" s="191">
        <f>IFERROR(VLOOKUP($C232,'4. PY Ending Balances'!$C:$J,2,FALSE),0)-IFERROR(VLOOKUP($C232,'1. Rpt 18s (non-CSU)'!$H:$T,7,FALSE),0)</f>
        <v>0</v>
      </c>
      <c r="E232" s="191">
        <f>IFERROR(VLOOKUP($C232,'4. PY Ending Balances'!$C:$J,3,FALSE),0)-IFERROR(VLOOKUP($C232,'1. Rpt 18s (non-CSU)'!$H:$T,8,FALSE),0)</f>
        <v>0</v>
      </c>
      <c r="F232" s="191">
        <f>IFERROR(VLOOKUP($C232,'4. PY Ending Balances'!$C:$J,4,FALSE),0)-IFERROR(VLOOKUP($C232,'1. Rpt 18s (non-CSU)'!$H:$T,9,FALSE),0)</f>
        <v>0</v>
      </c>
      <c r="G232" s="192">
        <f>IFERROR(VLOOKUP($C232,'4. PY Ending Balances'!$C:$J,5,FALSE),0)-IFERROR(VLOOKUP($C232,'1. Rpt 18s (non-CSU)'!$H:$T,10,FALSE),0)</f>
        <v>0</v>
      </c>
      <c r="H232" s="643">
        <f>IFERROR(VLOOKUP($C232,'4. PY Ending Balances'!$C:$J,6,FALSE),0)-IFERROR(VLOOKUP($C232,'1. Rpt 18s (non-CSU)'!$H:$T,11,FALSE),0)</f>
        <v>0</v>
      </c>
      <c r="I232" s="643">
        <f>IFERROR(VLOOKUP($C232,'4. PY Ending Balances'!$C:$J,7,FALSE),0)-IFERROR(VLOOKUP($C232,'1. Rpt 18s (non-CSU)'!$H:$T,12,FALSE),0)</f>
        <v>0</v>
      </c>
      <c r="J232" s="648">
        <f>IFERROR(VLOOKUP($C232,'4. PY Ending Balances'!$C:$J,8,FALSE),0)-IFERROR(VLOOKUP($C232,'1. Rpt 18s (non-CSU)'!$H:$T,13,FALSE),0)</f>
        <v>0</v>
      </c>
    </row>
    <row r="233" spans="1:10" x14ac:dyDescent="0.2">
      <c r="A233" s="276" t="s">
        <v>323</v>
      </c>
      <c r="B233" s="276" t="s">
        <v>325</v>
      </c>
      <c r="C233" s="263" t="s">
        <v>5905</v>
      </c>
      <c r="D233" s="191">
        <f>IFERROR(VLOOKUP($C233,'4. PY Ending Balances'!$C:$J,2,FALSE),0)-IFERROR(VLOOKUP($C233,'1. Rpt 18s (non-CSU)'!$H:$T,7,FALSE),0)</f>
        <v>0</v>
      </c>
      <c r="E233" s="191">
        <f>IFERROR(VLOOKUP($C233,'4. PY Ending Balances'!$C:$J,3,FALSE),0)-IFERROR(VLOOKUP($C233,'1. Rpt 18s (non-CSU)'!$H:$T,8,FALSE),0)</f>
        <v>0</v>
      </c>
      <c r="F233" s="191">
        <f>IFERROR(VLOOKUP($C233,'4. PY Ending Balances'!$C:$J,4,FALSE),0)-IFERROR(VLOOKUP($C233,'1. Rpt 18s (non-CSU)'!$H:$T,9,FALSE),0)</f>
        <v>0</v>
      </c>
      <c r="G233" s="192">
        <f>IFERROR(VLOOKUP($C233,'4. PY Ending Balances'!$C:$J,5,FALSE),0)-IFERROR(VLOOKUP($C233,'1. Rpt 18s (non-CSU)'!$H:$T,10,FALSE),0)</f>
        <v>0</v>
      </c>
      <c r="H233" s="643">
        <f>IFERROR(VLOOKUP($C233,'4. PY Ending Balances'!$C:$J,6,FALSE),0)-IFERROR(VLOOKUP($C233,'1. Rpt 18s (non-CSU)'!$H:$T,11,FALSE),0)</f>
        <v>0</v>
      </c>
      <c r="I233" s="643">
        <f>IFERROR(VLOOKUP($C233,'4. PY Ending Balances'!$C:$J,7,FALSE),0)-IFERROR(VLOOKUP($C233,'1. Rpt 18s (non-CSU)'!$H:$T,12,FALSE),0)</f>
        <v>0</v>
      </c>
      <c r="J233" s="648">
        <f>IFERROR(VLOOKUP($C233,'4. PY Ending Balances'!$C:$J,8,FALSE),0)-IFERROR(VLOOKUP($C233,'1. Rpt 18s (non-CSU)'!$H:$T,13,FALSE),0)</f>
        <v>0</v>
      </c>
    </row>
    <row r="234" spans="1:10" x14ac:dyDescent="0.2">
      <c r="A234" s="276" t="s">
        <v>323</v>
      </c>
      <c r="B234" s="275" t="s">
        <v>326</v>
      </c>
      <c r="C234" s="263" t="s">
        <v>5906</v>
      </c>
      <c r="D234" s="191">
        <f>IFERROR(VLOOKUP($C234,'4. PY Ending Balances'!$C:$J,2,FALSE),0)-IFERROR(VLOOKUP($C234,'1. Rpt 18s (non-CSU)'!$H:$T,7,FALSE),0)</f>
        <v>0</v>
      </c>
      <c r="E234" s="191">
        <f>IFERROR(VLOOKUP($C234,'4. PY Ending Balances'!$C:$J,3,FALSE),0)-IFERROR(VLOOKUP($C234,'1. Rpt 18s (non-CSU)'!$H:$T,8,FALSE),0)</f>
        <v>0</v>
      </c>
      <c r="F234" s="191">
        <f>IFERROR(VLOOKUP($C234,'4. PY Ending Balances'!$C:$J,4,FALSE),0)-IFERROR(VLOOKUP($C234,'1. Rpt 18s (non-CSU)'!$H:$T,9,FALSE),0)</f>
        <v>0</v>
      </c>
      <c r="G234" s="192">
        <f>IFERROR(VLOOKUP($C234,'4. PY Ending Balances'!$C:$J,5,FALSE),0)-IFERROR(VLOOKUP($C234,'1. Rpt 18s (non-CSU)'!$H:$T,10,FALSE),0)</f>
        <v>0</v>
      </c>
      <c r="H234" s="643">
        <f>IFERROR(VLOOKUP($C234,'4. PY Ending Balances'!$C:$J,6,FALSE),0)-IFERROR(VLOOKUP($C234,'1. Rpt 18s (non-CSU)'!$H:$T,11,FALSE),0)</f>
        <v>0</v>
      </c>
      <c r="I234" s="643">
        <f>IFERROR(VLOOKUP($C234,'4. PY Ending Balances'!$C:$J,7,FALSE),0)-IFERROR(VLOOKUP($C234,'1. Rpt 18s (non-CSU)'!$H:$T,12,FALSE),0)</f>
        <v>0</v>
      </c>
      <c r="J234" s="648">
        <f>IFERROR(VLOOKUP($C234,'4. PY Ending Balances'!$C:$J,8,FALSE),0)-IFERROR(VLOOKUP($C234,'1. Rpt 18s (non-CSU)'!$H:$T,13,FALSE),0)</f>
        <v>0</v>
      </c>
    </row>
    <row r="235" spans="1:10" x14ac:dyDescent="0.2">
      <c r="A235" s="276" t="s">
        <v>323</v>
      </c>
      <c r="B235" s="276" t="s">
        <v>321</v>
      </c>
      <c r="C235" s="263" t="s">
        <v>5907</v>
      </c>
      <c r="D235" s="191">
        <f>IFERROR(VLOOKUP($C235,'4. PY Ending Balances'!$C:$J,2,FALSE),0)-IFERROR(VLOOKUP($C235,'1. Rpt 18s (non-CSU)'!$H:$T,7,FALSE),0)</f>
        <v>0</v>
      </c>
      <c r="E235" s="191">
        <f>IFERROR(VLOOKUP($C235,'4. PY Ending Balances'!$C:$J,3,FALSE),0)-IFERROR(VLOOKUP($C235,'1. Rpt 18s (non-CSU)'!$H:$T,8,FALSE),0)</f>
        <v>0</v>
      </c>
      <c r="F235" s="191">
        <f>IFERROR(VLOOKUP($C235,'4. PY Ending Balances'!$C:$J,4,FALSE),0)-IFERROR(VLOOKUP($C235,'1. Rpt 18s (non-CSU)'!$H:$T,9,FALSE),0)</f>
        <v>0</v>
      </c>
      <c r="G235" s="192">
        <f>IFERROR(VLOOKUP($C235,'4. PY Ending Balances'!$C:$J,5,FALSE),0)-IFERROR(VLOOKUP($C235,'1. Rpt 18s (non-CSU)'!$H:$T,10,FALSE),0)</f>
        <v>0</v>
      </c>
      <c r="H235" s="643">
        <f>IFERROR(VLOOKUP($C235,'4. PY Ending Balances'!$C:$J,6,FALSE),0)-IFERROR(VLOOKUP($C235,'1. Rpt 18s (non-CSU)'!$H:$T,11,FALSE),0)</f>
        <v>0</v>
      </c>
      <c r="I235" s="643">
        <f>IFERROR(VLOOKUP($C235,'4. PY Ending Balances'!$C:$J,7,FALSE),0)-IFERROR(VLOOKUP($C235,'1. Rpt 18s (non-CSU)'!$H:$T,12,FALSE),0)</f>
        <v>0</v>
      </c>
      <c r="J235" s="648">
        <f>IFERROR(VLOOKUP($C235,'4. PY Ending Balances'!$C:$J,8,FALSE),0)-IFERROR(VLOOKUP($C235,'1. Rpt 18s (non-CSU)'!$H:$T,13,FALSE),0)</f>
        <v>0</v>
      </c>
    </row>
    <row r="236" spans="1:10" x14ac:dyDescent="0.2">
      <c r="A236" s="276" t="s">
        <v>323</v>
      </c>
      <c r="B236" s="276" t="s">
        <v>327</v>
      </c>
      <c r="C236" s="263" t="s">
        <v>5908</v>
      </c>
      <c r="D236" s="191">
        <f>IFERROR(VLOOKUP($C236,'4. PY Ending Balances'!$C:$J,2,FALSE),0)-IFERROR(VLOOKUP($C236,'1. Rpt 18s (non-CSU)'!$H:$T,7,FALSE),0)</f>
        <v>0</v>
      </c>
      <c r="E236" s="191">
        <f>IFERROR(VLOOKUP($C236,'4. PY Ending Balances'!$C:$J,3,FALSE),0)-IFERROR(VLOOKUP($C236,'1. Rpt 18s (non-CSU)'!$H:$T,8,FALSE),0)</f>
        <v>0</v>
      </c>
      <c r="F236" s="191">
        <f>IFERROR(VLOOKUP($C236,'4. PY Ending Balances'!$C:$J,4,FALSE),0)-IFERROR(VLOOKUP($C236,'1. Rpt 18s (non-CSU)'!$H:$T,9,FALSE),0)</f>
        <v>0</v>
      </c>
      <c r="G236" s="192">
        <f>IFERROR(VLOOKUP($C236,'4. PY Ending Balances'!$C:$J,5,FALSE),0)-IFERROR(VLOOKUP($C236,'1. Rpt 18s (non-CSU)'!$H:$T,10,FALSE),0)</f>
        <v>0</v>
      </c>
      <c r="H236" s="643">
        <f>IFERROR(VLOOKUP($C236,'4. PY Ending Balances'!$C:$J,6,FALSE),0)-IFERROR(VLOOKUP($C236,'1. Rpt 18s (non-CSU)'!$H:$T,11,FALSE),0)</f>
        <v>0</v>
      </c>
      <c r="I236" s="643">
        <f>IFERROR(VLOOKUP($C236,'4. PY Ending Balances'!$C:$J,7,FALSE),0)-IFERROR(VLOOKUP($C236,'1. Rpt 18s (non-CSU)'!$H:$T,12,FALSE),0)</f>
        <v>0</v>
      </c>
      <c r="J236" s="648">
        <f>IFERROR(VLOOKUP($C236,'4. PY Ending Balances'!$C:$J,8,FALSE),0)-IFERROR(VLOOKUP($C236,'1. Rpt 18s (non-CSU)'!$H:$T,13,FALSE),0)</f>
        <v>0</v>
      </c>
    </row>
    <row r="237" spans="1:10" x14ac:dyDescent="0.2">
      <c r="A237" s="276" t="s">
        <v>323</v>
      </c>
      <c r="B237" s="276" t="s">
        <v>33</v>
      </c>
      <c r="C237" s="263" t="s">
        <v>5909</v>
      </c>
      <c r="D237" s="191">
        <f>IFERROR(VLOOKUP($C237,'4. PY Ending Balances'!$C:$J,2,FALSE),0)-IFERROR(VLOOKUP($C237,'1. Rpt 18s (non-CSU)'!$H:$T,7,FALSE),0)</f>
        <v>0</v>
      </c>
      <c r="E237" s="191">
        <f>IFERROR(VLOOKUP($C237,'4. PY Ending Balances'!$C:$J,3,FALSE),0)-IFERROR(VLOOKUP($C237,'1. Rpt 18s (non-CSU)'!$H:$T,8,FALSE),0)</f>
        <v>0</v>
      </c>
      <c r="F237" s="191">
        <f>IFERROR(VLOOKUP($C237,'4. PY Ending Balances'!$C:$J,4,FALSE),0)-IFERROR(VLOOKUP($C237,'1. Rpt 18s (non-CSU)'!$H:$T,9,FALSE),0)</f>
        <v>0</v>
      </c>
      <c r="G237" s="192">
        <f>IFERROR(VLOOKUP($C237,'4. PY Ending Balances'!$C:$J,5,FALSE),0)-IFERROR(VLOOKUP($C237,'1. Rpt 18s (non-CSU)'!$H:$T,10,FALSE),0)</f>
        <v>0</v>
      </c>
      <c r="H237" s="643">
        <f>IFERROR(VLOOKUP($C237,'4. PY Ending Balances'!$C:$J,6,FALSE),0)-IFERROR(VLOOKUP($C237,'1. Rpt 18s (non-CSU)'!$H:$T,11,FALSE),0)</f>
        <v>0</v>
      </c>
      <c r="I237" s="643">
        <f>IFERROR(VLOOKUP($C237,'4. PY Ending Balances'!$C:$J,7,FALSE),0)-IFERROR(VLOOKUP($C237,'1. Rpt 18s (non-CSU)'!$H:$T,12,FALSE),0)</f>
        <v>0</v>
      </c>
      <c r="J237" s="648">
        <f>IFERROR(VLOOKUP($C237,'4. PY Ending Balances'!$C:$J,8,FALSE),0)-IFERROR(VLOOKUP($C237,'1. Rpt 18s (non-CSU)'!$H:$T,13,FALSE),0)</f>
        <v>0</v>
      </c>
    </row>
    <row r="238" spans="1:10" x14ac:dyDescent="0.2">
      <c r="A238" s="276" t="s">
        <v>323</v>
      </c>
      <c r="B238" s="276" t="s">
        <v>322</v>
      </c>
      <c r="C238" s="263" t="s">
        <v>5910</v>
      </c>
      <c r="D238" s="191">
        <f>IFERROR(VLOOKUP($C238,'4. PY Ending Balances'!$C:$J,2,FALSE),0)-IFERROR(VLOOKUP($C238,'1. Rpt 18s (non-CSU)'!$H:$T,7,FALSE),0)</f>
        <v>0</v>
      </c>
      <c r="E238" s="191">
        <f>IFERROR(VLOOKUP($C238,'4. PY Ending Balances'!$C:$J,3,FALSE),0)-IFERROR(VLOOKUP($C238,'1. Rpt 18s (non-CSU)'!$H:$T,8,FALSE),0)</f>
        <v>0</v>
      </c>
      <c r="F238" s="191">
        <f>IFERROR(VLOOKUP($C238,'4. PY Ending Balances'!$C:$J,4,FALSE),0)-IFERROR(VLOOKUP($C238,'1. Rpt 18s (non-CSU)'!$H:$T,9,FALSE),0)</f>
        <v>0</v>
      </c>
      <c r="G238" s="192">
        <f>IFERROR(VLOOKUP($C238,'4. PY Ending Balances'!$C:$J,5,FALSE),0)-IFERROR(VLOOKUP($C238,'1. Rpt 18s (non-CSU)'!$H:$T,10,FALSE),0)</f>
        <v>0</v>
      </c>
      <c r="H238" s="643">
        <f>IFERROR(VLOOKUP($C238,'4. PY Ending Balances'!$C:$J,6,FALSE),0)-IFERROR(VLOOKUP($C238,'1. Rpt 18s (non-CSU)'!$H:$T,11,FALSE),0)</f>
        <v>0</v>
      </c>
      <c r="I238" s="643">
        <f>IFERROR(VLOOKUP($C238,'4. PY Ending Balances'!$C:$J,7,FALSE),0)-IFERROR(VLOOKUP($C238,'1. Rpt 18s (non-CSU)'!$H:$T,12,FALSE),0)</f>
        <v>0</v>
      </c>
      <c r="J238" s="648">
        <f>IFERROR(VLOOKUP($C238,'4. PY Ending Balances'!$C:$J,8,FALSE),0)-IFERROR(VLOOKUP($C238,'1. Rpt 18s (non-CSU)'!$H:$T,13,FALSE),0)</f>
        <v>0</v>
      </c>
    </row>
    <row r="239" spans="1:10" x14ac:dyDescent="0.2">
      <c r="A239" s="34" t="s">
        <v>323</v>
      </c>
      <c r="B239" s="34" t="s">
        <v>328</v>
      </c>
      <c r="C239" s="263" t="s">
        <v>5911</v>
      </c>
      <c r="D239" s="191">
        <f>IFERROR(VLOOKUP($C239,'4. PY Ending Balances'!$C:$J,2,FALSE),0)-IFERROR(VLOOKUP($C239,'1. Rpt 18s (non-CSU)'!$H:$T,7,FALSE),0)</f>
        <v>0</v>
      </c>
      <c r="E239" s="191">
        <f>IFERROR(VLOOKUP($C239,'4. PY Ending Balances'!$C:$J,3,FALSE),0)-IFERROR(VLOOKUP($C239,'1. Rpt 18s (non-CSU)'!$H:$T,8,FALSE),0)</f>
        <v>0</v>
      </c>
      <c r="F239" s="191">
        <f>IFERROR(VLOOKUP($C239,'4. PY Ending Balances'!$C:$J,4,FALSE),0)-IFERROR(VLOOKUP($C239,'1. Rpt 18s (non-CSU)'!$H:$T,9,FALSE),0)</f>
        <v>0</v>
      </c>
      <c r="G239" s="192">
        <f>IFERROR(VLOOKUP($C239,'4. PY Ending Balances'!$C:$J,5,FALSE),0)-IFERROR(VLOOKUP($C239,'1. Rpt 18s (non-CSU)'!$H:$T,10,FALSE),0)</f>
        <v>0</v>
      </c>
      <c r="H239" s="643">
        <f>IFERROR(VLOOKUP($C239,'4. PY Ending Balances'!$C:$J,6,FALSE),0)-IFERROR(VLOOKUP($C239,'1. Rpt 18s (non-CSU)'!$H:$T,11,FALSE),0)</f>
        <v>0</v>
      </c>
      <c r="I239" s="643">
        <f>IFERROR(VLOOKUP($C239,'4. PY Ending Balances'!$C:$J,7,FALSE),0)-IFERROR(VLOOKUP($C239,'1. Rpt 18s (non-CSU)'!$H:$T,12,FALSE),0)</f>
        <v>0</v>
      </c>
      <c r="J239" s="648">
        <f>IFERROR(VLOOKUP($C239,'4. PY Ending Balances'!$C:$J,8,FALSE),0)-IFERROR(VLOOKUP($C239,'1. Rpt 18s (non-CSU)'!$H:$T,13,FALSE),0)</f>
        <v>0</v>
      </c>
    </row>
    <row r="240" spans="1:10" x14ac:dyDescent="0.2">
      <c r="A240" s="276" t="s">
        <v>323</v>
      </c>
      <c r="B240" s="276" t="s">
        <v>329</v>
      </c>
      <c r="C240" s="263" t="s">
        <v>5912</v>
      </c>
      <c r="D240" s="191">
        <f>IFERROR(VLOOKUP($C240,'4. PY Ending Balances'!$C:$J,2,FALSE),0)-IFERROR(VLOOKUP($C240,'1. Rpt 18s (non-CSU)'!$H:$T,7,FALSE),0)</f>
        <v>0</v>
      </c>
      <c r="E240" s="191">
        <f>IFERROR(VLOOKUP($C240,'4. PY Ending Balances'!$C:$J,3,FALSE),0)-IFERROR(VLOOKUP($C240,'1. Rpt 18s (non-CSU)'!$H:$T,8,FALSE),0)</f>
        <v>0</v>
      </c>
      <c r="F240" s="191">
        <f>IFERROR(VLOOKUP($C240,'4. PY Ending Balances'!$C:$J,4,FALSE),0)-IFERROR(VLOOKUP($C240,'1. Rpt 18s (non-CSU)'!$H:$T,9,FALSE),0)</f>
        <v>0</v>
      </c>
      <c r="G240" s="192">
        <f>IFERROR(VLOOKUP($C240,'4. PY Ending Balances'!$C:$J,5,FALSE),0)-IFERROR(VLOOKUP($C240,'1. Rpt 18s (non-CSU)'!$H:$T,10,FALSE),0)</f>
        <v>0</v>
      </c>
      <c r="H240" s="643">
        <f>IFERROR(VLOOKUP($C240,'4. PY Ending Balances'!$C:$J,6,FALSE),0)-IFERROR(VLOOKUP($C240,'1. Rpt 18s (non-CSU)'!$H:$T,11,FALSE),0)</f>
        <v>0</v>
      </c>
      <c r="I240" s="643">
        <f>IFERROR(VLOOKUP($C240,'4. PY Ending Balances'!$C:$J,7,FALSE),0)-IFERROR(VLOOKUP($C240,'1. Rpt 18s (non-CSU)'!$H:$T,12,FALSE),0)</f>
        <v>0</v>
      </c>
      <c r="J240" s="648">
        <f>IFERROR(VLOOKUP($C240,'4. PY Ending Balances'!$C:$J,8,FALSE),0)-IFERROR(VLOOKUP($C240,'1. Rpt 18s (non-CSU)'!$H:$T,13,FALSE),0)</f>
        <v>0</v>
      </c>
    </row>
    <row r="241" spans="1:10" x14ac:dyDescent="0.2">
      <c r="A241" s="276" t="s">
        <v>323</v>
      </c>
      <c r="B241" s="276" t="s">
        <v>43</v>
      </c>
      <c r="C241" s="263" t="s">
        <v>5913</v>
      </c>
      <c r="D241" s="191">
        <f>IFERROR(VLOOKUP($C241,'4. PY Ending Balances'!$C:$J,2,FALSE),0)-IFERROR(VLOOKUP($C241,'1. Rpt 18s (non-CSU)'!$H:$T,7,FALSE),0)</f>
        <v>0</v>
      </c>
      <c r="E241" s="191">
        <f>IFERROR(VLOOKUP($C241,'4. PY Ending Balances'!$C:$J,3,FALSE),0)-IFERROR(VLOOKUP($C241,'1. Rpt 18s (non-CSU)'!$H:$T,8,FALSE),0)</f>
        <v>0</v>
      </c>
      <c r="F241" s="191">
        <f>IFERROR(VLOOKUP($C241,'4. PY Ending Balances'!$C:$J,4,FALSE),0)-IFERROR(VLOOKUP($C241,'1. Rpt 18s (non-CSU)'!$H:$T,9,FALSE),0)</f>
        <v>0</v>
      </c>
      <c r="G241" s="192">
        <f>IFERROR(VLOOKUP($C241,'4. PY Ending Balances'!$C:$J,5,FALSE),0)-IFERROR(VLOOKUP($C241,'1. Rpt 18s (non-CSU)'!$H:$T,10,FALSE),0)</f>
        <v>0</v>
      </c>
      <c r="H241" s="643">
        <f>IFERROR(VLOOKUP($C241,'4. PY Ending Balances'!$C:$J,6,FALSE),0)-IFERROR(VLOOKUP($C241,'1. Rpt 18s (non-CSU)'!$H:$T,11,FALSE),0)</f>
        <v>0</v>
      </c>
      <c r="I241" s="643">
        <f>IFERROR(VLOOKUP($C241,'4. PY Ending Balances'!$C:$J,7,FALSE),0)-IFERROR(VLOOKUP($C241,'1. Rpt 18s (non-CSU)'!$H:$T,12,FALSE),0)</f>
        <v>0</v>
      </c>
      <c r="J241" s="648">
        <f>IFERROR(VLOOKUP($C241,'4. PY Ending Balances'!$C:$J,8,FALSE),0)-IFERROR(VLOOKUP($C241,'1. Rpt 18s (non-CSU)'!$H:$T,13,FALSE),0)</f>
        <v>0</v>
      </c>
    </row>
    <row r="242" spans="1:10" x14ac:dyDescent="0.2">
      <c r="A242" s="276" t="s">
        <v>323</v>
      </c>
      <c r="B242" s="276" t="s">
        <v>330</v>
      </c>
      <c r="C242" s="263" t="s">
        <v>5914</v>
      </c>
      <c r="D242" s="191">
        <f>IFERROR(VLOOKUP($C242,'4. PY Ending Balances'!$C:$J,2,FALSE),0)-IFERROR(VLOOKUP($C242,'1. Rpt 18s (non-CSU)'!$H:$T,7,FALSE),0)</f>
        <v>0</v>
      </c>
      <c r="E242" s="191">
        <f>IFERROR(VLOOKUP($C242,'4. PY Ending Balances'!$C:$J,3,FALSE),0)-IFERROR(VLOOKUP($C242,'1. Rpt 18s (non-CSU)'!$H:$T,8,FALSE),0)</f>
        <v>0</v>
      </c>
      <c r="F242" s="191">
        <f>IFERROR(VLOOKUP($C242,'4. PY Ending Balances'!$C:$J,4,FALSE),0)-IFERROR(VLOOKUP($C242,'1. Rpt 18s (non-CSU)'!$H:$T,9,FALSE),0)</f>
        <v>0</v>
      </c>
      <c r="G242" s="192">
        <f>IFERROR(VLOOKUP($C242,'4. PY Ending Balances'!$C:$J,5,FALSE),0)-IFERROR(VLOOKUP($C242,'1. Rpt 18s (non-CSU)'!$H:$T,10,FALSE),0)</f>
        <v>0</v>
      </c>
      <c r="H242" s="643">
        <f>IFERROR(VLOOKUP($C242,'4. PY Ending Balances'!$C:$J,6,FALSE),0)-IFERROR(VLOOKUP($C242,'1. Rpt 18s (non-CSU)'!$H:$T,11,FALSE),0)</f>
        <v>0</v>
      </c>
      <c r="I242" s="643">
        <f>IFERROR(VLOOKUP($C242,'4. PY Ending Balances'!$C:$J,7,FALSE),0)-IFERROR(VLOOKUP($C242,'1. Rpt 18s (non-CSU)'!$H:$T,12,FALSE),0)</f>
        <v>0</v>
      </c>
      <c r="J242" s="648">
        <f>IFERROR(VLOOKUP($C242,'4. PY Ending Balances'!$C:$J,8,FALSE),0)-IFERROR(VLOOKUP($C242,'1. Rpt 18s (non-CSU)'!$H:$T,13,FALSE),0)</f>
        <v>0</v>
      </c>
    </row>
    <row r="243" spans="1:10" x14ac:dyDescent="0.2">
      <c r="A243" s="276" t="s">
        <v>323</v>
      </c>
      <c r="B243" s="276" t="s">
        <v>61</v>
      </c>
      <c r="C243" s="263" t="s">
        <v>5915</v>
      </c>
      <c r="D243" s="191">
        <f>IFERROR(VLOOKUP($C243,'4. PY Ending Balances'!$C:$J,2,FALSE),0)-IFERROR(VLOOKUP($C243,'1. Rpt 18s (non-CSU)'!$H:$T,7,FALSE),0)</f>
        <v>0</v>
      </c>
      <c r="E243" s="191">
        <f>IFERROR(VLOOKUP($C243,'4. PY Ending Balances'!$C:$J,3,FALSE),0)-IFERROR(VLOOKUP($C243,'1. Rpt 18s (non-CSU)'!$H:$T,8,FALSE),0)</f>
        <v>0</v>
      </c>
      <c r="F243" s="191">
        <f>IFERROR(VLOOKUP($C243,'4. PY Ending Balances'!$C:$J,4,FALSE),0)-IFERROR(VLOOKUP($C243,'1. Rpt 18s (non-CSU)'!$H:$T,9,FALSE),0)</f>
        <v>0</v>
      </c>
      <c r="G243" s="192">
        <f>IFERROR(VLOOKUP($C243,'4. PY Ending Balances'!$C:$J,5,FALSE),0)-IFERROR(VLOOKUP($C243,'1. Rpt 18s (non-CSU)'!$H:$T,10,FALSE),0)</f>
        <v>0</v>
      </c>
      <c r="H243" s="643">
        <f>IFERROR(VLOOKUP($C243,'4. PY Ending Balances'!$C:$J,6,FALSE),0)-IFERROR(VLOOKUP($C243,'1. Rpt 18s (non-CSU)'!$H:$T,11,FALSE),0)</f>
        <v>0</v>
      </c>
      <c r="I243" s="643">
        <f>IFERROR(VLOOKUP($C243,'4. PY Ending Balances'!$C:$J,7,FALSE),0)-IFERROR(VLOOKUP($C243,'1. Rpt 18s (non-CSU)'!$H:$T,12,FALSE),0)</f>
        <v>0</v>
      </c>
      <c r="J243" s="648">
        <f>IFERROR(VLOOKUP($C243,'4. PY Ending Balances'!$C:$J,8,FALSE),0)-IFERROR(VLOOKUP($C243,'1. Rpt 18s (non-CSU)'!$H:$T,13,FALSE),0)</f>
        <v>0</v>
      </c>
    </row>
    <row r="244" spans="1:10" x14ac:dyDescent="0.2">
      <c r="A244" s="276" t="s">
        <v>323</v>
      </c>
      <c r="B244" s="276" t="s">
        <v>63</v>
      </c>
      <c r="C244" s="263" t="s">
        <v>5916</v>
      </c>
      <c r="D244" s="191">
        <f>IFERROR(VLOOKUP($C244,'4. PY Ending Balances'!$C:$J,2,FALSE),0)-IFERROR(VLOOKUP($C244,'1. Rpt 18s (non-CSU)'!$H:$T,7,FALSE),0)</f>
        <v>0</v>
      </c>
      <c r="E244" s="191">
        <f>IFERROR(VLOOKUP($C244,'4. PY Ending Balances'!$C:$J,3,FALSE),0)-IFERROR(VLOOKUP($C244,'1. Rpt 18s (non-CSU)'!$H:$T,8,FALSE),0)</f>
        <v>0</v>
      </c>
      <c r="F244" s="191">
        <f>IFERROR(VLOOKUP($C244,'4. PY Ending Balances'!$C:$J,4,FALSE),0)-IFERROR(VLOOKUP($C244,'1. Rpt 18s (non-CSU)'!$H:$T,9,FALSE),0)</f>
        <v>0</v>
      </c>
      <c r="G244" s="192">
        <f>IFERROR(VLOOKUP($C244,'4. PY Ending Balances'!$C:$J,5,FALSE),0)-IFERROR(VLOOKUP($C244,'1. Rpt 18s (non-CSU)'!$H:$T,10,FALSE),0)</f>
        <v>0</v>
      </c>
      <c r="H244" s="643">
        <f>IFERROR(VLOOKUP($C244,'4. PY Ending Balances'!$C:$J,6,FALSE),0)-IFERROR(VLOOKUP($C244,'1. Rpt 18s (non-CSU)'!$H:$T,11,FALSE),0)</f>
        <v>0</v>
      </c>
      <c r="I244" s="643">
        <f>IFERROR(VLOOKUP($C244,'4. PY Ending Balances'!$C:$J,7,FALSE),0)-IFERROR(VLOOKUP($C244,'1. Rpt 18s (non-CSU)'!$H:$T,12,FALSE),0)</f>
        <v>0</v>
      </c>
      <c r="J244" s="648">
        <f>IFERROR(VLOOKUP($C244,'4. PY Ending Balances'!$C:$J,8,FALSE),0)-IFERROR(VLOOKUP($C244,'1. Rpt 18s (non-CSU)'!$H:$T,13,FALSE),0)</f>
        <v>0</v>
      </c>
    </row>
    <row r="245" spans="1:10" x14ac:dyDescent="0.2">
      <c r="A245" s="34" t="s">
        <v>323</v>
      </c>
      <c r="B245" s="34" t="s">
        <v>331</v>
      </c>
      <c r="C245" s="263" t="s">
        <v>5917</v>
      </c>
      <c r="D245" s="191">
        <f>IFERROR(VLOOKUP($C245,'4. PY Ending Balances'!$C:$J,2,FALSE),0)-IFERROR(VLOOKUP($C245,'1. Rpt 18s (non-CSU)'!$H:$T,7,FALSE),0)</f>
        <v>0</v>
      </c>
      <c r="E245" s="191">
        <f>IFERROR(VLOOKUP($C245,'4. PY Ending Balances'!$C:$J,3,FALSE),0)-IFERROR(VLOOKUP($C245,'1. Rpt 18s (non-CSU)'!$H:$T,8,FALSE),0)</f>
        <v>0</v>
      </c>
      <c r="F245" s="191">
        <f>IFERROR(VLOOKUP($C245,'4. PY Ending Balances'!$C:$J,4,FALSE),0)-IFERROR(VLOOKUP($C245,'1. Rpt 18s (non-CSU)'!$H:$T,9,FALSE),0)</f>
        <v>0</v>
      </c>
      <c r="G245" s="192">
        <f>IFERROR(VLOOKUP($C245,'4. PY Ending Balances'!$C:$J,5,FALSE),0)-IFERROR(VLOOKUP($C245,'1. Rpt 18s (non-CSU)'!$H:$T,10,FALSE),0)</f>
        <v>0</v>
      </c>
      <c r="H245" s="643">
        <f>IFERROR(VLOOKUP($C245,'4. PY Ending Balances'!$C:$J,6,FALSE),0)-IFERROR(VLOOKUP($C245,'1. Rpt 18s (non-CSU)'!$H:$T,11,FALSE),0)</f>
        <v>0</v>
      </c>
      <c r="I245" s="643">
        <f>IFERROR(VLOOKUP($C245,'4. PY Ending Balances'!$C:$J,7,FALSE),0)-IFERROR(VLOOKUP($C245,'1. Rpt 18s (non-CSU)'!$H:$T,12,FALSE),0)</f>
        <v>0</v>
      </c>
      <c r="J245" s="648">
        <f>IFERROR(VLOOKUP($C245,'4. PY Ending Balances'!$C:$J,8,FALSE),0)-IFERROR(VLOOKUP($C245,'1. Rpt 18s (non-CSU)'!$H:$T,13,FALSE),0)</f>
        <v>0</v>
      </c>
    </row>
    <row r="246" spans="1:10" x14ac:dyDescent="0.2">
      <c r="A246" s="34" t="s">
        <v>323</v>
      </c>
      <c r="B246" s="34" t="s">
        <v>332</v>
      </c>
      <c r="C246" s="263" t="s">
        <v>5918</v>
      </c>
      <c r="D246" s="191">
        <f>IFERROR(VLOOKUP($C246,'4. PY Ending Balances'!$C:$J,2,FALSE),0)-IFERROR(VLOOKUP($C246,'1. Rpt 18s (non-CSU)'!$H:$T,7,FALSE),0)</f>
        <v>0</v>
      </c>
      <c r="E246" s="191">
        <f>IFERROR(VLOOKUP($C246,'4. PY Ending Balances'!$C:$J,3,FALSE),0)-IFERROR(VLOOKUP($C246,'1. Rpt 18s (non-CSU)'!$H:$T,8,FALSE),0)</f>
        <v>0</v>
      </c>
      <c r="F246" s="191">
        <f>IFERROR(VLOOKUP($C246,'4. PY Ending Balances'!$C:$J,4,FALSE),0)-IFERROR(VLOOKUP($C246,'1. Rpt 18s (non-CSU)'!$H:$T,9,FALSE),0)</f>
        <v>0</v>
      </c>
      <c r="G246" s="192">
        <f>IFERROR(VLOOKUP($C246,'4. PY Ending Balances'!$C:$J,5,FALSE),0)-IFERROR(VLOOKUP($C246,'1. Rpt 18s (non-CSU)'!$H:$T,10,FALSE),0)</f>
        <v>0</v>
      </c>
      <c r="H246" s="643">
        <f>IFERROR(VLOOKUP($C246,'4. PY Ending Balances'!$C:$J,6,FALSE),0)-IFERROR(VLOOKUP($C246,'1. Rpt 18s (non-CSU)'!$H:$T,11,FALSE),0)</f>
        <v>0</v>
      </c>
      <c r="I246" s="643">
        <f>IFERROR(VLOOKUP($C246,'4. PY Ending Balances'!$C:$J,7,FALSE),0)-IFERROR(VLOOKUP($C246,'1. Rpt 18s (non-CSU)'!$H:$T,12,FALSE),0)</f>
        <v>0</v>
      </c>
      <c r="J246" s="648">
        <f>IFERROR(VLOOKUP($C246,'4. PY Ending Balances'!$C:$J,8,FALSE),0)-IFERROR(VLOOKUP($C246,'1. Rpt 18s (non-CSU)'!$H:$T,13,FALSE),0)</f>
        <v>0</v>
      </c>
    </row>
    <row r="247" spans="1:10" x14ac:dyDescent="0.2">
      <c r="A247" s="276" t="s">
        <v>323</v>
      </c>
      <c r="B247" s="276" t="s">
        <v>316</v>
      </c>
      <c r="C247" s="263" t="s">
        <v>5919</v>
      </c>
      <c r="D247" s="191">
        <f>IFERROR(VLOOKUP($C247,'4. PY Ending Balances'!$C:$J,2,FALSE),0)-IFERROR(VLOOKUP($C247,'1. Rpt 18s (non-CSU)'!$H:$T,7,FALSE),0)</f>
        <v>0</v>
      </c>
      <c r="E247" s="191">
        <f>IFERROR(VLOOKUP($C247,'4. PY Ending Balances'!$C:$J,3,FALSE),0)-IFERROR(VLOOKUP($C247,'1. Rpt 18s (non-CSU)'!$H:$T,8,FALSE),0)</f>
        <v>0</v>
      </c>
      <c r="F247" s="191">
        <f>IFERROR(VLOOKUP($C247,'4. PY Ending Balances'!$C:$J,4,FALSE),0)-IFERROR(VLOOKUP($C247,'1. Rpt 18s (non-CSU)'!$H:$T,9,FALSE),0)</f>
        <v>0</v>
      </c>
      <c r="G247" s="192">
        <f>IFERROR(VLOOKUP($C247,'4. PY Ending Balances'!$C:$J,5,FALSE),0)-IFERROR(VLOOKUP($C247,'1. Rpt 18s (non-CSU)'!$H:$T,10,FALSE),0)</f>
        <v>0</v>
      </c>
      <c r="H247" s="643">
        <f>IFERROR(VLOOKUP($C247,'4. PY Ending Balances'!$C:$J,6,FALSE),0)-IFERROR(VLOOKUP($C247,'1. Rpt 18s (non-CSU)'!$H:$T,11,FALSE),0)</f>
        <v>0</v>
      </c>
      <c r="I247" s="643">
        <f>IFERROR(VLOOKUP($C247,'4. PY Ending Balances'!$C:$J,7,FALSE),0)-IFERROR(VLOOKUP($C247,'1. Rpt 18s (non-CSU)'!$H:$T,12,FALSE),0)</f>
        <v>0</v>
      </c>
      <c r="J247" s="648">
        <f>IFERROR(VLOOKUP($C247,'4. PY Ending Balances'!$C:$J,8,FALSE),0)-IFERROR(VLOOKUP($C247,'1. Rpt 18s (non-CSU)'!$H:$T,13,FALSE),0)</f>
        <v>0</v>
      </c>
    </row>
    <row r="248" spans="1:10" x14ac:dyDescent="0.2">
      <c r="A248" s="274" t="s">
        <v>323</v>
      </c>
      <c r="B248" s="274" t="s">
        <v>139</v>
      </c>
      <c r="C248" s="263" t="s">
        <v>5920</v>
      </c>
      <c r="D248" s="191">
        <f>IFERROR(VLOOKUP($C248,'4. PY Ending Balances'!$C:$J,2,FALSE),0)-IFERROR(VLOOKUP($C248,'1. Rpt 18s (non-CSU)'!$H:$T,7,FALSE),0)</f>
        <v>0</v>
      </c>
      <c r="E248" s="191">
        <f>IFERROR(VLOOKUP($C248,'4. PY Ending Balances'!$C:$J,3,FALSE),0)-IFERROR(VLOOKUP($C248,'1. Rpt 18s (non-CSU)'!$H:$T,8,FALSE),0)</f>
        <v>0</v>
      </c>
      <c r="F248" s="191">
        <f>IFERROR(VLOOKUP($C248,'4. PY Ending Balances'!$C:$J,4,FALSE),0)-IFERROR(VLOOKUP($C248,'1. Rpt 18s (non-CSU)'!$H:$T,9,FALSE),0)</f>
        <v>0</v>
      </c>
      <c r="G248" s="192">
        <f>IFERROR(VLOOKUP($C248,'4. PY Ending Balances'!$C:$J,5,FALSE),0)-IFERROR(VLOOKUP($C248,'1. Rpt 18s (non-CSU)'!$H:$T,10,FALSE),0)</f>
        <v>0</v>
      </c>
      <c r="H248" s="643">
        <f>IFERROR(VLOOKUP($C248,'4. PY Ending Balances'!$C:$J,6,FALSE),0)-IFERROR(VLOOKUP($C248,'1. Rpt 18s (non-CSU)'!$H:$T,11,FALSE),0)</f>
        <v>0</v>
      </c>
      <c r="I248" s="643">
        <f>IFERROR(VLOOKUP($C248,'4. PY Ending Balances'!$C:$J,7,FALSE),0)-IFERROR(VLOOKUP($C248,'1. Rpt 18s (non-CSU)'!$H:$T,12,FALSE),0)</f>
        <v>0</v>
      </c>
      <c r="J248" s="648">
        <f>IFERROR(VLOOKUP($C248,'4. PY Ending Balances'!$C:$J,8,FALSE),0)-IFERROR(VLOOKUP($C248,'1. Rpt 18s (non-CSU)'!$H:$T,13,FALSE),0)</f>
        <v>0</v>
      </c>
    </row>
    <row r="249" spans="1:10" x14ac:dyDescent="0.2">
      <c r="A249" s="274" t="s">
        <v>323</v>
      </c>
      <c r="B249" s="274" t="s">
        <v>189</v>
      </c>
      <c r="C249" s="263" t="s">
        <v>5921</v>
      </c>
      <c r="D249" s="191">
        <f>IFERROR(VLOOKUP($C249,'4. PY Ending Balances'!$C:$J,2,FALSE),0)-IFERROR(VLOOKUP($C249,'1. Rpt 18s (non-CSU)'!$H:$T,7,FALSE),0)</f>
        <v>0</v>
      </c>
      <c r="E249" s="191">
        <f>IFERROR(VLOOKUP($C249,'4. PY Ending Balances'!$C:$J,3,FALSE),0)-IFERROR(VLOOKUP($C249,'1. Rpt 18s (non-CSU)'!$H:$T,8,FALSE),0)</f>
        <v>0</v>
      </c>
      <c r="F249" s="191">
        <f>IFERROR(VLOOKUP($C249,'4. PY Ending Balances'!$C:$J,4,FALSE),0)-IFERROR(VLOOKUP($C249,'1. Rpt 18s (non-CSU)'!$H:$T,9,FALSE),0)</f>
        <v>0</v>
      </c>
      <c r="G249" s="192">
        <f>IFERROR(VLOOKUP($C249,'4. PY Ending Balances'!$C:$J,5,FALSE),0)-IFERROR(VLOOKUP($C249,'1. Rpt 18s (non-CSU)'!$H:$T,10,FALSE),0)</f>
        <v>0</v>
      </c>
      <c r="H249" s="643">
        <f>IFERROR(VLOOKUP($C249,'4. PY Ending Balances'!$C:$J,6,FALSE),0)-IFERROR(VLOOKUP($C249,'1. Rpt 18s (non-CSU)'!$H:$T,11,FALSE),0)</f>
        <v>0</v>
      </c>
      <c r="I249" s="643">
        <f>IFERROR(VLOOKUP($C249,'4. PY Ending Balances'!$C:$J,7,FALSE),0)-IFERROR(VLOOKUP($C249,'1. Rpt 18s (non-CSU)'!$H:$T,12,FALSE),0)</f>
        <v>0</v>
      </c>
      <c r="J249" s="648">
        <f>IFERROR(VLOOKUP($C249,'4. PY Ending Balances'!$C:$J,8,FALSE),0)-IFERROR(VLOOKUP($C249,'1. Rpt 18s (non-CSU)'!$H:$T,13,FALSE),0)</f>
        <v>0</v>
      </c>
    </row>
    <row r="250" spans="1:10" x14ac:dyDescent="0.2">
      <c r="A250" s="274" t="s">
        <v>323</v>
      </c>
      <c r="B250" s="274" t="s">
        <v>333</v>
      </c>
      <c r="C250" s="263" t="s">
        <v>5922</v>
      </c>
      <c r="D250" s="191">
        <f>IFERROR(VLOOKUP($C250,'4. PY Ending Balances'!$C:$J,2,FALSE),0)-IFERROR(VLOOKUP($C250,'1. Rpt 18s (non-CSU)'!$H:$T,7,FALSE),0)</f>
        <v>0</v>
      </c>
      <c r="E250" s="191">
        <f>IFERROR(VLOOKUP($C250,'4. PY Ending Balances'!$C:$J,3,FALSE),0)-IFERROR(VLOOKUP($C250,'1. Rpt 18s (non-CSU)'!$H:$T,8,FALSE),0)</f>
        <v>0</v>
      </c>
      <c r="F250" s="191">
        <f>IFERROR(VLOOKUP($C250,'4. PY Ending Balances'!$C:$J,4,FALSE),0)-IFERROR(VLOOKUP($C250,'1. Rpt 18s (non-CSU)'!$H:$T,9,FALSE),0)</f>
        <v>0</v>
      </c>
      <c r="G250" s="192">
        <f>IFERROR(VLOOKUP($C250,'4. PY Ending Balances'!$C:$J,5,FALSE),0)-IFERROR(VLOOKUP($C250,'1. Rpt 18s (non-CSU)'!$H:$T,10,FALSE),0)</f>
        <v>0</v>
      </c>
      <c r="H250" s="643">
        <f>IFERROR(VLOOKUP($C250,'4. PY Ending Balances'!$C:$J,6,FALSE),0)-IFERROR(VLOOKUP($C250,'1. Rpt 18s (non-CSU)'!$H:$T,11,FALSE),0)</f>
        <v>0</v>
      </c>
      <c r="I250" s="643">
        <f>IFERROR(VLOOKUP($C250,'4. PY Ending Balances'!$C:$J,7,FALSE),0)-IFERROR(VLOOKUP($C250,'1. Rpt 18s (non-CSU)'!$H:$T,12,FALSE),0)</f>
        <v>0</v>
      </c>
      <c r="J250" s="648">
        <f>IFERROR(VLOOKUP($C250,'4. PY Ending Balances'!$C:$J,8,FALSE),0)-IFERROR(VLOOKUP($C250,'1. Rpt 18s (non-CSU)'!$H:$T,13,FALSE),0)</f>
        <v>0</v>
      </c>
    </row>
    <row r="251" spans="1:10" x14ac:dyDescent="0.2">
      <c r="A251" s="276" t="s">
        <v>323</v>
      </c>
      <c r="B251" s="274" t="s">
        <v>334</v>
      </c>
      <c r="C251" s="263" t="s">
        <v>5923</v>
      </c>
      <c r="D251" s="191">
        <f>IFERROR(VLOOKUP($C251,'4. PY Ending Balances'!$C:$J,2,FALSE),0)-IFERROR(VLOOKUP($C251,'1. Rpt 18s (non-CSU)'!$H:$T,7,FALSE),0)</f>
        <v>0</v>
      </c>
      <c r="E251" s="191">
        <f>IFERROR(VLOOKUP($C251,'4. PY Ending Balances'!$C:$J,3,FALSE),0)-IFERROR(VLOOKUP($C251,'1. Rpt 18s (non-CSU)'!$H:$T,8,FALSE),0)</f>
        <v>0</v>
      </c>
      <c r="F251" s="191">
        <f>IFERROR(VLOOKUP($C251,'4. PY Ending Balances'!$C:$J,4,FALSE),0)-IFERROR(VLOOKUP($C251,'1. Rpt 18s (non-CSU)'!$H:$T,9,FALSE),0)</f>
        <v>0</v>
      </c>
      <c r="G251" s="192">
        <f>IFERROR(VLOOKUP($C251,'4. PY Ending Balances'!$C:$J,5,FALSE),0)-IFERROR(VLOOKUP($C251,'1. Rpt 18s (non-CSU)'!$H:$T,10,FALSE),0)</f>
        <v>0</v>
      </c>
      <c r="H251" s="643">
        <f>IFERROR(VLOOKUP($C251,'4. PY Ending Balances'!$C:$J,6,FALSE),0)-IFERROR(VLOOKUP($C251,'1. Rpt 18s (non-CSU)'!$H:$T,11,FALSE),0)</f>
        <v>0</v>
      </c>
      <c r="I251" s="643">
        <f>IFERROR(VLOOKUP($C251,'4. PY Ending Balances'!$C:$J,7,FALSE),0)-IFERROR(VLOOKUP($C251,'1. Rpt 18s (non-CSU)'!$H:$T,12,FALSE),0)</f>
        <v>0</v>
      </c>
      <c r="J251" s="648">
        <f>IFERROR(VLOOKUP($C251,'4. PY Ending Balances'!$C:$J,8,FALSE),0)-IFERROR(VLOOKUP($C251,'1. Rpt 18s (non-CSU)'!$H:$T,13,FALSE),0)</f>
        <v>0</v>
      </c>
    </row>
    <row r="252" spans="1:10" x14ac:dyDescent="0.2">
      <c r="A252" s="276" t="s">
        <v>323</v>
      </c>
      <c r="B252" s="274" t="s">
        <v>335</v>
      </c>
      <c r="C252" s="263" t="s">
        <v>5924</v>
      </c>
      <c r="D252" s="191">
        <f>IFERROR(VLOOKUP($C252,'4. PY Ending Balances'!$C:$J,2,FALSE),0)-IFERROR(VLOOKUP($C252,'1. Rpt 18s (non-CSU)'!$H:$T,7,FALSE),0)</f>
        <v>0</v>
      </c>
      <c r="E252" s="191">
        <f>IFERROR(VLOOKUP($C252,'4. PY Ending Balances'!$C:$J,3,FALSE),0)-IFERROR(VLOOKUP($C252,'1. Rpt 18s (non-CSU)'!$H:$T,8,FALSE),0)</f>
        <v>0</v>
      </c>
      <c r="F252" s="191">
        <f>IFERROR(VLOOKUP($C252,'4. PY Ending Balances'!$C:$J,4,FALSE),0)-IFERROR(VLOOKUP($C252,'1. Rpt 18s (non-CSU)'!$H:$T,9,FALSE),0)</f>
        <v>0</v>
      </c>
      <c r="G252" s="192">
        <f>IFERROR(VLOOKUP($C252,'4. PY Ending Balances'!$C:$J,5,FALSE),0)-IFERROR(VLOOKUP($C252,'1. Rpt 18s (non-CSU)'!$H:$T,10,FALSE),0)</f>
        <v>0</v>
      </c>
      <c r="H252" s="643">
        <f>IFERROR(VLOOKUP($C252,'4. PY Ending Balances'!$C:$J,6,FALSE),0)-IFERROR(VLOOKUP($C252,'1. Rpt 18s (non-CSU)'!$H:$T,11,FALSE),0)</f>
        <v>0</v>
      </c>
      <c r="I252" s="643">
        <f>IFERROR(VLOOKUP($C252,'4. PY Ending Balances'!$C:$J,7,FALSE),0)-IFERROR(VLOOKUP($C252,'1. Rpt 18s (non-CSU)'!$H:$T,12,FALSE),0)</f>
        <v>0</v>
      </c>
      <c r="J252" s="648">
        <f>IFERROR(VLOOKUP($C252,'4. PY Ending Balances'!$C:$J,8,FALSE),0)-IFERROR(VLOOKUP($C252,'1. Rpt 18s (non-CSU)'!$H:$T,13,FALSE),0)</f>
        <v>0</v>
      </c>
    </row>
    <row r="253" spans="1:10" x14ac:dyDescent="0.2">
      <c r="A253" s="276" t="s">
        <v>323</v>
      </c>
      <c r="B253" s="276" t="s">
        <v>302</v>
      </c>
      <c r="C253" s="263" t="s">
        <v>5925</v>
      </c>
      <c r="D253" s="191">
        <f>IFERROR(VLOOKUP($C253,'4. PY Ending Balances'!$C:$J,2,FALSE),0)-IFERROR(VLOOKUP($C253,'1. Rpt 18s (non-CSU)'!$H:$T,7,FALSE),0)</f>
        <v>0</v>
      </c>
      <c r="E253" s="191">
        <f>IFERROR(VLOOKUP($C253,'4. PY Ending Balances'!$C:$J,3,FALSE),0)-IFERROR(VLOOKUP($C253,'1. Rpt 18s (non-CSU)'!$H:$T,8,FALSE),0)</f>
        <v>0</v>
      </c>
      <c r="F253" s="191">
        <f>IFERROR(VLOOKUP($C253,'4. PY Ending Balances'!$C:$J,4,FALSE),0)-IFERROR(VLOOKUP($C253,'1. Rpt 18s (non-CSU)'!$H:$T,9,FALSE),0)</f>
        <v>0</v>
      </c>
      <c r="G253" s="192">
        <f>IFERROR(VLOOKUP($C253,'4. PY Ending Balances'!$C:$J,5,FALSE),0)-IFERROR(VLOOKUP($C253,'1. Rpt 18s (non-CSU)'!$H:$T,10,FALSE),0)</f>
        <v>0</v>
      </c>
      <c r="H253" s="643">
        <f>IFERROR(VLOOKUP($C253,'4. PY Ending Balances'!$C:$J,6,FALSE),0)-IFERROR(VLOOKUP($C253,'1. Rpt 18s (non-CSU)'!$H:$T,11,FALSE),0)</f>
        <v>0</v>
      </c>
      <c r="I253" s="643">
        <f>IFERROR(VLOOKUP($C253,'4. PY Ending Balances'!$C:$J,7,FALSE),0)-IFERROR(VLOOKUP($C253,'1. Rpt 18s (non-CSU)'!$H:$T,12,FALSE),0)</f>
        <v>0</v>
      </c>
      <c r="J253" s="648">
        <f>IFERROR(VLOOKUP($C253,'4. PY Ending Balances'!$C:$J,8,FALSE),0)-IFERROR(VLOOKUP($C253,'1. Rpt 18s (non-CSU)'!$H:$T,13,FALSE),0)</f>
        <v>0</v>
      </c>
    </row>
    <row r="254" spans="1:10" x14ac:dyDescent="0.2">
      <c r="A254" s="276" t="s">
        <v>323</v>
      </c>
      <c r="B254" s="276" t="s">
        <v>69</v>
      </c>
      <c r="C254" s="263" t="s">
        <v>5926</v>
      </c>
      <c r="D254" s="191">
        <f>IFERROR(VLOOKUP($C254,'4. PY Ending Balances'!$C:$J,2,FALSE),0)-IFERROR(VLOOKUP($C254,'1. Rpt 18s (non-CSU)'!$H:$T,7,FALSE),0)</f>
        <v>0</v>
      </c>
      <c r="E254" s="191">
        <f>IFERROR(VLOOKUP($C254,'4. PY Ending Balances'!$C:$J,3,FALSE),0)-IFERROR(VLOOKUP($C254,'1. Rpt 18s (non-CSU)'!$H:$T,8,FALSE),0)</f>
        <v>0</v>
      </c>
      <c r="F254" s="191">
        <f>IFERROR(VLOOKUP($C254,'4. PY Ending Balances'!$C:$J,4,FALSE),0)-IFERROR(VLOOKUP($C254,'1. Rpt 18s (non-CSU)'!$H:$T,9,FALSE),0)</f>
        <v>0</v>
      </c>
      <c r="G254" s="192">
        <f>IFERROR(VLOOKUP($C254,'4. PY Ending Balances'!$C:$J,5,FALSE),0)-IFERROR(VLOOKUP($C254,'1. Rpt 18s (non-CSU)'!$H:$T,10,FALSE),0)</f>
        <v>0</v>
      </c>
      <c r="H254" s="643">
        <f>IFERROR(VLOOKUP($C254,'4. PY Ending Balances'!$C:$J,6,FALSE),0)-IFERROR(VLOOKUP($C254,'1. Rpt 18s (non-CSU)'!$H:$T,11,FALSE),0)</f>
        <v>0</v>
      </c>
      <c r="I254" s="643">
        <f>IFERROR(VLOOKUP($C254,'4. PY Ending Balances'!$C:$J,7,FALSE),0)-IFERROR(VLOOKUP($C254,'1. Rpt 18s (non-CSU)'!$H:$T,12,FALSE),0)</f>
        <v>0</v>
      </c>
      <c r="J254" s="648">
        <f>IFERROR(VLOOKUP($C254,'4. PY Ending Balances'!$C:$J,8,FALSE),0)-IFERROR(VLOOKUP($C254,'1. Rpt 18s (non-CSU)'!$H:$T,13,FALSE),0)</f>
        <v>0</v>
      </c>
    </row>
    <row r="255" spans="1:10" x14ac:dyDescent="0.2">
      <c r="A255" s="276" t="s">
        <v>323</v>
      </c>
      <c r="B255" s="276" t="s">
        <v>336</v>
      </c>
      <c r="C255" s="263" t="s">
        <v>5927</v>
      </c>
      <c r="D255" s="191">
        <f>IFERROR(VLOOKUP($C255,'4. PY Ending Balances'!$C:$J,2,FALSE),0)-IFERROR(VLOOKUP($C255,'1. Rpt 18s (non-CSU)'!$H:$T,7,FALSE),0)</f>
        <v>0</v>
      </c>
      <c r="E255" s="191">
        <f>IFERROR(VLOOKUP($C255,'4. PY Ending Balances'!$C:$J,3,FALSE),0)-IFERROR(VLOOKUP($C255,'1. Rpt 18s (non-CSU)'!$H:$T,8,FALSE),0)</f>
        <v>0</v>
      </c>
      <c r="F255" s="191">
        <f>IFERROR(VLOOKUP($C255,'4. PY Ending Balances'!$C:$J,4,FALSE),0)-IFERROR(VLOOKUP($C255,'1. Rpt 18s (non-CSU)'!$H:$T,9,FALSE),0)</f>
        <v>0</v>
      </c>
      <c r="G255" s="192">
        <f>IFERROR(VLOOKUP($C255,'4. PY Ending Balances'!$C:$J,5,FALSE),0)-IFERROR(VLOOKUP($C255,'1. Rpt 18s (non-CSU)'!$H:$T,10,FALSE),0)</f>
        <v>0</v>
      </c>
      <c r="H255" s="643">
        <f>IFERROR(VLOOKUP($C255,'4. PY Ending Balances'!$C:$J,6,FALSE),0)-IFERROR(VLOOKUP($C255,'1. Rpt 18s (non-CSU)'!$H:$T,11,FALSE),0)</f>
        <v>0</v>
      </c>
      <c r="I255" s="643">
        <f>IFERROR(VLOOKUP($C255,'4. PY Ending Balances'!$C:$J,7,FALSE),0)-IFERROR(VLOOKUP($C255,'1. Rpt 18s (non-CSU)'!$H:$T,12,FALSE),0)</f>
        <v>0</v>
      </c>
      <c r="J255" s="648">
        <f>IFERROR(VLOOKUP($C255,'4. PY Ending Balances'!$C:$J,8,FALSE),0)-IFERROR(VLOOKUP($C255,'1. Rpt 18s (non-CSU)'!$H:$T,13,FALSE),0)</f>
        <v>0</v>
      </c>
    </row>
    <row r="256" spans="1:10" x14ac:dyDescent="0.2">
      <c r="A256" s="276" t="s">
        <v>323</v>
      </c>
      <c r="B256" s="276" t="s">
        <v>337</v>
      </c>
      <c r="C256" s="263" t="s">
        <v>5928</v>
      </c>
      <c r="D256" s="191">
        <f>IFERROR(VLOOKUP($C256,'4. PY Ending Balances'!$C:$J,2,FALSE),0)-IFERROR(VLOOKUP($C256,'1. Rpt 18s (non-CSU)'!$H:$T,7,FALSE),0)</f>
        <v>0</v>
      </c>
      <c r="E256" s="191">
        <f>IFERROR(VLOOKUP($C256,'4. PY Ending Balances'!$C:$J,3,FALSE),0)-IFERROR(VLOOKUP($C256,'1. Rpt 18s (non-CSU)'!$H:$T,8,FALSE),0)</f>
        <v>0</v>
      </c>
      <c r="F256" s="191">
        <f>IFERROR(VLOOKUP($C256,'4. PY Ending Balances'!$C:$J,4,FALSE),0)-IFERROR(VLOOKUP($C256,'1. Rpt 18s (non-CSU)'!$H:$T,9,FALSE),0)</f>
        <v>0</v>
      </c>
      <c r="G256" s="192">
        <f>IFERROR(VLOOKUP($C256,'4. PY Ending Balances'!$C:$J,5,FALSE),0)-IFERROR(VLOOKUP($C256,'1. Rpt 18s (non-CSU)'!$H:$T,10,FALSE),0)</f>
        <v>0</v>
      </c>
      <c r="H256" s="643">
        <f>IFERROR(VLOOKUP($C256,'4. PY Ending Balances'!$C:$J,6,FALSE),0)-IFERROR(VLOOKUP($C256,'1. Rpt 18s (non-CSU)'!$H:$T,11,FALSE),0)</f>
        <v>0</v>
      </c>
      <c r="I256" s="643">
        <f>IFERROR(VLOOKUP($C256,'4. PY Ending Balances'!$C:$J,7,FALSE),0)-IFERROR(VLOOKUP($C256,'1. Rpt 18s (non-CSU)'!$H:$T,12,FALSE),0)</f>
        <v>0</v>
      </c>
      <c r="J256" s="648">
        <f>IFERROR(VLOOKUP($C256,'4. PY Ending Balances'!$C:$J,8,FALSE),0)-IFERROR(VLOOKUP($C256,'1. Rpt 18s (non-CSU)'!$H:$T,13,FALSE),0)</f>
        <v>0</v>
      </c>
    </row>
    <row r="257" spans="1:10" x14ac:dyDescent="0.2">
      <c r="A257" s="276" t="s">
        <v>323</v>
      </c>
      <c r="B257" s="276" t="s">
        <v>338</v>
      </c>
      <c r="C257" s="263" t="s">
        <v>5929</v>
      </c>
      <c r="D257" s="191">
        <f>IFERROR(VLOOKUP($C257,'4. PY Ending Balances'!$C:$J,2,FALSE),0)-IFERROR(VLOOKUP($C257,'1. Rpt 18s (non-CSU)'!$H:$T,7,FALSE),0)</f>
        <v>0</v>
      </c>
      <c r="E257" s="191">
        <f>IFERROR(VLOOKUP($C257,'4. PY Ending Balances'!$C:$J,3,FALSE),0)-IFERROR(VLOOKUP($C257,'1. Rpt 18s (non-CSU)'!$H:$T,8,FALSE),0)</f>
        <v>0</v>
      </c>
      <c r="F257" s="191">
        <f>IFERROR(VLOOKUP($C257,'4. PY Ending Balances'!$C:$J,4,FALSE),0)-IFERROR(VLOOKUP($C257,'1. Rpt 18s (non-CSU)'!$H:$T,9,FALSE),0)</f>
        <v>0</v>
      </c>
      <c r="G257" s="192">
        <f>IFERROR(VLOOKUP($C257,'4. PY Ending Balances'!$C:$J,5,FALSE),0)-IFERROR(VLOOKUP($C257,'1. Rpt 18s (non-CSU)'!$H:$T,10,FALSE),0)</f>
        <v>0</v>
      </c>
      <c r="H257" s="643">
        <f>IFERROR(VLOOKUP($C257,'4. PY Ending Balances'!$C:$J,6,FALSE),0)-IFERROR(VLOOKUP($C257,'1. Rpt 18s (non-CSU)'!$H:$T,11,FALSE),0)</f>
        <v>0</v>
      </c>
      <c r="I257" s="643">
        <f>IFERROR(VLOOKUP($C257,'4. PY Ending Balances'!$C:$J,7,FALSE),0)-IFERROR(VLOOKUP($C257,'1. Rpt 18s (non-CSU)'!$H:$T,12,FALSE),0)</f>
        <v>0</v>
      </c>
      <c r="J257" s="648">
        <f>IFERROR(VLOOKUP($C257,'4. PY Ending Balances'!$C:$J,8,FALSE),0)-IFERROR(VLOOKUP($C257,'1. Rpt 18s (non-CSU)'!$H:$T,13,FALSE),0)</f>
        <v>0</v>
      </c>
    </row>
    <row r="258" spans="1:10" x14ac:dyDescent="0.2">
      <c r="A258" s="274" t="s">
        <v>339</v>
      </c>
      <c r="B258" s="276" t="s">
        <v>13</v>
      </c>
      <c r="C258" s="263" t="s">
        <v>5930</v>
      </c>
      <c r="D258" s="191">
        <f>IFERROR(VLOOKUP($C258,'4. PY Ending Balances'!$C:$J,2,FALSE),0)-IFERROR(VLOOKUP($C258,'1. Rpt 18s (non-CSU)'!$H:$T,7,FALSE),0)</f>
        <v>0</v>
      </c>
      <c r="E258" s="191">
        <f>IFERROR(VLOOKUP($C258,'4. PY Ending Balances'!$C:$J,3,FALSE),0)-IFERROR(VLOOKUP($C258,'1. Rpt 18s (non-CSU)'!$H:$T,8,FALSE),0)</f>
        <v>0</v>
      </c>
      <c r="F258" s="191">
        <f>IFERROR(VLOOKUP($C258,'4. PY Ending Balances'!$C:$J,4,FALSE),0)-IFERROR(VLOOKUP($C258,'1. Rpt 18s (non-CSU)'!$H:$T,9,FALSE),0)</f>
        <v>0</v>
      </c>
      <c r="G258" s="192">
        <f>IFERROR(VLOOKUP($C258,'4. PY Ending Balances'!$C:$J,5,FALSE),0)-IFERROR(VLOOKUP($C258,'1. Rpt 18s (non-CSU)'!$H:$T,10,FALSE),0)</f>
        <v>0</v>
      </c>
      <c r="H258" s="643">
        <f>IFERROR(VLOOKUP($C258,'4. PY Ending Balances'!$C:$J,6,FALSE),0)-IFERROR(VLOOKUP($C258,'1. Rpt 18s (non-CSU)'!$H:$T,11,FALSE),0)</f>
        <v>0</v>
      </c>
      <c r="I258" s="643">
        <f>IFERROR(VLOOKUP($C258,'4. PY Ending Balances'!$C:$J,7,FALSE),0)-IFERROR(VLOOKUP($C258,'1. Rpt 18s (non-CSU)'!$H:$T,12,FALSE),0)</f>
        <v>0</v>
      </c>
      <c r="J258" s="648">
        <f>IFERROR(VLOOKUP($C258,'4. PY Ending Balances'!$C:$J,8,FALSE),0)-IFERROR(VLOOKUP($C258,'1. Rpt 18s (non-CSU)'!$H:$T,13,FALSE),0)</f>
        <v>0</v>
      </c>
    </row>
    <row r="259" spans="1:10" x14ac:dyDescent="0.2">
      <c r="A259" s="274" t="s">
        <v>339</v>
      </c>
      <c r="B259" s="274" t="s">
        <v>16</v>
      </c>
      <c r="C259" s="263" t="s">
        <v>5931</v>
      </c>
      <c r="D259" s="191">
        <f>IFERROR(VLOOKUP($C259,'4. PY Ending Balances'!$C:$J,2,FALSE),0)-IFERROR(VLOOKUP($C259,'1. Rpt 18s (non-CSU)'!$H:$T,7,FALSE),0)</f>
        <v>0</v>
      </c>
      <c r="E259" s="191">
        <f>IFERROR(VLOOKUP($C259,'4. PY Ending Balances'!$C:$J,3,FALSE),0)-IFERROR(VLOOKUP($C259,'1. Rpt 18s (non-CSU)'!$H:$T,8,FALSE),0)</f>
        <v>0</v>
      </c>
      <c r="F259" s="191">
        <f>IFERROR(VLOOKUP($C259,'4. PY Ending Balances'!$C:$J,4,FALSE),0)-IFERROR(VLOOKUP($C259,'1. Rpt 18s (non-CSU)'!$H:$T,9,FALSE),0)</f>
        <v>0</v>
      </c>
      <c r="G259" s="192">
        <f>IFERROR(VLOOKUP($C259,'4. PY Ending Balances'!$C:$J,5,FALSE),0)-IFERROR(VLOOKUP($C259,'1. Rpt 18s (non-CSU)'!$H:$T,10,FALSE),0)</f>
        <v>0</v>
      </c>
      <c r="H259" s="643">
        <f>IFERROR(VLOOKUP($C259,'4. PY Ending Balances'!$C:$J,6,FALSE),0)-IFERROR(VLOOKUP($C259,'1. Rpt 18s (non-CSU)'!$H:$T,11,FALSE),0)</f>
        <v>0</v>
      </c>
      <c r="I259" s="643">
        <f>IFERROR(VLOOKUP($C259,'4. PY Ending Balances'!$C:$J,7,FALSE),0)-IFERROR(VLOOKUP($C259,'1. Rpt 18s (non-CSU)'!$H:$T,12,FALSE),0)</f>
        <v>0</v>
      </c>
      <c r="J259" s="648">
        <f>IFERROR(VLOOKUP($C259,'4. PY Ending Balances'!$C:$J,8,FALSE),0)-IFERROR(VLOOKUP($C259,'1. Rpt 18s (non-CSU)'!$H:$T,13,FALSE),0)</f>
        <v>0</v>
      </c>
    </row>
    <row r="260" spans="1:10" x14ac:dyDescent="0.2">
      <c r="A260" s="274" t="s">
        <v>339</v>
      </c>
      <c r="B260" s="276" t="s">
        <v>26</v>
      </c>
      <c r="C260" s="263" t="s">
        <v>5932</v>
      </c>
      <c r="D260" s="191">
        <f>IFERROR(VLOOKUP($C260,'4. PY Ending Balances'!$C:$J,2,FALSE),0)-IFERROR(VLOOKUP($C260,'1. Rpt 18s (non-CSU)'!$H:$T,7,FALSE),0)</f>
        <v>0</v>
      </c>
      <c r="E260" s="191">
        <f>IFERROR(VLOOKUP($C260,'4. PY Ending Balances'!$C:$J,3,FALSE),0)-IFERROR(VLOOKUP($C260,'1. Rpt 18s (non-CSU)'!$H:$T,8,FALSE),0)</f>
        <v>0</v>
      </c>
      <c r="F260" s="191">
        <f>IFERROR(VLOOKUP($C260,'4. PY Ending Balances'!$C:$J,4,FALSE),0)-IFERROR(VLOOKUP($C260,'1. Rpt 18s (non-CSU)'!$H:$T,9,FALSE),0)</f>
        <v>0</v>
      </c>
      <c r="G260" s="192">
        <f>IFERROR(VLOOKUP($C260,'4. PY Ending Balances'!$C:$J,5,FALSE),0)-IFERROR(VLOOKUP($C260,'1. Rpt 18s (non-CSU)'!$H:$T,10,FALSE),0)</f>
        <v>0</v>
      </c>
      <c r="H260" s="643">
        <f>IFERROR(VLOOKUP($C260,'4. PY Ending Balances'!$C:$J,6,FALSE),0)-IFERROR(VLOOKUP($C260,'1. Rpt 18s (non-CSU)'!$H:$T,11,FALSE),0)</f>
        <v>0</v>
      </c>
      <c r="I260" s="643">
        <f>IFERROR(VLOOKUP($C260,'4. PY Ending Balances'!$C:$J,7,FALSE),0)-IFERROR(VLOOKUP($C260,'1. Rpt 18s (non-CSU)'!$H:$T,12,FALSE),0)</f>
        <v>0</v>
      </c>
      <c r="J260" s="648">
        <f>IFERROR(VLOOKUP($C260,'4. PY Ending Balances'!$C:$J,8,FALSE),0)-IFERROR(VLOOKUP($C260,'1. Rpt 18s (non-CSU)'!$H:$T,13,FALSE),0)</f>
        <v>0</v>
      </c>
    </row>
    <row r="261" spans="1:10" x14ac:dyDescent="0.2">
      <c r="A261" s="274" t="s">
        <v>339</v>
      </c>
      <c r="B261" s="274" t="s">
        <v>33</v>
      </c>
      <c r="C261" s="263" t="s">
        <v>5933</v>
      </c>
      <c r="D261" s="191">
        <f>IFERROR(VLOOKUP($C261,'4. PY Ending Balances'!$C:$J,2,FALSE),0)-IFERROR(VLOOKUP($C261,'1. Rpt 18s (non-CSU)'!$H:$T,7,FALSE),0)</f>
        <v>0</v>
      </c>
      <c r="E261" s="191">
        <f>IFERROR(VLOOKUP($C261,'4. PY Ending Balances'!$C:$J,3,FALSE),0)-IFERROR(VLOOKUP($C261,'1. Rpt 18s (non-CSU)'!$H:$T,8,FALSE),0)</f>
        <v>0</v>
      </c>
      <c r="F261" s="191">
        <f>IFERROR(VLOOKUP($C261,'4. PY Ending Balances'!$C:$J,4,FALSE),0)-IFERROR(VLOOKUP($C261,'1. Rpt 18s (non-CSU)'!$H:$T,9,FALSE),0)</f>
        <v>0</v>
      </c>
      <c r="G261" s="192">
        <f>IFERROR(VLOOKUP($C261,'4. PY Ending Balances'!$C:$J,5,FALSE),0)-IFERROR(VLOOKUP($C261,'1. Rpt 18s (non-CSU)'!$H:$T,10,FALSE),0)</f>
        <v>0</v>
      </c>
      <c r="H261" s="643">
        <f>IFERROR(VLOOKUP($C261,'4. PY Ending Balances'!$C:$J,6,FALSE),0)-IFERROR(VLOOKUP($C261,'1. Rpt 18s (non-CSU)'!$H:$T,11,FALSE),0)</f>
        <v>0</v>
      </c>
      <c r="I261" s="643">
        <f>IFERROR(VLOOKUP($C261,'4. PY Ending Balances'!$C:$J,7,FALSE),0)-IFERROR(VLOOKUP($C261,'1. Rpt 18s (non-CSU)'!$H:$T,12,FALSE),0)</f>
        <v>0</v>
      </c>
      <c r="J261" s="648">
        <f>IFERROR(VLOOKUP($C261,'4. PY Ending Balances'!$C:$J,8,FALSE),0)-IFERROR(VLOOKUP($C261,'1. Rpt 18s (non-CSU)'!$H:$T,13,FALSE),0)</f>
        <v>0</v>
      </c>
    </row>
    <row r="262" spans="1:10" x14ac:dyDescent="0.2">
      <c r="A262" s="274" t="s">
        <v>339</v>
      </c>
      <c r="B262" s="274" t="s">
        <v>35</v>
      </c>
      <c r="C262" s="263" t="s">
        <v>5934</v>
      </c>
      <c r="D262" s="191">
        <f>IFERROR(VLOOKUP($C262,'4. PY Ending Balances'!$C:$J,2,FALSE),0)-IFERROR(VLOOKUP($C262,'1. Rpt 18s (non-CSU)'!$H:$T,7,FALSE),0)</f>
        <v>0</v>
      </c>
      <c r="E262" s="191">
        <f>IFERROR(VLOOKUP($C262,'4. PY Ending Balances'!$C:$J,3,FALSE),0)-IFERROR(VLOOKUP($C262,'1. Rpt 18s (non-CSU)'!$H:$T,8,FALSE),0)</f>
        <v>0</v>
      </c>
      <c r="F262" s="191">
        <f>IFERROR(VLOOKUP($C262,'4. PY Ending Balances'!$C:$J,4,FALSE),0)-IFERROR(VLOOKUP($C262,'1. Rpt 18s (non-CSU)'!$H:$T,9,FALSE),0)</f>
        <v>0</v>
      </c>
      <c r="G262" s="192">
        <f>IFERROR(VLOOKUP($C262,'4. PY Ending Balances'!$C:$J,5,FALSE),0)-IFERROR(VLOOKUP($C262,'1. Rpt 18s (non-CSU)'!$H:$T,10,FALSE),0)</f>
        <v>0</v>
      </c>
      <c r="H262" s="643">
        <f>IFERROR(VLOOKUP($C262,'4. PY Ending Balances'!$C:$J,6,FALSE),0)-IFERROR(VLOOKUP($C262,'1. Rpt 18s (non-CSU)'!$H:$T,11,FALSE),0)</f>
        <v>0</v>
      </c>
      <c r="I262" s="643">
        <f>IFERROR(VLOOKUP($C262,'4. PY Ending Balances'!$C:$J,7,FALSE),0)-IFERROR(VLOOKUP($C262,'1. Rpt 18s (non-CSU)'!$H:$T,12,FALSE),0)</f>
        <v>0</v>
      </c>
      <c r="J262" s="648">
        <f>IFERROR(VLOOKUP($C262,'4. PY Ending Balances'!$C:$J,8,FALSE),0)-IFERROR(VLOOKUP($C262,'1. Rpt 18s (non-CSU)'!$H:$T,13,FALSE),0)</f>
        <v>0</v>
      </c>
    </row>
    <row r="263" spans="1:10" x14ac:dyDescent="0.2">
      <c r="A263" s="274" t="s">
        <v>339</v>
      </c>
      <c r="B263" s="274" t="s">
        <v>340</v>
      </c>
      <c r="C263" s="263" t="s">
        <v>5935</v>
      </c>
      <c r="D263" s="191">
        <f>IFERROR(VLOOKUP($C263,'4. PY Ending Balances'!$C:$J,2,FALSE),0)-IFERROR(VLOOKUP($C263,'1. Rpt 18s (non-CSU)'!$H:$T,7,FALSE),0)</f>
        <v>0</v>
      </c>
      <c r="E263" s="191">
        <f>IFERROR(VLOOKUP($C263,'4. PY Ending Balances'!$C:$J,3,FALSE),0)-IFERROR(VLOOKUP($C263,'1. Rpt 18s (non-CSU)'!$H:$T,8,FALSE),0)</f>
        <v>0</v>
      </c>
      <c r="F263" s="191">
        <f>IFERROR(VLOOKUP($C263,'4. PY Ending Balances'!$C:$J,4,FALSE),0)-IFERROR(VLOOKUP($C263,'1. Rpt 18s (non-CSU)'!$H:$T,9,FALSE),0)</f>
        <v>0</v>
      </c>
      <c r="G263" s="192">
        <f>IFERROR(VLOOKUP($C263,'4. PY Ending Balances'!$C:$J,5,FALSE),0)-IFERROR(VLOOKUP($C263,'1. Rpt 18s (non-CSU)'!$H:$T,10,FALSE),0)</f>
        <v>0</v>
      </c>
      <c r="H263" s="643">
        <f>IFERROR(VLOOKUP($C263,'4. PY Ending Balances'!$C:$J,6,FALSE),0)-IFERROR(VLOOKUP($C263,'1. Rpt 18s (non-CSU)'!$H:$T,11,FALSE),0)</f>
        <v>0</v>
      </c>
      <c r="I263" s="643">
        <f>IFERROR(VLOOKUP($C263,'4. PY Ending Balances'!$C:$J,7,FALSE),0)-IFERROR(VLOOKUP($C263,'1. Rpt 18s (non-CSU)'!$H:$T,12,FALSE),0)</f>
        <v>0</v>
      </c>
      <c r="J263" s="648">
        <f>IFERROR(VLOOKUP($C263,'4. PY Ending Balances'!$C:$J,8,FALSE),0)-IFERROR(VLOOKUP($C263,'1. Rpt 18s (non-CSU)'!$H:$T,13,FALSE),0)</f>
        <v>0</v>
      </c>
    </row>
    <row r="264" spans="1:10" x14ac:dyDescent="0.2">
      <c r="A264" s="34" t="s">
        <v>339</v>
      </c>
      <c r="B264" s="36" t="s">
        <v>329</v>
      </c>
      <c r="C264" s="263" t="s">
        <v>5936</v>
      </c>
      <c r="D264" s="191">
        <f>IFERROR(VLOOKUP($C264,'4. PY Ending Balances'!$C:$J,2,FALSE),0)-IFERROR(VLOOKUP($C264,'1. Rpt 18s (non-CSU)'!$H:$T,7,FALSE),0)</f>
        <v>0</v>
      </c>
      <c r="E264" s="191">
        <f>IFERROR(VLOOKUP($C264,'4. PY Ending Balances'!$C:$J,3,FALSE),0)-IFERROR(VLOOKUP($C264,'1. Rpt 18s (non-CSU)'!$H:$T,8,FALSE),0)</f>
        <v>0</v>
      </c>
      <c r="F264" s="191">
        <f>IFERROR(VLOOKUP($C264,'4. PY Ending Balances'!$C:$J,4,FALSE),0)-IFERROR(VLOOKUP($C264,'1. Rpt 18s (non-CSU)'!$H:$T,9,FALSE),0)</f>
        <v>0</v>
      </c>
      <c r="G264" s="192">
        <f>IFERROR(VLOOKUP($C264,'4. PY Ending Balances'!$C:$J,5,FALSE),0)-IFERROR(VLOOKUP($C264,'1. Rpt 18s (non-CSU)'!$H:$T,10,FALSE),0)</f>
        <v>0</v>
      </c>
      <c r="H264" s="643">
        <f>IFERROR(VLOOKUP($C264,'4. PY Ending Balances'!$C:$J,6,FALSE),0)-IFERROR(VLOOKUP($C264,'1. Rpt 18s (non-CSU)'!$H:$T,11,FALSE),0)</f>
        <v>0</v>
      </c>
      <c r="I264" s="643">
        <f>IFERROR(VLOOKUP($C264,'4. PY Ending Balances'!$C:$J,7,FALSE),0)-IFERROR(VLOOKUP($C264,'1. Rpt 18s (non-CSU)'!$H:$T,12,FALSE),0)</f>
        <v>0</v>
      </c>
      <c r="J264" s="648">
        <f>IFERROR(VLOOKUP($C264,'4. PY Ending Balances'!$C:$J,8,FALSE),0)-IFERROR(VLOOKUP($C264,'1. Rpt 18s (non-CSU)'!$H:$T,13,FALSE),0)</f>
        <v>0</v>
      </c>
    </row>
    <row r="265" spans="1:10" x14ac:dyDescent="0.2">
      <c r="A265" s="276" t="s">
        <v>339</v>
      </c>
      <c r="B265" s="277" t="s">
        <v>341</v>
      </c>
      <c r="C265" s="263" t="s">
        <v>5937</v>
      </c>
      <c r="D265" s="191">
        <f>IFERROR(VLOOKUP($C265,'4. PY Ending Balances'!$C:$J,2,FALSE),0)-IFERROR(VLOOKUP($C265,'1. Rpt 18s (non-CSU)'!$H:$T,7,FALSE),0)</f>
        <v>0</v>
      </c>
      <c r="E265" s="191">
        <f>IFERROR(VLOOKUP($C265,'4. PY Ending Balances'!$C:$J,3,FALSE),0)-IFERROR(VLOOKUP($C265,'1. Rpt 18s (non-CSU)'!$H:$T,8,FALSE),0)</f>
        <v>0</v>
      </c>
      <c r="F265" s="191">
        <f>IFERROR(VLOOKUP($C265,'4. PY Ending Balances'!$C:$J,4,FALSE),0)-IFERROR(VLOOKUP($C265,'1. Rpt 18s (non-CSU)'!$H:$T,9,FALSE),0)</f>
        <v>0</v>
      </c>
      <c r="G265" s="192">
        <f>IFERROR(VLOOKUP($C265,'4. PY Ending Balances'!$C:$J,5,FALSE),0)-IFERROR(VLOOKUP($C265,'1. Rpt 18s (non-CSU)'!$H:$T,10,FALSE),0)</f>
        <v>0</v>
      </c>
      <c r="H265" s="643">
        <f>IFERROR(VLOOKUP($C265,'4. PY Ending Balances'!$C:$J,6,FALSE),0)-IFERROR(VLOOKUP($C265,'1. Rpt 18s (non-CSU)'!$H:$T,11,FALSE),0)</f>
        <v>0</v>
      </c>
      <c r="I265" s="643">
        <f>IFERROR(VLOOKUP($C265,'4. PY Ending Balances'!$C:$J,7,FALSE),0)-IFERROR(VLOOKUP($C265,'1. Rpt 18s (non-CSU)'!$H:$T,12,FALSE),0)</f>
        <v>0</v>
      </c>
      <c r="J265" s="648">
        <f>IFERROR(VLOOKUP($C265,'4. PY Ending Balances'!$C:$J,8,FALSE),0)-IFERROR(VLOOKUP($C265,'1. Rpt 18s (non-CSU)'!$H:$T,13,FALSE),0)</f>
        <v>0</v>
      </c>
    </row>
    <row r="266" spans="1:10" x14ac:dyDescent="0.2">
      <c r="A266" s="276" t="s">
        <v>339</v>
      </c>
      <c r="B266" s="277" t="s">
        <v>61</v>
      </c>
      <c r="C266" s="263" t="s">
        <v>5938</v>
      </c>
      <c r="D266" s="191">
        <f>IFERROR(VLOOKUP($C266,'4. PY Ending Balances'!$C:$J,2,FALSE),0)-IFERROR(VLOOKUP($C266,'1. Rpt 18s (non-CSU)'!$H:$T,7,FALSE),0)</f>
        <v>0</v>
      </c>
      <c r="E266" s="191">
        <f>IFERROR(VLOOKUP($C266,'4. PY Ending Balances'!$C:$J,3,FALSE),0)-IFERROR(VLOOKUP($C266,'1. Rpt 18s (non-CSU)'!$H:$T,8,FALSE),0)</f>
        <v>0</v>
      </c>
      <c r="F266" s="191">
        <f>IFERROR(VLOOKUP($C266,'4. PY Ending Balances'!$C:$J,4,FALSE),0)-IFERROR(VLOOKUP($C266,'1. Rpt 18s (non-CSU)'!$H:$T,9,FALSE),0)</f>
        <v>0</v>
      </c>
      <c r="G266" s="192">
        <f>IFERROR(VLOOKUP($C266,'4. PY Ending Balances'!$C:$J,5,FALSE),0)-IFERROR(VLOOKUP($C266,'1. Rpt 18s (non-CSU)'!$H:$T,10,FALSE),0)</f>
        <v>0</v>
      </c>
      <c r="H266" s="643">
        <f>IFERROR(VLOOKUP($C266,'4. PY Ending Balances'!$C:$J,6,FALSE),0)-IFERROR(VLOOKUP($C266,'1. Rpt 18s (non-CSU)'!$H:$T,11,FALSE),0)</f>
        <v>0</v>
      </c>
      <c r="I266" s="643">
        <f>IFERROR(VLOOKUP($C266,'4. PY Ending Balances'!$C:$J,7,FALSE),0)-IFERROR(VLOOKUP($C266,'1. Rpt 18s (non-CSU)'!$H:$T,12,FALSE),0)</f>
        <v>0</v>
      </c>
      <c r="J266" s="648">
        <f>IFERROR(VLOOKUP($C266,'4. PY Ending Balances'!$C:$J,8,FALSE),0)-IFERROR(VLOOKUP($C266,'1. Rpt 18s (non-CSU)'!$H:$T,13,FALSE),0)</f>
        <v>0</v>
      </c>
    </row>
    <row r="267" spans="1:10" x14ac:dyDescent="0.2">
      <c r="A267" s="276" t="s">
        <v>339</v>
      </c>
      <c r="B267" s="277" t="s">
        <v>67</v>
      </c>
      <c r="C267" s="263" t="s">
        <v>5939</v>
      </c>
      <c r="D267" s="191">
        <f>IFERROR(VLOOKUP($C267,'4. PY Ending Balances'!$C:$J,2,FALSE),0)-IFERROR(VLOOKUP($C267,'1. Rpt 18s (non-CSU)'!$H:$T,7,FALSE),0)</f>
        <v>0</v>
      </c>
      <c r="E267" s="191">
        <f>IFERROR(VLOOKUP($C267,'4. PY Ending Balances'!$C:$J,3,FALSE),0)-IFERROR(VLOOKUP($C267,'1. Rpt 18s (non-CSU)'!$H:$T,8,FALSE),0)</f>
        <v>0</v>
      </c>
      <c r="F267" s="191">
        <f>IFERROR(VLOOKUP($C267,'4. PY Ending Balances'!$C:$J,4,FALSE),0)-IFERROR(VLOOKUP($C267,'1. Rpt 18s (non-CSU)'!$H:$T,9,FALSE),0)</f>
        <v>0</v>
      </c>
      <c r="G267" s="192">
        <f>IFERROR(VLOOKUP($C267,'4. PY Ending Balances'!$C:$J,5,FALSE),0)-IFERROR(VLOOKUP($C267,'1. Rpt 18s (non-CSU)'!$H:$T,10,FALSE),0)</f>
        <v>0</v>
      </c>
      <c r="H267" s="643">
        <f>IFERROR(VLOOKUP($C267,'4. PY Ending Balances'!$C:$J,6,FALSE),0)-IFERROR(VLOOKUP($C267,'1. Rpt 18s (non-CSU)'!$H:$T,11,FALSE),0)</f>
        <v>0</v>
      </c>
      <c r="I267" s="643">
        <f>IFERROR(VLOOKUP($C267,'4. PY Ending Balances'!$C:$J,7,FALSE),0)-IFERROR(VLOOKUP($C267,'1. Rpt 18s (non-CSU)'!$H:$T,12,FALSE),0)</f>
        <v>0</v>
      </c>
      <c r="J267" s="648">
        <f>IFERROR(VLOOKUP($C267,'4. PY Ending Balances'!$C:$J,8,FALSE),0)-IFERROR(VLOOKUP($C267,'1. Rpt 18s (non-CSU)'!$H:$T,13,FALSE),0)</f>
        <v>0</v>
      </c>
    </row>
    <row r="268" spans="1:10" x14ac:dyDescent="0.2">
      <c r="A268" s="34" t="s">
        <v>339</v>
      </c>
      <c r="B268" s="32" t="s">
        <v>302</v>
      </c>
      <c r="C268" s="263" t="s">
        <v>5940</v>
      </c>
      <c r="D268" s="191">
        <f>IFERROR(VLOOKUP($C268,'4. PY Ending Balances'!$C:$J,2,FALSE),0)-IFERROR(VLOOKUP($C268,'1. Rpt 18s (non-CSU)'!$H:$T,7,FALSE),0)</f>
        <v>0</v>
      </c>
      <c r="E268" s="191">
        <f>IFERROR(VLOOKUP($C268,'4. PY Ending Balances'!$C:$J,3,FALSE),0)-IFERROR(VLOOKUP($C268,'1. Rpt 18s (non-CSU)'!$H:$T,8,FALSE),0)</f>
        <v>0</v>
      </c>
      <c r="F268" s="191">
        <f>IFERROR(VLOOKUP($C268,'4. PY Ending Balances'!$C:$J,4,FALSE),0)-IFERROR(VLOOKUP($C268,'1. Rpt 18s (non-CSU)'!$H:$T,9,FALSE),0)</f>
        <v>0</v>
      </c>
      <c r="G268" s="192">
        <f>IFERROR(VLOOKUP($C268,'4. PY Ending Balances'!$C:$J,5,FALSE),0)-IFERROR(VLOOKUP($C268,'1. Rpt 18s (non-CSU)'!$H:$T,10,FALSE),0)</f>
        <v>0</v>
      </c>
      <c r="H268" s="643">
        <f>IFERROR(VLOOKUP($C268,'4. PY Ending Balances'!$C:$J,6,FALSE),0)-IFERROR(VLOOKUP($C268,'1. Rpt 18s (non-CSU)'!$H:$T,11,FALSE),0)</f>
        <v>0</v>
      </c>
      <c r="I268" s="643">
        <f>IFERROR(VLOOKUP($C268,'4. PY Ending Balances'!$C:$J,7,FALSE),0)-IFERROR(VLOOKUP($C268,'1. Rpt 18s (non-CSU)'!$H:$T,12,FALSE),0)</f>
        <v>0</v>
      </c>
      <c r="J268" s="648">
        <f>IFERROR(VLOOKUP($C268,'4. PY Ending Balances'!$C:$J,8,FALSE),0)-IFERROR(VLOOKUP($C268,'1. Rpt 18s (non-CSU)'!$H:$T,13,FALSE),0)</f>
        <v>0</v>
      </c>
    </row>
    <row r="269" spans="1:10" x14ac:dyDescent="0.2">
      <c r="A269" s="34" t="s">
        <v>339</v>
      </c>
      <c r="B269" s="32" t="s">
        <v>69</v>
      </c>
      <c r="C269" s="263" t="s">
        <v>5941</v>
      </c>
      <c r="D269" s="191">
        <f>IFERROR(VLOOKUP($C269,'4. PY Ending Balances'!$C:$J,2,FALSE),0)-IFERROR(VLOOKUP($C269,'1. Rpt 18s (non-CSU)'!$H:$T,7,FALSE),0)</f>
        <v>0</v>
      </c>
      <c r="E269" s="191">
        <f>IFERROR(VLOOKUP($C269,'4. PY Ending Balances'!$C:$J,3,FALSE),0)-IFERROR(VLOOKUP($C269,'1. Rpt 18s (non-CSU)'!$H:$T,8,FALSE),0)</f>
        <v>0</v>
      </c>
      <c r="F269" s="191">
        <f>IFERROR(VLOOKUP($C269,'4. PY Ending Balances'!$C:$J,4,FALSE),0)-IFERROR(VLOOKUP($C269,'1. Rpt 18s (non-CSU)'!$H:$T,9,FALSE),0)</f>
        <v>0</v>
      </c>
      <c r="G269" s="192">
        <f>IFERROR(VLOOKUP($C269,'4. PY Ending Balances'!$C:$J,5,FALSE),0)-IFERROR(VLOOKUP($C269,'1. Rpt 18s (non-CSU)'!$H:$T,10,FALSE),0)</f>
        <v>0</v>
      </c>
      <c r="H269" s="643">
        <f>IFERROR(VLOOKUP($C269,'4. PY Ending Balances'!$C:$J,6,FALSE),0)-IFERROR(VLOOKUP($C269,'1. Rpt 18s (non-CSU)'!$H:$T,11,FALSE),0)</f>
        <v>0</v>
      </c>
      <c r="I269" s="643">
        <f>IFERROR(VLOOKUP($C269,'4. PY Ending Balances'!$C:$J,7,FALSE),0)-IFERROR(VLOOKUP($C269,'1. Rpt 18s (non-CSU)'!$H:$T,12,FALSE),0)</f>
        <v>0</v>
      </c>
      <c r="J269" s="648">
        <f>IFERROR(VLOOKUP($C269,'4. PY Ending Balances'!$C:$J,8,FALSE),0)-IFERROR(VLOOKUP($C269,'1. Rpt 18s (non-CSU)'!$H:$T,13,FALSE),0)</f>
        <v>0</v>
      </c>
    </row>
    <row r="270" spans="1:10" x14ac:dyDescent="0.2">
      <c r="A270" s="34" t="s">
        <v>342</v>
      </c>
      <c r="B270" s="32" t="s">
        <v>13</v>
      </c>
      <c r="C270" s="263" t="s">
        <v>5942</v>
      </c>
      <c r="D270" s="191">
        <f>IFERROR(VLOOKUP($C270,'4. PY Ending Balances'!$C:$J,2,FALSE),0)-IFERROR(VLOOKUP($C270,'1. Rpt 18s (non-CSU)'!$H:$T,7,FALSE),0)</f>
        <v>0</v>
      </c>
      <c r="E270" s="191">
        <f>IFERROR(VLOOKUP($C270,'4. PY Ending Balances'!$C:$J,3,FALSE),0)-IFERROR(VLOOKUP($C270,'1. Rpt 18s (non-CSU)'!$H:$T,8,FALSE),0)</f>
        <v>0</v>
      </c>
      <c r="F270" s="191">
        <f>IFERROR(VLOOKUP($C270,'4. PY Ending Balances'!$C:$J,4,FALSE),0)-IFERROR(VLOOKUP($C270,'1. Rpt 18s (non-CSU)'!$H:$T,9,FALSE),0)</f>
        <v>0</v>
      </c>
      <c r="G270" s="192">
        <f>IFERROR(VLOOKUP($C270,'4. PY Ending Balances'!$C:$J,5,FALSE),0)-IFERROR(VLOOKUP($C270,'1. Rpt 18s (non-CSU)'!$H:$T,10,FALSE),0)</f>
        <v>0</v>
      </c>
      <c r="H270" s="643">
        <f>IFERROR(VLOOKUP($C270,'4. PY Ending Balances'!$C:$J,6,FALSE),0)-IFERROR(VLOOKUP($C270,'1. Rpt 18s (non-CSU)'!$H:$T,11,FALSE),0)</f>
        <v>0</v>
      </c>
      <c r="I270" s="643">
        <f>IFERROR(VLOOKUP($C270,'4. PY Ending Balances'!$C:$J,7,FALSE),0)-IFERROR(VLOOKUP($C270,'1. Rpt 18s (non-CSU)'!$H:$T,12,FALSE),0)</f>
        <v>0</v>
      </c>
      <c r="J270" s="648">
        <f>IFERROR(VLOOKUP($C270,'4. PY Ending Balances'!$C:$J,8,FALSE),0)-IFERROR(VLOOKUP($C270,'1. Rpt 18s (non-CSU)'!$H:$T,13,FALSE),0)</f>
        <v>0</v>
      </c>
    </row>
    <row r="271" spans="1:10" x14ac:dyDescent="0.2">
      <c r="A271" s="34" t="s">
        <v>342</v>
      </c>
      <c r="B271" s="32" t="s">
        <v>343</v>
      </c>
      <c r="C271" s="263" t="s">
        <v>5943</v>
      </c>
      <c r="D271" s="191">
        <f>IFERROR(VLOOKUP($C271,'4. PY Ending Balances'!$C:$J,2,FALSE),0)-IFERROR(VLOOKUP($C271,'1. Rpt 18s (non-CSU)'!$H:$T,7,FALSE),0)</f>
        <v>0</v>
      </c>
      <c r="E271" s="191">
        <f>IFERROR(VLOOKUP($C271,'4. PY Ending Balances'!$C:$J,3,FALSE),0)-IFERROR(VLOOKUP($C271,'1. Rpt 18s (non-CSU)'!$H:$T,8,FALSE),0)</f>
        <v>0</v>
      </c>
      <c r="F271" s="191">
        <f>IFERROR(VLOOKUP($C271,'4. PY Ending Balances'!$C:$J,4,FALSE),0)-IFERROR(VLOOKUP($C271,'1. Rpt 18s (non-CSU)'!$H:$T,9,FALSE),0)</f>
        <v>0</v>
      </c>
      <c r="G271" s="192">
        <f>IFERROR(VLOOKUP($C271,'4. PY Ending Balances'!$C:$J,5,FALSE),0)-IFERROR(VLOOKUP($C271,'1. Rpt 18s (non-CSU)'!$H:$T,10,FALSE),0)</f>
        <v>0</v>
      </c>
      <c r="H271" s="643">
        <f>IFERROR(VLOOKUP($C271,'4. PY Ending Balances'!$C:$J,6,FALSE),0)-IFERROR(VLOOKUP($C271,'1. Rpt 18s (non-CSU)'!$H:$T,11,FALSE),0)</f>
        <v>0</v>
      </c>
      <c r="I271" s="643">
        <f>IFERROR(VLOOKUP($C271,'4. PY Ending Balances'!$C:$J,7,FALSE),0)-IFERROR(VLOOKUP($C271,'1. Rpt 18s (non-CSU)'!$H:$T,12,FALSE),0)</f>
        <v>0</v>
      </c>
      <c r="J271" s="648">
        <f>IFERROR(VLOOKUP($C271,'4. PY Ending Balances'!$C:$J,8,FALSE),0)-IFERROR(VLOOKUP($C271,'1. Rpt 18s (non-CSU)'!$H:$T,13,FALSE),0)</f>
        <v>0</v>
      </c>
    </row>
    <row r="272" spans="1:10" x14ac:dyDescent="0.2">
      <c r="A272" s="34" t="s">
        <v>344</v>
      </c>
      <c r="B272" s="34" t="s">
        <v>13</v>
      </c>
      <c r="C272" s="263" t="s">
        <v>5944</v>
      </c>
      <c r="D272" s="191">
        <f>IFERROR(VLOOKUP($C272,'4. PY Ending Balances'!$C:$J,2,FALSE),0)-IFERROR(VLOOKUP($C272,'1. Rpt 18s (non-CSU)'!$H:$T,7,FALSE),0)</f>
        <v>0</v>
      </c>
      <c r="E272" s="191">
        <f>IFERROR(VLOOKUP($C272,'4. PY Ending Balances'!$C:$J,3,FALSE),0)-IFERROR(VLOOKUP($C272,'1. Rpt 18s (non-CSU)'!$H:$T,8,FALSE),0)</f>
        <v>0</v>
      </c>
      <c r="F272" s="191">
        <f>IFERROR(VLOOKUP($C272,'4. PY Ending Balances'!$C:$J,4,FALSE),0)-IFERROR(VLOOKUP($C272,'1. Rpt 18s (non-CSU)'!$H:$T,9,FALSE),0)</f>
        <v>0</v>
      </c>
      <c r="G272" s="192">
        <f>IFERROR(VLOOKUP($C272,'4. PY Ending Balances'!$C:$J,5,FALSE),0)-IFERROR(VLOOKUP($C272,'1. Rpt 18s (non-CSU)'!$H:$T,10,FALSE),0)</f>
        <v>0</v>
      </c>
      <c r="H272" s="643">
        <f>IFERROR(VLOOKUP($C272,'4. PY Ending Balances'!$C:$J,6,FALSE),0)-IFERROR(VLOOKUP($C272,'1. Rpt 18s (non-CSU)'!$H:$T,11,FALSE),0)</f>
        <v>0</v>
      </c>
      <c r="I272" s="643">
        <f>IFERROR(VLOOKUP($C272,'4. PY Ending Balances'!$C:$J,7,FALSE),0)-IFERROR(VLOOKUP($C272,'1. Rpt 18s (non-CSU)'!$H:$T,12,FALSE),0)</f>
        <v>0</v>
      </c>
      <c r="J272" s="648">
        <f>IFERROR(VLOOKUP($C272,'4. PY Ending Balances'!$C:$J,8,FALSE),0)-IFERROR(VLOOKUP($C272,'1. Rpt 18s (non-CSU)'!$H:$T,13,FALSE),0)</f>
        <v>0</v>
      </c>
    </row>
    <row r="273" spans="1:10" x14ac:dyDescent="0.2">
      <c r="A273" s="34" t="s">
        <v>344</v>
      </c>
      <c r="B273" s="32" t="s">
        <v>16</v>
      </c>
      <c r="C273" s="263" t="s">
        <v>5945</v>
      </c>
      <c r="D273" s="191">
        <f>IFERROR(VLOOKUP($C273,'4. PY Ending Balances'!$C:$J,2,FALSE),0)-IFERROR(VLOOKUP($C273,'1. Rpt 18s (non-CSU)'!$H:$T,7,FALSE),0)</f>
        <v>0</v>
      </c>
      <c r="E273" s="191">
        <f>IFERROR(VLOOKUP($C273,'4. PY Ending Balances'!$C:$J,3,FALSE),0)-IFERROR(VLOOKUP($C273,'1. Rpt 18s (non-CSU)'!$H:$T,8,FALSE),0)</f>
        <v>0</v>
      </c>
      <c r="F273" s="191">
        <f>IFERROR(VLOOKUP($C273,'4. PY Ending Balances'!$C:$J,4,FALSE),0)-IFERROR(VLOOKUP($C273,'1. Rpt 18s (non-CSU)'!$H:$T,9,FALSE),0)</f>
        <v>0</v>
      </c>
      <c r="G273" s="192">
        <f>IFERROR(VLOOKUP($C273,'4. PY Ending Balances'!$C:$J,5,FALSE),0)-IFERROR(VLOOKUP($C273,'1. Rpt 18s (non-CSU)'!$H:$T,10,FALSE),0)</f>
        <v>0</v>
      </c>
      <c r="H273" s="643">
        <f>IFERROR(VLOOKUP($C273,'4. PY Ending Balances'!$C:$J,6,FALSE),0)-IFERROR(VLOOKUP($C273,'1. Rpt 18s (non-CSU)'!$H:$T,11,FALSE),0)</f>
        <v>0</v>
      </c>
      <c r="I273" s="643">
        <f>IFERROR(VLOOKUP($C273,'4. PY Ending Balances'!$C:$J,7,FALSE),0)-IFERROR(VLOOKUP($C273,'1. Rpt 18s (non-CSU)'!$H:$T,12,FALSE),0)</f>
        <v>0</v>
      </c>
      <c r="J273" s="648">
        <f>IFERROR(VLOOKUP($C273,'4. PY Ending Balances'!$C:$J,8,FALSE),0)-IFERROR(VLOOKUP($C273,'1. Rpt 18s (non-CSU)'!$H:$T,13,FALSE),0)</f>
        <v>0</v>
      </c>
    </row>
    <row r="274" spans="1:10" x14ac:dyDescent="0.2">
      <c r="A274" s="32" t="s">
        <v>344</v>
      </c>
      <c r="B274" s="32" t="s">
        <v>35</v>
      </c>
      <c r="C274" s="263" t="s">
        <v>5946</v>
      </c>
      <c r="D274" s="191">
        <f>IFERROR(VLOOKUP($C274,'4. PY Ending Balances'!$C:$J,2,FALSE),0)-IFERROR(VLOOKUP($C274,'1. Rpt 18s (non-CSU)'!$H:$T,7,FALSE),0)</f>
        <v>0</v>
      </c>
      <c r="E274" s="191">
        <f>IFERROR(VLOOKUP($C274,'4. PY Ending Balances'!$C:$J,3,FALSE),0)-IFERROR(VLOOKUP($C274,'1. Rpt 18s (non-CSU)'!$H:$T,8,FALSE),0)</f>
        <v>0</v>
      </c>
      <c r="F274" s="191">
        <f>IFERROR(VLOOKUP($C274,'4. PY Ending Balances'!$C:$J,4,FALSE),0)-IFERROR(VLOOKUP($C274,'1. Rpt 18s (non-CSU)'!$H:$T,9,FALSE),0)</f>
        <v>0</v>
      </c>
      <c r="G274" s="192">
        <f>IFERROR(VLOOKUP($C274,'4. PY Ending Balances'!$C:$J,5,FALSE),0)-IFERROR(VLOOKUP($C274,'1. Rpt 18s (non-CSU)'!$H:$T,10,FALSE),0)</f>
        <v>0</v>
      </c>
      <c r="H274" s="643">
        <f>IFERROR(VLOOKUP($C274,'4. PY Ending Balances'!$C:$J,6,FALSE),0)-IFERROR(VLOOKUP($C274,'1. Rpt 18s (non-CSU)'!$H:$T,11,FALSE),0)</f>
        <v>0</v>
      </c>
      <c r="I274" s="643">
        <f>IFERROR(VLOOKUP($C274,'4. PY Ending Balances'!$C:$J,7,FALSE),0)-IFERROR(VLOOKUP($C274,'1. Rpt 18s (non-CSU)'!$H:$T,12,FALSE),0)</f>
        <v>0</v>
      </c>
      <c r="J274" s="648">
        <f>IFERROR(VLOOKUP($C274,'4. PY Ending Balances'!$C:$J,8,FALSE),0)-IFERROR(VLOOKUP($C274,'1. Rpt 18s (non-CSU)'!$H:$T,13,FALSE),0)</f>
        <v>0</v>
      </c>
    </row>
    <row r="275" spans="1:10" x14ac:dyDescent="0.2">
      <c r="A275" s="276" t="s">
        <v>344</v>
      </c>
      <c r="B275" s="275" t="s">
        <v>47</v>
      </c>
      <c r="C275" s="263" t="s">
        <v>5947</v>
      </c>
      <c r="D275" s="191">
        <f>IFERROR(VLOOKUP($C275,'4. PY Ending Balances'!$C:$J,2,FALSE),0)-IFERROR(VLOOKUP($C275,'1. Rpt 18s (non-CSU)'!$H:$T,7,FALSE),0)</f>
        <v>0</v>
      </c>
      <c r="E275" s="191">
        <f>IFERROR(VLOOKUP($C275,'4. PY Ending Balances'!$C:$J,3,FALSE),0)-IFERROR(VLOOKUP($C275,'1. Rpt 18s (non-CSU)'!$H:$T,8,FALSE),0)</f>
        <v>0</v>
      </c>
      <c r="F275" s="191">
        <f>IFERROR(VLOOKUP($C275,'4. PY Ending Balances'!$C:$J,4,FALSE),0)-IFERROR(VLOOKUP($C275,'1. Rpt 18s (non-CSU)'!$H:$T,9,FALSE),0)</f>
        <v>0</v>
      </c>
      <c r="G275" s="192">
        <f>IFERROR(VLOOKUP($C275,'4. PY Ending Balances'!$C:$J,5,FALSE),0)-IFERROR(VLOOKUP($C275,'1. Rpt 18s (non-CSU)'!$H:$T,10,FALSE),0)</f>
        <v>0</v>
      </c>
      <c r="H275" s="643">
        <f>IFERROR(VLOOKUP($C275,'4. PY Ending Balances'!$C:$J,6,FALSE),0)-IFERROR(VLOOKUP($C275,'1. Rpt 18s (non-CSU)'!$H:$T,11,FALSE),0)</f>
        <v>0</v>
      </c>
      <c r="I275" s="643">
        <f>IFERROR(VLOOKUP($C275,'4. PY Ending Balances'!$C:$J,7,FALSE),0)-IFERROR(VLOOKUP($C275,'1. Rpt 18s (non-CSU)'!$H:$T,12,FALSE),0)</f>
        <v>0</v>
      </c>
      <c r="J275" s="648">
        <f>IFERROR(VLOOKUP($C275,'4. PY Ending Balances'!$C:$J,8,FALSE),0)-IFERROR(VLOOKUP($C275,'1. Rpt 18s (non-CSU)'!$H:$T,13,FALSE),0)</f>
        <v>0</v>
      </c>
    </row>
    <row r="276" spans="1:10" x14ac:dyDescent="0.2">
      <c r="A276" s="34" t="s">
        <v>344</v>
      </c>
      <c r="B276" s="34" t="s">
        <v>49</v>
      </c>
      <c r="C276" s="263" t="s">
        <v>5948</v>
      </c>
      <c r="D276" s="191">
        <f>IFERROR(VLOOKUP($C276,'4. PY Ending Balances'!$C:$J,2,FALSE),0)-IFERROR(VLOOKUP($C276,'1. Rpt 18s (non-CSU)'!$H:$T,7,FALSE),0)</f>
        <v>0</v>
      </c>
      <c r="E276" s="191">
        <f>IFERROR(VLOOKUP($C276,'4. PY Ending Balances'!$C:$J,3,FALSE),0)-IFERROR(VLOOKUP($C276,'1. Rpt 18s (non-CSU)'!$H:$T,8,FALSE),0)</f>
        <v>0</v>
      </c>
      <c r="F276" s="191">
        <f>IFERROR(VLOOKUP($C276,'4. PY Ending Balances'!$C:$J,4,FALSE),0)-IFERROR(VLOOKUP($C276,'1. Rpt 18s (non-CSU)'!$H:$T,9,FALSE),0)</f>
        <v>0</v>
      </c>
      <c r="G276" s="192">
        <f>IFERROR(VLOOKUP($C276,'4. PY Ending Balances'!$C:$J,5,FALSE),0)-IFERROR(VLOOKUP($C276,'1. Rpt 18s (non-CSU)'!$H:$T,10,FALSE),0)</f>
        <v>0</v>
      </c>
      <c r="H276" s="643">
        <f>IFERROR(VLOOKUP($C276,'4. PY Ending Balances'!$C:$J,6,FALSE),0)-IFERROR(VLOOKUP($C276,'1. Rpt 18s (non-CSU)'!$H:$T,11,FALSE),0)</f>
        <v>0</v>
      </c>
      <c r="I276" s="643">
        <f>IFERROR(VLOOKUP($C276,'4. PY Ending Balances'!$C:$J,7,FALSE),0)-IFERROR(VLOOKUP($C276,'1. Rpt 18s (non-CSU)'!$H:$T,12,FALSE),0)</f>
        <v>0</v>
      </c>
      <c r="J276" s="648">
        <f>IFERROR(VLOOKUP($C276,'4. PY Ending Balances'!$C:$J,8,FALSE),0)-IFERROR(VLOOKUP($C276,'1. Rpt 18s (non-CSU)'!$H:$T,13,FALSE),0)</f>
        <v>0</v>
      </c>
    </row>
    <row r="277" spans="1:10" x14ac:dyDescent="0.2">
      <c r="A277" s="33" t="s">
        <v>344</v>
      </c>
      <c r="B277" s="33" t="s">
        <v>345</v>
      </c>
      <c r="C277" s="263" t="s">
        <v>5949</v>
      </c>
      <c r="D277" s="191">
        <f>IFERROR(VLOOKUP($C277,'4. PY Ending Balances'!$C:$J,2,FALSE),0)-IFERROR(VLOOKUP($C277,'1. Rpt 18s (non-CSU)'!$H:$T,7,FALSE),0)</f>
        <v>0</v>
      </c>
      <c r="E277" s="191">
        <f>IFERROR(VLOOKUP($C277,'4. PY Ending Balances'!$C:$J,3,FALSE),0)-IFERROR(VLOOKUP($C277,'1. Rpt 18s (non-CSU)'!$H:$T,8,FALSE),0)</f>
        <v>0</v>
      </c>
      <c r="F277" s="191">
        <f>IFERROR(VLOOKUP($C277,'4. PY Ending Balances'!$C:$J,4,FALSE),0)-IFERROR(VLOOKUP($C277,'1. Rpt 18s (non-CSU)'!$H:$T,9,FALSE),0)</f>
        <v>0</v>
      </c>
      <c r="G277" s="192">
        <f>IFERROR(VLOOKUP($C277,'4. PY Ending Balances'!$C:$J,5,FALSE),0)-IFERROR(VLOOKUP($C277,'1. Rpt 18s (non-CSU)'!$H:$T,10,FALSE),0)</f>
        <v>0</v>
      </c>
      <c r="H277" s="643">
        <f>IFERROR(VLOOKUP($C277,'4. PY Ending Balances'!$C:$J,6,FALSE),0)-IFERROR(VLOOKUP($C277,'1. Rpt 18s (non-CSU)'!$H:$T,11,FALSE),0)</f>
        <v>0</v>
      </c>
      <c r="I277" s="643">
        <f>IFERROR(VLOOKUP($C277,'4. PY Ending Balances'!$C:$J,7,FALSE),0)-IFERROR(VLOOKUP($C277,'1. Rpt 18s (non-CSU)'!$H:$T,12,FALSE),0)</f>
        <v>0</v>
      </c>
      <c r="J277" s="648">
        <f>IFERROR(VLOOKUP($C277,'4. PY Ending Balances'!$C:$J,8,FALSE),0)-IFERROR(VLOOKUP($C277,'1. Rpt 18s (non-CSU)'!$H:$T,13,FALSE),0)</f>
        <v>0</v>
      </c>
    </row>
    <row r="278" spans="1:10" x14ac:dyDescent="0.2">
      <c r="A278" s="34" t="s">
        <v>344</v>
      </c>
      <c r="B278" s="34" t="s">
        <v>341</v>
      </c>
      <c r="C278" s="263" t="s">
        <v>5950</v>
      </c>
      <c r="D278" s="191">
        <f>IFERROR(VLOOKUP($C278,'4. PY Ending Balances'!$C:$J,2,FALSE),0)-IFERROR(VLOOKUP($C278,'1. Rpt 18s (non-CSU)'!$H:$T,7,FALSE),0)</f>
        <v>0</v>
      </c>
      <c r="E278" s="191">
        <f>IFERROR(VLOOKUP($C278,'4. PY Ending Balances'!$C:$J,3,FALSE),0)-IFERROR(VLOOKUP($C278,'1. Rpt 18s (non-CSU)'!$H:$T,8,FALSE),0)</f>
        <v>0</v>
      </c>
      <c r="F278" s="191">
        <f>IFERROR(VLOOKUP($C278,'4. PY Ending Balances'!$C:$J,4,FALSE),0)-IFERROR(VLOOKUP($C278,'1. Rpt 18s (non-CSU)'!$H:$T,9,FALSE),0)</f>
        <v>0</v>
      </c>
      <c r="G278" s="192">
        <f>IFERROR(VLOOKUP($C278,'4. PY Ending Balances'!$C:$J,5,FALSE),0)-IFERROR(VLOOKUP($C278,'1. Rpt 18s (non-CSU)'!$H:$T,10,FALSE),0)</f>
        <v>0</v>
      </c>
      <c r="H278" s="643">
        <f>IFERROR(VLOOKUP($C278,'4. PY Ending Balances'!$C:$J,6,FALSE),0)-IFERROR(VLOOKUP($C278,'1. Rpt 18s (non-CSU)'!$H:$T,11,FALSE),0)</f>
        <v>0</v>
      </c>
      <c r="I278" s="643">
        <f>IFERROR(VLOOKUP($C278,'4. PY Ending Balances'!$C:$J,7,FALSE),0)-IFERROR(VLOOKUP($C278,'1. Rpt 18s (non-CSU)'!$H:$T,12,FALSE),0)</f>
        <v>0</v>
      </c>
      <c r="J278" s="648">
        <f>IFERROR(VLOOKUP($C278,'4. PY Ending Balances'!$C:$J,8,FALSE),0)-IFERROR(VLOOKUP($C278,'1. Rpt 18s (non-CSU)'!$H:$T,13,FALSE),0)</f>
        <v>0</v>
      </c>
    </row>
    <row r="279" spans="1:10" x14ac:dyDescent="0.2">
      <c r="A279" s="34" t="s">
        <v>344</v>
      </c>
      <c r="B279" s="34" t="s">
        <v>61</v>
      </c>
      <c r="C279" s="263" t="s">
        <v>5951</v>
      </c>
      <c r="D279" s="191">
        <f>IFERROR(VLOOKUP($C279,'4. PY Ending Balances'!$C:$J,2,FALSE),0)-IFERROR(VLOOKUP($C279,'1. Rpt 18s (non-CSU)'!$H:$T,7,FALSE),0)</f>
        <v>0</v>
      </c>
      <c r="E279" s="191">
        <f>IFERROR(VLOOKUP($C279,'4. PY Ending Balances'!$C:$J,3,FALSE),0)-IFERROR(VLOOKUP($C279,'1. Rpt 18s (non-CSU)'!$H:$T,8,FALSE),0)</f>
        <v>0</v>
      </c>
      <c r="F279" s="191">
        <f>IFERROR(VLOOKUP($C279,'4. PY Ending Balances'!$C:$J,4,FALSE),0)-IFERROR(VLOOKUP($C279,'1. Rpt 18s (non-CSU)'!$H:$T,9,FALSE),0)</f>
        <v>0</v>
      </c>
      <c r="G279" s="192">
        <f>IFERROR(VLOOKUP($C279,'4. PY Ending Balances'!$C:$J,5,FALSE),0)-IFERROR(VLOOKUP($C279,'1. Rpt 18s (non-CSU)'!$H:$T,10,FALSE),0)</f>
        <v>0</v>
      </c>
      <c r="H279" s="643">
        <f>IFERROR(VLOOKUP($C279,'4. PY Ending Balances'!$C:$J,6,FALSE),0)-IFERROR(VLOOKUP($C279,'1. Rpt 18s (non-CSU)'!$H:$T,11,FALSE),0)</f>
        <v>0</v>
      </c>
      <c r="I279" s="643">
        <f>IFERROR(VLOOKUP($C279,'4. PY Ending Balances'!$C:$J,7,FALSE),0)-IFERROR(VLOOKUP($C279,'1. Rpt 18s (non-CSU)'!$H:$T,12,FALSE),0)</f>
        <v>0</v>
      </c>
      <c r="J279" s="648">
        <f>IFERROR(VLOOKUP($C279,'4. PY Ending Balances'!$C:$J,8,FALSE),0)-IFERROR(VLOOKUP($C279,'1. Rpt 18s (non-CSU)'!$H:$T,13,FALSE),0)</f>
        <v>0</v>
      </c>
    </row>
    <row r="280" spans="1:10" x14ac:dyDescent="0.2">
      <c r="A280" s="34" t="s">
        <v>344</v>
      </c>
      <c r="B280" s="34" t="s">
        <v>67</v>
      </c>
      <c r="C280" s="263" t="s">
        <v>5952</v>
      </c>
      <c r="D280" s="191">
        <f>IFERROR(VLOOKUP($C280,'4. PY Ending Balances'!$C:$J,2,FALSE),0)-IFERROR(VLOOKUP($C280,'1. Rpt 18s (non-CSU)'!$H:$T,7,FALSE),0)</f>
        <v>0</v>
      </c>
      <c r="E280" s="191">
        <f>IFERROR(VLOOKUP($C280,'4. PY Ending Balances'!$C:$J,3,FALSE),0)-IFERROR(VLOOKUP($C280,'1. Rpt 18s (non-CSU)'!$H:$T,8,FALSE),0)</f>
        <v>0</v>
      </c>
      <c r="F280" s="191">
        <f>IFERROR(VLOOKUP($C280,'4. PY Ending Balances'!$C:$J,4,FALSE),0)-IFERROR(VLOOKUP($C280,'1. Rpt 18s (non-CSU)'!$H:$T,9,FALSE),0)</f>
        <v>0</v>
      </c>
      <c r="G280" s="192">
        <f>IFERROR(VLOOKUP($C280,'4. PY Ending Balances'!$C:$J,5,FALSE),0)-IFERROR(VLOOKUP($C280,'1. Rpt 18s (non-CSU)'!$H:$T,10,FALSE),0)</f>
        <v>0</v>
      </c>
      <c r="H280" s="643">
        <f>IFERROR(VLOOKUP($C280,'4. PY Ending Balances'!$C:$J,6,FALSE),0)-IFERROR(VLOOKUP($C280,'1. Rpt 18s (non-CSU)'!$H:$T,11,FALSE),0)</f>
        <v>0</v>
      </c>
      <c r="I280" s="643">
        <f>IFERROR(VLOOKUP($C280,'4. PY Ending Balances'!$C:$J,7,FALSE),0)-IFERROR(VLOOKUP($C280,'1. Rpt 18s (non-CSU)'!$H:$T,12,FALSE),0)</f>
        <v>0</v>
      </c>
      <c r="J280" s="648">
        <f>IFERROR(VLOOKUP($C280,'4. PY Ending Balances'!$C:$J,8,FALSE),0)-IFERROR(VLOOKUP($C280,'1. Rpt 18s (non-CSU)'!$H:$T,13,FALSE),0)</f>
        <v>0</v>
      </c>
    </row>
    <row r="281" spans="1:10" x14ac:dyDescent="0.2">
      <c r="A281" s="34" t="s">
        <v>346</v>
      </c>
      <c r="B281" s="32" t="s">
        <v>13</v>
      </c>
      <c r="C281" s="263" t="s">
        <v>5953</v>
      </c>
      <c r="D281" s="191">
        <f>IFERROR(VLOOKUP($C281,'4. PY Ending Balances'!$C:$J,2,FALSE),0)-IFERROR(VLOOKUP($C281,'1. Rpt 18s (non-CSU)'!$H:$T,7,FALSE),0)</f>
        <v>0</v>
      </c>
      <c r="E281" s="191">
        <f>IFERROR(VLOOKUP($C281,'4. PY Ending Balances'!$C:$J,3,FALSE),0)-IFERROR(VLOOKUP($C281,'1. Rpt 18s (non-CSU)'!$H:$T,8,FALSE),0)</f>
        <v>-797100.75</v>
      </c>
      <c r="F281" s="191">
        <f>IFERROR(VLOOKUP($C281,'4. PY Ending Balances'!$C:$J,4,FALSE),0)-IFERROR(VLOOKUP($C281,'1. Rpt 18s (non-CSU)'!$H:$T,9,FALSE),0)</f>
        <v>0</v>
      </c>
      <c r="G281" s="192">
        <f>IFERROR(VLOOKUP($C281,'4. PY Ending Balances'!$C:$J,5,FALSE),0)-IFERROR(VLOOKUP($C281,'1. Rpt 18s (non-CSU)'!$H:$T,10,FALSE),0)</f>
        <v>0</v>
      </c>
      <c r="H281" s="643">
        <f>IFERROR(VLOOKUP($C281,'4. PY Ending Balances'!$C:$J,6,FALSE),0)-IFERROR(VLOOKUP($C281,'1. Rpt 18s (non-CSU)'!$H:$T,11,FALSE),0)</f>
        <v>0</v>
      </c>
      <c r="I281" s="643">
        <f>IFERROR(VLOOKUP($C281,'4. PY Ending Balances'!$C:$J,7,FALSE),0)-IFERROR(VLOOKUP($C281,'1. Rpt 18s (non-CSU)'!$H:$T,12,FALSE),0)</f>
        <v>0</v>
      </c>
      <c r="J281" s="648">
        <f>IFERROR(VLOOKUP($C281,'4. PY Ending Balances'!$C:$J,8,FALSE),0)-IFERROR(VLOOKUP($C281,'1. Rpt 18s (non-CSU)'!$H:$T,13,FALSE),0)</f>
        <v>-797100.75</v>
      </c>
    </row>
    <row r="282" spans="1:10" x14ac:dyDescent="0.2">
      <c r="A282" s="34" t="s">
        <v>3</v>
      </c>
      <c r="B282" s="34" t="s">
        <v>13</v>
      </c>
      <c r="C282" s="263" t="s">
        <v>5954</v>
      </c>
      <c r="D282" s="191">
        <f>IFERROR(VLOOKUP($C282,'4. PY Ending Balances'!$C:$J,2,FALSE),0)-IFERROR(VLOOKUP($C282,'1. Rpt 18s (non-CSU)'!$H:$T,7,FALSE),0)</f>
        <v>0</v>
      </c>
      <c r="E282" s="191">
        <f>IFERROR(VLOOKUP($C282,'4. PY Ending Balances'!$C:$J,3,FALSE),0)-IFERROR(VLOOKUP($C282,'1. Rpt 18s (non-CSU)'!$H:$T,8,FALSE),0)</f>
        <v>0</v>
      </c>
      <c r="F282" s="191">
        <f>IFERROR(VLOOKUP($C282,'4. PY Ending Balances'!$C:$J,4,FALSE),0)-IFERROR(VLOOKUP($C282,'1. Rpt 18s (non-CSU)'!$H:$T,9,FALSE),0)</f>
        <v>0</v>
      </c>
      <c r="G282" s="192">
        <f>IFERROR(VLOOKUP($C282,'4. PY Ending Balances'!$C:$J,5,FALSE),0)-IFERROR(VLOOKUP($C282,'1. Rpt 18s (non-CSU)'!$H:$T,10,FALSE),0)</f>
        <v>0</v>
      </c>
      <c r="H282" s="643">
        <f>IFERROR(VLOOKUP($C282,'4. PY Ending Balances'!$C:$J,6,FALSE),0)-IFERROR(VLOOKUP($C282,'1. Rpt 18s (non-CSU)'!$H:$T,11,FALSE),0)</f>
        <v>0</v>
      </c>
      <c r="I282" s="643">
        <f>IFERROR(VLOOKUP($C282,'4. PY Ending Balances'!$C:$J,7,FALSE),0)-IFERROR(VLOOKUP($C282,'1. Rpt 18s (non-CSU)'!$H:$T,12,FALSE),0)</f>
        <v>0</v>
      </c>
      <c r="J282" s="648">
        <f>IFERROR(VLOOKUP($C282,'4. PY Ending Balances'!$C:$J,8,FALSE),0)-IFERROR(VLOOKUP($C282,'1. Rpt 18s (non-CSU)'!$H:$T,13,FALSE),0)</f>
        <v>0</v>
      </c>
    </row>
    <row r="283" spans="1:10" x14ac:dyDescent="0.2">
      <c r="A283" s="34" t="s">
        <v>3</v>
      </c>
      <c r="B283" s="34" t="s">
        <v>16</v>
      </c>
      <c r="C283" s="263" t="s">
        <v>5955</v>
      </c>
      <c r="D283" s="191">
        <f>IFERROR(VLOOKUP($C283,'4. PY Ending Balances'!$C:$J,2,FALSE),0)-IFERROR(VLOOKUP($C283,'1. Rpt 18s (non-CSU)'!$H:$T,7,FALSE),0)</f>
        <v>0</v>
      </c>
      <c r="E283" s="191">
        <f>IFERROR(VLOOKUP($C283,'4. PY Ending Balances'!$C:$J,3,FALSE),0)-IFERROR(VLOOKUP($C283,'1. Rpt 18s (non-CSU)'!$H:$T,8,FALSE),0)</f>
        <v>0</v>
      </c>
      <c r="F283" s="191">
        <f>IFERROR(VLOOKUP($C283,'4. PY Ending Balances'!$C:$J,4,FALSE),0)-IFERROR(VLOOKUP($C283,'1. Rpt 18s (non-CSU)'!$H:$T,9,FALSE),0)</f>
        <v>0</v>
      </c>
      <c r="G283" s="192">
        <f>IFERROR(VLOOKUP($C283,'4. PY Ending Balances'!$C:$J,5,FALSE),0)-IFERROR(VLOOKUP($C283,'1. Rpt 18s (non-CSU)'!$H:$T,10,FALSE),0)</f>
        <v>0</v>
      </c>
      <c r="H283" s="643">
        <f>IFERROR(VLOOKUP($C283,'4. PY Ending Balances'!$C:$J,6,FALSE),0)-IFERROR(VLOOKUP($C283,'1. Rpt 18s (non-CSU)'!$H:$T,11,FALSE),0)</f>
        <v>0</v>
      </c>
      <c r="I283" s="643">
        <f>IFERROR(VLOOKUP($C283,'4. PY Ending Balances'!$C:$J,7,FALSE),0)-IFERROR(VLOOKUP($C283,'1. Rpt 18s (non-CSU)'!$H:$T,12,FALSE),0)</f>
        <v>0</v>
      </c>
      <c r="J283" s="648">
        <f>IFERROR(VLOOKUP($C283,'4. PY Ending Balances'!$C:$J,8,FALSE),0)-IFERROR(VLOOKUP($C283,'1. Rpt 18s (non-CSU)'!$H:$T,13,FALSE),0)</f>
        <v>0</v>
      </c>
    </row>
    <row r="284" spans="1:10" x14ac:dyDescent="0.2">
      <c r="A284" s="34" t="s">
        <v>3</v>
      </c>
      <c r="B284" s="34" t="s">
        <v>18</v>
      </c>
      <c r="C284" s="263" t="s">
        <v>5956</v>
      </c>
      <c r="D284" s="191">
        <f>IFERROR(VLOOKUP($C284,'4. PY Ending Balances'!$C:$J,2,FALSE),0)-IFERROR(VLOOKUP($C284,'1. Rpt 18s (non-CSU)'!$H:$T,7,FALSE),0)</f>
        <v>0</v>
      </c>
      <c r="E284" s="191">
        <f>IFERROR(VLOOKUP($C284,'4. PY Ending Balances'!$C:$J,3,FALSE),0)-IFERROR(VLOOKUP($C284,'1. Rpt 18s (non-CSU)'!$H:$T,8,FALSE),0)</f>
        <v>0</v>
      </c>
      <c r="F284" s="191">
        <f>IFERROR(VLOOKUP($C284,'4. PY Ending Balances'!$C:$J,4,FALSE),0)-IFERROR(VLOOKUP($C284,'1. Rpt 18s (non-CSU)'!$H:$T,9,FALSE),0)</f>
        <v>0</v>
      </c>
      <c r="G284" s="192">
        <f>IFERROR(VLOOKUP($C284,'4. PY Ending Balances'!$C:$J,5,FALSE),0)-IFERROR(VLOOKUP($C284,'1. Rpt 18s (non-CSU)'!$H:$T,10,FALSE),0)</f>
        <v>0</v>
      </c>
      <c r="H284" s="643">
        <f>IFERROR(VLOOKUP($C284,'4. PY Ending Balances'!$C:$J,6,FALSE),0)-IFERROR(VLOOKUP($C284,'1. Rpt 18s (non-CSU)'!$H:$T,11,FALSE),0)</f>
        <v>0</v>
      </c>
      <c r="I284" s="643">
        <f>IFERROR(VLOOKUP($C284,'4. PY Ending Balances'!$C:$J,7,FALSE),0)-IFERROR(VLOOKUP($C284,'1. Rpt 18s (non-CSU)'!$H:$T,12,FALSE),0)</f>
        <v>0</v>
      </c>
      <c r="J284" s="648">
        <f>IFERROR(VLOOKUP($C284,'4. PY Ending Balances'!$C:$J,8,FALSE),0)-IFERROR(VLOOKUP($C284,'1. Rpt 18s (non-CSU)'!$H:$T,13,FALSE),0)</f>
        <v>0</v>
      </c>
    </row>
    <row r="285" spans="1:10" x14ac:dyDescent="0.2">
      <c r="A285" s="276" t="s">
        <v>3</v>
      </c>
      <c r="B285" s="276" t="s">
        <v>20</v>
      </c>
      <c r="C285" s="263" t="s">
        <v>5957</v>
      </c>
      <c r="D285" s="191">
        <f>IFERROR(VLOOKUP($C285,'4. PY Ending Balances'!$C:$J,2,FALSE),0)-IFERROR(VLOOKUP($C285,'1. Rpt 18s (non-CSU)'!$H:$T,7,FALSE),0)</f>
        <v>0</v>
      </c>
      <c r="E285" s="191">
        <f>IFERROR(VLOOKUP($C285,'4. PY Ending Balances'!$C:$J,3,FALSE),0)-IFERROR(VLOOKUP($C285,'1. Rpt 18s (non-CSU)'!$H:$T,8,FALSE),0)</f>
        <v>0</v>
      </c>
      <c r="F285" s="191">
        <f>IFERROR(VLOOKUP($C285,'4. PY Ending Balances'!$C:$J,4,FALSE),0)-IFERROR(VLOOKUP($C285,'1. Rpt 18s (non-CSU)'!$H:$T,9,FALSE),0)</f>
        <v>0</v>
      </c>
      <c r="G285" s="192">
        <f>IFERROR(VLOOKUP($C285,'4. PY Ending Balances'!$C:$J,5,FALSE),0)-IFERROR(VLOOKUP($C285,'1. Rpt 18s (non-CSU)'!$H:$T,10,FALSE),0)</f>
        <v>0</v>
      </c>
      <c r="H285" s="643">
        <f>IFERROR(VLOOKUP($C285,'4. PY Ending Balances'!$C:$J,6,FALSE),0)-IFERROR(VLOOKUP($C285,'1. Rpt 18s (non-CSU)'!$H:$T,11,FALSE),0)</f>
        <v>0</v>
      </c>
      <c r="I285" s="643">
        <f>IFERROR(VLOOKUP($C285,'4. PY Ending Balances'!$C:$J,7,FALSE),0)-IFERROR(VLOOKUP($C285,'1. Rpt 18s (non-CSU)'!$H:$T,12,FALSE),0)</f>
        <v>0</v>
      </c>
      <c r="J285" s="648">
        <f>IFERROR(VLOOKUP($C285,'4. PY Ending Balances'!$C:$J,8,FALSE),0)-IFERROR(VLOOKUP($C285,'1. Rpt 18s (non-CSU)'!$H:$T,13,FALSE),0)</f>
        <v>0</v>
      </c>
    </row>
    <row r="286" spans="1:10" x14ac:dyDescent="0.2">
      <c r="A286" s="276" t="s">
        <v>3</v>
      </c>
      <c r="B286" s="276" t="s">
        <v>22</v>
      </c>
      <c r="C286" s="263" t="s">
        <v>5958</v>
      </c>
      <c r="D286" s="191">
        <f>IFERROR(VLOOKUP($C286,'4. PY Ending Balances'!$C:$J,2,FALSE),0)-IFERROR(VLOOKUP($C286,'1. Rpt 18s (non-CSU)'!$H:$T,7,FALSE),0)</f>
        <v>0</v>
      </c>
      <c r="E286" s="191">
        <f>IFERROR(VLOOKUP($C286,'4. PY Ending Balances'!$C:$J,3,FALSE),0)-IFERROR(VLOOKUP($C286,'1. Rpt 18s (non-CSU)'!$H:$T,8,FALSE),0)</f>
        <v>0</v>
      </c>
      <c r="F286" s="191">
        <f>IFERROR(VLOOKUP($C286,'4. PY Ending Balances'!$C:$J,4,FALSE),0)-IFERROR(VLOOKUP($C286,'1. Rpt 18s (non-CSU)'!$H:$T,9,FALSE),0)</f>
        <v>0</v>
      </c>
      <c r="G286" s="192">
        <f>IFERROR(VLOOKUP($C286,'4. PY Ending Balances'!$C:$J,5,FALSE),0)-IFERROR(VLOOKUP($C286,'1. Rpt 18s (non-CSU)'!$H:$T,10,FALSE),0)</f>
        <v>0</v>
      </c>
      <c r="H286" s="643">
        <f>IFERROR(VLOOKUP($C286,'4. PY Ending Balances'!$C:$J,6,FALSE),0)-IFERROR(VLOOKUP($C286,'1. Rpt 18s (non-CSU)'!$H:$T,11,FALSE),0)</f>
        <v>0</v>
      </c>
      <c r="I286" s="643">
        <f>IFERROR(VLOOKUP($C286,'4. PY Ending Balances'!$C:$J,7,FALSE),0)-IFERROR(VLOOKUP($C286,'1. Rpt 18s (non-CSU)'!$H:$T,12,FALSE),0)</f>
        <v>0</v>
      </c>
      <c r="J286" s="648">
        <f>IFERROR(VLOOKUP($C286,'4. PY Ending Balances'!$C:$J,8,FALSE),0)-IFERROR(VLOOKUP($C286,'1. Rpt 18s (non-CSU)'!$H:$T,13,FALSE),0)</f>
        <v>0</v>
      </c>
    </row>
    <row r="287" spans="1:10" x14ac:dyDescent="0.2">
      <c r="A287" s="276" t="s">
        <v>3</v>
      </c>
      <c r="B287" s="276" t="s">
        <v>24</v>
      </c>
      <c r="C287" s="263" t="s">
        <v>5959</v>
      </c>
      <c r="D287" s="191">
        <f>IFERROR(VLOOKUP($C287,'4. PY Ending Balances'!$C:$J,2,FALSE),0)-IFERROR(VLOOKUP($C287,'1. Rpt 18s (non-CSU)'!$H:$T,7,FALSE),0)</f>
        <v>0</v>
      </c>
      <c r="E287" s="191">
        <f>IFERROR(VLOOKUP($C287,'4. PY Ending Balances'!$C:$J,3,FALSE),0)-IFERROR(VLOOKUP($C287,'1. Rpt 18s (non-CSU)'!$H:$T,8,FALSE),0)</f>
        <v>0</v>
      </c>
      <c r="F287" s="191">
        <f>IFERROR(VLOOKUP($C287,'4. PY Ending Balances'!$C:$J,4,FALSE),0)-IFERROR(VLOOKUP($C287,'1. Rpt 18s (non-CSU)'!$H:$T,9,FALSE),0)</f>
        <v>0</v>
      </c>
      <c r="G287" s="192">
        <f>IFERROR(VLOOKUP($C287,'4. PY Ending Balances'!$C:$J,5,FALSE),0)-IFERROR(VLOOKUP($C287,'1. Rpt 18s (non-CSU)'!$H:$T,10,FALSE),0)</f>
        <v>0</v>
      </c>
      <c r="H287" s="643">
        <f>IFERROR(VLOOKUP($C287,'4. PY Ending Balances'!$C:$J,6,FALSE),0)-IFERROR(VLOOKUP($C287,'1. Rpt 18s (non-CSU)'!$H:$T,11,FALSE),0)</f>
        <v>0</v>
      </c>
      <c r="I287" s="643">
        <f>IFERROR(VLOOKUP($C287,'4. PY Ending Balances'!$C:$J,7,FALSE),0)-IFERROR(VLOOKUP($C287,'1. Rpt 18s (non-CSU)'!$H:$T,12,FALSE),0)</f>
        <v>0</v>
      </c>
      <c r="J287" s="648">
        <f>IFERROR(VLOOKUP($C287,'4. PY Ending Balances'!$C:$J,8,FALSE),0)-IFERROR(VLOOKUP($C287,'1. Rpt 18s (non-CSU)'!$H:$T,13,FALSE),0)</f>
        <v>0</v>
      </c>
    </row>
    <row r="288" spans="1:10" x14ac:dyDescent="0.2">
      <c r="A288" s="276" t="s">
        <v>3</v>
      </c>
      <c r="B288" s="276" t="s">
        <v>26</v>
      </c>
      <c r="C288" s="263" t="s">
        <v>5960</v>
      </c>
      <c r="D288" s="191">
        <f>IFERROR(VLOOKUP($C288,'4. PY Ending Balances'!$C:$J,2,FALSE),0)-IFERROR(VLOOKUP($C288,'1. Rpt 18s (non-CSU)'!$H:$T,7,FALSE),0)</f>
        <v>0</v>
      </c>
      <c r="E288" s="191">
        <f>IFERROR(VLOOKUP($C288,'4. PY Ending Balances'!$C:$J,3,FALSE),0)-IFERROR(VLOOKUP($C288,'1. Rpt 18s (non-CSU)'!$H:$T,8,FALSE),0)</f>
        <v>0</v>
      </c>
      <c r="F288" s="191">
        <f>IFERROR(VLOOKUP($C288,'4. PY Ending Balances'!$C:$J,4,FALSE),0)-IFERROR(VLOOKUP($C288,'1. Rpt 18s (non-CSU)'!$H:$T,9,FALSE),0)</f>
        <v>0</v>
      </c>
      <c r="G288" s="192">
        <f>IFERROR(VLOOKUP($C288,'4. PY Ending Balances'!$C:$J,5,FALSE),0)-IFERROR(VLOOKUP($C288,'1. Rpt 18s (non-CSU)'!$H:$T,10,FALSE),0)</f>
        <v>0</v>
      </c>
      <c r="H288" s="643">
        <f>IFERROR(VLOOKUP($C288,'4. PY Ending Balances'!$C:$J,6,FALSE),0)-IFERROR(VLOOKUP($C288,'1. Rpt 18s (non-CSU)'!$H:$T,11,FALSE),0)</f>
        <v>0</v>
      </c>
      <c r="I288" s="643">
        <f>IFERROR(VLOOKUP($C288,'4. PY Ending Balances'!$C:$J,7,FALSE),0)-IFERROR(VLOOKUP($C288,'1. Rpt 18s (non-CSU)'!$H:$T,12,FALSE),0)</f>
        <v>0</v>
      </c>
      <c r="J288" s="648">
        <f>IFERROR(VLOOKUP($C288,'4. PY Ending Balances'!$C:$J,8,FALSE),0)-IFERROR(VLOOKUP($C288,'1. Rpt 18s (non-CSU)'!$H:$T,13,FALSE),0)</f>
        <v>0</v>
      </c>
    </row>
    <row r="289" spans="1:10" x14ac:dyDescent="0.2">
      <c r="A289" s="276" t="s">
        <v>3</v>
      </c>
      <c r="B289" s="276" t="s">
        <v>28</v>
      </c>
      <c r="C289" s="263" t="s">
        <v>5961</v>
      </c>
      <c r="D289" s="191">
        <f>IFERROR(VLOOKUP($C289,'4. PY Ending Balances'!$C:$J,2,FALSE),0)-IFERROR(VLOOKUP($C289,'1. Rpt 18s (non-CSU)'!$H:$T,7,FALSE),0)</f>
        <v>0</v>
      </c>
      <c r="E289" s="191">
        <f>IFERROR(VLOOKUP($C289,'4. PY Ending Balances'!$C:$J,3,FALSE),0)-IFERROR(VLOOKUP($C289,'1. Rpt 18s (non-CSU)'!$H:$T,8,FALSE),0)</f>
        <v>0</v>
      </c>
      <c r="F289" s="191">
        <f>IFERROR(VLOOKUP($C289,'4. PY Ending Balances'!$C:$J,4,FALSE),0)-IFERROR(VLOOKUP($C289,'1. Rpt 18s (non-CSU)'!$H:$T,9,FALSE),0)</f>
        <v>0</v>
      </c>
      <c r="G289" s="192">
        <f>IFERROR(VLOOKUP($C289,'4. PY Ending Balances'!$C:$J,5,FALSE),0)-IFERROR(VLOOKUP($C289,'1. Rpt 18s (non-CSU)'!$H:$T,10,FALSE),0)</f>
        <v>0</v>
      </c>
      <c r="H289" s="643">
        <f>IFERROR(VLOOKUP($C289,'4. PY Ending Balances'!$C:$J,6,FALSE),0)-IFERROR(VLOOKUP($C289,'1. Rpt 18s (non-CSU)'!$H:$T,11,FALSE),0)</f>
        <v>0</v>
      </c>
      <c r="I289" s="643">
        <f>IFERROR(VLOOKUP($C289,'4. PY Ending Balances'!$C:$J,7,FALSE),0)-IFERROR(VLOOKUP($C289,'1. Rpt 18s (non-CSU)'!$H:$T,12,FALSE),0)</f>
        <v>0</v>
      </c>
      <c r="J289" s="648">
        <f>IFERROR(VLOOKUP($C289,'4. PY Ending Balances'!$C:$J,8,FALSE),0)-IFERROR(VLOOKUP($C289,'1. Rpt 18s (non-CSU)'!$H:$T,13,FALSE),0)</f>
        <v>0</v>
      </c>
    </row>
    <row r="290" spans="1:10" x14ac:dyDescent="0.2">
      <c r="A290" s="276" t="s">
        <v>3</v>
      </c>
      <c r="B290" s="276" t="s">
        <v>30</v>
      </c>
      <c r="C290" s="263" t="s">
        <v>5962</v>
      </c>
      <c r="D290" s="191">
        <f>IFERROR(VLOOKUP($C290,'4. PY Ending Balances'!$C:$J,2,FALSE),0)-IFERROR(VLOOKUP($C290,'1. Rpt 18s (non-CSU)'!$H:$T,7,FALSE),0)</f>
        <v>0</v>
      </c>
      <c r="E290" s="191">
        <f>IFERROR(VLOOKUP($C290,'4. PY Ending Balances'!$C:$J,3,FALSE),0)-IFERROR(VLOOKUP($C290,'1. Rpt 18s (non-CSU)'!$H:$T,8,FALSE),0)</f>
        <v>0</v>
      </c>
      <c r="F290" s="191">
        <f>IFERROR(VLOOKUP($C290,'4. PY Ending Balances'!$C:$J,4,FALSE),0)-IFERROR(VLOOKUP($C290,'1. Rpt 18s (non-CSU)'!$H:$T,9,FALSE),0)</f>
        <v>0</v>
      </c>
      <c r="G290" s="192">
        <f>IFERROR(VLOOKUP($C290,'4. PY Ending Balances'!$C:$J,5,FALSE),0)-IFERROR(VLOOKUP($C290,'1. Rpt 18s (non-CSU)'!$H:$T,10,FALSE),0)</f>
        <v>0</v>
      </c>
      <c r="H290" s="643">
        <f>IFERROR(VLOOKUP($C290,'4. PY Ending Balances'!$C:$J,6,FALSE),0)-IFERROR(VLOOKUP($C290,'1. Rpt 18s (non-CSU)'!$H:$T,11,FALSE),0)</f>
        <v>0</v>
      </c>
      <c r="I290" s="643">
        <f>IFERROR(VLOOKUP($C290,'4. PY Ending Balances'!$C:$J,7,FALSE),0)-IFERROR(VLOOKUP($C290,'1. Rpt 18s (non-CSU)'!$H:$T,12,FALSE),0)</f>
        <v>0</v>
      </c>
      <c r="J290" s="648">
        <f>IFERROR(VLOOKUP($C290,'4. PY Ending Balances'!$C:$J,8,FALSE),0)-IFERROR(VLOOKUP($C290,'1. Rpt 18s (non-CSU)'!$H:$T,13,FALSE),0)</f>
        <v>0</v>
      </c>
    </row>
    <row r="291" spans="1:10" x14ac:dyDescent="0.2">
      <c r="A291" s="276" t="s">
        <v>3</v>
      </c>
      <c r="B291" s="276" t="s">
        <v>32</v>
      </c>
      <c r="C291" s="263" t="s">
        <v>5963</v>
      </c>
      <c r="D291" s="191">
        <f>IFERROR(VLOOKUP($C291,'4. PY Ending Balances'!$C:$J,2,FALSE),0)-IFERROR(VLOOKUP($C291,'1. Rpt 18s (non-CSU)'!$H:$T,7,FALSE),0)</f>
        <v>0</v>
      </c>
      <c r="E291" s="191">
        <f>IFERROR(VLOOKUP($C291,'4. PY Ending Balances'!$C:$J,3,FALSE),0)-IFERROR(VLOOKUP($C291,'1. Rpt 18s (non-CSU)'!$H:$T,8,FALSE),0)</f>
        <v>0</v>
      </c>
      <c r="F291" s="191">
        <f>IFERROR(VLOOKUP($C291,'4. PY Ending Balances'!$C:$J,4,FALSE),0)-IFERROR(VLOOKUP($C291,'1. Rpt 18s (non-CSU)'!$H:$T,9,FALSE),0)</f>
        <v>0</v>
      </c>
      <c r="G291" s="192">
        <f>IFERROR(VLOOKUP($C291,'4. PY Ending Balances'!$C:$J,5,FALSE),0)-IFERROR(VLOOKUP($C291,'1. Rpt 18s (non-CSU)'!$H:$T,10,FALSE),0)</f>
        <v>0</v>
      </c>
      <c r="H291" s="643">
        <f>IFERROR(VLOOKUP($C291,'4. PY Ending Balances'!$C:$J,6,FALSE),0)-IFERROR(VLOOKUP($C291,'1. Rpt 18s (non-CSU)'!$H:$T,11,FALSE),0)</f>
        <v>0</v>
      </c>
      <c r="I291" s="643">
        <f>IFERROR(VLOOKUP($C291,'4. PY Ending Balances'!$C:$J,7,FALSE),0)-IFERROR(VLOOKUP($C291,'1. Rpt 18s (non-CSU)'!$H:$T,12,FALSE),0)</f>
        <v>0</v>
      </c>
      <c r="J291" s="648">
        <f>IFERROR(VLOOKUP($C291,'4. PY Ending Balances'!$C:$J,8,FALSE),0)-IFERROR(VLOOKUP($C291,'1. Rpt 18s (non-CSU)'!$H:$T,13,FALSE),0)</f>
        <v>0</v>
      </c>
    </row>
    <row r="292" spans="1:10" x14ac:dyDescent="0.2">
      <c r="A292" s="276" t="s">
        <v>3</v>
      </c>
      <c r="B292" s="276" t="s">
        <v>33</v>
      </c>
      <c r="C292" s="263" t="s">
        <v>5964</v>
      </c>
      <c r="D292" s="191">
        <f>IFERROR(VLOOKUP($C292,'4. PY Ending Balances'!$C:$J,2,FALSE),0)-IFERROR(VLOOKUP($C292,'1. Rpt 18s (non-CSU)'!$H:$T,7,FALSE),0)</f>
        <v>0</v>
      </c>
      <c r="E292" s="191">
        <f>IFERROR(VLOOKUP($C292,'4. PY Ending Balances'!$C:$J,3,FALSE),0)-IFERROR(VLOOKUP($C292,'1. Rpt 18s (non-CSU)'!$H:$T,8,FALSE),0)</f>
        <v>0</v>
      </c>
      <c r="F292" s="191">
        <f>IFERROR(VLOOKUP($C292,'4. PY Ending Balances'!$C:$J,4,FALSE),0)-IFERROR(VLOOKUP($C292,'1. Rpt 18s (non-CSU)'!$H:$T,9,FALSE),0)</f>
        <v>0</v>
      </c>
      <c r="G292" s="192">
        <f>IFERROR(VLOOKUP($C292,'4. PY Ending Balances'!$C:$J,5,FALSE),0)-IFERROR(VLOOKUP($C292,'1. Rpt 18s (non-CSU)'!$H:$T,10,FALSE),0)</f>
        <v>0</v>
      </c>
      <c r="H292" s="643">
        <f>IFERROR(VLOOKUP($C292,'4. PY Ending Balances'!$C:$J,6,FALSE),0)-IFERROR(VLOOKUP($C292,'1. Rpt 18s (non-CSU)'!$H:$T,11,FALSE),0)</f>
        <v>0</v>
      </c>
      <c r="I292" s="643">
        <f>IFERROR(VLOOKUP($C292,'4. PY Ending Balances'!$C:$J,7,FALSE),0)-IFERROR(VLOOKUP($C292,'1. Rpt 18s (non-CSU)'!$H:$T,12,FALSE),0)</f>
        <v>0</v>
      </c>
      <c r="J292" s="648">
        <f>IFERROR(VLOOKUP($C292,'4. PY Ending Balances'!$C:$J,8,FALSE),0)-IFERROR(VLOOKUP($C292,'1. Rpt 18s (non-CSU)'!$H:$T,13,FALSE),0)</f>
        <v>0</v>
      </c>
    </row>
    <row r="293" spans="1:10" x14ac:dyDescent="0.2">
      <c r="A293" s="276" t="s">
        <v>3</v>
      </c>
      <c r="B293" s="275" t="s">
        <v>35</v>
      </c>
      <c r="C293" s="263" t="s">
        <v>5965</v>
      </c>
      <c r="D293" s="191">
        <f>IFERROR(VLOOKUP($C293,'4. PY Ending Balances'!$C:$J,2,FALSE),0)-IFERROR(VLOOKUP($C293,'1. Rpt 18s (non-CSU)'!$H:$T,7,FALSE),0)</f>
        <v>0</v>
      </c>
      <c r="E293" s="191">
        <f>IFERROR(VLOOKUP($C293,'4. PY Ending Balances'!$C:$J,3,FALSE),0)-IFERROR(VLOOKUP($C293,'1. Rpt 18s (non-CSU)'!$H:$T,8,FALSE),0)</f>
        <v>0</v>
      </c>
      <c r="F293" s="191">
        <f>IFERROR(VLOOKUP($C293,'4. PY Ending Balances'!$C:$J,4,FALSE),0)-IFERROR(VLOOKUP($C293,'1. Rpt 18s (non-CSU)'!$H:$T,9,FALSE),0)</f>
        <v>0</v>
      </c>
      <c r="G293" s="192">
        <f>IFERROR(VLOOKUP($C293,'4. PY Ending Balances'!$C:$J,5,FALSE),0)-IFERROR(VLOOKUP($C293,'1. Rpt 18s (non-CSU)'!$H:$T,10,FALSE),0)</f>
        <v>0</v>
      </c>
      <c r="H293" s="643">
        <f>IFERROR(VLOOKUP($C293,'4. PY Ending Balances'!$C:$J,6,FALSE),0)-IFERROR(VLOOKUP($C293,'1. Rpt 18s (non-CSU)'!$H:$T,11,FALSE),0)</f>
        <v>0</v>
      </c>
      <c r="I293" s="643">
        <f>IFERROR(VLOOKUP($C293,'4. PY Ending Balances'!$C:$J,7,FALSE),0)-IFERROR(VLOOKUP($C293,'1. Rpt 18s (non-CSU)'!$H:$T,12,FALSE),0)</f>
        <v>0</v>
      </c>
      <c r="J293" s="648">
        <f>IFERROR(VLOOKUP($C293,'4. PY Ending Balances'!$C:$J,8,FALSE),0)-IFERROR(VLOOKUP($C293,'1. Rpt 18s (non-CSU)'!$H:$T,13,FALSE),0)</f>
        <v>0</v>
      </c>
    </row>
    <row r="294" spans="1:10" x14ac:dyDescent="0.2">
      <c r="A294" s="276" t="s">
        <v>3</v>
      </c>
      <c r="B294" s="275" t="s">
        <v>37</v>
      </c>
      <c r="C294" s="263" t="s">
        <v>5966</v>
      </c>
      <c r="D294" s="191">
        <f>IFERROR(VLOOKUP($C294,'4. PY Ending Balances'!$C:$J,2,FALSE),0)-IFERROR(VLOOKUP($C294,'1. Rpt 18s (non-CSU)'!$H:$T,7,FALSE),0)</f>
        <v>0</v>
      </c>
      <c r="E294" s="191">
        <f>IFERROR(VLOOKUP($C294,'4. PY Ending Balances'!$C:$J,3,FALSE),0)-IFERROR(VLOOKUP($C294,'1. Rpt 18s (non-CSU)'!$H:$T,8,FALSE),0)</f>
        <v>0</v>
      </c>
      <c r="F294" s="191">
        <f>IFERROR(VLOOKUP($C294,'4. PY Ending Balances'!$C:$J,4,FALSE),0)-IFERROR(VLOOKUP($C294,'1. Rpt 18s (non-CSU)'!$H:$T,9,FALSE),0)</f>
        <v>0</v>
      </c>
      <c r="G294" s="192">
        <f>IFERROR(VLOOKUP($C294,'4. PY Ending Balances'!$C:$J,5,FALSE),0)-IFERROR(VLOOKUP($C294,'1. Rpt 18s (non-CSU)'!$H:$T,10,FALSE),0)</f>
        <v>0</v>
      </c>
      <c r="H294" s="643">
        <f>IFERROR(VLOOKUP($C294,'4. PY Ending Balances'!$C:$J,6,FALSE),0)-IFERROR(VLOOKUP($C294,'1. Rpt 18s (non-CSU)'!$H:$T,11,FALSE),0)</f>
        <v>0</v>
      </c>
      <c r="I294" s="643">
        <f>IFERROR(VLOOKUP($C294,'4. PY Ending Balances'!$C:$J,7,FALSE),0)-IFERROR(VLOOKUP($C294,'1. Rpt 18s (non-CSU)'!$H:$T,12,FALSE),0)</f>
        <v>0</v>
      </c>
      <c r="J294" s="648">
        <f>IFERROR(VLOOKUP($C294,'4. PY Ending Balances'!$C:$J,8,FALSE),0)-IFERROR(VLOOKUP($C294,'1. Rpt 18s (non-CSU)'!$H:$T,13,FALSE),0)</f>
        <v>0</v>
      </c>
    </row>
    <row r="295" spans="1:10" x14ac:dyDescent="0.2">
      <c r="A295" s="276" t="s">
        <v>3</v>
      </c>
      <c r="B295" s="275" t="s">
        <v>39</v>
      </c>
      <c r="C295" s="263" t="s">
        <v>5967</v>
      </c>
      <c r="D295" s="191">
        <f>IFERROR(VLOOKUP($C295,'4. PY Ending Balances'!$C:$J,2,FALSE),0)-IFERROR(VLOOKUP($C295,'1. Rpt 18s (non-CSU)'!$H:$T,7,FALSE),0)</f>
        <v>0</v>
      </c>
      <c r="E295" s="191">
        <f>IFERROR(VLOOKUP($C295,'4. PY Ending Balances'!$C:$J,3,FALSE),0)-IFERROR(VLOOKUP($C295,'1. Rpt 18s (non-CSU)'!$H:$T,8,FALSE),0)</f>
        <v>0</v>
      </c>
      <c r="F295" s="191">
        <f>IFERROR(VLOOKUP($C295,'4. PY Ending Balances'!$C:$J,4,FALSE),0)-IFERROR(VLOOKUP($C295,'1. Rpt 18s (non-CSU)'!$H:$T,9,FALSE),0)</f>
        <v>0</v>
      </c>
      <c r="G295" s="192">
        <f>IFERROR(VLOOKUP($C295,'4. PY Ending Balances'!$C:$J,5,FALSE),0)-IFERROR(VLOOKUP($C295,'1. Rpt 18s (non-CSU)'!$H:$T,10,FALSE),0)</f>
        <v>0</v>
      </c>
      <c r="H295" s="643">
        <f>IFERROR(VLOOKUP($C295,'4. PY Ending Balances'!$C:$J,6,FALSE),0)-IFERROR(VLOOKUP($C295,'1. Rpt 18s (non-CSU)'!$H:$T,11,FALSE),0)</f>
        <v>0</v>
      </c>
      <c r="I295" s="643">
        <f>IFERROR(VLOOKUP($C295,'4. PY Ending Balances'!$C:$J,7,FALSE),0)-IFERROR(VLOOKUP($C295,'1. Rpt 18s (non-CSU)'!$H:$T,12,FALSE),0)</f>
        <v>0</v>
      </c>
      <c r="J295" s="648">
        <f>IFERROR(VLOOKUP($C295,'4. PY Ending Balances'!$C:$J,8,FALSE),0)-IFERROR(VLOOKUP($C295,'1. Rpt 18s (non-CSU)'!$H:$T,13,FALSE),0)</f>
        <v>0</v>
      </c>
    </row>
    <row r="296" spans="1:10" x14ac:dyDescent="0.2">
      <c r="A296" s="276" t="s">
        <v>3</v>
      </c>
      <c r="B296" s="275" t="s">
        <v>41</v>
      </c>
      <c r="C296" s="263" t="s">
        <v>5968</v>
      </c>
      <c r="D296" s="191">
        <f>IFERROR(VLOOKUP($C296,'4. PY Ending Balances'!$C:$J,2,FALSE),0)-IFERROR(VLOOKUP($C296,'1. Rpt 18s (non-CSU)'!$H:$T,7,FALSE),0)</f>
        <v>0</v>
      </c>
      <c r="E296" s="191">
        <f>IFERROR(VLOOKUP($C296,'4. PY Ending Balances'!$C:$J,3,FALSE),0)-IFERROR(VLOOKUP($C296,'1. Rpt 18s (non-CSU)'!$H:$T,8,FALSE),0)</f>
        <v>0</v>
      </c>
      <c r="F296" s="191">
        <f>IFERROR(VLOOKUP($C296,'4. PY Ending Balances'!$C:$J,4,FALSE),0)-IFERROR(VLOOKUP($C296,'1. Rpt 18s (non-CSU)'!$H:$T,9,FALSE),0)</f>
        <v>0</v>
      </c>
      <c r="G296" s="192">
        <f>IFERROR(VLOOKUP($C296,'4. PY Ending Balances'!$C:$J,5,FALSE),0)-IFERROR(VLOOKUP($C296,'1. Rpt 18s (non-CSU)'!$H:$T,10,FALSE),0)</f>
        <v>0</v>
      </c>
      <c r="H296" s="643">
        <f>IFERROR(VLOOKUP($C296,'4. PY Ending Balances'!$C:$J,6,FALSE),0)-IFERROR(VLOOKUP($C296,'1. Rpt 18s (non-CSU)'!$H:$T,11,FALSE),0)</f>
        <v>0</v>
      </c>
      <c r="I296" s="643">
        <f>IFERROR(VLOOKUP($C296,'4. PY Ending Balances'!$C:$J,7,FALSE),0)-IFERROR(VLOOKUP($C296,'1. Rpt 18s (non-CSU)'!$H:$T,12,FALSE),0)</f>
        <v>0</v>
      </c>
      <c r="J296" s="648">
        <f>IFERROR(VLOOKUP($C296,'4. PY Ending Balances'!$C:$J,8,FALSE),0)-IFERROR(VLOOKUP($C296,'1. Rpt 18s (non-CSU)'!$H:$T,13,FALSE),0)</f>
        <v>0</v>
      </c>
    </row>
    <row r="297" spans="1:10" x14ac:dyDescent="0.2">
      <c r="A297" s="276" t="s">
        <v>3</v>
      </c>
      <c r="B297" s="275" t="s">
        <v>43</v>
      </c>
      <c r="C297" s="263" t="s">
        <v>5969</v>
      </c>
      <c r="D297" s="191">
        <f>IFERROR(VLOOKUP($C297,'4. PY Ending Balances'!$C:$J,2,FALSE),0)-IFERROR(VLOOKUP($C297,'1. Rpt 18s (non-CSU)'!$H:$T,7,FALSE),0)</f>
        <v>0</v>
      </c>
      <c r="E297" s="191">
        <f>IFERROR(VLOOKUP($C297,'4. PY Ending Balances'!$C:$J,3,FALSE),0)-IFERROR(VLOOKUP($C297,'1. Rpt 18s (non-CSU)'!$H:$T,8,FALSE),0)</f>
        <v>0</v>
      </c>
      <c r="F297" s="191">
        <f>IFERROR(VLOOKUP($C297,'4. PY Ending Balances'!$C:$J,4,FALSE),0)-IFERROR(VLOOKUP($C297,'1. Rpt 18s (non-CSU)'!$H:$T,9,FALSE),0)</f>
        <v>0</v>
      </c>
      <c r="G297" s="192">
        <f>IFERROR(VLOOKUP($C297,'4. PY Ending Balances'!$C:$J,5,FALSE),0)-IFERROR(VLOOKUP($C297,'1. Rpt 18s (non-CSU)'!$H:$T,10,FALSE),0)</f>
        <v>0</v>
      </c>
      <c r="H297" s="643">
        <f>IFERROR(VLOOKUP($C297,'4. PY Ending Balances'!$C:$J,6,FALSE),0)-IFERROR(VLOOKUP($C297,'1. Rpt 18s (non-CSU)'!$H:$T,11,FALSE),0)</f>
        <v>0</v>
      </c>
      <c r="I297" s="643">
        <f>IFERROR(VLOOKUP($C297,'4. PY Ending Balances'!$C:$J,7,FALSE),0)-IFERROR(VLOOKUP($C297,'1. Rpt 18s (non-CSU)'!$H:$T,12,FALSE),0)</f>
        <v>0</v>
      </c>
      <c r="J297" s="648">
        <f>IFERROR(VLOOKUP($C297,'4. PY Ending Balances'!$C:$J,8,FALSE),0)-IFERROR(VLOOKUP($C297,'1. Rpt 18s (non-CSU)'!$H:$T,13,FALSE),0)</f>
        <v>0</v>
      </c>
    </row>
    <row r="298" spans="1:10" x14ac:dyDescent="0.2">
      <c r="A298" s="276" t="s">
        <v>3</v>
      </c>
      <c r="B298" s="275" t="s">
        <v>45</v>
      </c>
      <c r="C298" s="263" t="s">
        <v>5970</v>
      </c>
      <c r="D298" s="191">
        <f>IFERROR(VLOOKUP($C298,'4. PY Ending Balances'!$C:$J,2,FALSE),0)-IFERROR(VLOOKUP($C298,'1. Rpt 18s (non-CSU)'!$H:$T,7,FALSE),0)</f>
        <v>0</v>
      </c>
      <c r="E298" s="191">
        <f>IFERROR(VLOOKUP($C298,'4. PY Ending Balances'!$C:$J,3,FALSE),0)-IFERROR(VLOOKUP($C298,'1. Rpt 18s (non-CSU)'!$H:$T,8,FALSE),0)</f>
        <v>0</v>
      </c>
      <c r="F298" s="191">
        <f>IFERROR(VLOOKUP($C298,'4. PY Ending Balances'!$C:$J,4,FALSE),0)-IFERROR(VLOOKUP($C298,'1. Rpt 18s (non-CSU)'!$H:$T,9,FALSE),0)</f>
        <v>0</v>
      </c>
      <c r="G298" s="192">
        <f>IFERROR(VLOOKUP($C298,'4. PY Ending Balances'!$C:$J,5,FALSE),0)-IFERROR(VLOOKUP($C298,'1. Rpt 18s (non-CSU)'!$H:$T,10,FALSE),0)</f>
        <v>0</v>
      </c>
      <c r="H298" s="643">
        <f>IFERROR(VLOOKUP($C298,'4. PY Ending Balances'!$C:$J,6,FALSE),0)-IFERROR(VLOOKUP($C298,'1. Rpt 18s (non-CSU)'!$H:$T,11,FALSE),0)</f>
        <v>0</v>
      </c>
      <c r="I298" s="643">
        <f>IFERROR(VLOOKUP($C298,'4. PY Ending Balances'!$C:$J,7,FALSE),0)-IFERROR(VLOOKUP($C298,'1. Rpt 18s (non-CSU)'!$H:$T,12,FALSE),0)</f>
        <v>0</v>
      </c>
      <c r="J298" s="648">
        <f>IFERROR(VLOOKUP($C298,'4. PY Ending Balances'!$C:$J,8,FALSE),0)-IFERROR(VLOOKUP($C298,'1. Rpt 18s (non-CSU)'!$H:$T,13,FALSE),0)</f>
        <v>0</v>
      </c>
    </row>
    <row r="299" spans="1:10" x14ac:dyDescent="0.2">
      <c r="A299" s="276" t="s">
        <v>3</v>
      </c>
      <c r="B299" s="275" t="s">
        <v>47</v>
      </c>
      <c r="C299" s="263" t="s">
        <v>5971</v>
      </c>
      <c r="D299" s="191">
        <f>IFERROR(VLOOKUP($C299,'4. PY Ending Balances'!$C:$J,2,FALSE),0)-IFERROR(VLOOKUP($C299,'1. Rpt 18s (non-CSU)'!$H:$T,7,FALSE),0)</f>
        <v>0</v>
      </c>
      <c r="E299" s="191">
        <f>IFERROR(VLOOKUP($C299,'4. PY Ending Balances'!$C:$J,3,FALSE),0)-IFERROR(VLOOKUP($C299,'1. Rpt 18s (non-CSU)'!$H:$T,8,FALSE),0)</f>
        <v>0</v>
      </c>
      <c r="F299" s="191">
        <f>IFERROR(VLOOKUP($C299,'4. PY Ending Balances'!$C:$J,4,FALSE),0)-IFERROR(VLOOKUP($C299,'1. Rpt 18s (non-CSU)'!$H:$T,9,FALSE),0)</f>
        <v>0</v>
      </c>
      <c r="G299" s="192">
        <f>IFERROR(VLOOKUP($C299,'4. PY Ending Balances'!$C:$J,5,FALSE),0)-IFERROR(VLOOKUP($C299,'1. Rpt 18s (non-CSU)'!$H:$T,10,FALSE),0)</f>
        <v>0</v>
      </c>
      <c r="H299" s="643">
        <f>IFERROR(VLOOKUP($C299,'4. PY Ending Balances'!$C:$J,6,FALSE),0)-IFERROR(VLOOKUP($C299,'1. Rpt 18s (non-CSU)'!$H:$T,11,FALSE),0)</f>
        <v>0</v>
      </c>
      <c r="I299" s="643">
        <f>IFERROR(VLOOKUP($C299,'4. PY Ending Balances'!$C:$J,7,FALSE),0)-IFERROR(VLOOKUP($C299,'1. Rpt 18s (non-CSU)'!$H:$T,12,FALSE),0)</f>
        <v>0</v>
      </c>
      <c r="J299" s="648">
        <f>IFERROR(VLOOKUP($C299,'4. PY Ending Balances'!$C:$J,8,FALSE),0)-IFERROR(VLOOKUP($C299,'1. Rpt 18s (non-CSU)'!$H:$T,13,FALSE),0)</f>
        <v>0</v>
      </c>
    </row>
    <row r="300" spans="1:10" x14ac:dyDescent="0.2">
      <c r="A300" s="276" t="s">
        <v>3</v>
      </c>
      <c r="B300" s="275" t="s">
        <v>49</v>
      </c>
      <c r="C300" s="263" t="s">
        <v>5972</v>
      </c>
      <c r="D300" s="191">
        <f>IFERROR(VLOOKUP($C300,'4. PY Ending Balances'!$C:$J,2,FALSE),0)-IFERROR(VLOOKUP($C300,'1. Rpt 18s (non-CSU)'!$H:$T,7,FALSE),0)</f>
        <v>0</v>
      </c>
      <c r="E300" s="191">
        <f>IFERROR(VLOOKUP($C300,'4. PY Ending Balances'!$C:$J,3,FALSE),0)-IFERROR(VLOOKUP($C300,'1. Rpt 18s (non-CSU)'!$H:$T,8,FALSE),0)</f>
        <v>0</v>
      </c>
      <c r="F300" s="191">
        <f>IFERROR(VLOOKUP($C300,'4. PY Ending Balances'!$C:$J,4,FALSE),0)-IFERROR(VLOOKUP($C300,'1. Rpt 18s (non-CSU)'!$H:$T,9,FALSE),0)</f>
        <v>0</v>
      </c>
      <c r="G300" s="192">
        <f>IFERROR(VLOOKUP($C300,'4. PY Ending Balances'!$C:$J,5,FALSE),0)-IFERROR(VLOOKUP($C300,'1. Rpt 18s (non-CSU)'!$H:$T,10,FALSE),0)</f>
        <v>0</v>
      </c>
      <c r="H300" s="643">
        <f>IFERROR(VLOOKUP($C300,'4. PY Ending Balances'!$C:$J,6,FALSE),0)-IFERROR(VLOOKUP($C300,'1. Rpt 18s (non-CSU)'!$H:$T,11,FALSE),0)</f>
        <v>0</v>
      </c>
      <c r="I300" s="643">
        <f>IFERROR(VLOOKUP($C300,'4. PY Ending Balances'!$C:$J,7,FALSE),0)-IFERROR(VLOOKUP($C300,'1. Rpt 18s (non-CSU)'!$H:$T,12,FALSE),0)</f>
        <v>0</v>
      </c>
      <c r="J300" s="648">
        <f>IFERROR(VLOOKUP($C300,'4. PY Ending Balances'!$C:$J,8,FALSE),0)-IFERROR(VLOOKUP($C300,'1. Rpt 18s (non-CSU)'!$H:$T,13,FALSE),0)</f>
        <v>0</v>
      </c>
    </row>
    <row r="301" spans="1:10" x14ac:dyDescent="0.2">
      <c r="A301" s="276" t="s">
        <v>3</v>
      </c>
      <c r="B301" s="275" t="s">
        <v>51</v>
      </c>
      <c r="C301" s="263" t="s">
        <v>5973</v>
      </c>
      <c r="D301" s="191">
        <f>IFERROR(VLOOKUP($C301,'4. PY Ending Balances'!$C:$J,2,FALSE),0)-IFERROR(VLOOKUP($C301,'1. Rpt 18s (non-CSU)'!$H:$T,7,FALSE),0)</f>
        <v>0</v>
      </c>
      <c r="E301" s="191">
        <f>IFERROR(VLOOKUP($C301,'4. PY Ending Balances'!$C:$J,3,FALSE),0)-IFERROR(VLOOKUP($C301,'1. Rpt 18s (non-CSU)'!$H:$T,8,FALSE),0)</f>
        <v>0</v>
      </c>
      <c r="F301" s="191">
        <f>IFERROR(VLOOKUP($C301,'4. PY Ending Balances'!$C:$J,4,FALSE),0)-IFERROR(VLOOKUP($C301,'1. Rpt 18s (non-CSU)'!$H:$T,9,FALSE),0)</f>
        <v>0</v>
      </c>
      <c r="G301" s="192">
        <f>IFERROR(VLOOKUP($C301,'4. PY Ending Balances'!$C:$J,5,FALSE),0)-IFERROR(VLOOKUP($C301,'1. Rpt 18s (non-CSU)'!$H:$T,10,FALSE),0)</f>
        <v>0</v>
      </c>
      <c r="H301" s="643">
        <f>IFERROR(VLOOKUP($C301,'4. PY Ending Balances'!$C:$J,6,FALSE),0)-IFERROR(VLOOKUP($C301,'1. Rpt 18s (non-CSU)'!$H:$T,11,FALSE),0)</f>
        <v>0</v>
      </c>
      <c r="I301" s="643">
        <f>IFERROR(VLOOKUP($C301,'4. PY Ending Balances'!$C:$J,7,FALSE),0)-IFERROR(VLOOKUP($C301,'1. Rpt 18s (non-CSU)'!$H:$T,12,FALSE),0)</f>
        <v>0</v>
      </c>
      <c r="J301" s="648">
        <f>IFERROR(VLOOKUP($C301,'4. PY Ending Balances'!$C:$J,8,FALSE),0)-IFERROR(VLOOKUP($C301,'1. Rpt 18s (non-CSU)'!$H:$T,13,FALSE),0)</f>
        <v>0</v>
      </c>
    </row>
    <row r="302" spans="1:10" x14ac:dyDescent="0.2">
      <c r="A302" s="276" t="s">
        <v>3</v>
      </c>
      <c r="B302" s="275" t="s">
        <v>53</v>
      </c>
      <c r="C302" s="263" t="s">
        <v>5974</v>
      </c>
      <c r="D302" s="191">
        <f>IFERROR(VLOOKUP($C302,'4. PY Ending Balances'!$C:$J,2,FALSE),0)-IFERROR(VLOOKUP($C302,'1. Rpt 18s (non-CSU)'!$H:$T,7,FALSE),0)</f>
        <v>0</v>
      </c>
      <c r="E302" s="191">
        <f>IFERROR(VLOOKUP($C302,'4. PY Ending Balances'!$C:$J,3,FALSE),0)-IFERROR(VLOOKUP($C302,'1. Rpt 18s (non-CSU)'!$H:$T,8,FALSE),0)</f>
        <v>0</v>
      </c>
      <c r="F302" s="191">
        <f>IFERROR(VLOOKUP($C302,'4. PY Ending Balances'!$C:$J,4,FALSE),0)-IFERROR(VLOOKUP($C302,'1. Rpt 18s (non-CSU)'!$H:$T,9,FALSE),0)</f>
        <v>0</v>
      </c>
      <c r="G302" s="192">
        <f>IFERROR(VLOOKUP($C302,'4. PY Ending Balances'!$C:$J,5,FALSE),0)-IFERROR(VLOOKUP($C302,'1. Rpt 18s (non-CSU)'!$H:$T,10,FALSE),0)</f>
        <v>0</v>
      </c>
      <c r="H302" s="643">
        <f>IFERROR(VLOOKUP($C302,'4. PY Ending Balances'!$C:$J,6,FALSE),0)-IFERROR(VLOOKUP($C302,'1. Rpt 18s (non-CSU)'!$H:$T,11,FALSE),0)</f>
        <v>0</v>
      </c>
      <c r="I302" s="643">
        <f>IFERROR(VLOOKUP($C302,'4. PY Ending Balances'!$C:$J,7,FALSE),0)-IFERROR(VLOOKUP($C302,'1. Rpt 18s (non-CSU)'!$H:$T,12,FALSE),0)</f>
        <v>0</v>
      </c>
      <c r="J302" s="648">
        <f>IFERROR(VLOOKUP($C302,'4. PY Ending Balances'!$C:$J,8,FALSE),0)-IFERROR(VLOOKUP($C302,'1. Rpt 18s (non-CSU)'!$H:$T,13,FALSE),0)</f>
        <v>0</v>
      </c>
    </row>
    <row r="303" spans="1:10" x14ac:dyDescent="0.2">
      <c r="A303" s="276" t="s">
        <v>3</v>
      </c>
      <c r="B303" s="275" t="s">
        <v>55</v>
      </c>
      <c r="C303" s="263" t="s">
        <v>5975</v>
      </c>
      <c r="D303" s="191">
        <f>IFERROR(VLOOKUP($C303,'4. PY Ending Balances'!$C:$J,2,FALSE),0)-IFERROR(VLOOKUP($C303,'1. Rpt 18s (non-CSU)'!$H:$T,7,FALSE),0)</f>
        <v>0</v>
      </c>
      <c r="E303" s="191">
        <f>IFERROR(VLOOKUP($C303,'4. PY Ending Balances'!$C:$J,3,FALSE),0)-IFERROR(VLOOKUP($C303,'1. Rpt 18s (non-CSU)'!$H:$T,8,FALSE),0)</f>
        <v>0</v>
      </c>
      <c r="F303" s="191">
        <f>IFERROR(VLOOKUP($C303,'4. PY Ending Balances'!$C:$J,4,FALSE),0)-IFERROR(VLOOKUP($C303,'1. Rpt 18s (non-CSU)'!$H:$T,9,FALSE),0)</f>
        <v>0</v>
      </c>
      <c r="G303" s="192">
        <f>IFERROR(VLOOKUP($C303,'4. PY Ending Balances'!$C:$J,5,FALSE),0)-IFERROR(VLOOKUP($C303,'1. Rpt 18s (non-CSU)'!$H:$T,10,FALSE),0)</f>
        <v>0</v>
      </c>
      <c r="H303" s="643">
        <f>IFERROR(VLOOKUP($C303,'4. PY Ending Balances'!$C:$J,6,FALSE),0)-IFERROR(VLOOKUP($C303,'1. Rpt 18s (non-CSU)'!$H:$T,11,FALSE),0)</f>
        <v>0</v>
      </c>
      <c r="I303" s="643">
        <f>IFERROR(VLOOKUP($C303,'4. PY Ending Balances'!$C:$J,7,FALSE),0)-IFERROR(VLOOKUP($C303,'1. Rpt 18s (non-CSU)'!$H:$T,12,FALSE),0)</f>
        <v>0</v>
      </c>
      <c r="J303" s="648">
        <f>IFERROR(VLOOKUP($C303,'4. PY Ending Balances'!$C:$J,8,FALSE),0)-IFERROR(VLOOKUP($C303,'1. Rpt 18s (non-CSU)'!$H:$T,13,FALSE),0)</f>
        <v>0</v>
      </c>
    </row>
    <row r="304" spans="1:10" x14ac:dyDescent="0.2">
      <c r="A304" s="276" t="s">
        <v>3</v>
      </c>
      <c r="B304" s="275" t="s">
        <v>57</v>
      </c>
      <c r="C304" s="263" t="s">
        <v>5976</v>
      </c>
      <c r="D304" s="191">
        <f>IFERROR(VLOOKUP($C304,'4. PY Ending Balances'!$C:$J,2,FALSE),0)-IFERROR(VLOOKUP($C304,'1. Rpt 18s (non-CSU)'!$H:$T,7,FALSE),0)</f>
        <v>0</v>
      </c>
      <c r="E304" s="191">
        <f>IFERROR(VLOOKUP($C304,'4. PY Ending Balances'!$C:$J,3,FALSE),0)-IFERROR(VLOOKUP($C304,'1. Rpt 18s (non-CSU)'!$H:$T,8,FALSE),0)</f>
        <v>0</v>
      </c>
      <c r="F304" s="191">
        <f>IFERROR(VLOOKUP($C304,'4. PY Ending Balances'!$C:$J,4,FALSE),0)-IFERROR(VLOOKUP($C304,'1. Rpt 18s (non-CSU)'!$H:$T,9,FALSE),0)</f>
        <v>0</v>
      </c>
      <c r="G304" s="192">
        <f>IFERROR(VLOOKUP($C304,'4. PY Ending Balances'!$C:$J,5,FALSE),0)-IFERROR(VLOOKUP($C304,'1. Rpt 18s (non-CSU)'!$H:$T,10,FALSE),0)</f>
        <v>0</v>
      </c>
      <c r="H304" s="643">
        <f>IFERROR(VLOOKUP($C304,'4. PY Ending Balances'!$C:$J,6,FALSE),0)-IFERROR(VLOOKUP($C304,'1. Rpt 18s (non-CSU)'!$H:$T,11,FALSE),0)</f>
        <v>0</v>
      </c>
      <c r="I304" s="643">
        <f>IFERROR(VLOOKUP($C304,'4. PY Ending Balances'!$C:$J,7,FALSE),0)-IFERROR(VLOOKUP($C304,'1. Rpt 18s (non-CSU)'!$H:$T,12,FALSE),0)</f>
        <v>0</v>
      </c>
      <c r="J304" s="648">
        <f>IFERROR(VLOOKUP($C304,'4. PY Ending Balances'!$C:$J,8,FALSE),0)-IFERROR(VLOOKUP($C304,'1. Rpt 18s (non-CSU)'!$H:$T,13,FALSE),0)</f>
        <v>0</v>
      </c>
    </row>
    <row r="305" spans="1:10" x14ac:dyDescent="0.2">
      <c r="A305" s="276" t="s">
        <v>3</v>
      </c>
      <c r="B305" s="275" t="s">
        <v>59</v>
      </c>
      <c r="C305" s="263" t="s">
        <v>5977</v>
      </c>
      <c r="D305" s="191">
        <f>IFERROR(VLOOKUP($C305,'4. PY Ending Balances'!$C:$J,2,FALSE),0)-IFERROR(VLOOKUP($C305,'1. Rpt 18s (non-CSU)'!$H:$T,7,FALSE),0)</f>
        <v>0</v>
      </c>
      <c r="E305" s="191">
        <f>IFERROR(VLOOKUP($C305,'4. PY Ending Balances'!$C:$J,3,FALSE),0)-IFERROR(VLOOKUP($C305,'1. Rpt 18s (non-CSU)'!$H:$T,8,FALSE),0)</f>
        <v>0</v>
      </c>
      <c r="F305" s="191">
        <f>IFERROR(VLOOKUP($C305,'4. PY Ending Balances'!$C:$J,4,FALSE),0)-IFERROR(VLOOKUP($C305,'1. Rpt 18s (non-CSU)'!$H:$T,9,FALSE),0)</f>
        <v>0</v>
      </c>
      <c r="G305" s="192">
        <f>IFERROR(VLOOKUP($C305,'4. PY Ending Balances'!$C:$J,5,FALSE),0)-IFERROR(VLOOKUP($C305,'1. Rpt 18s (non-CSU)'!$H:$T,10,FALSE),0)</f>
        <v>0</v>
      </c>
      <c r="H305" s="643">
        <f>IFERROR(VLOOKUP($C305,'4. PY Ending Balances'!$C:$J,6,FALSE),0)-IFERROR(VLOOKUP($C305,'1. Rpt 18s (non-CSU)'!$H:$T,11,FALSE),0)</f>
        <v>0</v>
      </c>
      <c r="I305" s="643">
        <f>IFERROR(VLOOKUP($C305,'4. PY Ending Balances'!$C:$J,7,FALSE),0)-IFERROR(VLOOKUP($C305,'1. Rpt 18s (non-CSU)'!$H:$T,12,FALSE),0)</f>
        <v>0</v>
      </c>
      <c r="J305" s="648">
        <f>IFERROR(VLOOKUP($C305,'4. PY Ending Balances'!$C:$J,8,FALSE),0)-IFERROR(VLOOKUP($C305,'1. Rpt 18s (non-CSU)'!$H:$T,13,FALSE),0)</f>
        <v>0</v>
      </c>
    </row>
    <row r="306" spans="1:10" x14ac:dyDescent="0.2">
      <c r="A306" s="276" t="s">
        <v>3</v>
      </c>
      <c r="B306" s="275" t="s">
        <v>61</v>
      </c>
      <c r="C306" s="263" t="s">
        <v>5978</v>
      </c>
      <c r="D306" s="191">
        <f>IFERROR(VLOOKUP($C306,'4. PY Ending Balances'!$C:$J,2,FALSE),0)-IFERROR(VLOOKUP($C306,'1. Rpt 18s (non-CSU)'!$H:$T,7,FALSE),0)</f>
        <v>0</v>
      </c>
      <c r="E306" s="191">
        <f>IFERROR(VLOOKUP($C306,'4. PY Ending Balances'!$C:$J,3,FALSE),0)-IFERROR(VLOOKUP($C306,'1. Rpt 18s (non-CSU)'!$H:$T,8,FALSE),0)</f>
        <v>0</v>
      </c>
      <c r="F306" s="191">
        <f>IFERROR(VLOOKUP($C306,'4. PY Ending Balances'!$C:$J,4,FALSE),0)-IFERROR(VLOOKUP($C306,'1. Rpt 18s (non-CSU)'!$H:$T,9,FALSE),0)</f>
        <v>0</v>
      </c>
      <c r="G306" s="192">
        <f>IFERROR(VLOOKUP($C306,'4. PY Ending Balances'!$C:$J,5,FALSE),0)-IFERROR(VLOOKUP($C306,'1. Rpt 18s (non-CSU)'!$H:$T,10,FALSE),0)</f>
        <v>0</v>
      </c>
      <c r="H306" s="643">
        <f>IFERROR(VLOOKUP($C306,'4. PY Ending Balances'!$C:$J,6,FALSE),0)-IFERROR(VLOOKUP($C306,'1. Rpt 18s (non-CSU)'!$H:$T,11,FALSE),0)</f>
        <v>0</v>
      </c>
      <c r="I306" s="643">
        <f>IFERROR(VLOOKUP($C306,'4. PY Ending Balances'!$C:$J,7,FALSE),0)-IFERROR(VLOOKUP($C306,'1. Rpt 18s (non-CSU)'!$H:$T,12,FALSE),0)</f>
        <v>0</v>
      </c>
      <c r="J306" s="648">
        <f>IFERROR(VLOOKUP($C306,'4. PY Ending Balances'!$C:$J,8,FALSE),0)-IFERROR(VLOOKUP($C306,'1. Rpt 18s (non-CSU)'!$H:$T,13,FALSE),0)</f>
        <v>0</v>
      </c>
    </row>
    <row r="307" spans="1:10" x14ac:dyDescent="0.2">
      <c r="A307" s="276" t="s">
        <v>3</v>
      </c>
      <c r="B307" s="275" t="s">
        <v>63</v>
      </c>
      <c r="C307" s="263" t="s">
        <v>5979</v>
      </c>
      <c r="D307" s="191">
        <f>IFERROR(VLOOKUP($C307,'4. PY Ending Balances'!$C:$J,2,FALSE),0)-IFERROR(VLOOKUP($C307,'1. Rpt 18s (non-CSU)'!$H:$T,7,FALSE),0)</f>
        <v>0</v>
      </c>
      <c r="E307" s="191">
        <f>IFERROR(VLOOKUP($C307,'4. PY Ending Balances'!$C:$J,3,FALSE),0)-IFERROR(VLOOKUP($C307,'1. Rpt 18s (non-CSU)'!$H:$T,8,FALSE),0)</f>
        <v>0</v>
      </c>
      <c r="F307" s="191">
        <f>IFERROR(VLOOKUP($C307,'4. PY Ending Balances'!$C:$J,4,FALSE),0)-IFERROR(VLOOKUP($C307,'1. Rpt 18s (non-CSU)'!$H:$T,9,FALSE),0)</f>
        <v>0</v>
      </c>
      <c r="G307" s="192">
        <f>IFERROR(VLOOKUP($C307,'4. PY Ending Balances'!$C:$J,5,FALSE),0)-IFERROR(VLOOKUP($C307,'1. Rpt 18s (non-CSU)'!$H:$T,10,FALSE),0)</f>
        <v>0</v>
      </c>
      <c r="H307" s="643">
        <f>IFERROR(VLOOKUP($C307,'4. PY Ending Balances'!$C:$J,6,FALSE),0)-IFERROR(VLOOKUP($C307,'1. Rpt 18s (non-CSU)'!$H:$T,11,FALSE),0)</f>
        <v>0</v>
      </c>
      <c r="I307" s="643">
        <f>IFERROR(VLOOKUP($C307,'4. PY Ending Balances'!$C:$J,7,FALSE),0)-IFERROR(VLOOKUP($C307,'1. Rpt 18s (non-CSU)'!$H:$T,12,FALSE),0)</f>
        <v>0</v>
      </c>
      <c r="J307" s="648">
        <f>IFERROR(VLOOKUP($C307,'4. PY Ending Balances'!$C:$J,8,FALSE),0)-IFERROR(VLOOKUP($C307,'1. Rpt 18s (non-CSU)'!$H:$T,13,FALSE),0)</f>
        <v>0</v>
      </c>
    </row>
    <row r="308" spans="1:10" x14ac:dyDescent="0.2">
      <c r="A308" s="276" t="s">
        <v>3</v>
      </c>
      <c r="B308" s="275" t="s">
        <v>65</v>
      </c>
      <c r="C308" s="263" t="s">
        <v>5980</v>
      </c>
      <c r="D308" s="191">
        <f>IFERROR(VLOOKUP($C308,'4. PY Ending Balances'!$C:$J,2,FALSE),0)-IFERROR(VLOOKUP($C308,'1. Rpt 18s (non-CSU)'!$H:$T,7,FALSE),0)</f>
        <v>0</v>
      </c>
      <c r="E308" s="191">
        <f>IFERROR(VLOOKUP($C308,'4. PY Ending Balances'!$C:$J,3,FALSE),0)-IFERROR(VLOOKUP($C308,'1. Rpt 18s (non-CSU)'!$H:$T,8,FALSE),0)</f>
        <v>0</v>
      </c>
      <c r="F308" s="191">
        <f>IFERROR(VLOOKUP($C308,'4. PY Ending Balances'!$C:$J,4,FALSE),0)-IFERROR(VLOOKUP($C308,'1. Rpt 18s (non-CSU)'!$H:$T,9,FALSE),0)</f>
        <v>0</v>
      </c>
      <c r="G308" s="192">
        <f>IFERROR(VLOOKUP($C308,'4. PY Ending Balances'!$C:$J,5,FALSE),0)-IFERROR(VLOOKUP($C308,'1. Rpt 18s (non-CSU)'!$H:$T,10,FALSE),0)</f>
        <v>0</v>
      </c>
      <c r="H308" s="643">
        <f>IFERROR(VLOOKUP($C308,'4. PY Ending Balances'!$C:$J,6,FALSE),0)-IFERROR(VLOOKUP($C308,'1. Rpt 18s (non-CSU)'!$H:$T,11,FALSE),0)</f>
        <v>0</v>
      </c>
      <c r="I308" s="643">
        <f>IFERROR(VLOOKUP($C308,'4. PY Ending Balances'!$C:$J,7,FALSE),0)-IFERROR(VLOOKUP($C308,'1. Rpt 18s (non-CSU)'!$H:$T,12,FALSE),0)</f>
        <v>0</v>
      </c>
      <c r="J308" s="648">
        <f>IFERROR(VLOOKUP($C308,'4. PY Ending Balances'!$C:$J,8,FALSE),0)-IFERROR(VLOOKUP($C308,'1. Rpt 18s (non-CSU)'!$H:$T,13,FALSE),0)</f>
        <v>0</v>
      </c>
    </row>
    <row r="309" spans="1:10" x14ac:dyDescent="0.2">
      <c r="A309" s="276" t="s">
        <v>3</v>
      </c>
      <c r="B309" s="275" t="s">
        <v>347</v>
      </c>
      <c r="C309" s="263" t="s">
        <v>5981</v>
      </c>
      <c r="D309" s="191">
        <f>IFERROR(VLOOKUP($C309,'4. PY Ending Balances'!$C:$J,2,FALSE),0)-IFERROR(VLOOKUP($C309,'1. Rpt 18s (non-CSU)'!$H:$T,7,FALSE),0)</f>
        <v>0</v>
      </c>
      <c r="E309" s="191">
        <f>IFERROR(VLOOKUP($C309,'4. PY Ending Balances'!$C:$J,3,FALSE),0)-IFERROR(VLOOKUP($C309,'1. Rpt 18s (non-CSU)'!$H:$T,8,FALSE),0)</f>
        <v>0</v>
      </c>
      <c r="F309" s="191">
        <f>IFERROR(VLOOKUP($C309,'4. PY Ending Balances'!$C:$J,4,FALSE),0)-IFERROR(VLOOKUP($C309,'1. Rpt 18s (non-CSU)'!$H:$T,9,FALSE),0)</f>
        <v>0</v>
      </c>
      <c r="G309" s="192">
        <f>IFERROR(VLOOKUP($C309,'4. PY Ending Balances'!$C:$J,5,FALSE),0)-IFERROR(VLOOKUP($C309,'1. Rpt 18s (non-CSU)'!$H:$T,10,FALSE),0)</f>
        <v>0</v>
      </c>
      <c r="H309" s="643">
        <f>IFERROR(VLOOKUP($C309,'4. PY Ending Balances'!$C:$J,6,FALSE),0)-IFERROR(VLOOKUP($C309,'1. Rpt 18s (non-CSU)'!$H:$T,11,FALSE),0)</f>
        <v>0</v>
      </c>
      <c r="I309" s="643">
        <f>IFERROR(VLOOKUP($C309,'4. PY Ending Balances'!$C:$J,7,FALSE),0)-IFERROR(VLOOKUP($C309,'1. Rpt 18s (non-CSU)'!$H:$T,12,FALSE),0)</f>
        <v>0</v>
      </c>
      <c r="J309" s="648">
        <f>IFERROR(VLOOKUP($C309,'4. PY Ending Balances'!$C:$J,8,FALSE),0)-IFERROR(VLOOKUP($C309,'1. Rpt 18s (non-CSU)'!$H:$T,13,FALSE),0)</f>
        <v>0</v>
      </c>
    </row>
    <row r="310" spans="1:10" x14ac:dyDescent="0.2">
      <c r="A310" s="276" t="s">
        <v>3</v>
      </c>
      <c r="B310" s="275" t="s">
        <v>67</v>
      </c>
      <c r="C310" s="263" t="s">
        <v>5982</v>
      </c>
      <c r="D310" s="191">
        <f>IFERROR(VLOOKUP($C310,'4. PY Ending Balances'!$C:$J,2,FALSE),0)-IFERROR(VLOOKUP($C310,'1. Rpt 18s (non-CSU)'!$H:$T,7,FALSE),0)</f>
        <v>0</v>
      </c>
      <c r="E310" s="191">
        <f>IFERROR(VLOOKUP($C310,'4. PY Ending Balances'!$C:$J,3,FALSE),0)-IFERROR(VLOOKUP($C310,'1. Rpt 18s (non-CSU)'!$H:$T,8,FALSE),0)</f>
        <v>0</v>
      </c>
      <c r="F310" s="191">
        <f>IFERROR(VLOOKUP($C310,'4. PY Ending Balances'!$C:$J,4,FALSE),0)-IFERROR(VLOOKUP($C310,'1. Rpt 18s (non-CSU)'!$H:$T,9,FALSE),0)</f>
        <v>0</v>
      </c>
      <c r="G310" s="192">
        <f>IFERROR(VLOOKUP($C310,'4. PY Ending Balances'!$C:$J,5,FALSE),0)-IFERROR(VLOOKUP($C310,'1. Rpt 18s (non-CSU)'!$H:$T,10,FALSE),0)</f>
        <v>0</v>
      </c>
      <c r="H310" s="643">
        <f>IFERROR(VLOOKUP($C310,'4. PY Ending Balances'!$C:$J,6,FALSE),0)-IFERROR(VLOOKUP($C310,'1. Rpt 18s (non-CSU)'!$H:$T,11,FALSE),0)</f>
        <v>0</v>
      </c>
      <c r="I310" s="643">
        <f>IFERROR(VLOOKUP($C310,'4. PY Ending Balances'!$C:$J,7,FALSE),0)-IFERROR(VLOOKUP($C310,'1. Rpt 18s (non-CSU)'!$H:$T,12,FALSE),0)</f>
        <v>0</v>
      </c>
      <c r="J310" s="648">
        <f>IFERROR(VLOOKUP($C310,'4. PY Ending Balances'!$C:$J,8,FALSE),0)-IFERROR(VLOOKUP($C310,'1. Rpt 18s (non-CSU)'!$H:$T,13,FALSE),0)</f>
        <v>0</v>
      </c>
    </row>
    <row r="311" spans="1:10" x14ac:dyDescent="0.2">
      <c r="A311" s="276" t="s">
        <v>3</v>
      </c>
      <c r="B311" s="275" t="s">
        <v>69</v>
      </c>
      <c r="C311" s="263" t="s">
        <v>5983</v>
      </c>
      <c r="D311" s="191">
        <f>IFERROR(VLOOKUP($C311,'4. PY Ending Balances'!$C:$J,2,FALSE),0)-IFERROR(VLOOKUP($C311,'1. Rpt 18s (non-CSU)'!$H:$T,7,FALSE),0)</f>
        <v>0</v>
      </c>
      <c r="E311" s="191">
        <f>IFERROR(VLOOKUP($C311,'4. PY Ending Balances'!$C:$J,3,FALSE),0)-IFERROR(VLOOKUP($C311,'1. Rpt 18s (non-CSU)'!$H:$T,8,FALSE),0)</f>
        <v>0</v>
      </c>
      <c r="F311" s="191">
        <f>IFERROR(VLOOKUP($C311,'4. PY Ending Balances'!$C:$J,4,FALSE),0)-IFERROR(VLOOKUP($C311,'1. Rpt 18s (non-CSU)'!$H:$T,9,FALSE),0)</f>
        <v>0</v>
      </c>
      <c r="G311" s="192">
        <f>IFERROR(VLOOKUP($C311,'4. PY Ending Balances'!$C:$J,5,FALSE),0)-IFERROR(VLOOKUP($C311,'1. Rpt 18s (non-CSU)'!$H:$T,10,FALSE),0)</f>
        <v>0</v>
      </c>
      <c r="H311" s="643">
        <f>IFERROR(VLOOKUP($C311,'4. PY Ending Balances'!$C:$J,6,FALSE),0)-IFERROR(VLOOKUP($C311,'1. Rpt 18s (non-CSU)'!$H:$T,11,FALSE),0)</f>
        <v>0</v>
      </c>
      <c r="I311" s="643">
        <f>IFERROR(VLOOKUP($C311,'4. PY Ending Balances'!$C:$J,7,FALSE),0)-IFERROR(VLOOKUP($C311,'1. Rpt 18s (non-CSU)'!$H:$T,12,FALSE),0)</f>
        <v>0</v>
      </c>
      <c r="J311" s="648">
        <f>IFERROR(VLOOKUP($C311,'4. PY Ending Balances'!$C:$J,8,FALSE),0)-IFERROR(VLOOKUP($C311,'1. Rpt 18s (non-CSU)'!$H:$T,13,FALSE),0)</f>
        <v>0</v>
      </c>
    </row>
    <row r="312" spans="1:10" x14ac:dyDescent="0.2">
      <c r="A312" s="276" t="s">
        <v>348</v>
      </c>
      <c r="B312" s="275" t="s">
        <v>16</v>
      </c>
      <c r="C312" s="263" t="s">
        <v>5984</v>
      </c>
      <c r="D312" s="191">
        <f>IFERROR(VLOOKUP($C312,'4. PY Ending Balances'!$C:$J,2,FALSE),0)-IFERROR(VLOOKUP($C312,'1. Rpt 18s (non-CSU)'!$H:$T,7,FALSE),0)</f>
        <v>0</v>
      </c>
      <c r="E312" s="191">
        <f>IFERROR(VLOOKUP($C312,'4. PY Ending Balances'!$C:$J,3,FALSE),0)-IFERROR(VLOOKUP($C312,'1. Rpt 18s (non-CSU)'!$H:$T,8,FALSE),0)</f>
        <v>0</v>
      </c>
      <c r="F312" s="191">
        <f>IFERROR(VLOOKUP($C312,'4. PY Ending Balances'!$C:$J,4,FALSE),0)-IFERROR(VLOOKUP($C312,'1. Rpt 18s (non-CSU)'!$H:$T,9,FALSE),0)</f>
        <v>0</v>
      </c>
      <c r="G312" s="192">
        <f>IFERROR(VLOOKUP($C312,'4. PY Ending Balances'!$C:$J,5,FALSE),0)-IFERROR(VLOOKUP($C312,'1. Rpt 18s (non-CSU)'!$H:$T,10,FALSE),0)</f>
        <v>0</v>
      </c>
      <c r="H312" s="643">
        <f>IFERROR(VLOOKUP($C312,'4. PY Ending Balances'!$C:$J,6,FALSE),0)-IFERROR(VLOOKUP($C312,'1. Rpt 18s (non-CSU)'!$H:$T,11,FALSE),0)</f>
        <v>0</v>
      </c>
      <c r="I312" s="643">
        <f>IFERROR(VLOOKUP($C312,'4. PY Ending Balances'!$C:$J,7,FALSE),0)-IFERROR(VLOOKUP($C312,'1. Rpt 18s (non-CSU)'!$H:$T,12,FALSE),0)</f>
        <v>0</v>
      </c>
      <c r="J312" s="648">
        <f>IFERROR(VLOOKUP($C312,'4. PY Ending Balances'!$C:$J,8,FALSE),0)-IFERROR(VLOOKUP($C312,'1. Rpt 18s (non-CSU)'!$H:$T,13,FALSE),0)</f>
        <v>0</v>
      </c>
    </row>
    <row r="313" spans="1:10" x14ac:dyDescent="0.2">
      <c r="A313" s="276" t="s">
        <v>349</v>
      </c>
      <c r="B313" s="275" t="s">
        <v>13</v>
      </c>
      <c r="C313" s="263" t="s">
        <v>5985</v>
      </c>
      <c r="D313" s="191">
        <f>IFERROR(VLOOKUP($C313,'4. PY Ending Balances'!$C:$J,2,FALSE),0)-IFERROR(VLOOKUP($C313,'1. Rpt 18s (non-CSU)'!$H:$T,7,FALSE),0)</f>
        <v>0</v>
      </c>
      <c r="E313" s="191">
        <f>IFERROR(VLOOKUP($C313,'4. PY Ending Balances'!$C:$J,3,FALSE),0)-IFERROR(VLOOKUP($C313,'1. Rpt 18s (non-CSU)'!$H:$T,8,FALSE),0)</f>
        <v>0</v>
      </c>
      <c r="F313" s="191">
        <f>IFERROR(VLOOKUP($C313,'4. PY Ending Balances'!$C:$J,4,FALSE),0)-IFERROR(VLOOKUP($C313,'1. Rpt 18s (non-CSU)'!$H:$T,9,FALSE),0)</f>
        <v>0</v>
      </c>
      <c r="G313" s="192">
        <f>IFERROR(VLOOKUP($C313,'4. PY Ending Balances'!$C:$J,5,FALSE),0)-IFERROR(VLOOKUP($C313,'1. Rpt 18s (non-CSU)'!$H:$T,10,FALSE),0)</f>
        <v>0</v>
      </c>
      <c r="H313" s="643">
        <f>IFERROR(VLOOKUP($C313,'4. PY Ending Balances'!$C:$J,6,FALSE),0)-IFERROR(VLOOKUP($C313,'1. Rpt 18s (non-CSU)'!$H:$T,11,FALSE),0)</f>
        <v>0</v>
      </c>
      <c r="I313" s="643">
        <f>IFERROR(VLOOKUP($C313,'4. PY Ending Balances'!$C:$J,7,FALSE),0)-IFERROR(VLOOKUP($C313,'1. Rpt 18s (non-CSU)'!$H:$T,12,FALSE),0)</f>
        <v>0</v>
      </c>
      <c r="J313" s="648">
        <f>IFERROR(VLOOKUP($C313,'4. PY Ending Balances'!$C:$J,8,FALSE),0)-IFERROR(VLOOKUP($C313,'1. Rpt 18s (non-CSU)'!$H:$T,13,FALSE),0)</f>
        <v>0</v>
      </c>
    </row>
    <row r="314" spans="1:10" x14ac:dyDescent="0.2">
      <c r="A314" s="276" t="s">
        <v>350</v>
      </c>
      <c r="B314" s="275" t="s">
        <v>26</v>
      </c>
      <c r="C314" s="263" t="s">
        <v>5986</v>
      </c>
      <c r="D314" s="191">
        <f>IFERROR(VLOOKUP($C314,'4. PY Ending Balances'!$C:$J,2,FALSE),0)-IFERROR(VLOOKUP($C314,'1. Rpt 18s (non-CSU)'!$H:$T,7,FALSE),0)</f>
        <v>0</v>
      </c>
      <c r="E314" s="191">
        <f>IFERROR(VLOOKUP($C314,'4. PY Ending Balances'!$C:$J,3,FALSE),0)-IFERROR(VLOOKUP($C314,'1. Rpt 18s (non-CSU)'!$H:$T,8,FALSE),0)</f>
        <v>0</v>
      </c>
      <c r="F314" s="191">
        <f>IFERROR(VLOOKUP($C314,'4. PY Ending Balances'!$C:$J,4,FALSE),0)-IFERROR(VLOOKUP($C314,'1. Rpt 18s (non-CSU)'!$H:$T,9,FALSE),0)</f>
        <v>0</v>
      </c>
      <c r="G314" s="192">
        <f>IFERROR(VLOOKUP($C314,'4. PY Ending Balances'!$C:$J,5,FALSE),0)-IFERROR(VLOOKUP($C314,'1. Rpt 18s (non-CSU)'!$H:$T,10,FALSE),0)</f>
        <v>0</v>
      </c>
      <c r="H314" s="643">
        <f>IFERROR(VLOOKUP($C314,'4. PY Ending Balances'!$C:$J,6,FALSE),0)-IFERROR(VLOOKUP($C314,'1. Rpt 18s (non-CSU)'!$H:$T,11,FALSE),0)</f>
        <v>0</v>
      </c>
      <c r="I314" s="643">
        <f>IFERROR(VLOOKUP($C314,'4. PY Ending Balances'!$C:$J,7,FALSE),0)-IFERROR(VLOOKUP($C314,'1. Rpt 18s (non-CSU)'!$H:$T,12,FALSE),0)</f>
        <v>0</v>
      </c>
      <c r="J314" s="648">
        <f>IFERROR(VLOOKUP($C314,'4. PY Ending Balances'!$C:$J,8,FALSE),0)-IFERROR(VLOOKUP($C314,'1. Rpt 18s (non-CSU)'!$H:$T,13,FALSE),0)</f>
        <v>0</v>
      </c>
    </row>
    <row r="315" spans="1:10" x14ac:dyDescent="0.2">
      <c r="A315" s="34" t="s">
        <v>351</v>
      </c>
      <c r="B315" s="32" t="s">
        <v>13</v>
      </c>
      <c r="C315" s="263" t="s">
        <v>5987</v>
      </c>
      <c r="D315" s="191">
        <f>IFERROR(VLOOKUP($C315,'4. PY Ending Balances'!$C:$J,2,FALSE),0)-IFERROR(VLOOKUP($C315,'1. Rpt 18s (non-CSU)'!$H:$T,7,FALSE),0)</f>
        <v>0</v>
      </c>
      <c r="E315" s="191">
        <f>IFERROR(VLOOKUP($C315,'4. PY Ending Balances'!$C:$J,3,FALSE),0)-IFERROR(VLOOKUP($C315,'1. Rpt 18s (non-CSU)'!$H:$T,8,FALSE),0)</f>
        <v>0</v>
      </c>
      <c r="F315" s="191">
        <f>IFERROR(VLOOKUP($C315,'4. PY Ending Balances'!$C:$J,4,FALSE),0)-IFERROR(VLOOKUP($C315,'1. Rpt 18s (non-CSU)'!$H:$T,9,FALSE),0)</f>
        <v>0</v>
      </c>
      <c r="G315" s="192">
        <f>IFERROR(VLOOKUP($C315,'4. PY Ending Balances'!$C:$J,5,FALSE),0)-IFERROR(VLOOKUP($C315,'1. Rpt 18s (non-CSU)'!$H:$T,10,FALSE),0)</f>
        <v>0</v>
      </c>
      <c r="H315" s="643">
        <f>IFERROR(VLOOKUP($C315,'4. PY Ending Balances'!$C:$J,6,FALSE),0)-IFERROR(VLOOKUP($C315,'1. Rpt 18s (non-CSU)'!$H:$T,11,FALSE),0)</f>
        <v>0</v>
      </c>
      <c r="I315" s="643">
        <f>IFERROR(VLOOKUP($C315,'4. PY Ending Balances'!$C:$J,7,FALSE),0)-IFERROR(VLOOKUP($C315,'1. Rpt 18s (non-CSU)'!$H:$T,12,FALSE),0)</f>
        <v>0</v>
      </c>
      <c r="J315" s="648">
        <f>IFERROR(VLOOKUP($C315,'4. PY Ending Balances'!$C:$J,8,FALSE),0)-IFERROR(VLOOKUP($C315,'1. Rpt 18s (non-CSU)'!$H:$T,13,FALSE),0)</f>
        <v>0</v>
      </c>
    </row>
    <row r="316" spans="1:10" x14ac:dyDescent="0.2">
      <c r="A316" s="34" t="s">
        <v>351</v>
      </c>
      <c r="B316" s="36" t="s">
        <v>16</v>
      </c>
      <c r="C316" s="263" t="s">
        <v>5988</v>
      </c>
      <c r="D316" s="191">
        <f>IFERROR(VLOOKUP($C316,'4. PY Ending Balances'!$C:$J,2,FALSE),0)-IFERROR(VLOOKUP($C316,'1. Rpt 18s (non-CSU)'!$H:$T,7,FALSE),0)</f>
        <v>0</v>
      </c>
      <c r="E316" s="191">
        <f>IFERROR(VLOOKUP($C316,'4. PY Ending Balances'!$C:$J,3,FALSE),0)-IFERROR(VLOOKUP($C316,'1. Rpt 18s (non-CSU)'!$H:$T,8,FALSE),0)</f>
        <v>0</v>
      </c>
      <c r="F316" s="191">
        <f>IFERROR(VLOOKUP($C316,'4. PY Ending Balances'!$C:$J,4,FALSE),0)-IFERROR(VLOOKUP($C316,'1. Rpt 18s (non-CSU)'!$H:$T,9,FALSE),0)</f>
        <v>0</v>
      </c>
      <c r="G316" s="192">
        <f>IFERROR(VLOOKUP($C316,'4. PY Ending Balances'!$C:$J,5,FALSE),0)-IFERROR(VLOOKUP($C316,'1. Rpt 18s (non-CSU)'!$H:$T,10,FALSE),0)</f>
        <v>0</v>
      </c>
      <c r="H316" s="643">
        <f>IFERROR(VLOOKUP($C316,'4. PY Ending Balances'!$C:$J,6,FALSE),0)-IFERROR(VLOOKUP($C316,'1. Rpt 18s (non-CSU)'!$H:$T,11,FALSE),0)</f>
        <v>0</v>
      </c>
      <c r="I316" s="643">
        <f>IFERROR(VLOOKUP($C316,'4. PY Ending Balances'!$C:$J,7,FALSE),0)-IFERROR(VLOOKUP($C316,'1. Rpt 18s (non-CSU)'!$H:$T,12,FALSE),0)</f>
        <v>0</v>
      </c>
      <c r="J316" s="648">
        <f>IFERROR(VLOOKUP($C316,'4. PY Ending Balances'!$C:$J,8,FALSE),0)-IFERROR(VLOOKUP($C316,'1. Rpt 18s (non-CSU)'!$H:$T,13,FALSE),0)</f>
        <v>0</v>
      </c>
    </row>
    <row r="317" spans="1:10" x14ac:dyDescent="0.2">
      <c r="A317" s="34" t="s">
        <v>351</v>
      </c>
      <c r="B317" s="32" t="s">
        <v>35</v>
      </c>
      <c r="C317" s="263" t="s">
        <v>5989</v>
      </c>
      <c r="D317" s="191">
        <f>IFERROR(VLOOKUP($C317,'4. PY Ending Balances'!$C:$J,2,FALSE),0)-IFERROR(VLOOKUP($C317,'1. Rpt 18s (non-CSU)'!$H:$T,7,FALSE),0)</f>
        <v>0</v>
      </c>
      <c r="E317" s="191">
        <f>IFERROR(VLOOKUP($C317,'4. PY Ending Balances'!$C:$J,3,FALSE),0)-IFERROR(VLOOKUP($C317,'1. Rpt 18s (non-CSU)'!$H:$T,8,FALSE),0)</f>
        <v>0</v>
      </c>
      <c r="F317" s="191">
        <f>IFERROR(VLOOKUP($C317,'4. PY Ending Balances'!$C:$J,4,FALSE),0)-IFERROR(VLOOKUP($C317,'1. Rpt 18s (non-CSU)'!$H:$T,9,FALSE),0)</f>
        <v>0</v>
      </c>
      <c r="G317" s="192">
        <f>IFERROR(VLOOKUP($C317,'4. PY Ending Balances'!$C:$J,5,FALSE),0)-IFERROR(VLOOKUP($C317,'1. Rpt 18s (non-CSU)'!$H:$T,10,FALSE),0)</f>
        <v>0</v>
      </c>
      <c r="H317" s="643">
        <f>IFERROR(VLOOKUP($C317,'4. PY Ending Balances'!$C:$J,6,FALSE),0)-IFERROR(VLOOKUP($C317,'1. Rpt 18s (non-CSU)'!$H:$T,11,FALSE),0)</f>
        <v>0</v>
      </c>
      <c r="I317" s="643">
        <f>IFERROR(VLOOKUP($C317,'4. PY Ending Balances'!$C:$J,7,FALSE),0)-IFERROR(VLOOKUP($C317,'1. Rpt 18s (non-CSU)'!$H:$T,12,FALSE),0)</f>
        <v>0</v>
      </c>
      <c r="J317" s="648">
        <f>IFERROR(VLOOKUP($C317,'4. PY Ending Balances'!$C:$J,8,FALSE),0)-IFERROR(VLOOKUP($C317,'1. Rpt 18s (non-CSU)'!$H:$T,13,FALSE),0)</f>
        <v>0</v>
      </c>
    </row>
    <row r="318" spans="1:10" x14ac:dyDescent="0.2">
      <c r="A318" s="34" t="s">
        <v>351</v>
      </c>
      <c r="B318" s="32" t="s">
        <v>45</v>
      </c>
      <c r="C318" s="263" t="s">
        <v>5990</v>
      </c>
      <c r="D318" s="191">
        <f>IFERROR(VLOOKUP($C318,'4. PY Ending Balances'!$C:$J,2,FALSE),0)-IFERROR(VLOOKUP($C318,'1. Rpt 18s (non-CSU)'!$H:$T,7,FALSE),0)</f>
        <v>0</v>
      </c>
      <c r="E318" s="191">
        <f>IFERROR(VLOOKUP($C318,'4. PY Ending Balances'!$C:$J,3,FALSE),0)-IFERROR(VLOOKUP($C318,'1. Rpt 18s (non-CSU)'!$H:$T,8,FALSE),0)</f>
        <v>0</v>
      </c>
      <c r="F318" s="191">
        <f>IFERROR(VLOOKUP($C318,'4. PY Ending Balances'!$C:$J,4,FALSE),0)-IFERROR(VLOOKUP($C318,'1. Rpt 18s (non-CSU)'!$H:$T,9,FALSE),0)</f>
        <v>0</v>
      </c>
      <c r="G318" s="192">
        <f>IFERROR(VLOOKUP($C318,'4. PY Ending Balances'!$C:$J,5,FALSE),0)-IFERROR(VLOOKUP($C318,'1. Rpt 18s (non-CSU)'!$H:$T,10,FALSE),0)</f>
        <v>0</v>
      </c>
      <c r="H318" s="643">
        <f>IFERROR(VLOOKUP($C318,'4. PY Ending Balances'!$C:$J,6,FALSE),0)-IFERROR(VLOOKUP($C318,'1. Rpt 18s (non-CSU)'!$H:$T,11,FALSE),0)</f>
        <v>0</v>
      </c>
      <c r="I318" s="643">
        <f>IFERROR(VLOOKUP($C318,'4. PY Ending Balances'!$C:$J,7,FALSE),0)-IFERROR(VLOOKUP($C318,'1. Rpt 18s (non-CSU)'!$H:$T,12,FALSE),0)</f>
        <v>0</v>
      </c>
      <c r="J318" s="648">
        <f>IFERROR(VLOOKUP($C318,'4. PY Ending Balances'!$C:$J,8,FALSE),0)-IFERROR(VLOOKUP($C318,'1. Rpt 18s (non-CSU)'!$H:$T,13,FALSE),0)</f>
        <v>0</v>
      </c>
    </row>
    <row r="319" spans="1:10" x14ac:dyDescent="0.2">
      <c r="A319" s="34" t="s">
        <v>351</v>
      </c>
      <c r="B319" s="32" t="s">
        <v>61</v>
      </c>
      <c r="C319" s="263" t="s">
        <v>5991</v>
      </c>
      <c r="D319" s="191">
        <f>IFERROR(VLOOKUP($C319,'4. PY Ending Balances'!$C:$J,2,FALSE),0)-IFERROR(VLOOKUP($C319,'1. Rpt 18s (non-CSU)'!$H:$T,7,FALSE),0)</f>
        <v>0</v>
      </c>
      <c r="E319" s="191">
        <f>IFERROR(VLOOKUP($C319,'4. PY Ending Balances'!$C:$J,3,FALSE),0)-IFERROR(VLOOKUP($C319,'1. Rpt 18s (non-CSU)'!$H:$T,8,FALSE),0)</f>
        <v>0</v>
      </c>
      <c r="F319" s="191">
        <f>IFERROR(VLOOKUP($C319,'4. PY Ending Balances'!$C:$J,4,FALSE),0)-IFERROR(VLOOKUP($C319,'1. Rpt 18s (non-CSU)'!$H:$T,9,FALSE),0)</f>
        <v>0</v>
      </c>
      <c r="G319" s="192">
        <f>IFERROR(VLOOKUP($C319,'4. PY Ending Balances'!$C:$J,5,FALSE),0)-IFERROR(VLOOKUP($C319,'1. Rpt 18s (non-CSU)'!$H:$T,10,FALSE),0)</f>
        <v>0</v>
      </c>
      <c r="H319" s="643">
        <f>IFERROR(VLOOKUP($C319,'4. PY Ending Balances'!$C:$J,6,FALSE),0)-IFERROR(VLOOKUP($C319,'1. Rpt 18s (non-CSU)'!$H:$T,11,FALSE),0)</f>
        <v>0</v>
      </c>
      <c r="I319" s="643">
        <f>IFERROR(VLOOKUP($C319,'4. PY Ending Balances'!$C:$J,7,FALSE),0)-IFERROR(VLOOKUP($C319,'1. Rpt 18s (non-CSU)'!$H:$T,12,FALSE),0)</f>
        <v>0</v>
      </c>
      <c r="J319" s="648">
        <f>IFERROR(VLOOKUP($C319,'4. PY Ending Balances'!$C:$J,8,FALSE),0)-IFERROR(VLOOKUP($C319,'1. Rpt 18s (non-CSU)'!$H:$T,13,FALSE),0)</f>
        <v>0</v>
      </c>
    </row>
    <row r="320" spans="1:10" x14ac:dyDescent="0.2">
      <c r="A320" s="34" t="s">
        <v>351</v>
      </c>
      <c r="B320" s="32" t="s">
        <v>352</v>
      </c>
      <c r="C320" s="263" t="s">
        <v>5992</v>
      </c>
      <c r="D320" s="191">
        <f>IFERROR(VLOOKUP($C320,'4. PY Ending Balances'!$C:$J,2,FALSE),0)-IFERROR(VLOOKUP($C320,'1. Rpt 18s (non-CSU)'!$H:$T,7,FALSE),0)</f>
        <v>0</v>
      </c>
      <c r="E320" s="191">
        <f>IFERROR(VLOOKUP($C320,'4. PY Ending Balances'!$C:$J,3,FALSE),0)-IFERROR(VLOOKUP($C320,'1. Rpt 18s (non-CSU)'!$H:$T,8,FALSE),0)</f>
        <v>0</v>
      </c>
      <c r="F320" s="191">
        <f>IFERROR(VLOOKUP($C320,'4. PY Ending Balances'!$C:$J,4,FALSE),0)-IFERROR(VLOOKUP($C320,'1. Rpt 18s (non-CSU)'!$H:$T,9,FALSE),0)</f>
        <v>0</v>
      </c>
      <c r="G320" s="192">
        <f>IFERROR(VLOOKUP($C320,'4. PY Ending Balances'!$C:$J,5,FALSE),0)-IFERROR(VLOOKUP($C320,'1. Rpt 18s (non-CSU)'!$H:$T,10,FALSE),0)</f>
        <v>0</v>
      </c>
      <c r="H320" s="643">
        <f>IFERROR(VLOOKUP($C320,'4. PY Ending Balances'!$C:$J,6,FALSE),0)-IFERROR(VLOOKUP($C320,'1. Rpt 18s (non-CSU)'!$H:$T,11,FALSE),0)</f>
        <v>0</v>
      </c>
      <c r="I320" s="643">
        <f>IFERROR(VLOOKUP($C320,'4. PY Ending Balances'!$C:$J,7,FALSE),0)-IFERROR(VLOOKUP($C320,'1. Rpt 18s (non-CSU)'!$H:$T,12,FALSE),0)</f>
        <v>0</v>
      </c>
      <c r="J320" s="648">
        <f>IFERROR(VLOOKUP($C320,'4. PY Ending Balances'!$C:$J,8,FALSE),0)-IFERROR(VLOOKUP($C320,'1. Rpt 18s (non-CSU)'!$H:$T,13,FALSE),0)</f>
        <v>0</v>
      </c>
    </row>
    <row r="321" spans="1:10" x14ac:dyDescent="0.2">
      <c r="A321" s="34" t="s">
        <v>353</v>
      </c>
      <c r="B321" s="32" t="s">
        <v>26</v>
      </c>
      <c r="C321" s="263" t="s">
        <v>5993</v>
      </c>
      <c r="D321" s="191">
        <f>IFERROR(VLOOKUP($C321,'4. PY Ending Balances'!$C:$J,2,FALSE),0)-IFERROR(VLOOKUP($C321,'1. Rpt 18s (non-CSU)'!$H:$T,7,FALSE),0)</f>
        <v>0</v>
      </c>
      <c r="E321" s="191">
        <f>IFERROR(VLOOKUP($C321,'4. PY Ending Balances'!$C:$J,3,FALSE),0)-IFERROR(VLOOKUP($C321,'1. Rpt 18s (non-CSU)'!$H:$T,8,FALSE),0)</f>
        <v>-326200.13</v>
      </c>
      <c r="F321" s="191">
        <f>IFERROR(VLOOKUP($C321,'4. PY Ending Balances'!$C:$J,4,FALSE),0)-IFERROR(VLOOKUP($C321,'1. Rpt 18s (non-CSU)'!$H:$T,9,FALSE),0)</f>
        <v>0</v>
      </c>
      <c r="G321" s="192">
        <f>IFERROR(VLOOKUP($C321,'4. PY Ending Balances'!$C:$J,5,FALSE),0)-IFERROR(VLOOKUP($C321,'1. Rpt 18s (non-CSU)'!$H:$T,10,FALSE),0)</f>
        <v>0</v>
      </c>
      <c r="H321" s="643">
        <f>IFERROR(VLOOKUP($C321,'4. PY Ending Balances'!$C:$J,6,FALSE),0)-IFERROR(VLOOKUP($C321,'1. Rpt 18s (non-CSU)'!$H:$T,11,FALSE),0)</f>
        <v>0</v>
      </c>
      <c r="I321" s="643">
        <f>IFERROR(VLOOKUP($C321,'4. PY Ending Balances'!$C:$J,7,FALSE),0)-IFERROR(VLOOKUP($C321,'1. Rpt 18s (non-CSU)'!$H:$T,12,FALSE),0)</f>
        <v>0</v>
      </c>
      <c r="J321" s="648">
        <f>IFERROR(VLOOKUP($C321,'4. PY Ending Balances'!$C:$J,8,FALSE),0)-IFERROR(VLOOKUP($C321,'1. Rpt 18s (non-CSU)'!$H:$T,13,FALSE),0)</f>
        <v>-326200.13</v>
      </c>
    </row>
    <row r="322" spans="1:10" x14ac:dyDescent="0.2">
      <c r="A322" s="34" t="s">
        <v>353</v>
      </c>
      <c r="B322" s="32" t="s">
        <v>43</v>
      </c>
      <c r="C322" s="263" t="s">
        <v>5994</v>
      </c>
      <c r="D322" s="191">
        <f>IFERROR(VLOOKUP($C322,'4. PY Ending Balances'!$C:$J,2,FALSE),0)-IFERROR(VLOOKUP($C322,'1. Rpt 18s (non-CSU)'!$H:$T,7,FALSE),0)</f>
        <v>0</v>
      </c>
      <c r="E322" s="191">
        <f>IFERROR(VLOOKUP($C322,'4. PY Ending Balances'!$C:$J,3,FALSE),0)-IFERROR(VLOOKUP($C322,'1. Rpt 18s (non-CSU)'!$H:$T,8,FALSE),0)</f>
        <v>0</v>
      </c>
      <c r="F322" s="191">
        <f>IFERROR(VLOOKUP($C322,'4. PY Ending Balances'!$C:$J,4,FALSE),0)-IFERROR(VLOOKUP($C322,'1. Rpt 18s (non-CSU)'!$H:$T,9,FALSE),0)</f>
        <v>0</v>
      </c>
      <c r="G322" s="192">
        <f>IFERROR(VLOOKUP($C322,'4. PY Ending Balances'!$C:$J,5,FALSE),0)-IFERROR(VLOOKUP($C322,'1. Rpt 18s (non-CSU)'!$H:$T,10,FALSE),0)</f>
        <v>0</v>
      </c>
      <c r="H322" s="643">
        <f>IFERROR(VLOOKUP($C322,'4. PY Ending Balances'!$C:$J,6,FALSE),0)-IFERROR(VLOOKUP($C322,'1. Rpt 18s (non-CSU)'!$H:$T,11,FALSE),0)</f>
        <v>0</v>
      </c>
      <c r="I322" s="643">
        <f>IFERROR(VLOOKUP($C322,'4. PY Ending Balances'!$C:$J,7,FALSE),0)-IFERROR(VLOOKUP($C322,'1. Rpt 18s (non-CSU)'!$H:$T,12,FALSE),0)</f>
        <v>0</v>
      </c>
      <c r="J322" s="648">
        <f>IFERROR(VLOOKUP($C322,'4. PY Ending Balances'!$C:$J,8,FALSE),0)-IFERROR(VLOOKUP($C322,'1. Rpt 18s (non-CSU)'!$H:$T,13,FALSE),0)</f>
        <v>0</v>
      </c>
    </row>
    <row r="323" spans="1:10" x14ac:dyDescent="0.2">
      <c r="A323" s="34" t="s">
        <v>353</v>
      </c>
      <c r="B323" s="32" t="s">
        <v>63</v>
      </c>
      <c r="C323" s="263" t="s">
        <v>5995</v>
      </c>
      <c r="D323" s="191">
        <f>IFERROR(VLOOKUP($C323,'4. PY Ending Balances'!$C:$J,2,FALSE),0)-IFERROR(VLOOKUP($C323,'1. Rpt 18s (non-CSU)'!$H:$T,7,FALSE),0)</f>
        <v>0</v>
      </c>
      <c r="E323" s="191">
        <f>IFERROR(VLOOKUP($C323,'4. PY Ending Balances'!$C:$J,3,FALSE),0)-IFERROR(VLOOKUP($C323,'1. Rpt 18s (non-CSU)'!$H:$T,8,FALSE),0)</f>
        <v>0</v>
      </c>
      <c r="F323" s="191">
        <f>IFERROR(VLOOKUP($C323,'4. PY Ending Balances'!$C:$J,4,FALSE),0)-IFERROR(VLOOKUP($C323,'1. Rpt 18s (non-CSU)'!$H:$T,9,FALSE),0)</f>
        <v>0</v>
      </c>
      <c r="G323" s="192">
        <f>IFERROR(VLOOKUP($C323,'4. PY Ending Balances'!$C:$J,5,FALSE),0)-IFERROR(VLOOKUP($C323,'1. Rpt 18s (non-CSU)'!$H:$T,10,FALSE),0)</f>
        <v>0</v>
      </c>
      <c r="H323" s="643">
        <f>IFERROR(VLOOKUP($C323,'4. PY Ending Balances'!$C:$J,6,FALSE),0)-IFERROR(VLOOKUP($C323,'1. Rpt 18s (non-CSU)'!$H:$T,11,FALSE),0)</f>
        <v>0</v>
      </c>
      <c r="I323" s="643">
        <f>IFERROR(VLOOKUP($C323,'4. PY Ending Balances'!$C:$J,7,FALSE),0)-IFERROR(VLOOKUP($C323,'1. Rpt 18s (non-CSU)'!$H:$T,12,FALSE),0)</f>
        <v>0</v>
      </c>
      <c r="J323" s="648">
        <f>IFERROR(VLOOKUP($C323,'4. PY Ending Balances'!$C:$J,8,FALSE),0)-IFERROR(VLOOKUP($C323,'1. Rpt 18s (non-CSU)'!$H:$T,13,FALSE),0)</f>
        <v>0</v>
      </c>
    </row>
    <row r="324" spans="1:10" x14ac:dyDescent="0.2">
      <c r="A324" s="276" t="s">
        <v>354</v>
      </c>
      <c r="B324" s="276" t="s">
        <v>26</v>
      </c>
      <c r="C324" s="263" t="s">
        <v>5996</v>
      </c>
      <c r="D324" s="191">
        <f>IFERROR(VLOOKUP($C324,'4. PY Ending Balances'!$C:$J,2,FALSE),0)-IFERROR(VLOOKUP($C324,'1. Rpt 18s (non-CSU)'!$H:$T,7,FALSE),0)</f>
        <v>0</v>
      </c>
      <c r="E324" s="191">
        <f>IFERROR(VLOOKUP($C324,'4. PY Ending Balances'!$C:$J,3,FALSE),0)-IFERROR(VLOOKUP($C324,'1. Rpt 18s (non-CSU)'!$H:$T,8,FALSE),0)</f>
        <v>-237974.54</v>
      </c>
      <c r="F324" s="191">
        <f>IFERROR(VLOOKUP($C324,'4. PY Ending Balances'!$C:$J,4,FALSE),0)-IFERROR(VLOOKUP($C324,'1. Rpt 18s (non-CSU)'!$H:$T,9,FALSE),0)</f>
        <v>0</v>
      </c>
      <c r="G324" s="192">
        <f>IFERROR(VLOOKUP($C324,'4. PY Ending Balances'!$C:$J,5,FALSE),0)-IFERROR(VLOOKUP($C324,'1. Rpt 18s (non-CSU)'!$H:$T,10,FALSE),0)</f>
        <v>0</v>
      </c>
      <c r="H324" s="643">
        <f>IFERROR(VLOOKUP($C324,'4. PY Ending Balances'!$C:$J,6,FALSE),0)-IFERROR(VLOOKUP($C324,'1. Rpt 18s (non-CSU)'!$H:$T,11,FALSE),0)</f>
        <v>0</v>
      </c>
      <c r="I324" s="643">
        <f>IFERROR(VLOOKUP($C324,'4. PY Ending Balances'!$C:$J,7,FALSE),0)-IFERROR(VLOOKUP($C324,'1. Rpt 18s (non-CSU)'!$H:$T,12,FALSE),0)</f>
        <v>0</v>
      </c>
      <c r="J324" s="648">
        <f>IFERROR(VLOOKUP($C324,'4. PY Ending Balances'!$C:$J,8,FALSE),0)-IFERROR(VLOOKUP($C324,'1. Rpt 18s (non-CSU)'!$H:$T,13,FALSE),0)</f>
        <v>-237974.54</v>
      </c>
    </row>
    <row r="325" spans="1:10" x14ac:dyDescent="0.2">
      <c r="A325" s="34" t="s">
        <v>355</v>
      </c>
      <c r="B325" s="34" t="s">
        <v>26</v>
      </c>
      <c r="C325" s="263" t="s">
        <v>5997</v>
      </c>
      <c r="D325" s="191">
        <f>IFERROR(VLOOKUP($C325,'4. PY Ending Balances'!$C:$J,2,FALSE),0)-IFERROR(VLOOKUP($C325,'1. Rpt 18s (non-CSU)'!$H:$T,7,FALSE),0)</f>
        <v>0</v>
      </c>
      <c r="E325" s="191">
        <f>IFERROR(VLOOKUP($C325,'4. PY Ending Balances'!$C:$J,3,FALSE),0)-IFERROR(VLOOKUP($C325,'1. Rpt 18s (non-CSU)'!$H:$T,8,FALSE),0)</f>
        <v>-1535523</v>
      </c>
      <c r="F325" s="191">
        <f>IFERROR(VLOOKUP($C325,'4. PY Ending Balances'!$C:$J,4,FALSE),0)-IFERROR(VLOOKUP($C325,'1. Rpt 18s (non-CSU)'!$H:$T,9,FALSE),0)</f>
        <v>0</v>
      </c>
      <c r="G325" s="192">
        <f>IFERROR(VLOOKUP($C325,'4. PY Ending Balances'!$C:$J,5,FALSE),0)-IFERROR(VLOOKUP($C325,'1. Rpt 18s (non-CSU)'!$H:$T,10,FALSE),0)</f>
        <v>0</v>
      </c>
      <c r="H325" s="643">
        <f>IFERROR(VLOOKUP($C325,'4. PY Ending Balances'!$C:$J,6,FALSE),0)-IFERROR(VLOOKUP($C325,'1. Rpt 18s (non-CSU)'!$H:$T,11,FALSE),0)</f>
        <v>0</v>
      </c>
      <c r="I325" s="643">
        <f>IFERROR(VLOOKUP($C325,'4. PY Ending Balances'!$C:$J,7,FALSE),0)-IFERROR(VLOOKUP($C325,'1. Rpt 18s (non-CSU)'!$H:$T,12,FALSE),0)</f>
        <v>0</v>
      </c>
      <c r="J325" s="648">
        <f>IFERROR(VLOOKUP($C325,'4. PY Ending Balances'!$C:$J,8,FALSE),0)-IFERROR(VLOOKUP($C325,'1. Rpt 18s (non-CSU)'!$H:$T,13,FALSE),0)</f>
        <v>-1535523</v>
      </c>
    </row>
    <row r="326" spans="1:10" x14ac:dyDescent="0.2">
      <c r="A326" s="276" t="s">
        <v>356</v>
      </c>
      <c r="B326" s="276" t="s">
        <v>13</v>
      </c>
      <c r="C326" s="263" t="s">
        <v>5998</v>
      </c>
      <c r="D326" s="191">
        <f>IFERROR(VLOOKUP($C326,'4. PY Ending Balances'!$C:$J,2,FALSE),0)-IFERROR(VLOOKUP($C326,'1. Rpt 18s (non-CSU)'!$H:$T,7,FALSE),0)</f>
        <v>0</v>
      </c>
      <c r="E326" s="191">
        <f>IFERROR(VLOOKUP($C326,'4. PY Ending Balances'!$C:$J,3,FALSE),0)-IFERROR(VLOOKUP($C326,'1. Rpt 18s (non-CSU)'!$H:$T,8,FALSE),0)</f>
        <v>0</v>
      </c>
      <c r="F326" s="191">
        <f>IFERROR(VLOOKUP($C326,'4. PY Ending Balances'!$C:$J,4,FALSE),0)-IFERROR(VLOOKUP($C326,'1. Rpt 18s (non-CSU)'!$H:$T,9,FALSE),0)</f>
        <v>0</v>
      </c>
      <c r="G326" s="192">
        <f>IFERROR(VLOOKUP($C326,'4. PY Ending Balances'!$C:$J,5,FALSE),0)-IFERROR(VLOOKUP($C326,'1. Rpt 18s (non-CSU)'!$H:$T,10,FALSE),0)</f>
        <v>0</v>
      </c>
      <c r="H326" s="643">
        <f>IFERROR(VLOOKUP($C326,'4. PY Ending Balances'!$C:$J,6,FALSE),0)-IFERROR(VLOOKUP($C326,'1. Rpt 18s (non-CSU)'!$H:$T,11,FALSE),0)</f>
        <v>0</v>
      </c>
      <c r="I326" s="643">
        <f>IFERROR(VLOOKUP($C326,'4. PY Ending Balances'!$C:$J,7,FALSE),0)-IFERROR(VLOOKUP($C326,'1. Rpt 18s (non-CSU)'!$H:$T,12,FALSE),0)</f>
        <v>0</v>
      </c>
      <c r="J326" s="648">
        <f>IFERROR(VLOOKUP($C326,'4. PY Ending Balances'!$C:$J,8,FALSE),0)-IFERROR(VLOOKUP($C326,'1. Rpt 18s (non-CSU)'!$H:$T,13,FALSE),0)</f>
        <v>0</v>
      </c>
    </row>
    <row r="327" spans="1:10" x14ac:dyDescent="0.2">
      <c r="A327" s="276" t="s">
        <v>356</v>
      </c>
      <c r="B327" s="276" t="s">
        <v>22</v>
      </c>
      <c r="C327" s="263" t="s">
        <v>5999</v>
      </c>
      <c r="D327" s="191">
        <f>IFERROR(VLOOKUP($C327,'4. PY Ending Balances'!$C:$J,2,FALSE),0)-IFERROR(VLOOKUP($C327,'1. Rpt 18s (non-CSU)'!$H:$T,7,FALSE),0)</f>
        <v>0</v>
      </c>
      <c r="E327" s="191">
        <f>IFERROR(VLOOKUP($C327,'4. PY Ending Balances'!$C:$J,3,FALSE),0)-IFERROR(VLOOKUP($C327,'1. Rpt 18s (non-CSU)'!$H:$T,8,FALSE),0)</f>
        <v>0</v>
      </c>
      <c r="F327" s="191">
        <f>IFERROR(VLOOKUP($C327,'4. PY Ending Balances'!$C:$J,4,FALSE),0)-IFERROR(VLOOKUP($C327,'1. Rpt 18s (non-CSU)'!$H:$T,9,FALSE),0)</f>
        <v>0</v>
      </c>
      <c r="G327" s="192">
        <f>IFERROR(VLOOKUP($C327,'4. PY Ending Balances'!$C:$J,5,FALSE),0)-IFERROR(VLOOKUP($C327,'1. Rpt 18s (non-CSU)'!$H:$T,10,FALSE),0)</f>
        <v>0</v>
      </c>
      <c r="H327" s="643">
        <f>IFERROR(VLOOKUP($C327,'4. PY Ending Balances'!$C:$J,6,FALSE),0)-IFERROR(VLOOKUP($C327,'1. Rpt 18s (non-CSU)'!$H:$T,11,FALSE),0)</f>
        <v>0</v>
      </c>
      <c r="I327" s="643">
        <f>IFERROR(VLOOKUP($C327,'4. PY Ending Balances'!$C:$J,7,FALSE),0)-IFERROR(VLOOKUP($C327,'1. Rpt 18s (non-CSU)'!$H:$T,12,FALSE),0)</f>
        <v>0</v>
      </c>
      <c r="J327" s="648">
        <f>IFERROR(VLOOKUP($C327,'4. PY Ending Balances'!$C:$J,8,FALSE),0)-IFERROR(VLOOKUP($C327,'1. Rpt 18s (non-CSU)'!$H:$T,13,FALSE),0)</f>
        <v>0</v>
      </c>
    </row>
    <row r="328" spans="1:10" x14ac:dyDescent="0.2">
      <c r="A328" s="276" t="s">
        <v>356</v>
      </c>
      <c r="B328" s="276" t="s">
        <v>26</v>
      </c>
      <c r="C328" s="263" t="s">
        <v>6000</v>
      </c>
      <c r="D328" s="191">
        <f>IFERROR(VLOOKUP($C328,'4. PY Ending Balances'!$C:$J,2,FALSE),0)-IFERROR(VLOOKUP($C328,'1. Rpt 18s (non-CSU)'!$H:$T,7,FALSE),0)</f>
        <v>0</v>
      </c>
      <c r="E328" s="191">
        <f>IFERROR(VLOOKUP($C328,'4. PY Ending Balances'!$C:$J,3,FALSE),0)-IFERROR(VLOOKUP($C328,'1. Rpt 18s (non-CSU)'!$H:$T,8,FALSE),0)</f>
        <v>0</v>
      </c>
      <c r="F328" s="191">
        <f>IFERROR(VLOOKUP($C328,'4. PY Ending Balances'!$C:$J,4,FALSE),0)-IFERROR(VLOOKUP($C328,'1. Rpt 18s (non-CSU)'!$H:$T,9,FALSE),0)</f>
        <v>0</v>
      </c>
      <c r="G328" s="192">
        <f>IFERROR(VLOOKUP($C328,'4. PY Ending Balances'!$C:$J,5,FALSE),0)-IFERROR(VLOOKUP($C328,'1. Rpt 18s (non-CSU)'!$H:$T,10,FALSE),0)</f>
        <v>0</v>
      </c>
      <c r="H328" s="643">
        <f>IFERROR(VLOOKUP($C328,'4. PY Ending Balances'!$C:$J,6,FALSE),0)-IFERROR(VLOOKUP($C328,'1. Rpt 18s (non-CSU)'!$H:$T,11,FALSE),0)</f>
        <v>0</v>
      </c>
      <c r="I328" s="643">
        <f>IFERROR(VLOOKUP($C328,'4. PY Ending Balances'!$C:$J,7,FALSE),0)-IFERROR(VLOOKUP($C328,'1. Rpt 18s (non-CSU)'!$H:$T,12,FALSE),0)</f>
        <v>0</v>
      </c>
      <c r="J328" s="648">
        <f>IFERROR(VLOOKUP($C328,'4. PY Ending Balances'!$C:$J,8,FALSE),0)-IFERROR(VLOOKUP($C328,'1. Rpt 18s (non-CSU)'!$H:$T,13,FALSE),0)</f>
        <v>0</v>
      </c>
    </row>
    <row r="329" spans="1:10" x14ac:dyDescent="0.2">
      <c r="A329" s="276" t="s">
        <v>356</v>
      </c>
      <c r="B329" s="276" t="s">
        <v>33</v>
      </c>
      <c r="C329" s="263" t="s">
        <v>6001</v>
      </c>
      <c r="D329" s="191">
        <f>IFERROR(VLOOKUP($C329,'4. PY Ending Balances'!$C:$J,2,FALSE),0)-IFERROR(VLOOKUP($C329,'1. Rpt 18s (non-CSU)'!$H:$T,7,FALSE),0)</f>
        <v>0</v>
      </c>
      <c r="E329" s="191">
        <f>IFERROR(VLOOKUP($C329,'4. PY Ending Balances'!$C:$J,3,FALSE),0)-IFERROR(VLOOKUP($C329,'1. Rpt 18s (non-CSU)'!$H:$T,8,FALSE),0)</f>
        <v>0</v>
      </c>
      <c r="F329" s="191">
        <f>IFERROR(VLOOKUP($C329,'4. PY Ending Balances'!$C:$J,4,FALSE),0)-IFERROR(VLOOKUP($C329,'1. Rpt 18s (non-CSU)'!$H:$T,9,FALSE),0)</f>
        <v>0</v>
      </c>
      <c r="G329" s="192">
        <f>IFERROR(VLOOKUP($C329,'4. PY Ending Balances'!$C:$J,5,FALSE),0)-IFERROR(VLOOKUP($C329,'1. Rpt 18s (non-CSU)'!$H:$T,10,FALSE),0)</f>
        <v>0</v>
      </c>
      <c r="H329" s="643">
        <f>IFERROR(VLOOKUP($C329,'4. PY Ending Balances'!$C:$J,6,FALSE),0)-IFERROR(VLOOKUP($C329,'1. Rpt 18s (non-CSU)'!$H:$T,11,FALSE),0)</f>
        <v>0</v>
      </c>
      <c r="I329" s="643">
        <f>IFERROR(VLOOKUP($C329,'4. PY Ending Balances'!$C:$J,7,FALSE),0)-IFERROR(VLOOKUP($C329,'1. Rpt 18s (non-CSU)'!$H:$T,12,FALSE),0)</f>
        <v>0</v>
      </c>
      <c r="J329" s="648">
        <f>IFERROR(VLOOKUP($C329,'4. PY Ending Balances'!$C:$J,8,FALSE),0)-IFERROR(VLOOKUP($C329,'1. Rpt 18s (non-CSU)'!$H:$T,13,FALSE),0)</f>
        <v>0</v>
      </c>
    </row>
    <row r="330" spans="1:10" x14ac:dyDescent="0.2">
      <c r="A330" s="276" t="s">
        <v>356</v>
      </c>
      <c r="B330" s="276" t="s">
        <v>308</v>
      </c>
      <c r="C330" s="263" t="s">
        <v>6002</v>
      </c>
      <c r="D330" s="191">
        <f>IFERROR(VLOOKUP($C330,'4. PY Ending Balances'!$C:$J,2,FALSE),0)-IFERROR(VLOOKUP($C330,'1. Rpt 18s (non-CSU)'!$H:$T,7,FALSE),0)</f>
        <v>0</v>
      </c>
      <c r="E330" s="191">
        <f>IFERROR(VLOOKUP($C330,'4. PY Ending Balances'!$C:$J,3,FALSE),0)-IFERROR(VLOOKUP($C330,'1. Rpt 18s (non-CSU)'!$H:$T,8,FALSE),0)</f>
        <v>0</v>
      </c>
      <c r="F330" s="191">
        <f>IFERROR(VLOOKUP($C330,'4. PY Ending Balances'!$C:$J,4,FALSE),0)-IFERROR(VLOOKUP($C330,'1. Rpt 18s (non-CSU)'!$H:$T,9,FALSE),0)</f>
        <v>0</v>
      </c>
      <c r="G330" s="192">
        <f>IFERROR(VLOOKUP($C330,'4. PY Ending Balances'!$C:$J,5,FALSE),0)-IFERROR(VLOOKUP($C330,'1. Rpt 18s (non-CSU)'!$H:$T,10,FALSE),0)</f>
        <v>0</v>
      </c>
      <c r="H330" s="643">
        <f>IFERROR(VLOOKUP($C330,'4. PY Ending Balances'!$C:$J,6,FALSE),0)-IFERROR(VLOOKUP($C330,'1. Rpt 18s (non-CSU)'!$H:$T,11,FALSE),0)</f>
        <v>0</v>
      </c>
      <c r="I330" s="643">
        <f>IFERROR(VLOOKUP($C330,'4. PY Ending Balances'!$C:$J,7,FALSE),0)-IFERROR(VLOOKUP($C330,'1. Rpt 18s (non-CSU)'!$H:$T,12,FALSE),0)</f>
        <v>0</v>
      </c>
      <c r="J330" s="648">
        <f>IFERROR(VLOOKUP($C330,'4. PY Ending Balances'!$C:$J,8,FALSE),0)-IFERROR(VLOOKUP($C330,'1. Rpt 18s (non-CSU)'!$H:$T,13,FALSE),0)</f>
        <v>0</v>
      </c>
    </row>
    <row r="331" spans="1:10" x14ac:dyDescent="0.2">
      <c r="A331" s="276" t="s">
        <v>356</v>
      </c>
      <c r="B331" s="276" t="s">
        <v>63</v>
      </c>
      <c r="C331" s="263" t="s">
        <v>6003</v>
      </c>
      <c r="D331" s="191">
        <f>IFERROR(VLOOKUP($C331,'4. PY Ending Balances'!$C:$J,2,FALSE),0)-IFERROR(VLOOKUP($C331,'1. Rpt 18s (non-CSU)'!$H:$T,7,FALSE),0)</f>
        <v>0</v>
      </c>
      <c r="E331" s="191">
        <f>IFERROR(VLOOKUP($C331,'4. PY Ending Balances'!$C:$J,3,FALSE),0)-IFERROR(VLOOKUP($C331,'1. Rpt 18s (non-CSU)'!$H:$T,8,FALSE),0)</f>
        <v>0</v>
      </c>
      <c r="F331" s="191">
        <f>IFERROR(VLOOKUP($C331,'4. PY Ending Balances'!$C:$J,4,FALSE),0)-IFERROR(VLOOKUP($C331,'1. Rpt 18s (non-CSU)'!$H:$T,9,FALSE),0)</f>
        <v>0</v>
      </c>
      <c r="G331" s="192">
        <f>IFERROR(VLOOKUP($C331,'4. PY Ending Balances'!$C:$J,5,FALSE),0)-IFERROR(VLOOKUP($C331,'1. Rpt 18s (non-CSU)'!$H:$T,10,FALSE),0)</f>
        <v>0</v>
      </c>
      <c r="H331" s="643">
        <f>IFERROR(VLOOKUP($C331,'4. PY Ending Balances'!$C:$J,6,FALSE),0)-IFERROR(VLOOKUP($C331,'1. Rpt 18s (non-CSU)'!$H:$T,11,FALSE),0)</f>
        <v>0</v>
      </c>
      <c r="I331" s="643">
        <f>IFERROR(VLOOKUP($C331,'4. PY Ending Balances'!$C:$J,7,FALSE),0)-IFERROR(VLOOKUP($C331,'1. Rpt 18s (non-CSU)'!$H:$T,12,FALSE),0)</f>
        <v>0</v>
      </c>
      <c r="J331" s="648">
        <f>IFERROR(VLOOKUP($C331,'4. PY Ending Balances'!$C:$J,8,FALSE),0)-IFERROR(VLOOKUP($C331,'1. Rpt 18s (non-CSU)'!$H:$T,13,FALSE),0)</f>
        <v>0</v>
      </c>
    </row>
    <row r="332" spans="1:10" x14ac:dyDescent="0.2">
      <c r="A332" s="276" t="s">
        <v>356</v>
      </c>
      <c r="B332" s="275" t="s">
        <v>357</v>
      </c>
      <c r="C332" s="263" t="s">
        <v>6004</v>
      </c>
      <c r="D332" s="191">
        <f>IFERROR(VLOOKUP($C332,'4. PY Ending Balances'!$C:$J,2,FALSE),0)-IFERROR(VLOOKUP($C332,'1. Rpt 18s (non-CSU)'!$H:$T,7,FALSE),0)</f>
        <v>0</v>
      </c>
      <c r="E332" s="191">
        <f>IFERROR(VLOOKUP($C332,'4. PY Ending Balances'!$C:$J,3,FALSE),0)-IFERROR(VLOOKUP($C332,'1. Rpt 18s (non-CSU)'!$H:$T,8,FALSE),0)</f>
        <v>0</v>
      </c>
      <c r="F332" s="191">
        <f>IFERROR(VLOOKUP($C332,'4. PY Ending Balances'!$C:$J,4,FALSE),0)-IFERROR(VLOOKUP($C332,'1. Rpt 18s (non-CSU)'!$H:$T,9,FALSE),0)</f>
        <v>0</v>
      </c>
      <c r="G332" s="192">
        <f>IFERROR(VLOOKUP($C332,'4. PY Ending Balances'!$C:$J,5,FALSE),0)-IFERROR(VLOOKUP($C332,'1. Rpt 18s (non-CSU)'!$H:$T,10,FALSE),0)</f>
        <v>0</v>
      </c>
      <c r="H332" s="643">
        <f>IFERROR(VLOOKUP($C332,'4. PY Ending Balances'!$C:$J,6,FALSE),0)-IFERROR(VLOOKUP($C332,'1. Rpt 18s (non-CSU)'!$H:$T,11,FALSE),0)</f>
        <v>0</v>
      </c>
      <c r="I332" s="643">
        <f>IFERROR(VLOOKUP($C332,'4. PY Ending Balances'!$C:$J,7,FALSE),0)-IFERROR(VLOOKUP($C332,'1. Rpt 18s (non-CSU)'!$H:$T,12,FALSE),0)</f>
        <v>0</v>
      </c>
      <c r="J332" s="648">
        <f>IFERROR(VLOOKUP($C332,'4. PY Ending Balances'!$C:$J,8,FALSE),0)-IFERROR(VLOOKUP($C332,'1. Rpt 18s (non-CSU)'!$H:$T,13,FALSE),0)</f>
        <v>0</v>
      </c>
    </row>
    <row r="333" spans="1:10" x14ac:dyDescent="0.2">
      <c r="A333" s="34" t="s">
        <v>356</v>
      </c>
      <c r="B333" s="34" t="s">
        <v>296</v>
      </c>
      <c r="C333" s="263" t="s">
        <v>6005</v>
      </c>
      <c r="D333" s="191">
        <f>IFERROR(VLOOKUP($C333,'4. PY Ending Balances'!$C:$J,2,FALSE),0)-IFERROR(VLOOKUP($C333,'1. Rpt 18s (non-CSU)'!$H:$T,7,FALSE),0)</f>
        <v>0</v>
      </c>
      <c r="E333" s="191">
        <f>IFERROR(VLOOKUP($C333,'4. PY Ending Balances'!$C:$J,3,FALSE),0)-IFERROR(VLOOKUP($C333,'1. Rpt 18s (non-CSU)'!$H:$T,8,FALSE),0)</f>
        <v>0</v>
      </c>
      <c r="F333" s="191">
        <f>IFERROR(VLOOKUP($C333,'4. PY Ending Balances'!$C:$J,4,FALSE),0)-IFERROR(VLOOKUP($C333,'1. Rpt 18s (non-CSU)'!$H:$T,9,FALSE),0)</f>
        <v>0</v>
      </c>
      <c r="G333" s="192">
        <f>IFERROR(VLOOKUP($C333,'4. PY Ending Balances'!$C:$J,5,FALSE),0)-IFERROR(VLOOKUP($C333,'1. Rpt 18s (non-CSU)'!$H:$T,10,FALSE),0)</f>
        <v>0</v>
      </c>
      <c r="H333" s="643">
        <f>IFERROR(VLOOKUP($C333,'4. PY Ending Balances'!$C:$J,6,FALSE),0)-IFERROR(VLOOKUP($C333,'1. Rpt 18s (non-CSU)'!$H:$T,11,FALSE),0)</f>
        <v>0</v>
      </c>
      <c r="I333" s="643">
        <f>IFERROR(VLOOKUP($C333,'4. PY Ending Balances'!$C:$J,7,FALSE),0)-IFERROR(VLOOKUP($C333,'1. Rpt 18s (non-CSU)'!$H:$T,12,FALSE),0)</f>
        <v>0</v>
      </c>
      <c r="J333" s="648">
        <f>IFERROR(VLOOKUP($C333,'4. PY Ending Balances'!$C:$J,8,FALSE),0)-IFERROR(VLOOKUP($C333,'1. Rpt 18s (non-CSU)'!$H:$T,13,FALSE),0)</f>
        <v>0</v>
      </c>
    </row>
    <row r="334" spans="1:10" x14ac:dyDescent="0.2">
      <c r="A334" s="276" t="s">
        <v>356</v>
      </c>
      <c r="B334" s="275" t="s">
        <v>139</v>
      </c>
      <c r="C334" s="263" t="s">
        <v>6006</v>
      </c>
      <c r="D334" s="191">
        <f>IFERROR(VLOOKUP($C334,'4. PY Ending Balances'!$C:$J,2,FALSE),0)-IFERROR(VLOOKUP($C334,'1. Rpt 18s (non-CSU)'!$H:$T,7,FALSE),0)</f>
        <v>0</v>
      </c>
      <c r="E334" s="191">
        <f>IFERROR(VLOOKUP($C334,'4. PY Ending Balances'!$C:$J,3,FALSE),0)-IFERROR(VLOOKUP($C334,'1. Rpt 18s (non-CSU)'!$H:$T,8,FALSE),0)</f>
        <v>0</v>
      </c>
      <c r="F334" s="191">
        <f>IFERROR(VLOOKUP($C334,'4. PY Ending Balances'!$C:$J,4,FALSE),0)-IFERROR(VLOOKUP($C334,'1. Rpt 18s (non-CSU)'!$H:$T,9,FALSE),0)</f>
        <v>0</v>
      </c>
      <c r="G334" s="192">
        <f>IFERROR(VLOOKUP($C334,'4. PY Ending Balances'!$C:$J,5,FALSE),0)-IFERROR(VLOOKUP($C334,'1. Rpt 18s (non-CSU)'!$H:$T,10,FALSE),0)</f>
        <v>0</v>
      </c>
      <c r="H334" s="643">
        <f>IFERROR(VLOOKUP($C334,'4. PY Ending Balances'!$C:$J,6,FALSE),0)-IFERROR(VLOOKUP($C334,'1. Rpt 18s (non-CSU)'!$H:$T,11,FALSE),0)</f>
        <v>0</v>
      </c>
      <c r="I334" s="643">
        <f>IFERROR(VLOOKUP($C334,'4. PY Ending Balances'!$C:$J,7,FALSE),0)-IFERROR(VLOOKUP($C334,'1. Rpt 18s (non-CSU)'!$H:$T,12,FALSE),0)</f>
        <v>0</v>
      </c>
      <c r="J334" s="648">
        <f>IFERROR(VLOOKUP($C334,'4. PY Ending Balances'!$C:$J,8,FALSE),0)-IFERROR(VLOOKUP($C334,'1. Rpt 18s (non-CSU)'!$H:$T,13,FALSE),0)</f>
        <v>0</v>
      </c>
    </row>
    <row r="335" spans="1:10" x14ac:dyDescent="0.2">
      <c r="A335" s="276" t="s">
        <v>356</v>
      </c>
      <c r="B335" s="275" t="s">
        <v>258</v>
      </c>
      <c r="C335" s="263" t="s">
        <v>6007</v>
      </c>
      <c r="D335" s="191">
        <f>IFERROR(VLOOKUP($C335,'4. PY Ending Balances'!$C:$J,2,FALSE),0)-IFERROR(VLOOKUP($C335,'1. Rpt 18s (non-CSU)'!$H:$T,7,FALSE),0)</f>
        <v>0</v>
      </c>
      <c r="E335" s="191">
        <f>IFERROR(VLOOKUP($C335,'4. PY Ending Balances'!$C:$J,3,FALSE),0)-IFERROR(VLOOKUP($C335,'1. Rpt 18s (non-CSU)'!$H:$T,8,FALSE),0)</f>
        <v>0</v>
      </c>
      <c r="F335" s="191">
        <f>IFERROR(VLOOKUP($C335,'4. PY Ending Balances'!$C:$J,4,FALSE),0)-IFERROR(VLOOKUP($C335,'1. Rpt 18s (non-CSU)'!$H:$T,9,FALSE),0)</f>
        <v>0</v>
      </c>
      <c r="G335" s="192">
        <f>IFERROR(VLOOKUP($C335,'4. PY Ending Balances'!$C:$J,5,FALSE),0)-IFERROR(VLOOKUP($C335,'1. Rpt 18s (non-CSU)'!$H:$T,10,FALSE),0)</f>
        <v>0</v>
      </c>
      <c r="H335" s="643">
        <f>IFERROR(VLOOKUP($C335,'4. PY Ending Balances'!$C:$J,6,FALSE),0)-IFERROR(VLOOKUP($C335,'1. Rpt 18s (non-CSU)'!$H:$T,11,FALSE),0)</f>
        <v>0</v>
      </c>
      <c r="I335" s="643">
        <f>IFERROR(VLOOKUP($C335,'4. PY Ending Balances'!$C:$J,7,FALSE),0)-IFERROR(VLOOKUP($C335,'1. Rpt 18s (non-CSU)'!$H:$T,12,FALSE),0)</f>
        <v>0</v>
      </c>
      <c r="J335" s="648">
        <f>IFERROR(VLOOKUP($C335,'4. PY Ending Balances'!$C:$J,8,FALSE),0)-IFERROR(VLOOKUP($C335,'1. Rpt 18s (non-CSU)'!$H:$T,13,FALSE),0)</f>
        <v>0</v>
      </c>
    </row>
    <row r="336" spans="1:10" x14ac:dyDescent="0.2">
      <c r="A336" s="34" t="s">
        <v>356</v>
      </c>
      <c r="B336" s="32" t="s">
        <v>358</v>
      </c>
      <c r="C336" s="263" t="s">
        <v>6008</v>
      </c>
      <c r="D336" s="191">
        <f>IFERROR(VLOOKUP($C336,'4. PY Ending Balances'!$C:$J,2,FALSE),0)-IFERROR(VLOOKUP($C336,'1. Rpt 18s (non-CSU)'!$H:$T,7,FALSE),0)</f>
        <v>0</v>
      </c>
      <c r="E336" s="191">
        <f>IFERROR(VLOOKUP($C336,'4. PY Ending Balances'!$C:$J,3,FALSE),0)-IFERROR(VLOOKUP($C336,'1. Rpt 18s (non-CSU)'!$H:$T,8,FALSE),0)</f>
        <v>0</v>
      </c>
      <c r="F336" s="191">
        <f>IFERROR(VLOOKUP($C336,'4. PY Ending Balances'!$C:$J,4,FALSE),0)-IFERROR(VLOOKUP($C336,'1. Rpt 18s (non-CSU)'!$H:$T,9,FALSE),0)</f>
        <v>0</v>
      </c>
      <c r="G336" s="192">
        <f>IFERROR(VLOOKUP($C336,'4. PY Ending Balances'!$C:$J,5,FALSE),0)-IFERROR(VLOOKUP($C336,'1. Rpt 18s (non-CSU)'!$H:$T,10,FALSE),0)</f>
        <v>0</v>
      </c>
      <c r="H336" s="643">
        <f>IFERROR(VLOOKUP($C336,'4. PY Ending Balances'!$C:$J,6,FALSE),0)-IFERROR(VLOOKUP($C336,'1. Rpt 18s (non-CSU)'!$H:$T,11,FALSE),0)</f>
        <v>0</v>
      </c>
      <c r="I336" s="643">
        <f>IFERROR(VLOOKUP($C336,'4. PY Ending Balances'!$C:$J,7,FALSE),0)-IFERROR(VLOOKUP($C336,'1. Rpt 18s (non-CSU)'!$H:$T,12,FALSE),0)</f>
        <v>0</v>
      </c>
      <c r="J336" s="648">
        <f>IFERROR(VLOOKUP($C336,'4. PY Ending Balances'!$C:$J,8,FALSE),0)-IFERROR(VLOOKUP($C336,'1. Rpt 18s (non-CSU)'!$H:$T,13,FALSE),0)</f>
        <v>0</v>
      </c>
    </row>
    <row r="337" spans="1:10" x14ac:dyDescent="0.2">
      <c r="A337" s="276" t="s">
        <v>356</v>
      </c>
      <c r="B337" s="275" t="s">
        <v>359</v>
      </c>
      <c r="C337" s="263" t="s">
        <v>6009</v>
      </c>
      <c r="D337" s="191">
        <f>IFERROR(VLOOKUP($C337,'4. PY Ending Balances'!$C:$J,2,FALSE),0)-IFERROR(VLOOKUP($C337,'1. Rpt 18s (non-CSU)'!$H:$T,7,FALSE),0)</f>
        <v>0</v>
      </c>
      <c r="E337" s="191">
        <f>IFERROR(VLOOKUP($C337,'4. PY Ending Balances'!$C:$J,3,FALSE),0)-IFERROR(VLOOKUP($C337,'1. Rpt 18s (non-CSU)'!$H:$T,8,FALSE),0)</f>
        <v>0</v>
      </c>
      <c r="F337" s="191">
        <f>IFERROR(VLOOKUP($C337,'4. PY Ending Balances'!$C:$J,4,FALSE),0)-IFERROR(VLOOKUP($C337,'1. Rpt 18s (non-CSU)'!$H:$T,9,FALSE),0)</f>
        <v>0</v>
      </c>
      <c r="G337" s="192">
        <f>IFERROR(VLOOKUP($C337,'4. PY Ending Balances'!$C:$J,5,FALSE),0)-IFERROR(VLOOKUP($C337,'1. Rpt 18s (non-CSU)'!$H:$T,10,FALSE),0)</f>
        <v>0</v>
      </c>
      <c r="H337" s="643">
        <f>IFERROR(VLOOKUP($C337,'4. PY Ending Balances'!$C:$J,6,FALSE),0)-IFERROR(VLOOKUP($C337,'1. Rpt 18s (non-CSU)'!$H:$T,11,FALSE),0)</f>
        <v>0</v>
      </c>
      <c r="I337" s="643">
        <f>IFERROR(VLOOKUP($C337,'4. PY Ending Balances'!$C:$J,7,FALSE),0)-IFERROR(VLOOKUP($C337,'1. Rpt 18s (non-CSU)'!$H:$T,12,FALSE),0)</f>
        <v>0</v>
      </c>
      <c r="J337" s="648">
        <f>IFERROR(VLOOKUP($C337,'4. PY Ending Balances'!$C:$J,8,FALSE),0)-IFERROR(VLOOKUP($C337,'1. Rpt 18s (non-CSU)'!$H:$T,13,FALSE),0)</f>
        <v>0</v>
      </c>
    </row>
    <row r="338" spans="1:10" x14ac:dyDescent="0.2">
      <c r="A338" s="276" t="s">
        <v>356</v>
      </c>
      <c r="B338" s="275" t="s">
        <v>360</v>
      </c>
      <c r="C338" s="263" t="s">
        <v>6010</v>
      </c>
      <c r="D338" s="191">
        <f>IFERROR(VLOOKUP($C338,'4. PY Ending Balances'!$C:$J,2,FALSE),0)-IFERROR(VLOOKUP($C338,'1. Rpt 18s (non-CSU)'!$H:$T,7,FALSE),0)</f>
        <v>0</v>
      </c>
      <c r="E338" s="191">
        <f>IFERROR(VLOOKUP($C338,'4. PY Ending Balances'!$C:$J,3,FALSE),0)-IFERROR(VLOOKUP($C338,'1. Rpt 18s (non-CSU)'!$H:$T,8,FALSE),0)</f>
        <v>0</v>
      </c>
      <c r="F338" s="191">
        <f>IFERROR(VLOOKUP($C338,'4. PY Ending Balances'!$C:$J,4,FALSE),0)-IFERROR(VLOOKUP($C338,'1. Rpt 18s (non-CSU)'!$H:$T,9,FALSE),0)</f>
        <v>0</v>
      </c>
      <c r="G338" s="192">
        <f>IFERROR(VLOOKUP($C338,'4. PY Ending Balances'!$C:$J,5,FALSE),0)-IFERROR(VLOOKUP($C338,'1. Rpt 18s (non-CSU)'!$H:$T,10,FALSE),0)</f>
        <v>0</v>
      </c>
      <c r="H338" s="643">
        <f>IFERROR(VLOOKUP($C338,'4. PY Ending Balances'!$C:$J,6,FALSE),0)-IFERROR(VLOOKUP($C338,'1. Rpt 18s (non-CSU)'!$H:$T,11,FALSE),0)</f>
        <v>0</v>
      </c>
      <c r="I338" s="643">
        <f>IFERROR(VLOOKUP($C338,'4. PY Ending Balances'!$C:$J,7,FALSE),0)-IFERROR(VLOOKUP($C338,'1. Rpt 18s (non-CSU)'!$H:$T,12,FALSE),0)</f>
        <v>0</v>
      </c>
      <c r="J338" s="648">
        <f>IFERROR(VLOOKUP($C338,'4. PY Ending Balances'!$C:$J,8,FALSE),0)-IFERROR(VLOOKUP($C338,'1. Rpt 18s (non-CSU)'!$H:$T,13,FALSE),0)</f>
        <v>0</v>
      </c>
    </row>
    <row r="339" spans="1:10" x14ac:dyDescent="0.2">
      <c r="A339" s="276" t="s">
        <v>356</v>
      </c>
      <c r="B339" s="275" t="s">
        <v>361</v>
      </c>
      <c r="C339" s="263" t="s">
        <v>6011</v>
      </c>
      <c r="D339" s="191">
        <f>IFERROR(VLOOKUP($C339,'4. PY Ending Balances'!$C:$J,2,FALSE),0)-IFERROR(VLOOKUP($C339,'1. Rpt 18s (non-CSU)'!$H:$T,7,FALSE),0)</f>
        <v>0</v>
      </c>
      <c r="E339" s="191">
        <f>IFERROR(VLOOKUP($C339,'4. PY Ending Balances'!$C:$J,3,FALSE),0)-IFERROR(VLOOKUP($C339,'1. Rpt 18s (non-CSU)'!$H:$T,8,FALSE),0)</f>
        <v>0</v>
      </c>
      <c r="F339" s="191">
        <f>IFERROR(VLOOKUP($C339,'4. PY Ending Balances'!$C:$J,4,FALSE),0)-IFERROR(VLOOKUP($C339,'1. Rpt 18s (non-CSU)'!$H:$T,9,FALSE),0)</f>
        <v>0</v>
      </c>
      <c r="G339" s="192">
        <f>IFERROR(VLOOKUP($C339,'4. PY Ending Balances'!$C:$J,5,FALSE),0)-IFERROR(VLOOKUP($C339,'1. Rpt 18s (non-CSU)'!$H:$T,10,FALSE),0)</f>
        <v>0</v>
      </c>
      <c r="H339" s="643">
        <f>IFERROR(VLOOKUP($C339,'4. PY Ending Balances'!$C:$J,6,FALSE),0)-IFERROR(VLOOKUP($C339,'1. Rpt 18s (non-CSU)'!$H:$T,11,FALSE),0)</f>
        <v>0</v>
      </c>
      <c r="I339" s="643">
        <f>IFERROR(VLOOKUP($C339,'4. PY Ending Balances'!$C:$J,7,FALSE),0)-IFERROR(VLOOKUP($C339,'1. Rpt 18s (non-CSU)'!$H:$T,12,FALSE),0)</f>
        <v>0</v>
      </c>
      <c r="J339" s="648">
        <f>IFERROR(VLOOKUP($C339,'4. PY Ending Balances'!$C:$J,8,FALSE),0)-IFERROR(VLOOKUP($C339,'1. Rpt 18s (non-CSU)'!$H:$T,13,FALSE),0)</f>
        <v>0</v>
      </c>
    </row>
    <row r="340" spans="1:10" x14ac:dyDescent="0.2">
      <c r="A340" s="276" t="s">
        <v>356</v>
      </c>
      <c r="B340" s="276" t="s">
        <v>362</v>
      </c>
      <c r="C340" s="263" t="s">
        <v>6012</v>
      </c>
      <c r="D340" s="191">
        <f>IFERROR(VLOOKUP($C340,'4. PY Ending Balances'!$C:$J,2,FALSE),0)-IFERROR(VLOOKUP($C340,'1. Rpt 18s (non-CSU)'!$H:$T,7,FALSE),0)</f>
        <v>0</v>
      </c>
      <c r="E340" s="191">
        <f>IFERROR(VLOOKUP($C340,'4. PY Ending Balances'!$C:$J,3,FALSE),0)-IFERROR(VLOOKUP($C340,'1. Rpt 18s (non-CSU)'!$H:$T,8,FALSE),0)</f>
        <v>0</v>
      </c>
      <c r="F340" s="191">
        <f>IFERROR(VLOOKUP($C340,'4. PY Ending Balances'!$C:$J,4,FALSE),0)-IFERROR(VLOOKUP($C340,'1. Rpt 18s (non-CSU)'!$H:$T,9,FALSE),0)</f>
        <v>0</v>
      </c>
      <c r="G340" s="192">
        <f>IFERROR(VLOOKUP($C340,'4. PY Ending Balances'!$C:$J,5,FALSE),0)-IFERROR(VLOOKUP($C340,'1. Rpt 18s (non-CSU)'!$H:$T,10,FALSE),0)</f>
        <v>0</v>
      </c>
      <c r="H340" s="643">
        <f>IFERROR(VLOOKUP($C340,'4. PY Ending Balances'!$C:$J,6,FALSE),0)-IFERROR(VLOOKUP($C340,'1. Rpt 18s (non-CSU)'!$H:$T,11,FALSE),0)</f>
        <v>0</v>
      </c>
      <c r="I340" s="643">
        <f>IFERROR(VLOOKUP($C340,'4. PY Ending Balances'!$C:$J,7,FALSE),0)-IFERROR(VLOOKUP($C340,'1. Rpt 18s (non-CSU)'!$H:$T,12,FALSE),0)</f>
        <v>0</v>
      </c>
      <c r="J340" s="648">
        <f>IFERROR(VLOOKUP($C340,'4. PY Ending Balances'!$C:$J,8,FALSE),0)-IFERROR(VLOOKUP($C340,'1. Rpt 18s (non-CSU)'!$H:$T,13,FALSE),0)</f>
        <v>0</v>
      </c>
    </row>
    <row r="341" spans="1:10" x14ac:dyDescent="0.2">
      <c r="A341" s="276" t="s">
        <v>356</v>
      </c>
      <c r="B341" s="275" t="s">
        <v>335</v>
      </c>
      <c r="C341" s="263" t="s">
        <v>6013</v>
      </c>
      <c r="D341" s="191">
        <f>IFERROR(VLOOKUP($C341,'4. PY Ending Balances'!$C:$J,2,FALSE),0)-IFERROR(VLOOKUP($C341,'1. Rpt 18s (non-CSU)'!$H:$T,7,FALSE),0)</f>
        <v>0</v>
      </c>
      <c r="E341" s="191">
        <f>IFERROR(VLOOKUP($C341,'4. PY Ending Balances'!$C:$J,3,FALSE),0)-IFERROR(VLOOKUP($C341,'1. Rpt 18s (non-CSU)'!$H:$T,8,FALSE),0)</f>
        <v>0</v>
      </c>
      <c r="F341" s="191">
        <f>IFERROR(VLOOKUP($C341,'4. PY Ending Balances'!$C:$J,4,FALSE),0)-IFERROR(VLOOKUP($C341,'1. Rpt 18s (non-CSU)'!$H:$T,9,FALSE),0)</f>
        <v>0</v>
      </c>
      <c r="G341" s="192">
        <f>IFERROR(VLOOKUP($C341,'4. PY Ending Balances'!$C:$J,5,FALSE),0)-IFERROR(VLOOKUP($C341,'1. Rpt 18s (non-CSU)'!$H:$T,10,FALSE),0)</f>
        <v>0</v>
      </c>
      <c r="H341" s="643">
        <f>IFERROR(VLOOKUP($C341,'4. PY Ending Balances'!$C:$J,6,FALSE),0)-IFERROR(VLOOKUP($C341,'1. Rpt 18s (non-CSU)'!$H:$T,11,FALSE),0)</f>
        <v>0</v>
      </c>
      <c r="I341" s="643">
        <f>IFERROR(VLOOKUP($C341,'4. PY Ending Balances'!$C:$J,7,FALSE),0)-IFERROR(VLOOKUP($C341,'1. Rpt 18s (non-CSU)'!$H:$T,12,FALSE),0)</f>
        <v>0</v>
      </c>
      <c r="J341" s="648">
        <f>IFERROR(VLOOKUP($C341,'4. PY Ending Balances'!$C:$J,8,FALSE),0)-IFERROR(VLOOKUP($C341,'1. Rpt 18s (non-CSU)'!$H:$T,13,FALSE),0)</f>
        <v>0</v>
      </c>
    </row>
    <row r="342" spans="1:10" x14ac:dyDescent="0.2">
      <c r="A342" s="34" t="s">
        <v>356</v>
      </c>
      <c r="B342" s="34" t="s">
        <v>302</v>
      </c>
      <c r="C342" s="263" t="s">
        <v>6014</v>
      </c>
      <c r="D342" s="191">
        <f>IFERROR(VLOOKUP($C342,'4. PY Ending Balances'!$C:$J,2,FALSE),0)-IFERROR(VLOOKUP($C342,'1. Rpt 18s (non-CSU)'!$H:$T,7,FALSE),0)</f>
        <v>0</v>
      </c>
      <c r="E342" s="191">
        <f>IFERROR(VLOOKUP($C342,'4. PY Ending Balances'!$C:$J,3,FALSE),0)-IFERROR(VLOOKUP($C342,'1. Rpt 18s (non-CSU)'!$H:$T,8,FALSE),0)</f>
        <v>0</v>
      </c>
      <c r="F342" s="191">
        <f>IFERROR(VLOOKUP($C342,'4. PY Ending Balances'!$C:$J,4,FALSE),0)-IFERROR(VLOOKUP($C342,'1. Rpt 18s (non-CSU)'!$H:$T,9,FALSE),0)</f>
        <v>0</v>
      </c>
      <c r="G342" s="192">
        <f>IFERROR(VLOOKUP($C342,'4. PY Ending Balances'!$C:$J,5,FALSE),0)-IFERROR(VLOOKUP($C342,'1. Rpt 18s (non-CSU)'!$H:$T,10,FALSE),0)</f>
        <v>0</v>
      </c>
      <c r="H342" s="643">
        <f>IFERROR(VLOOKUP($C342,'4. PY Ending Balances'!$C:$J,6,FALSE),0)-IFERROR(VLOOKUP($C342,'1. Rpt 18s (non-CSU)'!$H:$T,11,FALSE),0)</f>
        <v>0</v>
      </c>
      <c r="I342" s="643">
        <f>IFERROR(VLOOKUP($C342,'4. PY Ending Balances'!$C:$J,7,FALSE),0)-IFERROR(VLOOKUP($C342,'1. Rpt 18s (non-CSU)'!$H:$T,12,FALSE),0)</f>
        <v>0</v>
      </c>
      <c r="J342" s="648">
        <f>IFERROR(VLOOKUP($C342,'4. PY Ending Balances'!$C:$J,8,FALSE),0)-IFERROR(VLOOKUP($C342,'1. Rpt 18s (non-CSU)'!$H:$T,13,FALSE),0)</f>
        <v>0</v>
      </c>
    </row>
    <row r="343" spans="1:10" x14ac:dyDescent="0.2">
      <c r="A343" s="34" t="s">
        <v>356</v>
      </c>
      <c r="B343" s="32" t="s">
        <v>69</v>
      </c>
      <c r="C343" s="263" t="s">
        <v>6015</v>
      </c>
      <c r="D343" s="191">
        <f>IFERROR(VLOOKUP($C343,'4. PY Ending Balances'!$C:$J,2,FALSE),0)-IFERROR(VLOOKUP($C343,'1. Rpt 18s (non-CSU)'!$H:$T,7,FALSE),0)</f>
        <v>0</v>
      </c>
      <c r="E343" s="191">
        <f>IFERROR(VLOOKUP($C343,'4. PY Ending Balances'!$C:$J,3,FALSE),0)-IFERROR(VLOOKUP($C343,'1. Rpt 18s (non-CSU)'!$H:$T,8,FALSE),0)</f>
        <v>0</v>
      </c>
      <c r="F343" s="191">
        <f>IFERROR(VLOOKUP($C343,'4. PY Ending Balances'!$C:$J,4,FALSE),0)-IFERROR(VLOOKUP($C343,'1. Rpt 18s (non-CSU)'!$H:$T,9,FALSE),0)</f>
        <v>0</v>
      </c>
      <c r="G343" s="192">
        <f>IFERROR(VLOOKUP($C343,'4. PY Ending Balances'!$C:$J,5,FALSE),0)-IFERROR(VLOOKUP($C343,'1. Rpt 18s (non-CSU)'!$H:$T,10,FALSE),0)</f>
        <v>0</v>
      </c>
      <c r="H343" s="643">
        <f>IFERROR(VLOOKUP($C343,'4. PY Ending Balances'!$C:$J,6,FALSE),0)-IFERROR(VLOOKUP($C343,'1. Rpt 18s (non-CSU)'!$H:$T,11,FALSE),0)</f>
        <v>0</v>
      </c>
      <c r="I343" s="643">
        <f>IFERROR(VLOOKUP($C343,'4. PY Ending Balances'!$C:$J,7,FALSE),0)-IFERROR(VLOOKUP($C343,'1. Rpt 18s (non-CSU)'!$H:$T,12,FALSE),0)</f>
        <v>0</v>
      </c>
      <c r="J343" s="648">
        <f>IFERROR(VLOOKUP($C343,'4. PY Ending Balances'!$C:$J,8,FALSE),0)-IFERROR(VLOOKUP($C343,'1. Rpt 18s (non-CSU)'!$H:$T,13,FALSE),0)</f>
        <v>0</v>
      </c>
    </row>
    <row r="344" spans="1:10" x14ac:dyDescent="0.2">
      <c r="A344" s="276" t="s">
        <v>356</v>
      </c>
      <c r="B344" s="275" t="s">
        <v>363</v>
      </c>
      <c r="C344" s="263" t="s">
        <v>6016</v>
      </c>
      <c r="D344" s="191">
        <f>IFERROR(VLOOKUP($C344,'4. PY Ending Balances'!$C:$J,2,FALSE),0)-IFERROR(VLOOKUP($C344,'1. Rpt 18s (non-CSU)'!$H:$T,7,FALSE),0)</f>
        <v>0</v>
      </c>
      <c r="E344" s="191">
        <f>IFERROR(VLOOKUP($C344,'4. PY Ending Balances'!$C:$J,3,FALSE),0)-IFERROR(VLOOKUP($C344,'1. Rpt 18s (non-CSU)'!$H:$T,8,FALSE),0)</f>
        <v>0</v>
      </c>
      <c r="F344" s="191">
        <f>IFERROR(VLOOKUP($C344,'4. PY Ending Balances'!$C:$J,4,FALSE),0)-IFERROR(VLOOKUP($C344,'1. Rpt 18s (non-CSU)'!$H:$T,9,FALSE),0)</f>
        <v>0</v>
      </c>
      <c r="G344" s="192">
        <f>IFERROR(VLOOKUP($C344,'4. PY Ending Balances'!$C:$J,5,FALSE),0)-IFERROR(VLOOKUP($C344,'1. Rpt 18s (non-CSU)'!$H:$T,10,FALSE),0)</f>
        <v>0</v>
      </c>
      <c r="H344" s="643">
        <f>IFERROR(VLOOKUP($C344,'4. PY Ending Balances'!$C:$J,6,FALSE),0)-IFERROR(VLOOKUP($C344,'1. Rpt 18s (non-CSU)'!$H:$T,11,FALSE),0)</f>
        <v>0</v>
      </c>
      <c r="I344" s="643">
        <f>IFERROR(VLOOKUP($C344,'4. PY Ending Balances'!$C:$J,7,FALSE),0)-IFERROR(VLOOKUP($C344,'1. Rpt 18s (non-CSU)'!$H:$T,12,FALSE),0)</f>
        <v>0</v>
      </c>
      <c r="J344" s="648">
        <f>IFERROR(VLOOKUP($C344,'4. PY Ending Balances'!$C:$J,8,FALSE),0)-IFERROR(VLOOKUP($C344,'1. Rpt 18s (non-CSU)'!$H:$T,13,FALSE),0)</f>
        <v>0</v>
      </c>
    </row>
    <row r="345" spans="1:10" x14ac:dyDescent="0.2">
      <c r="A345" s="34" t="s">
        <v>356</v>
      </c>
      <c r="B345" s="34" t="s">
        <v>336</v>
      </c>
      <c r="C345" s="263" t="s">
        <v>6017</v>
      </c>
      <c r="D345" s="191">
        <f>IFERROR(VLOOKUP($C345,'4. PY Ending Balances'!$C:$J,2,FALSE),0)-IFERROR(VLOOKUP($C345,'1. Rpt 18s (non-CSU)'!$H:$T,7,FALSE),0)</f>
        <v>0</v>
      </c>
      <c r="E345" s="191">
        <f>IFERROR(VLOOKUP($C345,'4. PY Ending Balances'!$C:$J,3,FALSE),0)-IFERROR(VLOOKUP($C345,'1. Rpt 18s (non-CSU)'!$H:$T,8,FALSE),0)</f>
        <v>0</v>
      </c>
      <c r="F345" s="191">
        <f>IFERROR(VLOOKUP($C345,'4. PY Ending Balances'!$C:$J,4,FALSE),0)-IFERROR(VLOOKUP($C345,'1. Rpt 18s (non-CSU)'!$H:$T,9,FALSE),0)</f>
        <v>0</v>
      </c>
      <c r="G345" s="192">
        <f>IFERROR(VLOOKUP($C345,'4. PY Ending Balances'!$C:$J,5,FALSE),0)-IFERROR(VLOOKUP($C345,'1. Rpt 18s (non-CSU)'!$H:$T,10,FALSE),0)</f>
        <v>0</v>
      </c>
      <c r="H345" s="643">
        <f>IFERROR(VLOOKUP($C345,'4. PY Ending Balances'!$C:$J,6,FALSE),0)-IFERROR(VLOOKUP($C345,'1. Rpt 18s (non-CSU)'!$H:$T,11,FALSE),0)</f>
        <v>0</v>
      </c>
      <c r="I345" s="643">
        <f>IFERROR(VLOOKUP($C345,'4. PY Ending Balances'!$C:$J,7,FALSE),0)-IFERROR(VLOOKUP($C345,'1. Rpt 18s (non-CSU)'!$H:$T,12,FALSE),0)</f>
        <v>0</v>
      </c>
      <c r="J345" s="648">
        <f>IFERROR(VLOOKUP($C345,'4. PY Ending Balances'!$C:$J,8,FALSE),0)-IFERROR(VLOOKUP($C345,'1. Rpt 18s (non-CSU)'!$H:$T,13,FALSE),0)</f>
        <v>0</v>
      </c>
    </row>
    <row r="346" spans="1:10" x14ac:dyDescent="0.2">
      <c r="A346" s="34" t="s">
        <v>356</v>
      </c>
      <c r="B346" s="32" t="s">
        <v>303</v>
      </c>
      <c r="C346" s="263" t="s">
        <v>6018</v>
      </c>
      <c r="D346" s="191">
        <f>IFERROR(VLOOKUP($C346,'4. PY Ending Balances'!$C:$J,2,FALSE),0)-IFERROR(VLOOKUP($C346,'1. Rpt 18s (non-CSU)'!$H:$T,7,FALSE),0)</f>
        <v>0</v>
      </c>
      <c r="E346" s="191">
        <f>IFERROR(VLOOKUP($C346,'4. PY Ending Balances'!$C:$J,3,FALSE),0)-IFERROR(VLOOKUP($C346,'1. Rpt 18s (non-CSU)'!$H:$T,8,FALSE),0)</f>
        <v>0</v>
      </c>
      <c r="F346" s="191">
        <f>IFERROR(VLOOKUP($C346,'4. PY Ending Balances'!$C:$J,4,FALSE),0)-IFERROR(VLOOKUP($C346,'1. Rpt 18s (non-CSU)'!$H:$T,9,FALSE),0)</f>
        <v>0</v>
      </c>
      <c r="G346" s="192">
        <f>IFERROR(VLOOKUP($C346,'4. PY Ending Balances'!$C:$J,5,FALSE),0)-IFERROR(VLOOKUP($C346,'1. Rpt 18s (non-CSU)'!$H:$T,10,FALSE),0)</f>
        <v>0</v>
      </c>
      <c r="H346" s="643">
        <f>IFERROR(VLOOKUP($C346,'4. PY Ending Balances'!$C:$J,6,FALSE),0)-IFERROR(VLOOKUP($C346,'1. Rpt 18s (non-CSU)'!$H:$T,11,FALSE),0)</f>
        <v>0</v>
      </c>
      <c r="I346" s="643">
        <f>IFERROR(VLOOKUP($C346,'4. PY Ending Balances'!$C:$J,7,FALSE),0)-IFERROR(VLOOKUP($C346,'1. Rpt 18s (non-CSU)'!$H:$T,12,FALSE),0)</f>
        <v>0</v>
      </c>
      <c r="J346" s="648">
        <f>IFERROR(VLOOKUP($C346,'4. PY Ending Balances'!$C:$J,8,FALSE),0)-IFERROR(VLOOKUP($C346,'1. Rpt 18s (non-CSU)'!$H:$T,13,FALSE),0)</f>
        <v>0</v>
      </c>
    </row>
    <row r="347" spans="1:10" x14ac:dyDescent="0.2">
      <c r="A347" s="34" t="s">
        <v>364</v>
      </c>
      <c r="B347" s="32" t="s">
        <v>26</v>
      </c>
      <c r="C347" s="263" t="s">
        <v>6019</v>
      </c>
      <c r="D347" s="191">
        <f>IFERROR(VLOOKUP($C347,'4. PY Ending Balances'!$C:$J,2,FALSE),0)-IFERROR(VLOOKUP($C347,'1. Rpt 18s (non-CSU)'!$H:$T,7,FALSE),0)</f>
        <v>0</v>
      </c>
      <c r="E347" s="191">
        <f>IFERROR(VLOOKUP($C347,'4. PY Ending Balances'!$C:$J,3,FALSE),0)-IFERROR(VLOOKUP($C347,'1. Rpt 18s (non-CSU)'!$H:$T,8,FALSE),0)</f>
        <v>-229011.71</v>
      </c>
      <c r="F347" s="191">
        <f>IFERROR(VLOOKUP($C347,'4. PY Ending Balances'!$C:$J,4,FALSE),0)-IFERROR(VLOOKUP($C347,'1. Rpt 18s (non-CSU)'!$H:$T,9,FALSE),0)</f>
        <v>0</v>
      </c>
      <c r="G347" s="192">
        <f>IFERROR(VLOOKUP($C347,'4. PY Ending Balances'!$C:$J,5,FALSE),0)-IFERROR(VLOOKUP($C347,'1. Rpt 18s (non-CSU)'!$H:$T,10,FALSE),0)</f>
        <v>0</v>
      </c>
      <c r="H347" s="643">
        <f>IFERROR(VLOOKUP($C347,'4. PY Ending Balances'!$C:$J,6,FALSE),0)-IFERROR(VLOOKUP($C347,'1. Rpt 18s (non-CSU)'!$H:$T,11,FALSE),0)</f>
        <v>0</v>
      </c>
      <c r="I347" s="643">
        <f>IFERROR(VLOOKUP($C347,'4. PY Ending Balances'!$C:$J,7,FALSE),0)-IFERROR(VLOOKUP($C347,'1. Rpt 18s (non-CSU)'!$H:$T,12,FALSE),0)</f>
        <v>0</v>
      </c>
      <c r="J347" s="648">
        <f>IFERROR(VLOOKUP($C347,'4. PY Ending Balances'!$C:$J,8,FALSE),0)-IFERROR(VLOOKUP($C347,'1. Rpt 18s (non-CSU)'!$H:$T,13,FALSE),0)</f>
        <v>-229011.71</v>
      </c>
    </row>
    <row r="348" spans="1:10" x14ac:dyDescent="0.2">
      <c r="A348" s="34" t="s">
        <v>365</v>
      </c>
      <c r="B348" s="32" t="s">
        <v>13</v>
      </c>
      <c r="C348" s="263" t="s">
        <v>6020</v>
      </c>
      <c r="D348" s="191">
        <f>IFERROR(VLOOKUP($C348,'4. PY Ending Balances'!$C:$J,2,FALSE),0)-IFERROR(VLOOKUP($C348,'1. Rpt 18s (non-CSU)'!$H:$T,7,FALSE),0)</f>
        <v>0</v>
      </c>
      <c r="E348" s="191">
        <f>IFERROR(VLOOKUP($C348,'4. PY Ending Balances'!$C:$J,3,FALSE),0)-IFERROR(VLOOKUP($C348,'1. Rpt 18s (non-CSU)'!$H:$T,8,FALSE),0)</f>
        <v>0</v>
      </c>
      <c r="F348" s="191">
        <f>IFERROR(VLOOKUP($C348,'4. PY Ending Balances'!$C:$J,4,FALSE),0)-IFERROR(VLOOKUP($C348,'1. Rpt 18s (non-CSU)'!$H:$T,9,FALSE),0)</f>
        <v>0</v>
      </c>
      <c r="G348" s="192">
        <f>IFERROR(VLOOKUP($C348,'4. PY Ending Balances'!$C:$J,5,FALSE),0)-IFERROR(VLOOKUP($C348,'1. Rpt 18s (non-CSU)'!$H:$T,10,FALSE),0)</f>
        <v>0</v>
      </c>
      <c r="H348" s="643">
        <f>IFERROR(VLOOKUP($C348,'4. PY Ending Balances'!$C:$J,6,FALSE),0)-IFERROR(VLOOKUP($C348,'1. Rpt 18s (non-CSU)'!$H:$T,11,FALSE),0)</f>
        <v>0</v>
      </c>
      <c r="I348" s="643">
        <f>IFERROR(VLOOKUP($C348,'4. PY Ending Balances'!$C:$J,7,FALSE),0)-IFERROR(VLOOKUP($C348,'1. Rpt 18s (non-CSU)'!$H:$T,12,FALSE),0)</f>
        <v>0</v>
      </c>
      <c r="J348" s="648">
        <f>IFERROR(VLOOKUP($C348,'4. PY Ending Balances'!$C:$J,8,FALSE),0)-IFERROR(VLOOKUP($C348,'1. Rpt 18s (non-CSU)'!$H:$T,13,FALSE),0)</f>
        <v>0</v>
      </c>
    </row>
    <row r="349" spans="1:10" x14ac:dyDescent="0.2">
      <c r="A349" s="34" t="s">
        <v>366</v>
      </c>
      <c r="B349" s="32" t="s">
        <v>129</v>
      </c>
      <c r="C349" s="263" t="s">
        <v>6021</v>
      </c>
      <c r="D349" s="191">
        <f>IFERROR(VLOOKUP($C349,'4. PY Ending Balances'!$C:$J,2,FALSE),0)-IFERROR(VLOOKUP($C349,'1. Rpt 18s (non-CSU)'!$H:$T,7,FALSE),0)</f>
        <v>0</v>
      </c>
      <c r="E349" s="191">
        <f>IFERROR(VLOOKUP($C349,'4. PY Ending Balances'!$C:$J,3,FALSE),0)-IFERROR(VLOOKUP($C349,'1. Rpt 18s (non-CSU)'!$H:$T,8,FALSE),0)</f>
        <v>0</v>
      </c>
      <c r="F349" s="191">
        <f>IFERROR(VLOOKUP($C349,'4. PY Ending Balances'!$C:$J,4,FALSE),0)-IFERROR(VLOOKUP($C349,'1. Rpt 18s (non-CSU)'!$H:$T,9,FALSE),0)</f>
        <v>0</v>
      </c>
      <c r="G349" s="192">
        <f>IFERROR(VLOOKUP($C349,'4. PY Ending Balances'!$C:$J,5,FALSE),0)-IFERROR(VLOOKUP($C349,'1. Rpt 18s (non-CSU)'!$H:$T,10,FALSE),0)</f>
        <v>0</v>
      </c>
      <c r="H349" s="643">
        <f>IFERROR(VLOOKUP($C349,'4. PY Ending Balances'!$C:$J,6,FALSE),0)-IFERROR(VLOOKUP($C349,'1. Rpt 18s (non-CSU)'!$H:$T,11,FALSE),0)</f>
        <v>0</v>
      </c>
      <c r="I349" s="643">
        <f>IFERROR(VLOOKUP($C349,'4. PY Ending Balances'!$C:$J,7,FALSE),0)-IFERROR(VLOOKUP($C349,'1. Rpt 18s (non-CSU)'!$H:$T,12,FALSE),0)</f>
        <v>0</v>
      </c>
      <c r="J349" s="648">
        <f>IFERROR(VLOOKUP($C349,'4. PY Ending Balances'!$C:$J,8,FALSE),0)-IFERROR(VLOOKUP($C349,'1. Rpt 18s (non-CSU)'!$H:$T,13,FALSE),0)</f>
        <v>0</v>
      </c>
    </row>
    <row r="350" spans="1:10" x14ac:dyDescent="0.2">
      <c r="A350" s="34" t="s">
        <v>366</v>
      </c>
      <c r="B350" s="34" t="s">
        <v>367</v>
      </c>
      <c r="C350" s="263" t="s">
        <v>6022</v>
      </c>
      <c r="D350" s="191">
        <f>IFERROR(VLOOKUP($C350,'4. PY Ending Balances'!$C:$J,2,FALSE),0)-IFERROR(VLOOKUP($C350,'1. Rpt 18s (non-CSU)'!$H:$T,7,FALSE),0)</f>
        <v>0</v>
      </c>
      <c r="E350" s="191">
        <f>IFERROR(VLOOKUP($C350,'4. PY Ending Balances'!$C:$J,3,FALSE),0)-IFERROR(VLOOKUP($C350,'1. Rpt 18s (non-CSU)'!$H:$T,8,FALSE),0)</f>
        <v>0</v>
      </c>
      <c r="F350" s="191">
        <f>IFERROR(VLOOKUP($C350,'4. PY Ending Balances'!$C:$J,4,FALSE),0)-IFERROR(VLOOKUP($C350,'1. Rpt 18s (non-CSU)'!$H:$T,9,FALSE),0)</f>
        <v>0</v>
      </c>
      <c r="G350" s="192">
        <f>IFERROR(VLOOKUP($C350,'4. PY Ending Balances'!$C:$J,5,FALSE),0)-IFERROR(VLOOKUP($C350,'1. Rpt 18s (non-CSU)'!$H:$T,10,FALSE),0)</f>
        <v>0</v>
      </c>
      <c r="H350" s="643">
        <f>IFERROR(VLOOKUP($C350,'4. PY Ending Balances'!$C:$J,6,FALSE),0)-IFERROR(VLOOKUP($C350,'1. Rpt 18s (non-CSU)'!$H:$T,11,FALSE),0)</f>
        <v>0</v>
      </c>
      <c r="I350" s="643">
        <f>IFERROR(VLOOKUP($C350,'4. PY Ending Balances'!$C:$J,7,FALSE),0)-IFERROR(VLOOKUP($C350,'1. Rpt 18s (non-CSU)'!$H:$T,12,FALSE),0)</f>
        <v>0</v>
      </c>
      <c r="J350" s="648">
        <f>IFERROR(VLOOKUP($C350,'4. PY Ending Balances'!$C:$J,8,FALSE),0)-IFERROR(VLOOKUP($C350,'1. Rpt 18s (non-CSU)'!$H:$T,13,FALSE),0)</f>
        <v>0</v>
      </c>
    </row>
    <row r="351" spans="1:10" x14ac:dyDescent="0.2">
      <c r="A351" s="34" t="s">
        <v>366</v>
      </c>
      <c r="B351" s="34" t="s">
        <v>205</v>
      </c>
      <c r="C351" s="263" t="s">
        <v>6023</v>
      </c>
      <c r="D351" s="191">
        <f>IFERROR(VLOOKUP($C351,'4. PY Ending Balances'!$C:$J,2,FALSE),0)-IFERROR(VLOOKUP($C351,'1. Rpt 18s (non-CSU)'!$H:$T,7,FALSE),0)</f>
        <v>0</v>
      </c>
      <c r="E351" s="191">
        <f>IFERROR(VLOOKUP($C351,'4. PY Ending Balances'!$C:$J,3,FALSE),0)-IFERROR(VLOOKUP($C351,'1. Rpt 18s (non-CSU)'!$H:$T,8,FALSE),0)</f>
        <v>0</v>
      </c>
      <c r="F351" s="191">
        <f>IFERROR(VLOOKUP($C351,'4. PY Ending Balances'!$C:$J,4,FALSE),0)-IFERROR(VLOOKUP($C351,'1. Rpt 18s (non-CSU)'!$H:$T,9,FALSE),0)</f>
        <v>0</v>
      </c>
      <c r="G351" s="192">
        <f>IFERROR(VLOOKUP($C351,'4. PY Ending Balances'!$C:$J,5,FALSE),0)-IFERROR(VLOOKUP($C351,'1. Rpt 18s (non-CSU)'!$H:$T,10,FALSE),0)</f>
        <v>0</v>
      </c>
      <c r="H351" s="643">
        <f>IFERROR(VLOOKUP($C351,'4. PY Ending Balances'!$C:$J,6,FALSE),0)-IFERROR(VLOOKUP($C351,'1. Rpt 18s (non-CSU)'!$H:$T,11,FALSE),0)</f>
        <v>0</v>
      </c>
      <c r="I351" s="643">
        <f>IFERROR(VLOOKUP($C351,'4. PY Ending Balances'!$C:$J,7,FALSE),0)-IFERROR(VLOOKUP($C351,'1. Rpt 18s (non-CSU)'!$H:$T,12,FALSE),0)</f>
        <v>0</v>
      </c>
      <c r="J351" s="648">
        <f>IFERROR(VLOOKUP($C351,'4. PY Ending Balances'!$C:$J,8,FALSE),0)-IFERROR(VLOOKUP($C351,'1. Rpt 18s (non-CSU)'!$H:$T,13,FALSE),0)</f>
        <v>0</v>
      </c>
    </row>
    <row r="352" spans="1:10" x14ac:dyDescent="0.2">
      <c r="A352" s="34" t="s">
        <v>366</v>
      </c>
      <c r="B352" s="32" t="s">
        <v>63</v>
      </c>
      <c r="C352" s="263" t="s">
        <v>6024</v>
      </c>
      <c r="D352" s="191">
        <f>IFERROR(VLOOKUP($C352,'4. PY Ending Balances'!$C:$J,2,FALSE),0)-IFERROR(VLOOKUP($C352,'1. Rpt 18s (non-CSU)'!$H:$T,7,FALSE),0)</f>
        <v>0</v>
      </c>
      <c r="E352" s="191">
        <f>IFERROR(VLOOKUP($C352,'4. PY Ending Balances'!$C:$J,3,FALSE),0)-IFERROR(VLOOKUP($C352,'1. Rpt 18s (non-CSU)'!$H:$T,8,FALSE),0)</f>
        <v>0</v>
      </c>
      <c r="F352" s="191">
        <f>IFERROR(VLOOKUP($C352,'4. PY Ending Balances'!$C:$J,4,FALSE),0)-IFERROR(VLOOKUP($C352,'1. Rpt 18s (non-CSU)'!$H:$T,9,FALSE),0)</f>
        <v>0</v>
      </c>
      <c r="G352" s="192">
        <f>IFERROR(VLOOKUP($C352,'4. PY Ending Balances'!$C:$J,5,FALSE),0)-IFERROR(VLOOKUP($C352,'1. Rpt 18s (non-CSU)'!$H:$T,10,FALSE),0)</f>
        <v>0</v>
      </c>
      <c r="H352" s="643">
        <f>IFERROR(VLOOKUP($C352,'4. PY Ending Balances'!$C:$J,6,FALSE),0)-IFERROR(VLOOKUP($C352,'1. Rpt 18s (non-CSU)'!$H:$T,11,FALSE),0)</f>
        <v>0</v>
      </c>
      <c r="I352" s="643">
        <f>IFERROR(VLOOKUP($C352,'4. PY Ending Balances'!$C:$J,7,FALSE),0)-IFERROR(VLOOKUP($C352,'1. Rpt 18s (non-CSU)'!$H:$T,12,FALSE),0)</f>
        <v>0</v>
      </c>
      <c r="J352" s="648">
        <f>IFERROR(VLOOKUP($C352,'4. PY Ending Balances'!$C:$J,8,FALSE),0)-IFERROR(VLOOKUP($C352,'1. Rpt 18s (non-CSU)'!$H:$T,13,FALSE),0)</f>
        <v>0</v>
      </c>
    </row>
    <row r="353" spans="1:10" x14ac:dyDescent="0.2">
      <c r="A353" s="34" t="s">
        <v>366</v>
      </c>
      <c r="B353" s="34" t="s">
        <v>315</v>
      </c>
      <c r="C353" s="263" t="s">
        <v>6025</v>
      </c>
      <c r="D353" s="191">
        <f>IFERROR(VLOOKUP($C353,'4. PY Ending Balances'!$C:$J,2,FALSE),0)-IFERROR(VLOOKUP($C353,'1. Rpt 18s (non-CSU)'!$H:$T,7,FALSE),0)</f>
        <v>0</v>
      </c>
      <c r="E353" s="191">
        <f>IFERROR(VLOOKUP($C353,'4. PY Ending Balances'!$C:$J,3,FALSE),0)-IFERROR(VLOOKUP($C353,'1. Rpt 18s (non-CSU)'!$H:$T,8,FALSE),0)</f>
        <v>0</v>
      </c>
      <c r="F353" s="191">
        <f>IFERROR(VLOOKUP($C353,'4. PY Ending Balances'!$C:$J,4,FALSE),0)-IFERROR(VLOOKUP($C353,'1. Rpt 18s (non-CSU)'!$H:$T,9,FALSE),0)</f>
        <v>0</v>
      </c>
      <c r="G353" s="192">
        <f>IFERROR(VLOOKUP($C353,'4. PY Ending Balances'!$C:$J,5,FALSE),0)-IFERROR(VLOOKUP($C353,'1. Rpt 18s (non-CSU)'!$H:$T,10,FALSE),0)</f>
        <v>0</v>
      </c>
      <c r="H353" s="643">
        <f>IFERROR(VLOOKUP($C353,'4. PY Ending Balances'!$C:$J,6,FALSE),0)-IFERROR(VLOOKUP($C353,'1. Rpt 18s (non-CSU)'!$H:$T,11,FALSE),0)</f>
        <v>0</v>
      </c>
      <c r="I353" s="643">
        <f>IFERROR(VLOOKUP($C353,'4. PY Ending Balances'!$C:$J,7,FALSE),0)-IFERROR(VLOOKUP($C353,'1. Rpt 18s (non-CSU)'!$H:$T,12,FALSE),0)</f>
        <v>0</v>
      </c>
      <c r="J353" s="648">
        <f>IFERROR(VLOOKUP($C353,'4. PY Ending Balances'!$C:$J,8,FALSE),0)-IFERROR(VLOOKUP($C353,'1. Rpt 18s (non-CSU)'!$H:$T,13,FALSE),0)</f>
        <v>0</v>
      </c>
    </row>
    <row r="354" spans="1:10" x14ac:dyDescent="0.2">
      <c r="A354" s="34" t="s">
        <v>366</v>
      </c>
      <c r="B354" s="34" t="s">
        <v>139</v>
      </c>
      <c r="C354" s="263" t="s">
        <v>6026</v>
      </c>
      <c r="D354" s="191">
        <f>IFERROR(VLOOKUP($C354,'4. PY Ending Balances'!$C:$J,2,FALSE),0)-IFERROR(VLOOKUP($C354,'1. Rpt 18s (non-CSU)'!$H:$T,7,FALSE),0)</f>
        <v>0</v>
      </c>
      <c r="E354" s="191">
        <f>IFERROR(VLOOKUP($C354,'4. PY Ending Balances'!$C:$J,3,FALSE),0)-IFERROR(VLOOKUP($C354,'1. Rpt 18s (non-CSU)'!$H:$T,8,FALSE),0)</f>
        <v>0</v>
      </c>
      <c r="F354" s="191">
        <f>IFERROR(VLOOKUP($C354,'4. PY Ending Balances'!$C:$J,4,FALSE),0)-IFERROR(VLOOKUP($C354,'1. Rpt 18s (non-CSU)'!$H:$T,9,FALSE),0)</f>
        <v>0</v>
      </c>
      <c r="G354" s="192">
        <f>IFERROR(VLOOKUP($C354,'4. PY Ending Balances'!$C:$J,5,FALSE),0)-IFERROR(VLOOKUP($C354,'1. Rpt 18s (non-CSU)'!$H:$T,10,FALSE),0)</f>
        <v>0</v>
      </c>
      <c r="H354" s="643">
        <f>IFERROR(VLOOKUP($C354,'4. PY Ending Balances'!$C:$J,6,FALSE),0)-IFERROR(VLOOKUP($C354,'1. Rpt 18s (non-CSU)'!$H:$T,11,FALSE),0)</f>
        <v>0</v>
      </c>
      <c r="I354" s="643">
        <f>IFERROR(VLOOKUP($C354,'4. PY Ending Balances'!$C:$J,7,FALSE),0)-IFERROR(VLOOKUP($C354,'1. Rpt 18s (non-CSU)'!$H:$T,12,FALSE),0)</f>
        <v>0</v>
      </c>
      <c r="J354" s="648">
        <f>IFERROR(VLOOKUP($C354,'4. PY Ending Balances'!$C:$J,8,FALSE),0)-IFERROR(VLOOKUP($C354,'1. Rpt 18s (non-CSU)'!$H:$T,13,FALSE),0)</f>
        <v>0</v>
      </c>
    </row>
    <row r="355" spans="1:10" x14ac:dyDescent="0.2">
      <c r="A355" s="34" t="s">
        <v>366</v>
      </c>
      <c r="B355" s="34" t="s">
        <v>258</v>
      </c>
      <c r="C355" s="263" t="s">
        <v>6027</v>
      </c>
      <c r="D355" s="191">
        <f>IFERROR(VLOOKUP($C355,'4. PY Ending Balances'!$C:$J,2,FALSE),0)-IFERROR(VLOOKUP($C355,'1. Rpt 18s (non-CSU)'!$H:$T,7,FALSE),0)</f>
        <v>0</v>
      </c>
      <c r="E355" s="191">
        <f>IFERROR(VLOOKUP($C355,'4. PY Ending Balances'!$C:$J,3,FALSE),0)-IFERROR(VLOOKUP($C355,'1. Rpt 18s (non-CSU)'!$H:$T,8,FALSE),0)</f>
        <v>0</v>
      </c>
      <c r="F355" s="191">
        <f>IFERROR(VLOOKUP($C355,'4. PY Ending Balances'!$C:$J,4,FALSE),0)-IFERROR(VLOOKUP($C355,'1. Rpt 18s (non-CSU)'!$H:$T,9,FALSE),0)</f>
        <v>0</v>
      </c>
      <c r="G355" s="192">
        <f>IFERROR(VLOOKUP($C355,'4. PY Ending Balances'!$C:$J,5,FALSE),0)-IFERROR(VLOOKUP($C355,'1. Rpt 18s (non-CSU)'!$H:$T,10,FALSE),0)</f>
        <v>0</v>
      </c>
      <c r="H355" s="643">
        <f>IFERROR(VLOOKUP($C355,'4. PY Ending Balances'!$C:$J,6,FALSE),0)-IFERROR(VLOOKUP($C355,'1. Rpt 18s (non-CSU)'!$H:$T,11,FALSE),0)</f>
        <v>0</v>
      </c>
      <c r="I355" s="643">
        <f>IFERROR(VLOOKUP($C355,'4. PY Ending Balances'!$C:$J,7,FALSE),0)-IFERROR(VLOOKUP($C355,'1. Rpt 18s (non-CSU)'!$H:$T,12,FALSE),0)</f>
        <v>0</v>
      </c>
      <c r="J355" s="648">
        <f>IFERROR(VLOOKUP($C355,'4. PY Ending Balances'!$C:$J,8,FALSE),0)-IFERROR(VLOOKUP($C355,'1. Rpt 18s (non-CSU)'!$H:$T,13,FALSE),0)</f>
        <v>0</v>
      </c>
    </row>
    <row r="356" spans="1:10" x14ac:dyDescent="0.2">
      <c r="A356" s="34" t="s">
        <v>368</v>
      </c>
      <c r="B356" s="34" t="s">
        <v>369</v>
      </c>
      <c r="C356" s="263" t="s">
        <v>6028</v>
      </c>
      <c r="D356" s="191">
        <f>IFERROR(VLOOKUP($C356,'4. PY Ending Balances'!$C:$J,2,FALSE),0)-IFERROR(VLOOKUP($C356,'1. Rpt 18s (non-CSU)'!$H:$T,7,FALSE),0)</f>
        <v>0</v>
      </c>
      <c r="E356" s="191">
        <f>IFERROR(VLOOKUP($C356,'4. PY Ending Balances'!$C:$J,3,FALSE),0)-IFERROR(VLOOKUP($C356,'1. Rpt 18s (non-CSU)'!$H:$T,8,FALSE),0)</f>
        <v>0</v>
      </c>
      <c r="F356" s="191">
        <f>IFERROR(VLOOKUP($C356,'4. PY Ending Balances'!$C:$J,4,FALSE),0)-IFERROR(VLOOKUP($C356,'1. Rpt 18s (non-CSU)'!$H:$T,9,FALSE),0)</f>
        <v>0</v>
      </c>
      <c r="G356" s="192">
        <f>IFERROR(VLOOKUP($C356,'4. PY Ending Balances'!$C:$J,5,FALSE),0)-IFERROR(VLOOKUP($C356,'1. Rpt 18s (non-CSU)'!$H:$T,10,FALSE),0)</f>
        <v>0</v>
      </c>
      <c r="H356" s="643">
        <f>IFERROR(VLOOKUP($C356,'4. PY Ending Balances'!$C:$J,6,FALSE),0)-IFERROR(VLOOKUP($C356,'1. Rpt 18s (non-CSU)'!$H:$T,11,FALSE),0)</f>
        <v>0</v>
      </c>
      <c r="I356" s="643">
        <f>IFERROR(VLOOKUP($C356,'4. PY Ending Balances'!$C:$J,7,FALSE),0)-IFERROR(VLOOKUP($C356,'1. Rpt 18s (non-CSU)'!$H:$T,12,FALSE),0)</f>
        <v>0</v>
      </c>
      <c r="J356" s="648">
        <f>IFERROR(VLOOKUP($C356,'4. PY Ending Balances'!$C:$J,8,FALSE),0)-IFERROR(VLOOKUP($C356,'1. Rpt 18s (non-CSU)'!$H:$T,13,FALSE),0)</f>
        <v>0</v>
      </c>
    </row>
    <row r="357" spans="1:10" x14ac:dyDescent="0.2">
      <c r="A357" s="34" t="s">
        <v>368</v>
      </c>
      <c r="B357" s="34" t="s">
        <v>304</v>
      </c>
      <c r="C357" s="263" t="s">
        <v>6029</v>
      </c>
      <c r="D357" s="191">
        <f>IFERROR(VLOOKUP($C357,'4. PY Ending Balances'!$C:$J,2,FALSE),0)-IFERROR(VLOOKUP($C357,'1. Rpt 18s (non-CSU)'!$H:$T,7,FALSE),0)</f>
        <v>0</v>
      </c>
      <c r="E357" s="191">
        <f>IFERROR(VLOOKUP($C357,'4. PY Ending Balances'!$C:$J,3,FALSE),0)-IFERROR(VLOOKUP($C357,'1. Rpt 18s (non-CSU)'!$H:$T,8,FALSE),0)</f>
        <v>0</v>
      </c>
      <c r="F357" s="191">
        <f>IFERROR(VLOOKUP($C357,'4. PY Ending Balances'!$C:$J,4,FALSE),0)-IFERROR(VLOOKUP($C357,'1. Rpt 18s (non-CSU)'!$H:$T,9,FALSE),0)</f>
        <v>0</v>
      </c>
      <c r="G357" s="192">
        <f>IFERROR(VLOOKUP($C357,'4. PY Ending Balances'!$C:$J,5,FALSE),0)-IFERROR(VLOOKUP($C357,'1. Rpt 18s (non-CSU)'!$H:$T,10,FALSE),0)</f>
        <v>0</v>
      </c>
      <c r="H357" s="643">
        <f>IFERROR(VLOOKUP($C357,'4. PY Ending Balances'!$C:$J,6,FALSE),0)-IFERROR(VLOOKUP($C357,'1. Rpt 18s (non-CSU)'!$H:$T,11,FALSE),0)</f>
        <v>0</v>
      </c>
      <c r="I357" s="643">
        <f>IFERROR(VLOOKUP($C357,'4. PY Ending Balances'!$C:$J,7,FALSE),0)-IFERROR(VLOOKUP($C357,'1. Rpt 18s (non-CSU)'!$H:$T,12,FALSE),0)</f>
        <v>0</v>
      </c>
      <c r="J357" s="648">
        <f>IFERROR(VLOOKUP($C357,'4. PY Ending Balances'!$C:$J,8,FALSE),0)-IFERROR(VLOOKUP($C357,'1. Rpt 18s (non-CSU)'!$H:$T,13,FALSE),0)</f>
        <v>0</v>
      </c>
    </row>
    <row r="358" spans="1:10" x14ac:dyDescent="0.2">
      <c r="A358" s="34" t="s">
        <v>368</v>
      </c>
      <c r="B358" s="34" t="s">
        <v>13</v>
      </c>
      <c r="C358" s="263" t="s">
        <v>6030</v>
      </c>
      <c r="D358" s="191">
        <f>IFERROR(VLOOKUP($C358,'4. PY Ending Balances'!$C:$J,2,FALSE),0)-IFERROR(VLOOKUP($C358,'1. Rpt 18s (non-CSU)'!$H:$T,7,FALSE),0)</f>
        <v>0</v>
      </c>
      <c r="E358" s="191">
        <f>IFERROR(VLOOKUP($C358,'4. PY Ending Balances'!$C:$J,3,FALSE),0)-IFERROR(VLOOKUP($C358,'1. Rpt 18s (non-CSU)'!$H:$T,8,FALSE),0)</f>
        <v>0</v>
      </c>
      <c r="F358" s="191">
        <f>IFERROR(VLOOKUP($C358,'4. PY Ending Balances'!$C:$J,4,FALSE),0)-IFERROR(VLOOKUP($C358,'1. Rpt 18s (non-CSU)'!$H:$T,9,FALSE),0)</f>
        <v>0</v>
      </c>
      <c r="G358" s="192">
        <f>IFERROR(VLOOKUP($C358,'4. PY Ending Balances'!$C:$J,5,FALSE),0)-IFERROR(VLOOKUP($C358,'1. Rpt 18s (non-CSU)'!$H:$T,10,FALSE),0)</f>
        <v>0</v>
      </c>
      <c r="H358" s="643">
        <f>IFERROR(VLOOKUP($C358,'4. PY Ending Balances'!$C:$J,6,FALSE),0)-IFERROR(VLOOKUP($C358,'1. Rpt 18s (non-CSU)'!$H:$T,11,FALSE),0)</f>
        <v>0</v>
      </c>
      <c r="I358" s="643">
        <f>IFERROR(VLOOKUP($C358,'4. PY Ending Balances'!$C:$J,7,FALSE),0)-IFERROR(VLOOKUP($C358,'1. Rpt 18s (non-CSU)'!$H:$T,12,FALSE),0)</f>
        <v>0</v>
      </c>
      <c r="J358" s="648">
        <f>IFERROR(VLOOKUP($C358,'4. PY Ending Balances'!$C:$J,8,FALSE),0)-IFERROR(VLOOKUP($C358,'1. Rpt 18s (non-CSU)'!$H:$T,13,FALSE),0)</f>
        <v>0</v>
      </c>
    </row>
    <row r="359" spans="1:10" x14ac:dyDescent="0.2">
      <c r="A359" s="34" t="s">
        <v>368</v>
      </c>
      <c r="B359" s="34" t="s">
        <v>189</v>
      </c>
      <c r="C359" s="263" t="s">
        <v>6031</v>
      </c>
      <c r="D359" s="191">
        <f>IFERROR(VLOOKUP($C359,'4. PY Ending Balances'!$C:$J,2,FALSE),0)-IFERROR(VLOOKUP($C359,'1. Rpt 18s (non-CSU)'!$H:$T,7,FALSE),0)</f>
        <v>0</v>
      </c>
      <c r="E359" s="191">
        <f>IFERROR(VLOOKUP($C359,'4. PY Ending Balances'!$C:$J,3,FALSE),0)-IFERROR(VLOOKUP($C359,'1. Rpt 18s (non-CSU)'!$H:$T,8,FALSE),0)</f>
        <v>0</v>
      </c>
      <c r="F359" s="191">
        <f>IFERROR(VLOOKUP($C359,'4. PY Ending Balances'!$C:$J,4,FALSE),0)-IFERROR(VLOOKUP($C359,'1. Rpt 18s (non-CSU)'!$H:$T,9,FALSE),0)</f>
        <v>0</v>
      </c>
      <c r="G359" s="192">
        <f>IFERROR(VLOOKUP($C359,'4. PY Ending Balances'!$C:$J,5,FALSE),0)-IFERROR(VLOOKUP($C359,'1. Rpt 18s (non-CSU)'!$H:$T,10,FALSE),0)</f>
        <v>0</v>
      </c>
      <c r="H359" s="643">
        <f>IFERROR(VLOOKUP($C359,'4. PY Ending Balances'!$C:$J,6,FALSE),0)-IFERROR(VLOOKUP($C359,'1. Rpt 18s (non-CSU)'!$H:$T,11,FALSE),0)</f>
        <v>0</v>
      </c>
      <c r="I359" s="643">
        <f>IFERROR(VLOOKUP($C359,'4. PY Ending Balances'!$C:$J,7,FALSE),0)-IFERROR(VLOOKUP($C359,'1. Rpt 18s (non-CSU)'!$H:$T,12,FALSE),0)</f>
        <v>0</v>
      </c>
      <c r="J359" s="648">
        <f>IFERROR(VLOOKUP($C359,'4. PY Ending Balances'!$C:$J,8,FALSE),0)-IFERROR(VLOOKUP($C359,'1. Rpt 18s (non-CSU)'!$H:$T,13,FALSE),0)</f>
        <v>0</v>
      </c>
    </row>
    <row r="360" spans="1:10" x14ac:dyDescent="0.2">
      <c r="A360" s="275" t="s">
        <v>370</v>
      </c>
      <c r="B360" s="275" t="s">
        <v>13</v>
      </c>
      <c r="C360" s="263" t="s">
        <v>6032</v>
      </c>
      <c r="D360" s="191">
        <f>IFERROR(VLOOKUP($C360,'4. PY Ending Balances'!$C:$J,2,FALSE),0)-IFERROR(VLOOKUP($C360,'1. Rpt 18s (non-CSU)'!$H:$T,7,FALSE),0)</f>
        <v>0</v>
      </c>
      <c r="E360" s="191">
        <f>IFERROR(VLOOKUP($C360,'4. PY Ending Balances'!$C:$J,3,FALSE),0)-IFERROR(VLOOKUP($C360,'1. Rpt 18s (non-CSU)'!$H:$T,8,FALSE),0)</f>
        <v>0</v>
      </c>
      <c r="F360" s="191">
        <f>IFERROR(VLOOKUP($C360,'4. PY Ending Balances'!$C:$J,4,FALSE),0)-IFERROR(VLOOKUP($C360,'1. Rpt 18s (non-CSU)'!$H:$T,9,FALSE),0)</f>
        <v>0</v>
      </c>
      <c r="G360" s="192">
        <f>IFERROR(VLOOKUP($C360,'4. PY Ending Balances'!$C:$J,5,FALSE),0)-IFERROR(VLOOKUP($C360,'1. Rpt 18s (non-CSU)'!$H:$T,10,FALSE),0)</f>
        <v>0</v>
      </c>
      <c r="H360" s="643">
        <f>IFERROR(VLOOKUP($C360,'4. PY Ending Balances'!$C:$J,6,FALSE),0)-IFERROR(VLOOKUP($C360,'1. Rpt 18s (non-CSU)'!$H:$T,11,FALSE),0)</f>
        <v>0</v>
      </c>
      <c r="I360" s="643">
        <f>IFERROR(VLOOKUP($C360,'4. PY Ending Balances'!$C:$J,7,FALSE),0)-IFERROR(VLOOKUP($C360,'1. Rpt 18s (non-CSU)'!$H:$T,12,FALSE),0)</f>
        <v>0</v>
      </c>
      <c r="J360" s="648">
        <f>IFERROR(VLOOKUP($C360,'4. PY Ending Balances'!$C:$J,8,FALSE),0)-IFERROR(VLOOKUP($C360,'1. Rpt 18s (non-CSU)'!$H:$T,13,FALSE),0)</f>
        <v>0</v>
      </c>
    </row>
    <row r="361" spans="1:10" x14ac:dyDescent="0.2">
      <c r="A361" s="34" t="s">
        <v>370</v>
      </c>
      <c r="B361" s="34" t="s">
        <v>325</v>
      </c>
      <c r="C361" s="263" t="s">
        <v>6033</v>
      </c>
      <c r="D361" s="191">
        <f>IFERROR(VLOOKUP($C361,'4. PY Ending Balances'!$C:$J,2,FALSE),0)-IFERROR(VLOOKUP($C361,'1. Rpt 18s (non-CSU)'!$H:$T,7,FALSE),0)</f>
        <v>0</v>
      </c>
      <c r="E361" s="191">
        <f>IFERROR(VLOOKUP($C361,'4. PY Ending Balances'!$C:$J,3,FALSE),0)-IFERROR(VLOOKUP($C361,'1. Rpt 18s (non-CSU)'!$H:$T,8,FALSE),0)</f>
        <v>0</v>
      </c>
      <c r="F361" s="191">
        <f>IFERROR(VLOOKUP($C361,'4. PY Ending Balances'!$C:$J,4,FALSE),0)-IFERROR(VLOOKUP($C361,'1. Rpt 18s (non-CSU)'!$H:$T,9,FALSE),0)</f>
        <v>0</v>
      </c>
      <c r="G361" s="192">
        <f>IFERROR(VLOOKUP($C361,'4. PY Ending Balances'!$C:$J,5,FALSE),0)-IFERROR(VLOOKUP($C361,'1. Rpt 18s (non-CSU)'!$H:$T,10,FALSE),0)</f>
        <v>0</v>
      </c>
      <c r="H361" s="643">
        <f>IFERROR(VLOOKUP($C361,'4. PY Ending Balances'!$C:$J,6,FALSE),0)-IFERROR(VLOOKUP($C361,'1. Rpt 18s (non-CSU)'!$H:$T,11,FALSE),0)</f>
        <v>0</v>
      </c>
      <c r="I361" s="643">
        <f>IFERROR(VLOOKUP($C361,'4. PY Ending Balances'!$C:$J,7,FALSE),0)-IFERROR(VLOOKUP($C361,'1. Rpt 18s (non-CSU)'!$H:$T,12,FALSE),0)</f>
        <v>0</v>
      </c>
      <c r="J361" s="648">
        <f>IFERROR(VLOOKUP($C361,'4. PY Ending Balances'!$C:$J,8,FALSE),0)-IFERROR(VLOOKUP($C361,'1. Rpt 18s (non-CSU)'!$H:$T,13,FALSE),0)</f>
        <v>0</v>
      </c>
    </row>
    <row r="362" spans="1:10" x14ac:dyDescent="0.2">
      <c r="A362" s="276" t="s">
        <v>370</v>
      </c>
      <c r="B362" s="276" t="s">
        <v>371</v>
      </c>
      <c r="C362" s="263" t="s">
        <v>6034</v>
      </c>
      <c r="D362" s="191">
        <f>IFERROR(VLOOKUP($C362,'4. PY Ending Balances'!$C:$J,2,FALSE),0)-IFERROR(VLOOKUP($C362,'1. Rpt 18s (non-CSU)'!$H:$T,7,FALSE),0)</f>
        <v>0</v>
      </c>
      <c r="E362" s="191">
        <f>IFERROR(VLOOKUP($C362,'4. PY Ending Balances'!$C:$J,3,FALSE),0)-IFERROR(VLOOKUP($C362,'1. Rpt 18s (non-CSU)'!$H:$T,8,FALSE),0)</f>
        <v>0</v>
      </c>
      <c r="F362" s="191">
        <f>IFERROR(VLOOKUP($C362,'4. PY Ending Balances'!$C:$J,4,FALSE),0)-IFERROR(VLOOKUP($C362,'1. Rpt 18s (non-CSU)'!$H:$T,9,FALSE),0)</f>
        <v>0</v>
      </c>
      <c r="G362" s="192">
        <f>IFERROR(VLOOKUP($C362,'4. PY Ending Balances'!$C:$J,5,FALSE),0)-IFERROR(VLOOKUP($C362,'1. Rpt 18s (non-CSU)'!$H:$T,10,FALSE),0)</f>
        <v>0</v>
      </c>
      <c r="H362" s="643">
        <f>IFERROR(VLOOKUP($C362,'4. PY Ending Balances'!$C:$J,6,FALSE),0)-IFERROR(VLOOKUP($C362,'1. Rpt 18s (non-CSU)'!$H:$T,11,FALSE),0)</f>
        <v>0</v>
      </c>
      <c r="I362" s="643">
        <f>IFERROR(VLOOKUP($C362,'4. PY Ending Balances'!$C:$J,7,FALSE),0)-IFERROR(VLOOKUP($C362,'1. Rpt 18s (non-CSU)'!$H:$T,12,FALSE),0)</f>
        <v>0</v>
      </c>
      <c r="J362" s="648">
        <f>IFERROR(VLOOKUP($C362,'4. PY Ending Balances'!$C:$J,8,FALSE),0)-IFERROR(VLOOKUP($C362,'1. Rpt 18s (non-CSU)'!$H:$T,13,FALSE),0)</f>
        <v>0</v>
      </c>
    </row>
    <row r="363" spans="1:10" x14ac:dyDescent="0.2">
      <c r="A363" s="276" t="s">
        <v>370</v>
      </c>
      <c r="B363" s="275" t="s">
        <v>372</v>
      </c>
      <c r="C363" s="263" t="s">
        <v>6035</v>
      </c>
      <c r="D363" s="191">
        <f>IFERROR(VLOOKUP($C363,'4. PY Ending Balances'!$C:$J,2,FALSE),0)-IFERROR(VLOOKUP($C363,'1. Rpt 18s (non-CSU)'!$H:$T,7,FALSE),0)</f>
        <v>0</v>
      </c>
      <c r="E363" s="191">
        <f>IFERROR(VLOOKUP($C363,'4. PY Ending Balances'!$C:$J,3,FALSE),0)-IFERROR(VLOOKUP($C363,'1. Rpt 18s (non-CSU)'!$H:$T,8,FALSE),0)</f>
        <v>0</v>
      </c>
      <c r="F363" s="191">
        <f>IFERROR(VLOOKUP($C363,'4. PY Ending Balances'!$C:$J,4,FALSE),0)-IFERROR(VLOOKUP($C363,'1. Rpt 18s (non-CSU)'!$H:$T,9,FALSE),0)</f>
        <v>0</v>
      </c>
      <c r="G363" s="192">
        <f>IFERROR(VLOOKUP($C363,'4. PY Ending Balances'!$C:$J,5,FALSE),0)-IFERROR(VLOOKUP($C363,'1. Rpt 18s (non-CSU)'!$H:$T,10,FALSE),0)</f>
        <v>0</v>
      </c>
      <c r="H363" s="643">
        <f>IFERROR(VLOOKUP($C363,'4. PY Ending Balances'!$C:$J,6,FALSE),0)-IFERROR(VLOOKUP($C363,'1. Rpt 18s (non-CSU)'!$H:$T,11,FALSE),0)</f>
        <v>0</v>
      </c>
      <c r="I363" s="643">
        <f>IFERROR(VLOOKUP($C363,'4. PY Ending Balances'!$C:$J,7,FALSE),0)-IFERROR(VLOOKUP($C363,'1. Rpt 18s (non-CSU)'!$H:$T,12,FALSE),0)</f>
        <v>0</v>
      </c>
      <c r="J363" s="648">
        <f>IFERROR(VLOOKUP($C363,'4. PY Ending Balances'!$C:$J,8,FALSE),0)-IFERROR(VLOOKUP($C363,'1. Rpt 18s (non-CSU)'!$H:$T,13,FALSE),0)</f>
        <v>0</v>
      </c>
    </row>
    <row r="364" spans="1:10" x14ac:dyDescent="0.2">
      <c r="A364" s="276" t="s">
        <v>370</v>
      </c>
      <c r="B364" s="275" t="s">
        <v>373</v>
      </c>
      <c r="C364" s="263" t="s">
        <v>6036</v>
      </c>
      <c r="D364" s="191">
        <f>IFERROR(VLOOKUP($C364,'4. PY Ending Balances'!$C:$J,2,FALSE),0)-IFERROR(VLOOKUP($C364,'1. Rpt 18s (non-CSU)'!$H:$T,7,FALSE),0)</f>
        <v>0</v>
      </c>
      <c r="E364" s="191">
        <f>IFERROR(VLOOKUP($C364,'4. PY Ending Balances'!$C:$J,3,FALSE),0)-IFERROR(VLOOKUP($C364,'1. Rpt 18s (non-CSU)'!$H:$T,8,FALSE),0)</f>
        <v>0</v>
      </c>
      <c r="F364" s="191">
        <f>IFERROR(VLOOKUP($C364,'4. PY Ending Balances'!$C:$J,4,FALSE),0)-IFERROR(VLOOKUP($C364,'1. Rpt 18s (non-CSU)'!$H:$T,9,FALSE),0)</f>
        <v>0</v>
      </c>
      <c r="G364" s="192">
        <f>IFERROR(VLOOKUP($C364,'4. PY Ending Balances'!$C:$J,5,FALSE),0)-IFERROR(VLOOKUP($C364,'1. Rpt 18s (non-CSU)'!$H:$T,10,FALSE),0)</f>
        <v>0</v>
      </c>
      <c r="H364" s="643">
        <f>IFERROR(VLOOKUP($C364,'4. PY Ending Balances'!$C:$J,6,FALSE),0)-IFERROR(VLOOKUP($C364,'1. Rpt 18s (non-CSU)'!$H:$T,11,FALSE),0)</f>
        <v>0</v>
      </c>
      <c r="I364" s="643">
        <f>IFERROR(VLOOKUP($C364,'4. PY Ending Balances'!$C:$J,7,FALSE),0)-IFERROR(VLOOKUP($C364,'1. Rpt 18s (non-CSU)'!$H:$T,12,FALSE),0)</f>
        <v>0</v>
      </c>
      <c r="J364" s="648">
        <f>IFERROR(VLOOKUP($C364,'4. PY Ending Balances'!$C:$J,8,FALSE),0)-IFERROR(VLOOKUP($C364,'1. Rpt 18s (non-CSU)'!$H:$T,13,FALSE),0)</f>
        <v>0</v>
      </c>
    </row>
    <row r="365" spans="1:10" x14ac:dyDescent="0.2">
      <c r="A365" s="34" t="s">
        <v>370</v>
      </c>
      <c r="B365" s="32" t="s">
        <v>333</v>
      </c>
      <c r="C365" s="263" t="s">
        <v>6037</v>
      </c>
      <c r="D365" s="191">
        <f>IFERROR(VLOOKUP($C365,'4. PY Ending Balances'!$C:$J,2,FALSE),0)-IFERROR(VLOOKUP($C365,'1. Rpt 18s (non-CSU)'!$H:$T,7,FALSE),0)</f>
        <v>0</v>
      </c>
      <c r="E365" s="191">
        <f>IFERROR(VLOOKUP($C365,'4. PY Ending Balances'!$C:$J,3,FALSE),0)-IFERROR(VLOOKUP($C365,'1. Rpt 18s (non-CSU)'!$H:$T,8,FALSE),0)</f>
        <v>0</v>
      </c>
      <c r="F365" s="191">
        <f>IFERROR(VLOOKUP($C365,'4. PY Ending Balances'!$C:$J,4,FALSE),0)-IFERROR(VLOOKUP($C365,'1. Rpt 18s (non-CSU)'!$H:$T,9,FALSE),0)</f>
        <v>0</v>
      </c>
      <c r="G365" s="192">
        <f>IFERROR(VLOOKUP($C365,'4. PY Ending Balances'!$C:$J,5,FALSE),0)-IFERROR(VLOOKUP($C365,'1. Rpt 18s (non-CSU)'!$H:$T,10,FALSE),0)</f>
        <v>0</v>
      </c>
      <c r="H365" s="643">
        <f>IFERROR(VLOOKUP($C365,'4. PY Ending Balances'!$C:$J,6,FALSE),0)-IFERROR(VLOOKUP($C365,'1. Rpt 18s (non-CSU)'!$H:$T,11,FALSE),0)</f>
        <v>0</v>
      </c>
      <c r="I365" s="643">
        <f>IFERROR(VLOOKUP($C365,'4. PY Ending Balances'!$C:$J,7,FALSE),0)-IFERROR(VLOOKUP($C365,'1. Rpt 18s (non-CSU)'!$H:$T,12,FALSE),0)</f>
        <v>0</v>
      </c>
      <c r="J365" s="648">
        <f>IFERROR(VLOOKUP($C365,'4. PY Ending Balances'!$C:$J,8,FALSE),0)-IFERROR(VLOOKUP($C365,'1. Rpt 18s (non-CSU)'!$H:$T,13,FALSE),0)</f>
        <v>0</v>
      </c>
    </row>
    <row r="366" spans="1:10" x14ac:dyDescent="0.2">
      <c r="A366" s="34" t="s">
        <v>370</v>
      </c>
      <c r="B366" s="34" t="s">
        <v>374</v>
      </c>
      <c r="C366" s="263" t="s">
        <v>6038</v>
      </c>
      <c r="D366" s="191">
        <f>IFERROR(VLOOKUP($C366,'4. PY Ending Balances'!$C:$J,2,FALSE),0)-IFERROR(VLOOKUP($C366,'1. Rpt 18s (non-CSU)'!$H:$T,7,FALSE),0)</f>
        <v>0</v>
      </c>
      <c r="E366" s="191">
        <f>IFERROR(VLOOKUP($C366,'4. PY Ending Balances'!$C:$J,3,FALSE),0)-IFERROR(VLOOKUP($C366,'1. Rpt 18s (non-CSU)'!$H:$T,8,FALSE),0)</f>
        <v>0</v>
      </c>
      <c r="F366" s="191">
        <f>IFERROR(VLOOKUP($C366,'4. PY Ending Balances'!$C:$J,4,FALSE),0)-IFERROR(VLOOKUP($C366,'1. Rpt 18s (non-CSU)'!$H:$T,9,FALSE),0)</f>
        <v>0</v>
      </c>
      <c r="G366" s="192">
        <f>IFERROR(VLOOKUP($C366,'4. PY Ending Balances'!$C:$J,5,FALSE),0)-IFERROR(VLOOKUP($C366,'1. Rpt 18s (non-CSU)'!$H:$T,10,FALSE),0)</f>
        <v>0</v>
      </c>
      <c r="H366" s="643">
        <f>IFERROR(VLOOKUP($C366,'4. PY Ending Balances'!$C:$J,6,FALSE),0)-IFERROR(VLOOKUP($C366,'1. Rpt 18s (non-CSU)'!$H:$T,11,FALSE),0)</f>
        <v>0</v>
      </c>
      <c r="I366" s="643">
        <f>IFERROR(VLOOKUP($C366,'4. PY Ending Balances'!$C:$J,7,FALSE),0)-IFERROR(VLOOKUP($C366,'1. Rpt 18s (non-CSU)'!$H:$T,12,FALSE),0)</f>
        <v>0</v>
      </c>
      <c r="J366" s="648">
        <f>IFERROR(VLOOKUP($C366,'4. PY Ending Balances'!$C:$J,8,FALSE),0)-IFERROR(VLOOKUP($C366,'1. Rpt 18s (non-CSU)'!$H:$T,13,FALSE),0)</f>
        <v>0</v>
      </c>
    </row>
    <row r="367" spans="1:10" x14ac:dyDescent="0.2">
      <c r="A367" s="276" t="s">
        <v>375</v>
      </c>
      <c r="B367" s="276" t="s">
        <v>376</v>
      </c>
      <c r="C367" s="263" t="s">
        <v>6039</v>
      </c>
      <c r="D367" s="191">
        <f>IFERROR(VLOOKUP($C367,'4. PY Ending Balances'!$C:$J,2,FALSE),0)-IFERROR(VLOOKUP($C367,'1. Rpt 18s (non-CSU)'!$H:$T,7,FALSE),0)</f>
        <v>0</v>
      </c>
      <c r="E367" s="191">
        <f>IFERROR(VLOOKUP($C367,'4. PY Ending Balances'!$C:$J,3,FALSE),0)-IFERROR(VLOOKUP($C367,'1. Rpt 18s (non-CSU)'!$H:$T,8,FALSE),0)</f>
        <v>0</v>
      </c>
      <c r="F367" s="191">
        <f>IFERROR(VLOOKUP($C367,'4. PY Ending Balances'!$C:$J,4,FALSE),0)-IFERROR(VLOOKUP($C367,'1. Rpt 18s (non-CSU)'!$H:$T,9,FALSE),0)</f>
        <v>0</v>
      </c>
      <c r="G367" s="192">
        <f>IFERROR(VLOOKUP($C367,'4. PY Ending Balances'!$C:$J,5,FALSE),0)-IFERROR(VLOOKUP($C367,'1. Rpt 18s (non-CSU)'!$H:$T,10,FALSE),0)</f>
        <v>0</v>
      </c>
      <c r="H367" s="643">
        <f>IFERROR(VLOOKUP($C367,'4. PY Ending Balances'!$C:$J,6,FALSE),0)-IFERROR(VLOOKUP($C367,'1. Rpt 18s (non-CSU)'!$H:$T,11,FALSE),0)</f>
        <v>0</v>
      </c>
      <c r="I367" s="643">
        <f>IFERROR(VLOOKUP($C367,'4. PY Ending Balances'!$C:$J,7,FALSE),0)-IFERROR(VLOOKUP($C367,'1. Rpt 18s (non-CSU)'!$H:$T,12,FALSE),0)</f>
        <v>0</v>
      </c>
      <c r="J367" s="648">
        <f>IFERROR(VLOOKUP($C367,'4. PY Ending Balances'!$C:$J,8,FALSE),0)-IFERROR(VLOOKUP($C367,'1. Rpt 18s (non-CSU)'!$H:$T,13,FALSE),0)</f>
        <v>0</v>
      </c>
    </row>
    <row r="368" spans="1:10" x14ac:dyDescent="0.2">
      <c r="A368" s="276" t="s">
        <v>375</v>
      </c>
      <c r="B368" s="275" t="s">
        <v>377</v>
      </c>
      <c r="C368" s="263" t="s">
        <v>6040</v>
      </c>
      <c r="D368" s="191">
        <f>IFERROR(VLOOKUP($C368,'4. PY Ending Balances'!$C:$J,2,FALSE),0)-IFERROR(VLOOKUP($C368,'1. Rpt 18s (non-CSU)'!$H:$T,7,FALSE),0)</f>
        <v>0</v>
      </c>
      <c r="E368" s="191">
        <f>IFERROR(VLOOKUP($C368,'4. PY Ending Balances'!$C:$J,3,FALSE),0)-IFERROR(VLOOKUP($C368,'1. Rpt 18s (non-CSU)'!$H:$T,8,FALSE),0)</f>
        <v>0</v>
      </c>
      <c r="F368" s="191">
        <f>IFERROR(VLOOKUP($C368,'4. PY Ending Balances'!$C:$J,4,FALSE),0)-IFERROR(VLOOKUP($C368,'1. Rpt 18s (non-CSU)'!$H:$T,9,FALSE),0)</f>
        <v>0</v>
      </c>
      <c r="G368" s="192">
        <f>IFERROR(VLOOKUP($C368,'4. PY Ending Balances'!$C:$J,5,FALSE),0)-IFERROR(VLOOKUP($C368,'1. Rpt 18s (non-CSU)'!$H:$T,10,FALSE),0)</f>
        <v>0</v>
      </c>
      <c r="H368" s="643">
        <f>IFERROR(VLOOKUP($C368,'4. PY Ending Balances'!$C:$J,6,FALSE),0)-IFERROR(VLOOKUP($C368,'1. Rpt 18s (non-CSU)'!$H:$T,11,FALSE),0)</f>
        <v>0</v>
      </c>
      <c r="I368" s="643">
        <f>IFERROR(VLOOKUP($C368,'4. PY Ending Balances'!$C:$J,7,FALSE),0)-IFERROR(VLOOKUP($C368,'1. Rpt 18s (non-CSU)'!$H:$T,12,FALSE),0)</f>
        <v>0</v>
      </c>
      <c r="J368" s="648">
        <f>IFERROR(VLOOKUP($C368,'4. PY Ending Balances'!$C:$J,8,FALSE),0)-IFERROR(VLOOKUP($C368,'1. Rpt 18s (non-CSU)'!$H:$T,13,FALSE),0)</f>
        <v>0</v>
      </c>
    </row>
    <row r="369" spans="1:10" x14ac:dyDescent="0.2">
      <c r="A369" s="34" t="s">
        <v>375</v>
      </c>
      <c r="B369" s="32" t="s">
        <v>378</v>
      </c>
      <c r="C369" s="263" t="s">
        <v>6041</v>
      </c>
      <c r="D369" s="191">
        <f>IFERROR(VLOOKUP($C369,'4. PY Ending Balances'!$C:$J,2,FALSE),0)-IFERROR(VLOOKUP($C369,'1. Rpt 18s (non-CSU)'!$H:$T,7,FALSE),0)</f>
        <v>0</v>
      </c>
      <c r="E369" s="191">
        <f>IFERROR(VLOOKUP($C369,'4. PY Ending Balances'!$C:$J,3,FALSE),0)-IFERROR(VLOOKUP($C369,'1. Rpt 18s (non-CSU)'!$H:$T,8,FALSE),0)</f>
        <v>0</v>
      </c>
      <c r="F369" s="191">
        <f>IFERROR(VLOOKUP($C369,'4. PY Ending Balances'!$C:$J,4,FALSE),0)-IFERROR(VLOOKUP($C369,'1. Rpt 18s (non-CSU)'!$H:$T,9,FALSE),0)</f>
        <v>0</v>
      </c>
      <c r="G369" s="192">
        <f>IFERROR(VLOOKUP($C369,'4. PY Ending Balances'!$C:$J,5,FALSE),0)-IFERROR(VLOOKUP($C369,'1. Rpt 18s (non-CSU)'!$H:$T,10,FALSE),0)</f>
        <v>0</v>
      </c>
      <c r="H369" s="643">
        <f>IFERROR(VLOOKUP($C369,'4. PY Ending Balances'!$C:$J,6,FALSE),0)-IFERROR(VLOOKUP($C369,'1. Rpt 18s (non-CSU)'!$H:$T,11,FALSE),0)</f>
        <v>0</v>
      </c>
      <c r="I369" s="643">
        <f>IFERROR(VLOOKUP($C369,'4. PY Ending Balances'!$C:$J,7,FALSE),0)-IFERROR(VLOOKUP($C369,'1. Rpt 18s (non-CSU)'!$H:$T,12,FALSE),0)</f>
        <v>0</v>
      </c>
      <c r="J369" s="648">
        <f>IFERROR(VLOOKUP($C369,'4. PY Ending Balances'!$C:$J,8,FALSE),0)-IFERROR(VLOOKUP($C369,'1. Rpt 18s (non-CSU)'!$H:$T,13,FALSE),0)</f>
        <v>0</v>
      </c>
    </row>
    <row r="370" spans="1:10" x14ac:dyDescent="0.2">
      <c r="A370" s="34" t="s">
        <v>379</v>
      </c>
      <c r="B370" s="34" t="s">
        <v>380</v>
      </c>
      <c r="C370" s="263" t="s">
        <v>6042</v>
      </c>
      <c r="D370" s="191">
        <f>IFERROR(VLOOKUP($C370,'4. PY Ending Balances'!$C:$J,2,FALSE),0)-IFERROR(VLOOKUP($C370,'1. Rpt 18s (non-CSU)'!$H:$T,7,FALSE),0)</f>
        <v>0</v>
      </c>
      <c r="E370" s="191">
        <f>IFERROR(VLOOKUP($C370,'4. PY Ending Balances'!$C:$J,3,FALSE),0)-IFERROR(VLOOKUP($C370,'1. Rpt 18s (non-CSU)'!$H:$T,8,FALSE),0)</f>
        <v>0</v>
      </c>
      <c r="F370" s="191">
        <f>IFERROR(VLOOKUP($C370,'4. PY Ending Balances'!$C:$J,4,FALSE),0)-IFERROR(VLOOKUP($C370,'1. Rpt 18s (non-CSU)'!$H:$T,9,FALSE),0)</f>
        <v>0</v>
      </c>
      <c r="G370" s="192">
        <f>IFERROR(VLOOKUP($C370,'4. PY Ending Balances'!$C:$J,5,FALSE),0)-IFERROR(VLOOKUP($C370,'1. Rpt 18s (non-CSU)'!$H:$T,10,FALSE),0)</f>
        <v>0</v>
      </c>
      <c r="H370" s="643">
        <f>IFERROR(VLOOKUP($C370,'4. PY Ending Balances'!$C:$J,6,FALSE),0)-IFERROR(VLOOKUP($C370,'1. Rpt 18s (non-CSU)'!$H:$T,11,FALSE),0)</f>
        <v>0</v>
      </c>
      <c r="I370" s="643">
        <f>IFERROR(VLOOKUP($C370,'4. PY Ending Balances'!$C:$J,7,FALSE),0)-IFERROR(VLOOKUP($C370,'1. Rpt 18s (non-CSU)'!$H:$T,12,FALSE),0)</f>
        <v>0</v>
      </c>
      <c r="J370" s="648">
        <f>IFERROR(VLOOKUP($C370,'4. PY Ending Balances'!$C:$J,8,FALSE),0)-IFERROR(VLOOKUP($C370,'1. Rpt 18s (non-CSU)'!$H:$T,13,FALSE),0)</f>
        <v>0</v>
      </c>
    </row>
    <row r="371" spans="1:10" x14ac:dyDescent="0.2">
      <c r="A371" s="276" t="s">
        <v>381</v>
      </c>
      <c r="B371" s="276" t="s">
        <v>13</v>
      </c>
      <c r="C371" s="263" t="s">
        <v>6043</v>
      </c>
      <c r="D371" s="191">
        <f>IFERROR(VLOOKUP($C371,'4. PY Ending Balances'!$C:$J,2,FALSE),0)-IFERROR(VLOOKUP($C371,'1. Rpt 18s (non-CSU)'!$H:$T,7,FALSE),0)</f>
        <v>0</v>
      </c>
      <c r="E371" s="191">
        <f>IFERROR(VLOOKUP($C371,'4. PY Ending Balances'!$C:$J,3,FALSE),0)-IFERROR(VLOOKUP($C371,'1. Rpt 18s (non-CSU)'!$H:$T,8,FALSE),0)</f>
        <v>0</v>
      </c>
      <c r="F371" s="191">
        <f>IFERROR(VLOOKUP($C371,'4. PY Ending Balances'!$C:$J,4,FALSE),0)-IFERROR(VLOOKUP($C371,'1. Rpt 18s (non-CSU)'!$H:$T,9,FALSE),0)</f>
        <v>0</v>
      </c>
      <c r="G371" s="192">
        <f>IFERROR(VLOOKUP($C371,'4. PY Ending Balances'!$C:$J,5,FALSE),0)-IFERROR(VLOOKUP($C371,'1. Rpt 18s (non-CSU)'!$H:$T,10,FALSE),0)</f>
        <v>0</v>
      </c>
      <c r="H371" s="643">
        <f>IFERROR(VLOOKUP($C371,'4. PY Ending Balances'!$C:$J,6,FALSE),0)-IFERROR(VLOOKUP($C371,'1. Rpt 18s (non-CSU)'!$H:$T,11,FALSE),0)</f>
        <v>0</v>
      </c>
      <c r="I371" s="643">
        <f>IFERROR(VLOOKUP($C371,'4. PY Ending Balances'!$C:$J,7,FALSE),0)-IFERROR(VLOOKUP($C371,'1. Rpt 18s (non-CSU)'!$H:$T,12,FALSE),0)</f>
        <v>0</v>
      </c>
      <c r="J371" s="648">
        <f>IFERROR(VLOOKUP($C371,'4. PY Ending Balances'!$C:$J,8,FALSE),0)-IFERROR(VLOOKUP($C371,'1. Rpt 18s (non-CSU)'!$H:$T,13,FALSE),0)</f>
        <v>0</v>
      </c>
    </row>
    <row r="372" spans="1:10" x14ac:dyDescent="0.2">
      <c r="A372" s="34" t="s">
        <v>381</v>
      </c>
      <c r="B372" s="32" t="s">
        <v>129</v>
      </c>
      <c r="C372" s="263" t="s">
        <v>6044</v>
      </c>
      <c r="D372" s="191">
        <f>IFERROR(VLOOKUP($C372,'4. PY Ending Balances'!$C:$J,2,FALSE),0)-IFERROR(VLOOKUP($C372,'1. Rpt 18s (non-CSU)'!$H:$T,7,FALSE),0)</f>
        <v>0</v>
      </c>
      <c r="E372" s="191">
        <f>IFERROR(VLOOKUP($C372,'4. PY Ending Balances'!$C:$J,3,FALSE),0)-IFERROR(VLOOKUP($C372,'1. Rpt 18s (non-CSU)'!$H:$T,8,FALSE),0)</f>
        <v>0</v>
      </c>
      <c r="F372" s="191">
        <f>IFERROR(VLOOKUP($C372,'4. PY Ending Balances'!$C:$J,4,FALSE),0)-IFERROR(VLOOKUP($C372,'1. Rpt 18s (non-CSU)'!$H:$T,9,FALSE),0)</f>
        <v>0</v>
      </c>
      <c r="G372" s="192">
        <f>IFERROR(VLOOKUP($C372,'4. PY Ending Balances'!$C:$J,5,FALSE),0)-IFERROR(VLOOKUP($C372,'1. Rpt 18s (non-CSU)'!$H:$T,10,FALSE),0)</f>
        <v>0</v>
      </c>
      <c r="H372" s="643">
        <f>IFERROR(VLOOKUP($C372,'4. PY Ending Balances'!$C:$J,6,FALSE),0)-IFERROR(VLOOKUP($C372,'1. Rpt 18s (non-CSU)'!$H:$T,11,FALSE),0)</f>
        <v>0</v>
      </c>
      <c r="I372" s="643">
        <f>IFERROR(VLOOKUP($C372,'4. PY Ending Balances'!$C:$J,7,FALSE),0)-IFERROR(VLOOKUP($C372,'1. Rpt 18s (non-CSU)'!$H:$T,12,FALSE),0)</f>
        <v>0</v>
      </c>
      <c r="J372" s="648">
        <f>IFERROR(VLOOKUP($C372,'4. PY Ending Balances'!$C:$J,8,FALSE),0)-IFERROR(VLOOKUP($C372,'1. Rpt 18s (non-CSU)'!$H:$T,13,FALSE),0)</f>
        <v>0</v>
      </c>
    </row>
    <row r="373" spans="1:10" x14ac:dyDescent="0.2">
      <c r="A373" s="34" t="s">
        <v>382</v>
      </c>
      <c r="B373" s="34" t="s">
        <v>13</v>
      </c>
      <c r="C373" s="263" t="s">
        <v>6045</v>
      </c>
      <c r="D373" s="191">
        <f>IFERROR(VLOOKUP($C373,'4. PY Ending Balances'!$C:$J,2,FALSE),0)-IFERROR(VLOOKUP($C373,'1. Rpt 18s (non-CSU)'!$H:$T,7,FALSE),0)</f>
        <v>0</v>
      </c>
      <c r="E373" s="191">
        <f>IFERROR(VLOOKUP($C373,'4. PY Ending Balances'!$C:$J,3,FALSE),0)-IFERROR(VLOOKUP($C373,'1. Rpt 18s (non-CSU)'!$H:$T,8,FALSE),0)</f>
        <v>0</v>
      </c>
      <c r="F373" s="191">
        <f>IFERROR(VLOOKUP($C373,'4. PY Ending Balances'!$C:$J,4,FALSE),0)-IFERROR(VLOOKUP($C373,'1. Rpt 18s (non-CSU)'!$H:$T,9,FALSE),0)</f>
        <v>0</v>
      </c>
      <c r="G373" s="192">
        <f>IFERROR(VLOOKUP($C373,'4. PY Ending Balances'!$C:$J,5,FALSE),0)-IFERROR(VLOOKUP($C373,'1. Rpt 18s (non-CSU)'!$H:$T,10,FALSE),0)</f>
        <v>0</v>
      </c>
      <c r="H373" s="643">
        <f>IFERROR(VLOOKUP($C373,'4. PY Ending Balances'!$C:$J,6,FALSE),0)-IFERROR(VLOOKUP($C373,'1. Rpt 18s (non-CSU)'!$H:$T,11,FALSE),0)</f>
        <v>0</v>
      </c>
      <c r="I373" s="643">
        <f>IFERROR(VLOOKUP($C373,'4. PY Ending Balances'!$C:$J,7,FALSE),0)-IFERROR(VLOOKUP($C373,'1. Rpt 18s (non-CSU)'!$H:$T,12,FALSE),0)</f>
        <v>0</v>
      </c>
      <c r="J373" s="648">
        <f>IFERROR(VLOOKUP($C373,'4. PY Ending Balances'!$C:$J,8,FALSE),0)-IFERROR(VLOOKUP($C373,'1. Rpt 18s (non-CSU)'!$H:$T,13,FALSE),0)</f>
        <v>0</v>
      </c>
    </row>
    <row r="374" spans="1:10" x14ac:dyDescent="0.2">
      <c r="A374" s="276" t="s">
        <v>382</v>
      </c>
      <c r="B374" s="276" t="s">
        <v>63</v>
      </c>
      <c r="C374" s="263" t="s">
        <v>6046</v>
      </c>
      <c r="D374" s="191">
        <f>IFERROR(VLOOKUP($C374,'4. PY Ending Balances'!$C:$J,2,FALSE),0)-IFERROR(VLOOKUP($C374,'1. Rpt 18s (non-CSU)'!$H:$T,7,FALSE),0)</f>
        <v>0</v>
      </c>
      <c r="E374" s="191">
        <f>IFERROR(VLOOKUP($C374,'4. PY Ending Balances'!$C:$J,3,FALSE),0)-IFERROR(VLOOKUP($C374,'1. Rpt 18s (non-CSU)'!$H:$T,8,FALSE),0)</f>
        <v>0</v>
      </c>
      <c r="F374" s="191">
        <f>IFERROR(VLOOKUP($C374,'4. PY Ending Balances'!$C:$J,4,FALSE),0)-IFERROR(VLOOKUP($C374,'1. Rpt 18s (non-CSU)'!$H:$T,9,FALSE),0)</f>
        <v>0</v>
      </c>
      <c r="G374" s="192">
        <f>IFERROR(VLOOKUP($C374,'4. PY Ending Balances'!$C:$J,5,FALSE),0)-IFERROR(VLOOKUP($C374,'1. Rpt 18s (non-CSU)'!$H:$T,10,FALSE),0)</f>
        <v>0</v>
      </c>
      <c r="H374" s="643">
        <f>IFERROR(VLOOKUP($C374,'4. PY Ending Balances'!$C:$J,6,FALSE),0)-IFERROR(VLOOKUP($C374,'1. Rpt 18s (non-CSU)'!$H:$T,11,FALSE),0)</f>
        <v>0</v>
      </c>
      <c r="I374" s="643">
        <f>IFERROR(VLOOKUP($C374,'4. PY Ending Balances'!$C:$J,7,FALSE),0)-IFERROR(VLOOKUP($C374,'1. Rpt 18s (non-CSU)'!$H:$T,12,FALSE),0)</f>
        <v>0</v>
      </c>
      <c r="J374" s="648">
        <f>IFERROR(VLOOKUP($C374,'4. PY Ending Balances'!$C:$J,8,FALSE),0)-IFERROR(VLOOKUP($C374,'1. Rpt 18s (non-CSU)'!$H:$T,13,FALSE),0)</f>
        <v>0</v>
      </c>
    </row>
    <row r="375" spans="1:10" x14ac:dyDescent="0.2">
      <c r="A375" s="276" t="s">
        <v>383</v>
      </c>
      <c r="B375" s="275" t="s">
        <v>13</v>
      </c>
      <c r="C375" s="263" t="s">
        <v>6047</v>
      </c>
      <c r="D375" s="191">
        <f>IFERROR(VLOOKUP($C375,'4. PY Ending Balances'!$C:$J,2,FALSE),0)-IFERROR(VLOOKUP($C375,'1. Rpt 18s (non-CSU)'!$H:$T,7,FALSE),0)</f>
        <v>0</v>
      </c>
      <c r="E375" s="191">
        <f>IFERROR(VLOOKUP($C375,'4. PY Ending Balances'!$C:$J,3,FALSE),0)-IFERROR(VLOOKUP($C375,'1. Rpt 18s (non-CSU)'!$H:$T,8,FALSE),0)</f>
        <v>0</v>
      </c>
      <c r="F375" s="191">
        <f>IFERROR(VLOOKUP($C375,'4. PY Ending Balances'!$C:$J,4,FALSE),0)-IFERROR(VLOOKUP($C375,'1. Rpt 18s (non-CSU)'!$H:$T,9,FALSE),0)</f>
        <v>0</v>
      </c>
      <c r="G375" s="192">
        <f>IFERROR(VLOOKUP($C375,'4. PY Ending Balances'!$C:$J,5,FALSE),0)-IFERROR(VLOOKUP($C375,'1. Rpt 18s (non-CSU)'!$H:$T,10,FALSE),0)</f>
        <v>0</v>
      </c>
      <c r="H375" s="643">
        <f>IFERROR(VLOOKUP($C375,'4. PY Ending Balances'!$C:$J,6,FALSE),0)-IFERROR(VLOOKUP($C375,'1. Rpt 18s (non-CSU)'!$H:$T,11,FALSE),0)</f>
        <v>0</v>
      </c>
      <c r="I375" s="643">
        <f>IFERROR(VLOOKUP($C375,'4. PY Ending Balances'!$C:$J,7,FALSE),0)-IFERROR(VLOOKUP($C375,'1. Rpt 18s (non-CSU)'!$H:$T,12,FALSE),0)</f>
        <v>0</v>
      </c>
      <c r="J375" s="648">
        <f>IFERROR(VLOOKUP($C375,'4. PY Ending Balances'!$C:$J,8,FALSE),0)-IFERROR(VLOOKUP($C375,'1. Rpt 18s (non-CSU)'!$H:$T,13,FALSE),0)</f>
        <v>0</v>
      </c>
    </row>
    <row r="376" spans="1:10" x14ac:dyDescent="0.2">
      <c r="A376" s="34" t="s">
        <v>384</v>
      </c>
      <c r="B376" s="32" t="s">
        <v>13</v>
      </c>
      <c r="C376" s="263" t="s">
        <v>6048</v>
      </c>
      <c r="D376" s="191">
        <f>IFERROR(VLOOKUP($C376,'4. PY Ending Balances'!$C:$J,2,FALSE),0)-IFERROR(VLOOKUP($C376,'1. Rpt 18s (non-CSU)'!$H:$T,7,FALSE),0)</f>
        <v>0</v>
      </c>
      <c r="E376" s="191">
        <f>IFERROR(VLOOKUP($C376,'4. PY Ending Balances'!$C:$J,3,FALSE),0)-IFERROR(VLOOKUP($C376,'1. Rpt 18s (non-CSU)'!$H:$T,8,FALSE),0)</f>
        <v>0</v>
      </c>
      <c r="F376" s="191">
        <f>IFERROR(VLOOKUP($C376,'4. PY Ending Balances'!$C:$J,4,FALSE),0)-IFERROR(VLOOKUP($C376,'1. Rpt 18s (non-CSU)'!$H:$T,9,FALSE),0)</f>
        <v>0</v>
      </c>
      <c r="G376" s="192">
        <f>IFERROR(VLOOKUP($C376,'4. PY Ending Balances'!$C:$J,5,FALSE),0)-IFERROR(VLOOKUP($C376,'1. Rpt 18s (non-CSU)'!$H:$T,10,FALSE),0)</f>
        <v>0</v>
      </c>
      <c r="H376" s="643">
        <f>IFERROR(VLOOKUP($C376,'4. PY Ending Balances'!$C:$J,6,FALSE),0)-IFERROR(VLOOKUP($C376,'1. Rpt 18s (non-CSU)'!$H:$T,11,FALSE),0)</f>
        <v>0</v>
      </c>
      <c r="I376" s="643">
        <f>IFERROR(VLOOKUP($C376,'4. PY Ending Balances'!$C:$J,7,FALSE),0)-IFERROR(VLOOKUP($C376,'1. Rpt 18s (non-CSU)'!$H:$T,12,FALSE),0)</f>
        <v>0</v>
      </c>
      <c r="J376" s="648">
        <f>IFERROR(VLOOKUP($C376,'4. PY Ending Balances'!$C:$J,8,FALSE),0)-IFERROR(VLOOKUP($C376,'1. Rpt 18s (non-CSU)'!$H:$T,13,FALSE),0)</f>
        <v>0</v>
      </c>
    </row>
    <row r="377" spans="1:10" x14ac:dyDescent="0.2">
      <c r="A377" s="34" t="s">
        <v>384</v>
      </c>
      <c r="B377" s="34" t="s">
        <v>385</v>
      </c>
      <c r="C377" s="263" t="s">
        <v>6049</v>
      </c>
      <c r="D377" s="191">
        <f>IFERROR(VLOOKUP($C377,'4. PY Ending Balances'!$C:$J,2,FALSE),0)-IFERROR(VLOOKUP($C377,'1. Rpt 18s (non-CSU)'!$H:$T,7,FALSE),0)</f>
        <v>0</v>
      </c>
      <c r="E377" s="191">
        <f>IFERROR(VLOOKUP($C377,'4. PY Ending Balances'!$C:$J,3,FALSE),0)-IFERROR(VLOOKUP($C377,'1. Rpt 18s (non-CSU)'!$H:$T,8,FALSE),0)</f>
        <v>0</v>
      </c>
      <c r="F377" s="191">
        <f>IFERROR(VLOOKUP($C377,'4. PY Ending Balances'!$C:$J,4,FALSE),0)-IFERROR(VLOOKUP($C377,'1. Rpt 18s (non-CSU)'!$H:$T,9,FALSE),0)</f>
        <v>0</v>
      </c>
      <c r="G377" s="192">
        <f>IFERROR(VLOOKUP($C377,'4. PY Ending Balances'!$C:$J,5,FALSE),0)-IFERROR(VLOOKUP($C377,'1. Rpt 18s (non-CSU)'!$H:$T,10,FALSE),0)</f>
        <v>0</v>
      </c>
      <c r="H377" s="643">
        <f>IFERROR(VLOOKUP($C377,'4. PY Ending Balances'!$C:$J,6,FALSE),0)-IFERROR(VLOOKUP($C377,'1. Rpt 18s (non-CSU)'!$H:$T,11,FALSE),0)</f>
        <v>0</v>
      </c>
      <c r="I377" s="643">
        <f>IFERROR(VLOOKUP($C377,'4. PY Ending Balances'!$C:$J,7,FALSE),0)-IFERROR(VLOOKUP($C377,'1. Rpt 18s (non-CSU)'!$H:$T,12,FALSE),0)</f>
        <v>0</v>
      </c>
      <c r="J377" s="648">
        <f>IFERROR(VLOOKUP($C377,'4. PY Ending Balances'!$C:$J,8,FALSE),0)-IFERROR(VLOOKUP($C377,'1. Rpt 18s (non-CSU)'!$H:$T,13,FALSE),0)</f>
        <v>0</v>
      </c>
    </row>
    <row r="378" spans="1:10" x14ac:dyDescent="0.2">
      <c r="A378" s="34" t="s">
        <v>384</v>
      </c>
      <c r="B378" s="34" t="s">
        <v>386</v>
      </c>
      <c r="C378" s="263" t="s">
        <v>6050</v>
      </c>
      <c r="D378" s="191">
        <f>IFERROR(VLOOKUP($C378,'4. PY Ending Balances'!$C:$J,2,FALSE),0)-IFERROR(VLOOKUP($C378,'1. Rpt 18s (non-CSU)'!$H:$T,7,FALSE),0)</f>
        <v>0</v>
      </c>
      <c r="E378" s="191">
        <f>IFERROR(VLOOKUP($C378,'4. PY Ending Balances'!$C:$J,3,FALSE),0)-IFERROR(VLOOKUP($C378,'1. Rpt 18s (non-CSU)'!$H:$T,8,FALSE),0)</f>
        <v>0</v>
      </c>
      <c r="F378" s="191">
        <f>IFERROR(VLOOKUP($C378,'4. PY Ending Balances'!$C:$J,4,FALSE),0)-IFERROR(VLOOKUP($C378,'1. Rpt 18s (non-CSU)'!$H:$T,9,FALSE),0)</f>
        <v>0</v>
      </c>
      <c r="G378" s="192">
        <f>IFERROR(VLOOKUP($C378,'4. PY Ending Balances'!$C:$J,5,FALSE),0)-IFERROR(VLOOKUP($C378,'1. Rpt 18s (non-CSU)'!$H:$T,10,FALSE),0)</f>
        <v>0</v>
      </c>
      <c r="H378" s="643">
        <f>IFERROR(VLOOKUP($C378,'4. PY Ending Balances'!$C:$J,6,FALSE),0)-IFERROR(VLOOKUP($C378,'1. Rpt 18s (non-CSU)'!$H:$T,11,FALSE),0)</f>
        <v>0</v>
      </c>
      <c r="I378" s="643">
        <f>IFERROR(VLOOKUP($C378,'4. PY Ending Balances'!$C:$J,7,FALSE),0)-IFERROR(VLOOKUP($C378,'1. Rpt 18s (non-CSU)'!$H:$T,12,FALSE),0)</f>
        <v>0</v>
      </c>
      <c r="J378" s="648">
        <f>IFERROR(VLOOKUP($C378,'4. PY Ending Balances'!$C:$J,8,FALSE),0)-IFERROR(VLOOKUP($C378,'1. Rpt 18s (non-CSU)'!$H:$T,13,FALSE),0)</f>
        <v>0</v>
      </c>
    </row>
    <row r="379" spans="1:10" x14ac:dyDescent="0.2">
      <c r="A379" s="34" t="s">
        <v>384</v>
      </c>
      <c r="B379" s="34" t="s">
        <v>387</v>
      </c>
      <c r="C379" s="263" t="s">
        <v>6051</v>
      </c>
      <c r="D379" s="191">
        <f>IFERROR(VLOOKUP($C379,'4. PY Ending Balances'!$C:$J,2,FALSE),0)-IFERROR(VLOOKUP($C379,'1. Rpt 18s (non-CSU)'!$H:$T,7,FALSE),0)</f>
        <v>0</v>
      </c>
      <c r="E379" s="191">
        <f>IFERROR(VLOOKUP($C379,'4. PY Ending Balances'!$C:$J,3,FALSE),0)-IFERROR(VLOOKUP($C379,'1. Rpt 18s (non-CSU)'!$H:$T,8,FALSE),0)</f>
        <v>0</v>
      </c>
      <c r="F379" s="191">
        <f>IFERROR(VLOOKUP($C379,'4. PY Ending Balances'!$C:$J,4,FALSE),0)-IFERROR(VLOOKUP($C379,'1. Rpt 18s (non-CSU)'!$H:$T,9,FALSE),0)</f>
        <v>0</v>
      </c>
      <c r="G379" s="192">
        <f>IFERROR(VLOOKUP($C379,'4. PY Ending Balances'!$C:$J,5,FALSE),0)-IFERROR(VLOOKUP($C379,'1. Rpt 18s (non-CSU)'!$H:$T,10,FALSE),0)</f>
        <v>0</v>
      </c>
      <c r="H379" s="643">
        <f>IFERROR(VLOOKUP($C379,'4. PY Ending Balances'!$C:$J,6,FALSE),0)-IFERROR(VLOOKUP($C379,'1. Rpt 18s (non-CSU)'!$H:$T,11,FALSE),0)</f>
        <v>0</v>
      </c>
      <c r="I379" s="643">
        <f>IFERROR(VLOOKUP($C379,'4. PY Ending Balances'!$C:$J,7,FALSE),0)-IFERROR(VLOOKUP($C379,'1. Rpt 18s (non-CSU)'!$H:$T,12,FALSE),0)</f>
        <v>0</v>
      </c>
      <c r="J379" s="648">
        <f>IFERROR(VLOOKUP($C379,'4. PY Ending Balances'!$C:$J,8,FALSE),0)-IFERROR(VLOOKUP($C379,'1. Rpt 18s (non-CSU)'!$H:$T,13,FALSE),0)</f>
        <v>0</v>
      </c>
    </row>
    <row r="380" spans="1:10" x14ac:dyDescent="0.2">
      <c r="A380" s="34" t="s">
        <v>384</v>
      </c>
      <c r="B380" s="34" t="s">
        <v>388</v>
      </c>
      <c r="C380" s="263" t="s">
        <v>6052</v>
      </c>
      <c r="D380" s="191">
        <f>IFERROR(VLOOKUP($C380,'4. PY Ending Balances'!$C:$J,2,FALSE),0)-IFERROR(VLOOKUP($C380,'1. Rpt 18s (non-CSU)'!$H:$T,7,FALSE),0)</f>
        <v>0</v>
      </c>
      <c r="E380" s="191">
        <f>IFERROR(VLOOKUP($C380,'4. PY Ending Balances'!$C:$J,3,FALSE),0)-IFERROR(VLOOKUP($C380,'1. Rpt 18s (non-CSU)'!$H:$T,8,FALSE),0)</f>
        <v>0</v>
      </c>
      <c r="F380" s="191">
        <f>IFERROR(VLOOKUP($C380,'4. PY Ending Balances'!$C:$J,4,FALSE),0)-IFERROR(VLOOKUP($C380,'1. Rpt 18s (non-CSU)'!$H:$T,9,FALSE),0)</f>
        <v>0</v>
      </c>
      <c r="G380" s="192">
        <f>IFERROR(VLOOKUP($C380,'4. PY Ending Balances'!$C:$J,5,FALSE),0)-IFERROR(VLOOKUP($C380,'1. Rpt 18s (non-CSU)'!$H:$T,10,FALSE),0)</f>
        <v>0</v>
      </c>
      <c r="H380" s="643">
        <f>IFERROR(VLOOKUP($C380,'4. PY Ending Balances'!$C:$J,6,FALSE),0)-IFERROR(VLOOKUP($C380,'1. Rpt 18s (non-CSU)'!$H:$T,11,FALSE),0)</f>
        <v>0</v>
      </c>
      <c r="I380" s="643">
        <f>IFERROR(VLOOKUP($C380,'4. PY Ending Balances'!$C:$J,7,FALSE),0)-IFERROR(VLOOKUP($C380,'1. Rpt 18s (non-CSU)'!$H:$T,12,FALSE),0)</f>
        <v>0</v>
      </c>
      <c r="J380" s="648">
        <f>IFERROR(VLOOKUP($C380,'4. PY Ending Balances'!$C:$J,8,FALSE),0)-IFERROR(VLOOKUP($C380,'1. Rpt 18s (non-CSU)'!$H:$T,13,FALSE),0)</f>
        <v>0</v>
      </c>
    </row>
    <row r="381" spans="1:10" x14ac:dyDescent="0.2">
      <c r="A381" s="34" t="s">
        <v>384</v>
      </c>
      <c r="B381" s="34" t="s">
        <v>389</v>
      </c>
      <c r="C381" s="263" t="s">
        <v>6053</v>
      </c>
      <c r="D381" s="191">
        <f>IFERROR(VLOOKUP($C381,'4. PY Ending Balances'!$C:$J,2,FALSE),0)-IFERROR(VLOOKUP($C381,'1. Rpt 18s (non-CSU)'!$H:$T,7,FALSE),0)</f>
        <v>0</v>
      </c>
      <c r="E381" s="191">
        <f>IFERROR(VLOOKUP($C381,'4. PY Ending Balances'!$C:$J,3,FALSE),0)-IFERROR(VLOOKUP($C381,'1. Rpt 18s (non-CSU)'!$H:$T,8,FALSE),0)</f>
        <v>0</v>
      </c>
      <c r="F381" s="191">
        <f>IFERROR(VLOOKUP($C381,'4. PY Ending Balances'!$C:$J,4,FALSE),0)-IFERROR(VLOOKUP($C381,'1. Rpt 18s (non-CSU)'!$H:$T,9,FALSE),0)</f>
        <v>0</v>
      </c>
      <c r="G381" s="192">
        <f>IFERROR(VLOOKUP($C381,'4. PY Ending Balances'!$C:$J,5,FALSE),0)-IFERROR(VLOOKUP($C381,'1. Rpt 18s (non-CSU)'!$H:$T,10,FALSE),0)</f>
        <v>0</v>
      </c>
      <c r="H381" s="643">
        <f>IFERROR(VLOOKUP($C381,'4. PY Ending Balances'!$C:$J,6,FALSE),0)-IFERROR(VLOOKUP($C381,'1. Rpt 18s (non-CSU)'!$H:$T,11,FALSE),0)</f>
        <v>0</v>
      </c>
      <c r="I381" s="643">
        <f>IFERROR(VLOOKUP($C381,'4. PY Ending Balances'!$C:$J,7,FALSE),0)-IFERROR(VLOOKUP($C381,'1. Rpt 18s (non-CSU)'!$H:$T,12,FALSE),0)</f>
        <v>0</v>
      </c>
      <c r="J381" s="648">
        <f>IFERROR(VLOOKUP($C381,'4. PY Ending Balances'!$C:$J,8,FALSE),0)-IFERROR(VLOOKUP($C381,'1. Rpt 18s (non-CSU)'!$H:$T,13,FALSE),0)</f>
        <v>0</v>
      </c>
    </row>
    <row r="382" spans="1:10" x14ac:dyDescent="0.2">
      <c r="A382" s="34" t="s">
        <v>384</v>
      </c>
      <c r="B382" s="34" t="s">
        <v>118</v>
      </c>
      <c r="C382" s="263" t="s">
        <v>6054</v>
      </c>
      <c r="D382" s="191">
        <f>IFERROR(VLOOKUP($C382,'4. PY Ending Balances'!$C:$J,2,FALSE),0)-IFERROR(VLOOKUP($C382,'1. Rpt 18s (non-CSU)'!$H:$T,7,FALSE),0)</f>
        <v>0</v>
      </c>
      <c r="E382" s="191">
        <f>IFERROR(VLOOKUP($C382,'4. PY Ending Balances'!$C:$J,3,FALSE),0)-IFERROR(VLOOKUP($C382,'1. Rpt 18s (non-CSU)'!$H:$T,8,FALSE),0)</f>
        <v>0</v>
      </c>
      <c r="F382" s="191">
        <f>IFERROR(VLOOKUP($C382,'4. PY Ending Balances'!$C:$J,4,FALSE),0)-IFERROR(VLOOKUP($C382,'1. Rpt 18s (non-CSU)'!$H:$T,9,FALSE),0)</f>
        <v>0</v>
      </c>
      <c r="G382" s="192">
        <f>IFERROR(VLOOKUP($C382,'4. PY Ending Balances'!$C:$J,5,FALSE),0)-IFERROR(VLOOKUP($C382,'1. Rpt 18s (non-CSU)'!$H:$T,10,FALSE),0)</f>
        <v>0</v>
      </c>
      <c r="H382" s="643">
        <f>IFERROR(VLOOKUP($C382,'4. PY Ending Balances'!$C:$J,6,FALSE),0)-IFERROR(VLOOKUP($C382,'1. Rpt 18s (non-CSU)'!$H:$T,11,FALSE),0)</f>
        <v>0</v>
      </c>
      <c r="I382" s="643">
        <f>IFERROR(VLOOKUP($C382,'4. PY Ending Balances'!$C:$J,7,FALSE),0)-IFERROR(VLOOKUP($C382,'1. Rpt 18s (non-CSU)'!$H:$T,12,FALSE),0)</f>
        <v>0</v>
      </c>
      <c r="J382" s="648">
        <f>IFERROR(VLOOKUP($C382,'4. PY Ending Balances'!$C:$J,8,FALSE),0)-IFERROR(VLOOKUP($C382,'1. Rpt 18s (non-CSU)'!$H:$T,13,FALSE),0)</f>
        <v>0</v>
      </c>
    </row>
    <row r="383" spans="1:10" x14ac:dyDescent="0.2">
      <c r="A383" s="34" t="s">
        <v>384</v>
      </c>
      <c r="B383" s="34" t="s">
        <v>390</v>
      </c>
      <c r="C383" s="263" t="s">
        <v>6055</v>
      </c>
      <c r="D383" s="191">
        <f>IFERROR(VLOOKUP($C383,'4. PY Ending Balances'!$C:$J,2,FALSE),0)-IFERROR(VLOOKUP($C383,'1. Rpt 18s (non-CSU)'!$H:$T,7,FALSE),0)</f>
        <v>0</v>
      </c>
      <c r="E383" s="191">
        <f>IFERROR(VLOOKUP($C383,'4. PY Ending Balances'!$C:$J,3,FALSE),0)-IFERROR(VLOOKUP($C383,'1. Rpt 18s (non-CSU)'!$H:$T,8,FALSE),0)</f>
        <v>0</v>
      </c>
      <c r="F383" s="191">
        <f>IFERROR(VLOOKUP($C383,'4. PY Ending Balances'!$C:$J,4,FALSE),0)-IFERROR(VLOOKUP($C383,'1. Rpt 18s (non-CSU)'!$H:$T,9,FALSE),0)</f>
        <v>0</v>
      </c>
      <c r="G383" s="192">
        <f>IFERROR(VLOOKUP($C383,'4. PY Ending Balances'!$C:$J,5,FALSE),0)-IFERROR(VLOOKUP($C383,'1. Rpt 18s (non-CSU)'!$H:$T,10,FALSE),0)</f>
        <v>0</v>
      </c>
      <c r="H383" s="643">
        <f>IFERROR(VLOOKUP($C383,'4. PY Ending Balances'!$C:$J,6,FALSE),0)-IFERROR(VLOOKUP($C383,'1. Rpt 18s (non-CSU)'!$H:$T,11,FALSE),0)</f>
        <v>0</v>
      </c>
      <c r="I383" s="643">
        <f>IFERROR(VLOOKUP($C383,'4. PY Ending Balances'!$C:$J,7,FALSE),0)-IFERROR(VLOOKUP($C383,'1. Rpt 18s (non-CSU)'!$H:$T,12,FALSE),0)</f>
        <v>0</v>
      </c>
      <c r="J383" s="648">
        <f>IFERROR(VLOOKUP($C383,'4. PY Ending Balances'!$C:$J,8,FALSE),0)-IFERROR(VLOOKUP($C383,'1. Rpt 18s (non-CSU)'!$H:$T,13,FALSE),0)</f>
        <v>0</v>
      </c>
    </row>
    <row r="384" spans="1:10" x14ac:dyDescent="0.2">
      <c r="A384" s="34" t="s">
        <v>391</v>
      </c>
      <c r="B384" s="34" t="s">
        <v>392</v>
      </c>
      <c r="C384" s="263" t="s">
        <v>6056</v>
      </c>
      <c r="D384" s="191">
        <f>IFERROR(VLOOKUP($C384,'4. PY Ending Balances'!$C:$J,2,FALSE),0)-IFERROR(VLOOKUP($C384,'1. Rpt 18s (non-CSU)'!$H:$T,7,FALSE),0)</f>
        <v>0</v>
      </c>
      <c r="E384" s="191">
        <f>IFERROR(VLOOKUP($C384,'4. PY Ending Balances'!$C:$J,3,FALSE),0)-IFERROR(VLOOKUP($C384,'1. Rpt 18s (non-CSU)'!$H:$T,8,FALSE),0)</f>
        <v>0</v>
      </c>
      <c r="F384" s="191">
        <f>IFERROR(VLOOKUP($C384,'4. PY Ending Balances'!$C:$J,4,FALSE),0)-IFERROR(VLOOKUP($C384,'1. Rpt 18s (non-CSU)'!$H:$T,9,FALSE),0)</f>
        <v>0</v>
      </c>
      <c r="G384" s="192">
        <f>IFERROR(VLOOKUP($C384,'4. PY Ending Balances'!$C:$J,5,FALSE),0)-IFERROR(VLOOKUP($C384,'1. Rpt 18s (non-CSU)'!$H:$T,10,FALSE),0)</f>
        <v>0</v>
      </c>
      <c r="H384" s="643">
        <f>IFERROR(VLOOKUP($C384,'4. PY Ending Balances'!$C:$J,6,FALSE),0)-IFERROR(VLOOKUP($C384,'1. Rpt 18s (non-CSU)'!$H:$T,11,FALSE),0)</f>
        <v>0</v>
      </c>
      <c r="I384" s="643">
        <f>IFERROR(VLOOKUP($C384,'4. PY Ending Balances'!$C:$J,7,FALSE),0)-IFERROR(VLOOKUP($C384,'1. Rpt 18s (non-CSU)'!$H:$T,12,FALSE),0)</f>
        <v>0</v>
      </c>
      <c r="J384" s="648">
        <f>IFERROR(VLOOKUP($C384,'4. PY Ending Balances'!$C:$J,8,FALSE),0)-IFERROR(VLOOKUP($C384,'1. Rpt 18s (non-CSU)'!$H:$T,13,FALSE),0)</f>
        <v>0</v>
      </c>
    </row>
    <row r="385" spans="1:10" x14ac:dyDescent="0.2">
      <c r="A385" s="276" t="s">
        <v>393</v>
      </c>
      <c r="B385" s="276" t="s">
        <v>13</v>
      </c>
      <c r="C385" s="263" t="s">
        <v>6057</v>
      </c>
      <c r="D385" s="191">
        <f>IFERROR(VLOOKUP($C385,'4. PY Ending Balances'!$C:$J,2,FALSE),0)-IFERROR(VLOOKUP($C385,'1. Rpt 18s (non-CSU)'!$H:$T,7,FALSE),0)</f>
        <v>0</v>
      </c>
      <c r="E385" s="191">
        <f>IFERROR(VLOOKUP($C385,'4. PY Ending Balances'!$C:$J,3,FALSE),0)-IFERROR(VLOOKUP($C385,'1. Rpt 18s (non-CSU)'!$H:$T,8,FALSE),0)</f>
        <v>0</v>
      </c>
      <c r="F385" s="191">
        <f>IFERROR(VLOOKUP($C385,'4. PY Ending Balances'!$C:$J,4,FALSE),0)-IFERROR(VLOOKUP($C385,'1. Rpt 18s (non-CSU)'!$H:$T,9,FALSE),0)</f>
        <v>0</v>
      </c>
      <c r="G385" s="192">
        <f>IFERROR(VLOOKUP($C385,'4. PY Ending Balances'!$C:$J,5,FALSE),0)-IFERROR(VLOOKUP($C385,'1. Rpt 18s (non-CSU)'!$H:$T,10,FALSE),0)</f>
        <v>0</v>
      </c>
      <c r="H385" s="643">
        <f>IFERROR(VLOOKUP($C385,'4. PY Ending Balances'!$C:$J,6,FALSE),0)-IFERROR(VLOOKUP($C385,'1. Rpt 18s (non-CSU)'!$H:$T,11,FALSE),0)</f>
        <v>0</v>
      </c>
      <c r="I385" s="643">
        <f>IFERROR(VLOOKUP($C385,'4. PY Ending Balances'!$C:$J,7,FALSE),0)-IFERROR(VLOOKUP($C385,'1. Rpt 18s (non-CSU)'!$H:$T,12,FALSE),0)</f>
        <v>0</v>
      </c>
      <c r="J385" s="648">
        <f>IFERROR(VLOOKUP($C385,'4. PY Ending Balances'!$C:$J,8,FALSE),0)-IFERROR(VLOOKUP($C385,'1. Rpt 18s (non-CSU)'!$H:$T,13,FALSE),0)</f>
        <v>0</v>
      </c>
    </row>
    <row r="386" spans="1:10" x14ac:dyDescent="0.2">
      <c r="A386" s="276" t="s">
        <v>393</v>
      </c>
      <c r="B386" s="275" t="s">
        <v>394</v>
      </c>
      <c r="C386" s="263" t="s">
        <v>6058</v>
      </c>
      <c r="D386" s="191">
        <f>IFERROR(VLOOKUP($C386,'4. PY Ending Balances'!$C:$J,2,FALSE),0)-IFERROR(VLOOKUP($C386,'1. Rpt 18s (non-CSU)'!$H:$T,7,FALSE),0)</f>
        <v>0</v>
      </c>
      <c r="E386" s="191">
        <f>IFERROR(VLOOKUP($C386,'4. PY Ending Balances'!$C:$J,3,FALSE),0)-IFERROR(VLOOKUP($C386,'1. Rpt 18s (non-CSU)'!$H:$T,8,FALSE),0)</f>
        <v>0</v>
      </c>
      <c r="F386" s="191">
        <f>IFERROR(VLOOKUP($C386,'4. PY Ending Balances'!$C:$J,4,FALSE),0)-IFERROR(VLOOKUP($C386,'1. Rpt 18s (non-CSU)'!$H:$T,9,FALSE),0)</f>
        <v>0</v>
      </c>
      <c r="G386" s="192">
        <f>IFERROR(VLOOKUP($C386,'4. PY Ending Balances'!$C:$J,5,FALSE),0)-IFERROR(VLOOKUP($C386,'1. Rpt 18s (non-CSU)'!$H:$T,10,FALSE),0)</f>
        <v>0</v>
      </c>
      <c r="H386" s="643">
        <f>IFERROR(VLOOKUP($C386,'4. PY Ending Balances'!$C:$J,6,FALSE),0)-IFERROR(VLOOKUP($C386,'1. Rpt 18s (non-CSU)'!$H:$T,11,FALSE),0)</f>
        <v>0</v>
      </c>
      <c r="I386" s="643">
        <f>IFERROR(VLOOKUP($C386,'4. PY Ending Balances'!$C:$J,7,FALSE),0)-IFERROR(VLOOKUP($C386,'1. Rpt 18s (non-CSU)'!$H:$T,12,FALSE),0)</f>
        <v>0</v>
      </c>
      <c r="J386" s="648">
        <f>IFERROR(VLOOKUP($C386,'4. PY Ending Balances'!$C:$J,8,FALSE),0)-IFERROR(VLOOKUP($C386,'1. Rpt 18s (non-CSU)'!$H:$T,13,FALSE),0)</f>
        <v>0</v>
      </c>
    </row>
    <row r="387" spans="1:10" x14ac:dyDescent="0.2">
      <c r="A387" s="276" t="s">
        <v>393</v>
      </c>
      <c r="B387" s="275" t="s">
        <v>63</v>
      </c>
      <c r="C387" s="263" t="s">
        <v>6059</v>
      </c>
      <c r="D387" s="191">
        <f>IFERROR(VLOOKUP($C387,'4. PY Ending Balances'!$C:$J,2,FALSE),0)-IFERROR(VLOOKUP($C387,'1. Rpt 18s (non-CSU)'!$H:$T,7,FALSE),0)</f>
        <v>0</v>
      </c>
      <c r="E387" s="191">
        <f>IFERROR(VLOOKUP($C387,'4. PY Ending Balances'!$C:$J,3,FALSE),0)-IFERROR(VLOOKUP($C387,'1. Rpt 18s (non-CSU)'!$H:$T,8,FALSE),0)</f>
        <v>0</v>
      </c>
      <c r="F387" s="191">
        <f>IFERROR(VLOOKUP($C387,'4. PY Ending Balances'!$C:$J,4,FALSE),0)-IFERROR(VLOOKUP($C387,'1. Rpt 18s (non-CSU)'!$H:$T,9,FALSE),0)</f>
        <v>0</v>
      </c>
      <c r="G387" s="192">
        <f>IFERROR(VLOOKUP($C387,'4. PY Ending Balances'!$C:$J,5,FALSE),0)-IFERROR(VLOOKUP($C387,'1. Rpt 18s (non-CSU)'!$H:$T,10,FALSE),0)</f>
        <v>0</v>
      </c>
      <c r="H387" s="643">
        <f>IFERROR(VLOOKUP($C387,'4. PY Ending Balances'!$C:$J,6,FALSE),0)-IFERROR(VLOOKUP($C387,'1. Rpt 18s (non-CSU)'!$H:$T,11,FALSE),0)</f>
        <v>0</v>
      </c>
      <c r="I387" s="643">
        <f>IFERROR(VLOOKUP($C387,'4. PY Ending Balances'!$C:$J,7,FALSE),0)-IFERROR(VLOOKUP($C387,'1. Rpt 18s (non-CSU)'!$H:$T,12,FALSE),0)</f>
        <v>0</v>
      </c>
      <c r="J387" s="648">
        <f>IFERROR(VLOOKUP($C387,'4. PY Ending Balances'!$C:$J,8,FALSE),0)-IFERROR(VLOOKUP($C387,'1. Rpt 18s (non-CSU)'!$H:$T,13,FALSE),0)</f>
        <v>0</v>
      </c>
    </row>
    <row r="388" spans="1:10" x14ac:dyDescent="0.2">
      <c r="A388" s="276" t="s">
        <v>395</v>
      </c>
      <c r="B388" s="275" t="s">
        <v>396</v>
      </c>
      <c r="C388" s="263" t="s">
        <v>6060</v>
      </c>
      <c r="D388" s="191">
        <f>IFERROR(VLOOKUP($C388,'4. PY Ending Balances'!$C:$J,2,FALSE),0)-IFERROR(VLOOKUP($C388,'1. Rpt 18s (non-CSU)'!$H:$T,7,FALSE),0)</f>
        <v>0</v>
      </c>
      <c r="E388" s="191">
        <f>IFERROR(VLOOKUP($C388,'4. PY Ending Balances'!$C:$J,3,FALSE),0)-IFERROR(VLOOKUP($C388,'1. Rpt 18s (non-CSU)'!$H:$T,8,FALSE),0)</f>
        <v>-718374.03</v>
      </c>
      <c r="F388" s="191">
        <f>IFERROR(VLOOKUP($C388,'4. PY Ending Balances'!$C:$J,4,FALSE),0)-IFERROR(VLOOKUP($C388,'1. Rpt 18s (non-CSU)'!$H:$T,9,FALSE),0)</f>
        <v>0</v>
      </c>
      <c r="G388" s="192">
        <f>IFERROR(VLOOKUP($C388,'4. PY Ending Balances'!$C:$J,5,FALSE),0)-IFERROR(VLOOKUP($C388,'1. Rpt 18s (non-CSU)'!$H:$T,10,FALSE),0)</f>
        <v>0</v>
      </c>
      <c r="H388" s="643">
        <f>IFERROR(VLOOKUP($C388,'4. PY Ending Balances'!$C:$J,6,FALSE),0)-IFERROR(VLOOKUP($C388,'1. Rpt 18s (non-CSU)'!$H:$T,11,FALSE),0)</f>
        <v>0</v>
      </c>
      <c r="I388" s="643">
        <f>IFERROR(VLOOKUP($C388,'4. PY Ending Balances'!$C:$J,7,FALSE),0)-IFERROR(VLOOKUP($C388,'1. Rpt 18s (non-CSU)'!$H:$T,12,FALSE),0)</f>
        <v>0</v>
      </c>
      <c r="J388" s="648">
        <f>IFERROR(VLOOKUP($C388,'4. PY Ending Balances'!$C:$J,8,FALSE),0)-IFERROR(VLOOKUP($C388,'1. Rpt 18s (non-CSU)'!$H:$T,13,FALSE),0)</f>
        <v>-718374.03</v>
      </c>
    </row>
    <row r="389" spans="1:10" x14ac:dyDescent="0.2">
      <c r="A389" s="276" t="s">
        <v>397</v>
      </c>
      <c r="B389" s="275" t="s">
        <v>13</v>
      </c>
      <c r="C389" s="263" t="s">
        <v>6061</v>
      </c>
      <c r="D389" s="191">
        <f>IFERROR(VLOOKUP($C389,'4. PY Ending Balances'!$C:$J,2,FALSE),0)-IFERROR(VLOOKUP($C389,'1. Rpt 18s (non-CSU)'!$H:$T,7,FALSE),0)</f>
        <v>0</v>
      </c>
      <c r="E389" s="191">
        <f>IFERROR(VLOOKUP($C389,'4. PY Ending Balances'!$C:$J,3,FALSE),0)-IFERROR(VLOOKUP($C389,'1. Rpt 18s (non-CSU)'!$H:$T,8,FALSE),0)</f>
        <v>0</v>
      </c>
      <c r="F389" s="191">
        <f>IFERROR(VLOOKUP($C389,'4. PY Ending Balances'!$C:$J,4,FALSE),0)-IFERROR(VLOOKUP($C389,'1. Rpt 18s (non-CSU)'!$H:$T,9,FALSE),0)</f>
        <v>0</v>
      </c>
      <c r="G389" s="192">
        <f>IFERROR(VLOOKUP($C389,'4. PY Ending Balances'!$C:$J,5,FALSE),0)-IFERROR(VLOOKUP($C389,'1. Rpt 18s (non-CSU)'!$H:$T,10,FALSE),0)</f>
        <v>0</v>
      </c>
      <c r="H389" s="643">
        <f>IFERROR(VLOOKUP($C389,'4. PY Ending Balances'!$C:$J,6,FALSE),0)-IFERROR(VLOOKUP($C389,'1. Rpt 18s (non-CSU)'!$H:$T,11,FALSE),0)</f>
        <v>0</v>
      </c>
      <c r="I389" s="643">
        <f>IFERROR(VLOOKUP($C389,'4. PY Ending Balances'!$C:$J,7,FALSE),0)-IFERROR(VLOOKUP($C389,'1. Rpt 18s (non-CSU)'!$H:$T,12,FALSE),0)</f>
        <v>0</v>
      </c>
      <c r="J389" s="648">
        <f>IFERROR(VLOOKUP($C389,'4. PY Ending Balances'!$C:$J,8,FALSE),0)-IFERROR(VLOOKUP($C389,'1. Rpt 18s (non-CSU)'!$H:$T,13,FALSE),0)</f>
        <v>0</v>
      </c>
    </row>
    <row r="390" spans="1:10" x14ac:dyDescent="0.2">
      <c r="A390" s="276" t="s">
        <v>397</v>
      </c>
      <c r="B390" s="275" t="s">
        <v>398</v>
      </c>
      <c r="C390" s="263" t="s">
        <v>6062</v>
      </c>
      <c r="D390" s="191">
        <f>IFERROR(VLOOKUP($C390,'4. PY Ending Balances'!$C:$J,2,FALSE),0)-IFERROR(VLOOKUP($C390,'1. Rpt 18s (non-CSU)'!$H:$T,7,FALSE),0)</f>
        <v>0</v>
      </c>
      <c r="E390" s="191">
        <f>IFERROR(VLOOKUP($C390,'4. PY Ending Balances'!$C:$J,3,FALSE),0)-IFERROR(VLOOKUP($C390,'1. Rpt 18s (non-CSU)'!$H:$T,8,FALSE),0)</f>
        <v>0</v>
      </c>
      <c r="F390" s="191">
        <f>IFERROR(VLOOKUP($C390,'4. PY Ending Balances'!$C:$J,4,FALSE),0)-IFERROR(VLOOKUP($C390,'1. Rpt 18s (non-CSU)'!$H:$T,9,FALSE),0)</f>
        <v>0</v>
      </c>
      <c r="G390" s="192">
        <f>IFERROR(VLOOKUP($C390,'4. PY Ending Balances'!$C:$J,5,FALSE),0)-IFERROR(VLOOKUP($C390,'1. Rpt 18s (non-CSU)'!$H:$T,10,FALSE),0)</f>
        <v>0</v>
      </c>
      <c r="H390" s="643">
        <f>IFERROR(VLOOKUP($C390,'4. PY Ending Balances'!$C:$J,6,FALSE),0)-IFERROR(VLOOKUP($C390,'1. Rpt 18s (non-CSU)'!$H:$T,11,FALSE),0)</f>
        <v>0</v>
      </c>
      <c r="I390" s="643">
        <f>IFERROR(VLOOKUP($C390,'4. PY Ending Balances'!$C:$J,7,FALSE),0)-IFERROR(VLOOKUP($C390,'1. Rpt 18s (non-CSU)'!$H:$T,12,FALSE),0)</f>
        <v>0</v>
      </c>
      <c r="J390" s="648">
        <f>IFERROR(VLOOKUP($C390,'4. PY Ending Balances'!$C:$J,8,FALSE),0)-IFERROR(VLOOKUP($C390,'1. Rpt 18s (non-CSU)'!$H:$T,13,FALSE),0)</f>
        <v>0</v>
      </c>
    </row>
    <row r="391" spans="1:10" x14ac:dyDescent="0.2">
      <c r="A391" s="276" t="s">
        <v>397</v>
      </c>
      <c r="B391" s="275" t="s">
        <v>399</v>
      </c>
      <c r="C391" s="263" t="s">
        <v>6063</v>
      </c>
      <c r="D391" s="191">
        <f>IFERROR(VLOOKUP($C391,'4. PY Ending Balances'!$C:$J,2,FALSE),0)-IFERROR(VLOOKUP($C391,'1. Rpt 18s (non-CSU)'!$H:$T,7,FALSE),0)</f>
        <v>0</v>
      </c>
      <c r="E391" s="191">
        <f>IFERROR(VLOOKUP($C391,'4. PY Ending Balances'!$C:$J,3,FALSE),0)-IFERROR(VLOOKUP($C391,'1. Rpt 18s (non-CSU)'!$H:$T,8,FALSE),0)</f>
        <v>0</v>
      </c>
      <c r="F391" s="191">
        <f>IFERROR(VLOOKUP($C391,'4. PY Ending Balances'!$C:$J,4,FALSE),0)-IFERROR(VLOOKUP($C391,'1. Rpt 18s (non-CSU)'!$H:$T,9,FALSE),0)</f>
        <v>0</v>
      </c>
      <c r="G391" s="192">
        <f>IFERROR(VLOOKUP($C391,'4. PY Ending Balances'!$C:$J,5,FALSE),0)-IFERROR(VLOOKUP($C391,'1. Rpt 18s (non-CSU)'!$H:$T,10,FALSE),0)</f>
        <v>0</v>
      </c>
      <c r="H391" s="643">
        <f>IFERROR(VLOOKUP($C391,'4. PY Ending Balances'!$C:$J,6,FALSE),0)-IFERROR(VLOOKUP($C391,'1. Rpt 18s (non-CSU)'!$H:$T,11,FALSE),0)</f>
        <v>0</v>
      </c>
      <c r="I391" s="643">
        <f>IFERROR(VLOOKUP($C391,'4. PY Ending Balances'!$C:$J,7,FALSE),0)-IFERROR(VLOOKUP($C391,'1. Rpt 18s (non-CSU)'!$H:$T,12,FALSE),0)</f>
        <v>0</v>
      </c>
      <c r="J391" s="648">
        <f>IFERROR(VLOOKUP($C391,'4. PY Ending Balances'!$C:$J,8,FALSE),0)-IFERROR(VLOOKUP($C391,'1. Rpt 18s (non-CSU)'!$H:$T,13,FALSE),0)</f>
        <v>0</v>
      </c>
    </row>
    <row r="392" spans="1:10" x14ac:dyDescent="0.2">
      <c r="A392" s="276" t="s">
        <v>397</v>
      </c>
      <c r="B392" s="275" t="s">
        <v>400</v>
      </c>
      <c r="C392" s="263" t="s">
        <v>6064</v>
      </c>
      <c r="D392" s="191">
        <f>IFERROR(VLOOKUP($C392,'4. PY Ending Balances'!$C:$J,2,FALSE),0)-IFERROR(VLOOKUP($C392,'1. Rpt 18s (non-CSU)'!$H:$T,7,FALSE),0)</f>
        <v>0</v>
      </c>
      <c r="E392" s="191">
        <f>IFERROR(VLOOKUP($C392,'4. PY Ending Balances'!$C:$J,3,FALSE),0)-IFERROR(VLOOKUP($C392,'1. Rpt 18s (non-CSU)'!$H:$T,8,FALSE),0)</f>
        <v>0</v>
      </c>
      <c r="F392" s="191">
        <f>IFERROR(VLOOKUP($C392,'4. PY Ending Balances'!$C:$J,4,FALSE),0)-IFERROR(VLOOKUP($C392,'1. Rpt 18s (non-CSU)'!$H:$T,9,FALSE),0)</f>
        <v>0</v>
      </c>
      <c r="G392" s="192">
        <f>IFERROR(VLOOKUP($C392,'4. PY Ending Balances'!$C:$J,5,FALSE),0)-IFERROR(VLOOKUP($C392,'1. Rpt 18s (non-CSU)'!$H:$T,10,FALSE),0)</f>
        <v>0</v>
      </c>
      <c r="H392" s="643">
        <f>IFERROR(VLOOKUP($C392,'4. PY Ending Balances'!$C:$J,6,FALSE),0)-IFERROR(VLOOKUP($C392,'1. Rpt 18s (non-CSU)'!$H:$T,11,FALSE),0)</f>
        <v>0</v>
      </c>
      <c r="I392" s="643">
        <f>IFERROR(VLOOKUP($C392,'4. PY Ending Balances'!$C:$J,7,FALSE),0)-IFERROR(VLOOKUP($C392,'1. Rpt 18s (non-CSU)'!$H:$T,12,FALSE),0)</f>
        <v>0</v>
      </c>
      <c r="J392" s="648">
        <f>IFERROR(VLOOKUP($C392,'4. PY Ending Balances'!$C:$J,8,FALSE),0)-IFERROR(VLOOKUP($C392,'1. Rpt 18s (non-CSU)'!$H:$T,13,FALSE),0)</f>
        <v>0</v>
      </c>
    </row>
    <row r="393" spans="1:10" x14ac:dyDescent="0.2">
      <c r="A393" s="276" t="s">
        <v>397</v>
      </c>
      <c r="B393" s="275" t="s">
        <v>401</v>
      </c>
      <c r="C393" s="263" t="s">
        <v>6065</v>
      </c>
      <c r="D393" s="191">
        <f>IFERROR(VLOOKUP($C393,'4. PY Ending Balances'!$C:$J,2,FALSE),0)-IFERROR(VLOOKUP($C393,'1. Rpt 18s (non-CSU)'!$H:$T,7,FALSE),0)</f>
        <v>0</v>
      </c>
      <c r="E393" s="191">
        <f>IFERROR(VLOOKUP($C393,'4. PY Ending Balances'!$C:$J,3,FALSE),0)-IFERROR(VLOOKUP($C393,'1. Rpt 18s (non-CSU)'!$H:$T,8,FALSE),0)</f>
        <v>0</v>
      </c>
      <c r="F393" s="191">
        <f>IFERROR(VLOOKUP($C393,'4. PY Ending Balances'!$C:$J,4,FALSE),0)-IFERROR(VLOOKUP($C393,'1. Rpt 18s (non-CSU)'!$H:$T,9,FALSE),0)</f>
        <v>0</v>
      </c>
      <c r="G393" s="192">
        <f>IFERROR(VLOOKUP($C393,'4. PY Ending Balances'!$C:$J,5,FALSE),0)-IFERROR(VLOOKUP($C393,'1. Rpt 18s (non-CSU)'!$H:$T,10,FALSE),0)</f>
        <v>0</v>
      </c>
      <c r="H393" s="643">
        <f>IFERROR(VLOOKUP($C393,'4. PY Ending Balances'!$C:$J,6,FALSE),0)-IFERROR(VLOOKUP($C393,'1. Rpt 18s (non-CSU)'!$H:$T,11,FALSE),0)</f>
        <v>0</v>
      </c>
      <c r="I393" s="643">
        <f>IFERROR(VLOOKUP($C393,'4. PY Ending Balances'!$C:$J,7,FALSE),0)-IFERROR(VLOOKUP($C393,'1. Rpt 18s (non-CSU)'!$H:$T,12,FALSE),0)</f>
        <v>0</v>
      </c>
      <c r="J393" s="648">
        <f>IFERROR(VLOOKUP($C393,'4. PY Ending Balances'!$C:$J,8,FALSE),0)-IFERROR(VLOOKUP($C393,'1. Rpt 18s (non-CSU)'!$H:$T,13,FALSE),0)</f>
        <v>0</v>
      </c>
    </row>
    <row r="394" spans="1:10" x14ac:dyDescent="0.2">
      <c r="A394" s="275" t="s">
        <v>397</v>
      </c>
      <c r="B394" s="275" t="s">
        <v>402</v>
      </c>
      <c r="C394" s="263" t="s">
        <v>6066</v>
      </c>
      <c r="D394" s="191">
        <f>IFERROR(VLOOKUP($C394,'4. PY Ending Balances'!$C:$J,2,FALSE),0)-IFERROR(VLOOKUP($C394,'1. Rpt 18s (non-CSU)'!$H:$T,7,FALSE),0)</f>
        <v>0</v>
      </c>
      <c r="E394" s="191">
        <f>IFERROR(VLOOKUP($C394,'4. PY Ending Balances'!$C:$J,3,FALSE),0)-IFERROR(VLOOKUP($C394,'1. Rpt 18s (non-CSU)'!$H:$T,8,FALSE),0)</f>
        <v>0</v>
      </c>
      <c r="F394" s="191">
        <f>IFERROR(VLOOKUP($C394,'4. PY Ending Balances'!$C:$J,4,FALSE),0)-IFERROR(VLOOKUP($C394,'1. Rpt 18s (non-CSU)'!$H:$T,9,FALSE),0)</f>
        <v>0</v>
      </c>
      <c r="G394" s="192">
        <f>IFERROR(VLOOKUP($C394,'4. PY Ending Balances'!$C:$J,5,FALSE),0)-IFERROR(VLOOKUP($C394,'1. Rpt 18s (non-CSU)'!$H:$T,10,FALSE),0)</f>
        <v>0</v>
      </c>
      <c r="H394" s="643">
        <f>IFERROR(VLOOKUP($C394,'4. PY Ending Balances'!$C:$J,6,FALSE),0)-IFERROR(VLOOKUP($C394,'1. Rpt 18s (non-CSU)'!$H:$T,11,FALSE),0)</f>
        <v>0</v>
      </c>
      <c r="I394" s="643">
        <f>IFERROR(VLOOKUP($C394,'4. PY Ending Balances'!$C:$J,7,FALSE),0)-IFERROR(VLOOKUP($C394,'1. Rpt 18s (non-CSU)'!$H:$T,12,FALSE),0)</f>
        <v>0</v>
      </c>
      <c r="J394" s="648">
        <f>IFERROR(VLOOKUP($C394,'4. PY Ending Balances'!$C:$J,8,FALSE),0)-IFERROR(VLOOKUP($C394,'1. Rpt 18s (non-CSU)'!$H:$T,13,FALSE),0)</f>
        <v>0</v>
      </c>
    </row>
    <row r="395" spans="1:10" x14ac:dyDescent="0.2">
      <c r="A395" s="32" t="s">
        <v>397</v>
      </c>
      <c r="B395" s="32" t="s">
        <v>63</v>
      </c>
      <c r="C395" s="263" t="s">
        <v>6067</v>
      </c>
      <c r="D395" s="191">
        <f>IFERROR(VLOOKUP($C395,'4. PY Ending Balances'!$C:$J,2,FALSE),0)-IFERROR(VLOOKUP($C395,'1. Rpt 18s (non-CSU)'!$H:$T,7,FALSE),0)</f>
        <v>0</v>
      </c>
      <c r="E395" s="191">
        <f>IFERROR(VLOOKUP($C395,'4. PY Ending Balances'!$C:$J,3,FALSE),0)-IFERROR(VLOOKUP($C395,'1. Rpt 18s (non-CSU)'!$H:$T,8,FALSE),0)</f>
        <v>0</v>
      </c>
      <c r="F395" s="191">
        <f>IFERROR(VLOOKUP($C395,'4. PY Ending Balances'!$C:$J,4,FALSE),0)-IFERROR(VLOOKUP($C395,'1. Rpt 18s (non-CSU)'!$H:$T,9,FALSE),0)</f>
        <v>0</v>
      </c>
      <c r="G395" s="192">
        <f>IFERROR(VLOOKUP($C395,'4. PY Ending Balances'!$C:$J,5,FALSE),0)-IFERROR(VLOOKUP($C395,'1. Rpt 18s (non-CSU)'!$H:$T,10,FALSE),0)</f>
        <v>0</v>
      </c>
      <c r="H395" s="643">
        <f>IFERROR(VLOOKUP($C395,'4. PY Ending Balances'!$C:$J,6,FALSE),0)-IFERROR(VLOOKUP($C395,'1. Rpt 18s (non-CSU)'!$H:$T,11,FALSE),0)</f>
        <v>0</v>
      </c>
      <c r="I395" s="643">
        <f>IFERROR(VLOOKUP($C395,'4. PY Ending Balances'!$C:$J,7,FALSE),0)-IFERROR(VLOOKUP($C395,'1. Rpt 18s (non-CSU)'!$H:$T,12,FALSE),0)</f>
        <v>0</v>
      </c>
      <c r="J395" s="648">
        <f>IFERROR(VLOOKUP($C395,'4. PY Ending Balances'!$C:$J,8,FALSE),0)-IFERROR(VLOOKUP($C395,'1. Rpt 18s (non-CSU)'!$H:$T,13,FALSE),0)</f>
        <v>0</v>
      </c>
    </row>
    <row r="396" spans="1:10" x14ac:dyDescent="0.2">
      <c r="A396" s="34" t="s">
        <v>397</v>
      </c>
      <c r="B396" s="32" t="s">
        <v>403</v>
      </c>
      <c r="C396" s="263" t="s">
        <v>6068</v>
      </c>
      <c r="D396" s="191">
        <f>IFERROR(VLOOKUP($C396,'4. PY Ending Balances'!$C:$J,2,FALSE),0)-IFERROR(VLOOKUP($C396,'1. Rpt 18s (non-CSU)'!$H:$T,7,FALSE),0)</f>
        <v>0</v>
      </c>
      <c r="E396" s="191">
        <f>IFERROR(VLOOKUP($C396,'4. PY Ending Balances'!$C:$J,3,FALSE),0)-IFERROR(VLOOKUP($C396,'1. Rpt 18s (non-CSU)'!$H:$T,8,FALSE),0)</f>
        <v>0</v>
      </c>
      <c r="F396" s="191">
        <f>IFERROR(VLOOKUP($C396,'4. PY Ending Balances'!$C:$J,4,FALSE),0)-IFERROR(VLOOKUP($C396,'1. Rpt 18s (non-CSU)'!$H:$T,9,FALSE),0)</f>
        <v>0</v>
      </c>
      <c r="G396" s="192">
        <f>IFERROR(VLOOKUP($C396,'4. PY Ending Balances'!$C:$J,5,FALSE),0)-IFERROR(VLOOKUP($C396,'1. Rpt 18s (non-CSU)'!$H:$T,10,FALSE),0)</f>
        <v>0</v>
      </c>
      <c r="H396" s="643">
        <f>IFERROR(VLOOKUP($C396,'4. PY Ending Balances'!$C:$J,6,FALSE),0)-IFERROR(VLOOKUP($C396,'1. Rpt 18s (non-CSU)'!$H:$T,11,FALSE),0)</f>
        <v>0</v>
      </c>
      <c r="I396" s="643">
        <f>IFERROR(VLOOKUP($C396,'4. PY Ending Balances'!$C:$J,7,FALSE),0)-IFERROR(VLOOKUP($C396,'1. Rpt 18s (non-CSU)'!$H:$T,12,FALSE),0)</f>
        <v>0</v>
      </c>
      <c r="J396" s="648">
        <f>IFERROR(VLOOKUP($C396,'4. PY Ending Balances'!$C:$J,8,FALSE),0)-IFERROR(VLOOKUP($C396,'1. Rpt 18s (non-CSU)'!$H:$T,13,FALSE),0)</f>
        <v>0</v>
      </c>
    </row>
    <row r="397" spans="1:10" x14ac:dyDescent="0.2">
      <c r="A397" s="275" t="s">
        <v>397</v>
      </c>
      <c r="B397" s="275" t="s">
        <v>118</v>
      </c>
      <c r="C397" s="263" t="s">
        <v>6069</v>
      </c>
      <c r="D397" s="191">
        <f>IFERROR(VLOOKUP($C397,'4. PY Ending Balances'!$C:$J,2,FALSE),0)-IFERROR(VLOOKUP($C397,'1. Rpt 18s (non-CSU)'!$H:$T,7,FALSE),0)</f>
        <v>0</v>
      </c>
      <c r="E397" s="191">
        <f>IFERROR(VLOOKUP($C397,'4. PY Ending Balances'!$C:$J,3,FALSE),0)-IFERROR(VLOOKUP($C397,'1. Rpt 18s (non-CSU)'!$H:$T,8,FALSE),0)</f>
        <v>0</v>
      </c>
      <c r="F397" s="191">
        <f>IFERROR(VLOOKUP($C397,'4. PY Ending Balances'!$C:$J,4,FALSE),0)-IFERROR(VLOOKUP($C397,'1. Rpt 18s (non-CSU)'!$H:$T,9,FALSE),0)</f>
        <v>0</v>
      </c>
      <c r="G397" s="192">
        <f>IFERROR(VLOOKUP($C397,'4. PY Ending Balances'!$C:$J,5,FALSE),0)-IFERROR(VLOOKUP($C397,'1. Rpt 18s (non-CSU)'!$H:$T,10,FALSE),0)</f>
        <v>0</v>
      </c>
      <c r="H397" s="643">
        <f>IFERROR(VLOOKUP($C397,'4. PY Ending Balances'!$C:$J,6,FALSE),0)-IFERROR(VLOOKUP($C397,'1. Rpt 18s (non-CSU)'!$H:$T,11,FALSE),0)</f>
        <v>0</v>
      </c>
      <c r="I397" s="643">
        <f>IFERROR(VLOOKUP($C397,'4. PY Ending Balances'!$C:$J,7,FALSE),0)-IFERROR(VLOOKUP($C397,'1. Rpt 18s (non-CSU)'!$H:$T,12,FALSE),0)</f>
        <v>0</v>
      </c>
      <c r="J397" s="648">
        <f>IFERROR(VLOOKUP($C397,'4. PY Ending Balances'!$C:$J,8,FALSE),0)-IFERROR(VLOOKUP($C397,'1. Rpt 18s (non-CSU)'!$H:$T,13,FALSE),0)</f>
        <v>0</v>
      </c>
    </row>
    <row r="398" spans="1:10" x14ac:dyDescent="0.2">
      <c r="A398" s="276" t="s">
        <v>397</v>
      </c>
      <c r="B398" s="276" t="s">
        <v>404</v>
      </c>
      <c r="C398" s="263" t="s">
        <v>6070</v>
      </c>
      <c r="D398" s="191">
        <f>IFERROR(VLOOKUP($C398,'4. PY Ending Balances'!$C:$J,2,FALSE),0)-IFERROR(VLOOKUP($C398,'1. Rpt 18s (non-CSU)'!$H:$T,7,FALSE),0)</f>
        <v>0</v>
      </c>
      <c r="E398" s="191">
        <f>IFERROR(VLOOKUP($C398,'4. PY Ending Balances'!$C:$J,3,FALSE),0)-IFERROR(VLOOKUP($C398,'1. Rpt 18s (non-CSU)'!$H:$T,8,FALSE),0)</f>
        <v>0</v>
      </c>
      <c r="F398" s="191">
        <f>IFERROR(VLOOKUP($C398,'4. PY Ending Balances'!$C:$J,4,FALSE),0)-IFERROR(VLOOKUP($C398,'1. Rpt 18s (non-CSU)'!$H:$T,9,FALSE),0)</f>
        <v>0</v>
      </c>
      <c r="G398" s="192">
        <f>IFERROR(VLOOKUP($C398,'4. PY Ending Balances'!$C:$J,5,FALSE),0)-IFERROR(VLOOKUP($C398,'1. Rpt 18s (non-CSU)'!$H:$T,10,FALSE),0)</f>
        <v>0</v>
      </c>
      <c r="H398" s="643">
        <f>IFERROR(VLOOKUP($C398,'4. PY Ending Balances'!$C:$J,6,FALSE),0)-IFERROR(VLOOKUP($C398,'1. Rpt 18s (non-CSU)'!$H:$T,11,FALSE),0)</f>
        <v>0</v>
      </c>
      <c r="I398" s="643">
        <f>IFERROR(VLOOKUP($C398,'4. PY Ending Balances'!$C:$J,7,FALSE),0)-IFERROR(VLOOKUP($C398,'1. Rpt 18s (non-CSU)'!$H:$T,12,FALSE),0)</f>
        <v>0</v>
      </c>
      <c r="J398" s="648">
        <f>IFERROR(VLOOKUP($C398,'4. PY Ending Balances'!$C:$J,8,FALSE),0)-IFERROR(VLOOKUP($C398,'1. Rpt 18s (non-CSU)'!$H:$T,13,FALSE),0)</f>
        <v>0</v>
      </c>
    </row>
    <row r="399" spans="1:10" x14ac:dyDescent="0.2">
      <c r="A399" s="276" t="s">
        <v>405</v>
      </c>
      <c r="B399" s="275" t="s">
        <v>13</v>
      </c>
      <c r="C399" s="263" t="s">
        <v>6071</v>
      </c>
      <c r="D399" s="191">
        <f>IFERROR(VLOOKUP($C399,'4. PY Ending Balances'!$C:$J,2,FALSE),0)-IFERROR(VLOOKUP($C399,'1. Rpt 18s (non-CSU)'!$H:$T,7,FALSE),0)</f>
        <v>0</v>
      </c>
      <c r="E399" s="191">
        <f>IFERROR(VLOOKUP($C399,'4. PY Ending Balances'!$C:$J,3,FALSE),0)-IFERROR(VLOOKUP($C399,'1. Rpt 18s (non-CSU)'!$H:$T,8,FALSE),0)</f>
        <v>0</v>
      </c>
      <c r="F399" s="191">
        <f>IFERROR(VLOOKUP($C399,'4. PY Ending Balances'!$C:$J,4,FALSE),0)-IFERROR(VLOOKUP($C399,'1. Rpt 18s (non-CSU)'!$H:$T,9,FALSE),0)</f>
        <v>0</v>
      </c>
      <c r="G399" s="192">
        <f>IFERROR(VLOOKUP($C399,'4. PY Ending Balances'!$C:$J,5,FALSE),0)-IFERROR(VLOOKUP($C399,'1. Rpt 18s (non-CSU)'!$H:$T,10,FALSE),0)</f>
        <v>0</v>
      </c>
      <c r="H399" s="643">
        <f>IFERROR(VLOOKUP($C399,'4. PY Ending Balances'!$C:$J,6,FALSE),0)-IFERROR(VLOOKUP($C399,'1. Rpt 18s (non-CSU)'!$H:$T,11,FALSE),0)</f>
        <v>0</v>
      </c>
      <c r="I399" s="643">
        <f>IFERROR(VLOOKUP($C399,'4. PY Ending Balances'!$C:$J,7,FALSE),0)-IFERROR(VLOOKUP($C399,'1. Rpt 18s (non-CSU)'!$H:$T,12,FALSE),0)</f>
        <v>0</v>
      </c>
      <c r="J399" s="648">
        <f>IFERROR(VLOOKUP($C399,'4. PY Ending Balances'!$C:$J,8,FALSE),0)-IFERROR(VLOOKUP($C399,'1. Rpt 18s (non-CSU)'!$H:$T,13,FALSE),0)</f>
        <v>0</v>
      </c>
    </row>
    <row r="400" spans="1:10" x14ac:dyDescent="0.2">
      <c r="A400" s="276" t="s">
        <v>405</v>
      </c>
      <c r="B400" s="275" t="s">
        <v>406</v>
      </c>
      <c r="C400" s="263" t="s">
        <v>6072</v>
      </c>
      <c r="D400" s="191">
        <f>IFERROR(VLOOKUP($C400,'4. PY Ending Balances'!$C:$J,2,FALSE),0)-IFERROR(VLOOKUP($C400,'1. Rpt 18s (non-CSU)'!$H:$T,7,FALSE),0)</f>
        <v>0</v>
      </c>
      <c r="E400" s="191">
        <f>IFERROR(VLOOKUP($C400,'4. PY Ending Balances'!$C:$J,3,FALSE),0)-IFERROR(VLOOKUP($C400,'1. Rpt 18s (non-CSU)'!$H:$T,8,FALSE),0)</f>
        <v>0</v>
      </c>
      <c r="F400" s="191">
        <f>IFERROR(VLOOKUP($C400,'4. PY Ending Balances'!$C:$J,4,FALSE),0)-IFERROR(VLOOKUP($C400,'1. Rpt 18s (non-CSU)'!$H:$T,9,FALSE),0)</f>
        <v>0</v>
      </c>
      <c r="G400" s="192">
        <f>IFERROR(VLOOKUP($C400,'4. PY Ending Balances'!$C:$J,5,FALSE),0)-IFERROR(VLOOKUP($C400,'1. Rpt 18s (non-CSU)'!$H:$T,10,FALSE),0)</f>
        <v>0</v>
      </c>
      <c r="H400" s="643">
        <f>IFERROR(VLOOKUP($C400,'4. PY Ending Balances'!$C:$J,6,FALSE),0)-IFERROR(VLOOKUP($C400,'1. Rpt 18s (non-CSU)'!$H:$T,11,FALSE),0)</f>
        <v>0</v>
      </c>
      <c r="I400" s="643">
        <f>IFERROR(VLOOKUP($C400,'4. PY Ending Balances'!$C:$J,7,FALSE),0)-IFERROR(VLOOKUP($C400,'1. Rpt 18s (non-CSU)'!$H:$T,12,FALSE),0)</f>
        <v>0</v>
      </c>
      <c r="J400" s="648">
        <f>IFERROR(VLOOKUP($C400,'4. PY Ending Balances'!$C:$J,8,FALSE),0)-IFERROR(VLOOKUP($C400,'1. Rpt 18s (non-CSU)'!$H:$T,13,FALSE),0)</f>
        <v>0</v>
      </c>
    </row>
    <row r="401" spans="1:10" x14ac:dyDescent="0.2">
      <c r="A401" s="276" t="s">
        <v>405</v>
      </c>
      <c r="B401" s="275" t="s">
        <v>142</v>
      </c>
      <c r="C401" s="263" t="s">
        <v>6073</v>
      </c>
      <c r="D401" s="191">
        <f>IFERROR(VLOOKUP($C401,'4. PY Ending Balances'!$C:$J,2,FALSE),0)-IFERROR(VLOOKUP($C401,'1. Rpt 18s (non-CSU)'!$H:$T,7,FALSE),0)</f>
        <v>0</v>
      </c>
      <c r="E401" s="191">
        <f>IFERROR(VLOOKUP($C401,'4. PY Ending Balances'!$C:$J,3,FALSE),0)-IFERROR(VLOOKUP($C401,'1. Rpt 18s (non-CSU)'!$H:$T,8,FALSE),0)</f>
        <v>0</v>
      </c>
      <c r="F401" s="191">
        <f>IFERROR(VLOOKUP($C401,'4. PY Ending Balances'!$C:$J,4,FALSE),0)-IFERROR(VLOOKUP($C401,'1. Rpt 18s (non-CSU)'!$H:$T,9,FALSE),0)</f>
        <v>0</v>
      </c>
      <c r="G401" s="192">
        <f>IFERROR(VLOOKUP($C401,'4. PY Ending Balances'!$C:$J,5,FALSE),0)-IFERROR(VLOOKUP($C401,'1. Rpt 18s (non-CSU)'!$H:$T,10,FALSE),0)</f>
        <v>0</v>
      </c>
      <c r="H401" s="643">
        <f>IFERROR(VLOOKUP($C401,'4. PY Ending Balances'!$C:$J,6,FALSE),0)-IFERROR(VLOOKUP($C401,'1. Rpt 18s (non-CSU)'!$H:$T,11,FALSE),0)</f>
        <v>0</v>
      </c>
      <c r="I401" s="643">
        <f>IFERROR(VLOOKUP($C401,'4. PY Ending Balances'!$C:$J,7,FALSE),0)-IFERROR(VLOOKUP($C401,'1. Rpt 18s (non-CSU)'!$H:$T,12,FALSE),0)</f>
        <v>0</v>
      </c>
      <c r="J401" s="648">
        <f>IFERROR(VLOOKUP($C401,'4. PY Ending Balances'!$C:$J,8,FALSE),0)-IFERROR(VLOOKUP($C401,'1. Rpt 18s (non-CSU)'!$H:$T,13,FALSE),0)</f>
        <v>0</v>
      </c>
    </row>
    <row r="402" spans="1:10" x14ac:dyDescent="0.2">
      <c r="A402" s="276" t="s">
        <v>405</v>
      </c>
      <c r="B402" s="275" t="s">
        <v>129</v>
      </c>
      <c r="C402" s="263" t="s">
        <v>6074</v>
      </c>
      <c r="D402" s="191">
        <f>IFERROR(VLOOKUP($C402,'4. PY Ending Balances'!$C:$J,2,FALSE),0)-IFERROR(VLOOKUP($C402,'1. Rpt 18s (non-CSU)'!$H:$T,7,FALSE),0)</f>
        <v>0</v>
      </c>
      <c r="E402" s="191">
        <f>IFERROR(VLOOKUP($C402,'4. PY Ending Balances'!$C:$J,3,FALSE),0)-IFERROR(VLOOKUP($C402,'1. Rpt 18s (non-CSU)'!$H:$T,8,FALSE),0)</f>
        <v>0</v>
      </c>
      <c r="F402" s="191">
        <f>IFERROR(VLOOKUP($C402,'4. PY Ending Balances'!$C:$J,4,FALSE),0)-IFERROR(VLOOKUP($C402,'1. Rpt 18s (non-CSU)'!$H:$T,9,FALSE),0)</f>
        <v>0</v>
      </c>
      <c r="G402" s="192">
        <f>IFERROR(VLOOKUP($C402,'4. PY Ending Balances'!$C:$J,5,FALSE),0)-IFERROR(VLOOKUP($C402,'1. Rpt 18s (non-CSU)'!$H:$T,10,FALSE),0)</f>
        <v>0</v>
      </c>
      <c r="H402" s="643">
        <f>IFERROR(VLOOKUP($C402,'4. PY Ending Balances'!$C:$J,6,FALSE),0)-IFERROR(VLOOKUP($C402,'1. Rpt 18s (non-CSU)'!$H:$T,11,FALSE),0)</f>
        <v>0</v>
      </c>
      <c r="I402" s="643">
        <f>IFERROR(VLOOKUP($C402,'4. PY Ending Balances'!$C:$J,7,FALSE),0)-IFERROR(VLOOKUP($C402,'1. Rpt 18s (non-CSU)'!$H:$T,12,FALSE),0)</f>
        <v>0</v>
      </c>
      <c r="J402" s="648">
        <f>IFERROR(VLOOKUP($C402,'4. PY Ending Balances'!$C:$J,8,FALSE),0)-IFERROR(VLOOKUP($C402,'1. Rpt 18s (non-CSU)'!$H:$T,13,FALSE),0)</f>
        <v>0</v>
      </c>
    </row>
    <row r="403" spans="1:10" x14ac:dyDescent="0.2">
      <c r="A403" s="276" t="s">
        <v>405</v>
      </c>
      <c r="B403" s="275" t="s">
        <v>407</v>
      </c>
      <c r="C403" s="263" t="s">
        <v>6075</v>
      </c>
      <c r="D403" s="191">
        <f>IFERROR(VLOOKUP($C403,'4. PY Ending Balances'!$C:$J,2,FALSE),0)-IFERROR(VLOOKUP($C403,'1. Rpt 18s (non-CSU)'!$H:$T,7,FALSE),0)</f>
        <v>0</v>
      </c>
      <c r="E403" s="191">
        <f>IFERROR(VLOOKUP($C403,'4. PY Ending Balances'!$C:$J,3,FALSE),0)-IFERROR(VLOOKUP($C403,'1. Rpt 18s (non-CSU)'!$H:$T,8,FALSE),0)</f>
        <v>0</v>
      </c>
      <c r="F403" s="191">
        <f>IFERROR(VLOOKUP($C403,'4. PY Ending Balances'!$C:$J,4,FALSE),0)-IFERROR(VLOOKUP($C403,'1. Rpt 18s (non-CSU)'!$H:$T,9,FALSE),0)</f>
        <v>0</v>
      </c>
      <c r="G403" s="192">
        <f>IFERROR(VLOOKUP($C403,'4. PY Ending Balances'!$C:$J,5,FALSE),0)-IFERROR(VLOOKUP($C403,'1. Rpt 18s (non-CSU)'!$H:$T,10,FALSE),0)</f>
        <v>0</v>
      </c>
      <c r="H403" s="643">
        <f>IFERROR(VLOOKUP($C403,'4. PY Ending Balances'!$C:$J,6,FALSE),0)-IFERROR(VLOOKUP($C403,'1. Rpt 18s (non-CSU)'!$H:$T,11,FALSE),0)</f>
        <v>0</v>
      </c>
      <c r="I403" s="643">
        <f>IFERROR(VLOOKUP($C403,'4. PY Ending Balances'!$C:$J,7,FALSE),0)-IFERROR(VLOOKUP($C403,'1. Rpt 18s (non-CSU)'!$H:$T,12,FALSE),0)</f>
        <v>0</v>
      </c>
      <c r="J403" s="648">
        <f>IFERROR(VLOOKUP($C403,'4. PY Ending Balances'!$C:$J,8,FALSE),0)-IFERROR(VLOOKUP($C403,'1. Rpt 18s (non-CSU)'!$H:$T,13,FALSE),0)</f>
        <v>0</v>
      </c>
    </row>
    <row r="404" spans="1:10" x14ac:dyDescent="0.2">
      <c r="A404" s="276" t="s">
        <v>405</v>
      </c>
      <c r="B404" s="275" t="s">
        <v>408</v>
      </c>
      <c r="C404" s="263" t="s">
        <v>6076</v>
      </c>
      <c r="D404" s="191">
        <f>IFERROR(VLOOKUP($C404,'4. PY Ending Balances'!$C:$J,2,FALSE),0)-IFERROR(VLOOKUP($C404,'1. Rpt 18s (non-CSU)'!$H:$T,7,FALSE),0)</f>
        <v>0</v>
      </c>
      <c r="E404" s="191">
        <f>IFERROR(VLOOKUP($C404,'4. PY Ending Balances'!$C:$J,3,FALSE),0)-IFERROR(VLOOKUP($C404,'1. Rpt 18s (non-CSU)'!$H:$T,8,FALSE),0)</f>
        <v>0</v>
      </c>
      <c r="F404" s="191">
        <f>IFERROR(VLOOKUP($C404,'4. PY Ending Balances'!$C:$J,4,FALSE),0)-IFERROR(VLOOKUP($C404,'1. Rpt 18s (non-CSU)'!$H:$T,9,FALSE),0)</f>
        <v>0</v>
      </c>
      <c r="G404" s="192">
        <f>IFERROR(VLOOKUP($C404,'4. PY Ending Balances'!$C:$J,5,FALSE),0)-IFERROR(VLOOKUP($C404,'1. Rpt 18s (non-CSU)'!$H:$T,10,FALSE),0)</f>
        <v>0</v>
      </c>
      <c r="H404" s="643">
        <f>IFERROR(VLOOKUP($C404,'4. PY Ending Balances'!$C:$J,6,FALSE),0)-IFERROR(VLOOKUP($C404,'1. Rpt 18s (non-CSU)'!$H:$T,11,FALSE),0)</f>
        <v>0</v>
      </c>
      <c r="I404" s="643">
        <f>IFERROR(VLOOKUP($C404,'4. PY Ending Balances'!$C:$J,7,FALSE),0)-IFERROR(VLOOKUP($C404,'1. Rpt 18s (non-CSU)'!$H:$T,12,FALSE),0)</f>
        <v>0</v>
      </c>
      <c r="J404" s="648">
        <f>IFERROR(VLOOKUP($C404,'4. PY Ending Balances'!$C:$J,8,FALSE),0)-IFERROR(VLOOKUP($C404,'1. Rpt 18s (non-CSU)'!$H:$T,13,FALSE),0)</f>
        <v>0</v>
      </c>
    </row>
    <row r="405" spans="1:10" x14ac:dyDescent="0.2">
      <c r="A405" s="276" t="s">
        <v>405</v>
      </c>
      <c r="B405" s="275" t="s">
        <v>409</v>
      </c>
      <c r="C405" s="263" t="s">
        <v>6077</v>
      </c>
      <c r="D405" s="191">
        <f>IFERROR(VLOOKUP($C405,'4. PY Ending Balances'!$C:$J,2,FALSE),0)-IFERROR(VLOOKUP($C405,'1. Rpt 18s (non-CSU)'!$H:$T,7,FALSE),0)</f>
        <v>0</v>
      </c>
      <c r="E405" s="191">
        <f>IFERROR(VLOOKUP($C405,'4. PY Ending Balances'!$C:$J,3,FALSE),0)-IFERROR(VLOOKUP($C405,'1. Rpt 18s (non-CSU)'!$H:$T,8,FALSE),0)</f>
        <v>0</v>
      </c>
      <c r="F405" s="191">
        <f>IFERROR(VLOOKUP($C405,'4. PY Ending Balances'!$C:$J,4,FALSE),0)-IFERROR(VLOOKUP($C405,'1. Rpt 18s (non-CSU)'!$H:$T,9,FALSE),0)</f>
        <v>0</v>
      </c>
      <c r="G405" s="192">
        <f>IFERROR(VLOOKUP($C405,'4. PY Ending Balances'!$C:$J,5,FALSE),0)-IFERROR(VLOOKUP($C405,'1. Rpt 18s (non-CSU)'!$H:$T,10,FALSE),0)</f>
        <v>0</v>
      </c>
      <c r="H405" s="643">
        <f>IFERROR(VLOOKUP($C405,'4. PY Ending Balances'!$C:$J,6,FALSE),0)-IFERROR(VLOOKUP($C405,'1. Rpt 18s (non-CSU)'!$H:$T,11,FALSE),0)</f>
        <v>0</v>
      </c>
      <c r="I405" s="643">
        <f>IFERROR(VLOOKUP($C405,'4. PY Ending Balances'!$C:$J,7,FALSE),0)-IFERROR(VLOOKUP($C405,'1. Rpt 18s (non-CSU)'!$H:$T,12,FALSE),0)</f>
        <v>0</v>
      </c>
      <c r="J405" s="648">
        <f>IFERROR(VLOOKUP($C405,'4. PY Ending Balances'!$C:$J,8,FALSE),0)-IFERROR(VLOOKUP($C405,'1. Rpt 18s (non-CSU)'!$H:$T,13,FALSE),0)</f>
        <v>0</v>
      </c>
    </row>
    <row r="406" spans="1:10" x14ac:dyDescent="0.2">
      <c r="A406" s="276" t="s">
        <v>405</v>
      </c>
      <c r="B406" s="275" t="s">
        <v>410</v>
      </c>
      <c r="C406" s="263" t="s">
        <v>6078</v>
      </c>
      <c r="D406" s="191">
        <f>IFERROR(VLOOKUP($C406,'4. PY Ending Balances'!$C:$J,2,FALSE),0)-IFERROR(VLOOKUP($C406,'1. Rpt 18s (non-CSU)'!$H:$T,7,FALSE),0)</f>
        <v>0</v>
      </c>
      <c r="E406" s="191">
        <f>IFERROR(VLOOKUP($C406,'4. PY Ending Balances'!$C:$J,3,FALSE),0)-IFERROR(VLOOKUP($C406,'1. Rpt 18s (non-CSU)'!$H:$T,8,FALSE),0)</f>
        <v>0</v>
      </c>
      <c r="F406" s="191">
        <f>IFERROR(VLOOKUP($C406,'4. PY Ending Balances'!$C:$J,4,FALSE),0)-IFERROR(VLOOKUP($C406,'1. Rpt 18s (non-CSU)'!$H:$T,9,FALSE),0)</f>
        <v>0</v>
      </c>
      <c r="G406" s="192">
        <f>IFERROR(VLOOKUP($C406,'4. PY Ending Balances'!$C:$J,5,FALSE),0)-IFERROR(VLOOKUP($C406,'1. Rpt 18s (non-CSU)'!$H:$T,10,FALSE),0)</f>
        <v>0</v>
      </c>
      <c r="H406" s="643">
        <f>IFERROR(VLOOKUP($C406,'4. PY Ending Balances'!$C:$J,6,FALSE),0)-IFERROR(VLOOKUP($C406,'1. Rpt 18s (non-CSU)'!$H:$T,11,FALSE),0)</f>
        <v>0</v>
      </c>
      <c r="I406" s="643">
        <f>IFERROR(VLOOKUP($C406,'4. PY Ending Balances'!$C:$J,7,FALSE),0)-IFERROR(VLOOKUP($C406,'1. Rpt 18s (non-CSU)'!$H:$T,12,FALSE),0)</f>
        <v>0</v>
      </c>
      <c r="J406" s="648">
        <f>IFERROR(VLOOKUP($C406,'4. PY Ending Balances'!$C:$J,8,FALSE),0)-IFERROR(VLOOKUP($C406,'1. Rpt 18s (non-CSU)'!$H:$T,13,FALSE),0)</f>
        <v>0</v>
      </c>
    </row>
    <row r="407" spans="1:10" x14ac:dyDescent="0.2">
      <c r="A407" s="34" t="s">
        <v>405</v>
      </c>
      <c r="B407" s="32" t="s">
        <v>411</v>
      </c>
      <c r="C407" s="263" t="s">
        <v>6079</v>
      </c>
      <c r="D407" s="191">
        <f>IFERROR(VLOOKUP($C407,'4. PY Ending Balances'!$C:$J,2,FALSE),0)-IFERROR(VLOOKUP($C407,'1. Rpt 18s (non-CSU)'!$H:$T,7,FALSE),0)</f>
        <v>0</v>
      </c>
      <c r="E407" s="191">
        <f>IFERROR(VLOOKUP($C407,'4. PY Ending Balances'!$C:$J,3,FALSE),0)-IFERROR(VLOOKUP($C407,'1. Rpt 18s (non-CSU)'!$H:$T,8,FALSE),0)</f>
        <v>0</v>
      </c>
      <c r="F407" s="191">
        <f>IFERROR(VLOOKUP($C407,'4. PY Ending Balances'!$C:$J,4,FALSE),0)-IFERROR(VLOOKUP($C407,'1. Rpt 18s (non-CSU)'!$H:$T,9,FALSE),0)</f>
        <v>0</v>
      </c>
      <c r="G407" s="192">
        <f>IFERROR(VLOOKUP($C407,'4. PY Ending Balances'!$C:$J,5,FALSE),0)-IFERROR(VLOOKUP($C407,'1. Rpt 18s (non-CSU)'!$H:$T,10,FALSE),0)</f>
        <v>0</v>
      </c>
      <c r="H407" s="643">
        <f>IFERROR(VLOOKUP($C407,'4. PY Ending Balances'!$C:$J,6,FALSE),0)-IFERROR(VLOOKUP($C407,'1. Rpt 18s (non-CSU)'!$H:$T,11,FALSE),0)</f>
        <v>0</v>
      </c>
      <c r="I407" s="643">
        <f>IFERROR(VLOOKUP($C407,'4. PY Ending Balances'!$C:$J,7,FALSE),0)-IFERROR(VLOOKUP($C407,'1. Rpt 18s (non-CSU)'!$H:$T,12,FALSE),0)</f>
        <v>0</v>
      </c>
      <c r="J407" s="648">
        <f>IFERROR(VLOOKUP($C407,'4. PY Ending Balances'!$C:$J,8,FALSE),0)-IFERROR(VLOOKUP($C407,'1. Rpt 18s (non-CSU)'!$H:$T,13,FALSE),0)</f>
        <v>0</v>
      </c>
    </row>
    <row r="408" spans="1:10" x14ac:dyDescent="0.2">
      <c r="A408" s="34" t="s">
        <v>405</v>
      </c>
      <c r="B408" s="34" t="s">
        <v>412</v>
      </c>
      <c r="C408" s="263" t="s">
        <v>6080</v>
      </c>
      <c r="D408" s="191">
        <f>IFERROR(VLOOKUP($C408,'4. PY Ending Balances'!$C:$J,2,FALSE),0)-IFERROR(VLOOKUP($C408,'1. Rpt 18s (non-CSU)'!$H:$T,7,FALSE),0)</f>
        <v>0</v>
      </c>
      <c r="E408" s="191">
        <f>IFERROR(VLOOKUP($C408,'4. PY Ending Balances'!$C:$J,3,FALSE),0)-IFERROR(VLOOKUP($C408,'1. Rpt 18s (non-CSU)'!$H:$T,8,FALSE),0)</f>
        <v>0</v>
      </c>
      <c r="F408" s="191">
        <f>IFERROR(VLOOKUP($C408,'4. PY Ending Balances'!$C:$J,4,FALSE),0)-IFERROR(VLOOKUP($C408,'1. Rpt 18s (non-CSU)'!$H:$T,9,FALSE),0)</f>
        <v>0</v>
      </c>
      <c r="G408" s="192">
        <f>IFERROR(VLOOKUP($C408,'4. PY Ending Balances'!$C:$J,5,FALSE),0)-IFERROR(VLOOKUP($C408,'1. Rpt 18s (non-CSU)'!$H:$T,10,FALSE),0)</f>
        <v>0</v>
      </c>
      <c r="H408" s="643">
        <f>IFERROR(VLOOKUP($C408,'4. PY Ending Balances'!$C:$J,6,FALSE),0)-IFERROR(VLOOKUP($C408,'1. Rpt 18s (non-CSU)'!$H:$T,11,FALSE),0)</f>
        <v>0</v>
      </c>
      <c r="I408" s="643">
        <f>IFERROR(VLOOKUP($C408,'4. PY Ending Balances'!$C:$J,7,FALSE),0)-IFERROR(VLOOKUP($C408,'1. Rpt 18s (non-CSU)'!$H:$T,12,FALSE),0)</f>
        <v>0</v>
      </c>
      <c r="J408" s="648">
        <f>IFERROR(VLOOKUP($C408,'4. PY Ending Balances'!$C:$J,8,FALSE),0)-IFERROR(VLOOKUP($C408,'1. Rpt 18s (non-CSU)'!$H:$T,13,FALSE),0)</f>
        <v>0</v>
      </c>
    </row>
    <row r="409" spans="1:10" x14ac:dyDescent="0.2">
      <c r="A409" s="276" t="s">
        <v>405</v>
      </c>
      <c r="B409" s="276" t="s">
        <v>413</v>
      </c>
      <c r="C409" s="263" t="s">
        <v>6081</v>
      </c>
      <c r="D409" s="191">
        <f>IFERROR(VLOOKUP($C409,'4. PY Ending Balances'!$C:$J,2,FALSE),0)-IFERROR(VLOOKUP($C409,'1. Rpt 18s (non-CSU)'!$H:$T,7,FALSE),0)</f>
        <v>0</v>
      </c>
      <c r="E409" s="191">
        <f>IFERROR(VLOOKUP($C409,'4. PY Ending Balances'!$C:$J,3,FALSE),0)-IFERROR(VLOOKUP($C409,'1. Rpt 18s (non-CSU)'!$H:$T,8,FALSE),0)</f>
        <v>0</v>
      </c>
      <c r="F409" s="191">
        <f>IFERROR(VLOOKUP($C409,'4. PY Ending Balances'!$C:$J,4,FALSE),0)-IFERROR(VLOOKUP($C409,'1. Rpt 18s (non-CSU)'!$H:$T,9,FALSE),0)</f>
        <v>0</v>
      </c>
      <c r="G409" s="192">
        <f>IFERROR(VLOOKUP($C409,'4. PY Ending Balances'!$C:$J,5,FALSE),0)-IFERROR(VLOOKUP($C409,'1. Rpt 18s (non-CSU)'!$H:$T,10,FALSE),0)</f>
        <v>0</v>
      </c>
      <c r="H409" s="643">
        <f>IFERROR(VLOOKUP($C409,'4. PY Ending Balances'!$C:$J,6,FALSE),0)-IFERROR(VLOOKUP($C409,'1. Rpt 18s (non-CSU)'!$H:$T,11,FALSE),0)</f>
        <v>0</v>
      </c>
      <c r="I409" s="643">
        <f>IFERROR(VLOOKUP($C409,'4. PY Ending Balances'!$C:$J,7,FALSE),0)-IFERROR(VLOOKUP($C409,'1. Rpt 18s (non-CSU)'!$H:$T,12,FALSE),0)</f>
        <v>0</v>
      </c>
      <c r="J409" s="648">
        <f>IFERROR(VLOOKUP($C409,'4. PY Ending Balances'!$C:$J,8,FALSE),0)-IFERROR(VLOOKUP($C409,'1. Rpt 18s (non-CSU)'!$H:$T,13,FALSE),0)</f>
        <v>0</v>
      </c>
    </row>
    <row r="410" spans="1:10" x14ac:dyDescent="0.2">
      <c r="A410" s="34" t="s">
        <v>405</v>
      </c>
      <c r="B410" s="32" t="s">
        <v>414</v>
      </c>
      <c r="C410" s="263" t="s">
        <v>6082</v>
      </c>
      <c r="D410" s="191">
        <f>IFERROR(VLOOKUP($C410,'4. PY Ending Balances'!$C:$J,2,FALSE),0)-IFERROR(VLOOKUP($C410,'1. Rpt 18s (non-CSU)'!$H:$T,7,FALSE),0)</f>
        <v>0</v>
      </c>
      <c r="E410" s="191">
        <f>IFERROR(VLOOKUP($C410,'4. PY Ending Balances'!$C:$J,3,FALSE),0)-IFERROR(VLOOKUP($C410,'1. Rpt 18s (non-CSU)'!$H:$T,8,FALSE),0)</f>
        <v>0</v>
      </c>
      <c r="F410" s="191">
        <f>IFERROR(VLOOKUP($C410,'4. PY Ending Balances'!$C:$J,4,FALSE),0)-IFERROR(VLOOKUP($C410,'1. Rpt 18s (non-CSU)'!$H:$T,9,FALSE),0)</f>
        <v>0</v>
      </c>
      <c r="G410" s="192">
        <f>IFERROR(VLOOKUP($C410,'4. PY Ending Balances'!$C:$J,5,FALSE),0)-IFERROR(VLOOKUP($C410,'1. Rpt 18s (non-CSU)'!$H:$T,10,FALSE),0)</f>
        <v>0</v>
      </c>
      <c r="H410" s="643">
        <f>IFERROR(VLOOKUP($C410,'4. PY Ending Balances'!$C:$J,6,FALSE),0)-IFERROR(VLOOKUP($C410,'1. Rpt 18s (non-CSU)'!$H:$T,11,FALSE),0)</f>
        <v>0</v>
      </c>
      <c r="I410" s="643">
        <f>IFERROR(VLOOKUP($C410,'4. PY Ending Balances'!$C:$J,7,FALSE),0)-IFERROR(VLOOKUP($C410,'1. Rpt 18s (non-CSU)'!$H:$T,12,FALSE),0)</f>
        <v>0</v>
      </c>
      <c r="J410" s="648">
        <f>IFERROR(VLOOKUP($C410,'4. PY Ending Balances'!$C:$J,8,FALSE),0)-IFERROR(VLOOKUP($C410,'1. Rpt 18s (non-CSU)'!$H:$T,13,FALSE),0)</f>
        <v>0</v>
      </c>
    </row>
    <row r="411" spans="1:10" x14ac:dyDescent="0.2">
      <c r="A411" s="34" t="s">
        <v>405</v>
      </c>
      <c r="B411" s="34" t="s">
        <v>415</v>
      </c>
      <c r="C411" s="263" t="s">
        <v>6083</v>
      </c>
      <c r="D411" s="191">
        <f>IFERROR(VLOOKUP($C411,'4. PY Ending Balances'!$C:$J,2,FALSE),0)-IFERROR(VLOOKUP($C411,'1. Rpt 18s (non-CSU)'!$H:$T,7,FALSE),0)</f>
        <v>0</v>
      </c>
      <c r="E411" s="191">
        <f>IFERROR(VLOOKUP($C411,'4. PY Ending Balances'!$C:$J,3,FALSE),0)-IFERROR(VLOOKUP($C411,'1. Rpt 18s (non-CSU)'!$H:$T,8,FALSE),0)</f>
        <v>0</v>
      </c>
      <c r="F411" s="191">
        <f>IFERROR(VLOOKUP($C411,'4. PY Ending Balances'!$C:$J,4,FALSE),0)-IFERROR(VLOOKUP($C411,'1. Rpt 18s (non-CSU)'!$H:$T,9,FALSE),0)</f>
        <v>0</v>
      </c>
      <c r="G411" s="192">
        <f>IFERROR(VLOOKUP($C411,'4. PY Ending Balances'!$C:$J,5,FALSE),0)-IFERROR(VLOOKUP($C411,'1. Rpt 18s (non-CSU)'!$H:$T,10,FALSE),0)</f>
        <v>0</v>
      </c>
      <c r="H411" s="643">
        <f>IFERROR(VLOOKUP($C411,'4. PY Ending Balances'!$C:$J,6,FALSE),0)-IFERROR(VLOOKUP($C411,'1. Rpt 18s (non-CSU)'!$H:$T,11,FALSE),0)</f>
        <v>0</v>
      </c>
      <c r="I411" s="643">
        <f>IFERROR(VLOOKUP($C411,'4. PY Ending Balances'!$C:$J,7,FALSE),0)-IFERROR(VLOOKUP($C411,'1. Rpt 18s (non-CSU)'!$H:$T,12,FALSE),0)</f>
        <v>0</v>
      </c>
      <c r="J411" s="648">
        <f>IFERROR(VLOOKUP($C411,'4. PY Ending Balances'!$C:$J,8,FALSE),0)-IFERROR(VLOOKUP($C411,'1. Rpt 18s (non-CSU)'!$H:$T,13,FALSE),0)</f>
        <v>0</v>
      </c>
    </row>
    <row r="412" spans="1:10" x14ac:dyDescent="0.2">
      <c r="A412" s="34" t="s">
        <v>405</v>
      </c>
      <c r="B412" s="34" t="s">
        <v>416</v>
      </c>
      <c r="C412" s="263" t="s">
        <v>6084</v>
      </c>
      <c r="D412" s="191">
        <f>IFERROR(VLOOKUP($C412,'4. PY Ending Balances'!$C:$J,2,FALSE),0)-IFERROR(VLOOKUP($C412,'1. Rpt 18s (non-CSU)'!$H:$T,7,FALSE),0)</f>
        <v>0</v>
      </c>
      <c r="E412" s="191">
        <f>IFERROR(VLOOKUP($C412,'4. PY Ending Balances'!$C:$J,3,FALSE),0)-IFERROR(VLOOKUP($C412,'1. Rpt 18s (non-CSU)'!$H:$T,8,FALSE),0)</f>
        <v>0</v>
      </c>
      <c r="F412" s="191">
        <f>IFERROR(VLOOKUP($C412,'4. PY Ending Balances'!$C:$J,4,FALSE),0)-IFERROR(VLOOKUP($C412,'1. Rpt 18s (non-CSU)'!$H:$T,9,FALSE),0)</f>
        <v>0</v>
      </c>
      <c r="G412" s="192">
        <f>IFERROR(VLOOKUP($C412,'4. PY Ending Balances'!$C:$J,5,FALSE),0)-IFERROR(VLOOKUP($C412,'1. Rpt 18s (non-CSU)'!$H:$T,10,FALSE),0)</f>
        <v>0</v>
      </c>
      <c r="H412" s="643">
        <f>IFERROR(VLOOKUP($C412,'4. PY Ending Balances'!$C:$J,6,FALSE),0)-IFERROR(VLOOKUP($C412,'1. Rpt 18s (non-CSU)'!$H:$T,11,FALSE),0)</f>
        <v>0</v>
      </c>
      <c r="I412" s="643">
        <f>IFERROR(VLOOKUP($C412,'4. PY Ending Balances'!$C:$J,7,FALSE),0)-IFERROR(VLOOKUP($C412,'1. Rpt 18s (non-CSU)'!$H:$T,12,FALSE),0)</f>
        <v>0</v>
      </c>
      <c r="J412" s="648">
        <f>IFERROR(VLOOKUP($C412,'4. PY Ending Balances'!$C:$J,8,FALSE),0)-IFERROR(VLOOKUP($C412,'1. Rpt 18s (non-CSU)'!$H:$T,13,FALSE),0)</f>
        <v>0</v>
      </c>
    </row>
    <row r="413" spans="1:10" x14ac:dyDescent="0.2">
      <c r="A413" s="276" t="s">
        <v>405</v>
      </c>
      <c r="B413" s="276" t="s">
        <v>417</v>
      </c>
      <c r="C413" s="263" t="s">
        <v>6085</v>
      </c>
      <c r="D413" s="191">
        <f>IFERROR(VLOOKUP($C413,'4. PY Ending Balances'!$C:$J,2,FALSE),0)-IFERROR(VLOOKUP($C413,'1. Rpt 18s (non-CSU)'!$H:$T,7,FALSE),0)</f>
        <v>0</v>
      </c>
      <c r="E413" s="191">
        <f>IFERROR(VLOOKUP($C413,'4. PY Ending Balances'!$C:$J,3,FALSE),0)-IFERROR(VLOOKUP($C413,'1. Rpt 18s (non-CSU)'!$H:$T,8,FALSE),0)</f>
        <v>0</v>
      </c>
      <c r="F413" s="191">
        <f>IFERROR(VLOOKUP($C413,'4. PY Ending Balances'!$C:$J,4,FALSE),0)-IFERROR(VLOOKUP($C413,'1. Rpt 18s (non-CSU)'!$H:$T,9,FALSE),0)</f>
        <v>0</v>
      </c>
      <c r="G413" s="192">
        <f>IFERROR(VLOOKUP($C413,'4. PY Ending Balances'!$C:$J,5,FALSE),0)-IFERROR(VLOOKUP($C413,'1. Rpt 18s (non-CSU)'!$H:$T,10,FALSE),0)</f>
        <v>0</v>
      </c>
      <c r="H413" s="643">
        <f>IFERROR(VLOOKUP($C413,'4. PY Ending Balances'!$C:$J,6,FALSE),0)-IFERROR(VLOOKUP($C413,'1. Rpt 18s (non-CSU)'!$H:$T,11,FALSE),0)</f>
        <v>0</v>
      </c>
      <c r="I413" s="643">
        <f>IFERROR(VLOOKUP($C413,'4. PY Ending Balances'!$C:$J,7,FALSE),0)-IFERROR(VLOOKUP($C413,'1. Rpt 18s (non-CSU)'!$H:$T,12,FALSE),0)</f>
        <v>0</v>
      </c>
      <c r="J413" s="648">
        <f>IFERROR(VLOOKUP($C413,'4. PY Ending Balances'!$C:$J,8,FALSE),0)-IFERROR(VLOOKUP($C413,'1. Rpt 18s (non-CSU)'!$H:$T,13,FALSE),0)</f>
        <v>0</v>
      </c>
    </row>
    <row r="414" spans="1:10" x14ac:dyDescent="0.2">
      <c r="A414" s="276" t="s">
        <v>405</v>
      </c>
      <c r="B414" s="275" t="s">
        <v>418</v>
      </c>
      <c r="C414" s="263" t="s">
        <v>6086</v>
      </c>
      <c r="D414" s="191">
        <f>IFERROR(VLOOKUP($C414,'4. PY Ending Balances'!$C:$J,2,FALSE),0)-IFERROR(VLOOKUP($C414,'1. Rpt 18s (non-CSU)'!$H:$T,7,FALSE),0)</f>
        <v>0</v>
      </c>
      <c r="E414" s="191">
        <f>IFERROR(VLOOKUP($C414,'4. PY Ending Balances'!$C:$J,3,FALSE),0)-IFERROR(VLOOKUP($C414,'1. Rpt 18s (non-CSU)'!$H:$T,8,FALSE),0)</f>
        <v>0</v>
      </c>
      <c r="F414" s="191">
        <f>IFERROR(VLOOKUP($C414,'4. PY Ending Balances'!$C:$J,4,FALSE),0)-IFERROR(VLOOKUP($C414,'1. Rpt 18s (non-CSU)'!$H:$T,9,FALSE),0)</f>
        <v>0</v>
      </c>
      <c r="G414" s="192">
        <f>IFERROR(VLOOKUP($C414,'4. PY Ending Balances'!$C:$J,5,FALSE),0)-IFERROR(VLOOKUP($C414,'1. Rpt 18s (non-CSU)'!$H:$T,10,FALSE),0)</f>
        <v>0</v>
      </c>
      <c r="H414" s="643">
        <f>IFERROR(VLOOKUP($C414,'4. PY Ending Balances'!$C:$J,6,FALSE),0)-IFERROR(VLOOKUP($C414,'1. Rpt 18s (non-CSU)'!$H:$T,11,FALSE),0)</f>
        <v>0</v>
      </c>
      <c r="I414" s="643">
        <f>IFERROR(VLOOKUP($C414,'4. PY Ending Balances'!$C:$J,7,FALSE),0)-IFERROR(VLOOKUP($C414,'1. Rpt 18s (non-CSU)'!$H:$T,12,FALSE),0)</f>
        <v>0</v>
      </c>
      <c r="J414" s="648">
        <f>IFERROR(VLOOKUP($C414,'4. PY Ending Balances'!$C:$J,8,FALSE),0)-IFERROR(VLOOKUP($C414,'1. Rpt 18s (non-CSU)'!$H:$T,13,FALSE),0)</f>
        <v>0</v>
      </c>
    </row>
    <row r="415" spans="1:10" x14ac:dyDescent="0.2">
      <c r="A415" s="276" t="s">
        <v>405</v>
      </c>
      <c r="B415" s="275" t="s">
        <v>419</v>
      </c>
      <c r="C415" s="263" t="s">
        <v>6087</v>
      </c>
      <c r="D415" s="191">
        <f>IFERROR(VLOOKUP($C415,'4. PY Ending Balances'!$C:$J,2,FALSE),0)-IFERROR(VLOOKUP($C415,'1. Rpt 18s (non-CSU)'!$H:$T,7,FALSE),0)</f>
        <v>0</v>
      </c>
      <c r="E415" s="191">
        <f>IFERROR(VLOOKUP($C415,'4. PY Ending Balances'!$C:$J,3,FALSE),0)-IFERROR(VLOOKUP($C415,'1. Rpt 18s (non-CSU)'!$H:$T,8,FALSE),0)</f>
        <v>0</v>
      </c>
      <c r="F415" s="191">
        <f>IFERROR(VLOOKUP($C415,'4. PY Ending Balances'!$C:$J,4,FALSE),0)-IFERROR(VLOOKUP($C415,'1. Rpt 18s (non-CSU)'!$H:$T,9,FALSE),0)</f>
        <v>0</v>
      </c>
      <c r="G415" s="192">
        <f>IFERROR(VLOOKUP($C415,'4. PY Ending Balances'!$C:$J,5,FALSE),0)-IFERROR(VLOOKUP($C415,'1. Rpt 18s (non-CSU)'!$H:$T,10,FALSE),0)</f>
        <v>0</v>
      </c>
      <c r="H415" s="643">
        <f>IFERROR(VLOOKUP($C415,'4. PY Ending Balances'!$C:$J,6,FALSE),0)-IFERROR(VLOOKUP($C415,'1. Rpt 18s (non-CSU)'!$H:$T,11,FALSE),0)</f>
        <v>0</v>
      </c>
      <c r="I415" s="643">
        <f>IFERROR(VLOOKUP($C415,'4. PY Ending Balances'!$C:$J,7,FALSE),0)-IFERROR(VLOOKUP($C415,'1. Rpt 18s (non-CSU)'!$H:$T,12,FALSE),0)</f>
        <v>0</v>
      </c>
      <c r="J415" s="648">
        <f>IFERROR(VLOOKUP($C415,'4. PY Ending Balances'!$C:$J,8,FALSE),0)-IFERROR(VLOOKUP($C415,'1. Rpt 18s (non-CSU)'!$H:$T,13,FALSE),0)</f>
        <v>0</v>
      </c>
    </row>
    <row r="416" spans="1:10" x14ac:dyDescent="0.2">
      <c r="A416" s="276" t="s">
        <v>405</v>
      </c>
      <c r="B416" s="275" t="s">
        <v>420</v>
      </c>
      <c r="C416" s="263" t="s">
        <v>6088</v>
      </c>
      <c r="D416" s="191">
        <f>IFERROR(VLOOKUP($C416,'4. PY Ending Balances'!$C:$J,2,FALSE),0)-IFERROR(VLOOKUP($C416,'1. Rpt 18s (non-CSU)'!$H:$T,7,FALSE),0)</f>
        <v>0</v>
      </c>
      <c r="E416" s="191">
        <f>IFERROR(VLOOKUP($C416,'4. PY Ending Balances'!$C:$J,3,FALSE),0)-IFERROR(VLOOKUP($C416,'1. Rpt 18s (non-CSU)'!$H:$T,8,FALSE),0)</f>
        <v>0</v>
      </c>
      <c r="F416" s="191">
        <f>IFERROR(VLOOKUP($C416,'4. PY Ending Balances'!$C:$J,4,FALSE),0)-IFERROR(VLOOKUP($C416,'1. Rpt 18s (non-CSU)'!$H:$T,9,FALSE),0)</f>
        <v>0</v>
      </c>
      <c r="G416" s="192">
        <f>IFERROR(VLOOKUP($C416,'4. PY Ending Balances'!$C:$J,5,FALSE),0)-IFERROR(VLOOKUP($C416,'1. Rpt 18s (non-CSU)'!$H:$T,10,FALSE),0)</f>
        <v>0</v>
      </c>
      <c r="H416" s="643">
        <f>IFERROR(VLOOKUP($C416,'4. PY Ending Balances'!$C:$J,6,FALSE),0)-IFERROR(VLOOKUP($C416,'1. Rpt 18s (non-CSU)'!$H:$T,11,FALSE),0)</f>
        <v>0</v>
      </c>
      <c r="I416" s="643">
        <f>IFERROR(VLOOKUP($C416,'4. PY Ending Balances'!$C:$J,7,FALSE),0)-IFERROR(VLOOKUP($C416,'1. Rpt 18s (non-CSU)'!$H:$T,12,FALSE),0)</f>
        <v>0</v>
      </c>
      <c r="J416" s="648">
        <f>IFERROR(VLOOKUP($C416,'4. PY Ending Balances'!$C:$J,8,FALSE),0)-IFERROR(VLOOKUP($C416,'1. Rpt 18s (non-CSU)'!$H:$T,13,FALSE),0)</f>
        <v>0</v>
      </c>
    </row>
    <row r="417" spans="1:10" x14ac:dyDescent="0.2">
      <c r="A417" s="34" t="s">
        <v>405</v>
      </c>
      <c r="B417" s="32" t="s">
        <v>152</v>
      </c>
      <c r="C417" s="263" t="s">
        <v>6089</v>
      </c>
      <c r="D417" s="191">
        <f>IFERROR(VLOOKUP($C417,'4. PY Ending Balances'!$C:$J,2,FALSE),0)-IFERROR(VLOOKUP($C417,'1. Rpt 18s (non-CSU)'!$H:$T,7,FALSE),0)</f>
        <v>0</v>
      </c>
      <c r="E417" s="191">
        <f>IFERROR(VLOOKUP($C417,'4. PY Ending Balances'!$C:$J,3,FALSE),0)-IFERROR(VLOOKUP($C417,'1. Rpt 18s (non-CSU)'!$H:$T,8,FALSE),0)</f>
        <v>0</v>
      </c>
      <c r="F417" s="191">
        <f>IFERROR(VLOOKUP($C417,'4. PY Ending Balances'!$C:$J,4,FALSE),0)-IFERROR(VLOOKUP($C417,'1. Rpt 18s (non-CSU)'!$H:$T,9,FALSE),0)</f>
        <v>0</v>
      </c>
      <c r="G417" s="192">
        <f>IFERROR(VLOOKUP($C417,'4. PY Ending Balances'!$C:$J,5,FALSE),0)-IFERROR(VLOOKUP($C417,'1. Rpt 18s (non-CSU)'!$H:$T,10,FALSE),0)</f>
        <v>0</v>
      </c>
      <c r="H417" s="643">
        <f>IFERROR(VLOOKUP($C417,'4. PY Ending Balances'!$C:$J,6,FALSE),0)-IFERROR(VLOOKUP($C417,'1. Rpt 18s (non-CSU)'!$H:$T,11,FALSE),0)</f>
        <v>0</v>
      </c>
      <c r="I417" s="643">
        <f>IFERROR(VLOOKUP($C417,'4. PY Ending Balances'!$C:$J,7,FALSE),0)-IFERROR(VLOOKUP($C417,'1. Rpt 18s (non-CSU)'!$H:$T,12,FALSE),0)</f>
        <v>0</v>
      </c>
      <c r="J417" s="648">
        <f>IFERROR(VLOOKUP($C417,'4. PY Ending Balances'!$C:$J,8,FALSE),0)-IFERROR(VLOOKUP($C417,'1. Rpt 18s (non-CSU)'!$H:$T,13,FALSE),0)</f>
        <v>0</v>
      </c>
    </row>
    <row r="418" spans="1:10" x14ac:dyDescent="0.2">
      <c r="A418" s="34" t="s">
        <v>405</v>
      </c>
      <c r="B418" s="34" t="s">
        <v>377</v>
      </c>
      <c r="C418" s="263" t="s">
        <v>6090</v>
      </c>
      <c r="D418" s="191">
        <f>IFERROR(VLOOKUP($C418,'4. PY Ending Balances'!$C:$J,2,FALSE),0)-IFERROR(VLOOKUP($C418,'1. Rpt 18s (non-CSU)'!$H:$T,7,FALSE),0)</f>
        <v>0</v>
      </c>
      <c r="E418" s="191">
        <f>IFERROR(VLOOKUP($C418,'4. PY Ending Balances'!$C:$J,3,FALSE),0)-IFERROR(VLOOKUP($C418,'1. Rpt 18s (non-CSU)'!$H:$T,8,FALSE),0)</f>
        <v>0</v>
      </c>
      <c r="F418" s="191">
        <f>IFERROR(VLOOKUP($C418,'4. PY Ending Balances'!$C:$J,4,FALSE),0)-IFERROR(VLOOKUP($C418,'1. Rpt 18s (non-CSU)'!$H:$T,9,FALSE),0)</f>
        <v>0</v>
      </c>
      <c r="G418" s="192">
        <f>IFERROR(VLOOKUP($C418,'4. PY Ending Balances'!$C:$J,5,FALSE),0)-IFERROR(VLOOKUP($C418,'1. Rpt 18s (non-CSU)'!$H:$T,10,FALSE),0)</f>
        <v>0</v>
      </c>
      <c r="H418" s="643">
        <f>IFERROR(VLOOKUP($C418,'4. PY Ending Balances'!$C:$J,6,FALSE),0)-IFERROR(VLOOKUP($C418,'1. Rpt 18s (non-CSU)'!$H:$T,11,FALSE),0)</f>
        <v>0</v>
      </c>
      <c r="I418" s="643">
        <f>IFERROR(VLOOKUP($C418,'4. PY Ending Balances'!$C:$J,7,FALSE),0)-IFERROR(VLOOKUP($C418,'1. Rpt 18s (non-CSU)'!$H:$T,12,FALSE),0)</f>
        <v>0</v>
      </c>
      <c r="J418" s="648">
        <f>IFERROR(VLOOKUP($C418,'4. PY Ending Balances'!$C:$J,8,FALSE),0)-IFERROR(VLOOKUP($C418,'1. Rpt 18s (non-CSU)'!$H:$T,13,FALSE),0)</f>
        <v>0</v>
      </c>
    </row>
    <row r="419" spans="1:10" x14ac:dyDescent="0.2">
      <c r="A419" s="34" t="s">
        <v>405</v>
      </c>
      <c r="B419" s="34" t="s">
        <v>421</v>
      </c>
      <c r="C419" s="263" t="s">
        <v>6091</v>
      </c>
      <c r="D419" s="191">
        <f>IFERROR(VLOOKUP($C419,'4. PY Ending Balances'!$C:$J,2,FALSE),0)-IFERROR(VLOOKUP($C419,'1. Rpt 18s (non-CSU)'!$H:$T,7,FALSE),0)</f>
        <v>0</v>
      </c>
      <c r="E419" s="191">
        <f>IFERROR(VLOOKUP($C419,'4. PY Ending Balances'!$C:$J,3,FALSE),0)-IFERROR(VLOOKUP($C419,'1. Rpt 18s (non-CSU)'!$H:$T,8,FALSE),0)</f>
        <v>0</v>
      </c>
      <c r="F419" s="191">
        <f>IFERROR(VLOOKUP($C419,'4. PY Ending Balances'!$C:$J,4,FALSE),0)-IFERROR(VLOOKUP($C419,'1. Rpt 18s (non-CSU)'!$H:$T,9,FALSE),0)</f>
        <v>0</v>
      </c>
      <c r="G419" s="192">
        <f>IFERROR(VLOOKUP($C419,'4. PY Ending Balances'!$C:$J,5,FALSE),0)-IFERROR(VLOOKUP($C419,'1. Rpt 18s (non-CSU)'!$H:$T,10,FALSE),0)</f>
        <v>0</v>
      </c>
      <c r="H419" s="643">
        <f>IFERROR(VLOOKUP($C419,'4. PY Ending Balances'!$C:$J,6,FALSE),0)-IFERROR(VLOOKUP($C419,'1. Rpt 18s (non-CSU)'!$H:$T,11,FALSE),0)</f>
        <v>0</v>
      </c>
      <c r="I419" s="643">
        <f>IFERROR(VLOOKUP($C419,'4. PY Ending Balances'!$C:$J,7,FALSE),0)-IFERROR(VLOOKUP($C419,'1. Rpt 18s (non-CSU)'!$H:$T,12,FALSE),0)</f>
        <v>0</v>
      </c>
      <c r="J419" s="648">
        <f>IFERROR(VLOOKUP($C419,'4. PY Ending Balances'!$C:$J,8,FALSE),0)-IFERROR(VLOOKUP($C419,'1. Rpt 18s (non-CSU)'!$H:$T,13,FALSE),0)</f>
        <v>0</v>
      </c>
    </row>
    <row r="420" spans="1:10" x14ac:dyDescent="0.2">
      <c r="A420" s="33" t="s">
        <v>405</v>
      </c>
      <c r="B420" s="33" t="s">
        <v>63</v>
      </c>
      <c r="C420" s="263" t="s">
        <v>6092</v>
      </c>
      <c r="D420" s="191">
        <f>IFERROR(VLOOKUP($C420,'4. PY Ending Balances'!$C:$J,2,FALSE),0)-IFERROR(VLOOKUP($C420,'1. Rpt 18s (non-CSU)'!$H:$T,7,FALSE),0)</f>
        <v>0</v>
      </c>
      <c r="E420" s="191">
        <f>IFERROR(VLOOKUP($C420,'4. PY Ending Balances'!$C:$J,3,FALSE),0)-IFERROR(VLOOKUP($C420,'1. Rpt 18s (non-CSU)'!$H:$T,8,FALSE),0)</f>
        <v>0</v>
      </c>
      <c r="F420" s="191">
        <f>IFERROR(VLOOKUP($C420,'4. PY Ending Balances'!$C:$J,4,FALSE),0)-IFERROR(VLOOKUP($C420,'1. Rpt 18s (non-CSU)'!$H:$T,9,FALSE),0)</f>
        <v>0</v>
      </c>
      <c r="G420" s="192">
        <f>IFERROR(VLOOKUP($C420,'4. PY Ending Balances'!$C:$J,5,FALSE),0)-IFERROR(VLOOKUP($C420,'1. Rpt 18s (non-CSU)'!$H:$T,10,FALSE),0)</f>
        <v>0</v>
      </c>
      <c r="H420" s="643">
        <f>IFERROR(VLOOKUP($C420,'4. PY Ending Balances'!$C:$J,6,FALSE),0)-IFERROR(VLOOKUP($C420,'1. Rpt 18s (non-CSU)'!$H:$T,11,FALSE),0)</f>
        <v>0</v>
      </c>
      <c r="I420" s="643">
        <f>IFERROR(VLOOKUP($C420,'4. PY Ending Balances'!$C:$J,7,FALSE),0)-IFERROR(VLOOKUP($C420,'1. Rpt 18s (non-CSU)'!$H:$T,12,FALSE),0)</f>
        <v>0</v>
      </c>
      <c r="J420" s="648">
        <f>IFERROR(VLOOKUP($C420,'4. PY Ending Balances'!$C:$J,8,FALSE),0)-IFERROR(VLOOKUP($C420,'1. Rpt 18s (non-CSU)'!$H:$T,13,FALSE),0)</f>
        <v>0</v>
      </c>
    </row>
    <row r="421" spans="1:10" x14ac:dyDescent="0.2">
      <c r="A421" s="33" t="s">
        <v>405</v>
      </c>
      <c r="B421" s="33" t="s">
        <v>422</v>
      </c>
      <c r="C421" s="263" t="s">
        <v>6093</v>
      </c>
      <c r="D421" s="191">
        <f>IFERROR(VLOOKUP($C421,'4. PY Ending Balances'!$C:$J,2,FALSE),0)-IFERROR(VLOOKUP($C421,'1. Rpt 18s (non-CSU)'!$H:$T,7,FALSE),0)</f>
        <v>0</v>
      </c>
      <c r="E421" s="191">
        <f>IFERROR(VLOOKUP($C421,'4. PY Ending Balances'!$C:$J,3,FALSE),0)-IFERROR(VLOOKUP($C421,'1. Rpt 18s (non-CSU)'!$H:$T,8,FALSE),0)</f>
        <v>0</v>
      </c>
      <c r="F421" s="191">
        <f>IFERROR(VLOOKUP($C421,'4. PY Ending Balances'!$C:$J,4,FALSE),0)-IFERROR(VLOOKUP($C421,'1. Rpt 18s (non-CSU)'!$H:$T,9,FALSE),0)</f>
        <v>0</v>
      </c>
      <c r="G421" s="192">
        <f>IFERROR(VLOOKUP($C421,'4. PY Ending Balances'!$C:$J,5,FALSE),0)-IFERROR(VLOOKUP($C421,'1. Rpt 18s (non-CSU)'!$H:$T,10,FALSE),0)</f>
        <v>0</v>
      </c>
      <c r="H421" s="643">
        <f>IFERROR(VLOOKUP($C421,'4. PY Ending Balances'!$C:$J,6,FALSE),0)-IFERROR(VLOOKUP($C421,'1. Rpt 18s (non-CSU)'!$H:$T,11,FALSE),0)</f>
        <v>0</v>
      </c>
      <c r="I421" s="643">
        <f>IFERROR(VLOOKUP($C421,'4. PY Ending Balances'!$C:$J,7,FALSE),0)-IFERROR(VLOOKUP($C421,'1. Rpt 18s (non-CSU)'!$H:$T,12,FALSE),0)</f>
        <v>0</v>
      </c>
      <c r="J421" s="648">
        <f>IFERROR(VLOOKUP($C421,'4. PY Ending Balances'!$C:$J,8,FALSE),0)-IFERROR(VLOOKUP($C421,'1. Rpt 18s (non-CSU)'!$H:$T,13,FALSE),0)</f>
        <v>0</v>
      </c>
    </row>
    <row r="422" spans="1:10" x14ac:dyDescent="0.2">
      <c r="A422" s="34" t="s">
        <v>405</v>
      </c>
      <c r="B422" s="34" t="s">
        <v>423</v>
      </c>
      <c r="C422" s="263" t="s">
        <v>6094</v>
      </c>
      <c r="D422" s="191">
        <f>IFERROR(VLOOKUP($C422,'4. PY Ending Balances'!$C:$J,2,FALSE),0)-IFERROR(VLOOKUP($C422,'1. Rpt 18s (non-CSU)'!$H:$T,7,FALSE),0)</f>
        <v>0</v>
      </c>
      <c r="E422" s="191">
        <f>IFERROR(VLOOKUP($C422,'4. PY Ending Balances'!$C:$J,3,FALSE),0)-IFERROR(VLOOKUP($C422,'1. Rpt 18s (non-CSU)'!$H:$T,8,FALSE),0)</f>
        <v>0</v>
      </c>
      <c r="F422" s="191">
        <f>IFERROR(VLOOKUP($C422,'4. PY Ending Balances'!$C:$J,4,FALSE),0)-IFERROR(VLOOKUP($C422,'1. Rpt 18s (non-CSU)'!$H:$T,9,FALSE),0)</f>
        <v>0</v>
      </c>
      <c r="G422" s="192">
        <f>IFERROR(VLOOKUP($C422,'4. PY Ending Balances'!$C:$J,5,FALSE),0)-IFERROR(VLOOKUP($C422,'1. Rpt 18s (non-CSU)'!$H:$T,10,FALSE),0)</f>
        <v>0</v>
      </c>
      <c r="H422" s="643">
        <f>IFERROR(VLOOKUP($C422,'4. PY Ending Balances'!$C:$J,6,FALSE),0)-IFERROR(VLOOKUP($C422,'1. Rpt 18s (non-CSU)'!$H:$T,11,FALSE),0)</f>
        <v>0</v>
      </c>
      <c r="I422" s="643">
        <f>IFERROR(VLOOKUP($C422,'4. PY Ending Balances'!$C:$J,7,FALSE),0)-IFERROR(VLOOKUP($C422,'1. Rpt 18s (non-CSU)'!$H:$T,12,FALSE),0)</f>
        <v>0</v>
      </c>
      <c r="J422" s="648">
        <f>IFERROR(VLOOKUP($C422,'4. PY Ending Balances'!$C:$J,8,FALSE),0)-IFERROR(VLOOKUP($C422,'1. Rpt 18s (non-CSU)'!$H:$T,13,FALSE),0)</f>
        <v>0</v>
      </c>
    </row>
    <row r="423" spans="1:10" x14ac:dyDescent="0.2">
      <c r="A423" s="34" t="s">
        <v>405</v>
      </c>
      <c r="B423" s="34" t="s">
        <v>424</v>
      </c>
      <c r="C423" s="263" t="s">
        <v>6095</v>
      </c>
      <c r="D423" s="191">
        <f>IFERROR(VLOOKUP($C423,'4. PY Ending Balances'!$C:$J,2,FALSE),0)-IFERROR(VLOOKUP($C423,'1. Rpt 18s (non-CSU)'!$H:$T,7,FALSE),0)</f>
        <v>0</v>
      </c>
      <c r="E423" s="191">
        <f>IFERROR(VLOOKUP($C423,'4. PY Ending Balances'!$C:$J,3,FALSE),0)-IFERROR(VLOOKUP($C423,'1. Rpt 18s (non-CSU)'!$H:$T,8,FALSE),0)</f>
        <v>0</v>
      </c>
      <c r="F423" s="191">
        <f>IFERROR(VLOOKUP($C423,'4. PY Ending Balances'!$C:$J,4,FALSE),0)-IFERROR(VLOOKUP($C423,'1. Rpt 18s (non-CSU)'!$H:$T,9,FALSE),0)</f>
        <v>0</v>
      </c>
      <c r="G423" s="192">
        <f>IFERROR(VLOOKUP($C423,'4. PY Ending Balances'!$C:$J,5,FALSE),0)-IFERROR(VLOOKUP($C423,'1. Rpt 18s (non-CSU)'!$H:$T,10,FALSE),0)</f>
        <v>0</v>
      </c>
      <c r="H423" s="643">
        <f>IFERROR(VLOOKUP($C423,'4. PY Ending Balances'!$C:$J,6,FALSE),0)-IFERROR(VLOOKUP($C423,'1. Rpt 18s (non-CSU)'!$H:$T,11,FALSE),0)</f>
        <v>0</v>
      </c>
      <c r="I423" s="643">
        <f>IFERROR(VLOOKUP($C423,'4. PY Ending Balances'!$C:$J,7,FALSE),0)-IFERROR(VLOOKUP($C423,'1. Rpt 18s (non-CSU)'!$H:$T,12,FALSE),0)</f>
        <v>0</v>
      </c>
      <c r="J423" s="648">
        <f>IFERROR(VLOOKUP($C423,'4. PY Ending Balances'!$C:$J,8,FALSE),0)-IFERROR(VLOOKUP($C423,'1. Rpt 18s (non-CSU)'!$H:$T,13,FALSE),0)</f>
        <v>0</v>
      </c>
    </row>
    <row r="424" spans="1:10" x14ac:dyDescent="0.2">
      <c r="A424" s="33" t="s">
        <v>405</v>
      </c>
      <c r="B424" s="33" t="s">
        <v>425</v>
      </c>
      <c r="C424" s="263" t="s">
        <v>6096</v>
      </c>
      <c r="D424" s="191">
        <f>IFERROR(VLOOKUP($C424,'4. PY Ending Balances'!$C:$J,2,FALSE),0)-IFERROR(VLOOKUP($C424,'1. Rpt 18s (non-CSU)'!$H:$T,7,FALSE),0)</f>
        <v>0</v>
      </c>
      <c r="E424" s="191">
        <f>IFERROR(VLOOKUP($C424,'4. PY Ending Balances'!$C:$J,3,FALSE),0)-IFERROR(VLOOKUP($C424,'1. Rpt 18s (non-CSU)'!$H:$T,8,FALSE),0)</f>
        <v>0</v>
      </c>
      <c r="F424" s="191">
        <f>IFERROR(VLOOKUP($C424,'4. PY Ending Balances'!$C:$J,4,FALSE),0)-IFERROR(VLOOKUP($C424,'1. Rpt 18s (non-CSU)'!$H:$T,9,FALSE),0)</f>
        <v>0</v>
      </c>
      <c r="G424" s="192">
        <f>IFERROR(VLOOKUP($C424,'4. PY Ending Balances'!$C:$J,5,FALSE),0)-IFERROR(VLOOKUP($C424,'1. Rpt 18s (non-CSU)'!$H:$T,10,FALSE),0)</f>
        <v>0</v>
      </c>
      <c r="H424" s="643">
        <f>IFERROR(VLOOKUP($C424,'4. PY Ending Balances'!$C:$J,6,FALSE),0)-IFERROR(VLOOKUP($C424,'1. Rpt 18s (non-CSU)'!$H:$T,11,FALSE),0)</f>
        <v>0</v>
      </c>
      <c r="I424" s="643">
        <f>IFERROR(VLOOKUP($C424,'4. PY Ending Balances'!$C:$J,7,FALSE),0)-IFERROR(VLOOKUP($C424,'1. Rpt 18s (non-CSU)'!$H:$T,12,FALSE),0)</f>
        <v>0</v>
      </c>
      <c r="J424" s="648">
        <f>IFERROR(VLOOKUP($C424,'4. PY Ending Balances'!$C:$J,8,FALSE),0)-IFERROR(VLOOKUP($C424,'1. Rpt 18s (non-CSU)'!$H:$T,13,FALSE),0)</f>
        <v>0</v>
      </c>
    </row>
    <row r="425" spans="1:10" x14ac:dyDescent="0.2">
      <c r="A425" s="33" t="s">
        <v>405</v>
      </c>
      <c r="B425" s="33" t="s">
        <v>426</v>
      </c>
      <c r="C425" s="263" t="s">
        <v>6097</v>
      </c>
      <c r="D425" s="191">
        <f>IFERROR(VLOOKUP($C425,'4. PY Ending Balances'!$C:$J,2,FALSE),0)-IFERROR(VLOOKUP($C425,'1. Rpt 18s (non-CSU)'!$H:$T,7,FALSE),0)</f>
        <v>0</v>
      </c>
      <c r="E425" s="191">
        <f>IFERROR(VLOOKUP($C425,'4. PY Ending Balances'!$C:$J,3,FALSE),0)-IFERROR(VLOOKUP($C425,'1. Rpt 18s (non-CSU)'!$H:$T,8,FALSE),0)</f>
        <v>0</v>
      </c>
      <c r="F425" s="191">
        <f>IFERROR(VLOOKUP($C425,'4. PY Ending Balances'!$C:$J,4,FALSE),0)-IFERROR(VLOOKUP($C425,'1. Rpt 18s (non-CSU)'!$H:$T,9,FALSE),0)</f>
        <v>0</v>
      </c>
      <c r="G425" s="192">
        <f>IFERROR(VLOOKUP($C425,'4. PY Ending Balances'!$C:$J,5,FALSE),0)-IFERROR(VLOOKUP($C425,'1. Rpt 18s (non-CSU)'!$H:$T,10,FALSE),0)</f>
        <v>0</v>
      </c>
      <c r="H425" s="643">
        <f>IFERROR(VLOOKUP($C425,'4. PY Ending Balances'!$C:$J,6,FALSE),0)-IFERROR(VLOOKUP($C425,'1. Rpt 18s (non-CSU)'!$H:$T,11,FALSE),0)</f>
        <v>0</v>
      </c>
      <c r="I425" s="643">
        <f>IFERROR(VLOOKUP($C425,'4. PY Ending Balances'!$C:$J,7,FALSE),0)-IFERROR(VLOOKUP($C425,'1. Rpt 18s (non-CSU)'!$H:$T,12,FALSE),0)</f>
        <v>0</v>
      </c>
      <c r="J425" s="648">
        <f>IFERROR(VLOOKUP($C425,'4. PY Ending Balances'!$C:$J,8,FALSE),0)-IFERROR(VLOOKUP($C425,'1. Rpt 18s (non-CSU)'!$H:$T,13,FALSE),0)</f>
        <v>0</v>
      </c>
    </row>
    <row r="426" spans="1:10" x14ac:dyDescent="0.2">
      <c r="A426" s="34" t="s">
        <v>405</v>
      </c>
      <c r="B426" s="34" t="s">
        <v>189</v>
      </c>
      <c r="C426" s="263" t="s">
        <v>6098</v>
      </c>
      <c r="D426" s="191">
        <f>IFERROR(VLOOKUP($C426,'4. PY Ending Balances'!$C:$J,2,FALSE),0)-IFERROR(VLOOKUP($C426,'1. Rpt 18s (non-CSU)'!$H:$T,7,FALSE),0)</f>
        <v>0</v>
      </c>
      <c r="E426" s="191">
        <f>IFERROR(VLOOKUP($C426,'4. PY Ending Balances'!$C:$J,3,FALSE),0)-IFERROR(VLOOKUP($C426,'1. Rpt 18s (non-CSU)'!$H:$T,8,FALSE),0)</f>
        <v>0</v>
      </c>
      <c r="F426" s="191">
        <f>IFERROR(VLOOKUP($C426,'4. PY Ending Balances'!$C:$J,4,FALSE),0)-IFERROR(VLOOKUP($C426,'1. Rpt 18s (non-CSU)'!$H:$T,9,FALSE),0)</f>
        <v>0</v>
      </c>
      <c r="G426" s="192">
        <f>IFERROR(VLOOKUP($C426,'4. PY Ending Balances'!$C:$J,5,FALSE),0)-IFERROR(VLOOKUP($C426,'1. Rpt 18s (non-CSU)'!$H:$T,10,FALSE),0)</f>
        <v>0</v>
      </c>
      <c r="H426" s="643">
        <f>IFERROR(VLOOKUP($C426,'4. PY Ending Balances'!$C:$J,6,FALSE),0)-IFERROR(VLOOKUP($C426,'1. Rpt 18s (non-CSU)'!$H:$T,11,FALSE),0)</f>
        <v>0</v>
      </c>
      <c r="I426" s="643">
        <f>IFERROR(VLOOKUP($C426,'4. PY Ending Balances'!$C:$J,7,FALSE),0)-IFERROR(VLOOKUP($C426,'1. Rpt 18s (non-CSU)'!$H:$T,12,FALSE),0)</f>
        <v>0</v>
      </c>
      <c r="J426" s="648">
        <f>IFERROR(VLOOKUP($C426,'4. PY Ending Balances'!$C:$J,8,FALSE),0)-IFERROR(VLOOKUP($C426,'1. Rpt 18s (non-CSU)'!$H:$T,13,FALSE),0)</f>
        <v>0</v>
      </c>
    </row>
    <row r="427" spans="1:10" x14ac:dyDescent="0.2">
      <c r="A427" s="33" t="s">
        <v>405</v>
      </c>
      <c r="B427" s="33" t="s">
        <v>427</v>
      </c>
      <c r="C427" s="263" t="s">
        <v>6099</v>
      </c>
      <c r="D427" s="191">
        <f>IFERROR(VLOOKUP($C427,'4. PY Ending Balances'!$C:$J,2,FALSE),0)-IFERROR(VLOOKUP($C427,'1. Rpt 18s (non-CSU)'!$H:$T,7,FALSE),0)</f>
        <v>0</v>
      </c>
      <c r="E427" s="191">
        <f>IFERROR(VLOOKUP($C427,'4. PY Ending Balances'!$C:$J,3,FALSE),0)-IFERROR(VLOOKUP($C427,'1. Rpt 18s (non-CSU)'!$H:$T,8,FALSE),0)</f>
        <v>0</v>
      </c>
      <c r="F427" s="191">
        <f>IFERROR(VLOOKUP($C427,'4. PY Ending Balances'!$C:$J,4,FALSE),0)-IFERROR(VLOOKUP($C427,'1. Rpt 18s (non-CSU)'!$H:$T,9,FALSE),0)</f>
        <v>0</v>
      </c>
      <c r="G427" s="192">
        <f>IFERROR(VLOOKUP($C427,'4. PY Ending Balances'!$C:$J,5,FALSE),0)-IFERROR(VLOOKUP($C427,'1. Rpt 18s (non-CSU)'!$H:$T,10,FALSE),0)</f>
        <v>0</v>
      </c>
      <c r="H427" s="643">
        <f>IFERROR(VLOOKUP($C427,'4. PY Ending Balances'!$C:$J,6,FALSE),0)-IFERROR(VLOOKUP($C427,'1. Rpt 18s (non-CSU)'!$H:$T,11,FALSE),0)</f>
        <v>0</v>
      </c>
      <c r="I427" s="643">
        <f>IFERROR(VLOOKUP($C427,'4. PY Ending Balances'!$C:$J,7,FALSE),0)-IFERROR(VLOOKUP($C427,'1. Rpt 18s (non-CSU)'!$H:$T,12,FALSE),0)</f>
        <v>0</v>
      </c>
      <c r="J427" s="648">
        <f>IFERROR(VLOOKUP($C427,'4. PY Ending Balances'!$C:$J,8,FALSE),0)-IFERROR(VLOOKUP($C427,'1. Rpt 18s (non-CSU)'!$H:$T,13,FALSE),0)</f>
        <v>0</v>
      </c>
    </row>
    <row r="428" spans="1:10" x14ac:dyDescent="0.2">
      <c r="A428" s="33" t="s">
        <v>405</v>
      </c>
      <c r="B428" s="33" t="s">
        <v>428</v>
      </c>
      <c r="C428" s="263" t="s">
        <v>6100</v>
      </c>
      <c r="D428" s="191">
        <f>IFERROR(VLOOKUP($C428,'4. PY Ending Balances'!$C:$J,2,FALSE),0)-IFERROR(VLOOKUP($C428,'1. Rpt 18s (non-CSU)'!$H:$T,7,FALSE),0)</f>
        <v>0</v>
      </c>
      <c r="E428" s="191">
        <f>IFERROR(VLOOKUP($C428,'4. PY Ending Balances'!$C:$J,3,FALSE),0)-IFERROR(VLOOKUP($C428,'1. Rpt 18s (non-CSU)'!$H:$T,8,FALSE),0)</f>
        <v>0</v>
      </c>
      <c r="F428" s="191">
        <f>IFERROR(VLOOKUP($C428,'4. PY Ending Balances'!$C:$J,4,FALSE),0)-IFERROR(VLOOKUP($C428,'1. Rpt 18s (non-CSU)'!$H:$T,9,FALSE),0)</f>
        <v>0</v>
      </c>
      <c r="G428" s="192">
        <f>IFERROR(VLOOKUP($C428,'4. PY Ending Balances'!$C:$J,5,FALSE),0)-IFERROR(VLOOKUP($C428,'1. Rpt 18s (non-CSU)'!$H:$T,10,FALSE),0)</f>
        <v>0</v>
      </c>
      <c r="H428" s="643">
        <f>IFERROR(VLOOKUP($C428,'4. PY Ending Balances'!$C:$J,6,FALSE),0)-IFERROR(VLOOKUP($C428,'1. Rpt 18s (non-CSU)'!$H:$T,11,FALSE),0)</f>
        <v>0</v>
      </c>
      <c r="I428" s="643">
        <f>IFERROR(VLOOKUP($C428,'4. PY Ending Balances'!$C:$J,7,FALSE),0)-IFERROR(VLOOKUP($C428,'1. Rpt 18s (non-CSU)'!$H:$T,12,FALSE),0)</f>
        <v>0</v>
      </c>
      <c r="J428" s="648">
        <f>IFERROR(VLOOKUP($C428,'4. PY Ending Balances'!$C:$J,8,FALSE),0)-IFERROR(VLOOKUP($C428,'1. Rpt 18s (non-CSU)'!$H:$T,13,FALSE),0)</f>
        <v>0</v>
      </c>
    </row>
    <row r="429" spans="1:10" x14ac:dyDescent="0.2">
      <c r="A429" s="34" t="s">
        <v>405</v>
      </c>
      <c r="B429" s="34" t="s">
        <v>429</v>
      </c>
      <c r="C429" s="263" t="s">
        <v>6101</v>
      </c>
      <c r="D429" s="191">
        <f>IFERROR(VLOOKUP($C429,'4. PY Ending Balances'!$C:$J,2,FALSE),0)-IFERROR(VLOOKUP($C429,'1. Rpt 18s (non-CSU)'!$H:$T,7,FALSE),0)</f>
        <v>0</v>
      </c>
      <c r="E429" s="191">
        <f>IFERROR(VLOOKUP($C429,'4. PY Ending Balances'!$C:$J,3,FALSE),0)-IFERROR(VLOOKUP($C429,'1. Rpt 18s (non-CSU)'!$H:$T,8,FALSE),0)</f>
        <v>0</v>
      </c>
      <c r="F429" s="191">
        <f>IFERROR(VLOOKUP($C429,'4. PY Ending Balances'!$C:$J,4,FALSE),0)-IFERROR(VLOOKUP($C429,'1. Rpt 18s (non-CSU)'!$H:$T,9,FALSE),0)</f>
        <v>0</v>
      </c>
      <c r="G429" s="192">
        <f>IFERROR(VLOOKUP($C429,'4. PY Ending Balances'!$C:$J,5,FALSE),0)-IFERROR(VLOOKUP($C429,'1. Rpt 18s (non-CSU)'!$H:$T,10,FALSE),0)</f>
        <v>0</v>
      </c>
      <c r="H429" s="643">
        <f>IFERROR(VLOOKUP($C429,'4. PY Ending Balances'!$C:$J,6,FALSE),0)-IFERROR(VLOOKUP($C429,'1. Rpt 18s (non-CSU)'!$H:$T,11,FALSE),0)</f>
        <v>0</v>
      </c>
      <c r="I429" s="643">
        <f>IFERROR(VLOOKUP($C429,'4. PY Ending Balances'!$C:$J,7,FALSE),0)-IFERROR(VLOOKUP($C429,'1. Rpt 18s (non-CSU)'!$H:$T,12,FALSE),0)</f>
        <v>0</v>
      </c>
      <c r="J429" s="648">
        <f>IFERROR(VLOOKUP($C429,'4. PY Ending Balances'!$C:$J,8,FALSE),0)-IFERROR(VLOOKUP($C429,'1. Rpt 18s (non-CSU)'!$H:$T,13,FALSE),0)</f>
        <v>0</v>
      </c>
    </row>
    <row r="430" spans="1:10" x14ac:dyDescent="0.2">
      <c r="A430" s="34" t="s">
        <v>405</v>
      </c>
      <c r="B430" s="34" t="s">
        <v>430</v>
      </c>
      <c r="C430" s="263" t="s">
        <v>6102</v>
      </c>
      <c r="D430" s="191">
        <f>IFERROR(VLOOKUP($C430,'4. PY Ending Balances'!$C:$J,2,FALSE),0)-IFERROR(VLOOKUP($C430,'1. Rpt 18s (non-CSU)'!$H:$T,7,FALSE),0)</f>
        <v>0</v>
      </c>
      <c r="E430" s="191">
        <f>IFERROR(VLOOKUP($C430,'4. PY Ending Balances'!$C:$J,3,FALSE),0)-IFERROR(VLOOKUP($C430,'1. Rpt 18s (non-CSU)'!$H:$T,8,FALSE),0)</f>
        <v>0</v>
      </c>
      <c r="F430" s="191">
        <f>IFERROR(VLOOKUP($C430,'4. PY Ending Balances'!$C:$J,4,FALSE),0)-IFERROR(VLOOKUP($C430,'1. Rpt 18s (non-CSU)'!$H:$T,9,FALSE),0)</f>
        <v>0</v>
      </c>
      <c r="G430" s="192">
        <f>IFERROR(VLOOKUP($C430,'4. PY Ending Balances'!$C:$J,5,FALSE),0)-IFERROR(VLOOKUP($C430,'1. Rpt 18s (non-CSU)'!$H:$T,10,FALSE),0)</f>
        <v>0</v>
      </c>
      <c r="H430" s="643">
        <f>IFERROR(VLOOKUP($C430,'4. PY Ending Balances'!$C:$J,6,FALSE),0)-IFERROR(VLOOKUP($C430,'1. Rpt 18s (non-CSU)'!$H:$T,11,FALSE),0)</f>
        <v>0</v>
      </c>
      <c r="I430" s="643">
        <f>IFERROR(VLOOKUP($C430,'4. PY Ending Balances'!$C:$J,7,FALSE),0)-IFERROR(VLOOKUP($C430,'1. Rpt 18s (non-CSU)'!$H:$T,12,FALSE),0)</f>
        <v>0</v>
      </c>
      <c r="J430" s="648">
        <f>IFERROR(VLOOKUP($C430,'4. PY Ending Balances'!$C:$J,8,FALSE),0)-IFERROR(VLOOKUP($C430,'1. Rpt 18s (non-CSU)'!$H:$T,13,FALSE),0)</f>
        <v>0</v>
      </c>
    </row>
    <row r="431" spans="1:10" x14ac:dyDescent="0.2">
      <c r="A431" s="34" t="s">
        <v>405</v>
      </c>
      <c r="B431" s="34" t="s">
        <v>431</v>
      </c>
      <c r="C431" s="263" t="s">
        <v>6103</v>
      </c>
      <c r="D431" s="191">
        <f>IFERROR(VLOOKUP($C431,'4. PY Ending Balances'!$C:$J,2,FALSE),0)-IFERROR(VLOOKUP($C431,'1. Rpt 18s (non-CSU)'!$H:$T,7,FALSE),0)</f>
        <v>0</v>
      </c>
      <c r="E431" s="191">
        <f>IFERROR(VLOOKUP($C431,'4. PY Ending Balances'!$C:$J,3,FALSE),0)-IFERROR(VLOOKUP($C431,'1. Rpt 18s (non-CSU)'!$H:$T,8,FALSE),0)</f>
        <v>0</v>
      </c>
      <c r="F431" s="191">
        <f>IFERROR(VLOOKUP($C431,'4. PY Ending Balances'!$C:$J,4,FALSE),0)-IFERROR(VLOOKUP($C431,'1. Rpt 18s (non-CSU)'!$H:$T,9,FALSE),0)</f>
        <v>0</v>
      </c>
      <c r="G431" s="192">
        <f>IFERROR(VLOOKUP($C431,'4. PY Ending Balances'!$C:$J,5,FALSE),0)-IFERROR(VLOOKUP($C431,'1. Rpt 18s (non-CSU)'!$H:$T,10,FALSE),0)</f>
        <v>0</v>
      </c>
      <c r="H431" s="643">
        <f>IFERROR(VLOOKUP($C431,'4. PY Ending Balances'!$C:$J,6,FALSE),0)-IFERROR(VLOOKUP($C431,'1. Rpt 18s (non-CSU)'!$H:$T,11,FALSE),0)</f>
        <v>0</v>
      </c>
      <c r="I431" s="643">
        <f>IFERROR(VLOOKUP($C431,'4. PY Ending Balances'!$C:$J,7,FALSE),0)-IFERROR(VLOOKUP($C431,'1. Rpt 18s (non-CSU)'!$H:$T,12,FALSE),0)</f>
        <v>0</v>
      </c>
      <c r="J431" s="648">
        <f>IFERROR(VLOOKUP($C431,'4. PY Ending Balances'!$C:$J,8,FALSE),0)-IFERROR(VLOOKUP($C431,'1. Rpt 18s (non-CSU)'!$H:$T,13,FALSE),0)</f>
        <v>0</v>
      </c>
    </row>
    <row r="432" spans="1:10" x14ac:dyDescent="0.2">
      <c r="A432" s="34" t="s">
        <v>432</v>
      </c>
      <c r="B432" s="34" t="s">
        <v>13</v>
      </c>
      <c r="C432" s="263" t="s">
        <v>6104</v>
      </c>
      <c r="D432" s="191">
        <f>IFERROR(VLOOKUP($C432,'4. PY Ending Balances'!$C:$J,2,FALSE),0)-IFERROR(VLOOKUP($C432,'1. Rpt 18s (non-CSU)'!$H:$T,7,FALSE),0)</f>
        <v>0</v>
      </c>
      <c r="E432" s="191">
        <f>IFERROR(VLOOKUP($C432,'4. PY Ending Balances'!$C:$J,3,FALSE),0)-IFERROR(VLOOKUP($C432,'1. Rpt 18s (non-CSU)'!$H:$T,8,FALSE),0)</f>
        <v>0</v>
      </c>
      <c r="F432" s="191">
        <f>IFERROR(VLOOKUP($C432,'4. PY Ending Balances'!$C:$J,4,FALSE),0)-IFERROR(VLOOKUP($C432,'1. Rpt 18s (non-CSU)'!$H:$T,9,FALSE),0)</f>
        <v>0</v>
      </c>
      <c r="G432" s="192">
        <f>IFERROR(VLOOKUP($C432,'4. PY Ending Balances'!$C:$J,5,FALSE),0)-IFERROR(VLOOKUP($C432,'1. Rpt 18s (non-CSU)'!$H:$T,10,FALSE),0)</f>
        <v>0</v>
      </c>
      <c r="H432" s="643">
        <f>IFERROR(VLOOKUP($C432,'4. PY Ending Balances'!$C:$J,6,FALSE),0)-IFERROR(VLOOKUP($C432,'1. Rpt 18s (non-CSU)'!$H:$T,11,FALSE),0)</f>
        <v>0</v>
      </c>
      <c r="I432" s="643">
        <f>IFERROR(VLOOKUP($C432,'4. PY Ending Balances'!$C:$J,7,FALSE),0)-IFERROR(VLOOKUP($C432,'1. Rpt 18s (non-CSU)'!$H:$T,12,FALSE),0)</f>
        <v>0</v>
      </c>
      <c r="J432" s="648">
        <f>IFERROR(VLOOKUP($C432,'4. PY Ending Balances'!$C:$J,8,FALSE),0)-IFERROR(VLOOKUP($C432,'1. Rpt 18s (non-CSU)'!$H:$T,13,FALSE),0)</f>
        <v>0</v>
      </c>
    </row>
    <row r="433" spans="1:10" x14ac:dyDescent="0.2">
      <c r="A433" s="34" t="s">
        <v>433</v>
      </c>
      <c r="B433" s="34" t="s">
        <v>13</v>
      </c>
      <c r="C433" s="263" t="s">
        <v>6105</v>
      </c>
      <c r="D433" s="191">
        <f>IFERROR(VLOOKUP($C433,'4. PY Ending Balances'!$C:$J,2,FALSE),0)-IFERROR(VLOOKUP($C433,'1. Rpt 18s (non-CSU)'!$H:$T,7,FALSE),0)</f>
        <v>0</v>
      </c>
      <c r="E433" s="191">
        <f>IFERROR(VLOOKUP($C433,'4. PY Ending Balances'!$C:$J,3,FALSE),0)-IFERROR(VLOOKUP($C433,'1. Rpt 18s (non-CSU)'!$H:$T,8,FALSE),0)</f>
        <v>0</v>
      </c>
      <c r="F433" s="191">
        <f>IFERROR(VLOOKUP($C433,'4. PY Ending Balances'!$C:$J,4,FALSE),0)-IFERROR(VLOOKUP($C433,'1. Rpt 18s (non-CSU)'!$H:$T,9,FALSE),0)</f>
        <v>0</v>
      </c>
      <c r="G433" s="192">
        <f>IFERROR(VLOOKUP($C433,'4. PY Ending Balances'!$C:$J,5,FALSE),0)-IFERROR(VLOOKUP($C433,'1. Rpt 18s (non-CSU)'!$H:$T,10,FALSE),0)</f>
        <v>0</v>
      </c>
      <c r="H433" s="643">
        <f>IFERROR(VLOOKUP($C433,'4. PY Ending Balances'!$C:$J,6,FALSE),0)-IFERROR(VLOOKUP($C433,'1. Rpt 18s (non-CSU)'!$H:$T,11,FALSE),0)</f>
        <v>0</v>
      </c>
      <c r="I433" s="643">
        <f>IFERROR(VLOOKUP($C433,'4. PY Ending Balances'!$C:$J,7,FALSE),0)-IFERROR(VLOOKUP($C433,'1. Rpt 18s (non-CSU)'!$H:$T,12,FALSE),0)</f>
        <v>0</v>
      </c>
      <c r="J433" s="648">
        <f>IFERROR(VLOOKUP($C433,'4. PY Ending Balances'!$C:$J,8,FALSE),0)-IFERROR(VLOOKUP($C433,'1. Rpt 18s (non-CSU)'!$H:$T,13,FALSE),0)</f>
        <v>0</v>
      </c>
    </row>
    <row r="434" spans="1:10" x14ac:dyDescent="0.2">
      <c r="A434" s="34" t="s">
        <v>433</v>
      </c>
      <c r="B434" s="34" t="s">
        <v>434</v>
      </c>
      <c r="C434" s="263" t="s">
        <v>6106</v>
      </c>
      <c r="D434" s="191">
        <f>IFERROR(VLOOKUP($C434,'4. PY Ending Balances'!$C:$J,2,FALSE),0)-IFERROR(VLOOKUP($C434,'1. Rpt 18s (non-CSU)'!$H:$T,7,FALSE),0)</f>
        <v>0</v>
      </c>
      <c r="E434" s="191">
        <f>IFERROR(VLOOKUP($C434,'4. PY Ending Balances'!$C:$J,3,FALSE),0)-IFERROR(VLOOKUP($C434,'1. Rpt 18s (non-CSU)'!$H:$T,8,FALSE),0)</f>
        <v>0</v>
      </c>
      <c r="F434" s="191">
        <f>IFERROR(VLOOKUP($C434,'4. PY Ending Balances'!$C:$J,4,FALSE),0)-IFERROR(VLOOKUP($C434,'1. Rpt 18s (non-CSU)'!$H:$T,9,FALSE),0)</f>
        <v>0</v>
      </c>
      <c r="G434" s="192">
        <f>IFERROR(VLOOKUP($C434,'4. PY Ending Balances'!$C:$J,5,FALSE),0)-IFERROR(VLOOKUP($C434,'1. Rpt 18s (non-CSU)'!$H:$T,10,FALSE),0)</f>
        <v>0</v>
      </c>
      <c r="H434" s="643">
        <f>IFERROR(VLOOKUP($C434,'4. PY Ending Balances'!$C:$J,6,FALSE),0)-IFERROR(VLOOKUP($C434,'1. Rpt 18s (non-CSU)'!$H:$T,11,FALSE),0)</f>
        <v>0</v>
      </c>
      <c r="I434" s="643">
        <f>IFERROR(VLOOKUP($C434,'4. PY Ending Balances'!$C:$J,7,FALSE),0)-IFERROR(VLOOKUP($C434,'1. Rpt 18s (non-CSU)'!$H:$T,12,FALSE),0)</f>
        <v>0</v>
      </c>
      <c r="J434" s="648">
        <f>IFERROR(VLOOKUP($C434,'4. PY Ending Balances'!$C:$J,8,FALSE),0)-IFERROR(VLOOKUP($C434,'1. Rpt 18s (non-CSU)'!$H:$T,13,FALSE),0)</f>
        <v>0</v>
      </c>
    </row>
    <row r="435" spans="1:10" x14ac:dyDescent="0.2">
      <c r="A435" s="34" t="s">
        <v>435</v>
      </c>
      <c r="B435" s="34" t="s">
        <v>118</v>
      </c>
      <c r="C435" s="263" t="s">
        <v>6107</v>
      </c>
      <c r="D435" s="191">
        <f>IFERROR(VLOOKUP($C435,'4. PY Ending Balances'!$C:$J,2,FALSE),0)-IFERROR(VLOOKUP($C435,'1. Rpt 18s (non-CSU)'!$H:$T,7,FALSE),0)</f>
        <v>0</v>
      </c>
      <c r="E435" s="191">
        <f>IFERROR(VLOOKUP($C435,'4. PY Ending Balances'!$C:$J,3,FALSE),0)-IFERROR(VLOOKUP($C435,'1. Rpt 18s (non-CSU)'!$H:$T,8,FALSE),0)</f>
        <v>0</v>
      </c>
      <c r="F435" s="191">
        <f>IFERROR(VLOOKUP($C435,'4. PY Ending Balances'!$C:$J,4,FALSE),0)-IFERROR(VLOOKUP($C435,'1. Rpt 18s (non-CSU)'!$H:$T,9,FALSE),0)</f>
        <v>0</v>
      </c>
      <c r="G435" s="192">
        <f>IFERROR(VLOOKUP($C435,'4. PY Ending Balances'!$C:$J,5,FALSE),0)-IFERROR(VLOOKUP($C435,'1. Rpt 18s (non-CSU)'!$H:$T,10,FALSE),0)</f>
        <v>0</v>
      </c>
      <c r="H435" s="643">
        <f>IFERROR(VLOOKUP($C435,'4. PY Ending Balances'!$C:$J,6,FALSE),0)-IFERROR(VLOOKUP($C435,'1. Rpt 18s (non-CSU)'!$H:$T,11,FALSE),0)</f>
        <v>0</v>
      </c>
      <c r="I435" s="643">
        <f>IFERROR(VLOOKUP($C435,'4. PY Ending Balances'!$C:$J,7,FALSE),0)-IFERROR(VLOOKUP($C435,'1. Rpt 18s (non-CSU)'!$H:$T,12,FALSE),0)</f>
        <v>0</v>
      </c>
      <c r="J435" s="648">
        <f>IFERROR(VLOOKUP($C435,'4. PY Ending Balances'!$C:$J,8,FALSE),0)-IFERROR(VLOOKUP($C435,'1. Rpt 18s (non-CSU)'!$H:$T,13,FALSE),0)</f>
        <v>0</v>
      </c>
    </row>
    <row r="436" spans="1:10" x14ac:dyDescent="0.2">
      <c r="A436" s="34" t="s">
        <v>436</v>
      </c>
      <c r="B436" s="34" t="s">
        <v>63</v>
      </c>
      <c r="C436" s="263" t="s">
        <v>6108</v>
      </c>
      <c r="D436" s="191">
        <f>IFERROR(VLOOKUP($C436,'4. PY Ending Balances'!$C:$J,2,FALSE),0)-IFERROR(VLOOKUP($C436,'1. Rpt 18s (non-CSU)'!$H:$T,7,FALSE),0)</f>
        <v>0</v>
      </c>
      <c r="E436" s="191">
        <f>IFERROR(VLOOKUP($C436,'4. PY Ending Balances'!$C:$J,3,FALSE),0)-IFERROR(VLOOKUP($C436,'1. Rpt 18s (non-CSU)'!$H:$T,8,FALSE),0)</f>
        <v>0</v>
      </c>
      <c r="F436" s="191">
        <f>IFERROR(VLOOKUP($C436,'4. PY Ending Balances'!$C:$J,4,FALSE),0)-IFERROR(VLOOKUP($C436,'1. Rpt 18s (non-CSU)'!$H:$T,9,FALSE),0)</f>
        <v>0</v>
      </c>
      <c r="G436" s="192">
        <f>IFERROR(VLOOKUP($C436,'4. PY Ending Balances'!$C:$J,5,FALSE),0)-IFERROR(VLOOKUP($C436,'1. Rpt 18s (non-CSU)'!$H:$T,10,FALSE),0)</f>
        <v>0</v>
      </c>
      <c r="H436" s="643">
        <f>IFERROR(VLOOKUP($C436,'4. PY Ending Balances'!$C:$J,6,FALSE),0)-IFERROR(VLOOKUP($C436,'1. Rpt 18s (non-CSU)'!$H:$T,11,FALSE),0)</f>
        <v>0</v>
      </c>
      <c r="I436" s="643">
        <f>IFERROR(VLOOKUP($C436,'4. PY Ending Balances'!$C:$J,7,FALSE),0)-IFERROR(VLOOKUP($C436,'1. Rpt 18s (non-CSU)'!$H:$T,12,FALSE),0)</f>
        <v>0</v>
      </c>
      <c r="J436" s="648">
        <f>IFERROR(VLOOKUP($C436,'4. PY Ending Balances'!$C:$J,8,FALSE),0)-IFERROR(VLOOKUP($C436,'1. Rpt 18s (non-CSU)'!$H:$T,13,FALSE),0)</f>
        <v>0</v>
      </c>
    </row>
    <row r="437" spans="1:10" x14ac:dyDescent="0.2">
      <c r="A437" s="34" t="s">
        <v>436</v>
      </c>
      <c r="B437" s="34" t="s">
        <v>139</v>
      </c>
      <c r="C437" s="263" t="s">
        <v>6109</v>
      </c>
      <c r="D437" s="191">
        <f>IFERROR(VLOOKUP($C437,'4. PY Ending Balances'!$C:$J,2,FALSE),0)-IFERROR(VLOOKUP($C437,'1. Rpt 18s (non-CSU)'!$H:$T,7,FALSE),0)</f>
        <v>0</v>
      </c>
      <c r="E437" s="191">
        <f>IFERROR(VLOOKUP($C437,'4. PY Ending Balances'!$C:$J,3,FALSE),0)-IFERROR(VLOOKUP($C437,'1. Rpt 18s (non-CSU)'!$H:$T,8,FALSE),0)</f>
        <v>0</v>
      </c>
      <c r="F437" s="191">
        <f>IFERROR(VLOOKUP($C437,'4. PY Ending Balances'!$C:$J,4,FALSE),0)-IFERROR(VLOOKUP($C437,'1. Rpt 18s (non-CSU)'!$H:$T,9,FALSE),0)</f>
        <v>0</v>
      </c>
      <c r="G437" s="192">
        <f>IFERROR(VLOOKUP($C437,'4. PY Ending Balances'!$C:$J,5,FALSE),0)-IFERROR(VLOOKUP($C437,'1. Rpt 18s (non-CSU)'!$H:$T,10,FALSE),0)</f>
        <v>0</v>
      </c>
      <c r="H437" s="643">
        <f>IFERROR(VLOOKUP($C437,'4. PY Ending Balances'!$C:$J,6,FALSE),0)-IFERROR(VLOOKUP($C437,'1. Rpt 18s (non-CSU)'!$H:$T,11,FALSE),0)</f>
        <v>0</v>
      </c>
      <c r="I437" s="643">
        <f>IFERROR(VLOOKUP($C437,'4. PY Ending Balances'!$C:$J,7,FALSE),0)-IFERROR(VLOOKUP($C437,'1. Rpt 18s (non-CSU)'!$H:$T,12,FALSE),0)</f>
        <v>0</v>
      </c>
      <c r="J437" s="648">
        <f>IFERROR(VLOOKUP($C437,'4. PY Ending Balances'!$C:$J,8,FALSE),0)-IFERROR(VLOOKUP($C437,'1. Rpt 18s (non-CSU)'!$H:$T,13,FALSE),0)</f>
        <v>0</v>
      </c>
    </row>
    <row r="438" spans="1:10" x14ac:dyDescent="0.2">
      <c r="A438" s="34" t="s">
        <v>437</v>
      </c>
      <c r="B438" s="34" t="s">
        <v>13</v>
      </c>
      <c r="C438" s="263" t="s">
        <v>6110</v>
      </c>
      <c r="D438" s="191">
        <f>IFERROR(VLOOKUP($C438,'4. PY Ending Balances'!$C:$J,2,FALSE),0)-IFERROR(VLOOKUP($C438,'1. Rpt 18s (non-CSU)'!$H:$T,7,FALSE),0)</f>
        <v>0</v>
      </c>
      <c r="E438" s="191">
        <f>IFERROR(VLOOKUP($C438,'4. PY Ending Balances'!$C:$J,3,FALSE),0)-IFERROR(VLOOKUP($C438,'1. Rpt 18s (non-CSU)'!$H:$T,8,FALSE),0)</f>
        <v>0</v>
      </c>
      <c r="F438" s="191">
        <f>IFERROR(VLOOKUP($C438,'4. PY Ending Balances'!$C:$J,4,FALSE),0)-IFERROR(VLOOKUP($C438,'1. Rpt 18s (non-CSU)'!$H:$T,9,FALSE),0)</f>
        <v>0</v>
      </c>
      <c r="G438" s="192">
        <f>IFERROR(VLOOKUP($C438,'4. PY Ending Balances'!$C:$J,5,FALSE),0)-IFERROR(VLOOKUP($C438,'1. Rpt 18s (non-CSU)'!$H:$T,10,FALSE),0)</f>
        <v>0</v>
      </c>
      <c r="H438" s="643">
        <f>IFERROR(VLOOKUP($C438,'4. PY Ending Balances'!$C:$J,6,FALSE),0)-IFERROR(VLOOKUP($C438,'1. Rpt 18s (non-CSU)'!$H:$T,11,FALSE),0)</f>
        <v>0</v>
      </c>
      <c r="I438" s="643">
        <f>IFERROR(VLOOKUP($C438,'4. PY Ending Balances'!$C:$J,7,FALSE),0)-IFERROR(VLOOKUP($C438,'1. Rpt 18s (non-CSU)'!$H:$T,12,FALSE),0)</f>
        <v>0</v>
      </c>
      <c r="J438" s="648">
        <f>IFERROR(VLOOKUP($C438,'4. PY Ending Balances'!$C:$J,8,FALSE),0)-IFERROR(VLOOKUP($C438,'1. Rpt 18s (non-CSU)'!$H:$T,13,FALSE),0)</f>
        <v>0</v>
      </c>
    </row>
    <row r="439" spans="1:10" x14ac:dyDescent="0.2">
      <c r="A439" s="34" t="s">
        <v>437</v>
      </c>
      <c r="B439" s="34" t="s">
        <v>438</v>
      </c>
      <c r="C439" s="263" t="s">
        <v>6111</v>
      </c>
      <c r="D439" s="191">
        <f>IFERROR(VLOOKUP($C439,'4. PY Ending Balances'!$C:$J,2,FALSE),0)-IFERROR(VLOOKUP($C439,'1. Rpt 18s (non-CSU)'!$H:$T,7,FALSE),0)</f>
        <v>0</v>
      </c>
      <c r="E439" s="191">
        <f>IFERROR(VLOOKUP($C439,'4. PY Ending Balances'!$C:$J,3,FALSE),0)-IFERROR(VLOOKUP($C439,'1. Rpt 18s (non-CSU)'!$H:$T,8,FALSE),0)</f>
        <v>0</v>
      </c>
      <c r="F439" s="191">
        <f>IFERROR(VLOOKUP($C439,'4. PY Ending Balances'!$C:$J,4,FALSE),0)-IFERROR(VLOOKUP($C439,'1. Rpt 18s (non-CSU)'!$H:$T,9,FALSE),0)</f>
        <v>0</v>
      </c>
      <c r="G439" s="192">
        <f>IFERROR(VLOOKUP($C439,'4. PY Ending Balances'!$C:$J,5,FALSE),0)-IFERROR(VLOOKUP($C439,'1. Rpt 18s (non-CSU)'!$H:$T,10,FALSE),0)</f>
        <v>0</v>
      </c>
      <c r="H439" s="643">
        <f>IFERROR(VLOOKUP($C439,'4. PY Ending Balances'!$C:$J,6,FALSE),0)-IFERROR(VLOOKUP($C439,'1. Rpt 18s (non-CSU)'!$H:$T,11,FALSE),0)</f>
        <v>0</v>
      </c>
      <c r="I439" s="643">
        <f>IFERROR(VLOOKUP($C439,'4. PY Ending Balances'!$C:$J,7,FALSE),0)-IFERROR(VLOOKUP($C439,'1. Rpt 18s (non-CSU)'!$H:$T,12,FALSE),0)</f>
        <v>0</v>
      </c>
      <c r="J439" s="648">
        <f>IFERROR(VLOOKUP($C439,'4. PY Ending Balances'!$C:$J,8,FALSE),0)-IFERROR(VLOOKUP($C439,'1. Rpt 18s (non-CSU)'!$H:$T,13,FALSE),0)</f>
        <v>0</v>
      </c>
    </row>
    <row r="440" spans="1:10" x14ac:dyDescent="0.2">
      <c r="A440" s="34" t="s">
        <v>439</v>
      </c>
      <c r="B440" s="34" t="s">
        <v>13</v>
      </c>
      <c r="C440" s="263" t="s">
        <v>6112</v>
      </c>
      <c r="D440" s="191">
        <f>IFERROR(VLOOKUP($C440,'4. PY Ending Balances'!$C:$J,2,FALSE),0)-IFERROR(VLOOKUP($C440,'1. Rpt 18s (non-CSU)'!$H:$T,7,FALSE),0)</f>
        <v>0</v>
      </c>
      <c r="E440" s="191">
        <f>IFERROR(VLOOKUP($C440,'4. PY Ending Balances'!$C:$J,3,FALSE),0)-IFERROR(VLOOKUP($C440,'1. Rpt 18s (non-CSU)'!$H:$T,8,FALSE),0)</f>
        <v>0</v>
      </c>
      <c r="F440" s="191">
        <f>IFERROR(VLOOKUP($C440,'4. PY Ending Balances'!$C:$J,4,FALSE),0)-IFERROR(VLOOKUP($C440,'1. Rpt 18s (non-CSU)'!$H:$T,9,FALSE),0)</f>
        <v>0</v>
      </c>
      <c r="G440" s="192">
        <f>IFERROR(VLOOKUP($C440,'4. PY Ending Balances'!$C:$J,5,FALSE),0)-IFERROR(VLOOKUP($C440,'1. Rpt 18s (non-CSU)'!$H:$T,10,FALSE),0)</f>
        <v>0</v>
      </c>
      <c r="H440" s="643">
        <f>IFERROR(VLOOKUP($C440,'4. PY Ending Balances'!$C:$J,6,FALSE),0)-IFERROR(VLOOKUP($C440,'1. Rpt 18s (non-CSU)'!$H:$T,11,FALSE),0)</f>
        <v>0</v>
      </c>
      <c r="I440" s="643">
        <f>IFERROR(VLOOKUP($C440,'4. PY Ending Balances'!$C:$J,7,FALSE),0)-IFERROR(VLOOKUP($C440,'1. Rpt 18s (non-CSU)'!$H:$T,12,FALSE),0)</f>
        <v>0</v>
      </c>
      <c r="J440" s="648">
        <f>IFERROR(VLOOKUP($C440,'4. PY Ending Balances'!$C:$J,8,FALSE),0)-IFERROR(VLOOKUP($C440,'1. Rpt 18s (non-CSU)'!$H:$T,13,FALSE),0)</f>
        <v>0</v>
      </c>
    </row>
    <row r="441" spans="1:10" x14ac:dyDescent="0.2">
      <c r="A441" s="34" t="s">
        <v>440</v>
      </c>
      <c r="B441" s="34" t="s">
        <v>13</v>
      </c>
      <c r="C441" s="263" t="s">
        <v>6113</v>
      </c>
      <c r="D441" s="191">
        <f>IFERROR(VLOOKUP($C441,'4. PY Ending Balances'!$C:$J,2,FALSE),0)-IFERROR(VLOOKUP($C441,'1. Rpt 18s (non-CSU)'!$H:$T,7,FALSE),0)</f>
        <v>0</v>
      </c>
      <c r="E441" s="191">
        <f>IFERROR(VLOOKUP($C441,'4. PY Ending Balances'!$C:$J,3,FALSE),0)-IFERROR(VLOOKUP($C441,'1. Rpt 18s (non-CSU)'!$H:$T,8,FALSE),0)</f>
        <v>0</v>
      </c>
      <c r="F441" s="191">
        <f>IFERROR(VLOOKUP($C441,'4. PY Ending Balances'!$C:$J,4,FALSE),0)-IFERROR(VLOOKUP($C441,'1. Rpt 18s (non-CSU)'!$H:$T,9,FALSE),0)</f>
        <v>0</v>
      </c>
      <c r="G441" s="192">
        <f>IFERROR(VLOOKUP($C441,'4. PY Ending Balances'!$C:$J,5,FALSE),0)-IFERROR(VLOOKUP($C441,'1. Rpt 18s (non-CSU)'!$H:$T,10,FALSE),0)</f>
        <v>0</v>
      </c>
      <c r="H441" s="643">
        <f>IFERROR(VLOOKUP($C441,'4. PY Ending Balances'!$C:$J,6,FALSE),0)-IFERROR(VLOOKUP($C441,'1. Rpt 18s (non-CSU)'!$H:$T,11,FALSE),0)</f>
        <v>0</v>
      </c>
      <c r="I441" s="643">
        <f>IFERROR(VLOOKUP($C441,'4. PY Ending Balances'!$C:$J,7,FALSE),0)-IFERROR(VLOOKUP($C441,'1. Rpt 18s (non-CSU)'!$H:$T,12,FALSE),0)</f>
        <v>0</v>
      </c>
      <c r="J441" s="648">
        <f>IFERROR(VLOOKUP($C441,'4. PY Ending Balances'!$C:$J,8,FALSE),0)-IFERROR(VLOOKUP($C441,'1. Rpt 18s (non-CSU)'!$H:$T,13,FALSE),0)</f>
        <v>0</v>
      </c>
    </row>
    <row r="442" spans="1:10" x14ac:dyDescent="0.2">
      <c r="A442" s="34" t="s">
        <v>440</v>
      </c>
      <c r="B442" s="34" t="s">
        <v>63</v>
      </c>
      <c r="C442" s="263" t="s">
        <v>6114</v>
      </c>
      <c r="D442" s="191">
        <f>IFERROR(VLOOKUP($C442,'4. PY Ending Balances'!$C:$J,2,FALSE),0)-IFERROR(VLOOKUP($C442,'1. Rpt 18s (non-CSU)'!$H:$T,7,FALSE),0)</f>
        <v>0</v>
      </c>
      <c r="E442" s="191">
        <f>IFERROR(VLOOKUP($C442,'4. PY Ending Balances'!$C:$J,3,FALSE),0)-IFERROR(VLOOKUP($C442,'1. Rpt 18s (non-CSU)'!$H:$T,8,FALSE),0)</f>
        <v>0</v>
      </c>
      <c r="F442" s="191">
        <f>IFERROR(VLOOKUP($C442,'4. PY Ending Balances'!$C:$J,4,FALSE),0)-IFERROR(VLOOKUP($C442,'1. Rpt 18s (non-CSU)'!$H:$T,9,FALSE),0)</f>
        <v>0</v>
      </c>
      <c r="G442" s="192">
        <f>IFERROR(VLOOKUP($C442,'4. PY Ending Balances'!$C:$J,5,FALSE),0)-IFERROR(VLOOKUP($C442,'1. Rpt 18s (non-CSU)'!$H:$T,10,FALSE),0)</f>
        <v>0</v>
      </c>
      <c r="H442" s="643">
        <f>IFERROR(VLOOKUP($C442,'4. PY Ending Balances'!$C:$J,6,FALSE),0)-IFERROR(VLOOKUP($C442,'1. Rpt 18s (non-CSU)'!$H:$T,11,FALSE),0)</f>
        <v>0</v>
      </c>
      <c r="I442" s="643">
        <f>IFERROR(VLOOKUP($C442,'4. PY Ending Balances'!$C:$J,7,FALSE),0)-IFERROR(VLOOKUP($C442,'1. Rpt 18s (non-CSU)'!$H:$T,12,FALSE),0)</f>
        <v>0</v>
      </c>
      <c r="J442" s="648">
        <f>IFERROR(VLOOKUP($C442,'4. PY Ending Balances'!$C:$J,8,FALSE),0)-IFERROR(VLOOKUP($C442,'1. Rpt 18s (non-CSU)'!$H:$T,13,FALSE),0)</f>
        <v>0</v>
      </c>
    </row>
    <row r="443" spans="1:10" x14ac:dyDescent="0.2">
      <c r="A443" s="34" t="s">
        <v>441</v>
      </c>
      <c r="B443" s="34" t="s">
        <v>13</v>
      </c>
      <c r="C443" s="263" t="s">
        <v>6115</v>
      </c>
      <c r="D443" s="191">
        <f>IFERROR(VLOOKUP($C443,'4. PY Ending Balances'!$C:$J,2,FALSE),0)-IFERROR(VLOOKUP($C443,'1. Rpt 18s (non-CSU)'!$H:$T,7,FALSE),0)</f>
        <v>0</v>
      </c>
      <c r="E443" s="191">
        <f>IFERROR(VLOOKUP($C443,'4. PY Ending Balances'!$C:$J,3,FALSE),0)-IFERROR(VLOOKUP($C443,'1. Rpt 18s (non-CSU)'!$H:$T,8,FALSE),0)</f>
        <v>0</v>
      </c>
      <c r="F443" s="191">
        <f>IFERROR(VLOOKUP($C443,'4. PY Ending Balances'!$C:$J,4,FALSE),0)-IFERROR(VLOOKUP($C443,'1. Rpt 18s (non-CSU)'!$H:$T,9,FALSE),0)</f>
        <v>0</v>
      </c>
      <c r="G443" s="192">
        <f>IFERROR(VLOOKUP($C443,'4. PY Ending Balances'!$C:$J,5,FALSE),0)-IFERROR(VLOOKUP($C443,'1. Rpt 18s (non-CSU)'!$H:$T,10,FALSE),0)</f>
        <v>0</v>
      </c>
      <c r="H443" s="643">
        <f>IFERROR(VLOOKUP($C443,'4. PY Ending Balances'!$C:$J,6,FALSE),0)-IFERROR(VLOOKUP($C443,'1. Rpt 18s (non-CSU)'!$H:$T,11,FALSE),0)</f>
        <v>0</v>
      </c>
      <c r="I443" s="643">
        <f>IFERROR(VLOOKUP($C443,'4. PY Ending Balances'!$C:$J,7,FALSE),0)-IFERROR(VLOOKUP($C443,'1. Rpt 18s (non-CSU)'!$H:$T,12,FALSE),0)</f>
        <v>0</v>
      </c>
      <c r="J443" s="648">
        <f>IFERROR(VLOOKUP($C443,'4. PY Ending Balances'!$C:$J,8,FALSE),0)-IFERROR(VLOOKUP($C443,'1. Rpt 18s (non-CSU)'!$H:$T,13,FALSE),0)</f>
        <v>0</v>
      </c>
    </row>
    <row r="444" spans="1:10" x14ac:dyDescent="0.2">
      <c r="A444" s="34" t="s">
        <v>441</v>
      </c>
      <c r="B444" s="34" t="s">
        <v>442</v>
      </c>
      <c r="C444" s="263" t="s">
        <v>6116</v>
      </c>
      <c r="D444" s="191">
        <f>IFERROR(VLOOKUP($C444,'4. PY Ending Balances'!$C:$J,2,FALSE),0)-IFERROR(VLOOKUP($C444,'1. Rpt 18s (non-CSU)'!$H:$T,7,FALSE),0)</f>
        <v>0</v>
      </c>
      <c r="E444" s="191">
        <f>IFERROR(VLOOKUP($C444,'4. PY Ending Balances'!$C:$J,3,FALSE),0)-IFERROR(VLOOKUP($C444,'1. Rpt 18s (non-CSU)'!$H:$T,8,FALSE),0)</f>
        <v>0</v>
      </c>
      <c r="F444" s="191">
        <f>IFERROR(VLOOKUP($C444,'4. PY Ending Balances'!$C:$J,4,FALSE),0)-IFERROR(VLOOKUP($C444,'1. Rpt 18s (non-CSU)'!$H:$T,9,FALSE),0)</f>
        <v>0</v>
      </c>
      <c r="G444" s="192">
        <f>IFERROR(VLOOKUP($C444,'4. PY Ending Balances'!$C:$J,5,FALSE),0)-IFERROR(VLOOKUP($C444,'1. Rpt 18s (non-CSU)'!$H:$T,10,FALSE),0)</f>
        <v>0</v>
      </c>
      <c r="H444" s="643">
        <f>IFERROR(VLOOKUP($C444,'4. PY Ending Balances'!$C:$J,6,FALSE),0)-IFERROR(VLOOKUP($C444,'1. Rpt 18s (non-CSU)'!$H:$T,11,FALSE),0)</f>
        <v>0</v>
      </c>
      <c r="I444" s="643">
        <f>IFERROR(VLOOKUP($C444,'4. PY Ending Balances'!$C:$J,7,FALSE),0)-IFERROR(VLOOKUP($C444,'1. Rpt 18s (non-CSU)'!$H:$T,12,FALSE),0)</f>
        <v>0</v>
      </c>
      <c r="J444" s="648">
        <f>IFERROR(VLOOKUP($C444,'4. PY Ending Balances'!$C:$J,8,FALSE),0)-IFERROR(VLOOKUP($C444,'1. Rpt 18s (non-CSU)'!$H:$T,13,FALSE),0)</f>
        <v>0</v>
      </c>
    </row>
    <row r="445" spans="1:10" x14ac:dyDescent="0.2">
      <c r="A445" s="34" t="s">
        <v>441</v>
      </c>
      <c r="B445" s="34" t="s">
        <v>443</v>
      </c>
      <c r="C445" s="263" t="s">
        <v>6117</v>
      </c>
      <c r="D445" s="191">
        <f>IFERROR(VLOOKUP($C445,'4. PY Ending Balances'!$C:$J,2,FALSE),0)-IFERROR(VLOOKUP($C445,'1. Rpt 18s (non-CSU)'!$H:$T,7,FALSE),0)</f>
        <v>0</v>
      </c>
      <c r="E445" s="191">
        <f>IFERROR(VLOOKUP($C445,'4. PY Ending Balances'!$C:$J,3,FALSE),0)-IFERROR(VLOOKUP($C445,'1. Rpt 18s (non-CSU)'!$H:$T,8,FALSE),0)</f>
        <v>0</v>
      </c>
      <c r="F445" s="191">
        <f>IFERROR(VLOOKUP($C445,'4. PY Ending Balances'!$C:$J,4,FALSE),0)-IFERROR(VLOOKUP($C445,'1. Rpt 18s (non-CSU)'!$H:$T,9,FALSE),0)</f>
        <v>0</v>
      </c>
      <c r="G445" s="192">
        <f>IFERROR(VLOOKUP($C445,'4. PY Ending Balances'!$C:$J,5,FALSE),0)-IFERROR(VLOOKUP($C445,'1. Rpt 18s (non-CSU)'!$H:$T,10,FALSE),0)</f>
        <v>0</v>
      </c>
      <c r="H445" s="643">
        <f>IFERROR(VLOOKUP($C445,'4. PY Ending Balances'!$C:$J,6,FALSE),0)-IFERROR(VLOOKUP($C445,'1. Rpt 18s (non-CSU)'!$H:$T,11,FALSE),0)</f>
        <v>0</v>
      </c>
      <c r="I445" s="643">
        <f>IFERROR(VLOOKUP($C445,'4. PY Ending Balances'!$C:$J,7,FALSE),0)-IFERROR(VLOOKUP($C445,'1. Rpt 18s (non-CSU)'!$H:$T,12,FALSE),0)</f>
        <v>0</v>
      </c>
      <c r="J445" s="648">
        <f>IFERROR(VLOOKUP($C445,'4. PY Ending Balances'!$C:$J,8,FALSE),0)-IFERROR(VLOOKUP($C445,'1. Rpt 18s (non-CSU)'!$H:$T,13,FALSE),0)</f>
        <v>0</v>
      </c>
    </row>
    <row r="446" spans="1:10" x14ac:dyDescent="0.2">
      <c r="A446" s="276" t="s">
        <v>441</v>
      </c>
      <c r="B446" s="276" t="s">
        <v>444</v>
      </c>
      <c r="C446" s="263" t="s">
        <v>6118</v>
      </c>
      <c r="D446" s="191">
        <f>IFERROR(VLOOKUP($C446,'4. PY Ending Balances'!$C:$J,2,FALSE),0)-IFERROR(VLOOKUP($C446,'1. Rpt 18s (non-CSU)'!$H:$T,7,FALSE),0)</f>
        <v>0</v>
      </c>
      <c r="E446" s="191">
        <f>IFERROR(VLOOKUP($C446,'4. PY Ending Balances'!$C:$J,3,FALSE),0)-IFERROR(VLOOKUP($C446,'1. Rpt 18s (non-CSU)'!$H:$T,8,FALSE),0)</f>
        <v>0</v>
      </c>
      <c r="F446" s="191">
        <f>IFERROR(VLOOKUP($C446,'4. PY Ending Balances'!$C:$J,4,FALSE),0)-IFERROR(VLOOKUP($C446,'1. Rpt 18s (non-CSU)'!$H:$T,9,FALSE),0)</f>
        <v>0</v>
      </c>
      <c r="G446" s="192">
        <f>IFERROR(VLOOKUP($C446,'4. PY Ending Balances'!$C:$J,5,FALSE),0)-IFERROR(VLOOKUP($C446,'1. Rpt 18s (non-CSU)'!$H:$T,10,FALSE),0)</f>
        <v>0</v>
      </c>
      <c r="H446" s="643">
        <f>IFERROR(VLOOKUP($C446,'4. PY Ending Balances'!$C:$J,6,FALSE),0)-IFERROR(VLOOKUP($C446,'1. Rpt 18s (non-CSU)'!$H:$T,11,FALSE),0)</f>
        <v>0</v>
      </c>
      <c r="I446" s="643">
        <f>IFERROR(VLOOKUP($C446,'4. PY Ending Balances'!$C:$J,7,FALSE),0)-IFERROR(VLOOKUP($C446,'1. Rpt 18s (non-CSU)'!$H:$T,12,FALSE),0)</f>
        <v>0</v>
      </c>
      <c r="J446" s="648">
        <f>IFERROR(VLOOKUP($C446,'4. PY Ending Balances'!$C:$J,8,FALSE),0)-IFERROR(VLOOKUP($C446,'1. Rpt 18s (non-CSU)'!$H:$T,13,FALSE),0)</f>
        <v>0</v>
      </c>
    </row>
    <row r="447" spans="1:10" x14ac:dyDescent="0.2">
      <c r="A447" s="34" t="s">
        <v>441</v>
      </c>
      <c r="B447" s="34" t="s">
        <v>445</v>
      </c>
      <c r="C447" s="263" t="s">
        <v>6119</v>
      </c>
      <c r="D447" s="191">
        <f>IFERROR(VLOOKUP($C447,'4. PY Ending Balances'!$C:$J,2,FALSE),0)-IFERROR(VLOOKUP($C447,'1. Rpt 18s (non-CSU)'!$H:$T,7,FALSE),0)</f>
        <v>0</v>
      </c>
      <c r="E447" s="191">
        <f>IFERROR(VLOOKUP($C447,'4. PY Ending Balances'!$C:$J,3,FALSE),0)-IFERROR(VLOOKUP($C447,'1. Rpt 18s (non-CSU)'!$H:$T,8,FALSE),0)</f>
        <v>0</v>
      </c>
      <c r="F447" s="191">
        <f>IFERROR(VLOOKUP($C447,'4. PY Ending Balances'!$C:$J,4,FALSE),0)-IFERROR(VLOOKUP($C447,'1. Rpt 18s (non-CSU)'!$H:$T,9,FALSE),0)</f>
        <v>0</v>
      </c>
      <c r="G447" s="192">
        <f>IFERROR(VLOOKUP($C447,'4. PY Ending Balances'!$C:$J,5,FALSE),0)-IFERROR(VLOOKUP($C447,'1. Rpt 18s (non-CSU)'!$H:$T,10,FALSE),0)</f>
        <v>0</v>
      </c>
      <c r="H447" s="643">
        <f>IFERROR(VLOOKUP($C447,'4. PY Ending Balances'!$C:$J,6,FALSE),0)-IFERROR(VLOOKUP($C447,'1. Rpt 18s (non-CSU)'!$H:$T,11,FALSE),0)</f>
        <v>0</v>
      </c>
      <c r="I447" s="643">
        <f>IFERROR(VLOOKUP($C447,'4. PY Ending Balances'!$C:$J,7,FALSE),0)-IFERROR(VLOOKUP($C447,'1. Rpt 18s (non-CSU)'!$H:$T,12,FALSE),0)</f>
        <v>0</v>
      </c>
      <c r="J447" s="648">
        <f>IFERROR(VLOOKUP($C447,'4. PY Ending Balances'!$C:$J,8,FALSE),0)-IFERROR(VLOOKUP($C447,'1. Rpt 18s (non-CSU)'!$H:$T,13,FALSE),0)</f>
        <v>0</v>
      </c>
    </row>
    <row r="448" spans="1:10" x14ac:dyDescent="0.2">
      <c r="A448" s="34" t="s">
        <v>441</v>
      </c>
      <c r="B448" s="34" t="s">
        <v>63</v>
      </c>
      <c r="C448" s="263" t="s">
        <v>6120</v>
      </c>
      <c r="D448" s="191">
        <f>IFERROR(VLOOKUP($C448,'4. PY Ending Balances'!$C:$J,2,FALSE),0)-IFERROR(VLOOKUP($C448,'1. Rpt 18s (non-CSU)'!$H:$T,7,FALSE),0)</f>
        <v>0</v>
      </c>
      <c r="E448" s="191">
        <f>IFERROR(VLOOKUP($C448,'4. PY Ending Balances'!$C:$J,3,FALSE),0)-IFERROR(VLOOKUP($C448,'1. Rpt 18s (non-CSU)'!$H:$T,8,FALSE),0)</f>
        <v>0</v>
      </c>
      <c r="F448" s="191">
        <f>IFERROR(VLOOKUP($C448,'4. PY Ending Balances'!$C:$J,4,FALSE),0)-IFERROR(VLOOKUP($C448,'1. Rpt 18s (non-CSU)'!$H:$T,9,FALSE),0)</f>
        <v>0</v>
      </c>
      <c r="G448" s="192">
        <f>IFERROR(VLOOKUP($C448,'4. PY Ending Balances'!$C:$J,5,FALSE),0)-IFERROR(VLOOKUP($C448,'1. Rpt 18s (non-CSU)'!$H:$T,10,FALSE),0)</f>
        <v>0</v>
      </c>
      <c r="H448" s="643">
        <f>IFERROR(VLOOKUP($C448,'4. PY Ending Balances'!$C:$J,6,FALSE),0)-IFERROR(VLOOKUP($C448,'1. Rpt 18s (non-CSU)'!$H:$T,11,FALSE),0)</f>
        <v>0</v>
      </c>
      <c r="I448" s="643">
        <f>IFERROR(VLOOKUP($C448,'4. PY Ending Balances'!$C:$J,7,FALSE),0)-IFERROR(VLOOKUP($C448,'1. Rpt 18s (non-CSU)'!$H:$T,12,FALSE),0)</f>
        <v>0</v>
      </c>
      <c r="J448" s="648">
        <f>IFERROR(VLOOKUP($C448,'4. PY Ending Balances'!$C:$J,8,FALSE),0)-IFERROR(VLOOKUP($C448,'1. Rpt 18s (non-CSU)'!$H:$T,13,FALSE),0)</f>
        <v>0</v>
      </c>
    </row>
    <row r="449" spans="1:10" x14ac:dyDescent="0.2">
      <c r="A449" s="276" t="s">
        <v>441</v>
      </c>
      <c r="B449" s="276" t="s">
        <v>446</v>
      </c>
      <c r="C449" s="263" t="s">
        <v>6121</v>
      </c>
      <c r="D449" s="191">
        <f>IFERROR(VLOOKUP($C449,'4. PY Ending Balances'!$C:$J,2,FALSE),0)-IFERROR(VLOOKUP($C449,'1. Rpt 18s (non-CSU)'!$H:$T,7,FALSE),0)</f>
        <v>0</v>
      </c>
      <c r="E449" s="191">
        <f>IFERROR(VLOOKUP($C449,'4. PY Ending Balances'!$C:$J,3,FALSE),0)-IFERROR(VLOOKUP($C449,'1. Rpt 18s (non-CSU)'!$H:$T,8,FALSE),0)</f>
        <v>0</v>
      </c>
      <c r="F449" s="191">
        <f>IFERROR(VLOOKUP($C449,'4. PY Ending Balances'!$C:$J,4,FALSE),0)-IFERROR(VLOOKUP($C449,'1. Rpt 18s (non-CSU)'!$H:$T,9,FALSE),0)</f>
        <v>0</v>
      </c>
      <c r="G449" s="192">
        <f>IFERROR(VLOOKUP($C449,'4. PY Ending Balances'!$C:$J,5,FALSE),0)-IFERROR(VLOOKUP($C449,'1. Rpt 18s (non-CSU)'!$H:$T,10,FALSE),0)</f>
        <v>0</v>
      </c>
      <c r="H449" s="643">
        <f>IFERROR(VLOOKUP($C449,'4. PY Ending Balances'!$C:$J,6,FALSE),0)-IFERROR(VLOOKUP($C449,'1. Rpt 18s (non-CSU)'!$H:$T,11,FALSE),0)</f>
        <v>0</v>
      </c>
      <c r="I449" s="643">
        <f>IFERROR(VLOOKUP($C449,'4. PY Ending Balances'!$C:$J,7,FALSE),0)-IFERROR(VLOOKUP($C449,'1. Rpt 18s (non-CSU)'!$H:$T,12,FALSE),0)</f>
        <v>0</v>
      </c>
      <c r="J449" s="648">
        <f>IFERROR(VLOOKUP($C449,'4. PY Ending Balances'!$C:$J,8,FALSE),0)-IFERROR(VLOOKUP($C449,'1. Rpt 18s (non-CSU)'!$H:$T,13,FALSE),0)</f>
        <v>0</v>
      </c>
    </row>
    <row r="450" spans="1:10" x14ac:dyDescent="0.2">
      <c r="A450" s="34" t="s">
        <v>447</v>
      </c>
      <c r="B450" s="32" t="s">
        <v>13</v>
      </c>
      <c r="C450" s="263" t="s">
        <v>6122</v>
      </c>
      <c r="D450" s="191">
        <f>IFERROR(VLOOKUP($C450,'4. PY Ending Balances'!$C:$J,2,FALSE),0)-IFERROR(VLOOKUP($C450,'1. Rpt 18s (non-CSU)'!$H:$T,7,FALSE),0)</f>
        <v>0</v>
      </c>
      <c r="E450" s="191">
        <f>IFERROR(VLOOKUP($C450,'4. PY Ending Balances'!$C:$J,3,FALSE),0)-IFERROR(VLOOKUP($C450,'1. Rpt 18s (non-CSU)'!$H:$T,8,FALSE),0)</f>
        <v>0</v>
      </c>
      <c r="F450" s="191">
        <f>IFERROR(VLOOKUP($C450,'4. PY Ending Balances'!$C:$J,4,FALSE),0)-IFERROR(VLOOKUP($C450,'1. Rpt 18s (non-CSU)'!$H:$T,9,FALSE),0)</f>
        <v>0</v>
      </c>
      <c r="G450" s="192">
        <f>IFERROR(VLOOKUP($C450,'4. PY Ending Balances'!$C:$J,5,FALSE),0)-IFERROR(VLOOKUP($C450,'1. Rpt 18s (non-CSU)'!$H:$T,10,FALSE),0)</f>
        <v>0</v>
      </c>
      <c r="H450" s="643">
        <f>IFERROR(VLOOKUP($C450,'4. PY Ending Balances'!$C:$J,6,FALSE),0)-IFERROR(VLOOKUP($C450,'1. Rpt 18s (non-CSU)'!$H:$T,11,FALSE),0)</f>
        <v>0</v>
      </c>
      <c r="I450" s="643">
        <f>IFERROR(VLOOKUP($C450,'4. PY Ending Balances'!$C:$J,7,FALSE),0)-IFERROR(VLOOKUP($C450,'1. Rpt 18s (non-CSU)'!$H:$T,12,FALSE),0)</f>
        <v>0</v>
      </c>
      <c r="J450" s="648">
        <f>IFERROR(VLOOKUP($C450,'4. PY Ending Balances'!$C:$J,8,FALSE),0)-IFERROR(VLOOKUP($C450,'1. Rpt 18s (non-CSU)'!$H:$T,13,FALSE),0)</f>
        <v>0</v>
      </c>
    </row>
    <row r="451" spans="1:10" x14ac:dyDescent="0.2">
      <c r="A451" s="276" t="s">
        <v>447</v>
      </c>
      <c r="B451" s="276" t="s">
        <v>22</v>
      </c>
      <c r="C451" s="263" t="s">
        <v>6123</v>
      </c>
      <c r="D451" s="191">
        <f>IFERROR(VLOOKUP($C451,'4. PY Ending Balances'!$C:$J,2,FALSE),0)-IFERROR(VLOOKUP($C451,'1. Rpt 18s (non-CSU)'!$H:$T,7,FALSE),0)</f>
        <v>0</v>
      </c>
      <c r="E451" s="191">
        <f>IFERROR(VLOOKUP($C451,'4. PY Ending Balances'!$C:$J,3,FALSE),0)-IFERROR(VLOOKUP($C451,'1. Rpt 18s (non-CSU)'!$H:$T,8,FALSE),0)</f>
        <v>0</v>
      </c>
      <c r="F451" s="191">
        <f>IFERROR(VLOOKUP($C451,'4. PY Ending Balances'!$C:$J,4,FALSE),0)-IFERROR(VLOOKUP($C451,'1. Rpt 18s (non-CSU)'!$H:$T,9,FALSE),0)</f>
        <v>0</v>
      </c>
      <c r="G451" s="192">
        <f>IFERROR(VLOOKUP($C451,'4. PY Ending Balances'!$C:$J,5,FALSE),0)-IFERROR(VLOOKUP($C451,'1. Rpt 18s (non-CSU)'!$H:$T,10,FALSE),0)</f>
        <v>0</v>
      </c>
      <c r="H451" s="643">
        <f>IFERROR(VLOOKUP($C451,'4. PY Ending Balances'!$C:$J,6,FALSE),0)-IFERROR(VLOOKUP($C451,'1. Rpt 18s (non-CSU)'!$H:$T,11,FALSE),0)</f>
        <v>0</v>
      </c>
      <c r="I451" s="643">
        <f>IFERROR(VLOOKUP($C451,'4. PY Ending Balances'!$C:$J,7,FALSE),0)-IFERROR(VLOOKUP($C451,'1. Rpt 18s (non-CSU)'!$H:$T,12,FALSE),0)</f>
        <v>0</v>
      </c>
      <c r="J451" s="648">
        <f>IFERROR(VLOOKUP($C451,'4. PY Ending Balances'!$C:$J,8,FALSE),0)-IFERROR(VLOOKUP($C451,'1. Rpt 18s (non-CSU)'!$H:$T,13,FALSE),0)</f>
        <v>0</v>
      </c>
    </row>
    <row r="452" spans="1:10" x14ac:dyDescent="0.2">
      <c r="A452" s="276" t="s">
        <v>447</v>
      </c>
      <c r="B452" s="275" t="s">
        <v>448</v>
      </c>
      <c r="C452" s="263" t="s">
        <v>6124</v>
      </c>
      <c r="D452" s="191">
        <f>IFERROR(VLOOKUP($C452,'4. PY Ending Balances'!$C:$J,2,FALSE),0)-IFERROR(VLOOKUP($C452,'1. Rpt 18s (non-CSU)'!$H:$T,7,FALSE),0)</f>
        <v>0</v>
      </c>
      <c r="E452" s="191">
        <f>IFERROR(VLOOKUP($C452,'4. PY Ending Balances'!$C:$J,3,FALSE),0)-IFERROR(VLOOKUP($C452,'1. Rpt 18s (non-CSU)'!$H:$T,8,FALSE),0)</f>
        <v>0</v>
      </c>
      <c r="F452" s="191">
        <f>IFERROR(VLOOKUP($C452,'4. PY Ending Balances'!$C:$J,4,FALSE),0)-IFERROR(VLOOKUP($C452,'1. Rpt 18s (non-CSU)'!$H:$T,9,FALSE),0)</f>
        <v>0</v>
      </c>
      <c r="G452" s="192">
        <f>IFERROR(VLOOKUP($C452,'4. PY Ending Balances'!$C:$J,5,FALSE),0)-IFERROR(VLOOKUP($C452,'1. Rpt 18s (non-CSU)'!$H:$T,10,FALSE),0)</f>
        <v>0</v>
      </c>
      <c r="H452" s="643">
        <f>IFERROR(VLOOKUP($C452,'4. PY Ending Balances'!$C:$J,6,FALSE),0)-IFERROR(VLOOKUP($C452,'1. Rpt 18s (non-CSU)'!$H:$T,11,FALSE),0)</f>
        <v>0</v>
      </c>
      <c r="I452" s="643">
        <f>IFERROR(VLOOKUP($C452,'4. PY Ending Balances'!$C:$J,7,FALSE),0)-IFERROR(VLOOKUP($C452,'1. Rpt 18s (non-CSU)'!$H:$T,12,FALSE),0)</f>
        <v>0</v>
      </c>
      <c r="J452" s="648">
        <f>IFERROR(VLOOKUP($C452,'4. PY Ending Balances'!$C:$J,8,FALSE),0)-IFERROR(VLOOKUP($C452,'1. Rpt 18s (non-CSU)'!$H:$T,13,FALSE),0)</f>
        <v>0</v>
      </c>
    </row>
    <row r="453" spans="1:10" x14ac:dyDescent="0.2">
      <c r="A453" s="276" t="s">
        <v>447</v>
      </c>
      <c r="B453" s="275" t="s">
        <v>449</v>
      </c>
      <c r="C453" s="263" t="s">
        <v>6125</v>
      </c>
      <c r="D453" s="191">
        <f>IFERROR(VLOOKUP($C453,'4. PY Ending Balances'!$C:$J,2,FALSE),0)-IFERROR(VLOOKUP($C453,'1. Rpt 18s (non-CSU)'!$H:$T,7,FALSE),0)</f>
        <v>0</v>
      </c>
      <c r="E453" s="191">
        <f>IFERROR(VLOOKUP($C453,'4. PY Ending Balances'!$C:$J,3,FALSE),0)-IFERROR(VLOOKUP($C453,'1. Rpt 18s (non-CSU)'!$H:$T,8,FALSE),0)</f>
        <v>0</v>
      </c>
      <c r="F453" s="191">
        <f>IFERROR(VLOOKUP($C453,'4. PY Ending Balances'!$C:$J,4,FALSE),0)-IFERROR(VLOOKUP($C453,'1. Rpt 18s (non-CSU)'!$H:$T,9,FALSE),0)</f>
        <v>0</v>
      </c>
      <c r="G453" s="192">
        <f>IFERROR(VLOOKUP($C453,'4. PY Ending Balances'!$C:$J,5,FALSE),0)-IFERROR(VLOOKUP($C453,'1. Rpt 18s (non-CSU)'!$H:$T,10,FALSE),0)</f>
        <v>0</v>
      </c>
      <c r="H453" s="643">
        <f>IFERROR(VLOOKUP($C453,'4. PY Ending Balances'!$C:$J,6,FALSE),0)-IFERROR(VLOOKUP($C453,'1. Rpt 18s (non-CSU)'!$H:$T,11,FALSE),0)</f>
        <v>0</v>
      </c>
      <c r="I453" s="643">
        <f>IFERROR(VLOOKUP($C453,'4. PY Ending Balances'!$C:$J,7,FALSE),0)-IFERROR(VLOOKUP($C453,'1. Rpt 18s (non-CSU)'!$H:$T,12,FALSE),0)</f>
        <v>0</v>
      </c>
      <c r="J453" s="648">
        <f>IFERROR(VLOOKUP($C453,'4. PY Ending Balances'!$C:$J,8,FALSE),0)-IFERROR(VLOOKUP($C453,'1. Rpt 18s (non-CSU)'!$H:$T,13,FALSE),0)</f>
        <v>0</v>
      </c>
    </row>
    <row r="454" spans="1:10" x14ac:dyDescent="0.2">
      <c r="A454" s="276" t="s">
        <v>447</v>
      </c>
      <c r="B454" s="275" t="s">
        <v>450</v>
      </c>
      <c r="C454" s="263" t="s">
        <v>6126</v>
      </c>
      <c r="D454" s="191">
        <f>IFERROR(VLOOKUP($C454,'4. PY Ending Balances'!$C:$J,2,FALSE),0)-IFERROR(VLOOKUP($C454,'1. Rpt 18s (non-CSU)'!$H:$T,7,FALSE),0)</f>
        <v>0</v>
      </c>
      <c r="E454" s="191">
        <f>IFERROR(VLOOKUP($C454,'4. PY Ending Balances'!$C:$J,3,FALSE),0)-IFERROR(VLOOKUP($C454,'1. Rpt 18s (non-CSU)'!$H:$T,8,FALSE),0)</f>
        <v>0</v>
      </c>
      <c r="F454" s="191">
        <f>IFERROR(VLOOKUP($C454,'4. PY Ending Balances'!$C:$J,4,FALSE),0)-IFERROR(VLOOKUP($C454,'1. Rpt 18s (non-CSU)'!$H:$T,9,FALSE),0)</f>
        <v>0</v>
      </c>
      <c r="G454" s="192">
        <f>IFERROR(VLOOKUP($C454,'4. PY Ending Balances'!$C:$J,5,FALSE),0)-IFERROR(VLOOKUP($C454,'1. Rpt 18s (non-CSU)'!$H:$T,10,FALSE),0)</f>
        <v>0</v>
      </c>
      <c r="H454" s="643">
        <f>IFERROR(VLOOKUP($C454,'4. PY Ending Balances'!$C:$J,6,FALSE),0)-IFERROR(VLOOKUP($C454,'1. Rpt 18s (non-CSU)'!$H:$T,11,FALSE),0)</f>
        <v>0</v>
      </c>
      <c r="I454" s="643">
        <f>IFERROR(VLOOKUP($C454,'4. PY Ending Balances'!$C:$J,7,FALSE),0)-IFERROR(VLOOKUP($C454,'1. Rpt 18s (non-CSU)'!$H:$T,12,FALSE),0)</f>
        <v>0</v>
      </c>
      <c r="J454" s="648">
        <f>IFERROR(VLOOKUP($C454,'4. PY Ending Balances'!$C:$J,8,FALSE),0)-IFERROR(VLOOKUP($C454,'1. Rpt 18s (non-CSU)'!$H:$T,13,FALSE),0)</f>
        <v>0</v>
      </c>
    </row>
    <row r="455" spans="1:10" x14ac:dyDescent="0.2">
      <c r="A455" s="276" t="s">
        <v>447</v>
      </c>
      <c r="B455" s="275" t="s">
        <v>451</v>
      </c>
      <c r="C455" s="263" t="s">
        <v>6127</v>
      </c>
      <c r="D455" s="191">
        <f>IFERROR(VLOOKUP($C455,'4. PY Ending Balances'!$C:$J,2,FALSE),0)-IFERROR(VLOOKUP($C455,'1. Rpt 18s (non-CSU)'!$H:$T,7,FALSE),0)</f>
        <v>0</v>
      </c>
      <c r="E455" s="191">
        <f>IFERROR(VLOOKUP($C455,'4. PY Ending Balances'!$C:$J,3,FALSE),0)-IFERROR(VLOOKUP($C455,'1. Rpt 18s (non-CSU)'!$H:$T,8,FALSE),0)</f>
        <v>0</v>
      </c>
      <c r="F455" s="191">
        <f>IFERROR(VLOOKUP($C455,'4. PY Ending Balances'!$C:$J,4,FALSE),0)-IFERROR(VLOOKUP($C455,'1. Rpt 18s (non-CSU)'!$H:$T,9,FALSE),0)</f>
        <v>0</v>
      </c>
      <c r="G455" s="192">
        <f>IFERROR(VLOOKUP($C455,'4. PY Ending Balances'!$C:$J,5,FALSE),0)-IFERROR(VLOOKUP($C455,'1. Rpt 18s (non-CSU)'!$H:$T,10,FALSE),0)</f>
        <v>0</v>
      </c>
      <c r="H455" s="643">
        <f>IFERROR(VLOOKUP($C455,'4. PY Ending Balances'!$C:$J,6,FALSE),0)-IFERROR(VLOOKUP($C455,'1. Rpt 18s (non-CSU)'!$H:$T,11,FALSE),0)</f>
        <v>0</v>
      </c>
      <c r="I455" s="643">
        <f>IFERROR(VLOOKUP($C455,'4. PY Ending Balances'!$C:$J,7,FALSE),0)-IFERROR(VLOOKUP($C455,'1. Rpt 18s (non-CSU)'!$H:$T,12,FALSE),0)</f>
        <v>0</v>
      </c>
      <c r="J455" s="648">
        <f>IFERROR(VLOOKUP($C455,'4. PY Ending Balances'!$C:$J,8,FALSE),0)-IFERROR(VLOOKUP($C455,'1. Rpt 18s (non-CSU)'!$H:$T,13,FALSE),0)</f>
        <v>0</v>
      </c>
    </row>
    <row r="456" spans="1:10" x14ac:dyDescent="0.2">
      <c r="A456" s="34" t="s">
        <v>447</v>
      </c>
      <c r="B456" s="32" t="s">
        <v>452</v>
      </c>
      <c r="C456" s="263" t="s">
        <v>6128</v>
      </c>
      <c r="D456" s="191">
        <f>IFERROR(VLOOKUP($C456,'4. PY Ending Balances'!$C:$J,2,FALSE),0)-IFERROR(VLOOKUP($C456,'1. Rpt 18s (non-CSU)'!$H:$T,7,FALSE),0)</f>
        <v>0</v>
      </c>
      <c r="E456" s="191">
        <f>IFERROR(VLOOKUP($C456,'4. PY Ending Balances'!$C:$J,3,FALSE),0)-IFERROR(VLOOKUP($C456,'1. Rpt 18s (non-CSU)'!$H:$T,8,FALSE),0)</f>
        <v>0</v>
      </c>
      <c r="F456" s="191">
        <f>IFERROR(VLOOKUP($C456,'4. PY Ending Balances'!$C:$J,4,FALSE),0)-IFERROR(VLOOKUP($C456,'1. Rpt 18s (non-CSU)'!$H:$T,9,FALSE),0)</f>
        <v>0</v>
      </c>
      <c r="G456" s="192">
        <f>IFERROR(VLOOKUP($C456,'4. PY Ending Balances'!$C:$J,5,FALSE),0)-IFERROR(VLOOKUP($C456,'1. Rpt 18s (non-CSU)'!$H:$T,10,FALSE),0)</f>
        <v>0</v>
      </c>
      <c r="H456" s="643">
        <f>IFERROR(VLOOKUP($C456,'4. PY Ending Balances'!$C:$J,6,FALSE),0)-IFERROR(VLOOKUP($C456,'1. Rpt 18s (non-CSU)'!$H:$T,11,FALSE),0)</f>
        <v>0</v>
      </c>
      <c r="I456" s="643">
        <f>IFERROR(VLOOKUP($C456,'4. PY Ending Balances'!$C:$J,7,FALSE),0)-IFERROR(VLOOKUP($C456,'1. Rpt 18s (non-CSU)'!$H:$T,12,FALSE),0)</f>
        <v>0</v>
      </c>
      <c r="J456" s="648">
        <f>IFERROR(VLOOKUP($C456,'4. PY Ending Balances'!$C:$J,8,FALSE),0)-IFERROR(VLOOKUP($C456,'1. Rpt 18s (non-CSU)'!$H:$T,13,FALSE),0)</f>
        <v>0</v>
      </c>
    </row>
    <row r="457" spans="1:10" x14ac:dyDescent="0.2">
      <c r="A457" s="276" t="s">
        <v>447</v>
      </c>
      <c r="B457" s="276" t="s">
        <v>453</v>
      </c>
      <c r="C457" s="263" t="s">
        <v>6129</v>
      </c>
      <c r="D457" s="191">
        <f>IFERROR(VLOOKUP($C457,'4. PY Ending Balances'!$C:$J,2,FALSE),0)-IFERROR(VLOOKUP($C457,'1. Rpt 18s (non-CSU)'!$H:$T,7,FALSE),0)</f>
        <v>0</v>
      </c>
      <c r="E457" s="191">
        <f>IFERROR(VLOOKUP($C457,'4. PY Ending Balances'!$C:$J,3,FALSE),0)-IFERROR(VLOOKUP($C457,'1. Rpt 18s (non-CSU)'!$H:$T,8,FALSE),0)</f>
        <v>0</v>
      </c>
      <c r="F457" s="191">
        <f>IFERROR(VLOOKUP($C457,'4. PY Ending Balances'!$C:$J,4,FALSE),0)-IFERROR(VLOOKUP($C457,'1. Rpt 18s (non-CSU)'!$H:$T,9,FALSE),0)</f>
        <v>0</v>
      </c>
      <c r="G457" s="192">
        <f>IFERROR(VLOOKUP($C457,'4. PY Ending Balances'!$C:$J,5,FALSE),0)-IFERROR(VLOOKUP($C457,'1. Rpt 18s (non-CSU)'!$H:$T,10,FALSE),0)</f>
        <v>0</v>
      </c>
      <c r="H457" s="643">
        <f>IFERROR(VLOOKUP($C457,'4. PY Ending Balances'!$C:$J,6,FALSE),0)-IFERROR(VLOOKUP($C457,'1. Rpt 18s (non-CSU)'!$H:$T,11,FALSE),0)</f>
        <v>0</v>
      </c>
      <c r="I457" s="643">
        <f>IFERROR(VLOOKUP($C457,'4. PY Ending Balances'!$C:$J,7,FALSE),0)-IFERROR(VLOOKUP($C457,'1. Rpt 18s (non-CSU)'!$H:$T,12,FALSE),0)</f>
        <v>0</v>
      </c>
      <c r="J457" s="648">
        <f>IFERROR(VLOOKUP($C457,'4. PY Ending Balances'!$C:$J,8,FALSE),0)-IFERROR(VLOOKUP($C457,'1. Rpt 18s (non-CSU)'!$H:$T,13,FALSE),0)</f>
        <v>0</v>
      </c>
    </row>
    <row r="458" spans="1:10" x14ac:dyDescent="0.2">
      <c r="A458" s="276" t="s">
        <v>454</v>
      </c>
      <c r="B458" s="275" t="s">
        <v>13</v>
      </c>
      <c r="C458" s="263" t="s">
        <v>6130</v>
      </c>
      <c r="D458" s="191">
        <f>IFERROR(VLOOKUP($C458,'4. PY Ending Balances'!$C:$J,2,FALSE),0)-IFERROR(VLOOKUP($C458,'1. Rpt 18s (non-CSU)'!$H:$T,7,FALSE),0)</f>
        <v>0</v>
      </c>
      <c r="E458" s="191">
        <f>IFERROR(VLOOKUP($C458,'4. PY Ending Balances'!$C:$J,3,FALSE),0)-IFERROR(VLOOKUP($C458,'1. Rpt 18s (non-CSU)'!$H:$T,8,FALSE),0)</f>
        <v>0</v>
      </c>
      <c r="F458" s="191">
        <f>IFERROR(VLOOKUP($C458,'4. PY Ending Balances'!$C:$J,4,FALSE),0)-IFERROR(VLOOKUP($C458,'1. Rpt 18s (non-CSU)'!$H:$T,9,FALSE),0)</f>
        <v>0</v>
      </c>
      <c r="G458" s="192">
        <f>IFERROR(VLOOKUP($C458,'4. PY Ending Balances'!$C:$J,5,FALSE),0)-IFERROR(VLOOKUP($C458,'1. Rpt 18s (non-CSU)'!$H:$T,10,FALSE),0)</f>
        <v>0</v>
      </c>
      <c r="H458" s="643">
        <f>IFERROR(VLOOKUP($C458,'4. PY Ending Balances'!$C:$J,6,FALSE),0)-IFERROR(VLOOKUP($C458,'1. Rpt 18s (non-CSU)'!$H:$T,11,FALSE),0)</f>
        <v>0</v>
      </c>
      <c r="I458" s="643">
        <f>IFERROR(VLOOKUP($C458,'4. PY Ending Balances'!$C:$J,7,FALSE),0)-IFERROR(VLOOKUP($C458,'1. Rpt 18s (non-CSU)'!$H:$T,12,FALSE),0)</f>
        <v>0</v>
      </c>
      <c r="J458" s="648">
        <f>IFERROR(VLOOKUP($C458,'4. PY Ending Balances'!$C:$J,8,FALSE),0)-IFERROR(VLOOKUP($C458,'1. Rpt 18s (non-CSU)'!$H:$T,13,FALSE),0)</f>
        <v>0</v>
      </c>
    </row>
    <row r="459" spans="1:10" x14ac:dyDescent="0.2">
      <c r="A459" s="34" t="s">
        <v>454</v>
      </c>
      <c r="B459" s="32" t="s">
        <v>455</v>
      </c>
      <c r="C459" s="263" t="s">
        <v>6131</v>
      </c>
      <c r="D459" s="191">
        <f>IFERROR(VLOOKUP($C459,'4. PY Ending Balances'!$C:$J,2,FALSE),0)-IFERROR(VLOOKUP($C459,'1. Rpt 18s (non-CSU)'!$H:$T,7,FALSE),0)</f>
        <v>0</v>
      </c>
      <c r="E459" s="191">
        <f>IFERROR(VLOOKUP($C459,'4. PY Ending Balances'!$C:$J,3,FALSE),0)-IFERROR(VLOOKUP($C459,'1. Rpt 18s (non-CSU)'!$H:$T,8,FALSE),0)</f>
        <v>0</v>
      </c>
      <c r="F459" s="191">
        <f>IFERROR(VLOOKUP($C459,'4. PY Ending Balances'!$C:$J,4,FALSE),0)-IFERROR(VLOOKUP($C459,'1. Rpt 18s (non-CSU)'!$H:$T,9,FALSE),0)</f>
        <v>0</v>
      </c>
      <c r="G459" s="192">
        <f>IFERROR(VLOOKUP($C459,'4. PY Ending Balances'!$C:$J,5,FALSE),0)-IFERROR(VLOOKUP($C459,'1. Rpt 18s (non-CSU)'!$H:$T,10,FALSE),0)</f>
        <v>0</v>
      </c>
      <c r="H459" s="643">
        <f>IFERROR(VLOOKUP($C459,'4. PY Ending Balances'!$C:$J,6,FALSE),0)-IFERROR(VLOOKUP($C459,'1. Rpt 18s (non-CSU)'!$H:$T,11,FALSE),0)</f>
        <v>0</v>
      </c>
      <c r="I459" s="643">
        <f>IFERROR(VLOOKUP($C459,'4. PY Ending Balances'!$C:$J,7,FALSE),0)-IFERROR(VLOOKUP($C459,'1. Rpt 18s (non-CSU)'!$H:$T,12,FALSE),0)</f>
        <v>0</v>
      </c>
      <c r="J459" s="648">
        <f>IFERROR(VLOOKUP($C459,'4. PY Ending Balances'!$C:$J,8,FALSE),0)-IFERROR(VLOOKUP($C459,'1. Rpt 18s (non-CSU)'!$H:$T,13,FALSE),0)</f>
        <v>0</v>
      </c>
    </row>
    <row r="460" spans="1:10" x14ac:dyDescent="0.2">
      <c r="A460" s="34" t="s">
        <v>456</v>
      </c>
      <c r="B460" s="34" t="s">
        <v>13</v>
      </c>
      <c r="C460" s="263" t="s">
        <v>6132</v>
      </c>
      <c r="D460" s="191">
        <f>IFERROR(VLOOKUP($C460,'4. PY Ending Balances'!$C:$J,2,FALSE),0)-IFERROR(VLOOKUP($C460,'1. Rpt 18s (non-CSU)'!$H:$T,7,FALSE),0)</f>
        <v>0</v>
      </c>
      <c r="E460" s="191">
        <f>IFERROR(VLOOKUP($C460,'4. PY Ending Balances'!$C:$J,3,FALSE),0)-IFERROR(VLOOKUP($C460,'1. Rpt 18s (non-CSU)'!$H:$T,8,FALSE),0)</f>
        <v>0</v>
      </c>
      <c r="F460" s="191">
        <f>IFERROR(VLOOKUP($C460,'4. PY Ending Balances'!$C:$J,4,FALSE),0)-IFERROR(VLOOKUP($C460,'1. Rpt 18s (non-CSU)'!$H:$T,9,FALSE),0)</f>
        <v>0</v>
      </c>
      <c r="G460" s="192">
        <f>IFERROR(VLOOKUP($C460,'4. PY Ending Balances'!$C:$J,5,FALSE),0)-IFERROR(VLOOKUP($C460,'1. Rpt 18s (non-CSU)'!$H:$T,10,FALSE),0)</f>
        <v>0</v>
      </c>
      <c r="H460" s="643">
        <f>IFERROR(VLOOKUP($C460,'4. PY Ending Balances'!$C:$J,6,FALSE),0)-IFERROR(VLOOKUP($C460,'1. Rpt 18s (non-CSU)'!$H:$T,11,FALSE),0)</f>
        <v>0</v>
      </c>
      <c r="I460" s="643">
        <f>IFERROR(VLOOKUP($C460,'4. PY Ending Balances'!$C:$J,7,FALSE),0)-IFERROR(VLOOKUP($C460,'1. Rpt 18s (non-CSU)'!$H:$T,12,FALSE),0)</f>
        <v>0</v>
      </c>
      <c r="J460" s="648">
        <f>IFERROR(VLOOKUP($C460,'4. PY Ending Balances'!$C:$J,8,FALSE),0)-IFERROR(VLOOKUP($C460,'1. Rpt 18s (non-CSU)'!$H:$T,13,FALSE),0)</f>
        <v>0</v>
      </c>
    </row>
    <row r="461" spans="1:10" x14ac:dyDescent="0.2">
      <c r="A461" s="276" t="s">
        <v>456</v>
      </c>
      <c r="B461" s="276" t="s">
        <v>129</v>
      </c>
      <c r="C461" s="263" t="s">
        <v>6133</v>
      </c>
      <c r="D461" s="191">
        <f>IFERROR(VLOOKUP($C461,'4. PY Ending Balances'!$C:$J,2,FALSE),0)-IFERROR(VLOOKUP($C461,'1. Rpt 18s (non-CSU)'!$H:$T,7,FALSE),0)</f>
        <v>0</v>
      </c>
      <c r="E461" s="191">
        <f>IFERROR(VLOOKUP($C461,'4. PY Ending Balances'!$C:$J,3,FALSE),0)-IFERROR(VLOOKUP($C461,'1. Rpt 18s (non-CSU)'!$H:$T,8,FALSE),0)</f>
        <v>0</v>
      </c>
      <c r="F461" s="191">
        <f>IFERROR(VLOOKUP($C461,'4. PY Ending Balances'!$C:$J,4,FALSE),0)-IFERROR(VLOOKUP($C461,'1. Rpt 18s (non-CSU)'!$H:$T,9,FALSE),0)</f>
        <v>0</v>
      </c>
      <c r="G461" s="192">
        <f>IFERROR(VLOOKUP($C461,'4. PY Ending Balances'!$C:$J,5,FALSE),0)-IFERROR(VLOOKUP($C461,'1. Rpt 18s (non-CSU)'!$H:$T,10,FALSE),0)</f>
        <v>0</v>
      </c>
      <c r="H461" s="643">
        <f>IFERROR(VLOOKUP($C461,'4. PY Ending Balances'!$C:$J,6,FALSE),0)-IFERROR(VLOOKUP($C461,'1. Rpt 18s (non-CSU)'!$H:$T,11,FALSE),0)</f>
        <v>0</v>
      </c>
      <c r="I461" s="643">
        <f>IFERROR(VLOOKUP($C461,'4. PY Ending Balances'!$C:$J,7,FALSE),0)-IFERROR(VLOOKUP($C461,'1. Rpt 18s (non-CSU)'!$H:$T,12,FALSE),0)</f>
        <v>0</v>
      </c>
      <c r="J461" s="648">
        <f>IFERROR(VLOOKUP($C461,'4. PY Ending Balances'!$C:$J,8,FALSE),0)-IFERROR(VLOOKUP($C461,'1. Rpt 18s (non-CSU)'!$H:$T,13,FALSE),0)</f>
        <v>0</v>
      </c>
    </row>
    <row r="462" spans="1:10" x14ac:dyDescent="0.2">
      <c r="A462" s="276" t="s">
        <v>456</v>
      </c>
      <c r="B462" s="275" t="s">
        <v>457</v>
      </c>
      <c r="C462" s="263" t="s">
        <v>6134</v>
      </c>
      <c r="D462" s="191">
        <f>IFERROR(VLOOKUP($C462,'4. PY Ending Balances'!$C:$J,2,FALSE),0)-IFERROR(VLOOKUP($C462,'1. Rpt 18s (non-CSU)'!$H:$T,7,FALSE),0)</f>
        <v>0</v>
      </c>
      <c r="E462" s="191">
        <f>IFERROR(VLOOKUP($C462,'4. PY Ending Balances'!$C:$J,3,FALSE),0)-IFERROR(VLOOKUP($C462,'1. Rpt 18s (non-CSU)'!$H:$T,8,FALSE),0)</f>
        <v>0</v>
      </c>
      <c r="F462" s="191">
        <f>IFERROR(VLOOKUP($C462,'4. PY Ending Balances'!$C:$J,4,FALSE),0)-IFERROR(VLOOKUP($C462,'1. Rpt 18s (non-CSU)'!$H:$T,9,FALSE),0)</f>
        <v>0</v>
      </c>
      <c r="G462" s="192">
        <f>IFERROR(VLOOKUP($C462,'4. PY Ending Balances'!$C:$J,5,FALSE),0)-IFERROR(VLOOKUP($C462,'1. Rpt 18s (non-CSU)'!$H:$T,10,FALSE),0)</f>
        <v>0</v>
      </c>
      <c r="H462" s="643">
        <f>IFERROR(VLOOKUP($C462,'4. PY Ending Balances'!$C:$J,6,FALSE),0)-IFERROR(VLOOKUP($C462,'1. Rpt 18s (non-CSU)'!$H:$T,11,FALSE),0)</f>
        <v>0</v>
      </c>
      <c r="I462" s="643">
        <f>IFERROR(VLOOKUP($C462,'4. PY Ending Balances'!$C:$J,7,FALSE),0)-IFERROR(VLOOKUP($C462,'1. Rpt 18s (non-CSU)'!$H:$T,12,FALSE),0)</f>
        <v>0</v>
      </c>
      <c r="J462" s="648">
        <f>IFERROR(VLOOKUP($C462,'4. PY Ending Balances'!$C:$J,8,FALSE),0)-IFERROR(VLOOKUP($C462,'1. Rpt 18s (non-CSU)'!$H:$T,13,FALSE),0)</f>
        <v>0</v>
      </c>
    </row>
    <row r="463" spans="1:10" x14ac:dyDescent="0.2">
      <c r="A463" s="34" t="s">
        <v>456</v>
      </c>
      <c r="B463" s="32" t="s">
        <v>5585</v>
      </c>
      <c r="C463" s="263" t="s">
        <v>6135</v>
      </c>
      <c r="D463" s="191">
        <f>IFERROR(VLOOKUP($C463,'4. PY Ending Balances'!$C:$J,2,FALSE),0)-IFERROR(VLOOKUP($C463,'1. Rpt 18s (non-CSU)'!$H:$T,7,FALSE),0)</f>
        <v>0</v>
      </c>
      <c r="E463" s="191">
        <f>IFERROR(VLOOKUP($C463,'4. PY Ending Balances'!$C:$J,3,FALSE),0)-IFERROR(VLOOKUP($C463,'1. Rpt 18s (non-CSU)'!$H:$T,8,FALSE),0)</f>
        <v>0</v>
      </c>
      <c r="F463" s="191">
        <f>IFERROR(VLOOKUP($C463,'4. PY Ending Balances'!$C:$J,4,FALSE),0)-IFERROR(VLOOKUP($C463,'1. Rpt 18s (non-CSU)'!$H:$T,9,FALSE),0)</f>
        <v>0</v>
      </c>
      <c r="G463" s="192">
        <f>IFERROR(VLOOKUP($C463,'4. PY Ending Balances'!$C:$J,5,FALSE),0)-IFERROR(VLOOKUP($C463,'1. Rpt 18s (non-CSU)'!$H:$T,10,FALSE),0)</f>
        <v>0</v>
      </c>
      <c r="H463" s="643">
        <f>IFERROR(VLOOKUP($C463,'4. PY Ending Balances'!$C:$J,6,FALSE),0)-IFERROR(VLOOKUP($C463,'1. Rpt 18s (non-CSU)'!$H:$T,11,FALSE),0)</f>
        <v>0</v>
      </c>
      <c r="I463" s="643">
        <f>IFERROR(VLOOKUP($C463,'4. PY Ending Balances'!$C:$J,7,FALSE),0)-IFERROR(VLOOKUP($C463,'1. Rpt 18s (non-CSU)'!$H:$T,12,FALSE),0)</f>
        <v>0</v>
      </c>
      <c r="J463" s="648">
        <f>IFERROR(VLOOKUP($C463,'4. PY Ending Balances'!$C:$J,8,FALSE),0)-IFERROR(VLOOKUP($C463,'1. Rpt 18s (non-CSU)'!$H:$T,13,FALSE),0)</f>
        <v>0</v>
      </c>
    </row>
    <row r="464" spans="1:10" x14ac:dyDescent="0.2">
      <c r="A464" s="276" t="s">
        <v>456</v>
      </c>
      <c r="B464" s="276" t="s">
        <v>63</v>
      </c>
      <c r="C464" s="263" t="s">
        <v>6136</v>
      </c>
      <c r="D464" s="191">
        <f>IFERROR(VLOOKUP($C464,'4. PY Ending Balances'!$C:$J,2,FALSE),0)-IFERROR(VLOOKUP($C464,'1. Rpt 18s (non-CSU)'!$H:$T,7,FALSE),0)</f>
        <v>0</v>
      </c>
      <c r="E464" s="191">
        <f>IFERROR(VLOOKUP($C464,'4. PY Ending Balances'!$C:$J,3,FALSE),0)-IFERROR(VLOOKUP($C464,'1. Rpt 18s (non-CSU)'!$H:$T,8,FALSE),0)</f>
        <v>0</v>
      </c>
      <c r="F464" s="191">
        <f>IFERROR(VLOOKUP($C464,'4. PY Ending Balances'!$C:$J,4,FALSE),0)-IFERROR(VLOOKUP($C464,'1. Rpt 18s (non-CSU)'!$H:$T,9,FALSE),0)</f>
        <v>0</v>
      </c>
      <c r="G464" s="192">
        <f>IFERROR(VLOOKUP($C464,'4. PY Ending Balances'!$C:$J,5,FALSE),0)-IFERROR(VLOOKUP($C464,'1. Rpt 18s (non-CSU)'!$H:$T,10,FALSE),0)</f>
        <v>0</v>
      </c>
      <c r="H464" s="643">
        <f>IFERROR(VLOOKUP($C464,'4. PY Ending Balances'!$C:$J,6,FALSE),0)-IFERROR(VLOOKUP($C464,'1. Rpt 18s (non-CSU)'!$H:$T,11,FALSE),0)</f>
        <v>0</v>
      </c>
      <c r="I464" s="643">
        <f>IFERROR(VLOOKUP($C464,'4. PY Ending Balances'!$C:$J,7,FALSE),0)-IFERROR(VLOOKUP($C464,'1. Rpt 18s (non-CSU)'!$H:$T,12,FALSE),0)</f>
        <v>0</v>
      </c>
      <c r="J464" s="648">
        <f>IFERROR(VLOOKUP($C464,'4. PY Ending Balances'!$C:$J,8,FALSE),0)-IFERROR(VLOOKUP($C464,'1. Rpt 18s (non-CSU)'!$H:$T,13,FALSE),0)</f>
        <v>0</v>
      </c>
    </row>
    <row r="465" spans="1:10" x14ac:dyDescent="0.2">
      <c r="A465" s="276" t="s">
        <v>458</v>
      </c>
      <c r="B465" s="275" t="s">
        <v>13</v>
      </c>
      <c r="C465" s="263" t="s">
        <v>6137</v>
      </c>
      <c r="D465" s="191">
        <f>IFERROR(VLOOKUP($C465,'4. PY Ending Balances'!$C:$J,2,FALSE),0)-IFERROR(VLOOKUP($C465,'1. Rpt 18s (non-CSU)'!$H:$T,7,FALSE),0)</f>
        <v>0</v>
      </c>
      <c r="E465" s="191">
        <f>IFERROR(VLOOKUP($C465,'4. PY Ending Balances'!$C:$J,3,FALSE),0)-IFERROR(VLOOKUP($C465,'1. Rpt 18s (non-CSU)'!$H:$T,8,FALSE),0)</f>
        <v>0</v>
      </c>
      <c r="F465" s="191">
        <f>IFERROR(VLOOKUP($C465,'4. PY Ending Balances'!$C:$J,4,FALSE),0)-IFERROR(VLOOKUP($C465,'1. Rpt 18s (non-CSU)'!$H:$T,9,FALSE),0)</f>
        <v>0</v>
      </c>
      <c r="G465" s="192">
        <f>IFERROR(VLOOKUP($C465,'4. PY Ending Balances'!$C:$J,5,FALSE),0)-IFERROR(VLOOKUP($C465,'1. Rpt 18s (non-CSU)'!$H:$T,10,FALSE),0)</f>
        <v>0</v>
      </c>
      <c r="H465" s="643">
        <f>IFERROR(VLOOKUP($C465,'4. PY Ending Balances'!$C:$J,6,FALSE),0)-IFERROR(VLOOKUP($C465,'1. Rpt 18s (non-CSU)'!$H:$T,11,FALSE),0)</f>
        <v>0</v>
      </c>
      <c r="I465" s="643">
        <f>IFERROR(VLOOKUP($C465,'4. PY Ending Balances'!$C:$J,7,FALSE),0)-IFERROR(VLOOKUP($C465,'1. Rpt 18s (non-CSU)'!$H:$T,12,FALSE),0)</f>
        <v>0</v>
      </c>
      <c r="J465" s="648">
        <f>IFERROR(VLOOKUP($C465,'4. PY Ending Balances'!$C:$J,8,FALSE),0)-IFERROR(VLOOKUP($C465,'1. Rpt 18s (non-CSU)'!$H:$T,13,FALSE),0)</f>
        <v>0</v>
      </c>
    </row>
    <row r="466" spans="1:10" x14ac:dyDescent="0.2">
      <c r="A466" s="34" t="s">
        <v>458</v>
      </c>
      <c r="B466" s="34" t="s">
        <v>63</v>
      </c>
      <c r="C466" s="263" t="s">
        <v>6138</v>
      </c>
      <c r="D466" s="191">
        <f>IFERROR(VLOOKUP($C466,'4. PY Ending Balances'!$C:$J,2,FALSE),0)-IFERROR(VLOOKUP($C466,'1. Rpt 18s (non-CSU)'!$H:$T,7,FALSE),0)</f>
        <v>0</v>
      </c>
      <c r="E466" s="191">
        <f>IFERROR(VLOOKUP($C466,'4. PY Ending Balances'!$C:$J,3,FALSE),0)-IFERROR(VLOOKUP($C466,'1. Rpt 18s (non-CSU)'!$H:$T,8,FALSE),0)</f>
        <v>0</v>
      </c>
      <c r="F466" s="191">
        <f>IFERROR(VLOOKUP($C466,'4. PY Ending Balances'!$C:$J,4,FALSE),0)-IFERROR(VLOOKUP($C466,'1. Rpt 18s (non-CSU)'!$H:$T,9,FALSE),0)</f>
        <v>0</v>
      </c>
      <c r="G466" s="192">
        <f>IFERROR(VLOOKUP($C466,'4. PY Ending Balances'!$C:$J,5,FALSE),0)-IFERROR(VLOOKUP($C466,'1. Rpt 18s (non-CSU)'!$H:$T,10,FALSE),0)</f>
        <v>0</v>
      </c>
      <c r="H466" s="643">
        <f>IFERROR(VLOOKUP($C466,'4. PY Ending Balances'!$C:$J,6,FALSE),0)-IFERROR(VLOOKUP($C466,'1. Rpt 18s (non-CSU)'!$H:$T,11,FALSE),0)</f>
        <v>0</v>
      </c>
      <c r="I466" s="643">
        <f>IFERROR(VLOOKUP($C466,'4. PY Ending Balances'!$C:$J,7,FALSE),0)-IFERROR(VLOOKUP($C466,'1. Rpt 18s (non-CSU)'!$H:$T,12,FALSE),0)</f>
        <v>0</v>
      </c>
      <c r="J466" s="648">
        <f>IFERROR(VLOOKUP($C466,'4. PY Ending Balances'!$C:$J,8,FALSE),0)-IFERROR(VLOOKUP($C466,'1. Rpt 18s (non-CSU)'!$H:$T,13,FALSE),0)</f>
        <v>0</v>
      </c>
    </row>
    <row r="467" spans="1:10" x14ac:dyDescent="0.2">
      <c r="A467" s="34" t="s">
        <v>459</v>
      </c>
      <c r="B467" s="32" t="s">
        <v>13</v>
      </c>
      <c r="C467" s="263" t="s">
        <v>6139</v>
      </c>
      <c r="D467" s="191">
        <f>IFERROR(VLOOKUP($C467,'4. PY Ending Balances'!$C:$J,2,FALSE),0)-IFERROR(VLOOKUP($C467,'1. Rpt 18s (non-CSU)'!$H:$T,7,FALSE),0)</f>
        <v>0</v>
      </c>
      <c r="E467" s="191">
        <f>IFERROR(VLOOKUP($C467,'4. PY Ending Balances'!$C:$J,3,FALSE),0)-IFERROR(VLOOKUP($C467,'1. Rpt 18s (non-CSU)'!$H:$T,8,FALSE),0)</f>
        <v>0</v>
      </c>
      <c r="F467" s="191">
        <f>IFERROR(VLOOKUP($C467,'4. PY Ending Balances'!$C:$J,4,FALSE),0)-IFERROR(VLOOKUP($C467,'1. Rpt 18s (non-CSU)'!$H:$T,9,FALSE),0)</f>
        <v>0</v>
      </c>
      <c r="G467" s="192">
        <f>IFERROR(VLOOKUP($C467,'4. PY Ending Balances'!$C:$J,5,FALSE),0)-IFERROR(VLOOKUP($C467,'1. Rpt 18s (non-CSU)'!$H:$T,10,FALSE),0)</f>
        <v>0</v>
      </c>
      <c r="H467" s="643">
        <f>IFERROR(VLOOKUP($C467,'4. PY Ending Balances'!$C:$J,6,FALSE),0)-IFERROR(VLOOKUP($C467,'1. Rpt 18s (non-CSU)'!$H:$T,11,FALSE),0)</f>
        <v>0</v>
      </c>
      <c r="I467" s="643">
        <f>IFERROR(VLOOKUP($C467,'4. PY Ending Balances'!$C:$J,7,FALSE),0)-IFERROR(VLOOKUP($C467,'1. Rpt 18s (non-CSU)'!$H:$T,12,FALSE),0)</f>
        <v>0</v>
      </c>
      <c r="J467" s="648">
        <f>IFERROR(VLOOKUP($C467,'4. PY Ending Balances'!$C:$J,8,FALSE),0)-IFERROR(VLOOKUP($C467,'1. Rpt 18s (non-CSU)'!$H:$T,13,FALSE),0)</f>
        <v>0</v>
      </c>
    </row>
    <row r="468" spans="1:10" x14ac:dyDescent="0.2">
      <c r="A468" s="34" t="s">
        <v>460</v>
      </c>
      <c r="B468" s="34" t="s">
        <v>13</v>
      </c>
      <c r="C468" s="263" t="s">
        <v>6140</v>
      </c>
      <c r="D468" s="191">
        <f>IFERROR(VLOOKUP($C468,'4. PY Ending Balances'!$C:$J,2,FALSE),0)-IFERROR(VLOOKUP($C468,'1. Rpt 18s (non-CSU)'!$H:$T,7,FALSE),0)</f>
        <v>0</v>
      </c>
      <c r="E468" s="191">
        <f>IFERROR(VLOOKUP($C468,'4. PY Ending Balances'!$C:$J,3,FALSE),0)-IFERROR(VLOOKUP($C468,'1. Rpt 18s (non-CSU)'!$H:$T,8,FALSE),0)</f>
        <v>0</v>
      </c>
      <c r="F468" s="191">
        <f>IFERROR(VLOOKUP($C468,'4. PY Ending Balances'!$C:$J,4,FALSE),0)-IFERROR(VLOOKUP($C468,'1. Rpt 18s (non-CSU)'!$H:$T,9,FALSE),0)</f>
        <v>0</v>
      </c>
      <c r="G468" s="192">
        <f>IFERROR(VLOOKUP($C468,'4. PY Ending Balances'!$C:$J,5,FALSE),0)-IFERROR(VLOOKUP($C468,'1. Rpt 18s (non-CSU)'!$H:$T,10,FALSE),0)</f>
        <v>0</v>
      </c>
      <c r="H468" s="643">
        <f>IFERROR(VLOOKUP($C468,'4. PY Ending Balances'!$C:$J,6,FALSE),0)-IFERROR(VLOOKUP($C468,'1. Rpt 18s (non-CSU)'!$H:$T,11,FALSE),0)</f>
        <v>0</v>
      </c>
      <c r="I468" s="643">
        <f>IFERROR(VLOOKUP($C468,'4. PY Ending Balances'!$C:$J,7,FALSE),0)-IFERROR(VLOOKUP($C468,'1. Rpt 18s (non-CSU)'!$H:$T,12,FALSE),0)</f>
        <v>0</v>
      </c>
      <c r="J468" s="648">
        <f>IFERROR(VLOOKUP($C468,'4. PY Ending Balances'!$C:$J,8,FALSE),0)-IFERROR(VLOOKUP($C468,'1. Rpt 18s (non-CSU)'!$H:$T,13,FALSE),0)</f>
        <v>0</v>
      </c>
    </row>
    <row r="469" spans="1:10" x14ac:dyDescent="0.2">
      <c r="A469" s="274" t="s">
        <v>461</v>
      </c>
      <c r="B469" s="275" t="s">
        <v>13</v>
      </c>
      <c r="C469" s="263" t="s">
        <v>6141</v>
      </c>
      <c r="D469" s="191">
        <f>IFERROR(VLOOKUP($C469,'4. PY Ending Balances'!$C:$J,2,FALSE),0)-IFERROR(VLOOKUP($C469,'1. Rpt 18s (non-CSU)'!$H:$T,7,FALSE),0)</f>
        <v>0</v>
      </c>
      <c r="E469" s="191">
        <f>IFERROR(VLOOKUP($C469,'4. PY Ending Balances'!$C:$J,3,FALSE),0)-IFERROR(VLOOKUP($C469,'1. Rpt 18s (non-CSU)'!$H:$T,8,FALSE),0)</f>
        <v>0</v>
      </c>
      <c r="F469" s="191">
        <f>IFERROR(VLOOKUP($C469,'4. PY Ending Balances'!$C:$J,4,FALSE),0)-IFERROR(VLOOKUP($C469,'1. Rpt 18s (non-CSU)'!$H:$T,9,FALSE),0)</f>
        <v>0</v>
      </c>
      <c r="G469" s="192">
        <f>IFERROR(VLOOKUP($C469,'4. PY Ending Balances'!$C:$J,5,FALSE),0)-IFERROR(VLOOKUP($C469,'1. Rpt 18s (non-CSU)'!$H:$T,10,FALSE),0)</f>
        <v>0</v>
      </c>
      <c r="H469" s="643">
        <f>IFERROR(VLOOKUP($C469,'4. PY Ending Balances'!$C:$J,6,FALSE),0)-IFERROR(VLOOKUP($C469,'1. Rpt 18s (non-CSU)'!$H:$T,11,FALSE),0)</f>
        <v>0</v>
      </c>
      <c r="I469" s="643">
        <f>IFERROR(VLOOKUP($C469,'4. PY Ending Balances'!$C:$J,7,FALSE),0)-IFERROR(VLOOKUP($C469,'1. Rpt 18s (non-CSU)'!$H:$T,12,FALSE),0)</f>
        <v>0</v>
      </c>
      <c r="J469" s="648">
        <f>IFERROR(VLOOKUP($C469,'4. PY Ending Balances'!$C:$J,8,FALSE),0)-IFERROR(VLOOKUP($C469,'1. Rpt 18s (non-CSU)'!$H:$T,13,FALSE),0)</f>
        <v>0</v>
      </c>
    </row>
    <row r="470" spans="1:10" x14ac:dyDescent="0.2">
      <c r="A470" s="274" t="s">
        <v>462</v>
      </c>
      <c r="B470" s="275" t="s">
        <v>13</v>
      </c>
      <c r="C470" s="263" t="s">
        <v>6142</v>
      </c>
      <c r="D470" s="191">
        <f>IFERROR(VLOOKUP($C470,'4. PY Ending Balances'!$C:$J,2,FALSE),0)-IFERROR(VLOOKUP($C470,'1. Rpt 18s (non-CSU)'!$H:$T,7,FALSE),0)</f>
        <v>0</v>
      </c>
      <c r="E470" s="191">
        <f>IFERROR(VLOOKUP($C470,'4. PY Ending Balances'!$C:$J,3,FALSE),0)-IFERROR(VLOOKUP($C470,'1. Rpt 18s (non-CSU)'!$H:$T,8,FALSE),0)</f>
        <v>0</v>
      </c>
      <c r="F470" s="191">
        <f>IFERROR(VLOOKUP($C470,'4. PY Ending Balances'!$C:$J,4,FALSE),0)-IFERROR(VLOOKUP($C470,'1. Rpt 18s (non-CSU)'!$H:$T,9,FALSE),0)</f>
        <v>0</v>
      </c>
      <c r="G470" s="192">
        <f>IFERROR(VLOOKUP($C470,'4. PY Ending Balances'!$C:$J,5,FALSE),0)-IFERROR(VLOOKUP($C470,'1. Rpt 18s (non-CSU)'!$H:$T,10,FALSE),0)</f>
        <v>0</v>
      </c>
      <c r="H470" s="643">
        <f>IFERROR(VLOOKUP($C470,'4. PY Ending Balances'!$C:$J,6,FALSE),0)-IFERROR(VLOOKUP($C470,'1. Rpt 18s (non-CSU)'!$H:$T,11,FALSE),0)</f>
        <v>0</v>
      </c>
      <c r="I470" s="643">
        <f>IFERROR(VLOOKUP($C470,'4. PY Ending Balances'!$C:$J,7,FALSE),0)-IFERROR(VLOOKUP($C470,'1. Rpt 18s (non-CSU)'!$H:$T,12,FALSE),0)</f>
        <v>0</v>
      </c>
      <c r="J470" s="648">
        <f>IFERROR(VLOOKUP($C470,'4. PY Ending Balances'!$C:$J,8,FALSE),0)-IFERROR(VLOOKUP($C470,'1. Rpt 18s (non-CSU)'!$H:$T,13,FALSE),0)</f>
        <v>0</v>
      </c>
    </row>
    <row r="471" spans="1:10" x14ac:dyDescent="0.2">
      <c r="A471" s="274" t="s">
        <v>463</v>
      </c>
      <c r="B471" s="275" t="s">
        <v>13</v>
      </c>
      <c r="C471" s="263" t="s">
        <v>6143</v>
      </c>
      <c r="D471" s="191">
        <f>IFERROR(VLOOKUP($C471,'4. PY Ending Balances'!$C:$J,2,FALSE),0)-IFERROR(VLOOKUP($C471,'1. Rpt 18s (non-CSU)'!$H:$T,7,FALSE),0)</f>
        <v>0</v>
      </c>
      <c r="E471" s="191">
        <f>IFERROR(VLOOKUP($C471,'4. PY Ending Balances'!$C:$J,3,FALSE),0)-IFERROR(VLOOKUP($C471,'1. Rpt 18s (non-CSU)'!$H:$T,8,FALSE),0)</f>
        <v>0</v>
      </c>
      <c r="F471" s="191">
        <f>IFERROR(VLOOKUP($C471,'4. PY Ending Balances'!$C:$J,4,FALSE),0)-IFERROR(VLOOKUP($C471,'1. Rpt 18s (non-CSU)'!$H:$T,9,FALSE),0)</f>
        <v>0</v>
      </c>
      <c r="G471" s="192">
        <f>IFERROR(VLOOKUP($C471,'4. PY Ending Balances'!$C:$J,5,FALSE),0)-IFERROR(VLOOKUP($C471,'1. Rpt 18s (non-CSU)'!$H:$T,10,FALSE),0)</f>
        <v>0</v>
      </c>
      <c r="H471" s="643">
        <f>IFERROR(VLOOKUP($C471,'4. PY Ending Balances'!$C:$J,6,FALSE),0)-IFERROR(VLOOKUP($C471,'1. Rpt 18s (non-CSU)'!$H:$T,11,FALSE),0)</f>
        <v>0</v>
      </c>
      <c r="I471" s="643">
        <f>IFERROR(VLOOKUP($C471,'4. PY Ending Balances'!$C:$J,7,FALSE),0)-IFERROR(VLOOKUP($C471,'1. Rpt 18s (non-CSU)'!$H:$T,12,FALSE),0)</f>
        <v>0</v>
      </c>
      <c r="J471" s="648">
        <f>IFERROR(VLOOKUP($C471,'4. PY Ending Balances'!$C:$J,8,FALSE),0)-IFERROR(VLOOKUP($C471,'1. Rpt 18s (non-CSU)'!$H:$T,13,FALSE),0)</f>
        <v>0</v>
      </c>
    </row>
    <row r="472" spans="1:10" x14ac:dyDescent="0.2">
      <c r="A472" s="34" t="s">
        <v>464</v>
      </c>
      <c r="B472" s="34" t="s">
        <v>13</v>
      </c>
      <c r="C472" s="263" t="s">
        <v>6144</v>
      </c>
      <c r="D472" s="191">
        <f>IFERROR(VLOOKUP($C472,'4. PY Ending Balances'!$C:$J,2,FALSE),0)-IFERROR(VLOOKUP($C472,'1. Rpt 18s (non-CSU)'!$H:$T,7,FALSE),0)</f>
        <v>0</v>
      </c>
      <c r="E472" s="191">
        <f>IFERROR(VLOOKUP($C472,'4. PY Ending Balances'!$C:$J,3,FALSE),0)-IFERROR(VLOOKUP($C472,'1. Rpt 18s (non-CSU)'!$H:$T,8,FALSE),0)</f>
        <v>0</v>
      </c>
      <c r="F472" s="191">
        <f>IFERROR(VLOOKUP($C472,'4. PY Ending Balances'!$C:$J,4,FALSE),0)-IFERROR(VLOOKUP($C472,'1. Rpt 18s (non-CSU)'!$H:$T,9,FALSE),0)</f>
        <v>0</v>
      </c>
      <c r="G472" s="192">
        <f>IFERROR(VLOOKUP($C472,'4. PY Ending Balances'!$C:$J,5,FALSE),0)-IFERROR(VLOOKUP($C472,'1. Rpt 18s (non-CSU)'!$H:$T,10,FALSE),0)</f>
        <v>0</v>
      </c>
      <c r="H472" s="643">
        <f>IFERROR(VLOOKUP($C472,'4. PY Ending Balances'!$C:$J,6,FALSE),0)-IFERROR(VLOOKUP($C472,'1. Rpt 18s (non-CSU)'!$H:$T,11,FALSE),0)</f>
        <v>0</v>
      </c>
      <c r="I472" s="643">
        <f>IFERROR(VLOOKUP($C472,'4. PY Ending Balances'!$C:$J,7,FALSE),0)-IFERROR(VLOOKUP($C472,'1. Rpt 18s (non-CSU)'!$H:$T,12,FALSE),0)</f>
        <v>0</v>
      </c>
      <c r="J472" s="648">
        <f>IFERROR(VLOOKUP($C472,'4. PY Ending Balances'!$C:$J,8,FALSE),0)-IFERROR(VLOOKUP($C472,'1. Rpt 18s (non-CSU)'!$H:$T,13,FALSE),0)</f>
        <v>0</v>
      </c>
    </row>
    <row r="473" spans="1:10" x14ac:dyDescent="0.2">
      <c r="A473" s="34" t="s">
        <v>465</v>
      </c>
      <c r="B473" s="34" t="s">
        <v>466</v>
      </c>
      <c r="C473" s="263" t="s">
        <v>6145</v>
      </c>
      <c r="D473" s="191">
        <f>IFERROR(VLOOKUP($C473,'4. PY Ending Balances'!$C:$J,2,FALSE),0)-IFERROR(VLOOKUP($C473,'1. Rpt 18s (non-CSU)'!$H:$T,7,FALSE),0)</f>
        <v>0</v>
      </c>
      <c r="E473" s="191">
        <f>IFERROR(VLOOKUP($C473,'4. PY Ending Balances'!$C:$J,3,FALSE),0)-IFERROR(VLOOKUP($C473,'1. Rpt 18s (non-CSU)'!$H:$T,8,FALSE),0)</f>
        <v>0</v>
      </c>
      <c r="F473" s="191">
        <f>IFERROR(VLOOKUP($C473,'4. PY Ending Balances'!$C:$J,4,FALSE),0)-IFERROR(VLOOKUP($C473,'1. Rpt 18s (non-CSU)'!$H:$T,9,FALSE),0)</f>
        <v>0</v>
      </c>
      <c r="G473" s="192">
        <f>IFERROR(VLOOKUP($C473,'4. PY Ending Balances'!$C:$J,5,FALSE),0)-IFERROR(VLOOKUP($C473,'1. Rpt 18s (non-CSU)'!$H:$T,10,FALSE),0)</f>
        <v>0</v>
      </c>
      <c r="H473" s="643">
        <f>IFERROR(VLOOKUP($C473,'4. PY Ending Balances'!$C:$J,6,FALSE),0)-IFERROR(VLOOKUP($C473,'1. Rpt 18s (non-CSU)'!$H:$T,11,FALSE),0)</f>
        <v>0</v>
      </c>
      <c r="I473" s="643">
        <f>IFERROR(VLOOKUP($C473,'4. PY Ending Balances'!$C:$J,7,FALSE),0)-IFERROR(VLOOKUP($C473,'1. Rpt 18s (non-CSU)'!$H:$T,12,FALSE),0)</f>
        <v>0</v>
      </c>
      <c r="J473" s="648">
        <f>IFERROR(VLOOKUP($C473,'4. PY Ending Balances'!$C:$J,8,FALSE),0)-IFERROR(VLOOKUP($C473,'1. Rpt 18s (non-CSU)'!$H:$T,13,FALSE),0)</f>
        <v>0</v>
      </c>
    </row>
    <row r="474" spans="1:10" x14ac:dyDescent="0.2">
      <c r="A474" s="276" t="s">
        <v>465</v>
      </c>
      <c r="B474" s="276" t="s">
        <v>467</v>
      </c>
      <c r="C474" s="263" t="s">
        <v>6146</v>
      </c>
      <c r="D474" s="191">
        <f>IFERROR(VLOOKUP($C474,'4. PY Ending Balances'!$C:$J,2,FALSE),0)-IFERROR(VLOOKUP($C474,'1. Rpt 18s (non-CSU)'!$H:$T,7,FALSE),0)</f>
        <v>0</v>
      </c>
      <c r="E474" s="191">
        <f>IFERROR(VLOOKUP($C474,'4. PY Ending Balances'!$C:$J,3,FALSE),0)-IFERROR(VLOOKUP($C474,'1. Rpt 18s (non-CSU)'!$H:$T,8,FALSE),0)</f>
        <v>0</v>
      </c>
      <c r="F474" s="191">
        <f>IFERROR(VLOOKUP($C474,'4. PY Ending Balances'!$C:$J,4,FALSE),0)-IFERROR(VLOOKUP($C474,'1. Rpt 18s (non-CSU)'!$H:$T,9,FALSE),0)</f>
        <v>0</v>
      </c>
      <c r="G474" s="192">
        <f>IFERROR(VLOOKUP($C474,'4. PY Ending Balances'!$C:$J,5,FALSE),0)-IFERROR(VLOOKUP($C474,'1. Rpt 18s (non-CSU)'!$H:$T,10,FALSE),0)</f>
        <v>0</v>
      </c>
      <c r="H474" s="643">
        <f>IFERROR(VLOOKUP($C474,'4. PY Ending Balances'!$C:$J,6,FALSE),0)-IFERROR(VLOOKUP($C474,'1. Rpt 18s (non-CSU)'!$H:$T,11,FALSE),0)</f>
        <v>0</v>
      </c>
      <c r="I474" s="643">
        <f>IFERROR(VLOOKUP($C474,'4. PY Ending Balances'!$C:$J,7,FALSE),0)-IFERROR(VLOOKUP($C474,'1. Rpt 18s (non-CSU)'!$H:$T,12,FALSE),0)</f>
        <v>0</v>
      </c>
      <c r="J474" s="648">
        <f>IFERROR(VLOOKUP($C474,'4. PY Ending Balances'!$C:$J,8,FALSE),0)-IFERROR(VLOOKUP($C474,'1. Rpt 18s (non-CSU)'!$H:$T,13,FALSE),0)</f>
        <v>0</v>
      </c>
    </row>
    <row r="475" spans="1:10" x14ac:dyDescent="0.2">
      <c r="A475" s="34" t="s">
        <v>468</v>
      </c>
      <c r="B475" s="32" t="s">
        <v>469</v>
      </c>
      <c r="C475" s="263" t="s">
        <v>6147</v>
      </c>
      <c r="D475" s="191">
        <f>IFERROR(VLOOKUP($C475,'4. PY Ending Balances'!$C:$J,2,FALSE),0)-IFERROR(VLOOKUP($C475,'1. Rpt 18s (non-CSU)'!$H:$T,7,FALSE),0)</f>
        <v>0</v>
      </c>
      <c r="E475" s="191">
        <f>IFERROR(VLOOKUP($C475,'4. PY Ending Balances'!$C:$J,3,FALSE),0)-IFERROR(VLOOKUP($C475,'1. Rpt 18s (non-CSU)'!$H:$T,8,FALSE),0)</f>
        <v>0</v>
      </c>
      <c r="F475" s="191">
        <f>IFERROR(VLOOKUP($C475,'4. PY Ending Balances'!$C:$J,4,FALSE),0)-IFERROR(VLOOKUP($C475,'1. Rpt 18s (non-CSU)'!$H:$T,9,FALSE),0)</f>
        <v>0</v>
      </c>
      <c r="G475" s="192">
        <f>IFERROR(VLOOKUP($C475,'4. PY Ending Balances'!$C:$J,5,FALSE),0)-IFERROR(VLOOKUP($C475,'1. Rpt 18s (non-CSU)'!$H:$T,10,FALSE),0)</f>
        <v>0</v>
      </c>
      <c r="H475" s="643">
        <f>IFERROR(VLOOKUP($C475,'4. PY Ending Balances'!$C:$J,6,FALSE),0)-IFERROR(VLOOKUP($C475,'1. Rpt 18s (non-CSU)'!$H:$T,11,FALSE),0)</f>
        <v>0</v>
      </c>
      <c r="I475" s="643">
        <f>IFERROR(VLOOKUP($C475,'4. PY Ending Balances'!$C:$J,7,FALSE),0)-IFERROR(VLOOKUP($C475,'1. Rpt 18s (non-CSU)'!$H:$T,12,FALSE),0)</f>
        <v>0</v>
      </c>
      <c r="J475" s="648">
        <f>IFERROR(VLOOKUP($C475,'4. PY Ending Balances'!$C:$J,8,FALSE),0)-IFERROR(VLOOKUP($C475,'1. Rpt 18s (non-CSU)'!$H:$T,13,FALSE),0)</f>
        <v>0</v>
      </c>
    </row>
    <row r="476" spans="1:10" x14ac:dyDescent="0.2">
      <c r="A476" s="276" t="s">
        <v>468</v>
      </c>
      <c r="B476" s="276" t="s">
        <v>470</v>
      </c>
      <c r="C476" s="263" t="s">
        <v>6148</v>
      </c>
      <c r="D476" s="191">
        <f>IFERROR(VLOOKUP($C476,'4. PY Ending Balances'!$C:$J,2,FALSE),0)-IFERROR(VLOOKUP($C476,'1. Rpt 18s (non-CSU)'!$H:$T,7,FALSE),0)</f>
        <v>0</v>
      </c>
      <c r="E476" s="191">
        <f>IFERROR(VLOOKUP($C476,'4. PY Ending Balances'!$C:$J,3,FALSE),0)-IFERROR(VLOOKUP($C476,'1. Rpt 18s (non-CSU)'!$H:$T,8,FALSE),0)</f>
        <v>0</v>
      </c>
      <c r="F476" s="191">
        <f>IFERROR(VLOOKUP($C476,'4. PY Ending Balances'!$C:$J,4,FALSE),0)-IFERROR(VLOOKUP($C476,'1. Rpt 18s (non-CSU)'!$H:$T,9,FALSE),0)</f>
        <v>0</v>
      </c>
      <c r="G476" s="192">
        <f>IFERROR(VLOOKUP($C476,'4. PY Ending Balances'!$C:$J,5,FALSE),0)-IFERROR(VLOOKUP($C476,'1. Rpt 18s (non-CSU)'!$H:$T,10,FALSE),0)</f>
        <v>0</v>
      </c>
      <c r="H476" s="643">
        <f>IFERROR(VLOOKUP($C476,'4. PY Ending Balances'!$C:$J,6,FALSE),0)-IFERROR(VLOOKUP($C476,'1. Rpt 18s (non-CSU)'!$H:$T,11,FALSE),0)</f>
        <v>0</v>
      </c>
      <c r="I476" s="643">
        <f>IFERROR(VLOOKUP($C476,'4. PY Ending Balances'!$C:$J,7,FALSE),0)-IFERROR(VLOOKUP($C476,'1. Rpt 18s (non-CSU)'!$H:$T,12,FALSE),0)</f>
        <v>0</v>
      </c>
      <c r="J476" s="648">
        <f>IFERROR(VLOOKUP($C476,'4. PY Ending Balances'!$C:$J,8,FALSE),0)-IFERROR(VLOOKUP($C476,'1. Rpt 18s (non-CSU)'!$H:$T,13,FALSE),0)</f>
        <v>0</v>
      </c>
    </row>
    <row r="477" spans="1:10" x14ac:dyDescent="0.2">
      <c r="A477" s="34" t="s">
        <v>471</v>
      </c>
      <c r="B477" s="32" t="s">
        <v>13</v>
      </c>
      <c r="C477" s="263" t="s">
        <v>6149</v>
      </c>
      <c r="D477" s="191">
        <f>IFERROR(VLOOKUP($C477,'4. PY Ending Balances'!$C:$J,2,FALSE),0)-IFERROR(VLOOKUP($C477,'1. Rpt 18s (non-CSU)'!$H:$T,7,FALSE),0)</f>
        <v>0</v>
      </c>
      <c r="E477" s="191">
        <f>IFERROR(VLOOKUP($C477,'4. PY Ending Balances'!$C:$J,3,FALSE),0)-IFERROR(VLOOKUP($C477,'1. Rpt 18s (non-CSU)'!$H:$T,8,FALSE),0)</f>
        <v>0</v>
      </c>
      <c r="F477" s="191">
        <f>IFERROR(VLOOKUP($C477,'4. PY Ending Balances'!$C:$J,4,FALSE),0)-IFERROR(VLOOKUP($C477,'1. Rpt 18s (non-CSU)'!$H:$T,9,FALSE),0)</f>
        <v>0</v>
      </c>
      <c r="G477" s="192">
        <f>IFERROR(VLOOKUP($C477,'4. PY Ending Balances'!$C:$J,5,FALSE),0)-IFERROR(VLOOKUP($C477,'1. Rpt 18s (non-CSU)'!$H:$T,10,FALSE),0)</f>
        <v>0</v>
      </c>
      <c r="H477" s="643">
        <f>IFERROR(VLOOKUP($C477,'4. PY Ending Balances'!$C:$J,6,FALSE),0)-IFERROR(VLOOKUP($C477,'1. Rpt 18s (non-CSU)'!$H:$T,11,FALSE),0)</f>
        <v>0</v>
      </c>
      <c r="I477" s="643">
        <f>IFERROR(VLOOKUP($C477,'4. PY Ending Balances'!$C:$J,7,FALSE),0)-IFERROR(VLOOKUP($C477,'1. Rpt 18s (non-CSU)'!$H:$T,12,FALSE),0)</f>
        <v>0</v>
      </c>
      <c r="J477" s="648">
        <f>IFERROR(VLOOKUP($C477,'4. PY Ending Balances'!$C:$J,8,FALSE),0)-IFERROR(VLOOKUP($C477,'1. Rpt 18s (non-CSU)'!$H:$T,13,FALSE),0)</f>
        <v>0</v>
      </c>
    </row>
    <row r="478" spans="1:10" x14ac:dyDescent="0.2">
      <c r="A478" s="34" t="s">
        <v>472</v>
      </c>
      <c r="B478" s="34" t="s">
        <v>13</v>
      </c>
      <c r="C478" s="263" t="s">
        <v>6150</v>
      </c>
      <c r="D478" s="191">
        <f>IFERROR(VLOOKUP($C478,'4. PY Ending Balances'!$C:$J,2,FALSE),0)-IFERROR(VLOOKUP($C478,'1. Rpt 18s (non-CSU)'!$H:$T,7,FALSE),0)</f>
        <v>0</v>
      </c>
      <c r="E478" s="191">
        <f>IFERROR(VLOOKUP($C478,'4. PY Ending Balances'!$C:$J,3,FALSE),0)-IFERROR(VLOOKUP($C478,'1. Rpt 18s (non-CSU)'!$H:$T,8,FALSE),0)</f>
        <v>0</v>
      </c>
      <c r="F478" s="191">
        <f>IFERROR(VLOOKUP($C478,'4. PY Ending Balances'!$C:$J,4,FALSE),0)-IFERROR(VLOOKUP($C478,'1. Rpt 18s (non-CSU)'!$H:$T,9,FALSE),0)</f>
        <v>0</v>
      </c>
      <c r="G478" s="192">
        <f>IFERROR(VLOOKUP($C478,'4. PY Ending Balances'!$C:$J,5,FALSE),0)-IFERROR(VLOOKUP($C478,'1. Rpt 18s (non-CSU)'!$H:$T,10,FALSE),0)</f>
        <v>0</v>
      </c>
      <c r="H478" s="643">
        <f>IFERROR(VLOOKUP($C478,'4. PY Ending Balances'!$C:$J,6,FALSE),0)-IFERROR(VLOOKUP($C478,'1. Rpt 18s (non-CSU)'!$H:$T,11,FALSE),0)</f>
        <v>0</v>
      </c>
      <c r="I478" s="643">
        <f>IFERROR(VLOOKUP($C478,'4. PY Ending Balances'!$C:$J,7,FALSE),0)-IFERROR(VLOOKUP($C478,'1. Rpt 18s (non-CSU)'!$H:$T,12,FALSE),0)</f>
        <v>0</v>
      </c>
      <c r="J478" s="648">
        <f>IFERROR(VLOOKUP($C478,'4. PY Ending Balances'!$C:$J,8,FALSE),0)-IFERROR(VLOOKUP($C478,'1. Rpt 18s (non-CSU)'!$H:$T,13,FALSE),0)</f>
        <v>0</v>
      </c>
    </row>
    <row r="479" spans="1:10" x14ac:dyDescent="0.2">
      <c r="A479" s="34" t="s">
        <v>473</v>
      </c>
      <c r="B479" s="34" t="s">
        <v>173</v>
      </c>
      <c r="C479" s="263" t="s">
        <v>6151</v>
      </c>
      <c r="D479" s="191">
        <f>IFERROR(VLOOKUP($C479,'4. PY Ending Balances'!$C:$J,2,FALSE),0)-IFERROR(VLOOKUP($C479,'1. Rpt 18s (non-CSU)'!$H:$T,7,FALSE),0)</f>
        <v>0</v>
      </c>
      <c r="E479" s="191">
        <f>IFERROR(VLOOKUP($C479,'4. PY Ending Balances'!$C:$J,3,FALSE),0)-IFERROR(VLOOKUP($C479,'1. Rpt 18s (non-CSU)'!$H:$T,8,FALSE),0)</f>
        <v>0</v>
      </c>
      <c r="F479" s="191">
        <f>IFERROR(VLOOKUP($C479,'4. PY Ending Balances'!$C:$J,4,FALSE),0)-IFERROR(VLOOKUP($C479,'1. Rpt 18s (non-CSU)'!$H:$T,9,FALSE),0)</f>
        <v>0</v>
      </c>
      <c r="G479" s="192">
        <f>IFERROR(VLOOKUP($C479,'4. PY Ending Balances'!$C:$J,5,FALSE),0)-IFERROR(VLOOKUP($C479,'1. Rpt 18s (non-CSU)'!$H:$T,10,FALSE),0)</f>
        <v>0</v>
      </c>
      <c r="H479" s="643">
        <f>IFERROR(VLOOKUP($C479,'4. PY Ending Balances'!$C:$J,6,FALSE),0)-IFERROR(VLOOKUP($C479,'1. Rpt 18s (non-CSU)'!$H:$T,11,FALSE),0)</f>
        <v>0</v>
      </c>
      <c r="I479" s="643">
        <f>IFERROR(VLOOKUP($C479,'4. PY Ending Balances'!$C:$J,7,FALSE),0)-IFERROR(VLOOKUP($C479,'1. Rpt 18s (non-CSU)'!$H:$T,12,FALSE),0)</f>
        <v>0</v>
      </c>
      <c r="J479" s="648">
        <f>IFERROR(VLOOKUP($C479,'4. PY Ending Balances'!$C:$J,8,FALSE),0)-IFERROR(VLOOKUP($C479,'1. Rpt 18s (non-CSU)'!$H:$T,13,FALSE),0)</f>
        <v>0</v>
      </c>
    </row>
    <row r="480" spans="1:10" x14ac:dyDescent="0.2">
      <c r="A480" s="276" t="s">
        <v>473</v>
      </c>
      <c r="B480" s="276" t="s">
        <v>13</v>
      </c>
      <c r="C480" s="263" t="s">
        <v>6152</v>
      </c>
      <c r="D480" s="191">
        <f>IFERROR(VLOOKUP($C480,'4. PY Ending Balances'!$C:$J,2,FALSE),0)-IFERROR(VLOOKUP($C480,'1. Rpt 18s (non-CSU)'!$H:$T,7,FALSE),0)</f>
        <v>0</v>
      </c>
      <c r="E480" s="191">
        <f>IFERROR(VLOOKUP($C480,'4. PY Ending Balances'!$C:$J,3,FALSE),0)-IFERROR(VLOOKUP($C480,'1. Rpt 18s (non-CSU)'!$H:$T,8,FALSE),0)</f>
        <v>0</v>
      </c>
      <c r="F480" s="191">
        <f>IFERROR(VLOOKUP($C480,'4. PY Ending Balances'!$C:$J,4,FALSE),0)-IFERROR(VLOOKUP($C480,'1. Rpt 18s (non-CSU)'!$H:$T,9,FALSE),0)</f>
        <v>0</v>
      </c>
      <c r="G480" s="192">
        <f>IFERROR(VLOOKUP($C480,'4. PY Ending Balances'!$C:$J,5,FALSE),0)-IFERROR(VLOOKUP($C480,'1. Rpt 18s (non-CSU)'!$H:$T,10,FALSE),0)</f>
        <v>0</v>
      </c>
      <c r="H480" s="643">
        <f>IFERROR(VLOOKUP($C480,'4. PY Ending Balances'!$C:$J,6,FALSE),0)-IFERROR(VLOOKUP($C480,'1. Rpt 18s (non-CSU)'!$H:$T,11,FALSE),0)</f>
        <v>0</v>
      </c>
      <c r="I480" s="643">
        <f>IFERROR(VLOOKUP($C480,'4. PY Ending Balances'!$C:$J,7,FALSE),0)-IFERROR(VLOOKUP($C480,'1. Rpt 18s (non-CSU)'!$H:$T,12,FALSE),0)</f>
        <v>0</v>
      </c>
      <c r="J480" s="648">
        <f>IFERROR(VLOOKUP($C480,'4. PY Ending Balances'!$C:$J,8,FALSE),0)-IFERROR(VLOOKUP($C480,'1. Rpt 18s (non-CSU)'!$H:$T,13,FALSE),0)</f>
        <v>0</v>
      </c>
    </row>
    <row r="481" spans="1:10" x14ac:dyDescent="0.2">
      <c r="A481" s="276" t="s">
        <v>473</v>
      </c>
      <c r="B481" s="275" t="s">
        <v>474</v>
      </c>
      <c r="C481" s="263" t="s">
        <v>6153</v>
      </c>
      <c r="D481" s="191">
        <f>IFERROR(VLOOKUP($C481,'4. PY Ending Balances'!$C:$J,2,FALSE),0)-IFERROR(VLOOKUP($C481,'1. Rpt 18s (non-CSU)'!$H:$T,7,FALSE),0)</f>
        <v>0</v>
      </c>
      <c r="E481" s="191">
        <f>IFERROR(VLOOKUP($C481,'4. PY Ending Balances'!$C:$J,3,FALSE),0)-IFERROR(VLOOKUP($C481,'1. Rpt 18s (non-CSU)'!$H:$T,8,FALSE),0)</f>
        <v>0</v>
      </c>
      <c r="F481" s="191">
        <f>IFERROR(VLOOKUP($C481,'4. PY Ending Balances'!$C:$J,4,FALSE),0)-IFERROR(VLOOKUP($C481,'1. Rpt 18s (non-CSU)'!$H:$T,9,FALSE),0)</f>
        <v>0</v>
      </c>
      <c r="G481" s="192">
        <f>IFERROR(VLOOKUP($C481,'4. PY Ending Balances'!$C:$J,5,FALSE),0)-IFERROR(VLOOKUP($C481,'1. Rpt 18s (non-CSU)'!$H:$T,10,FALSE),0)</f>
        <v>0</v>
      </c>
      <c r="H481" s="643">
        <f>IFERROR(VLOOKUP($C481,'4. PY Ending Balances'!$C:$J,6,FALSE),0)-IFERROR(VLOOKUP($C481,'1. Rpt 18s (non-CSU)'!$H:$T,11,FALSE),0)</f>
        <v>0</v>
      </c>
      <c r="I481" s="643">
        <f>IFERROR(VLOOKUP($C481,'4. PY Ending Balances'!$C:$J,7,FALSE),0)-IFERROR(VLOOKUP($C481,'1. Rpt 18s (non-CSU)'!$H:$T,12,FALSE),0)</f>
        <v>0</v>
      </c>
      <c r="J481" s="648">
        <f>IFERROR(VLOOKUP($C481,'4. PY Ending Balances'!$C:$J,8,FALSE),0)-IFERROR(VLOOKUP($C481,'1. Rpt 18s (non-CSU)'!$H:$T,13,FALSE),0)</f>
        <v>0</v>
      </c>
    </row>
    <row r="482" spans="1:10" x14ac:dyDescent="0.2">
      <c r="A482" s="276" t="s">
        <v>473</v>
      </c>
      <c r="B482" s="275" t="s">
        <v>476</v>
      </c>
      <c r="C482" s="263" t="s">
        <v>6154</v>
      </c>
      <c r="D482" s="191">
        <f>IFERROR(VLOOKUP($C482,'4. PY Ending Balances'!$C:$J,2,FALSE),0)-IFERROR(VLOOKUP($C482,'1. Rpt 18s (non-CSU)'!$H:$T,7,FALSE),0)</f>
        <v>0</v>
      </c>
      <c r="E482" s="191">
        <f>IFERROR(VLOOKUP($C482,'4. PY Ending Balances'!$C:$J,3,FALSE),0)-IFERROR(VLOOKUP($C482,'1. Rpt 18s (non-CSU)'!$H:$T,8,FALSE),0)</f>
        <v>0</v>
      </c>
      <c r="F482" s="191">
        <f>IFERROR(VLOOKUP($C482,'4. PY Ending Balances'!$C:$J,4,FALSE),0)-IFERROR(VLOOKUP($C482,'1. Rpt 18s (non-CSU)'!$H:$T,9,FALSE),0)</f>
        <v>0</v>
      </c>
      <c r="G482" s="192">
        <f>IFERROR(VLOOKUP($C482,'4. PY Ending Balances'!$C:$J,5,FALSE),0)-IFERROR(VLOOKUP($C482,'1. Rpt 18s (non-CSU)'!$H:$T,10,FALSE),0)</f>
        <v>0</v>
      </c>
      <c r="H482" s="643">
        <f>IFERROR(VLOOKUP($C482,'4. PY Ending Balances'!$C:$J,6,FALSE),0)-IFERROR(VLOOKUP($C482,'1. Rpt 18s (non-CSU)'!$H:$T,11,FALSE),0)</f>
        <v>0</v>
      </c>
      <c r="I482" s="643">
        <f>IFERROR(VLOOKUP($C482,'4. PY Ending Balances'!$C:$J,7,FALSE),0)-IFERROR(VLOOKUP($C482,'1. Rpt 18s (non-CSU)'!$H:$T,12,FALSE),0)</f>
        <v>0</v>
      </c>
      <c r="J482" s="648">
        <f>IFERROR(VLOOKUP($C482,'4. PY Ending Balances'!$C:$J,8,FALSE),0)-IFERROR(VLOOKUP($C482,'1. Rpt 18s (non-CSU)'!$H:$T,13,FALSE),0)</f>
        <v>0</v>
      </c>
    </row>
    <row r="483" spans="1:10" x14ac:dyDescent="0.2">
      <c r="A483" s="276" t="s">
        <v>473</v>
      </c>
      <c r="B483" s="275" t="s">
        <v>477</v>
      </c>
      <c r="C483" s="263" t="s">
        <v>6155</v>
      </c>
      <c r="D483" s="191">
        <f>IFERROR(VLOOKUP($C483,'4. PY Ending Balances'!$C:$J,2,FALSE),0)-IFERROR(VLOOKUP($C483,'1. Rpt 18s (non-CSU)'!$H:$T,7,FALSE),0)</f>
        <v>0</v>
      </c>
      <c r="E483" s="191">
        <f>IFERROR(VLOOKUP($C483,'4. PY Ending Balances'!$C:$J,3,FALSE),0)-IFERROR(VLOOKUP($C483,'1. Rpt 18s (non-CSU)'!$H:$T,8,FALSE),0)</f>
        <v>0</v>
      </c>
      <c r="F483" s="191">
        <f>IFERROR(VLOOKUP($C483,'4. PY Ending Balances'!$C:$J,4,FALSE),0)-IFERROR(VLOOKUP($C483,'1. Rpt 18s (non-CSU)'!$H:$T,9,FALSE),0)</f>
        <v>0</v>
      </c>
      <c r="G483" s="192">
        <f>IFERROR(VLOOKUP($C483,'4. PY Ending Balances'!$C:$J,5,FALSE),0)-IFERROR(VLOOKUP($C483,'1. Rpt 18s (non-CSU)'!$H:$T,10,FALSE),0)</f>
        <v>0</v>
      </c>
      <c r="H483" s="643">
        <f>IFERROR(VLOOKUP($C483,'4. PY Ending Balances'!$C:$J,6,FALSE),0)-IFERROR(VLOOKUP($C483,'1. Rpt 18s (non-CSU)'!$H:$T,11,FALSE),0)</f>
        <v>0</v>
      </c>
      <c r="I483" s="643">
        <f>IFERROR(VLOOKUP($C483,'4. PY Ending Balances'!$C:$J,7,FALSE),0)-IFERROR(VLOOKUP($C483,'1. Rpt 18s (non-CSU)'!$H:$T,12,FALSE),0)</f>
        <v>0</v>
      </c>
      <c r="J483" s="648">
        <f>IFERROR(VLOOKUP($C483,'4. PY Ending Balances'!$C:$J,8,FALSE),0)-IFERROR(VLOOKUP($C483,'1. Rpt 18s (non-CSU)'!$H:$T,13,FALSE),0)</f>
        <v>0</v>
      </c>
    </row>
    <row r="484" spans="1:10" x14ac:dyDescent="0.2">
      <c r="A484" s="276" t="s">
        <v>473</v>
      </c>
      <c r="B484" s="275" t="s">
        <v>478</v>
      </c>
      <c r="C484" s="263" t="s">
        <v>6156</v>
      </c>
      <c r="D484" s="191">
        <f>IFERROR(VLOOKUP($C484,'4. PY Ending Balances'!$C:$J,2,FALSE),0)-IFERROR(VLOOKUP($C484,'1. Rpt 18s (non-CSU)'!$H:$T,7,FALSE),0)</f>
        <v>0</v>
      </c>
      <c r="E484" s="191">
        <f>IFERROR(VLOOKUP($C484,'4. PY Ending Balances'!$C:$J,3,FALSE),0)-IFERROR(VLOOKUP($C484,'1. Rpt 18s (non-CSU)'!$H:$T,8,FALSE),0)</f>
        <v>0</v>
      </c>
      <c r="F484" s="191">
        <f>IFERROR(VLOOKUP($C484,'4. PY Ending Balances'!$C:$J,4,FALSE),0)-IFERROR(VLOOKUP($C484,'1. Rpt 18s (non-CSU)'!$H:$T,9,FALSE),0)</f>
        <v>0</v>
      </c>
      <c r="G484" s="192">
        <f>IFERROR(VLOOKUP($C484,'4. PY Ending Balances'!$C:$J,5,FALSE),0)-IFERROR(VLOOKUP($C484,'1. Rpt 18s (non-CSU)'!$H:$T,10,FALSE),0)</f>
        <v>0</v>
      </c>
      <c r="H484" s="643">
        <f>IFERROR(VLOOKUP($C484,'4. PY Ending Balances'!$C:$J,6,FALSE),0)-IFERROR(VLOOKUP($C484,'1. Rpt 18s (non-CSU)'!$H:$T,11,FALSE),0)</f>
        <v>0</v>
      </c>
      <c r="I484" s="643">
        <f>IFERROR(VLOOKUP($C484,'4. PY Ending Balances'!$C:$J,7,FALSE),0)-IFERROR(VLOOKUP($C484,'1. Rpt 18s (non-CSU)'!$H:$T,12,FALSE),0)</f>
        <v>0</v>
      </c>
      <c r="J484" s="648">
        <f>IFERROR(VLOOKUP($C484,'4. PY Ending Balances'!$C:$J,8,FALSE),0)-IFERROR(VLOOKUP($C484,'1. Rpt 18s (non-CSU)'!$H:$T,13,FALSE),0)</f>
        <v>0</v>
      </c>
    </row>
    <row r="485" spans="1:10" x14ac:dyDescent="0.2">
      <c r="A485" s="276" t="s">
        <v>479</v>
      </c>
      <c r="B485" s="275" t="s">
        <v>63</v>
      </c>
      <c r="C485" s="263" t="s">
        <v>6157</v>
      </c>
      <c r="D485" s="191">
        <f>IFERROR(VLOOKUP($C485,'4. PY Ending Balances'!$C:$J,2,FALSE),0)-IFERROR(VLOOKUP($C485,'1. Rpt 18s (non-CSU)'!$H:$T,7,FALSE),0)</f>
        <v>0</v>
      </c>
      <c r="E485" s="191">
        <f>IFERROR(VLOOKUP($C485,'4. PY Ending Balances'!$C:$J,3,FALSE),0)-IFERROR(VLOOKUP($C485,'1. Rpt 18s (non-CSU)'!$H:$T,8,FALSE),0)</f>
        <v>0</v>
      </c>
      <c r="F485" s="191">
        <f>IFERROR(VLOOKUP($C485,'4. PY Ending Balances'!$C:$J,4,FALSE),0)-IFERROR(VLOOKUP($C485,'1. Rpt 18s (non-CSU)'!$H:$T,9,FALSE),0)</f>
        <v>0</v>
      </c>
      <c r="G485" s="192">
        <f>IFERROR(VLOOKUP($C485,'4. PY Ending Balances'!$C:$J,5,FALSE),0)-IFERROR(VLOOKUP($C485,'1. Rpt 18s (non-CSU)'!$H:$T,10,FALSE),0)</f>
        <v>0</v>
      </c>
      <c r="H485" s="643">
        <f>IFERROR(VLOOKUP($C485,'4. PY Ending Balances'!$C:$J,6,FALSE),0)-IFERROR(VLOOKUP($C485,'1. Rpt 18s (non-CSU)'!$H:$T,11,FALSE),0)</f>
        <v>0</v>
      </c>
      <c r="I485" s="643">
        <f>IFERROR(VLOOKUP($C485,'4. PY Ending Balances'!$C:$J,7,FALSE),0)-IFERROR(VLOOKUP($C485,'1. Rpt 18s (non-CSU)'!$H:$T,12,FALSE),0)</f>
        <v>0</v>
      </c>
      <c r="J485" s="648">
        <f>IFERROR(VLOOKUP($C485,'4. PY Ending Balances'!$C:$J,8,FALSE),0)-IFERROR(VLOOKUP($C485,'1. Rpt 18s (non-CSU)'!$H:$T,13,FALSE),0)</f>
        <v>0</v>
      </c>
    </row>
    <row r="486" spans="1:10" x14ac:dyDescent="0.2">
      <c r="A486" s="276" t="s">
        <v>480</v>
      </c>
      <c r="B486" s="275" t="s">
        <v>13</v>
      </c>
      <c r="C486" s="263" t="s">
        <v>6158</v>
      </c>
      <c r="D486" s="191">
        <f>IFERROR(VLOOKUP($C486,'4. PY Ending Balances'!$C:$J,2,FALSE),0)-IFERROR(VLOOKUP($C486,'1. Rpt 18s (non-CSU)'!$H:$T,7,FALSE),0)</f>
        <v>0</v>
      </c>
      <c r="E486" s="191">
        <f>IFERROR(VLOOKUP($C486,'4. PY Ending Balances'!$C:$J,3,FALSE),0)-IFERROR(VLOOKUP($C486,'1. Rpt 18s (non-CSU)'!$H:$T,8,FALSE),0)</f>
        <v>0</v>
      </c>
      <c r="F486" s="191">
        <f>IFERROR(VLOOKUP($C486,'4. PY Ending Balances'!$C:$J,4,FALSE),0)-IFERROR(VLOOKUP($C486,'1. Rpt 18s (non-CSU)'!$H:$T,9,FALSE),0)</f>
        <v>0</v>
      </c>
      <c r="G486" s="192">
        <f>IFERROR(VLOOKUP($C486,'4. PY Ending Balances'!$C:$J,5,FALSE),0)-IFERROR(VLOOKUP($C486,'1. Rpt 18s (non-CSU)'!$H:$T,10,FALSE),0)</f>
        <v>0</v>
      </c>
      <c r="H486" s="643">
        <f>IFERROR(VLOOKUP($C486,'4. PY Ending Balances'!$C:$J,6,FALSE),0)-IFERROR(VLOOKUP($C486,'1. Rpt 18s (non-CSU)'!$H:$T,11,FALSE),0)</f>
        <v>0</v>
      </c>
      <c r="I486" s="643">
        <f>IFERROR(VLOOKUP($C486,'4. PY Ending Balances'!$C:$J,7,FALSE),0)-IFERROR(VLOOKUP($C486,'1. Rpt 18s (non-CSU)'!$H:$T,12,FALSE),0)</f>
        <v>0</v>
      </c>
      <c r="J486" s="648">
        <f>IFERROR(VLOOKUP($C486,'4. PY Ending Balances'!$C:$J,8,FALSE),0)-IFERROR(VLOOKUP($C486,'1. Rpt 18s (non-CSU)'!$H:$T,13,FALSE),0)</f>
        <v>0</v>
      </c>
    </row>
    <row r="487" spans="1:10" x14ac:dyDescent="0.2">
      <c r="A487" s="276" t="s">
        <v>481</v>
      </c>
      <c r="B487" s="275" t="s">
        <v>13</v>
      </c>
      <c r="C487" s="263" t="s">
        <v>6159</v>
      </c>
      <c r="D487" s="191">
        <f>IFERROR(VLOOKUP($C487,'4. PY Ending Balances'!$C:$J,2,FALSE),0)-IFERROR(VLOOKUP($C487,'1. Rpt 18s (non-CSU)'!$H:$T,7,FALSE),0)</f>
        <v>0</v>
      </c>
      <c r="E487" s="191">
        <f>IFERROR(VLOOKUP($C487,'4. PY Ending Balances'!$C:$J,3,FALSE),0)-IFERROR(VLOOKUP($C487,'1. Rpt 18s (non-CSU)'!$H:$T,8,FALSE),0)</f>
        <v>-1445630.25</v>
      </c>
      <c r="F487" s="191">
        <f>IFERROR(VLOOKUP($C487,'4. PY Ending Balances'!$C:$J,4,FALSE),0)-IFERROR(VLOOKUP($C487,'1. Rpt 18s (non-CSU)'!$H:$T,9,FALSE),0)</f>
        <v>0</v>
      </c>
      <c r="G487" s="192">
        <f>IFERROR(VLOOKUP($C487,'4. PY Ending Balances'!$C:$J,5,FALSE),0)-IFERROR(VLOOKUP($C487,'1. Rpt 18s (non-CSU)'!$H:$T,10,FALSE),0)</f>
        <v>0</v>
      </c>
      <c r="H487" s="643">
        <f>IFERROR(VLOOKUP($C487,'4. PY Ending Balances'!$C:$J,6,FALSE),0)-IFERROR(VLOOKUP($C487,'1. Rpt 18s (non-CSU)'!$H:$T,11,FALSE),0)</f>
        <v>0</v>
      </c>
      <c r="I487" s="643">
        <f>IFERROR(VLOOKUP($C487,'4. PY Ending Balances'!$C:$J,7,FALSE),0)-IFERROR(VLOOKUP($C487,'1. Rpt 18s (non-CSU)'!$H:$T,12,FALSE),0)</f>
        <v>0</v>
      </c>
      <c r="J487" s="648">
        <f>IFERROR(VLOOKUP($C487,'4. PY Ending Balances'!$C:$J,8,FALSE),0)-IFERROR(VLOOKUP($C487,'1. Rpt 18s (non-CSU)'!$H:$T,13,FALSE),0)</f>
        <v>-1445630.25</v>
      </c>
    </row>
    <row r="488" spans="1:10" x14ac:dyDescent="0.2">
      <c r="A488" s="276" t="s">
        <v>482</v>
      </c>
      <c r="B488" s="275" t="s">
        <v>13</v>
      </c>
      <c r="C488" s="263" t="s">
        <v>6160</v>
      </c>
      <c r="D488" s="191">
        <f>IFERROR(VLOOKUP($C488,'4. PY Ending Balances'!$C:$J,2,FALSE),0)-IFERROR(VLOOKUP($C488,'1. Rpt 18s (non-CSU)'!$H:$T,7,FALSE),0)</f>
        <v>0</v>
      </c>
      <c r="E488" s="191">
        <f>IFERROR(VLOOKUP($C488,'4. PY Ending Balances'!$C:$J,3,FALSE),0)-IFERROR(VLOOKUP($C488,'1. Rpt 18s (non-CSU)'!$H:$T,8,FALSE),0)</f>
        <v>0</v>
      </c>
      <c r="F488" s="191">
        <f>IFERROR(VLOOKUP($C488,'4. PY Ending Balances'!$C:$J,4,FALSE),0)-IFERROR(VLOOKUP($C488,'1. Rpt 18s (non-CSU)'!$H:$T,9,FALSE),0)</f>
        <v>0</v>
      </c>
      <c r="G488" s="192">
        <f>IFERROR(VLOOKUP($C488,'4. PY Ending Balances'!$C:$J,5,FALSE),0)-IFERROR(VLOOKUP($C488,'1. Rpt 18s (non-CSU)'!$H:$T,10,FALSE),0)</f>
        <v>0</v>
      </c>
      <c r="H488" s="643">
        <f>IFERROR(VLOOKUP($C488,'4. PY Ending Balances'!$C:$J,6,FALSE),0)-IFERROR(VLOOKUP($C488,'1. Rpt 18s (non-CSU)'!$H:$T,11,FALSE),0)</f>
        <v>0</v>
      </c>
      <c r="I488" s="643">
        <f>IFERROR(VLOOKUP($C488,'4. PY Ending Balances'!$C:$J,7,FALSE),0)-IFERROR(VLOOKUP($C488,'1. Rpt 18s (non-CSU)'!$H:$T,12,FALSE),0)</f>
        <v>0</v>
      </c>
      <c r="J488" s="648">
        <f>IFERROR(VLOOKUP($C488,'4. PY Ending Balances'!$C:$J,8,FALSE),0)-IFERROR(VLOOKUP($C488,'1. Rpt 18s (non-CSU)'!$H:$T,13,FALSE),0)</f>
        <v>0</v>
      </c>
    </row>
    <row r="489" spans="1:10" x14ac:dyDescent="0.2">
      <c r="A489" s="34" t="s">
        <v>482</v>
      </c>
      <c r="B489" s="32" t="s">
        <v>483</v>
      </c>
      <c r="C489" s="263" t="s">
        <v>6161</v>
      </c>
      <c r="D489" s="191">
        <f>IFERROR(VLOOKUP($C489,'4. PY Ending Balances'!$C:$J,2,FALSE),0)-IFERROR(VLOOKUP($C489,'1. Rpt 18s (non-CSU)'!$H:$T,7,FALSE),0)</f>
        <v>0</v>
      </c>
      <c r="E489" s="191">
        <f>IFERROR(VLOOKUP($C489,'4. PY Ending Balances'!$C:$J,3,FALSE),0)-IFERROR(VLOOKUP($C489,'1. Rpt 18s (non-CSU)'!$H:$T,8,FALSE),0)</f>
        <v>0</v>
      </c>
      <c r="F489" s="191">
        <f>IFERROR(VLOOKUP($C489,'4. PY Ending Balances'!$C:$J,4,FALSE),0)-IFERROR(VLOOKUP($C489,'1. Rpt 18s (non-CSU)'!$H:$T,9,FALSE),0)</f>
        <v>0</v>
      </c>
      <c r="G489" s="192">
        <f>IFERROR(VLOOKUP($C489,'4. PY Ending Balances'!$C:$J,5,FALSE),0)-IFERROR(VLOOKUP($C489,'1. Rpt 18s (non-CSU)'!$H:$T,10,FALSE),0)</f>
        <v>0</v>
      </c>
      <c r="H489" s="643">
        <f>IFERROR(VLOOKUP($C489,'4. PY Ending Balances'!$C:$J,6,FALSE),0)-IFERROR(VLOOKUP($C489,'1. Rpt 18s (non-CSU)'!$H:$T,11,FALSE),0)</f>
        <v>0</v>
      </c>
      <c r="I489" s="643">
        <f>IFERROR(VLOOKUP($C489,'4. PY Ending Balances'!$C:$J,7,FALSE),0)-IFERROR(VLOOKUP($C489,'1. Rpt 18s (non-CSU)'!$H:$T,12,FALSE),0)</f>
        <v>0</v>
      </c>
      <c r="J489" s="648">
        <f>IFERROR(VLOOKUP($C489,'4. PY Ending Balances'!$C:$J,8,FALSE),0)-IFERROR(VLOOKUP($C489,'1. Rpt 18s (non-CSU)'!$H:$T,13,FALSE),0)</f>
        <v>0</v>
      </c>
    </row>
    <row r="490" spans="1:10" x14ac:dyDescent="0.2">
      <c r="A490" s="34" t="s">
        <v>482</v>
      </c>
      <c r="B490" s="34" t="s">
        <v>484</v>
      </c>
      <c r="C490" s="263" t="s">
        <v>6162</v>
      </c>
      <c r="D490" s="191">
        <f>IFERROR(VLOOKUP($C490,'4. PY Ending Balances'!$C:$J,2,FALSE),0)-IFERROR(VLOOKUP($C490,'1. Rpt 18s (non-CSU)'!$H:$T,7,FALSE),0)</f>
        <v>0</v>
      </c>
      <c r="E490" s="191">
        <f>IFERROR(VLOOKUP($C490,'4. PY Ending Balances'!$C:$J,3,FALSE),0)-IFERROR(VLOOKUP($C490,'1. Rpt 18s (non-CSU)'!$H:$T,8,FALSE),0)</f>
        <v>0</v>
      </c>
      <c r="F490" s="191">
        <f>IFERROR(VLOOKUP($C490,'4. PY Ending Balances'!$C:$J,4,FALSE),0)-IFERROR(VLOOKUP($C490,'1. Rpt 18s (non-CSU)'!$H:$T,9,FALSE),0)</f>
        <v>0</v>
      </c>
      <c r="G490" s="192">
        <f>IFERROR(VLOOKUP($C490,'4. PY Ending Balances'!$C:$J,5,FALSE),0)-IFERROR(VLOOKUP($C490,'1. Rpt 18s (non-CSU)'!$H:$T,10,FALSE),0)</f>
        <v>0</v>
      </c>
      <c r="H490" s="643">
        <f>IFERROR(VLOOKUP($C490,'4. PY Ending Balances'!$C:$J,6,FALSE),0)-IFERROR(VLOOKUP($C490,'1. Rpt 18s (non-CSU)'!$H:$T,11,FALSE),0)</f>
        <v>0</v>
      </c>
      <c r="I490" s="643">
        <f>IFERROR(VLOOKUP($C490,'4. PY Ending Balances'!$C:$J,7,FALSE),0)-IFERROR(VLOOKUP($C490,'1. Rpt 18s (non-CSU)'!$H:$T,12,FALSE),0)</f>
        <v>0</v>
      </c>
      <c r="J490" s="648">
        <f>IFERROR(VLOOKUP($C490,'4. PY Ending Balances'!$C:$J,8,FALSE),0)-IFERROR(VLOOKUP($C490,'1. Rpt 18s (non-CSU)'!$H:$T,13,FALSE),0)</f>
        <v>0</v>
      </c>
    </row>
    <row r="491" spans="1:10" x14ac:dyDescent="0.2">
      <c r="A491" s="34" t="s">
        <v>482</v>
      </c>
      <c r="B491" s="34" t="s">
        <v>485</v>
      </c>
      <c r="C491" s="263" t="s">
        <v>6163</v>
      </c>
      <c r="D491" s="191">
        <f>IFERROR(VLOOKUP($C491,'4. PY Ending Balances'!$C:$J,2,FALSE),0)-IFERROR(VLOOKUP($C491,'1. Rpt 18s (non-CSU)'!$H:$T,7,FALSE),0)</f>
        <v>0</v>
      </c>
      <c r="E491" s="191">
        <f>IFERROR(VLOOKUP($C491,'4. PY Ending Balances'!$C:$J,3,FALSE),0)-IFERROR(VLOOKUP($C491,'1. Rpt 18s (non-CSU)'!$H:$T,8,FALSE),0)</f>
        <v>0</v>
      </c>
      <c r="F491" s="191">
        <f>IFERROR(VLOOKUP($C491,'4. PY Ending Balances'!$C:$J,4,FALSE),0)-IFERROR(VLOOKUP($C491,'1. Rpt 18s (non-CSU)'!$H:$T,9,FALSE),0)</f>
        <v>0</v>
      </c>
      <c r="G491" s="192">
        <f>IFERROR(VLOOKUP($C491,'4. PY Ending Balances'!$C:$J,5,FALSE),0)-IFERROR(VLOOKUP($C491,'1. Rpt 18s (non-CSU)'!$H:$T,10,FALSE),0)</f>
        <v>0</v>
      </c>
      <c r="H491" s="643">
        <f>IFERROR(VLOOKUP($C491,'4. PY Ending Balances'!$C:$J,6,FALSE),0)-IFERROR(VLOOKUP($C491,'1. Rpt 18s (non-CSU)'!$H:$T,11,FALSE),0)</f>
        <v>0</v>
      </c>
      <c r="I491" s="643">
        <f>IFERROR(VLOOKUP($C491,'4. PY Ending Balances'!$C:$J,7,FALSE),0)-IFERROR(VLOOKUP($C491,'1. Rpt 18s (non-CSU)'!$H:$T,12,FALSE),0)</f>
        <v>0</v>
      </c>
      <c r="J491" s="648">
        <f>IFERROR(VLOOKUP($C491,'4. PY Ending Balances'!$C:$J,8,FALSE),0)-IFERROR(VLOOKUP($C491,'1. Rpt 18s (non-CSU)'!$H:$T,13,FALSE),0)</f>
        <v>0</v>
      </c>
    </row>
    <row r="492" spans="1:10" x14ac:dyDescent="0.2">
      <c r="A492" s="34" t="s">
        <v>482</v>
      </c>
      <c r="B492" s="34" t="s">
        <v>486</v>
      </c>
      <c r="C492" s="263" t="s">
        <v>6164</v>
      </c>
      <c r="D492" s="191">
        <f>IFERROR(VLOOKUP($C492,'4. PY Ending Balances'!$C:$J,2,FALSE),0)-IFERROR(VLOOKUP($C492,'1. Rpt 18s (non-CSU)'!$H:$T,7,FALSE),0)</f>
        <v>0</v>
      </c>
      <c r="E492" s="191">
        <f>IFERROR(VLOOKUP($C492,'4. PY Ending Balances'!$C:$J,3,FALSE),0)-IFERROR(VLOOKUP($C492,'1. Rpt 18s (non-CSU)'!$H:$T,8,FALSE),0)</f>
        <v>0</v>
      </c>
      <c r="F492" s="191">
        <f>IFERROR(VLOOKUP($C492,'4. PY Ending Balances'!$C:$J,4,FALSE),0)-IFERROR(VLOOKUP($C492,'1. Rpt 18s (non-CSU)'!$H:$T,9,FALSE),0)</f>
        <v>0</v>
      </c>
      <c r="G492" s="192">
        <f>IFERROR(VLOOKUP($C492,'4. PY Ending Balances'!$C:$J,5,FALSE),0)-IFERROR(VLOOKUP($C492,'1. Rpt 18s (non-CSU)'!$H:$T,10,FALSE),0)</f>
        <v>0</v>
      </c>
      <c r="H492" s="643">
        <f>IFERROR(VLOOKUP($C492,'4. PY Ending Balances'!$C:$J,6,FALSE),0)-IFERROR(VLOOKUP($C492,'1. Rpt 18s (non-CSU)'!$H:$T,11,FALSE),0)</f>
        <v>0</v>
      </c>
      <c r="I492" s="643">
        <f>IFERROR(VLOOKUP($C492,'4. PY Ending Balances'!$C:$J,7,FALSE),0)-IFERROR(VLOOKUP($C492,'1. Rpt 18s (non-CSU)'!$H:$T,12,FALSE),0)</f>
        <v>0</v>
      </c>
      <c r="J492" s="648">
        <f>IFERROR(VLOOKUP($C492,'4. PY Ending Balances'!$C:$J,8,FALSE),0)-IFERROR(VLOOKUP($C492,'1. Rpt 18s (non-CSU)'!$H:$T,13,FALSE),0)</f>
        <v>0</v>
      </c>
    </row>
    <row r="493" spans="1:10" x14ac:dyDescent="0.2">
      <c r="A493" s="276" t="s">
        <v>482</v>
      </c>
      <c r="B493" s="276" t="s">
        <v>487</v>
      </c>
      <c r="C493" s="263" t="s">
        <v>6165</v>
      </c>
      <c r="D493" s="191">
        <f>IFERROR(VLOOKUP($C493,'4. PY Ending Balances'!$C:$J,2,FALSE),0)-IFERROR(VLOOKUP($C493,'1. Rpt 18s (non-CSU)'!$H:$T,7,FALSE),0)</f>
        <v>0</v>
      </c>
      <c r="E493" s="191">
        <f>IFERROR(VLOOKUP($C493,'4. PY Ending Balances'!$C:$J,3,FALSE),0)-IFERROR(VLOOKUP($C493,'1. Rpt 18s (non-CSU)'!$H:$T,8,FALSE),0)</f>
        <v>0</v>
      </c>
      <c r="F493" s="191">
        <f>IFERROR(VLOOKUP($C493,'4. PY Ending Balances'!$C:$J,4,FALSE),0)-IFERROR(VLOOKUP($C493,'1. Rpt 18s (non-CSU)'!$H:$T,9,FALSE),0)</f>
        <v>0</v>
      </c>
      <c r="G493" s="192">
        <f>IFERROR(VLOOKUP($C493,'4. PY Ending Balances'!$C:$J,5,FALSE),0)-IFERROR(VLOOKUP($C493,'1. Rpt 18s (non-CSU)'!$H:$T,10,FALSE),0)</f>
        <v>0</v>
      </c>
      <c r="H493" s="643">
        <f>IFERROR(VLOOKUP($C493,'4. PY Ending Balances'!$C:$J,6,FALSE),0)-IFERROR(VLOOKUP($C493,'1. Rpt 18s (non-CSU)'!$H:$T,11,FALSE),0)</f>
        <v>0</v>
      </c>
      <c r="I493" s="643">
        <f>IFERROR(VLOOKUP($C493,'4. PY Ending Balances'!$C:$J,7,FALSE),0)-IFERROR(VLOOKUP($C493,'1. Rpt 18s (non-CSU)'!$H:$T,12,FALSE),0)</f>
        <v>0</v>
      </c>
      <c r="J493" s="648">
        <f>IFERROR(VLOOKUP($C493,'4. PY Ending Balances'!$C:$J,8,FALSE),0)-IFERROR(VLOOKUP($C493,'1. Rpt 18s (non-CSU)'!$H:$T,13,FALSE),0)</f>
        <v>0</v>
      </c>
    </row>
    <row r="494" spans="1:10" x14ac:dyDescent="0.2">
      <c r="A494" s="276" t="s">
        <v>482</v>
      </c>
      <c r="B494" s="276" t="s">
        <v>63</v>
      </c>
      <c r="C494" s="263" t="s">
        <v>6166</v>
      </c>
      <c r="D494" s="191">
        <f>IFERROR(VLOOKUP($C494,'4. PY Ending Balances'!$C:$J,2,FALSE),0)-IFERROR(VLOOKUP($C494,'1. Rpt 18s (non-CSU)'!$H:$T,7,FALSE),0)</f>
        <v>0</v>
      </c>
      <c r="E494" s="191">
        <f>IFERROR(VLOOKUP($C494,'4. PY Ending Balances'!$C:$J,3,FALSE),0)-IFERROR(VLOOKUP($C494,'1. Rpt 18s (non-CSU)'!$H:$T,8,FALSE),0)</f>
        <v>0</v>
      </c>
      <c r="F494" s="191">
        <f>IFERROR(VLOOKUP($C494,'4. PY Ending Balances'!$C:$J,4,FALSE),0)-IFERROR(VLOOKUP($C494,'1. Rpt 18s (non-CSU)'!$H:$T,9,FALSE),0)</f>
        <v>0</v>
      </c>
      <c r="G494" s="192">
        <f>IFERROR(VLOOKUP($C494,'4. PY Ending Balances'!$C:$J,5,FALSE),0)-IFERROR(VLOOKUP($C494,'1. Rpt 18s (non-CSU)'!$H:$T,10,FALSE),0)</f>
        <v>0</v>
      </c>
      <c r="H494" s="643">
        <f>IFERROR(VLOOKUP($C494,'4. PY Ending Balances'!$C:$J,6,FALSE),0)-IFERROR(VLOOKUP($C494,'1. Rpt 18s (non-CSU)'!$H:$T,11,FALSE),0)</f>
        <v>0</v>
      </c>
      <c r="I494" s="643">
        <f>IFERROR(VLOOKUP($C494,'4. PY Ending Balances'!$C:$J,7,FALSE),0)-IFERROR(VLOOKUP($C494,'1. Rpt 18s (non-CSU)'!$H:$T,12,FALSE),0)</f>
        <v>0</v>
      </c>
      <c r="J494" s="648">
        <f>IFERROR(VLOOKUP($C494,'4. PY Ending Balances'!$C:$J,8,FALSE),0)-IFERROR(VLOOKUP($C494,'1. Rpt 18s (non-CSU)'!$H:$T,13,FALSE),0)</f>
        <v>0</v>
      </c>
    </row>
    <row r="495" spans="1:10" x14ac:dyDescent="0.2">
      <c r="A495" s="276" t="s">
        <v>482</v>
      </c>
      <c r="B495" s="276" t="s">
        <v>488</v>
      </c>
      <c r="C495" s="263" t="s">
        <v>6167</v>
      </c>
      <c r="D495" s="191">
        <f>IFERROR(VLOOKUP($C495,'4. PY Ending Balances'!$C:$J,2,FALSE),0)-IFERROR(VLOOKUP($C495,'1. Rpt 18s (non-CSU)'!$H:$T,7,FALSE),0)</f>
        <v>0</v>
      </c>
      <c r="E495" s="191">
        <f>IFERROR(VLOOKUP($C495,'4. PY Ending Balances'!$C:$J,3,FALSE),0)-IFERROR(VLOOKUP($C495,'1. Rpt 18s (non-CSU)'!$H:$T,8,FALSE),0)</f>
        <v>0</v>
      </c>
      <c r="F495" s="191">
        <f>IFERROR(VLOOKUP($C495,'4. PY Ending Balances'!$C:$J,4,FALSE),0)-IFERROR(VLOOKUP($C495,'1. Rpt 18s (non-CSU)'!$H:$T,9,FALSE),0)</f>
        <v>0</v>
      </c>
      <c r="G495" s="192">
        <f>IFERROR(VLOOKUP($C495,'4. PY Ending Balances'!$C:$J,5,FALSE),0)-IFERROR(VLOOKUP($C495,'1. Rpt 18s (non-CSU)'!$H:$T,10,FALSE),0)</f>
        <v>0</v>
      </c>
      <c r="H495" s="643">
        <f>IFERROR(VLOOKUP($C495,'4. PY Ending Balances'!$C:$J,6,FALSE),0)-IFERROR(VLOOKUP($C495,'1. Rpt 18s (non-CSU)'!$H:$T,11,FALSE),0)</f>
        <v>0</v>
      </c>
      <c r="I495" s="643">
        <f>IFERROR(VLOOKUP($C495,'4. PY Ending Balances'!$C:$J,7,FALSE),0)-IFERROR(VLOOKUP($C495,'1. Rpt 18s (non-CSU)'!$H:$T,12,FALSE),0)</f>
        <v>0</v>
      </c>
      <c r="J495" s="648">
        <f>IFERROR(VLOOKUP($C495,'4. PY Ending Balances'!$C:$J,8,FALSE),0)-IFERROR(VLOOKUP($C495,'1. Rpt 18s (non-CSU)'!$H:$T,13,FALSE),0)</f>
        <v>0</v>
      </c>
    </row>
    <row r="496" spans="1:10" x14ac:dyDescent="0.2">
      <c r="A496" s="276" t="s">
        <v>482</v>
      </c>
      <c r="B496" s="276" t="s">
        <v>489</v>
      </c>
      <c r="C496" s="263" t="s">
        <v>6168</v>
      </c>
      <c r="D496" s="191">
        <f>IFERROR(VLOOKUP($C496,'4. PY Ending Balances'!$C:$J,2,FALSE),0)-IFERROR(VLOOKUP($C496,'1. Rpt 18s (non-CSU)'!$H:$T,7,FALSE),0)</f>
        <v>0</v>
      </c>
      <c r="E496" s="191">
        <f>IFERROR(VLOOKUP($C496,'4. PY Ending Balances'!$C:$J,3,FALSE),0)-IFERROR(VLOOKUP($C496,'1. Rpt 18s (non-CSU)'!$H:$T,8,FALSE),0)</f>
        <v>0</v>
      </c>
      <c r="F496" s="191">
        <f>IFERROR(VLOOKUP($C496,'4. PY Ending Balances'!$C:$J,4,FALSE),0)-IFERROR(VLOOKUP($C496,'1. Rpt 18s (non-CSU)'!$H:$T,9,FALSE),0)</f>
        <v>0</v>
      </c>
      <c r="G496" s="192">
        <f>IFERROR(VLOOKUP($C496,'4. PY Ending Balances'!$C:$J,5,FALSE),0)-IFERROR(VLOOKUP($C496,'1. Rpt 18s (non-CSU)'!$H:$T,10,FALSE),0)</f>
        <v>0</v>
      </c>
      <c r="H496" s="643">
        <f>IFERROR(VLOOKUP($C496,'4. PY Ending Balances'!$C:$J,6,FALSE),0)-IFERROR(VLOOKUP($C496,'1. Rpt 18s (non-CSU)'!$H:$T,11,FALSE),0)</f>
        <v>0</v>
      </c>
      <c r="I496" s="643">
        <f>IFERROR(VLOOKUP($C496,'4. PY Ending Balances'!$C:$J,7,FALSE),0)-IFERROR(VLOOKUP($C496,'1. Rpt 18s (non-CSU)'!$H:$T,12,FALSE),0)</f>
        <v>0</v>
      </c>
      <c r="J496" s="648">
        <f>IFERROR(VLOOKUP($C496,'4. PY Ending Balances'!$C:$J,8,FALSE),0)-IFERROR(VLOOKUP($C496,'1. Rpt 18s (non-CSU)'!$H:$T,13,FALSE),0)</f>
        <v>0</v>
      </c>
    </row>
    <row r="497" spans="1:10" x14ac:dyDescent="0.2">
      <c r="A497" s="34" t="s">
        <v>482</v>
      </c>
      <c r="B497" s="34" t="s">
        <v>490</v>
      </c>
      <c r="C497" s="263" t="s">
        <v>6169</v>
      </c>
      <c r="D497" s="191">
        <f>IFERROR(VLOOKUP($C497,'4. PY Ending Balances'!$C:$J,2,FALSE),0)-IFERROR(VLOOKUP($C497,'1. Rpt 18s (non-CSU)'!$H:$T,7,FALSE),0)</f>
        <v>0</v>
      </c>
      <c r="E497" s="191">
        <f>IFERROR(VLOOKUP($C497,'4. PY Ending Balances'!$C:$J,3,FALSE),0)-IFERROR(VLOOKUP($C497,'1. Rpt 18s (non-CSU)'!$H:$T,8,FALSE),0)</f>
        <v>0</v>
      </c>
      <c r="F497" s="191">
        <f>IFERROR(VLOOKUP($C497,'4. PY Ending Balances'!$C:$J,4,FALSE),0)-IFERROR(VLOOKUP($C497,'1. Rpt 18s (non-CSU)'!$H:$T,9,FALSE),0)</f>
        <v>0</v>
      </c>
      <c r="G497" s="192">
        <f>IFERROR(VLOOKUP($C497,'4. PY Ending Balances'!$C:$J,5,FALSE),0)-IFERROR(VLOOKUP($C497,'1. Rpt 18s (non-CSU)'!$H:$T,10,FALSE),0)</f>
        <v>0</v>
      </c>
      <c r="H497" s="643">
        <f>IFERROR(VLOOKUP($C497,'4. PY Ending Balances'!$C:$J,6,FALSE),0)-IFERROR(VLOOKUP($C497,'1. Rpt 18s (non-CSU)'!$H:$T,11,FALSE),0)</f>
        <v>0</v>
      </c>
      <c r="I497" s="643">
        <f>IFERROR(VLOOKUP($C497,'4. PY Ending Balances'!$C:$J,7,FALSE),0)-IFERROR(VLOOKUP($C497,'1. Rpt 18s (non-CSU)'!$H:$T,12,FALSE),0)</f>
        <v>0</v>
      </c>
      <c r="J497" s="648">
        <f>IFERROR(VLOOKUP($C497,'4. PY Ending Balances'!$C:$J,8,FALSE),0)-IFERROR(VLOOKUP($C497,'1. Rpt 18s (non-CSU)'!$H:$T,13,FALSE),0)</f>
        <v>0</v>
      </c>
    </row>
    <row r="498" spans="1:10" x14ac:dyDescent="0.2">
      <c r="A498" s="35" t="s">
        <v>482</v>
      </c>
      <c r="B498" s="32" t="s">
        <v>491</v>
      </c>
      <c r="C498" s="263" t="s">
        <v>6170</v>
      </c>
      <c r="D498" s="191">
        <f>IFERROR(VLOOKUP($C498,'4. PY Ending Balances'!$C:$J,2,FALSE),0)-IFERROR(VLOOKUP($C498,'1. Rpt 18s (non-CSU)'!$H:$T,7,FALSE),0)</f>
        <v>0</v>
      </c>
      <c r="E498" s="191">
        <f>IFERROR(VLOOKUP($C498,'4. PY Ending Balances'!$C:$J,3,FALSE),0)-IFERROR(VLOOKUP($C498,'1. Rpt 18s (non-CSU)'!$H:$T,8,FALSE),0)</f>
        <v>0</v>
      </c>
      <c r="F498" s="191">
        <f>IFERROR(VLOOKUP($C498,'4. PY Ending Balances'!$C:$J,4,FALSE),0)-IFERROR(VLOOKUP($C498,'1. Rpt 18s (non-CSU)'!$H:$T,9,FALSE),0)</f>
        <v>0</v>
      </c>
      <c r="G498" s="192">
        <f>IFERROR(VLOOKUP($C498,'4. PY Ending Balances'!$C:$J,5,FALSE),0)-IFERROR(VLOOKUP($C498,'1. Rpt 18s (non-CSU)'!$H:$T,10,FALSE),0)</f>
        <v>0</v>
      </c>
      <c r="H498" s="643">
        <f>IFERROR(VLOOKUP($C498,'4. PY Ending Balances'!$C:$J,6,FALSE),0)-IFERROR(VLOOKUP($C498,'1. Rpt 18s (non-CSU)'!$H:$T,11,FALSE),0)</f>
        <v>0</v>
      </c>
      <c r="I498" s="643">
        <f>IFERROR(VLOOKUP($C498,'4. PY Ending Balances'!$C:$J,7,FALSE),0)-IFERROR(VLOOKUP($C498,'1. Rpt 18s (non-CSU)'!$H:$T,12,FALSE),0)</f>
        <v>0</v>
      </c>
      <c r="J498" s="648">
        <f>IFERROR(VLOOKUP($C498,'4. PY Ending Balances'!$C:$J,8,FALSE),0)-IFERROR(VLOOKUP($C498,'1. Rpt 18s (non-CSU)'!$H:$T,13,FALSE),0)</f>
        <v>0</v>
      </c>
    </row>
    <row r="499" spans="1:10" x14ac:dyDescent="0.2">
      <c r="A499" s="35" t="s">
        <v>482</v>
      </c>
      <c r="B499" s="32" t="s">
        <v>492</v>
      </c>
      <c r="C499" s="263" t="s">
        <v>6171</v>
      </c>
      <c r="D499" s="191">
        <f>IFERROR(VLOOKUP($C499,'4. PY Ending Balances'!$C:$J,2,FALSE),0)-IFERROR(VLOOKUP($C499,'1. Rpt 18s (non-CSU)'!$H:$T,7,FALSE),0)</f>
        <v>0</v>
      </c>
      <c r="E499" s="191">
        <f>IFERROR(VLOOKUP($C499,'4. PY Ending Balances'!$C:$J,3,FALSE),0)-IFERROR(VLOOKUP($C499,'1. Rpt 18s (non-CSU)'!$H:$T,8,FALSE),0)</f>
        <v>0</v>
      </c>
      <c r="F499" s="191">
        <f>IFERROR(VLOOKUP($C499,'4. PY Ending Balances'!$C:$J,4,FALSE),0)-IFERROR(VLOOKUP($C499,'1. Rpt 18s (non-CSU)'!$H:$T,9,FALSE),0)</f>
        <v>0</v>
      </c>
      <c r="G499" s="192">
        <f>IFERROR(VLOOKUP($C499,'4. PY Ending Balances'!$C:$J,5,FALSE),0)-IFERROR(VLOOKUP($C499,'1. Rpt 18s (non-CSU)'!$H:$T,10,FALSE),0)</f>
        <v>0</v>
      </c>
      <c r="H499" s="643">
        <f>IFERROR(VLOOKUP($C499,'4. PY Ending Balances'!$C:$J,6,FALSE),0)-IFERROR(VLOOKUP($C499,'1. Rpt 18s (non-CSU)'!$H:$T,11,FALSE),0)</f>
        <v>0</v>
      </c>
      <c r="I499" s="643">
        <f>IFERROR(VLOOKUP($C499,'4. PY Ending Balances'!$C:$J,7,FALSE),0)-IFERROR(VLOOKUP($C499,'1. Rpt 18s (non-CSU)'!$H:$T,12,FALSE),0)</f>
        <v>0</v>
      </c>
      <c r="J499" s="648">
        <f>IFERROR(VLOOKUP($C499,'4. PY Ending Balances'!$C:$J,8,FALSE),0)-IFERROR(VLOOKUP($C499,'1. Rpt 18s (non-CSU)'!$H:$T,13,FALSE),0)</f>
        <v>0</v>
      </c>
    </row>
    <row r="500" spans="1:10" x14ac:dyDescent="0.2">
      <c r="A500" s="274" t="s">
        <v>482</v>
      </c>
      <c r="B500" s="275" t="s">
        <v>493</v>
      </c>
      <c r="C500" s="263" t="s">
        <v>6172</v>
      </c>
      <c r="D500" s="191">
        <f>IFERROR(VLOOKUP($C500,'4. PY Ending Balances'!$C:$J,2,FALSE),0)-IFERROR(VLOOKUP($C500,'1. Rpt 18s (non-CSU)'!$H:$T,7,FALSE),0)</f>
        <v>0</v>
      </c>
      <c r="E500" s="191">
        <f>IFERROR(VLOOKUP($C500,'4. PY Ending Balances'!$C:$J,3,FALSE),0)-IFERROR(VLOOKUP($C500,'1. Rpt 18s (non-CSU)'!$H:$T,8,FALSE),0)</f>
        <v>0</v>
      </c>
      <c r="F500" s="191">
        <f>IFERROR(VLOOKUP($C500,'4. PY Ending Balances'!$C:$J,4,FALSE),0)-IFERROR(VLOOKUP($C500,'1. Rpt 18s (non-CSU)'!$H:$T,9,FALSE),0)</f>
        <v>0</v>
      </c>
      <c r="G500" s="192">
        <f>IFERROR(VLOOKUP($C500,'4. PY Ending Balances'!$C:$J,5,FALSE),0)-IFERROR(VLOOKUP($C500,'1. Rpt 18s (non-CSU)'!$H:$T,10,FALSE),0)</f>
        <v>0</v>
      </c>
      <c r="H500" s="643">
        <f>IFERROR(VLOOKUP($C500,'4. PY Ending Balances'!$C:$J,6,FALSE),0)-IFERROR(VLOOKUP($C500,'1. Rpt 18s (non-CSU)'!$H:$T,11,FALSE),0)</f>
        <v>0</v>
      </c>
      <c r="I500" s="643">
        <f>IFERROR(VLOOKUP($C500,'4. PY Ending Balances'!$C:$J,7,FALSE),0)-IFERROR(VLOOKUP($C500,'1. Rpt 18s (non-CSU)'!$H:$T,12,FALSE),0)</f>
        <v>0</v>
      </c>
      <c r="J500" s="648">
        <f>IFERROR(VLOOKUP($C500,'4. PY Ending Balances'!$C:$J,8,FALSE),0)-IFERROR(VLOOKUP($C500,'1. Rpt 18s (non-CSU)'!$H:$T,13,FALSE),0)</f>
        <v>0</v>
      </c>
    </row>
    <row r="501" spans="1:10" x14ac:dyDescent="0.2">
      <c r="A501" s="276" t="s">
        <v>482</v>
      </c>
      <c r="B501" s="276" t="s">
        <v>494</v>
      </c>
      <c r="C501" s="263" t="s">
        <v>6173</v>
      </c>
      <c r="D501" s="191">
        <f>IFERROR(VLOOKUP($C501,'4. PY Ending Balances'!$C:$J,2,FALSE),0)-IFERROR(VLOOKUP($C501,'1. Rpt 18s (non-CSU)'!$H:$T,7,FALSE),0)</f>
        <v>0</v>
      </c>
      <c r="E501" s="191">
        <f>IFERROR(VLOOKUP($C501,'4. PY Ending Balances'!$C:$J,3,FALSE),0)-IFERROR(VLOOKUP($C501,'1. Rpt 18s (non-CSU)'!$H:$T,8,FALSE),0)</f>
        <v>0</v>
      </c>
      <c r="F501" s="191">
        <f>IFERROR(VLOOKUP($C501,'4. PY Ending Balances'!$C:$J,4,FALSE),0)-IFERROR(VLOOKUP($C501,'1. Rpt 18s (non-CSU)'!$H:$T,9,FALSE),0)</f>
        <v>0</v>
      </c>
      <c r="G501" s="192">
        <f>IFERROR(VLOOKUP($C501,'4. PY Ending Balances'!$C:$J,5,FALSE),0)-IFERROR(VLOOKUP($C501,'1. Rpt 18s (non-CSU)'!$H:$T,10,FALSE),0)</f>
        <v>0</v>
      </c>
      <c r="H501" s="643">
        <f>IFERROR(VLOOKUP($C501,'4. PY Ending Balances'!$C:$J,6,FALSE),0)-IFERROR(VLOOKUP($C501,'1. Rpt 18s (non-CSU)'!$H:$T,11,FALSE),0)</f>
        <v>0</v>
      </c>
      <c r="I501" s="643">
        <f>IFERROR(VLOOKUP($C501,'4. PY Ending Balances'!$C:$J,7,FALSE),0)-IFERROR(VLOOKUP($C501,'1. Rpt 18s (non-CSU)'!$H:$T,12,FALSE),0)</f>
        <v>0</v>
      </c>
      <c r="J501" s="648">
        <f>IFERROR(VLOOKUP($C501,'4. PY Ending Balances'!$C:$J,8,FALSE),0)-IFERROR(VLOOKUP($C501,'1. Rpt 18s (non-CSU)'!$H:$T,13,FALSE),0)</f>
        <v>0</v>
      </c>
    </row>
    <row r="502" spans="1:10" x14ac:dyDescent="0.2">
      <c r="A502" s="276" t="s">
        <v>495</v>
      </c>
      <c r="B502" s="276" t="s">
        <v>13</v>
      </c>
      <c r="C502" s="263" t="s">
        <v>6174</v>
      </c>
      <c r="D502" s="191">
        <f>IFERROR(VLOOKUP($C502,'4. PY Ending Balances'!$C:$J,2,FALSE),0)-IFERROR(VLOOKUP($C502,'1. Rpt 18s (non-CSU)'!$H:$T,7,FALSE),0)</f>
        <v>0</v>
      </c>
      <c r="E502" s="191">
        <f>IFERROR(VLOOKUP($C502,'4. PY Ending Balances'!$C:$J,3,FALSE),0)-IFERROR(VLOOKUP($C502,'1. Rpt 18s (non-CSU)'!$H:$T,8,FALSE),0)</f>
        <v>0</v>
      </c>
      <c r="F502" s="191">
        <f>IFERROR(VLOOKUP($C502,'4. PY Ending Balances'!$C:$J,4,FALSE),0)-IFERROR(VLOOKUP($C502,'1. Rpt 18s (non-CSU)'!$H:$T,9,FALSE),0)</f>
        <v>0</v>
      </c>
      <c r="G502" s="192">
        <f>IFERROR(VLOOKUP($C502,'4. PY Ending Balances'!$C:$J,5,FALSE),0)-IFERROR(VLOOKUP($C502,'1. Rpt 18s (non-CSU)'!$H:$T,10,FALSE),0)</f>
        <v>0</v>
      </c>
      <c r="H502" s="643">
        <f>IFERROR(VLOOKUP($C502,'4. PY Ending Balances'!$C:$J,6,FALSE),0)-IFERROR(VLOOKUP($C502,'1. Rpt 18s (non-CSU)'!$H:$T,11,FALSE),0)</f>
        <v>0</v>
      </c>
      <c r="I502" s="643">
        <f>IFERROR(VLOOKUP($C502,'4. PY Ending Balances'!$C:$J,7,FALSE),0)-IFERROR(VLOOKUP($C502,'1. Rpt 18s (non-CSU)'!$H:$T,12,FALSE),0)</f>
        <v>0</v>
      </c>
      <c r="J502" s="648">
        <f>IFERROR(VLOOKUP($C502,'4. PY Ending Balances'!$C:$J,8,FALSE),0)-IFERROR(VLOOKUP($C502,'1. Rpt 18s (non-CSU)'!$H:$T,13,FALSE),0)</f>
        <v>0</v>
      </c>
    </row>
    <row r="503" spans="1:10" x14ac:dyDescent="0.2">
      <c r="A503" s="34" t="s">
        <v>496</v>
      </c>
      <c r="B503" s="32" t="s">
        <v>13</v>
      </c>
      <c r="C503" s="263" t="s">
        <v>6175</v>
      </c>
      <c r="D503" s="191">
        <f>IFERROR(VLOOKUP($C503,'4. PY Ending Balances'!$C:$J,2,FALSE),0)-IFERROR(VLOOKUP($C503,'1. Rpt 18s (non-CSU)'!$H:$T,7,FALSE),0)</f>
        <v>0</v>
      </c>
      <c r="E503" s="191">
        <f>IFERROR(VLOOKUP($C503,'4. PY Ending Balances'!$C:$J,3,FALSE),0)-IFERROR(VLOOKUP($C503,'1. Rpt 18s (non-CSU)'!$H:$T,8,FALSE),0)</f>
        <v>0</v>
      </c>
      <c r="F503" s="191">
        <f>IFERROR(VLOOKUP($C503,'4. PY Ending Balances'!$C:$J,4,FALSE),0)-IFERROR(VLOOKUP($C503,'1. Rpt 18s (non-CSU)'!$H:$T,9,FALSE),0)</f>
        <v>0</v>
      </c>
      <c r="G503" s="192">
        <f>IFERROR(VLOOKUP($C503,'4. PY Ending Balances'!$C:$J,5,FALSE),0)-IFERROR(VLOOKUP($C503,'1. Rpt 18s (non-CSU)'!$H:$T,10,FALSE),0)</f>
        <v>0</v>
      </c>
      <c r="H503" s="643">
        <f>IFERROR(VLOOKUP($C503,'4. PY Ending Balances'!$C:$J,6,FALSE),0)-IFERROR(VLOOKUP($C503,'1. Rpt 18s (non-CSU)'!$H:$T,11,FALSE),0)</f>
        <v>0</v>
      </c>
      <c r="I503" s="643">
        <f>IFERROR(VLOOKUP($C503,'4. PY Ending Balances'!$C:$J,7,FALSE),0)-IFERROR(VLOOKUP($C503,'1. Rpt 18s (non-CSU)'!$H:$T,12,FALSE),0)</f>
        <v>0</v>
      </c>
      <c r="J503" s="648">
        <f>IFERROR(VLOOKUP($C503,'4. PY Ending Balances'!$C:$J,8,FALSE),0)-IFERROR(VLOOKUP($C503,'1. Rpt 18s (non-CSU)'!$H:$T,13,FALSE),0)</f>
        <v>0</v>
      </c>
    </row>
    <row r="504" spans="1:10" x14ac:dyDescent="0.2">
      <c r="A504" s="34" t="s">
        <v>496</v>
      </c>
      <c r="B504" s="32" t="s">
        <v>5510</v>
      </c>
      <c r="C504" s="263" t="s">
        <v>6176</v>
      </c>
      <c r="D504" s="191">
        <f>IFERROR(VLOOKUP($C504,'4. PY Ending Balances'!$C:$J,2,FALSE),0)-IFERROR(VLOOKUP($C504,'1. Rpt 18s (non-CSU)'!$H:$T,7,FALSE),0)</f>
        <v>0</v>
      </c>
      <c r="E504" s="191">
        <f>IFERROR(VLOOKUP($C504,'4. PY Ending Balances'!$C:$J,3,FALSE),0)-IFERROR(VLOOKUP($C504,'1. Rpt 18s (non-CSU)'!$H:$T,8,FALSE),0)</f>
        <v>0</v>
      </c>
      <c r="F504" s="191">
        <f>IFERROR(VLOOKUP($C504,'4. PY Ending Balances'!$C:$J,4,FALSE),0)-IFERROR(VLOOKUP($C504,'1. Rpt 18s (non-CSU)'!$H:$T,9,FALSE),0)</f>
        <v>0</v>
      </c>
      <c r="G504" s="192">
        <f>IFERROR(VLOOKUP($C504,'4. PY Ending Balances'!$C:$J,5,FALSE),0)-IFERROR(VLOOKUP($C504,'1. Rpt 18s (non-CSU)'!$H:$T,10,FALSE),0)</f>
        <v>0</v>
      </c>
      <c r="H504" s="643">
        <f>IFERROR(VLOOKUP($C504,'4. PY Ending Balances'!$C:$J,6,FALSE),0)-IFERROR(VLOOKUP($C504,'1. Rpt 18s (non-CSU)'!$H:$T,11,FALSE),0)</f>
        <v>0</v>
      </c>
      <c r="I504" s="643">
        <f>IFERROR(VLOOKUP($C504,'4. PY Ending Balances'!$C:$J,7,FALSE),0)-IFERROR(VLOOKUP($C504,'1. Rpt 18s (non-CSU)'!$H:$T,12,FALSE),0)</f>
        <v>0</v>
      </c>
      <c r="J504" s="648">
        <f>IFERROR(VLOOKUP($C504,'4. PY Ending Balances'!$C:$J,8,FALSE),0)-IFERROR(VLOOKUP($C504,'1. Rpt 18s (non-CSU)'!$H:$T,13,FALSE),0)</f>
        <v>0</v>
      </c>
    </row>
    <row r="505" spans="1:10" x14ac:dyDescent="0.2">
      <c r="A505" s="34" t="s">
        <v>496</v>
      </c>
      <c r="B505" s="32" t="s">
        <v>123</v>
      </c>
      <c r="C505" s="263" t="s">
        <v>6177</v>
      </c>
      <c r="D505" s="191">
        <f>IFERROR(VLOOKUP($C505,'4. PY Ending Balances'!$C:$J,2,FALSE),0)-IFERROR(VLOOKUP($C505,'1. Rpt 18s (non-CSU)'!$H:$T,7,FALSE),0)</f>
        <v>0</v>
      </c>
      <c r="E505" s="191">
        <f>IFERROR(VLOOKUP($C505,'4. PY Ending Balances'!$C:$J,3,FALSE),0)-IFERROR(VLOOKUP($C505,'1. Rpt 18s (non-CSU)'!$H:$T,8,FALSE),0)</f>
        <v>0</v>
      </c>
      <c r="F505" s="191">
        <f>IFERROR(VLOOKUP($C505,'4. PY Ending Balances'!$C:$J,4,FALSE),0)-IFERROR(VLOOKUP($C505,'1. Rpt 18s (non-CSU)'!$H:$T,9,FALSE),0)</f>
        <v>0</v>
      </c>
      <c r="G505" s="192">
        <f>IFERROR(VLOOKUP($C505,'4. PY Ending Balances'!$C:$J,5,FALSE),0)-IFERROR(VLOOKUP($C505,'1. Rpt 18s (non-CSU)'!$H:$T,10,FALSE),0)</f>
        <v>0</v>
      </c>
      <c r="H505" s="643">
        <f>IFERROR(VLOOKUP($C505,'4. PY Ending Balances'!$C:$J,6,FALSE),0)-IFERROR(VLOOKUP($C505,'1. Rpt 18s (non-CSU)'!$H:$T,11,FALSE),0)</f>
        <v>0</v>
      </c>
      <c r="I505" s="643">
        <f>IFERROR(VLOOKUP($C505,'4. PY Ending Balances'!$C:$J,7,FALSE),0)-IFERROR(VLOOKUP($C505,'1. Rpt 18s (non-CSU)'!$H:$T,12,FALSE),0)</f>
        <v>0</v>
      </c>
      <c r="J505" s="648">
        <f>IFERROR(VLOOKUP($C505,'4. PY Ending Balances'!$C:$J,8,FALSE),0)-IFERROR(VLOOKUP($C505,'1. Rpt 18s (non-CSU)'!$H:$T,13,FALSE),0)</f>
        <v>0</v>
      </c>
    </row>
    <row r="506" spans="1:10" x14ac:dyDescent="0.2">
      <c r="A506" s="275" t="s">
        <v>497</v>
      </c>
      <c r="B506" s="275" t="s">
        <v>13</v>
      </c>
      <c r="C506" s="263" t="s">
        <v>6178</v>
      </c>
      <c r="D506" s="191">
        <f>IFERROR(VLOOKUP($C506,'4. PY Ending Balances'!$C:$J,2,FALSE),0)-IFERROR(VLOOKUP($C506,'1. Rpt 18s (non-CSU)'!$H:$T,7,FALSE),0)</f>
        <v>0</v>
      </c>
      <c r="E506" s="191">
        <f>IFERROR(VLOOKUP($C506,'4. PY Ending Balances'!$C:$J,3,FALSE),0)-IFERROR(VLOOKUP($C506,'1. Rpt 18s (non-CSU)'!$H:$T,8,FALSE),0)</f>
        <v>0</v>
      </c>
      <c r="F506" s="191">
        <f>IFERROR(VLOOKUP($C506,'4. PY Ending Balances'!$C:$J,4,FALSE),0)-IFERROR(VLOOKUP($C506,'1. Rpt 18s (non-CSU)'!$H:$T,9,FALSE),0)</f>
        <v>0</v>
      </c>
      <c r="G506" s="192">
        <f>IFERROR(VLOOKUP($C506,'4. PY Ending Balances'!$C:$J,5,FALSE),0)-IFERROR(VLOOKUP($C506,'1. Rpt 18s (non-CSU)'!$H:$T,10,FALSE),0)</f>
        <v>0</v>
      </c>
      <c r="H506" s="643">
        <f>IFERROR(VLOOKUP($C506,'4. PY Ending Balances'!$C:$J,6,FALSE),0)-IFERROR(VLOOKUP($C506,'1. Rpt 18s (non-CSU)'!$H:$T,11,FALSE),0)</f>
        <v>0</v>
      </c>
      <c r="I506" s="643">
        <f>IFERROR(VLOOKUP($C506,'4. PY Ending Balances'!$C:$J,7,FALSE),0)-IFERROR(VLOOKUP($C506,'1. Rpt 18s (non-CSU)'!$H:$T,12,FALSE),0)</f>
        <v>0</v>
      </c>
      <c r="J506" s="648">
        <f>IFERROR(VLOOKUP($C506,'4. PY Ending Balances'!$C:$J,8,FALSE),0)-IFERROR(VLOOKUP($C506,'1. Rpt 18s (non-CSU)'!$H:$T,13,FALSE),0)</f>
        <v>0</v>
      </c>
    </row>
    <row r="507" spans="1:10" x14ac:dyDescent="0.2">
      <c r="A507" s="276" t="s">
        <v>498</v>
      </c>
      <c r="B507" s="275" t="s">
        <v>13</v>
      </c>
      <c r="C507" s="263" t="s">
        <v>6179</v>
      </c>
      <c r="D507" s="191">
        <f>IFERROR(VLOOKUP($C507,'4. PY Ending Balances'!$C:$J,2,FALSE),0)-IFERROR(VLOOKUP($C507,'1. Rpt 18s (non-CSU)'!$H:$T,7,FALSE),0)</f>
        <v>0</v>
      </c>
      <c r="E507" s="191">
        <f>IFERROR(VLOOKUP($C507,'4. PY Ending Balances'!$C:$J,3,FALSE),0)-IFERROR(VLOOKUP($C507,'1. Rpt 18s (non-CSU)'!$H:$T,8,FALSE),0)</f>
        <v>0</v>
      </c>
      <c r="F507" s="191">
        <f>IFERROR(VLOOKUP($C507,'4. PY Ending Balances'!$C:$J,4,FALSE),0)-IFERROR(VLOOKUP($C507,'1. Rpt 18s (non-CSU)'!$H:$T,9,FALSE),0)</f>
        <v>0</v>
      </c>
      <c r="G507" s="192">
        <f>IFERROR(VLOOKUP($C507,'4. PY Ending Balances'!$C:$J,5,FALSE),0)-IFERROR(VLOOKUP($C507,'1. Rpt 18s (non-CSU)'!$H:$T,10,FALSE),0)</f>
        <v>0</v>
      </c>
      <c r="H507" s="643">
        <f>IFERROR(VLOOKUP($C507,'4. PY Ending Balances'!$C:$J,6,FALSE),0)-IFERROR(VLOOKUP($C507,'1. Rpt 18s (non-CSU)'!$H:$T,11,FALSE),0)</f>
        <v>0</v>
      </c>
      <c r="I507" s="643">
        <f>IFERROR(VLOOKUP($C507,'4. PY Ending Balances'!$C:$J,7,FALSE),0)-IFERROR(VLOOKUP($C507,'1. Rpt 18s (non-CSU)'!$H:$T,12,FALSE),0)</f>
        <v>0</v>
      </c>
      <c r="J507" s="648">
        <f>IFERROR(VLOOKUP($C507,'4. PY Ending Balances'!$C:$J,8,FALSE),0)-IFERROR(VLOOKUP($C507,'1. Rpt 18s (non-CSU)'!$H:$T,13,FALSE),0)</f>
        <v>0</v>
      </c>
    </row>
    <row r="508" spans="1:10" x14ac:dyDescent="0.2">
      <c r="A508" s="274" t="s">
        <v>499</v>
      </c>
      <c r="B508" s="275" t="s">
        <v>13</v>
      </c>
      <c r="C508" s="263" t="s">
        <v>6180</v>
      </c>
      <c r="D508" s="191">
        <f>IFERROR(VLOOKUP($C508,'4. PY Ending Balances'!$C:$J,2,FALSE),0)-IFERROR(VLOOKUP($C508,'1. Rpt 18s (non-CSU)'!$H:$T,7,FALSE),0)</f>
        <v>0</v>
      </c>
      <c r="E508" s="191">
        <f>IFERROR(VLOOKUP($C508,'4. PY Ending Balances'!$C:$J,3,FALSE),0)-IFERROR(VLOOKUP($C508,'1. Rpt 18s (non-CSU)'!$H:$T,8,FALSE),0)</f>
        <v>0</v>
      </c>
      <c r="F508" s="191">
        <f>IFERROR(VLOOKUP($C508,'4. PY Ending Balances'!$C:$J,4,FALSE),0)-IFERROR(VLOOKUP($C508,'1. Rpt 18s (non-CSU)'!$H:$T,9,FALSE),0)</f>
        <v>0</v>
      </c>
      <c r="G508" s="192">
        <f>IFERROR(VLOOKUP($C508,'4. PY Ending Balances'!$C:$J,5,FALSE),0)-IFERROR(VLOOKUP($C508,'1. Rpt 18s (non-CSU)'!$H:$T,10,FALSE),0)</f>
        <v>0</v>
      </c>
      <c r="H508" s="643">
        <f>IFERROR(VLOOKUP($C508,'4. PY Ending Balances'!$C:$J,6,FALSE),0)-IFERROR(VLOOKUP($C508,'1. Rpt 18s (non-CSU)'!$H:$T,11,FALSE),0)</f>
        <v>0</v>
      </c>
      <c r="I508" s="643">
        <f>IFERROR(VLOOKUP($C508,'4. PY Ending Balances'!$C:$J,7,FALSE),0)-IFERROR(VLOOKUP($C508,'1. Rpt 18s (non-CSU)'!$H:$T,12,FALSE),0)</f>
        <v>0</v>
      </c>
      <c r="J508" s="648">
        <f>IFERROR(VLOOKUP($C508,'4. PY Ending Balances'!$C:$J,8,FALSE),0)-IFERROR(VLOOKUP($C508,'1. Rpt 18s (non-CSU)'!$H:$T,13,FALSE),0)</f>
        <v>0</v>
      </c>
    </row>
    <row r="509" spans="1:10" x14ac:dyDescent="0.2">
      <c r="A509" s="276" t="s">
        <v>499</v>
      </c>
      <c r="B509" s="275" t="s">
        <v>129</v>
      </c>
      <c r="C509" s="263" t="s">
        <v>6181</v>
      </c>
      <c r="D509" s="191">
        <f>IFERROR(VLOOKUP($C509,'4. PY Ending Balances'!$C:$J,2,FALSE),0)-IFERROR(VLOOKUP($C509,'1. Rpt 18s (non-CSU)'!$H:$T,7,FALSE),0)</f>
        <v>0</v>
      </c>
      <c r="E509" s="191">
        <f>IFERROR(VLOOKUP($C509,'4. PY Ending Balances'!$C:$J,3,FALSE),0)-IFERROR(VLOOKUP($C509,'1. Rpt 18s (non-CSU)'!$H:$T,8,FALSE),0)</f>
        <v>0</v>
      </c>
      <c r="F509" s="191">
        <f>IFERROR(VLOOKUP($C509,'4. PY Ending Balances'!$C:$J,4,FALSE),0)-IFERROR(VLOOKUP($C509,'1. Rpt 18s (non-CSU)'!$H:$T,9,FALSE),0)</f>
        <v>0</v>
      </c>
      <c r="G509" s="192">
        <f>IFERROR(VLOOKUP($C509,'4. PY Ending Balances'!$C:$J,5,FALSE),0)-IFERROR(VLOOKUP($C509,'1. Rpt 18s (non-CSU)'!$H:$T,10,FALSE),0)</f>
        <v>0</v>
      </c>
      <c r="H509" s="643">
        <f>IFERROR(VLOOKUP($C509,'4. PY Ending Balances'!$C:$J,6,FALSE),0)-IFERROR(VLOOKUP($C509,'1. Rpt 18s (non-CSU)'!$H:$T,11,FALSE),0)</f>
        <v>0</v>
      </c>
      <c r="I509" s="643">
        <f>IFERROR(VLOOKUP($C509,'4. PY Ending Balances'!$C:$J,7,FALSE),0)-IFERROR(VLOOKUP($C509,'1. Rpt 18s (non-CSU)'!$H:$T,12,FALSE),0)</f>
        <v>0</v>
      </c>
      <c r="J509" s="648">
        <f>IFERROR(VLOOKUP($C509,'4. PY Ending Balances'!$C:$J,8,FALSE),0)-IFERROR(VLOOKUP($C509,'1. Rpt 18s (non-CSU)'!$H:$T,13,FALSE),0)</f>
        <v>0</v>
      </c>
    </row>
    <row r="510" spans="1:10" x14ac:dyDescent="0.2">
      <c r="A510" s="34" t="s">
        <v>499</v>
      </c>
      <c r="B510" s="32" t="s">
        <v>500</v>
      </c>
      <c r="C510" s="263" t="s">
        <v>6182</v>
      </c>
      <c r="D510" s="191">
        <f>IFERROR(VLOOKUP($C510,'4. PY Ending Balances'!$C:$J,2,FALSE),0)-IFERROR(VLOOKUP($C510,'1. Rpt 18s (non-CSU)'!$H:$T,7,FALSE),0)</f>
        <v>0</v>
      </c>
      <c r="E510" s="191">
        <f>IFERROR(VLOOKUP($C510,'4. PY Ending Balances'!$C:$J,3,FALSE),0)-IFERROR(VLOOKUP($C510,'1. Rpt 18s (non-CSU)'!$H:$T,8,FALSE),0)</f>
        <v>0</v>
      </c>
      <c r="F510" s="191">
        <f>IFERROR(VLOOKUP($C510,'4. PY Ending Balances'!$C:$J,4,FALSE),0)-IFERROR(VLOOKUP($C510,'1. Rpt 18s (non-CSU)'!$H:$T,9,FALSE),0)</f>
        <v>0</v>
      </c>
      <c r="G510" s="192">
        <f>IFERROR(VLOOKUP($C510,'4. PY Ending Balances'!$C:$J,5,FALSE),0)-IFERROR(VLOOKUP($C510,'1. Rpt 18s (non-CSU)'!$H:$T,10,FALSE),0)</f>
        <v>0</v>
      </c>
      <c r="H510" s="643">
        <f>IFERROR(VLOOKUP($C510,'4. PY Ending Balances'!$C:$J,6,FALSE),0)-IFERROR(VLOOKUP($C510,'1. Rpt 18s (non-CSU)'!$H:$T,11,FALSE),0)</f>
        <v>0</v>
      </c>
      <c r="I510" s="643">
        <f>IFERROR(VLOOKUP($C510,'4. PY Ending Balances'!$C:$J,7,FALSE),0)-IFERROR(VLOOKUP($C510,'1. Rpt 18s (non-CSU)'!$H:$T,12,FALSE),0)</f>
        <v>0</v>
      </c>
      <c r="J510" s="648">
        <f>IFERROR(VLOOKUP($C510,'4. PY Ending Balances'!$C:$J,8,FALSE),0)-IFERROR(VLOOKUP($C510,'1. Rpt 18s (non-CSU)'!$H:$T,13,FALSE),0)</f>
        <v>0</v>
      </c>
    </row>
    <row r="511" spans="1:10" x14ac:dyDescent="0.2">
      <c r="A511" s="34" t="s">
        <v>499</v>
      </c>
      <c r="B511" s="34" t="s">
        <v>501</v>
      </c>
      <c r="C511" s="263" t="s">
        <v>6183</v>
      </c>
      <c r="D511" s="191">
        <f>IFERROR(VLOOKUP($C511,'4. PY Ending Balances'!$C:$J,2,FALSE),0)-IFERROR(VLOOKUP($C511,'1. Rpt 18s (non-CSU)'!$H:$T,7,FALSE),0)</f>
        <v>0</v>
      </c>
      <c r="E511" s="191">
        <f>IFERROR(VLOOKUP($C511,'4. PY Ending Balances'!$C:$J,3,FALSE),0)-IFERROR(VLOOKUP($C511,'1. Rpt 18s (non-CSU)'!$H:$T,8,FALSE),0)</f>
        <v>0</v>
      </c>
      <c r="F511" s="191">
        <f>IFERROR(VLOOKUP($C511,'4. PY Ending Balances'!$C:$J,4,FALSE),0)-IFERROR(VLOOKUP($C511,'1. Rpt 18s (non-CSU)'!$H:$T,9,FALSE),0)</f>
        <v>0</v>
      </c>
      <c r="G511" s="192">
        <f>IFERROR(VLOOKUP($C511,'4. PY Ending Balances'!$C:$J,5,FALSE),0)-IFERROR(VLOOKUP($C511,'1. Rpt 18s (non-CSU)'!$H:$T,10,FALSE),0)</f>
        <v>0</v>
      </c>
      <c r="H511" s="643">
        <f>IFERROR(VLOOKUP($C511,'4. PY Ending Balances'!$C:$J,6,FALSE),0)-IFERROR(VLOOKUP($C511,'1. Rpt 18s (non-CSU)'!$H:$T,11,FALSE),0)</f>
        <v>0</v>
      </c>
      <c r="I511" s="643">
        <f>IFERROR(VLOOKUP($C511,'4. PY Ending Balances'!$C:$J,7,FALSE),0)-IFERROR(VLOOKUP($C511,'1. Rpt 18s (non-CSU)'!$H:$T,12,FALSE),0)</f>
        <v>0</v>
      </c>
      <c r="J511" s="648">
        <f>IFERROR(VLOOKUP($C511,'4. PY Ending Balances'!$C:$J,8,FALSE),0)-IFERROR(VLOOKUP($C511,'1. Rpt 18s (non-CSU)'!$H:$T,13,FALSE),0)</f>
        <v>0</v>
      </c>
    </row>
    <row r="512" spans="1:10" x14ac:dyDescent="0.2">
      <c r="A512" s="34" t="s">
        <v>502</v>
      </c>
      <c r="B512" s="34" t="s">
        <v>13</v>
      </c>
      <c r="C512" s="263" t="s">
        <v>6184</v>
      </c>
      <c r="D512" s="191">
        <f>IFERROR(VLOOKUP($C512,'4. PY Ending Balances'!$C:$J,2,FALSE),0)-IFERROR(VLOOKUP($C512,'1. Rpt 18s (non-CSU)'!$H:$T,7,FALSE),0)</f>
        <v>0</v>
      </c>
      <c r="E512" s="191">
        <f>IFERROR(VLOOKUP($C512,'4. PY Ending Balances'!$C:$J,3,FALSE),0)-IFERROR(VLOOKUP($C512,'1. Rpt 18s (non-CSU)'!$H:$T,8,FALSE),0)</f>
        <v>0</v>
      </c>
      <c r="F512" s="191">
        <f>IFERROR(VLOOKUP($C512,'4. PY Ending Balances'!$C:$J,4,FALSE),0)-IFERROR(VLOOKUP($C512,'1. Rpt 18s (non-CSU)'!$H:$T,9,FALSE),0)</f>
        <v>0</v>
      </c>
      <c r="G512" s="192">
        <f>IFERROR(VLOOKUP($C512,'4. PY Ending Balances'!$C:$J,5,FALSE),0)-IFERROR(VLOOKUP($C512,'1. Rpt 18s (non-CSU)'!$H:$T,10,FALSE),0)</f>
        <v>0</v>
      </c>
      <c r="H512" s="643">
        <f>IFERROR(VLOOKUP($C512,'4. PY Ending Balances'!$C:$J,6,FALSE),0)-IFERROR(VLOOKUP($C512,'1. Rpt 18s (non-CSU)'!$H:$T,11,FALSE),0)</f>
        <v>0</v>
      </c>
      <c r="I512" s="643">
        <f>IFERROR(VLOOKUP($C512,'4. PY Ending Balances'!$C:$J,7,FALSE),0)-IFERROR(VLOOKUP($C512,'1. Rpt 18s (non-CSU)'!$H:$T,12,FALSE),0)</f>
        <v>0</v>
      </c>
      <c r="J512" s="648">
        <f>IFERROR(VLOOKUP($C512,'4. PY Ending Balances'!$C:$J,8,FALSE),0)-IFERROR(VLOOKUP($C512,'1. Rpt 18s (non-CSU)'!$H:$T,13,FALSE),0)</f>
        <v>0</v>
      </c>
    </row>
    <row r="513" spans="1:10" x14ac:dyDescent="0.2">
      <c r="A513" s="276" t="s">
        <v>502</v>
      </c>
      <c r="B513" s="276" t="s">
        <v>503</v>
      </c>
      <c r="C513" s="263" t="s">
        <v>6185</v>
      </c>
      <c r="D513" s="191">
        <f>IFERROR(VLOOKUP($C513,'4. PY Ending Balances'!$C:$J,2,FALSE),0)-IFERROR(VLOOKUP($C513,'1. Rpt 18s (non-CSU)'!$H:$T,7,FALSE),0)</f>
        <v>0</v>
      </c>
      <c r="E513" s="191">
        <f>IFERROR(VLOOKUP($C513,'4. PY Ending Balances'!$C:$J,3,FALSE),0)-IFERROR(VLOOKUP($C513,'1. Rpt 18s (non-CSU)'!$H:$T,8,FALSE),0)</f>
        <v>0</v>
      </c>
      <c r="F513" s="191">
        <f>IFERROR(VLOOKUP($C513,'4. PY Ending Balances'!$C:$J,4,FALSE),0)-IFERROR(VLOOKUP($C513,'1. Rpt 18s (non-CSU)'!$H:$T,9,FALSE),0)</f>
        <v>0</v>
      </c>
      <c r="G513" s="192">
        <f>IFERROR(VLOOKUP($C513,'4. PY Ending Balances'!$C:$J,5,FALSE),0)-IFERROR(VLOOKUP($C513,'1. Rpt 18s (non-CSU)'!$H:$T,10,FALSE),0)</f>
        <v>0</v>
      </c>
      <c r="H513" s="643">
        <f>IFERROR(VLOOKUP($C513,'4. PY Ending Balances'!$C:$J,6,FALSE),0)-IFERROR(VLOOKUP($C513,'1. Rpt 18s (non-CSU)'!$H:$T,11,FALSE),0)</f>
        <v>0</v>
      </c>
      <c r="I513" s="643">
        <f>IFERROR(VLOOKUP($C513,'4. PY Ending Balances'!$C:$J,7,FALSE),0)-IFERROR(VLOOKUP($C513,'1. Rpt 18s (non-CSU)'!$H:$T,12,FALSE),0)</f>
        <v>0</v>
      </c>
      <c r="J513" s="648">
        <f>IFERROR(VLOOKUP($C513,'4. PY Ending Balances'!$C:$J,8,FALSE),0)-IFERROR(VLOOKUP($C513,'1. Rpt 18s (non-CSU)'!$H:$T,13,FALSE),0)</f>
        <v>0</v>
      </c>
    </row>
    <row r="514" spans="1:10" x14ac:dyDescent="0.2">
      <c r="A514" s="276" t="s">
        <v>502</v>
      </c>
      <c r="B514" s="275" t="s">
        <v>505</v>
      </c>
      <c r="C514" s="263" t="s">
        <v>6186</v>
      </c>
      <c r="D514" s="191">
        <f>IFERROR(VLOOKUP($C514,'4. PY Ending Balances'!$C:$J,2,FALSE),0)-IFERROR(VLOOKUP($C514,'1. Rpt 18s (non-CSU)'!$H:$T,7,FALSE),0)</f>
        <v>0</v>
      </c>
      <c r="E514" s="191">
        <f>IFERROR(VLOOKUP($C514,'4. PY Ending Balances'!$C:$J,3,FALSE),0)-IFERROR(VLOOKUP($C514,'1. Rpt 18s (non-CSU)'!$H:$T,8,FALSE),0)</f>
        <v>0</v>
      </c>
      <c r="F514" s="191">
        <f>IFERROR(VLOOKUP($C514,'4. PY Ending Balances'!$C:$J,4,FALSE),0)-IFERROR(VLOOKUP($C514,'1. Rpt 18s (non-CSU)'!$H:$T,9,FALSE),0)</f>
        <v>0</v>
      </c>
      <c r="G514" s="192">
        <f>IFERROR(VLOOKUP($C514,'4. PY Ending Balances'!$C:$J,5,FALSE),0)-IFERROR(VLOOKUP($C514,'1. Rpt 18s (non-CSU)'!$H:$T,10,FALSE),0)</f>
        <v>0</v>
      </c>
      <c r="H514" s="643">
        <f>IFERROR(VLOOKUP($C514,'4. PY Ending Balances'!$C:$J,6,FALSE),0)-IFERROR(VLOOKUP($C514,'1. Rpt 18s (non-CSU)'!$H:$T,11,FALSE),0)</f>
        <v>0</v>
      </c>
      <c r="I514" s="643">
        <f>IFERROR(VLOOKUP($C514,'4. PY Ending Balances'!$C:$J,7,FALSE),0)-IFERROR(VLOOKUP($C514,'1. Rpt 18s (non-CSU)'!$H:$T,12,FALSE),0)</f>
        <v>0</v>
      </c>
      <c r="J514" s="648">
        <f>IFERROR(VLOOKUP($C514,'4. PY Ending Balances'!$C:$J,8,FALSE),0)-IFERROR(VLOOKUP($C514,'1. Rpt 18s (non-CSU)'!$H:$T,13,FALSE),0)</f>
        <v>0</v>
      </c>
    </row>
    <row r="515" spans="1:10" x14ac:dyDescent="0.2">
      <c r="A515" s="276" t="s">
        <v>502</v>
      </c>
      <c r="B515" s="275" t="s">
        <v>22</v>
      </c>
      <c r="C515" s="263" t="s">
        <v>6187</v>
      </c>
      <c r="D515" s="191">
        <f>IFERROR(VLOOKUP($C515,'4. PY Ending Balances'!$C:$J,2,FALSE),0)-IFERROR(VLOOKUP($C515,'1. Rpt 18s (non-CSU)'!$H:$T,7,FALSE),0)</f>
        <v>0</v>
      </c>
      <c r="E515" s="191">
        <f>IFERROR(VLOOKUP($C515,'4. PY Ending Balances'!$C:$J,3,FALSE),0)-IFERROR(VLOOKUP($C515,'1. Rpt 18s (non-CSU)'!$H:$T,8,FALSE),0)</f>
        <v>0</v>
      </c>
      <c r="F515" s="191">
        <f>IFERROR(VLOOKUP($C515,'4. PY Ending Balances'!$C:$J,4,FALSE),0)-IFERROR(VLOOKUP($C515,'1. Rpt 18s (non-CSU)'!$H:$T,9,FALSE),0)</f>
        <v>0</v>
      </c>
      <c r="G515" s="192">
        <f>IFERROR(VLOOKUP($C515,'4. PY Ending Balances'!$C:$J,5,FALSE),0)-IFERROR(VLOOKUP($C515,'1. Rpt 18s (non-CSU)'!$H:$T,10,FALSE),0)</f>
        <v>0</v>
      </c>
      <c r="H515" s="643">
        <f>IFERROR(VLOOKUP($C515,'4. PY Ending Balances'!$C:$J,6,FALSE),0)-IFERROR(VLOOKUP($C515,'1. Rpt 18s (non-CSU)'!$H:$T,11,FALSE),0)</f>
        <v>0</v>
      </c>
      <c r="I515" s="643">
        <f>IFERROR(VLOOKUP($C515,'4. PY Ending Balances'!$C:$J,7,FALSE),0)-IFERROR(VLOOKUP($C515,'1. Rpt 18s (non-CSU)'!$H:$T,12,FALSE),0)</f>
        <v>0</v>
      </c>
      <c r="J515" s="648">
        <f>IFERROR(VLOOKUP($C515,'4. PY Ending Balances'!$C:$J,8,FALSE),0)-IFERROR(VLOOKUP($C515,'1. Rpt 18s (non-CSU)'!$H:$T,13,FALSE),0)</f>
        <v>0</v>
      </c>
    </row>
    <row r="516" spans="1:10" x14ac:dyDescent="0.2">
      <c r="A516" s="276" t="s">
        <v>502</v>
      </c>
      <c r="B516" s="275" t="s">
        <v>506</v>
      </c>
      <c r="C516" s="263" t="s">
        <v>6188</v>
      </c>
      <c r="D516" s="191">
        <f>IFERROR(VLOOKUP($C516,'4. PY Ending Balances'!$C:$J,2,FALSE),0)-IFERROR(VLOOKUP($C516,'1. Rpt 18s (non-CSU)'!$H:$T,7,FALSE),0)</f>
        <v>0</v>
      </c>
      <c r="E516" s="191">
        <f>IFERROR(VLOOKUP($C516,'4. PY Ending Balances'!$C:$J,3,FALSE),0)-IFERROR(VLOOKUP($C516,'1. Rpt 18s (non-CSU)'!$H:$T,8,FALSE),0)</f>
        <v>0</v>
      </c>
      <c r="F516" s="191">
        <f>IFERROR(VLOOKUP($C516,'4. PY Ending Balances'!$C:$J,4,FALSE),0)-IFERROR(VLOOKUP($C516,'1. Rpt 18s (non-CSU)'!$H:$T,9,FALSE),0)</f>
        <v>0</v>
      </c>
      <c r="G516" s="192">
        <f>IFERROR(VLOOKUP($C516,'4. PY Ending Balances'!$C:$J,5,FALSE),0)-IFERROR(VLOOKUP($C516,'1. Rpt 18s (non-CSU)'!$H:$T,10,FALSE),0)</f>
        <v>0</v>
      </c>
      <c r="H516" s="643">
        <f>IFERROR(VLOOKUP($C516,'4. PY Ending Balances'!$C:$J,6,FALSE),0)-IFERROR(VLOOKUP($C516,'1. Rpt 18s (non-CSU)'!$H:$T,11,FALSE),0)</f>
        <v>0</v>
      </c>
      <c r="I516" s="643">
        <f>IFERROR(VLOOKUP($C516,'4. PY Ending Balances'!$C:$J,7,FALSE),0)-IFERROR(VLOOKUP($C516,'1. Rpt 18s (non-CSU)'!$H:$T,12,FALSE),0)</f>
        <v>0</v>
      </c>
      <c r="J516" s="648">
        <f>IFERROR(VLOOKUP($C516,'4. PY Ending Balances'!$C:$J,8,FALSE),0)-IFERROR(VLOOKUP($C516,'1. Rpt 18s (non-CSU)'!$H:$T,13,FALSE),0)</f>
        <v>0</v>
      </c>
    </row>
    <row r="517" spans="1:10" x14ac:dyDescent="0.2">
      <c r="A517" s="276" t="s">
        <v>502</v>
      </c>
      <c r="B517" s="275" t="s">
        <v>507</v>
      </c>
      <c r="C517" s="263" t="s">
        <v>6189</v>
      </c>
      <c r="D517" s="191">
        <f>IFERROR(VLOOKUP($C517,'4. PY Ending Balances'!$C:$J,2,FALSE),0)-IFERROR(VLOOKUP($C517,'1. Rpt 18s (non-CSU)'!$H:$T,7,FALSE),0)</f>
        <v>0</v>
      </c>
      <c r="E517" s="191">
        <f>IFERROR(VLOOKUP($C517,'4. PY Ending Balances'!$C:$J,3,FALSE),0)-IFERROR(VLOOKUP($C517,'1. Rpt 18s (non-CSU)'!$H:$T,8,FALSE),0)</f>
        <v>0</v>
      </c>
      <c r="F517" s="191">
        <f>IFERROR(VLOOKUP($C517,'4. PY Ending Balances'!$C:$J,4,FALSE),0)-IFERROR(VLOOKUP($C517,'1. Rpt 18s (non-CSU)'!$H:$T,9,FALSE),0)</f>
        <v>0</v>
      </c>
      <c r="G517" s="192">
        <f>IFERROR(VLOOKUP($C517,'4. PY Ending Balances'!$C:$J,5,FALSE),0)-IFERROR(VLOOKUP($C517,'1. Rpt 18s (non-CSU)'!$H:$T,10,FALSE),0)</f>
        <v>0</v>
      </c>
      <c r="H517" s="643">
        <f>IFERROR(VLOOKUP($C517,'4. PY Ending Balances'!$C:$J,6,FALSE),0)-IFERROR(VLOOKUP($C517,'1. Rpt 18s (non-CSU)'!$H:$T,11,FALSE),0)</f>
        <v>0</v>
      </c>
      <c r="I517" s="643">
        <f>IFERROR(VLOOKUP($C517,'4. PY Ending Balances'!$C:$J,7,FALSE),0)-IFERROR(VLOOKUP($C517,'1. Rpt 18s (non-CSU)'!$H:$T,12,FALSE),0)</f>
        <v>0</v>
      </c>
      <c r="J517" s="648">
        <f>IFERROR(VLOOKUP($C517,'4. PY Ending Balances'!$C:$J,8,FALSE),0)-IFERROR(VLOOKUP($C517,'1. Rpt 18s (non-CSU)'!$H:$T,13,FALSE),0)</f>
        <v>0</v>
      </c>
    </row>
    <row r="518" spans="1:10" x14ac:dyDescent="0.2">
      <c r="A518" s="276" t="s">
        <v>502</v>
      </c>
      <c r="B518" s="275" t="s">
        <v>508</v>
      </c>
      <c r="C518" s="263" t="s">
        <v>6190</v>
      </c>
      <c r="D518" s="191">
        <f>IFERROR(VLOOKUP($C518,'4. PY Ending Balances'!$C:$J,2,FALSE),0)-IFERROR(VLOOKUP($C518,'1. Rpt 18s (non-CSU)'!$H:$T,7,FALSE),0)</f>
        <v>0</v>
      </c>
      <c r="E518" s="191">
        <f>IFERROR(VLOOKUP($C518,'4. PY Ending Balances'!$C:$J,3,FALSE),0)-IFERROR(VLOOKUP($C518,'1. Rpt 18s (non-CSU)'!$H:$T,8,FALSE),0)</f>
        <v>0</v>
      </c>
      <c r="F518" s="191">
        <f>IFERROR(VLOOKUP($C518,'4. PY Ending Balances'!$C:$J,4,FALSE),0)-IFERROR(VLOOKUP($C518,'1. Rpt 18s (non-CSU)'!$H:$T,9,FALSE),0)</f>
        <v>0</v>
      </c>
      <c r="G518" s="192">
        <f>IFERROR(VLOOKUP($C518,'4. PY Ending Balances'!$C:$J,5,FALSE),0)-IFERROR(VLOOKUP($C518,'1. Rpt 18s (non-CSU)'!$H:$T,10,FALSE),0)</f>
        <v>0</v>
      </c>
      <c r="H518" s="643">
        <f>IFERROR(VLOOKUP($C518,'4. PY Ending Balances'!$C:$J,6,FALSE),0)-IFERROR(VLOOKUP($C518,'1. Rpt 18s (non-CSU)'!$H:$T,11,FALSE),0)</f>
        <v>0</v>
      </c>
      <c r="I518" s="643">
        <f>IFERROR(VLOOKUP($C518,'4. PY Ending Balances'!$C:$J,7,FALSE),0)-IFERROR(VLOOKUP($C518,'1. Rpt 18s (non-CSU)'!$H:$T,12,FALSE),0)</f>
        <v>0</v>
      </c>
      <c r="J518" s="648">
        <f>IFERROR(VLOOKUP($C518,'4. PY Ending Balances'!$C:$J,8,FALSE),0)-IFERROR(VLOOKUP($C518,'1. Rpt 18s (non-CSU)'!$H:$T,13,FALSE),0)</f>
        <v>0</v>
      </c>
    </row>
    <row r="519" spans="1:10" x14ac:dyDescent="0.2">
      <c r="A519" s="276" t="s">
        <v>502</v>
      </c>
      <c r="B519" s="275" t="s">
        <v>5586</v>
      </c>
      <c r="C519" s="263" t="s">
        <v>6191</v>
      </c>
      <c r="D519" s="191">
        <f>IFERROR(VLOOKUP($C519,'4. PY Ending Balances'!$C:$J,2,FALSE),0)-IFERROR(VLOOKUP($C519,'1. Rpt 18s (non-CSU)'!$H:$T,7,FALSE),0)</f>
        <v>0</v>
      </c>
      <c r="E519" s="191">
        <f>IFERROR(VLOOKUP($C519,'4. PY Ending Balances'!$C:$J,3,FALSE),0)-IFERROR(VLOOKUP($C519,'1. Rpt 18s (non-CSU)'!$H:$T,8,FALSE),0)</f>
        <v>0</v>
      </c>
      <c r="F519" s="191">
        <f>IFERROR(VLOOKUP($C519,'4. PY Ending Balances'!$C:$J,4,FALSE),0)-IFERROR(VLOOKUP($C519,'1. Rpt 18s (non-CSU)'!$H:$T,9,FALSE),0)</f>
        <v>0</v>
      </c>
      <c r="G519" s="192">
        <f>IFERROR(VLOOKUP($C519,'4. PY Ending Balances'!$C:$J,5,FALSE),0)-IFERROR(VLOOKUP($C519,'1. Rpt 18s (non-CSU)'!$H:$T,10,FALSE),0)</f>
        <v>0</v>
      </c>
      <c r="H519" s="643">
        <f>IFERROR(VLOOKUP($C519,'4. PY Ending Balances'!$C:$J,6,FALSE),0)-IFERROR(VLOOKUP($C519,'1. Rpt 18s (non-CSU)'!$H:$T,11,FALSE),0)</f>
        <v>0</v>
      </c>
      <c r="I519" s="643">
        <f>IFERROR(VLOOKUP($C519,'4. PY Ending Balances'!$C:$J,7,FALSE),0)-IFERROR(VLOOKUP($C519,'1. Rpt 18s (non-CSU)'!$H:$T,12,FALSE),0)</f>
        <v>0</v>
      </c>
      <c r="J519" s="648">
        <f>IFERROR(VLOOKUP($C519,'4. PY Ending Balances'!$C:$J,8,FALSE),0)-IFERROR(VLOOKUP($C519,'1. Rpt 18s (non-CSU)'!$H:$T,13,FALSE),0)</f>
        <v>0</v>
      </c>
    </row>
    <row r="520" spans="1:10" x14ac:dyDescent="0.2">
      <c r="A520" s="34" t="s">
        <v>509</v>
      </c>
      <c r="B520" s="32" t="s">
        <v>510</v>
      </c>
      <c r="C520" s="263" t="s">
        <v>6192</v>
      </c>
      <c r="D520" s="191">
        <f>IFERROR(VLOOKUP($C520,'4. PY Ending Balances'!$C:$J,2,FALSE),0)-IFERROR(VLOOKUP($C520,'1. Rpt 18s (non-CSU)'!$H:$T,7,FALSE),0)</f>
        <v>0</v>
      </c>
      <c r="E520" s="191">
        <f>IFERROR(VLOOKUP($C520,'4. PY Ending Balances'!$C:$J,3,FALSE),0)-IFERROR(VLOOKUP($C520,'1. Rpt 18s (non-CSU)'!$H:$T,8,FALSE),0)</f>
        <v>-12700352</v>
      </c>
      <c r="F520" s="191">
        <f>IFERROR(VLOOKUP($C520,'4. PY Ending Balances'!$C:$J,4,FALSE),0)-IFERROR(VLOOKUP($C520,'1. Rpt 18s (non-CSU)'!$H:$T,9,FALSE),0)</f>
        <v>0</v>
      </c>
      <c r="G520" s="192">
        <f>IFERROR(VLOOKUP($C520,'4. PY Ending Balances'!$C:$J,5,FALSE),0)-IFERROR(VLOOKUP($C520,'1. Rpt 18s (non-CSU)'!$H:$T,10,FALSE),0)</f>
        <v>-326521.7</v>
      </c>
      <c r="H520" s="643">
        <f>IFERROR(VLOOKUP($C520,'4. PY Ending Balances'!$C:$J,6,FALSE),0)-IFERROR(VLOOKUP($C520,'1. Rpt 18s (non-CSU)'!$H:$T,11,FALSE),0)</f>
        <v>0</v>
      </c>
      <c r="I520" s="643">
        <f>IFERROR(VLOOKUP($C520,'4. PY Ending Balances'!$C:$J,7,FALSE),0)-IFERROR(VLOOKUP($C520,'1. Rpt 18s (non-CSU)'!$H:$T,12,FALSE),0)</f>
        <v>0</v>
      </c>
      <c r="J520" s="648">
        <f>IFERROR(VLOOKUP($C520,'4. PY Ending Balances'!$C:$J,8,FALSE),0)-IFERROR(VLOOKUP($C520,'1. Rpt 18s (non-CSU)'!$H:$T,13,FALSE),0)</f>
        <v>-13026873.699999999</v>
      </c>
    </row>
    <row r="521" spans="1:10" x14ac:dyDescent="0.2">
      <c r="A521" s="34" t="s">
        <v>511</v>
      </c>
      <c r="B521" s="34" t="s">
        <v>13</v>
      </c>
      <c r="C521" s="263" t="s">
        <v>6193</v>
      </c>
      <c r="D521" s="191">
        <f>IFERROR(VLOOKUP($C521,'4. PY Ending Balances'!$C:$J,2,FALSE),0)-IFERROR(VLOOKUP($C521,'1. Rpt 18s (non-CSU)'!$H:$T,7,FALSE),0)</f>
        <v>0</v>
      </c>
      <c r="E521" s="191">
        <f>IFERROR(VLOOKUP($C521,'4. PY Ending Balances'!$C:$J,3,FALSE),0)-IFERROR(VLOOKUP($C521,'1. Rpt 18s (non-CSU)'!$H:$T,8,FALSE),0)</f>
        <v>0</v>
      </c>
      <c r="F521" s="191">
        <f>IFERROR(VLOOKUP($C521,'4. PY Ending Balances'!$C:$J,4,FALSE),0)-IFERROR(VLOOKUP($C521,'1. Rpt 18s (non-CSU)'!$H:$T,9,FALSE),0)</f>
        <v>0</v>
      </c>
      <c r="G521" s="192">
        <f>IFERROR(VLOOKUP($C521,'4. PY Ending Balances'!$C:$J,5,FALSE),0)-IFERROR(VLOOKUP($C521,'1. Rpt 18s (non-CSU)'!$H:$T,10,FALSE),0)</f>
        <v>0</v>
      </c>
      <c r="H521" s="643">
        <f>IFERROR(VLOOKUP($C521,'4. PY Ending Balances'!$C:$J,6,FALSE),0)-IFERROR(VLOOKUP($C521,'1. Rpt 18s (non-CSU)'!$H:$T,11,FALSE),0)</f>
        <v>0</v>
      </c>
      <c r="I521" s="643">
        <f>IFERROR(VLOOKUP($C521,'4. PY Ending Balances'!$C:$J,7,FALSE),0)-IFERROR(VLOOKUP($C521,'1. Rpt 18s (non-CSU)'!$H:$T,12,FALSE),0)</f>
        <v>0</v>
      </c>
      <c r="J521" s="648">
        <f>IFERROR(VLOOKUP($C521,'4. PY Ending Balances'!$C:$J,8,FALSE),0)-IFERROR(VLOOKUP($C521,'1. Rpt 18s (non-CSU)'!$H:$T,13,FALSE),0)</f>
        <v>0</v>
      </c>
    </row>
    <row r="522" spans="1:10" x14ac:dyDescent="0.2">
      <c r="A522" s="34" t="s">
        <v>511</v>
      </c>
      <c r="B522" s="34" t="s">
        <v>123</v>
      </c>
      <c r="C522" s="263" t="s">
        <v>6194</v>
      </c>
      <c r="D522" s="191">
        <f>IFERROR(VLOOKUP($C522,'4. PY Ending Balances'!$C:$J,2,FALSE),0)-IFERROR(VLOOKUP($C522,'1. Rpt 18s (non-CSU)'!$H:$T,7,FALSE),0)</f>
        <v>0</v>
      </c>
      <c r="E522" s="191">
        <f>IFERROR(VLOOKUP($C522,'4. PY Ending Balances'!$C:$J,3,FALSE),0)-IFERROR(VLOOKUP($C522,'1. Rpt 18s (non-CSU)'!$H:$T,8,FALSE),0)</f>
        <v>0</v>
      </c>
      <c r="F522" s="191">
        <f>IFERROR(VLOOKUP($C522,'4. PY Ending Balances'!$C:$J,4,FALSE),0)-IFERROR(VLOOKUP($C522,'1. Rpt 18s (non-CSU)'!$H:$T,9,FALSE),0)</f>
        <v>0</v>
      </c>
      <c r="G522" s="192">
        <f>IFERROR(VLOOKUP($C522,'4. PY Ending Balances'!$C:$J,5,FALSE),0)-IFERROR(VLOOKUP($C522,'1. Rpt 18s (non-CSU)'!$H:$T,10,FALSE),0)</f>
        <v>0</v>
      </c>
      <c r="H522" s="643">
        <f>IFERROR(VLOOKUP($C522,'4. PY Ending Balances'!$C:$J,6,FALSE),0)-IFERROR(VLOOKUP($C522,'1. Rpt 18s (non-CSU)'!$H:$T,11,FALSE),0)</f>
        <v>0</v>
      </c>
      <c r="I522" s="643">
        <f>IFERROR(VLOOKUP($C522,'4. PY Ending Balances'!$C:$J,7,FALSE),0)-IFERROR(VLOOKUP($C522,'1. Rpt 18s (non-CSU)'!$H:$T,12,FALSE),0)</f>
        <v>0</v>
      </c>
      <c r="J522" s="648">
        <f>IFERROR(VLOOKUP($C522,'4. PY Ending Balances'!$C:$J,8,FALSE),0)-IFERROR(VLOOKUP($C522,'1. Rpt 18s (non-CSU)'!$H:$T,13,FALSE),0)</f>
        <v>0</v>
      </c>
    </row>
    <row r="523" spans="1:10" x14ac:dyDescent="0.2">
      <c r="A523" s="276" t="s">
        <v>512</v>
      </c>
      <c r="B523" s="276" t="s">
        <v>13</v>
      </c>
      <c r="C523" s="263" t="s">
        <v>6195</v>
      </c>
      <c r="D523" s="191">
        <f>IFERROR(VLOOKUP($C523,'4. PY Ending Balances'!$C:$J,2,FALSE),0)-IFERROR(VLOOKUP($C523,'1. Rpt 18s (non-CSU)'!$H:$T,7,FALSE),0)</f>
        <v>0</v>
      </c>
      <c r="E523" s="191">
        <f>IFERROR(VLOOKUP($C523,'4. PY Ending Balances'!$C:$J,3,FALSE),0)-IFERROR(VLOOKUP($C523,'1. Rpt 18s (non-CSU)'!$H:$T,8,FALSE),0)</f>
        <v>-3756156</v>
      </c>
      <c r="F523" s="191">
        <f>IFERROR(VLOOKUP($C523,'4. PY Ending Balances'!$C:$J,4,FALSE),0)-IFERROR(VLOOKUP($C523,'1. Rpt 18s (non-CSU)'!$H:$T,9,FALSE),0)</f>
        <v>0</v>
      </c>
      <c r="G523" s="192">
        <f>IFERROR(VLOOKUP($C523,'4. PY Ending Balances'!$C:$J,5,FALSE),0)-IFERROR(VLOOKUP($C523,'1. Rpt 18s (non-CSU)'!$H:$T,10,FALSE),0)</f>
        <v>0</v>
      </c>
      <c r="H523" s="643">
        <f>IFERROR(VLOOKUP($C523,'4. PY Ending Balances'!$C:$J,6,FALSE),0)-IFERROR(VLOOKUP($C523,'1. Rpt 18s (non-CSU)'!$H:$T,11,FALSE),0)</f>
        <v>0</v>
      </c>
      <c r="I523" s="643">
        <f>IFERROR(VLOOKUP($C523,'4. PY Ending Balances'!$C:$J,7,FALSE),0)-IFERROR(VLOOKUP($C523,'1. Rpt 18s (non-CSU)'!$H:$T,12,FALSE),0)</f>
        <v>0</v>
      </c>
      <c r="J523" s="648">
        <f>IFERROR(VLOOKUP($C523,'4. PY Ending Balances'!$C:$J,8,FALSE),0)-IFERROR(VLOOKUP($C523,'1. Rpt 18s (non-CSU)'!$H:$T,13,FALSE),0)</f>
        <v>-3756156</v>
      </c>
    </row>
    <row r="524" spans="1:10" x14ac:dyDescent="0.2">
      <c r="A524" s="276" t="s">
        <v>512</v>
      </c>
      <c r="B524" s="275" t="s">
        <v>513</v>
      </c>
      <c r="C524" s="263" t="s">
        <v>6196</v>
      </c>
      <c r="D524" s="191">
        <f>IFERROR(VLOOKUP($C524,'4. PY Ending Balances'!$C:$J,2,FALSE),0)-IFERROR(VLOOKUP($C524,'1. Rpt 18s (non-CSU)'!$H:$T,7,FALSE),0)</f>
        <v>0</v>
      </c>
      <c r="E524" s="191">
        <f>IFERROR(VLOOKUP($C524,'4. PY Ending Balances'!$C:$J,3,FALSE),0)-IFERROR(VLOOKUP($C524,'1. Rpt 18s (non-CSU)'!$H:$T,8,FALSE),0)</f>
        <v>0</v>
      </c>
      <c r="F524" s="191">
        <f>IFERROR(VLOOKUP($C524,'4. PY Ending Balances'!$C:$J,4,FALSE),0)-IFERROR(VLOOKUP($C524,'1. Rpt 18s (non-CSU)'!$H:$T,9,FALSE),0)</f>
        <v>0</v>
      </c>
      <c r="G524" s="192">
        <f>IFERROR(VLOOKUP($C524,'4. PY Ending Balances'!$C:$J,5,FALSE),0)-IFERROR(VLOOKUP($C524,'1. Rpt 18s (non-CSU)'!$H:$T,10,FALSE),0)</f>
        <v>0</v>
      </c>
      <c r="H524" s="643">
        <f>IFERROR(VLOOKUP($C524,'4. PY Ending Balances'!$C:$J,6,FALSE),0)-IFERROR(VLOOKUP($C524,'1. Rpt 18s (non-CSU)'!$H:$T,11,FALSE),0)</f>
        <v>0</v>
      </c>
      <c r="I524" s="643">
        <f>IFERROR(VLOOKUP($C524,'4. PY Ending Balances'!$C:$J,7,FALSE),0)-IFERROR(VLOOKUP($C524,'1. Rpt 18s (non-CSU)'!$H:$T,12,FALSE),0)</f>
        <v>0</v>
      </c>
      <c r="J524" s="648">
        <f>IFERROR(VLOOKUP($C524,'4. PY Ending Balances'!$C:$J,8,FALSE),0)-IFERROR(VLOOKUP($C524,'1. Rpt 18s (non-CSU)'!$H:$T,13,FALSE),0)</f>
        <v>0</v>
      </c>
    </row>
    <row r="525" spans="1:10" x14ac:dyDescent="0.2">
      <c r="A525" s="34" t="s">
        <v>514</v>
      </c>
      <c r="B525" s="35" t="s">
        <v>13</v>
      </c>
      <c r="C525" s="263" t="s">
        <v>6197</v>
      </c>
      <c r="D525" s="191">
        <f>IFERROR(VLOOKUP($C525,'4. PY Ending Balances'!$C:$J,2,FALSE),0)-IFERROR(VLOOKUP($C525,'1. Rpt 18s (non-CSU)'!$H:$T,7,FALSE),0)</f>
        <v>0</v>
      </c>
      <c r="E525" s="191">
        <f>IFERROR(VLOOKUP($C525,'4. PY Ending Balances'!$C:$J,3,FALSE),0)-IFERROR(VLOOKUP($C525,'1. Rpt 18s (non-CSU)'!$H:$T,8,FALSE),0)</f>
        <v>-9791063</v>
      </c>
      <c r="F525" s="191">
        <f>IFERROR(VLOOKUP($C525,'4. PY Ending Balances'!$C:$J,4,FALSE),0)-IFERROR(VLOOKUP($C525,'1. Rpt 18s (non-CSU)'!$H:$T,9,FALSE),0)</f>
        <v>0</v>
      </c>
      <c r="G525" s="192">
        <f>IFERROR(VLOOKUP($C525,'4. PY Ending Balances'!$C:$J,5,FALSE),0)-IFERROR(VLOOKUP($C525,'1. Rpt 18s (non-CSU)'!$H:$T,10,FALSE),0)</f>
        <v>0</v>
      </c>
      <c r="H525" s="643">
        <f>IFERROR(VLOOKUP($C525,'4. PY Ending Balances'!$C:$J,6,FALSE),0)-IFERROR(VLOOKUP($C525,'1. Rpt 18s (non-CSU)'!$H:$T,11,FALSE),0)</f>
        <v>0</v>
      </c>
      <c r="I525" s="643">
        <f>IFERROR(VLOOKUP($C525,'4. PY Ending Balances'!$C:$J,7,FALSE),0)-IFERROR(VLOOKUP($C525,'1. Rpt 18s (non-CSU)'!$H:$T,12,FALSE),0)</f>
        <v>0</v>
      </c>
      <c r="J525" s="648">
        <f>IFERROR(VLOOKUP($C525,'4. PY Ending Balances'!$C:$J,8,FALSE),0)-IFERROR(VLOOKUP($C525,'1. Rpt 18s (non-CSU)'!$H:$T,13,FALSE),0)</f>
        <v>-9791063</v>
      </c>
    </row>
    <row r="526" spans="1:10" x14ac:dyDescent="0.2">
      <c r="A526" s="276" t="s">
        <v>515</v>
      </c>
      <c r="B526" s="275" t="s">
        <v>13</v>
      </c>
      <c r="C526" s="263" t="s">
        <v>6198</v>
      </c>
      <c r="D526" s="191">
        <f>IFERROR(VLOOKUP($C526,'4. PY Ending Balances'!$C:$J,2,FALSE),0)-IFERROR(VLOOKUP($C526,'1. Rpt 18s (non-CSU)'!$H:$T,7,FALSE),0)</f>
        <v>0</v>
      </c>
      <c r="E526" s="191">
        <f>IFERROR(VLOOKUP($C526,'4. PY Ending Balances'!$C:$J,3,FALSE),0)-IFERROR(VLOOKUP($C526,'1. Rpt 18s (non-CSU)'!$H:$T,8,FALSE),0)</f>
        <v>-1923037.51</v>
      </c>
      <c r="F526" s="191">
        <f>IFERROR(VLOOKUP($C526,'4. PY Ending Balances'!$C:$J,4,FALSE),0)-IFERROR(VLOOKUP($C526,'1. Rpt 18s (non-CSU)'!$H:$T,9,FALSE),0)</f>
        <v>0</v>
      </c>
      <c r="G526" s="192">
        <f>IFERROR(VLOOKUP($C526,'4. PY Ending Balances'!$C:$J,5,FALSE),0)-IFERROR(VLOOKUP($C526,'1. Rpt 18s (non-CSU)'!$H:$T,10,FALSE),0)</f>
        <v>0</v>
      </c>
      <c r="H526" s="643">
        <f>IFERROR(VLOOKUP($C526,'4. PY Ending Balances'!$C:$J,6,FALSE),0)-IFERROR(VLOOKUP($C526,'1. Rpt 18s (non-CSU)'!$H:$T,11,FALSE),0)</f>
        <v>0</v>
      </c>
      <c r="I526" s="643">
        <f>IFERROR(VLOOKUP($C526,'4. PY Ending Balances'!$C:$J,7,FALSE),0)-IFERROR(VLOOKUP($C526,'1. Rpt 18s (non-CSU)'!$H:$T,12,FALSE),0)</f>
        <v>0</v>
      </c>
      <c r="J526" s="648">
        <f>IFERROR(VLOOKUP($C526,'4. PY Ending Balances'!$C:$J,8,FALSE),0)-IFERROR(VLOOKUP($C526,'1. Rpt 18s (non-CSU)'!$H:$T,13,FALSE),0)</f>
        <v>-1923037.51</v>
      </c>
    </row>
    <row r="527" spans="1:10" x14ac:dyDescent="0.2">
      <c r="A527" s="34" t="s">
        <v>516</v>
      </c>
      <c r="B527" s="35" t="s">
        <v>193</v>
      </c>
      <c r="C527" s="263" t="s">
        <v>6199</v>
      </c>
      <c r="D527" s="191">
        <f>IFERROR(VLOOKUP($C527,'4. PY Ending Balances'!$C:$J,2,FALSE),0)-IFERROR(VLOOKUP($C527,'1. Rpt 18s (non-CSU)'!$H:$T,7,FALSE),0)</f>
        <v>0</v>
      </c>
      <c r="E527" s="191">
        <f>IFERROR(VLOOKUP($C527,'4. PY Ending Balances'!$C:$J,3,FALSE),0)-IFERROR(VLOOKUP($C527,'1. Rpt 18s (non-CSU)'!$H:$T,8,FALSE),0)</f>
        <v>0</v>
      </c>
      <c r="F527" s="191">
        <f>IFERROR(VLOOKUP($C527,'4. PY Ending Balances'!$C:$J,4,FALSE),0)-IFERROR(VLOOKUP($C527,'1. Rpt 18s (non-CSU)'!$H:$T,9,FALSE),0)</f>
        <v>0</v>
      </c>
      <c r="G527" s="192">
        <f>IFERROR(VLOOKUP($C527,'4. PY Ending Balances'!$C:$J,5,FALSE),0)-IFERROR(VLOOKUP($C527,'1. Rpt 18s (non-CSU)'!$H:$T,10,FALSE),0)</f>
        <v>0</v>
      </c>
      <c r="H527" s="643">
        <f>IFERROR(VLOOKUP($C527,'4. PY Ending Balances'!$C:$J,6,FALSE),0)-IFERROR(VLOOKUP($C527,'1. Rpt 18s (non-CSU)'!$H:$T,11,FALSE),0)</f>
        <v>0</v>
      </c>
      <c r="I527" s="643">
        <f>IFERROR(VLOOKUP($C527,'4. PY Ending Balances'!$C:$J,7,FALSE),0)-IFERROR(VLOOKUP($C527,'1. Rpt 18s (non-CSU)'!$H:$T,12,FALSE),0)</f>
        <v>0</v>
      </c>
      <c r="J527" s="648">
        <f>IFERROR(VLOOKUP($C527,'4. PY Ending Balances'!$C:$J,8,FALSE),0)-IFERROR(VLOOKUP($C527,'1. Rpt 18s (non-CSU)'!$H:$T,13,FALSE),0)</f>
        <v>0</v>
      </c>
    </row>
    <row r="528" spans="1:10" x14ac:dyDescent="0.2">
      <c r="A528" s="276" t="s">
        <v>519</v>
      </c>
      <c r="B528" s="275" t="s">
        <v>13</v>
      </c>
      <c r="C528" s="263" t="s">
        <v>6200</v>
      </c>
      <c r="D528" s="191">
        <f>IFERROR(VLOOKUP($C528,'4. PY Ending Balances'!$C:$J,2,FALSE),0)-IFERROR(VLOOKUP($C528,'1. Rpt 18s (non-CSU)'!$H:$T,7,FALSE),0)</f>
        <v>0</v>
      </c>
      <c r="E528" s="191">
        <f>IFERROR(VLOOKUP($C528,'4. PY Ending Balances'!$C:$J,3,FALSE),0)-IFERROR(VLOOKUP($C528,'1. Rpt 18s (non-CSU)'!$H:$T,8,FALSE),0)</f>
        <v>0</v>
      </c>
      <c r="F528" s="191">
        <f>IFERROR(VLOOKUP($C528,'4. PY Ending Balances'!$C:$J,4,FALSE),0)-IFERROR(VLOOKUP($C528,'1. Rpt 18s (non-CSU)'!$H:$T,9,FALSE),0)</f>
        <v>0</v>
      </c>
      <c r="G528" s="192">
        <f>IFERROR(VLOOKUP($C528,'4. PY Ending Balances'!$C:$J,5,FALSE),0)-IFERROR(VLOOKUP($C528,'1. Rpt 18s (non-CSU)'!$H:$T,10,FALSE),0)</f>
        <v>0</v>
      </c>
      <c r="H528" s="643">
        <f>IFERROR(VLOOKUP($C528,'4. PY Ending Balances'!$C:$J,6,FALSE),0)-IFERROR(VLOOKUP($C528,'1. Rpt 18s (non-CSU)'!$H:$T,11,FALSE),0)</f>
        <v>0</v>
      </c>
      <c r="I528" s="643">
        <f>IFERROR(VLOOKUP($C528,'4. PY Ending Balances'!$C:$J,7,FALSE),0)-IFERROR(VLOOKUP($C528,'1. Rpt 18s (non-CSU)'!$H:$T,12,FALSE),0)</f>
        <v>0</v>
      </c>
      <c r="J528" s="648">
        <f>IFERROR(VLOOKUP($C528,'4. PY Ending Balances'!$C:$J,8,FALSE),0)-IFERROR(VLOOKUP($C528,'1. Rpt 18s (non-CSU)'!$H:$T,13,FALSE),0)</f>
        <v>0</v>
      </c>
    </row>
    <row r="529" spans="1:10" x14ac:dyDescent="0.2">
      <c r="A529" s="34" t="s">
        <v>519</v>
      </c>
      <c r="B529" s="35" t="s">
        <v>520</v>
      </c>
      <c r="C529" s="263" t="s">
        <v>6201</v>
      </c>
      <c r="D529" s="191">
        <f>IFERROR(VLOOKUP($C529,'4. PY Ending Balances'!$C:$J,2,FALSE),0)-IFERROR(VLOOKUP($C529,'1. Rpt 18s (non-CSU)'!$H:$T,7,FALSE),0)</f>
        <v>0</v>
      </c>
      <c r="E529" s="191">
        <f>IFERROR(VLOOKUP($C529,'4. PY Ending Balances'!$C:$J,3,FALSE),0)-IFERROR(VLOOKUP($C529,'1. Rpt 18s (non-CSU)'!$H:$T,8,FALSE),0)</f>
        <v>0</v>
      </c>
      <c r="F529" s="191">
        <f>IFERROR(VLOOKUP($C529,'4. PY Ending Balances'!$C:$J,4,FALSE),0)-IFERROR(VLOOKUP($C529,'1. Rpt 18s (non-CSU)'!$H:$T,9,FALSE),0)</f>
        <v>0</v>
      </c>
      <c r="G529" s="192">
        <f>IFERROR(VLOOKUP($C529,'4. PY Ending Balances'!$C:$J,5,FALSE),0)-IFERROR(VLOOKUP($C529,'1. Rpt 18s (non-CSU)'!$H:$T,10,FALSE),0)</f>
        <v>0</v>
      </c>
      <c r="H529" s="643">
        <f>IFERROR(VLOOKUP($C529,'4. PY Ending Balances'!$C:$J,6,FALSE),0)-IFERROR(VLOOKUP($C529,'1. Rpt 18s (non-CSU)'!$H:$T,11,FALSE),0)</f>
        <v>0</v>
      </c>
      <c r="I529" s="643">
        <f>IFERROR(VLOOKUP($C529,'4. PY Ending Balances'!$C:$J,7,FALSE),0)-IFERROR(VLOOKUP($C529,'1. Rpt 18s (non-CSU)'!$H:$T,12,FALSE),0)</f>
        <v>0</v>
      </c>
      <c r="J529" s="648">
        <f>IFERROR(VLOOKUP($C529,'4. PY Ending Balances'!$C:$J,8,FALSE),0)-IFERROR(VLOOKUP($C529,'1. Rpt 18s (non-CSU)'!$H:$T,13,FALSE),0)</f>
        <v>0</v>
      </c>
    </row>
    <row r="530" spans="1:10" x14ac:dyDescent="0.2">
      <c r="A530" s="276" t="s">
        <v>519</v>
      </c>
      <c r="B530" s="275" t="s">
        <v>22</v>
      </c>
      <c r="C530" s="263" t="s">
        <v>6202</v>
      </c>
      <c r="D530" s="191">
        <f>IFERROR(VLOOKUP($C530,'4. PY Ending Balances'!$C:$J,2,FALSE),0)-IFERROR(VLOOKUP($C530,'1. Rpt 18s (non-CSU)'!$H:$T,7,FALSE),0)</f>
        <v>0</v>
      </c>
      <c r="E530" s="191">
        <f>IFERROR(VLOOKUP($C530,'4. PY Ending Balances'!$C:$J,3,FALSE),0)-IFERROR(VLOOKUP($C530,'1. Rpt 18s (non-CSU)'!$H:$T,8,FALSE),0)</f>
        <v>0</v>
      </c>
      <c r="F530" s="191">
        <f>IFERROR(VLOOKUP($C530,'4. PY Ending Balances'!$C:$J,4,FALSE),0)-IFERROR(VLOOKUP($C530,'1. Rpt 18s (non-CSU)'!$H:$T,9,FALSE),0)</f>
        <v>0</v>
      </c>
      <c r="G530" s="192">
        <f>IFERROR(VLOOKUP($C530,'4. PY Ending Balances'!$C:$J,5,FALSE),0)-IFERROR(VLOOKUP($C530,'1. Rpt 18s (non-CSU)'!$H:$T,10,FALSE),0)</f>
        <v>0</v>
      </c>
      <c r="H530" s="643">
        <f>IFERROR(VLOOKUP($C530,'4. PY Ending Balances'!$C:$J,6,FALSE),0)-IFERROR(VLOOKUP($C530,'1. Rpt 18s (non-CSU)'!$H:$T,11,FALSE),0)</f>
        <v>0</v>
      </c>
      <c r="I530" s="643">
        <f>IFERROR(VLOOKUP($C530,'4. PY Ending Balances'!$C:$J,7,FALSE),0)-IFERROR(VLOOKUP($C530,'1. Rpt 18s (non-CSU)'!$H:$T,12,FALSE),0)</f>
        <v>0</v>
      </c>
      <c r="J530" s="648">
        <f>IFERROR(VLOOKUP($C530,'4. PY Ending Balances'!$C:$J,8,FALSE),0)-IFERROR(VLOOKUP($C530,'1. Rpt 18s (non-CSU)'!$H:$T,13,FALSE),0)</f>
        <v>0</v>
      </c>
    </row>
    <row r="531" spans="1:10" x14ac:dyDescent="0.2">
      <c r="A531" s="34" t="s">
        <v>519</v>
      </c>
      <c r="B531" s="35" t="s">
        <v>521</v>
      </c>
      <c r="C531" s="263" t="s">
        <v>6203</v>
      </c>
      <c r="D531" s="191">
        <f>IFERROR(VLOOKUP($C531,'4. PY Ending Balances'!$C:$J,2,FALSE),0)-IFERROR(VLOOKUP($C531,'1. Rpt 18s (non-CSU)'!$H:$T,7,FALSE),0)</f>
        <v>0</v>
      </c>
      <c r="E531" s="191">
        <f>IFERROR(VLOOKUP($C531,'4. PY Ending Balances'!$C:$J,3,FALSE),0)-IFERROR(VLOOKUP($C531,'1. Rpt 18s (non-CSU)'!$H:$T,8,FALSE),0)</f>
        <v>0</v>
      </c>
      <c r="F531" s="191">
        <f>IFERROR(VLOOKUP($C531,'4. PY Ending Balances'!$C:$J,4,FALSE),0)-IFERROR(VLOOKUP($C531,'1. Rpt 18s (non-CSU)'!$H:$T,9,FALSE),0)</f>
        <v>0</v>
      </c>
      <c r="G531" s="192">
        <f>IFERROR(VLOOKUP($C531,'4. PY Ending Balances'!$C:$J,5,FALSE),0)-IFERROR(VLOOKUP($C531,'1. Rpt 18s (non-CSU)'!$H:$T,10,FALSE),0)</f>
        <v>0</v>
      </c>
      <c r="H531" s="643">
        <f>IFERROR(VLOOKUP($C531,'4. PY Ending Balances'!$C:$J,6,FALSE),0)-IFERROR(VLOOKUP($C531,'1. Rpt 18s (non-CSU)'!$H:$T,11,FALSE),0)</f>
        <v>0</v>
      </c>
      <c r="I531" s="643">
        <f>IFERROR(VLOOKUP($C531,'4. PY Ending Balances'!$C:$J,7,FALSE),0)-IFERROR(VLOOKUP($C531,'1. Rpt 18s (non-CSU)'!$H:$T,12,FALSE),0)</f>
        <v>0</v>
      </c>
      <c r="J531" s="648">
        <f>IFERROR(VLOOKUP($C531,'4. PY Ending Balances'!$C:$J,8,FALSE),0)-IFERROR(VLOOKUP($C531,'1. Rpt 18s (non-CSU)'!$H:$T,13,FALSE),0)</f>
        <v>0</v>
      </c>
    </row>
    <row r="532" spans="1:10" x14ac:dyDescent="0.2">
      <c r="A532" s="276" t="s">
        <v>519</v>
      </c>
      <c r="B532" s="275" t="s">
        <v>43</v>
      </c>
      <c r="C532" s="263" t="s">
        <v>6204</v>
      </c>
      <c r="D532" s="191">
        <f>IFERROR(VLOOKUP($C532,'4. PY Ending Balances'!$C:$J,2,FALSE),0)-IFERROR(VLOOKUP($C532,'1. Rpt 18s (non-CSU)'!$H:$T,7,FALSE),0)</f>
        <v>0</v>
      </c>
      <c r="E532" s="191">
        <f>IFERROR(VLOOKUP($C532,'4. PY Ending Balances'!$C:$J,3,FALSE),0)-IFERROR(VLOOKUP($C532,'1. Rpt 18s (non-CSU)'!$H:$T,8,FALSE),0)</f>
        <v>0</v>
      </c>
      <c r="F532" s="191">
        <f>IFERROR(VLOOKUP($C532,'4. PY Ending Balances'!$C:$J,4,FALSE),0)-IFERROR(VLOOKUP($C532,'1. Rpt 18s (non-CSU)'!$H:$T,9,FALSE),0)</f>
        <v>0</v>
      </c>
      <c r="G532" s="192">
        <f>IFERROR(VLOOKUP($C532,'4. PY Ending Balances'!$C:$J,5,FALSE),0)-IFERROR(VLOOKUP($C532,'1. Rpt 18s (non-CSU)'!$H:$T,10,FALSE),0)</f>
        <v>0</v>
      </c>
      <c r="H532" s="643">
        <f>IFERROR(VLOOKUP($C532,'4. PY Ending Balances'!$C:$J,6,FALSE),0)-IFERROR(VLOOKUP($C532,'1. Rpt 18s (non-CSU)'!$H:$T,11,FALSE),0)</f>
        <v>0</v>
      </c>
      <c r="I532" s="643">
        <f>IFERROR(VLOOKUP($C532,'4. PY Ending Balances'!$C:$J,7,FALSE),0)-IFERROR(VLOOKUP($C532,'1. Rpt 18s (non-CSU)'!$H:$T,12,FALSE),0)</f>
        <v>0</v>
      </c>
      <c r="J532" s="648">
        <f>IFERROR(VLOOKUP($C532,'4. PY Ending Balances'!$C:$J,8,FALSE),0)-IFERROR(VLOOKUP($C532,'1. Rpt 18s (non-CSU)'!$H:$T,13,FALSE),0)</f>
        <v>0</v>
      </c>
    </row>
    <row r="533" spans="1:10" x14ac:dyDescent="0.2">
      <c r="A533" s="34" t="s">
        <v>519</v>
      </c>
      <c r="B533" s="35" t="s">
        <v>522</v>
      </c>
      <c r="C533" s="263" t="s">
        <v>6205</v>
      </c>
      <c r="D533" s="191">
        <f>IFERROR(VLOOKUP($C533,'4. PY Ending Balances'!$C:$J,2,FALSE),0)-IFERROR(VLOOKUP($C533,'1. Rpt 18s (non-CSU)'!$H:$T,7,FALSE),0)</f>
        <v>0</v>
      </c>
      <c r="E533" s="191">
        <f>IFERROR(VLOOKUP($C533,'4. PY Ending Balances'!$C:$J,3,FALSE),0)-IFERROR(VLOOKUP($C533,'1. Rpt 18s (non-CSU)'!$H:$T,8,FALSE),0)</f>
        <v>0</v>
      </c>
      <c r="F533" s="191">
        <f>IFERROR(VLOOKUP($C533,'4. PY Ending Balances'!$C:$J,4,FALSE),0)-IFERROR(VLOOKUP($C533,'1. Rpt 18s (non-CSU)'!$H:$T,9,FALSE),0)</f>
        <v>0</v>
      </c>
      <c r="G533" s="192">
        <f>IFERROR(VLOOKUP($C533,'4. PY Ending Balances'!$C:$J,5,FALSE),0)-IFERROR(VLOOKUP($C533,'1. Rpt 18s (non-CSU)'!$H:$T,10,FALSE),0)</f>
        <v>0</v>
      </c>
      <c r="H533" s="643">
        <f>IFERROR(VLOOKUP($C533,'4. PY Ending Balances'!$C:$J,6,FALSE),0)-IFERROR(VLOOKUP($C533,'1. Rpt 18s (non-CSU)'!$H:$T,11,FALSE),0)</f>
        <v>0</v>
      </c>
      <c r="I533" s="643">
        <f>IFERROR(VLOOKUP($C533,'4. PY Ending Balances'!$C:$J,7,FALSE),0)-IFERROR(VLOOKUP($C533,'1. Rpt 18s (non-CSU)'!$H:$T,12,FALSE),0)</f>
        <v>0</v>
      </c>
      <c r="J533" s="648">
        <f>IFERROR(VLOOKUP($C533,'4. PY Ending Balances'!$C:$J,8,FALSE),0)-IFERROR(VLOOKUP($C533,'1. Rpt 18s (non-CSU)'!$H:$T,13,FALSE),0)</f>
        <v>0</v>
      </c>
    </row>
    <row r="534" spans="1:10" x14ac:dyDescent="0.2">
      <c r="A534" s="276" t="s">
        <v>519</v>
      </c>
      <c r="B534" s="275" t="s">
        <v>63</v>
      </c>
      <c r="C534" s="263" t="s">
        <v>6206</v>
      </c>
      <c r="D534" s="191">
        <f>IFERROR(VLOOKUP($C534,'4. PY Ending Balances'!$C:$J,2,FALSE),0)-IFERROR(VLOOKUP($C534,'1. Rpt 18s (non-CSU)'!$H:$T,7,FALSE),0)</f>
        <v>0</v>
      </c>
      <c r="E534" s="191">
        <f>IFERROR(VLOOKUP($C534,'4. PY Ending Balances'!$C:$J,3,FALSE),0)-IFERROR(VLOOKUP($C534,'1. Rpt 18s (non-CSU)'!$H:$T,8,FALSE),0)</f>
        <v>0</v>
      </c>
      <c r="F534" s="191">
        <f>IFERROR(VLOOKUP($C534,'4. PY Ending Balances'!$C:$J,4,FALSE),0)-IFERROR(VLOOKUP($C534,'1. Rpt 18s (non-CSU)'!$H:$T,9,FALSE),0)</f>
        <v>0</v>
      </c>
      <c r="G534" s="192">
        <f>IFERROR(VLOOKUP($C534,'4. PY Ending Balances'!$C:$J,5,FALSE),0)-IFERROR(VLOOKUP($C534,'1. Rpt 18s (non-CSU)'!$H:$T,10,FALSE),0)</f>
        <v>0</v>
      </c>
      <c r="H534" s="643">
        <f>IFERROR(VLOOKUP($C534,'4. PY Ending Balances'!$C:$J,6,FALSE),0)-IFERROR(VLOOKUP($C534,'1. Rpt 18s (non-CSU)'!$H:$T,11,FALSE),0)</f>
        <v>0</v>
      </c>
      <c r="I534" s="643">
        <f>IFERROR(VLOOKUP($C534,'4. PY Ending Balances'!$C:$J,7,FALSE),0)-IFERROR(VLOOKUP($C534,'1. Rpt 18s (non-CSU)'!$H:$T,12,FALSE),0)</f>
        <v>0</v>
      </c>
      <c r="J534" s="648">
        <f>IFERROR(VLOOKUP($C534,'4. PY Ending Balances'!$C:$J,8,FALSE),0)-IFERROR(VLOOKUP($C534,'1. Rpt 18s (non-CSU)'!$H:$T,13,FALSE),0)</f>
        <v>0</v>
      </c>
    </row>
    <row r="535" spans="1:10" x14ac:dyDescent="0.2">
      <c r="A535" s="34" t="s">
        <v>519</v>
      </c>
      <c r="B535" s="35" t="s">
        <v>523</v>
      </c>
      <c r="C535" s="263" t="s">
        <v>6207</v>
      </c>
      <c r="D535" s="191">
        <f>IFERROR(VLOOKUP($C535,'4. PY Ending Balances'!$C:$J,2,FALSE),0)-IFERROR(VLOOKUP($C535,'1. Rpt 18s (non-CSU)'!$H:$T,7,FALSE),0)</f>
        <v>0</v>
      </c>
      <c r="E535" s="191">
        <f>IFERROR(VLOOKUP($C535,'4. PY Ending Balances'!$C:$J,3,FALSE),0)-IFERROR(VLOOKUP($C535,'1. Rpt 18s (non-CSU)'!$H:$T,8,FALSE),0)</f>
        <v>0</v>
      </c>
      <c r="F535" s="191">
        <f>IFERROR(VLOOKUP($C535,'4. PY Ending Balances'!$C:$J,4,FALSE),0)-IFERROR(VLOOKUP($C535,'1. Rpt 18s (non-CSU)'!$H:$T,9,FALSE),0)</f>
        <v>0</v>
      </c>
      <c r="G535" s="192">
        <f>IFERROR(VLOOKUP($C535,'4. PY Ending Balances'!$C:$J,5,FALSE),0)-IFERROR(VLOOKUP($C535,'1. Rpt 18s (non-CSU)'!$H:$T,10,FALSE),0)</f>
        <v>0</v>
      </c>
      <c r="H535" s="643">
        <f>IFERROR(VLOOKUP($C535,'4. PY Ending Balances'!$C:$J,6,FALSE),0)-IFERROR(VLOOKUP($C535,'1. Rpt 18s (non-CSU)'!$H:$T,11,FALSE),0)</f>
        <v>0</v>
      </c>
      <c r="I535" s="643">
        <f>IFERROR(VLOOKUP($C535,'4. PY Ending Balances'!$C:$J,7,FALSE),0)-IFERROR(VLOOKUP($C535,'1. Rpt 18s (non-CSU)'!$H:$T,12,FALSE),0)</f>
        <v>0</v>
      </c>
      <c r="J535" s="648">
        <f>IFERROR(VLOOKUP($C535,'4. PY Ending Balances'!$C:$J,8,FALSE),0)-IFERROR(VLOOKUP($C535,'1. Rpt 18s (non-CSU)'!$H:$T,13,FALSE),0)</f>
        <v>0</v>
      </c>
    </row>
    <row r="536" spans="1:10" x14ac:dyDescent="0.2">
      <c r="A536" s="276" t="s">
        <v>519</v>
      </c>
      <c r="B536" s="275" t="s">
        <v>143</v>
      </c>
      <c r="C536" s="263" t="s">
        <v>6208</v>
      </c>
      <c r="D536" s="191">
        <f>IFERROR(VLOOKUP($C536,'4. PY Ending Balances'!$C:$J,2,FALSE),0)-IFERROR(VLOOKUP($C536,'1. Rpt 18s (non-CSU)'!$H:$T,7,FALSE),0)</f>
        <v>0</v>
      </c>
      <c r="E536" s="191">
        <f>IFERROR(VLOOKUP($C536,'4. PY Ending Balances'!$C:$J,3,FALSE),0)-IFERROR(VLOOKUP($C536,'1. Rpt 18s (non-CSU)'!$H:$T,8,FALSE),0)</f>
        <v>0</v>
      </c>
      <c r="F536" s="191">
        <f>IFERROR(VLOOKUP($C536,'4. PY Ending Balances'!$C:$J,4,FALSE),0)-IFERROR(VLOOKUP($C536,'1. Rpt 18s (non-CSU)'!$H:$T,9,FALSE),0)</f>
        <v>0</v>
      </c>
      <c r="G536" s="192">
        <f>IFERROR(VLOOKUP($C536,'4. PY Ending Balances'!$C:$J,5,FALSE),0)-IFERROR(VLOOKUP($C536,'1. Rpt 18s (non-CSU)'!$H:$T,10,FALSE),0)</f>
        <v>0</v>
      </c>
      <c r="H536" s="643">
        <f>IFERROR(VLOOKUP($C536,'4. PY Ending Balances'!$C:$J,6,FALSE),0)-IFERROR(VLOOKUP($C536,'1. Rpt 18s (non-CSU)'!$H:$T,11,FALSE),0)</f>
        <v>0</v>
      </c>
      <c r="I536" s="643">
        <f>IFERROR(VLOOKUP($C536,'4. PY Ending Balances'!$C:$J,7,FALSE),0)-IFERROR(VLOOKUP($C536,'1. Rpt 18s (non-CSU)'!$H:$T,12,FALSE),0)</f>
        <v>0</v>
      </c>
      <c r="J536" s="648">
        <f>IFERROR(VLOOKUP($C536,'4. PY Ending Balances'!$C:$J,8,FALSE),0)-IFERROR(VLOOKUP($C536,'1. Rpt 18s (non-CSU)'!$H:$T,13,FALSE),0)</f>
        <v>0</v>
      </c>
    </row>
    <row r="537" spans="1:10" x14ac:dyDescent="0.2">
      <c r="A537" s="34" t="s">
        <v>519</v>
      </c>
      <c r="B537" s="35" t="s">
        <v>524</v>
      </c>
      <c r="C537" s="263" t="s">
        <v>6209</v>
      </c>
      <c r="D537" s="191">
        <f>IFERROR(VLOOKUP($C537,'4. PY Ending Balances'!$C:$J,2,FALSE),0)-IFERROR(VLOOKUP($C537,'1. Rpt 18s (non-CSU)'!$H:$T,7,FALSE),0)</f>
        <v>0</v>
      </c>
      <c r="E537" s="191">
        <f>IFERROR(VLOOKUP($C537,'4. PY Ending Balances'!$C:$J,3,FALSE),0)-IFERROR(VLOOKUP($C537,'1. Rpt 18s (non-CSU)'!$H:$T,8,FALSE),0)</f>
        <v>0</v>
      </c>
      <c r="F537" s="191">
        <f>IFERROR(VLOOKUP($C537,'4. PY Ending Balances'!$C:$J,4,FALSE),0)-IFERROR(VLOOKUP($C537,'1. Rpt 18s (non-CSU)'!$H:$T,9,FALSE),0)</f>
        <v>0</v>
      </c>
      <c r="G537" s="192">
        <f>IFERROR(VLOOKUP($C537,'4. PY Ending Balances'!$C:$J,5,FALSE),0)-IFERROR(VLOOKUP($C537,'1. Rpt 18s (non-CSU)'!$H:$T,10,FALSE),0)</f>
        <v>0</v>
      </c>
      <c r="H537" s="643">
        <f>IFERROR(VLOOKUP($C537,'4. PY Ending Balances'!$C:$J,6,FALSE),0)-IFERROR(VLOOKUP($C537,'1. Rpt 18s (non-CSU)'!$H:$T,11,FALSE),0)</f>
        <v>0</v>
      </c>
      <c r="I537" s="643">
        <f>IFERROR(VLOOKUP($C537,'4. PY Ending Balances'!$C:$J,7,FALSE),0)-IFERROR(VLOOKUP($C537,'1. Rpt 18s (non-CSU)'!$H:$T,12,FALSE),0)</f>
        <v>0</v>
      </c>
      <c r="J537" s="648">
        <f>IFERROR(VLOOKUP($C537,'4. PY Ending Balances'!$C:$J,8,FALSE),0)-IFERROR(VLOOKUP($C537,'1. Rpt 18s (non-CSU)'!$H:$T,13,FALSE),0)</f>
        <v>0</v>
      </c>
    </row>
    <row r="538" spans="1:10" x14ac:dyDescent="0.2">
      <c r="A538" s="276" t="s">
        <v>519</v>
      </c>
      <c r="B538" s="275" t="s">
        <v>139</v>
      </c>
      <c r="C538" s="263" t="s">
        <v>6210</v>
      </c>
      <c r="D538" s="191">
        <f>IFERROR(VLOOKUP($C538,'4. PY Ending Balances'!$C:$J,2,FALSE),0)-IFERROR(VLOOKUP($C538,'1. Rpt 18s (non-CSU)'!$H:$T,7,FALSE),0)</f>
        <v>0</v>
      </c>
      <c r="E538" s="191">
        <f>IFERROR(VLOOKUP($C538,'4. PY Ending Balances'!$C:$J,3,FALSE),0)-IFERROR(VLOOKUP($C538,'1. Rpt 18s (non-CSU)'!$H:$T,8,FALSE),0)</f>
        <v>0</v>
      </c>
      <c r="F538" s="191">
        <f>IFERROR(VLOOKUP($C538,'4. PY Ending Balances'!$C:$J,4,FALSE),0)-IFERROR(VLOOKUP($C538,'1. Rpt 18s (non-CSU)'!$H:$T,9,FALSE),0)</f>
        <v>0</v>
      </c>
      <c r="G538" s="192">
        <f>IFERROR(VLOOKUP($C538,'4. PY Ending Balances'!$C:$J,5,FALSE),0)-IFERROR(VLOOKUP($C538,'1. Rpt 18s (non-CSU)'!$H:$T,10,FALSE),0)</f>
        <v>0</v>
      </c>
      <c r="H538" s="643">
        <f>IFERROR(VLOOKUP($C538,'4. PY Ending Balances'!$C:$J,6,FALSE),0)-IFERROR(VLOOKUP($C538,'1. Rpt 18s (non-CSU)'!$H:$T,11,FALSE),0)</f>
        <v>0</v>
      </c>
      <c r="I538" s="643">
        <f>IFERROR(VLOOKUP($C538,'4. PY Ending Balances'!$C:$J,7,FALSE),0)-IFERROR(VLOOKUP($C538,'1. Rpt 18s (non-CSU)'!$H:$T,12,FALSE),0)</f>
        <v>0</v>
      </c>
      <c r="J538" s="648">
        <f>IFERROR(VLOOKUP($C538,'4. PY Ending Balances'!$C:$J,8,FALSE),0)-IFERROR(VLOOKUP($C538,'1. Rpt 18s (non-CSU)'!$H:$T,13,FALSE),0)</f>
        <v>0</v>
      </c>
    </row>
    <row r="539" spans="1:10" x14ac:dyDescent="0.2">
      <c r="A539" s="34" t="s">
        <v>519</v>
      </c>
      <c r="B539" s="35" t="s">
        <v>258</v>
      </c>
      <c r="C539" s="263" t="s">
        <v>6211</v>
      </c>
      <c r="D539" s="191">
        <f>IFERROR(VLOOKUP($C539,'4. PY Ending Balances'!$C:$J,2,FALSE),0)-IFERROR(VLOOKUP($C539,'1. Rpt 18s (non-CSU)'!$H:$T,7,FALSE),0)</f>
        <v>0</v>
      </c>
      <c r="E539" s="191">
        <f>IFERROR(VLOOKUP($C539,'4. PY Ending Balances'!$C:$J,3,FALSE),0)-IFERROR(VLOOKUP($C539,'1. Rpt 18s (non-CSU)'!$H:$T,8,FALSE),0)</f>
        <v>0</v>
      </c>
      <c r="F539" s="191">
        <f>IFERROR(VLOOKUP($C539,'4. PY Ending Balances'!$C:$J,4,FALSE),0)-IFERROR(VLOOKUP($C539,'1. Rpt 18s (non-CSU)'!$H:$T,9,FALSE),0)</f>
        <v>0</v>
      </c>
      <c r="G539" s="192">
        <f>IFERROR(VLOOKUP($C539,'4. PY Ending Balances'!$C:$J,5,FALSE),0)-IFERROR(VLOOKUP($C539,'1. Rpt 18s (non-CSU)'!$H:$T,10,FALSE),0)</f>
        <v>0</v>
      </c>
      <c r="H539" s="643">
        <f>IFERROR(VLOOKUP($C539,'4. PY Ending Balances'!$C:$J,6,FALSE),0)-IFERROR(VLOOKUP($C539,'1. Rpt 18s (non-CSU)'!$H:$T,11,FALSE),0)</f>
        <v>0</v>
      </c>
      <c r="I539" s="643">
        <f>IFERROR(VLOOKUP($C539,'4. PY Ending Balances'!$C:$J,7,FALSE),0)-IFERROR(VLOOKUP($C539,'1. Rpt 18s (non-CSU)'!$H:$T,12,FALSE),0)</f>
        <v>0</v>
      </c>
      <c r="J539" s="648">
        <f>IFERROR(VLOOKUP($C539,'4. PY Ending Balances'!$C:$J,8,FALSE),0)-IFERROR(VLOOKUP($C539,'1. Rpt 18s (non-CSU)'!$H:$T,13,FALSE),0)</f>
        <v>0</v>
      </c>
    </row>
    <row r="540" spans="1:10" x14ac:dyDescent="0.2">
      <c r="A540" s="276" t="s">
        <v>519</v>
      </c>
      <c r="B540" s="275" t="s">
        <v>189</v>
      </c>
      <c r="C540" s="263" t="s">
        <v>6212</v>
      </c>
      <c r="D540" s="191">
        <f>IFERROR(VLOOKUP($C540,'4. PY Ending Balances'!$C:$J,2,FALSE),0)-IFERROR(VLOOKUP($C540,'1. Rpt 18s (non-CSU)'!$H:$T,7,FALSE),0)</f>
        <v>0</v>
      </c>
      <c r="E540" s="191">
        <f>IFERROR(VLOOKUP($C540,'4. PY Ending Balances'!$C:$J,3,FALSE),0)-IFERROR(VLOOKUP($C540,'1. Rpt 18s (non-CSU)'!$H:$T,8,FALSE),0)</f>
        <v>0</v>
      </c>
      <c r="F540" s="191">
        <f>IFERROR(VLOOKUP($C540,'4. PY Ending Balances'!$C:$J,4,FALSE),0)-IFERROR(VLOOKUP($C540,'1. Rpt 18s (non-CSU)'!$H:$T,9,FALSE),0)</f>
        <v>0</v>
      </c>
      <c r="G540" s="192">
        <f>IFERROR(VLOOKUP($C540,'4. PY Ending Balances'!$C:$J,5,FALSE),0)-IFERROR(VLOOKUP($C540,'1. Rpt 18s (non-CSU)'!$H:$T,10,FALSE),0)</f>
        <v>0</v>
      </c>
      <c r="H540" s="643">
        <f>IFERROR(VLOOKUP($C540,'4. PY Ending Balances'!$C:$J,6,FALSE),0)-IFERROR(VLOOKUP($C540,'1. Rpt 18s (non-CSU)'!$H:$T,11,FALSE),0)</f>
        <v>0</v>
      </c>
      <c r="I540" s="643">
        <f>IFERROR(VLOOKUP($C540,'4. PY Ending Balances'!$C:$J,7,FALSE),0)-IFERROR(VLOOKUP($C540,'1. Rpt 18s (non-CSU)'!$H:$T,12,FALSE),0)</f>
        <v>0</v>
      </c>
      <c r="J540" s="648">
        <f>IFERROR(VLOOKUP($C540,'4. PY Ending Balances'!$C:$J,8,FALSE),0)-IFERROR(VLOOKUP($C540,'1. Rpt 18s (non-CSU)'!$H:$T,13,FALSE),0)</f>
        <v>0</v>
      </c>
    </row>
    <row r="541" spans="1:10" x14ac:dyDescent="0.2">
      <c r="A541" s="34" t="s">
        <v>525</v>
      </c>
      <c r="B541" s="35" t="s">
        <v>13</v>
      </c>
      <c r="C541" s="263" t="s">
        <v>6213</v>
      </c>
      <c r="D541" s="191">
        <f>IFERROR(VLOOKUP($C541,'4. PY Ending Balances'!$C:$J,2,FALSE),0)-IFERROR(VLOOKUP($C541,'1. Rpt 18s (non-CSU)'!$H:$T,7,FALSE),0)</f>
        <v>-1953492.65</v>
      </c>
      <c r="E541" s="191">
        <f>IFERROR(VLOOKUP($C541,'4. PY Ending Balances'!$C:$J,3,FALSE),0)-IFERROR(VLOOKUP($C541,'1. Rpt 18s (non-CSU)'!$H:$T,8,FALSE),0)</f>
        <v>0</v>
      </c>
      <c r="F541" s="191">
        <f>IFERROR(VLOOKUP($C541,'4. PY Ending Balances'!$C:$J,4,FALSE),0)-IFERROR(VLOOKUP($C541,'1. Rpt 18s (non-CSU)'!$H:$T,9,FALSE),0)</f>
        <v>0</v>
      </c>
      <c r="G541" s="192">
        <f>IFERROR(VLOOKUP($C541,'4. PY Ending Balances'!$C:$J,5,FALSE),0)-IFERROR(VLOOKUP($C541,'1. Rpt 18s (non-CSU)'!$H:$T,10,FALSE),0)</f>
        <v>-748161.72</v>
      </c>
      <c r="H541" s="643">
        <f>IFERROR(VLOOKUP($C541,'4. PY Ending Balances'!$C:$J,6,FALSE),0)-IFERROR(VLOOKUP($C541,'1. Rpt 18s (non-CSU)'!$H:$T,11,FALSE),0)</f>
        <v>0</v>
      </c>
      <c r="I541" s="643">
        <f>IFERROR(VLOOKUP($C541,'4. PY Ending Balances'!$C:$J,7,FALSE),0)-IFERROR(VLOOKUP($C541,'1. Rpt 18s (non-CSU)'!$H:$T,12,FALSE),0)</f>
        <v>0</v>
      </c>
      <c r="J541" s="648">
        <f>IFERROR(VLOOKUP($C541,'4. PY Ending Balances'!$C:$J,8,FALSE),0)-IFERROR(VLOOKUP($C541,'1. Rpt 18s (non-CSU)'!$H:$T,13,FALSE),0)</f>
        <v>-2701654.37</v>
      </c>
    </row>
    <row r="542" spans="1:10" x14ac:dyDescent="0.2">
      <c r="A542" s="276" t="s">
        <v>526</v>
      </c>
      <c r="B542" s="275" t="s">
        <v>527</v>
      </c>
      <c r="C542" s="263" t="s">
        <v>6214</v>
      </c>
      <c r="D542" s="191">
        <f>IFERROR(VLOOKUP($C542,'4. PY Ending Balances'!$C:$J,2,FALSE),0)-IFERROR(VLOOKUP($C542,'1. Rpt 18s (non-CSU)'!$H:$T,7,FALSE),0)</f>
        <v>0</v>
      </c>
      <c r="E542" s="191">
        <f>IFERROR(VLOOKUP($C542,'4. PY Ending Balances'!$C:$J,3,FALSE),0)-IFERROR(VLOOKUP($C542,'1. Rpt 18s (non-CSU)'!$H:$T,8,FALSE),0)</f>
        <v>0</v>
      </c>
      <c r="F542" s="191">
        <f>IFERROR(VLOOKUP($C542,'4. PY Ending Balances'!$C:$J,4,FALSE),0)-IFERROR(VLOOKUP($C542,'1. Rpt 18s (non-CSU)'!$H:$T,9,FALSE),0)</f>
        <v>0</v>
      </c>
      <c r="G542" s="192">
        <f>IFERROR(VLOOKUP($C542,'4. PY Ending Balances'!$C:$J,5,FALSE),0)-IFERROR(VLOOKUP($C542,'1. Rpt 18s (non-CSU)'!$H:$T,10,FALSE),0)</f>
        <v>0</v>
      </c>
      <c r="H542" s="643">
        <f>IFERROR(VLOOKUP($C542,'4. PY Ending Balances'!$C:$J,6,FALSE),0)-IFERROR(VLOOKUP($C542,'1. Rpt 18s (non-CSU)'!$H:$T,11,FALSE),0)</f>
        <v>0</v>
      </c>
      <c r="I542" s="643">
        <f>IFERROR(VLOOKUP($C542,'4. PY Ending Balances'!$C:$J,7,FALSE),0)-IFERROR(VLOOKUP($C542,'1. Rpt 18s (non-CSU)'!$H:$T,12,FALSE),0)</f>
        <v>0</v>
      </c>
      <c r="J542" s="648">
        <f>IFERROR(VLOOKUP($C542,'4. PY Ending Balances'!$C:$J,8,FALSE),0)-IFERROR(VLOOKUP($C542,'1. Rpt 18s (non-CSU)'!$H:$T,13,FALSE),0)</f>
        <v>0</v>
      </c>
    </row>
    <row r="543" spans="1:10" x14ac:dyDescent="0.2">
      <c r="A543" s="34" t="s">
        <v>528</v>
      </c>
      <c r="B543" s="35" t="s">
        <v>13</v>
      </c>
      <c r="C543" s="263" t="s">
        <v>6215</v>
      </c>
      <c r="D543" s="191">
        <f>IFERROR(VLOOKUP($C543,'4. PY Ending Balances'!$C:$J,2,FALSE),0)-IFERROR(VLOOKUP($C543,'1. Rpt 18s (non-CSU)'!$H:$T,7,FALSE),0)</f>
        <v>0</v>
      </c>
      <c r="E543" s="191">
        <f>IFERROR(VLOOKUP($C543,'4. PY Ending Balances'!$C:$J,3,FALSE),0)-IFERROR(VLOOKUP($C543,'1. Rpt 18s (non-CSU)'!$H:$T,8,FALSE),0)</f>
        <v>0</v>
      </c>
      <c r="F543" s="191">
        <f>IFERROR(VLOOKUP($C543,'4. PY Ending Balances'!$C:$J,4,FALSE),0)-IFERROR(VLOOKUP($C543,'1. Rpt 18s (non-CSU)'!$H:$T,9,FALSE),0)</f>
        <v>0</v>
      </c>
      <c r="G543" s="192">
        <f>IFERROR(VLOOKUP($C543,'4. PY Ending Balances'!$C:$J,5,FALSE),0)-IFERROR(VLOOKUP($C543,'1. Rpt 18s (non-CSU)'!$H:$T,10,FALSE),0)</f>
        <v>0</v>
      </c>
      <c r="H543" s="643">
        <f>IFERROR(VLOOKUP($C543,'4. PY Ending Balances'!$C:$J,6,FALSE),0)-IFERROR(VLOOKUP($C543,'1. Rpt 18s (non-CSU)'!$H:$T,11,FALSE),0)</f>
        <v>0</v>
      </c>
      <c r="I543" s="643">
        <f>IFERROR(VLOOKUP($C543,'4. PY Ending Balances'!$C:$J,7,FALSE),0)-IFERROR(VLOOKUP($C543,'1. Rpt 18s (non-CSU)'!$H:$T,12,FALSE),0)</f>
        <v>0</v>
      </c>
      <c r="J543" s="648">
        <f>IFERROR(VLOOKUP($C543,'4. PY Ending Balances'!$C:$J,8,FALSE),0)-IFERROR(VLOOKUP($C543,'1. Rpt 18s (non-CSU)'!$H:$T,13,FALSE),0)</f>
        <v>0</v>
      </c>
    </row>
    <row r="544" spans="1:10" x14ac:dyDescent="0.2">
      <c r="A544" s="276" t="s">
        <v>529</v>
      </c>
      <c r="B544" s="275" t="s">
        <v>13</v>
      </c>
      <c r="C544" s="263" t="s">
        <v>6216</v>
      </c>
      <c r="D544" s="191">
        <f>IFERROR(VLOOKUP($C544,'4. PY Ending Balances'!$C:$J,2,FALSE),0)-IFERROR(VLOOKUP($C544,'1. Rpt 18s (non-CSU)'!$H:$T,7,FALSE),0)</f>
        <v>0</v>
      </c>
      <c r="E544" s="191">
        <f>IFERROR(VLOOKUP($C544,'4. PY Ending Balances'!$C:$J,3,FALSE),0)-IFERROR(VLOOKUP($C544,'1. Rpt 18s (non-CSU)'!$H:$T,8,FALSE),0)</f>
        <v>0</v>
      </c>
      <c r="F544" s="191">
        <f>IFERROR(VLOOKUP($C544,'4. PY Ending Balances'!$C:$J,4,FALSE),0)-IFERROR(VLOOKUP($C544,'1. Rpt 18s (non-CSU)'!$H:$T,9,FALSE),0)</f>
        <v>0</v>
      </c>
      <c r="G544" s="192">
        <f>IFERROR(VLOOKUP($C544,'4. PY Ending Balances'!$C:$J,5,FALSE),0)-IFERROR(VLOOKUP($C544,'1. Rpt 18s (non-CSU)'!$H:$T,10,FALSE),0)</f>
        <v>0</v>
      </c>
      <c r="H544" s="643">
        <f>IFERROR(VLOOKUP($C544,'4. PY Ending Balances'!$C:$J,6,FALSE),0)-IFERROR(VLOOKUP($C544,'1. Rpt 18s (non-CSU)'!$H:$T,11,FALSE),0)</f>
        <v>0</v>
      </c>
      <c r="I544" s="643">
        <f>IFERROR(VLOOKUP($C544,'4. PY Ending Balances'!$C:$J,7,FALSE),0)-IFERROR(VLOOKUP($C544,'1. Rpt 18s (non-CSU)'!$H:$T,12,FALSE),0)</f>
        <v>0</v>
      </c>
      <c r="J544" s="648">
        <f>IFERROR(VLOOKUP($C544,'4. PY Ending Balances'!$C:$J,8,FALSE),0)-IFERROR(VLOOKUP($C544,'1. Rpt 18s (non-CSU)'!$H:$T,13,FALSE),0)</f>
        <v>0</v>
      </c>
    </row>
    <row r="545" spans="1:10" x14ac:dyDescent="0.2">
      <c r="A545" s="34" t="s">
        <v>530</v>
      </c>
      <c r="B545" s="35" t="s">
        <v>531</v>
      </c>
      <c r="C545" s="263" t="s">
        <v>6217</v>
      </c>
      <c r="D545" s="191">
        <f>IFERROR(VLOOKUP($C545,'4. PY Ending Balances'!$C:$J,2,FALSE),0)-IFERROR(VLOOKUP($C545,'1. Rpt 18s (non-CSU)'!$H:$T,7,FALSE),0)</f>
        <v>0</v>
      </c>
      <c r="E545" s="191">
        <f>IFERROR(VLOOKUP($C545,'4. PY Ending Balances'!$C:$J,3,FALSE),0)-IFERROR(VLOOKUP($C545,'1. Rpt 18s (non-CSU)'!$H:$T,8,FALSE),0)</f>
        <v>0</v>
      </c>
      <c r="F545" s="191">
        <f>IFERROR(VLOOKUP($C545,'4. PY Ending Balances'!$C:$J,4,FALSE),0)-IFERROR(VLOOKUP($C545,'1. Rpt 18s (non-CSU)'!$H:$T,9,FALSE),0)</f>
        <v>0</v>
      </c>
      <c r="G545" s="192">
        <f>IFERROR(VLOOKUP($C545,'4. PY Ending Balances'!$C:$J,5,FALSE),0)-IFERROR(VLOOKUP($C545,'1. Rpt 18s (non-CSU)'!$H:$T,10,FALSE),0)</f>
        <v>0</v>
      </c>
      <c r="H545" s="643">
        <f>IFERROR(VLOOKUP($C545,'4. PY Ending Balances'!$C:$J,6,FALSE),0)-IFERROR(VLOOKUP($C545,'1. Rpt 18s (non-CSU)'!$H:$T,11,FALSE),0)</f>
        <v>0</v>
      </c>
      <c r="I545" s="643">
        <f>IFERROR(VLOOKUP($C545,'4. PY Ending Balances'!$C:$J,7,FALSE),0)-IFERROR(VLOOKUP($C545,'1. Rpt 18s (non-CSU)'!$H:$T,12,FALSE),0)</f>
        <v>0</v>
      </c>
      <c r="J545" s="648">
        <f>IFERROR(VLOOKUP($C545,'4. PY Ending Balances'!$C:$J,8,FALSE),0)-IFERROR(VLOOKUP($C545,'1. Rpt 18s (non-CSU)'!$H:$T,13,FALSE),0)</f>
        <v>0</v>
      </c>
    </row>
    <row r="546" spans="1:10" x14ac:dyDescent="0.2">
      <c r="A546" s="276" t="s">
        <v>532</v>
      </c>
      <c r="B546" s="275" t="s">
        <v>13</v>
      </c>
      <c r="C546" s="263" t="s">
        <v>6218</v>
      </c>
      <c r="D546" s="191">
        <f>IFERROR(VLOOKUP($C546,'4. PY Ending Balances'!$C:$J,2,FALSE),0)-IFERROR(VLOOKUP($C546,'1. Rpt 18s (non-CSU)'!$H:$T,7,FALSE),0)</f>
        <v>0</v>
      </c>
      <c r="E546" s="191">
        <f>IFERROR(VLOOKUP($C546,'4. PY Ending Balances'!$C:$J,3,FALSE),0)-IFERROR(VLOOKUP($C546,'1. Rpt 18s (non-CSU)'!$H:$T,8,FALSE),0)</f>
        <v>0</v>
      </c>
      <c r="F546" s="191">
        <f>IFERROR(VLOOKUP($C546,'4. PY Ending Balances'!$C:$J,4,FALSE),0)-IFERROR(VLOOKUP($C546,'1. Rpt 18s (non-CSU)'!$H:$T,9,FALSE),0)</f>
        <v>0</v>
      </c>
      <c r="G546" s="192">
        <f>IFERROR(VLOOKUP($C546,'4. PY Ending Balances'!$C:$J,5,FALSE),0)-IFERROR(VLOOKUP($C546,'1. Rpt 18s (non-CSU)'!$H:$T,10,FALSE),0)</f>
        <v>0</v>
      </c>
      <c r="H546" s="643">
        <f>IFERROR(VLOOKUP($C546,'4. PY Ending Balances'!$C:$J,6,FALSE),0)-IFERROR(VLOOKUP($C546,'1. Rpt 18s (non-CSU)'!$H:$T,11,FALSE),0)</f>
        <v>0</v>
      </c>
      <c r="I546" s="643">
        <f>IFERROR(VLOOKUP($C546,'4. PY Ending Balances'!$C:$J,7,FALSE),0)-IFERROR(VLOOKUP($C546,'1. Rpt 18s (non-CSU)'!$H:$T,12,FALSE),0)</f>
        <v>0</v>
      </c>
      <c r="J546" s="648">
        <f>IFERROR(VLOOKUP($C546,'4. PY Ending Balances'!$C:$J,8,FALSE),0)-IFERROR(VLOOKUP($C546,'1. Rpt 18s (non-CSU)'!$H:$T,13,FALSE),0)</f>
        <v>0</v>
      </c>
    </row>
    <row r="547" spans="1:10" x14ac:dyDescent="0.2">
      <c r="A547" s="34" t="s">
        <v>533</v>
      </c>
      <c r="B547" s="35" t="s">
        <v>13</v>
      </c>
      <c r="C547" s="263" t="s">
        <v>6219</v>
      </c>
      <c r="D547" s="191">
        <f>IFERROR(VLOOKUP($C547,'4. PY Ending Balances'!$C:$J,2,FALSE),0)-IFERROR(VLOOKUP($C547,'1. Rpt 18s (non-CSU)'!$H:$T,7,FALSE),0)</f>
        <v>0</v>
      </c>
      <c r="E547" s="191">
        <f>IFERROR(VLOOKUP($C547,'4. PY Ending Balances'!$C:$J,3,FALSE),0)-IFERROR(VLOOKUP($C547,'1. Rpt 18s (non-CSU)'!$H:$T,8,FALSE),0)</f>
        <v>0</v>
      </c>
      <c r="F547" s="191">
        <f>IFERROR(VLOOKUP($C547,'4. PY Ending Balances'!$C:$J,4,FALSE),0)-IFERROR(VLOOKUP($C547,'1. Rpt 18s (non-CSU)'!$H:$T,9,FALSE),0)</f>
        <v>0</v>
      </c>
      <c r="G547" s="192">
        <f>IFERROR(VLOOKUP($C547,'4. PY Ending Balances'!$C:$J,5,FALSE),0)-IFERROR(VLOOKUP($C547,'1. Rpt 18s (non-CSU)'!$H:$T,10,FALSE),0)</f>
        <v>0</v>
      </c>
      <c r="H547" s="643">
        <f>IFERROR(VLOOKUP($C547,'4. PY Ending Balances'!$C:$J,6,FALSE),0)-IFERROR(VLOOKUP($C547,'1. Rpt 18s (non-CSU)'!$H:$T,11,FALSE),0)</f>
        <v>0</v>
      </c>
      <c r="I547" s="643">
        <f>IFERROR(VLOOKUP($C547,'4. PY Ending Balances'!$C:$J,7,FALSE),0)-IFERROR(VLOOKUP($C547,'1. Rpt 18s (non-CSU)'!$H:$T,12,FALSE),0)</f>
        <v>0</v>
      </c>
      <c r="J547" s="648">
        <f>IFERROR(VLOOKUP($C547,'4. PY Ending Balances'!$C:$J,8,FALSE),0)-IFERROR(VLOOKUP($C547,'1. Rpt 18s (non-CSU)'!$H:$T,13,FALSE),0)</f>
        <v>0</v>
      </c>
    </row>
    <row r="548" spans="1:10" x14ac:dyDescent="0.2">
      <c r="A548" s="276" t="s">
        <v>534</v>
      </c>
      <c r="B548" s="275" t="s">
        <v>13</v>
      </c>
      <c r="C548" s="263" t="s">
        <v>6220</v>
      </c>
      <c r="D548" s="191">
        <f>IFERROR(VLOOKUP($C548,'4. PY Ending Balances'!$C:$J,2,FALSE),0)-IFERROR(VLOOKUP($C548,'1. Rpt 18s (non-CSU)'!$H:$T,7,FALSE),0)</f>
        <v>0</v>
      </c>
      <c r="E548" s="191">
        <f>IFERROR(VLOOKUP($C548,'4. PY Ending Balances'!$C:$J,3,FALSE),0)-IFERROR(VLOOKUP($C548,'1. Rpt 18s (non-CSU)'!$H:$T,8,FALSE),0)</f>
        <v>0</v>
      </c>
      <c r="F548" s="191">
        <f>IFERROR(VLOOKUP($C548,'4. PY Ending Balances'!$C:$J,4,FALSE),0)-IFERROR(VLOOKUP($C548,'1. Rpt 18s (non-CSU)'!$H:$T,9,FALSE),0)</f>
        <v>0</v>
      </c>
      <c r="G548" s="192">
        <f>IFERROR(VLOOKUP($C548,'4. PY Ending Balances'!$C:$J,5,FALSE),0)-IFERROR(VLOOKUP($C548,'1. Rpt 18s (non-CSU)'!$H:$T,10,FALSE),0)</f>
        <v>0</v>
      </c>
      <c r="H548" s="643">
        <f>IFERROR(VLOOKUP($C548,'4. PY Ending Balances'!$C:$J,6,FALSE),0)-IFERROR(VLOOKUP($C548,'1. Rpt 18s (non-CSU)'!$H:$T,11,FALSE),0)</f>
        <v>0</v>
      </c>
      <c r="I548" s="643">
        <f>IFERROR(VLOOKUP($C548,'4. PY Ending Balances'!$C:$J,7,FALSE),0)-IFERROR(VLOOKUP($C548,'1. Rpt 18s (non-CSU)'!$H:$T,12,FALSE),0)</f>
        <v>0</v>
      </c>
      <c r="J548" s="648">
        <f>IFERROR(VLOOKUP($C548,'4. PY Ending Balances'!$C:$J,8,FALSE),0)-IFERROR(VLOOKUP($C548,'1. Rpt 18s (non-CSU)'!$H:$T,13,FALSE),0)</f>
        <v>0</v>
      </c>
    </row>
    <row r="549" spans="1:10" x14ac:dyDescent="0.2">
      <c r="A549" s="34" t="s">
        <v>535</v>
      </c>
      <c r="B549" s="35" t="s">
        <v>13</v>
      </c>
      <c r="C549" s="263" t="s">
        <v>6221</v>
      </c>
      <c r="D549" s="191">
        <f>IFERROR(VLOOKUP($C549,'4. PY Ending Balances'!$C:$J,2,FALSE),0)-IFERROR(VLOOKUP($C549,'1. Rpt 18s (non-CSU)'!$H:$T,7,FALSE),0)</f>
        <v>0</v>
      </c>
      <c r="E549" s="191">
        <f>IFERROR(VLOOKUP($C549,'4. PY Ending Balances'!$C:$J,3,FALSE),0)-IFERROR(VLOOKUP($C549,'1. Rpt 18s (non-CSU)'!$H:$T,8,FALSE),0)</f>
        <v>0</v>
      </c>
      <c r="F549" s="191">
        <f>IFERROR(VLOOKUP($C549,'4. PY Ending Balances'!$C:$J,4,FALSE),0)-IFERROR(VLOOKUP($C549,'1. Rpt 18s (non-CSU)'!$H:$T,9,FALSE),0)</f>
        <v>0</v>
      </c>
      <c r="G549" s="192">
        <f>IFERROR(VLOOKUP($C549,'4. PY Ending Balances'!$C:$J,5,FALSE),0)-IFERROR(VLOOKUP($C549,'1. Rpt 18s (non-CSU)'!$H:$T,10,FALSE),0)</f>
        <v>0</v>
      </c>
      <c r="H549" s="643">
        <f>IFERROR(VLOOKUP($C549,'4. PY Ending Balances'!$C:$J,6,FALSE),0)-IFERROR(VLOOKUP($C549,'1. Rpt 18s (non-CSU)'!$H:$T,11,FALSE),0)</f>
        <v>0</v>
      </c>
      <c r="I549" s="643">
        <f>IFERROR(VLOOKUP($C549,'4. PY Ending Balances'!$C:$J,7,FALSE),0)-IFERROR(VLOOKUP($C549,'1. Rpt 18s (non-CSU)'!$H:$T,12,FALSE),0)</f>
        <v>0</v>
      </c>
      <c r="J549" s="648">
        <f>IFERROR(VLOOKUP($C549,'4. PY Ending Balances'!$C:$J,8,FALSE),0)-IFERROR(VLOOKUP($C549,'1. Rpt 18s (non-CSU)'!$H:$T,13,FALSE),0)</f>
        <v>0</v>
      </c>
    </row>
    <row r="550" spans="1:10" x14ac:dyDescent="0.2">
      <c r="A550" s="276" t="s">
        <v>537</v>
      </c>
      <c r="B550" s="275" t="s">
        <v>13</v>
      </c>
      <c r="C550" s="263" t="s">
        <v>6222</v>
      </c>
      <c r="D550" s="191">
        <f>IFERROR(VLOOKUP($C550,'4. PY Ending Balances'!$C:$J,2,FALSE),0)-IFERROR(VLOOKUP($C550,'1. Rpt 18s (non-CSU)'!$H:$T,7,FALSE),0)</f>
        <v>0</v>
      </c>
      <c r="E550" s="191">
        <f>IFERROR(VLOOKUP($C550,'4. PY Ending Balances'!$C:$J,3,FALSE),0)-IFERROR(VLOOKUP($C550,'1. Rpt 18s (non-CSU)'!$H:$T,8,FALSE),0)</f>
        <v>0</v>
      </c>
      <c r="F550" s="191">
        <f>IFERROR(VLOOKUP($C550,'4. PY Ending Balances'!$C:$J,4,FALSE),0)-IFERROR(VLOOKUP($C550,'1. Rpt 18s (non-CSU)'!$H:$T,9,FALSE),0)</f>
        <v>0</v>
      </c>
      <c r="G550" s="192">
        <f>IFERROR(VLOOKUP($C550,'4. PY Ending Balances'!$C:$J,5,FALSE),0)-IFERROR(VLOOKUP($C550,'1. Rpt 18s (non-CSU)'!$H:$T,10,FALSE),0)</f>
        <v>0</v>
      </c>
      <c r="H550" s="643">
        <f>IFERROR(VLOOKUP($C550,'4. PY Ending Balances'!$C:$J,6,FALSE),0)-IFERROR(VLOOKUP($C550,'1. Rpt 18s (non-CSU)'!$H:$T,11,FALSE),0)</f>
        <v>0</v>
      </c>
      <c r="I550" s="643">
        <f>IFERROR(VLOOKUP($C550,'4. PY Ending Balances'!$C:$J,7,FALSE),0)-IFERROR(VLOOKUP($C550,'1. Rpt 18s (non-CSU)'!$H:$T,12,FALSE),0)</f>
        <v>0</v>
      </c>
      <c r="J550" s="648">
        <f>IFERROR(VLOOKUP($C550,'4. PY Ending Balances'!$C:$J,8,FALSE),0)-IFERROR(VLOOKUP($C550,'1. Rpt 18s (non-CSU)'!$H:$T,13,FALSE),0)</f>
        <v>0</v>
      </c>
    </row>
    <row r="551" spans="1:10" x14ac:dyDescent="0.2">
      <c r="A551" s="34" t="s">
        <v>537</v>
      </c>
      <c r="B551" s="35" t="s">
        <v>538</v>
      </c>
      <c r="C551" s="263" t="s">
        <v>6223</v>
      </c>
      <c r="D551" s="191">
        <f>IFERROR(VLOOKUP($C551,'4. PY Ending Balances'!$C:$J,2,FALSE),0)-IFERROR(VLOOKUP($C551,'1. Rpt 18s (non-CSU)'!$H:$T,7,FALSE),0)</f>
        <v>0</v>
      </c>
      <c r="E551" s="191">
        <f>IFERROR(VLOOKUP($C551,'4. PY Ending Balances'!$C:$J,3,FALSE),0)-IFERROR(VLOOKUP($C551,'1. Rpt 18s (non-CSU)'!$H:$T,8,FALSE),0)</f>
        <v>0</v>
      </c>
      <c r="F551" s="191">
        <f>IFERROR(VLOOKUP($C551,'4. PY Ending Balances'!$C:$J,4,FALSE),0)-IFERROR(VLOOKUP($C551,'1. Rpt 18s (non-CSU)'!$H:$T,9,FALSE),0)</f>
        <v>0</v>
      </c>
      <c r="G551" s="192">
        <f>IFERROR(VLOOKUP($C551,'4. PY Ending Balances'!$C:$J,5,FALSE),0)-IFERROR(VLOOKUP($C551,'1. Rpt 18s (non-CSU)'!$H:$T,10,FALSE),0)</f>
        <v>0</v>
      </c>
      <c r="H551" s="643">
        <f>IFERROR(VLOOKUP($C551,'4. PY Ending Balances'!$C:$J,6,FALSE),0)-IFERROR(VLOOKUP($C551,'1. Rpt 18s (non-CSU)'!$H:$T,11,FALSE),0)</f>
        <v>0</v>
      </c>
      <c r="I551" s="643">
        <f>IFERROR(VLOOKUP($C551,'4. PY Ending Balances'!$C:$J,7,FALSE),0)-IFERROR(VLOOKUP($C551,'1. Rpt 18s (non-CSU)'!$H:$T,12,FALSE),0)</f>
        <v>0</v>
      </c>
      <c r="J551" s="648">
        <f>IFERROR(VLOOKUP($C551,'4. PY Ending Balances'!$C:$J,8,FALSE),0)-IFERROR(VLOOKUP($C551,'1. Rpt 18s (non-CSU)'!$H:$T,13,FALSE),0)</f>
        <v>0</v>
      </c>
    </row>
    <row r="552" spans="1:10" x14ac:dyDescent="0.2">
      <c r="A552" s="276" t="s">
        <v>537</v>
      </c>
      <c r="B552" s="275" t="s">
        <v>539</v>
      </c>
      <c r="C552" s="263" t="s">
        <v>6224</v>
      </c>
      <c r="D552" s="191">
        <f>IFERROR(VLOOKUP($C552,'4. PY Ending Balances'!$C:$J,2,FALSE),0)-IFERROR(VLOOKUP($C552,'1. Rpt 18s (non-CSU)'!$H:$T,7,FALSE),0)</f>
        <v>0</v>
      </c>
      <c r="E552" s="191">
        <f>IFERROR(VLOOKUP($C552,'4. PY Ending Balances'!$C:$J,3,FALSE),0)-IFERROR(VLOOKUP($C552,'1. Rpt 18s (non-CSU)'!$H:$T,8,FALSE),0)</f>
        <v>0</v>
      </c>
      <c r="F552" s="191">
        <f>IFERROR(VLOOKUP($C552,'4. PY Ending Balances'!$C:$J,4,FALSE),0)-IFERROR(VLOOKUP($C552,'1. Rpt 18s (non-CSU)'!$H:$T,9,FALSE),0)</f>
        <v>0</v>
      </c>
      <c r="G552" s="192">
        <f>IFERROR(VLOOKUP($C552,'4. PY Ending Balances'!$C:$J,5,FALSE),0)-IFERROR(VLOOKUP($C552,'1. Rpt 18s (non-CSU)'!$H:$T,10,FALSE),0)</f>
        <v>0</v>
      </c>
      <c r="H552" s="643">
        <f>IFERROR(VLOOKUP($C552,'4. PY Ending Balances'!$C:$J,6,FALSE),0)-IFERROR(VLOOKUP($C552,'1. Rpt 18s (non-CSU)'!$H:$T,11,FALSE),0)</f>
        <v>0</v>
      </c>
      <c r="I552" s="643">
        <f>IFERROR(VLOOKUP($C552,'4. PY Ending Balances'!$C:$J,7,FALSE),0)-IFERROR(VLOOKUP($C552,'1. Rpt 18s (non-CSU)'!$H:$T,12,FALSE),0)</f>
        <v>0</v>
      </c>
      <c r="J552" s="648">
        <f>IFERROR(VLOOKUP($C552,'4. PY Ending Balances'!$C:$J,8,FALSE),0)-IFERROR(VLOOKUP($C552,'1. Rpt 18s (non-CSU)'!$H:$T,13,FALSE),0)</f>
        <v>0</v>
      </c>
    </row>
    <row r="553" spans="1:10" x14ac:dyDescent="0.2">
      <c r="A553" s="34" t="s">
        <v>537</v>
      </c>
      <c r="B553" s="35" t="s">
        <v>63</v>
      </c>
      <c r="C553" s="263" t="s">
        <v>6225</v>
      </c>
      <c r="D553" s="191">
        <f>IFERROR(VLOOKUP($C553,'4. PY Ending Balances'!$C:$J,2,FALSE),0)-IFERROR(VLOOKUP($C553,'1. Rpt 18s (non-CSU)'!$H:$T,7,FALSE),0)</f>
        <v>0</v>
      </c>
      <c r="E553" s="191">
        <f>IFERROR(VLOOKUP($C553,'4. PY Ending Balances'!$C:$J,3,FALSE),0)-IFERROR(VLOOKUP($C553,'1. Rpt 18s (non-CSU)'!$H:$T,8,FALSE),0)</f>
        <v>0</v>
      </c>
      <c r="F553" s="191">
        <f>IFERROR(VLOOKUP($C553,'4. PY Ending Balances'!$C:$J,4,FALSE),0)-IFERROR(VLOOKUP($C553,'1. Rpt 18s (non-CSU)'!$H:$T,9,FALSE),0)</f>
        <v>0</v>
      </c>
      <c r="G553" s="192">
        <f>IFERROR(VLOOKUP($C553,'4. PY Ending Balances'!$C:$J,5,FALSE),0)-IFERROR(VLOOKUP($C553,'1. Rpt 18s (non-CSU)'!$H:$T,10,FALSE),0)</f>
        <v>0</v>
      </c>
      <c r="H553" s="643">
        <f>IFERROR(VLOOKUP($C553,'4. PY Ending Balances'!$C:$J,6,FALSE),0)-IFERROR(VLOOKUP($C553,'1. Rpt 18s (non-CSU)'!$H:$T,11,FALSE),0)</f>
        <v>0</v>
      </c>
      <c r="I553" s="643">
        <f>IFERROR(VLOOKUP($C553,'4. PY Ending Balances'!$C:$J,7,FALSE),0)-IFERROR(VLOOKUP($C553,'1. Rpt 18s (non-CSU)'!$H:$T,12,FALSE),0)</f>
        <v>0</v>
      </c>
      <c r="J553" s="648">
        <f>IFERROR(VLOOKUP($C553,'4. PY Ending Balances'!$C:$J,8,FALSE),0)-IFERROR(VLOOKUP($C553,'1. Rpt 18s (non-CSU)'!$H:$T,13,FALSE),0)</f>
        <v>0</v>
      </c>
    </row>
    <row r="554" spans="1:10" x14ac:dyDescent="0.2">
      <c r="A554" s="621" t="s">
        <v>537</v>
      </c>
      <c r="B554" s="622" t="s">
        <v>540</v>
      </c>
      <c r="C554" s="263" t="s">
        <v>6226</v>
      </c>
      <c r="D554" s="616">
        <f>IFERROR(VLOOKUP($C554,'4. PY Ending Balances'!$C:$J,2,FALSE),0)-IFERROR(VLOOKUP($C554,'1. Rpt 18s (non-CSU)'!$H:$T,7,FALSE),0)</f>
        <v>0</v>
      </c>
      <c r="E554" s="616">
        <f>IFERROR(VLOOKUP($C554,'4. PY Ending Balances'!$C:$J,3,FALSE),0)-IFERROR(VLOOKUP($C554,'1. Rpt 18s (non-CSU)'!$H:$T,8,FALSE),0)</f>
        <v>0</v>
      </c>
      <c r="F554" s="616">
        <f>IFERROR(VLOOKUP($C554,'4. PY Ending Balances'!$C:$J,4,FALSE),0)-IFERROR(VLOOKUP($C554,'1. Rpt 18s (non-CSU)'!$H:$T,9,FALSE),0)</f>
        <v>0</v>
      </c>
      <c r="G554" s="644">
        <f>IFERROR(VLOOKUP($C554,'4. PY Ending Balances'!$C:$J,5,FALSE),0)-IFERROR(VLOOKUP($C554,'1. Rpt 18s (non-CSU)'!$H:$T,10,FALSE),0)</f>
        <v>0</v>
      </c>
      <c r="H554" s="643">
        <f>IFERROR(VLOOKUP($C554,'4. PY Ending Balances'!$C:$J,6,FALSE),0)-IFERROR(VLOOKUP($C554,'1. Rpt 18s (non-CSU)'!$H:$T,11,FALSE),0)</f>
        <v>0</v>
      </c>
      <c r="I554" s="643">
        <f>IFERROR(VLOOKUP($C554,'4. PY Ending Balances'!$C:$J,7,FALSE),0)-IFERROR(VLOOKUP($C554,'1. Rpt 18s (non-CSU)'!$H:$T,12,FALSE),0)</f>
        <v>0</v>
      </c>
      <c r="J554" s="648">
        <f>IFERROR(VLOOKUP($C554,'4. PY Ending Balances'!$C:$J,8,FALSE),0)-IFERROR(VLOOKUP($C554,'1. Rpt 18s (non-CSU)'!$H:$T,13,FALSE),0)</f>
        <v>0</v>
      </c>
    </row>
    <row r="555" spans="1:10" ht="13.5" thickBot="1" x14ac:dyDescent="0.25">
      <c r="A555" s="623"/>
      <c r="B555" s="623"/>
      <c r="C555" s="624" t="s">
        <v>648</v>
      </c>
      <c r="D555" s="617">
        <f>SUM(D10:D554)</f>
        <v>-1953492.65</v>
      </c>
      <c r="E555" s="617">
        <f>SUM(E10:E554)</f>
        <v>-159391445.81</v>
      </c>
      <c r="F555" s="617">
        <f>SUM(F10:F554)</f>
        <v>0</v>
      </c>
      <c r="G555" s="617">
        <f t="shared" ref="G555:I555" si="0">SUM(G10:G554)</f>
        <v>-6521419.1500000004</v>
      </c>
      <c r="H555" s="617">
        <f t="shared" si="0"/>
        <v>0</v>
      </c>
      <c r="I555" s="617">
        <f t="shared" si="0"/>
        <v>0</v>
      </c>
      <c r="J555" s="649">
        <f>SUM(J10:J554)</f>
        <v>-167866357.61000001</v>
      </c>
    </row>
    <row r="556" spans="1:10" ht="13.5" thickTop="1" x14ac:dyDescent="0.2">
      <c r="A556"/>
      <c r="B556"/>
      <c r="C556" s="57"/>
    </row>
    <row r="557" spans="1:10" x14ac:dyDescent="0.2">
      <c r="A557"/>
      <c r="B557"/>
      <c r="C557" s="57"/>
    </row>
    <row r="558" spans="1:10" x14ac:dyDescent="0.2">
      <c r="A558"/>
      <c r="B558"/>
      <c r="C558" s="57"/>
    </row>
    <row r="559" spans="1:10" x14ac:dyDescent="0.2">
      <c r="A559"/>
      <c r="B559"/>
      <c r="C559" s="57"/>
    </row>
    <row r="560" spans="1:10" x14ac:dyDescent="0.2">
      <c r="A560"/>
      <c r="B560"/>
      <c r="C560" s="57"/>
    </row>
    <row r="561" spans="1:3" x14ac:dyDescent="0.2">
      <c r="A561"/>
      <c r="B561"/>
      <c r="C561" s="57"/>
    </row>
    <row r="562" spans="1:3" x14ac:dyDescent="0.2">
      <c r="A562"/>
      <c r="B562"/>
      <c r="C562" s="57"/>
    </row>
    <row r="563" spans="1:3" x14ac:dyDescent="0.2">
      <c r="A563"/>
      <c r="B563"/>
      <c r="C563" s="57"/>
    </row>
    <row r="564" spans="1:3" x14ac:dyDescent="0.2">
      <c r="A564"/>
      <c r="B564"/>
      <c r="C564" s="57"/>
    </row>
    <row r="565" spans="1:3" x14ac:dyDescent="0.2">
      <c r="A565"/>
      <c r="B565"/>
      <c r="C565" s="57"/>
    </row>
    <row r="566" spans="1:3" x14ac:dyDescent="0.2">
      <c r="A566"/>
      <c r="B566"/>
      <c r="C566" s="57"/>
    </row>
    <row r="567" spans="1:3" x14ac:dyDescent="0.2">
      <c r="A567"/>
      <c r="B567"/>
      <c r="C567" s="57"/>
    </row>
    <row r="568" spans="1:3" x14ac:dyDescent="0.2">
      <c r="A568"/>
      <c r="B568"/>
      <c r="C568" s="57"/>
    </row>
    <row r="569" spans="1:3" x14ac:dyDescent="0.2">
      <c r="A569"/>
      <c r="B569"/>
      <c r="C569" s="57"/>
    </row>
    <row r="570" spans="1:3" x14ac:dyDescent="0.2">
      <c r="A570"/>
      <c r="B570"/>
      <c r="C570" s="57"/>
    </row>
    <row r="571" spans="1:3" x14ac:dyDescent="0.2">
      <c r="A571"/>
      <c r="B571"/>
      <c r="C571" s="57"/>
    </row>
    <row r="572" spans="1:3" x14ac:dyDescent="0.2">
      <c r="A572"/>
      <c r="B572"/>
      <c r="C572" s="57"/>
    </row>
    <row r="573" spans="1:3" x14ac:dyDescent="0.2">
      <c r="A573"/>
      <c r="B573"/>
      <c r="C573" s="57"/>
    </row>
    <row r="574" spans="1:3" x14ac:dyDescent="0.2">
      <c r="A574"/>
      <c r="B574"/>
      <c r="C574" s="57"/>
    </row>
    <row r="575" spans="1:3" x14ac:dyDescent="0.2">
      <c r="A575"/>
      <c r="B575"/>
      <c r="C575" s="57"/>
    </row>
    <row r="576" spans="1:3" x14ac:dyDescent="0.2">
      <c r="A576"/>
      <c r="B576"/>
      <c r="C576" s="57"/>
    </row>
    <row r="577" spans="1:3" x14ac:dyDescent="0.2">
      <c r="A577"/>
      <c r="B577"/>
      <c r="C577" s="57"/>
    </row>
    <row r="578" spans="1:3" x14ac:dyDescent="0.2">
      <c r="A578"/>
      <c r="B578"/>
      <c r="C578" s="57"/>
    </row>
    <row r="579" spans="1:3" x14ac:dyDescent="0.2">
      <c r="A579"/>
      <c r="B579"/>
      <c r="C579" s="57"/>
    </row>
    <row r="580" spans="1:3" x14ac:dyDescent="0.2">
      <c r="A580"/>
      <c r="B580"/>
      <c r="C580" s="57"/>
    </row>
    <row r="581" spans="1:3" x14ac:dyDescent="0.2">
      <c r="A581"/>
      <c r="B581"/>
      <c r="C581" s="57"/>
    </row>
    <row r="582" spans="1:3" x14ac:dyDescent="0.2">
      <c r="A582"/>
      <c r="B582"/>
      <c r="C582" s="57"/>
    </row>
    <row r="583" spans="1:3" x14ac:dyDescent="0.2">
      <c r="A583"/>
      <c r="B583"/>
      <c r="C583" s="57"/>
    </row>
    <row r="584" spans="1:3" x14ac:dyDescent="0.2">
      <c r="A584"/>
      <c r="B584"/>
      <c r="C584" s="57"/>
    </row>
    <row r="585" spans="1:3" x14ac:dyDescent="0.2">
      <c r="A585"/>
      <c r="B585"/>
      <c r="C585" s="57"/>
    </row>
    <row r="586" spans="1:3" x14ac:dyDescent="0.2">
      <c r="A586"/>
      <c r="B586"/>
      <c r="C586" s="57"/>
    </row>
    <row r="587" spans="1:3" x14ac:dyDescent="0.2">
      <c r="A587"/>
      <c r="B587"/>
      <c r="C587" s="57"/>
    </row>
    <row r="588" spans="1:3" x14ac:dyDescent="0.2">
      <c r="A588"/>
      <c r="B588"/>
      <c r="C588" s="57"/>
    </row>
    <row r="589" spans="1:3" x14ac:dyDescent="0.2">
      <c r="A589"/>
      <c r="B589"/>
      <c r="C589" s="57"/>
    </row>
    <row r="590" spans="1:3" x14ac:dyDescent="0.2">
      <c r="A590"/>
      <c r="B590"/>
      <c r="C590" s="57"/>
    </row>
    <row r="591" spans="1:3" x14ac:dyDescent="0.2">
      <c r="A591"/>
      <c r="B591"/>
      <c r="C591" s="57"/>
    </row>
    <row r="592" spans="1:3" x14ac:dyDescent="0.2">
      <c r="A592"/>
      <c r="B592"/>
      <c r="C592" s="57"/>
    </row>
    <row r="593" spans="1:3" x14ac:dyDescent="0.2">
      <c r="A593"/>
      <c r="B593"/>
      <c r="C593" s="57"/>
    </row>
    <row r="594" spans="1:3" x14ac:dyDescent="0.2">
      <c r="A594"/>
      <c r="B594"/>
      <c r="C594" s="57"/>
    </row>
    <row r="595" spans="1:3" x14ac:dyDescent="0.2">
      <c r="A595"/>
      <c r="B595"/>
      <c r="C595" s="57"/>
    </row>
    <row r="596" spans="1:3" x14ac:dyDescent="0.2">
      <c r="A596"/>
      <c r="B596"/>
      <c r="C596" s="57"/>
    </row>
    <row r="597" spans="1:3" x14ac:dyDescent="0.2">
      <c r="A597"/>
      <c r="B597"/>
      <c r="C597" s="57"/>
    </row>
    <row r="598" spans="1:3" x14ac:dyDescent="0.2">
      <c r="A598"/>
      <c r="B598"/>
      <c r="C598" s="57"/>
    </row>
    <row r="599" spans="1:3" x14ac:dyDescent="0.2">
      <c r="A599"/>
      <c r="B599"/>
      <c r="C599" s="57"/>
    </row>
    <row r="600" spans="1:3" x14ac:dyDescent="0.2">
      <c r="A600"/>
      <c r="B600"/>
      <c r="C600" s="57"/>
    </row>
    <row r="601" spans="1:3" x14ac:dyDescent="0.2">
      <c r="A601"/>
      <c r="B601"/>
      <c r="C601" s="57"/>
    </row>
    <row r="602" spans="1:3" x14ac:dyDescent="0.2">
      <c r="A602"/>
      <c r="B602"/>
      <c r="C602" s="57"/>
    </row>
    <row r="603" spans="1:3" x14ac:dyDescent="0.2">
      <c r="A603"/>
      <c r="B603"/>
      <c r="C603" s="57"/>
    </row>
    <row r="604" spans="1:3" x14ac:dyDescent="0.2">
      <c r="A604"/>
      <c r="B604"/>
      <c r="C604" s="57"/>
    </row>
    <row r="605" spans="1:3" x14ac:dyDescent="0.2">
      <c r="A605"/>
      <c r="B605"/>
      <c r="C605" s="57"/>
    </row>
    <row r="606" spans="1:3" x14ac:dyDescent="0.2">
      <c r="A606"/>
      <c r="B606"/>
      <c r="C606" s="57"/>
    </row>
    <row r="607" spans="1:3" x14ac:dyDescent="0.2">
      <c r="A607"/>
      <c r="B607"/>
      <c r="C607" s="57"/>
    </row>
    <row r="608" spans="1:3" x14ac:dyDescent="0.2">
      <c r="A608"/>
      <c r="B608"/>
      <c r="C608" s="57"/>
    </row>
    <row r="609" spans="1:3" x14ac:dyDescent="0.2">
      <c r="A609"/>
      <c r="B609"/>
      <c r="C609" s="57"/>
    </row>
    <row r="610" spans="1:3" x14ac:dyDescent="0.2">
      <c r="A610"/>
      <c r="B610"/>
      <c r="C610" s="57"/>
    </row>
    <row r="611" spans="1:3" x14ac:dyDescent="0.2">
      <c r="A611"/>
      <c r="B611"/>
      <c r="C611" s="57"/>
    </row>
    <row r="612" spans="1:3" x14ac:dyDescent="0.2">
      <c r="A612"/>
      <c r="B612"/>
      <c r="C612" s="57"/>
    </row>
    <row r="613" spans="1:3" x14ac:dyDescent="0.2">
      <c r="A613"/>
      <c r="B613"/>
      <c r="C613" s="57"/>
    </row>
    <row r="614" spans="1:3" x14ac:dyDescent="0.2">
      <c r="A614"/>
      <c r="B614"/>
      <c r="C614" s="57"/>
    </row>
    <row r="615" spans="1:3" x14ac:dyDescent="0.2">
      <c r="A615"/>
      <c r="B615"/>
      <c r="C615" s="57"/>
    </row>
    <row r="616" spans="1:3" x14ac:dyDescent="0.2">
      <c r="A616"/>
      <c r="B616"/>
      <c r="C616" s="57"/>
    </row>
    <row r="617" spans="1:3" x14ac:dyDescent="0.2">
      <c r="A617"/>
      <c r="B617"/>
      <c r="C617" s="57"/>
    </row>
    <row r="618" spans="1:3" x14ac:dyDescent="0.2">
      <c r="A618"/>
      <c r="B618"/>
      <c r="C618" s="57"/>
    </row>
    <row r="619" spans="1:3" x14ac:dyDescent="0.2">
      <c r="A619"/>
      <c r="B619"/>
      <c r="C619" s="57"/>
    </row>
    <row r="620" spans="1:3" x14ac:dyDescent="0.2">
      <c r="A620"/>
      <c r="B620"/>
      <c r="C620" s="57"/>
    </row>
    <row r="621" spans="1:3" x14ac:dyDescent="0.2">
      <c r="A621"/>
      <c r="B621"/>
      <c r="C621" s="57"/>
    </row>
    <row r="622" spans="1:3" x14ac:dyDescent="0.2">
      <c r="A622"/>
      <c r="B622"/>
      <c r="C622" s="57"/>
    </row>
    <row r="623" spans="1:3" x14ac:dyDescent="0.2">
      <c r="A623"/>
      <c r="B623"/>
      <c r="C623" s="57"/>
    </row>
    <row r="624" spans="1:3" x14ac:dyDescent="0.2">
      <c r="A624"/>
      <c r="B624"/>
      <c r="C624" s="57"/>
    </row>
    <row r="625" spans="1:3" x14ac:dyDescent="0.2">
      <c r="A625"/>
      <c r="B625"/>
      <c r="C625" s="57"/>
    </row>
    <row r="626" spans="1:3" x14ac:dyDescent="0.2">
      <c r="A626"/>
      <c r="B626"/>
      <c r="C626" s="57"/>
    </row>
    <row r="627" spans="1:3" x14ac:dyDescent="0.2">
      <c r="A627"/>
      <c r="B627"/>
      <c r="C627" s="57"/>
    </row>
    <row r="628" spans="1:3" x14ac:dyDescent="0.2">
      <c r="A628"/>
      <c r="B628"/>
      <c r="C628" s="57"/>
    </row>
    <row r="629" spans="1:3" x14ac:dyDescent="0.2">
      <c r="A629"/>
      <c r="B629"/>
      <c r="C629" s="57"/>
    </row>
    <row r="630" spans="1:3" x14ac:dyDescent="0.2">
      <c r="A630"/>
      <c r="B630"/>
      <c r="C630" s="57"/>
    </row>
    <row r="631" spans="1:3" x14ac:dyDescent="0.2">
      <c r="A631"/>
      <c r="B631"/>
      <c r="C631" s="57"/>
    </row>
    <row r="632" spans="1:3" x14ac:dyDescent="0.2">
      <c r="A632"/>
      <c r="B632"/>
      <c r="C632" s="57"/>
    </row>
    <row r="633" spans="1:3" x14ac:dyDescent="0.2">
      <c r="A633"/>
      <c r="B633"/>
      <c r="C633" s="57"/>
    </row>
    <row r="634" spans="1:3" x14ac:dyDescent="0.2">
      <c r="A634"/>
      <c r="B634"/>
      <c r="C634" s="57"/>
    </row>
    <row r="635" spans="1:3" x14ac:dyDescent="0.2">
      <c r="A635"/>
      <c r="B635"/>
      <c r="C635" s="57"/>
    </row>
    <row r="636" spans="1:3" x14ac:dyDescent="0.2">
      <c r="A636"/>
      <c r="B636"/>
      <c r="C636" s="57"/>
    </row>
    <row r="637" spans="1:3" x14ac:dyDescent="0.2">
      <c r="A637"/>
      <c r="B637"/>
      <c r="C637" s="57"/>
    </row>
    <row r="638" spans="1:3" x14ac:dyDescent="0.2">
      <c r="A638"/>
      <c r="B638"/>
      <c r="C638" s="57"/>
    </row>
    <row r="639" spans="1:3" x14ac:dyDescent="0.2">
      <c r="A639"/>
      <c r="B639"/>
      <c r="C639" s="57"/>
    </row>
    <row r="640" spans="1:3" x14ac:dyDescent="0.2">
      <c r="A640"/>
      <c r="B640"/>
      <c r="C640" s="57"/>
    </row>
    <row r="641" spans="1:3" x14ac:dyDescent="0.2">
      <c r="A641"/>
      <c r="B641"/>
      <c r="C641" s="57"/>
    </row>
    <row r="642" spans="1:3" x14ac:dyDescent="0.2">
      <c r="A642"/>
      <c r="B642"/>
      <c r="C642" s="57"/>
    </row>
    <row r="643" spans="1:3" x14ac:dyDescent="0.2">
      <c r="A643"/>
      <c r="B643"/>
      <c r="C643" s="57"/>
    </row>
    <row r="644" spans="1:3" x14ac:dyDescent="0.2">
      <c r="A644"/>
      <c r="B644"/>
      <c r="C644" s="57"/>
    </row>
    <row r="645" spans="1:3" x14ac:dyDescent="0.2">
      <c r="A645"/>
      <c r="B645"/>
      <c r="C645" s="57"/>
    </row>
    <row r="646" spans="1:3" x14ac:dyDescent="0.2">
      <c r="A646"/>
      <c r="B646"/>
      <c r="C646" s="57"/>
    </row>
    <row r="647" spans="1:3" x14ac:dyDescent="0.2">
      <c r="A647"/>
      <c r="B647"/>
      <c r="C647" s="57"/>
    </row>
    <row r="648" spans="1:3" x14ac:dyDescent="0.2">
      <c r="A648"/>
      <c r="B648"/>
      <c r="C648" s="57"/>
    </row>
    <row r="649" spans="1:3" x14ac:dyDescent="0.2">
      <c r="A649"/>
      <c r="B649"/>
      <c r="C649" s="57"/>
    </row>
    <row r="650" spans="1:3" x14ac:dyDescent="0.2">
      <c r="A650"/>
      <c r="B650"/>
      <c r="C650" s="57"/>
    </row>
    <row r="651" spans="1:3" x14ac:dyDescent="0.2">
      <c r="A651"/>
      <c r="B651"/>
      <c r="C651" s="57"/>
    </row>
    <row r="652" spans="1:3" x14ac:dyDescent="0.2">
      <c r="A652"/>
      <c r="B652"/>
      <c r="C652" s="57"/>
    </row>
    <row r="653" spans="1:3" x14ac:dyDescent="0.2">
      <c r="A653"/>
      <c r="B653"/>
      <c r="C653" s="57"/>
    </row>
    <row r="654" spans="1:3" x14ac:dyDescent="0.2">
      <c r="A654"/>
      <c r="B654"/>
      <c r="C654" s="57"/>
    </row>
    <row r="655" spans="1:3" x14ac:dyDescent="0.2">
      <c r="A655"/>
      <c r="B655"/>
      <c r="C655" s="57"/>
    </row>
    <row r="656" spans="1:3" x14ac:dyDescent="0.2">
      <c r="A656"/>
      <c r="B656"/>
      <c r="C656" s="57"/>
    </row>
    <row r="657" spans="1:3" x14ac:dyDescent="0.2">
      <c r="A657"/>
      <c r="B657"/>
      <c r="C657" s="57"/>
    </row>
    <row r="658" spans="1:3" x14ac:dyDescent="0.2">
      <c r="A658"/>
      <c r="B658"/>
      <c r="C658" s="57"/>
    </row>
    <row r="659" spans="1:3" x14ac:dyDescent="0.2">
      <c r="A659"/>
      <c r="B659"/>
      <c r="C659" s="57"/>
    </row>
    <row r="660" spans="1:3" x14ac:dyDescent="0.2">
      <c r="A660"/>
      <c r="B660"/>
      <c r="C660" s="57"/>
    </row>
    <row r="661" spans="1:3" x14ac:dyDescent="0.2">
      <c r="A661"/>
      <c r="B661"/>
      <c r="C661" s="57"/>
    </row>
    <row r="662" spans="1:3" x14ac:dyDescent="0.2">
      <c r="A662"/>
      <c r="B662"/>
      <c r="C662" s="57"/>
    </row>
    <row r="663" spans="1:3" x14ac:dyDescent="0.2">
      <c r="A663"/>
      <c r="B663"/>
      <c r="C663" s="57"/>
    </row>
    <row r="664" spans="1:3" x14ac:dyDescent="0.2">
      <c r="A664"/>
      <c r="B664"/>
      <c r="C664" s="57"/>
    </row>
    <row r="665" spans="1:3" x14ac:dyDescent="0.2">
      <c r="A665"/>
      <c r="B665"/>
      <c r="C665" s="57"/>
    </row>
    <row r="666" spans="1:3" x14ac:dyDescent="0.2">
      <c r="A666"/>
      <c r="B666"/>
      <c r="C666" s="57"/>
    </row>
    <row r="667" spans="1:3" x14ac:dyDescent="0.2">
      <c r="A667"/>
      <c r="B667"/>
      <c r="C667" s="57"/>
    </row>
    <row r="668" spans="1:3" x14ac:dyDescent="0.2">
      <c r="A668"/>
      <c r="B668"/>
      <c r="C668" s="57"/>
    </row>
    <row r="669" spans="1:3" x14ac:dyDescent="0.2">
      <c r="A669"/>
      <c r="B669"/>
      <c r="C669" s="57"/>
    </row>
    <row r="670" spans="1:3" x14ac:dyDescent="0.2">
      <c r="A670"/>
      <c r="B670"/>
      <c r="C670" s="57"/>
    </row>
    <row r="671" spans="1:3" x14ac:dyDescent="0.2">
      <c r="A671"/>
      <c r="B671"/>
      <c r="C671" s="57"/>
    </row>
    <row r="672" spans="1:3" x14ac:dyDescent="0.2">
      <c r="A672"/>
      <c r="B672"/>
      <c r="C672" s="57"/>
    </row>
    <row r="673" spans="1:3" x14ac:dyDescent="0.2">
      <c r="A673"/>
      <c r="B673"/>
      <c r="C673" s="57"/>
    </row>
    <row r="674" spans="1:3" x14ac:dyDescent="0.2">
      <c r="A674"/>
      <c r="B674"/>
      <c r="C674" s="57"/>
    </row>
    <row r="675" spans="1:3" x14ac:dyDescent="0.2">
      <c r="A675"/>
      <c r="B675"/>
      <c r="C675" s="57"/>
    </row>
    <row r="676" spans="1:3" x14ac:dyDescent="0.2">
      <c r="A676"/>
      <c r="B676"/>
      <c r="C676" s="57"/>
    </row>
    <row r="677" spans="1:3" x14ac:dyDescent="0.2">
      <c r="A677"/>
      <c r="B677"/>
      <c r="C677" s="57"/>
    </row>
    <row r="678" spans="1:3" x14ac:dyDescent="0.2">
      <c r="A678"/>
      <c r="B678"/>
      <c r="C678" s="57"/>
    </row>
    <row r="679" spans="1:3" x14ac:dyDescent="0.2">
      <c r="A679"/>
      <c r="B679"/>
      <c r="C679" s="57"/>
    </row>
    <row r="680" spans="1:3" x14ac:dyDescent="0.2">
      <c r="A680"/>
      <c r="B680"/>
      <c r="C680" s="57"/>
    </row>
    <row r="681" spans="1:3" x14ac:dyDescent="0.2">
      <c r="A681"/>
      <c r="B681"/>
      <c r="C681" s="57"/>
    </row>
    <row r="682" spans="1:3" x14ac:dyDescent="0.2">
      <c r="A682"/>
      <c r="B682"/>
      <c r="C682" s="57"/>
    </row>
    <row r="683" spans="1:3" x14ac:dyDescent="0.2">
      <c r="A683"/>
      <c r="B683"/>
      <c r="C683" s="57"/>
    </row>
    <row r="684" spans="1:3" x14ac:dyDescent="0.2">
      <c r="A684"/>
      <c r="B684"/>
      <c r="C684" s="57"/>
    </row>
    <row r="685" spans="1:3" x14ac:dyDescent="0.2">
      <c r="A685"/>
      <c r="B685"/>
      <c r="C685" s="57"/>
    </row>
    <row r="686" spans="1:3" x14ac:dyDescent="0.2">
      <c r="A686"/>
      <c r="B686"/>
      <c r="C686" s="57"/>
    </row>
    <row r="687" spans="1:3" x14ac:dyDescent="0.2">
      <c r="A687"/>
      <c r="B687"/>
      <c r="C687" s="57"/>
    </row>
    <row r="688" spans="1:3" x14ac:dyDescent="0.2">
      <c r="A688"/>
      <c r="B688"/>
      <c r="C688" s="57"/>
    </row>
    <row r="689" spans="1:3" x14ac:dyDescent="0.2">
      <c r="A689"/>
      <c r="B689"/>
      <c r="C689" s="57"/>
    </row>
    <row r="690" spans="1:3" x14ac:dyDescent="0.2">
      <c r="A690"/>
      <c r="B690"/>
      <c r="C690" s="57"/>
    </row>
    <row r="691" spans="1:3" x14ac:dyDescent="0.2">
      <c r="A691"/>
      <c r="B691"/>
      <c r="C691" s="57"/>
    </row>
    <row r="692" spans="1:3" x14ac:dyDescent="0.2">
      <c r="A692"/>
      <c r="B692"/>
      <c r="C692" s="57"/>
    </row>
    <row r="693" spans="1:3" x14ac:dyDescent="0.2">
      <c r="A693"/>
      <c r="B693"/>
      <c r="C693" s="57"/>
    </row>
    <row r="694" spans="1:3" x14ac:dyDescent="0.2">
      <c r="A694"/>
      <c r="B694"/>
      <c r="C694" s="57"/>
    </row>
    <row r="695" spans="1:3" x14ac:dyDescent="0.2">
      <c r="A695"/>
      <c r="B695"/>
      <c r="C695" s="57"/>
    </row>
    <row r="696" spans="1:3" x14ac:dyDescent="0.2">
      <c r="A696"/>
      <c r="B696"/>
      <c r="C696" s="57"/>
    </row>
    <row r="697" spans="1:3" x14ac:dyDescent="0.2">
      <c r="A697"/>
      <c r="B697"/>
      <c r="C697" s="57"/>
    </row>
    <row r="698" spans="1:3" x14ac:dyDescent="0.2">
      <c r="A698"/>
      <c r="B698"/>
      <c r="C698" s="57"/>
    </row>
    <row r="699" spans="1:3" x14ac:dyDescent="0.2">
      <c r="A699"/>
      <c r="B699"/>
      <c r="C699" s="57"/>
    </row>
    <row r="700" spans="1:3" x14ac:dyDescent="0.2">
      <c r="A700"/>
      <c r="B700"/>
      <c r="C700" s="57"/>
    </row>
    <row r="701" spans="1:3" x14ac:dyDescent="0.2">
      <c r="A701"/>
      <c r="B701"/>
      <c r="C701" s="57"/>
    </row>
    <row r="702" spans="1:3" x14ac:dyDescent="0.2">
      <c r="A702"/>
      <c r="B702"/>
      <c r="C702" s="57"/>
    </row>
    <row r="703" spans="1:3" x14ac:dyDescent="0.2">
      <c r="A703"/>
      <c r="B703"/>
      <c r="C703" s="57"/>
    </row>
    <row r="704" spans="1:3" x14ac:dyDescent="0.2">
      <c r="A704"/>
      <c r="B704"/>
      <c r="C704" s="57"/>
    </row>
    <row r="705" spans="1:3" x14ac:dyDescent="0.2">
      <c r="A705"/>
      <c r="B705"/>
      <c r="C705" s="57"/>
    </row>
    <row r="706" spans="1:3" x14ac:dyDescent="0.2">
      <c r="A706"/>
      <c r="B706"/>
      <c r="C706" s="57"/>
    </row>
    <row r="707" spans="1:3" x14ac:dyDescent="0.2">
      <c r="A707"/>
      <c r="B707"/>
      <c r="C707" s="57"/>
    </row>
    <row r="708" spans="1:3" x14ac:dyDescent="0.2">
      <c r="A708"/>
      <c r="B708"/>
      <c r="C708" s="57"/>
    </row>
    <row r="709" spans="1:3" x14ac:dyDescent="0.2">
      <c r="A709"/>
      <c r="B709"/>
      <c r="C709" s="57"/>
    </row>
    <row r="710" spans="1:3" x14ac:dyDescent="0.2">
      <c r="A710"/>
      <c r="B710"/>
      <c r="C710" s="57"/>
    </row>
    <row r="711" spans="1:3" x14ac:dyDescent="0.2">
      <c r="A711"/>
      <c r="B711"/>
      <c r="C711" s="57"/>
    </row>
    <row r="712" spans="1:3" x14ac:dyDescent="0.2">
      <c r="A712"/>
      <c r="B712"/>
      <c r="C712" s="57"/>
    </row>
    <row r="713" spans="1:3" x14ac:dyDescent="0.2">
      <c r="A713"/>
      <c r="B713"/>
      <c r="C713" s="57"/>
    </row>
    <row r="714" spans="1:3" x14ac:dyDescent="0.2">
      <c r="A714"/>
      <c r="B714"/>
      <c r="C714" s="57"/>
    </row>
    <row r="715" spans="1:3" x14ac:dyDescent="0.2">
      <c r="A715"/>
      <c r="B715"/>
      <c r="C715" s="57"/>
    </row>
    <row r="716" spans="1:3" x14ac:dyDescent="0.2">
      <c r="A716"/>
      <c r="B716"/>
      <c r="C716" s="57"/>
    </row>
    <row r="717" spans="1:3" x14ac:dyDescent="0.2">
      <c r="A717"/>
      <c r="B717"/>
      <c r="C717" s="57"/>
    </row>
    <row r="718" spans="1:3" x14ac:dyDescent="0.2">
      <c r="A718"/>
      <c r="B718"/>
      <c r="C718" s="57"/>
    </row>
    <row r="719" spans="1:3" x14ac:dyDescent="0.2">
      <c r="A719"/>
      <c r="B719"/>
      <c r="C719" s="57"/>
    </row>
    <row r="720" spans="1:3" x14ac:dyDescent="0.2">
      <c r="A720"/>
      <c r="B720"/>
      <c r="C720" s="57"/>
    </row>
    <row r="721" spans="1:3" x14ac:dyDescent="0.2">
      <c r="A721"/>
      <c r="B721"/>
      <c r="C721" s="57"/>
    </row>
    <row r="722" spans="1:3" x14ac:dyDescent="0.2">
      <c r="A722"/>
      <c r="B722"/>
      <c r="C722" s="57"/>
    </row>
    <row r="723" spans="1:3" x14ac:dyDescent="0.2">
      <c r="A723"/>
      <c r="B723"/>
      <c r="C723" s="57"/>
    </row>
    <row r="724" spans="1:3" x14ac:dyDescent="0.2">
      <c r="A724"/>
      <c r="B724"/>
      <c r="C724" s="57"/>
    </row>
    <row r="725" spans="1:3" x14ac:dyDescent="0.2">
      <c r="A725"/>
      <c r="B725"/>
      <c r="C725" s="57"/>
    </row>
    <row r="726" spans="1:3" x14ac:dyDescent="0.2">
      <c r="A726"/>
      <c r="B726"/>
      <c r="C726" s="57"/>
    </row>
    <row r="727" spans="1:3" x14ac:dyDescent="0.2">
      <c r="A727"/>
      <c r="B727"/>
      <c r="C727" s="57"/>
    </row>
    <row r="728" spans="1:3" x14ac:dyDescent="0.2">
      <c r="A728"/>
      <c r="B728"/>
      <c r="C728" s="57"/>
    </row>
    <row r="729" spans="1:3" x14ac:dyDescent="0.2">
      <c r="A729"/>
      <c r="B729"/>
      <c r="C729" s="57"/>
    </row>
    <row r="730" spans="1:3" x14ac:dyDescent="0.2">
      <c r="A730"/>
      <c r="B730"/>
      <c r="C730" s="57"/>
    </row>
    <row r="731" spans="1:3" x14ac:dyDescent="0.2">
      <c r="A731"/>
      <c r="B731"/>
      <c r="C731" s="57"/>
    </row>
    <row r="732" spans="1:3" x14ac:dyDescent="0.2">
      <c r="A732"/>
      <c r="B732"/>
      <c r="C732" s="57"/>
    </row>
    <row r="733" spans="1:3" x14ac:dyDescent="0.2">
      <c r="A733"/>
      <c r="B733"/>
      <c r="C733" s="57"/>
    </row>
    <row r="734" spans="1:3" x14ac:dyDescent="0.2">
      <c r="A734"/>
      <c r="B734"/>
      <c r="C734" s="57"/>
    </row>
    <row r="735" spans="1:3" x14ac:dyDescent="0.2">
      <c r="A735"/>
      <c r="B735"/>
      <c r="C735" s="57"/>
    </row>
    <row r="736" spans="1:3" x14ac:dyDescent="0.2">
      <c r="A736"/>
      <c r="B736"/>
      <c r="C736" s="57"/>
    </row>
    <row r="737" spans="1:3" x14ac:dyDescent="0.2">
      <c r="A737"/>
      <c r="B737"/>
      <c r="C737" s="57"/>
    </row>
    <row r="738" spans="1:3" x14ac:dyDescent="0.2">
      <c r="A738"/>
      <c r="B738"/>
      <c r="C738" s="57"/>
    </row>
    <row r="739" spans="1:3" x14ac:dyDescent="0.2">
      <c r="A739"/>
      <c r="B739"/>
      <c r="C739" s="57"/>
    </row>
    <row r="740" spans="1:3" x14ac:dyDescent="0.2">
      <c r="A740"/>
      <c r="B740"/>
      <c r="C740" s="57"/>
    </row>
    <row r="741" spans="1:3" x14ac:dyDescent="0.2">
      <c r="A741"/>
      <c r="B741"/>
      <c r="C741" s="57"/>
    </row>
    <row r="742" spans="1:3" x14ac:dyDescent="0.2">
      <c r="A742"/>
      <c r="B742"/>
      <c r="C742" s="57"/>
    </row>
    <row r="743" spans="1:3" x14ac:dyDescent="0.2">
      <c r="A743"/>
      <c r="B743"/>
      <c r="C743" s="57"/>
    </row>
    <row r="744" spans="1:3" x14ac:dyDescent="0.2">
      <c r="A744"/>
      <c r="B744"/>
      <c r="C744" s="57"/>
    </row>
    <row r="745" spans="1:3" x14ac:dyDescent="0.2">
      <c r="A745"/>
      <c r="B745"/>
      <c r="C745" s="57"/>
    </row>
    <row r="746" spans="1:3" x14ac:dyDescent="0.2">
      <c r="A746"/>
      <c r="B746"/>
      <c r="C746" s="57"/>
    </row>
    <row r="747" spans="1:3" x14ac:dyDescent="0.2">
      <c r="A747"/>
      <c r="B747"/>
      <c r="C747" s="57"/>
    </row>
    <row r="748" spans="1:3" x14ac:dyDescent="0.2">
      <c r="A748"/>
      <c r="B748"/>
      <c r="C748" s="57"/>
    </row>
    <row r="749" spans="1:3" x14ac:dyDescent="0.2">
      <c r="A749"/>
      <c r="B749"/>
      <c r="C749" s="57"/>
    </row>
    <row r="750" spans="1:3" x14ac:dyDescent="0.2">
      <c r="A750"/>
      <c r="B750"/>
      <c r="C750" s="57"/>
    </row>
    <row r="751" spans="1:3" x14ac:dyDescent="0.2">
      <c r="A751"/>
      <c r="B751"/>
      <c r="C751" s="57"/>
    </row>
    <row r="752" spans="1:3" x14ac:dyDescent="0.2">
      <c r="A752"/>
      <c r="B752"/>
      <c r="C752" s="57"/>
    </row>
    <row r="753" spans="1:3" x14ac:dyDescent="0.2">
      <c r="A753"/>
      <c r="B753"/>
      <c r="C753" s="57"/>
    </row>
    <row r="754" spans="1:3" x14ac:dyDescent="0.2">
      <c r="A754"/>
      <c r="B754"/>
      <c r="C754" s="57"/>
    </row>
    <row r="755" spans="1:3" x14ac:dyDescent="0.2">
      <c r="A755"/>
      <c r="B755"/>
      <c r="C755" s="57"/>
    </row>
    <row r="756" spans="1:3" x14ac:dyDescent="0.2">
      <c r="A756"/>
      <c r="B756"/>
      <c r="C756" s="57"/>
    </row>
    <row r="757" spans="1:3" x14ac:dyDescent="0.2">
      <c r="A757"/>
      <c r="B757"/>
      <c r="C757" s="57"/>
    </row>
    <row r="758" spans="1:3" x14ac:dyDescent="0.2">
      <c r="A758"/>
      <c r="B758"/>
      <c r="C758" s="57"/>
    </row>
    <row r="759" spans="1:3" x14ac:dyDescent="0.2">
      <c r="A759"/>
      <c r="B759"/>
      <c r="C759" s="57"/>
    </row>
    <row r="760" spans="1:3" x14ac:dyDescent="0.2">
      <c r="A760"/>
      <c r="B760"/>
      <c r="C760" s="57"/>
    </row>
    <row r="761" spans="1:3" x14ac:dyDescent="0.2">
      <c r="A761"/>
      <c r="B761"/>
      <c r="C761" s="57"/>
    </row>
    <row r="762" spans="1:3" x14ac:dyDescent="0.2">
      <c r="A762"/>
      <c r="B762"/>
      <c r="C762" s="57"/>
    </row>
    <row r="763" spans="1:3" x14ac:dyDescent="0.2">
      <c r="A763"/>
      <c r="B763"/>
      <c r="C763" s="57"/>
    </row>
    <row r="764" spans="1:3" x14ac:dyDescent="0.2">
      <c r="A764"/>
      <c r="B764"/>
      <c r="C764" s="57"/>
    </row>
    <row r="765" spans="1:3" x14ac:dyDescent="0.2">
      <c r="A765"/>
      <c r="B765"/>
      <c r="C765" s="57"/>
    </row>
    <row r="766" spans="1:3" x14ac:dyDescent="0.2">
      <c r="A766"/>
      <c r="B766"/>
      <c r="C766" s="57"/>
    </row>
    <row r="767" spans="1:3" x14ac:dyDescent="0.2">
      <c r="A767"/>
      <c r="B767"/>
      <c r="C767" s="57"/>
    </row>
    <row r="768" spans="1:3" x14ac:dyDescent="0.2">
      <c r="A768"/>
      <c r="B768"/>
      <c r="C768" s="57"/>
    </row>
    <row r="769" spans="1:3" x14ac:dyDescent="0.2">
      <c r="A769"/>
      <c r="B769"/>
      <c r="C769" s="57"/>
    </row>
    <row r="770" spans="1:3" x14ac:dyDescent="0.2">
      <c r="A770"/>
      <c r="B770"/>
      <c r="C770" s="57"/>
    </row>
    <row r="771" spans="1:3" x14ac:dyDescent="0.2">
      <c r="A771"/>
      <c r="B771"/>
      <c r="C771" s="57"/>
    </row>
    <row r="772" spans="1:3" x14ac:dyDescent="0.2">
      <c r="A772"/>
      <c r="B772"/>
      <c r="C772" s="57"/>
    </row>
    <row r="773" spans="1:3" x14ac:dyDescent="0.2">
      <c r="A773"/>
      <c r="B773"/>
      <c r="C773" s="57"/>
    </row>
    <row r="774" spans="1:3" x14ac:dyDescent="0.2">
      <c r="A774"/>
      <c r="B774"/>
      <c r="C774" s="57"/>
    </row>
    <row r="775" spans="1:3" x14ac:dyDescent="0.2">
      <c r="A775"/>
      <c r="B775"/>
      <c r="C775" s="57"/>
    </row>
    <row r="776" spans="1:3" x14ac:dyDescent="0.2">
      <c r="A776"/>
      <c r="B776"/>
      <c r="C776" s="57"/>
    </row>
    <row r="777" spans="1:3" x14ac:dyDescent="0.2">
      <c r="A777"/>
      <c r="B777"/>
      <c r="C777" s="57"/>
    </row>
    <row r="778" spans="1:3" x14ac:dyDescent="0.2">
      <c r="A778"/>
      <c r="B778"/>
      <c r="C778" s="57"/>
    </row>
    <row r="779" spans="1:3" x14ac:dyDescent="0.2">
      <c r="A779"/>
      <c r="B779"/>
      <c r="C779" s="57"/>
    </row>
    <row r="780" spans="1:3" x14ac:dyDescent="0.2">
      <c r="A780"/>
      <c r="B780"/>
      <c r="C780" s="57"/>
    </row>
    <row r="781" spans="1:3" x14ac:dyDescent="0.2">
      <c r="A781"/>
      <c r="B781"/>
      <c r="C781" s="57"/>
    </row>
    <row r="782" spans="1:3" x14ac:dyDescent="0.2">
      <c r="A782"/>
      <c r="B782"/>
      <c r="C782" s="57"/>
    </row>
    <row r="783" spans="1:3" x14ac:dyDescent="0.2">
      <c r="A783"/>
      <c r="B783"/>
      <c r="C783" s="57"/>
    </row>
    <row r="784" spans="1:3" x14ac:dyDescent="0.2">
      <c r="A784"/>
      <c r="B784"/>
      <c r="C784" s="57"/>
    </row>
    <row r="785" spans="1:3" x14ac:dyDescent="0.2">
      <c r="A785"/>
      <c r="B785"/>
      <c r="C785" s="57"/>
    </row>
    <row r="786" spans="1:3" x14ac:dyDescent="0.2">
      <c r="A786"/>
      <c r="B786"/>
      <c r="C786" s="57"/>
    </row>
    <row r="787" spans="1:3" x14ac:dyDescent="0.2">
      <c r="A787"/>
      <c r="B787"/>
      <c r="C787" s="57"/>
    </row>
    <row r="788" spans="1:3" x14ac:dyDescent="0.2">
      <c r="A788"/>
      <c r="B788"/>
      <c r="C788" s="57"/>
    </row>
    <row r="789" spans="1:3" x14ac:dyDescent="0.2">
      <c r="A789"/>
      <c r="B789"/>
      <c r="C789" s="57"/>
    </row>
    <row r="790" spans="1:3" x14ac:dyDescent="0.2">
      <c r="A790"/>
      <c r="B790"/>
      <c r="C790" s="57"/>
    </row>
    <row r="791" spans="1:3" x14ac:dyDescent="0.2">
      <c r="A791"/>
      <c r="B791"/>
      <c r="C791" s="57"/>
    </row>
    <row r="792" spans="1:3" x14ac:dyDescent="0.2">
      <c r="A792"/>
      <c r="B792"/>
      <c r="C792" s="57"/>
    </row>
    <row r="793" spans="1:3" x14ac:dyDescent="0.2">
      <c r="A793"/>
      <c r="B793"/>
      <c r="C793" s="57"/>
    </row>
    <row r="794" spans="1:3" x14ac:dyDescent="0.2">
      <c r="A794"/>
      <c r="B794"/>
      <c r="C794" s="57"/>
    </row>
    <row r="795" spans="1:3" x14ac:dyDescent="0.2">
      <c r="A795"/>
      <c r="B795"/>
      <c r="C795" s="57"/>
    </row>
    <row r="796" spans="1:3" x14ac:dyDescent="0.2">
      <c r="A796"/>
      <c r="B796"/>
      <c r="C796" s="57"/>
    </row>
    <row r="797" spans="1:3" x14ac:dyDescent="0.2">
      <c r="A797"/>
      <c r="B797"/>
      <c r="C797" s="57"/>
    </row>
    <row r="798" spans="1:3" x14ac:dyDescent="0.2">
      <c r="A798"/>
      <c r="B798"/>
      <c r="C798" s="57"/>
    </row>
    <row r="799" spans="1:3" x14ac:dyDescent="0.2">
      <c r="A799"/>
      <c r="B799"/>
      <c r="C799" s="57"/>
    </row>
    <row r="800" spans="1:3" x14ac:dyDescent="0.2">
      <c r="A800"/>
      <c r="B800"/>
      <c r="C800" s="57"/>
    </row>
    <row r="801" spans="1:3" x14ac:dyDescent="0.2">
      <c r="A801"/>
      <c r="B801"/>
      <c r="C801" s="57"/>
    </row>
    <row r="802" spans="1:3" x14ac:dyDescent="0.2">
      <c r="A802"/>
      <c r="B802"/>
      <c r="C802" s="57"/>
    </row>
    <row r="803" spans="1:3" x14ac:dyDescent="0.2">
      <c r="A803"/>
      <c r="B803"/>
      <c r="C803" s="57"/>
    </row>
    <row r="804" spans="1:3" x14ac:dyDescent="0.2">
      <c r="A804"/>
      <c r="B804"/>
      <c r="C804" s="57"/>
    </row>
    <row r="805" spans="1:3" x14ac:dyDescent="0.2">
      <c r="A805"/>
      <c r="B805"/>
      <c r="C805" s="57"/>
    </row>
    <row r="806" spans="1:3" x14ac:dyDescent="0.2">
      <c r="A806"/>
      <c r="B806"/>
      <c r="C806" s="57"/>
    </row>
    <row r="807" spans="1:3" x14ac:dyDescent="0.2">
      <c r="A807"/>
      <c r="B807"/>
      <c r="C807" s="57"/>
    </row>
    <row r="808" spans="1:3" x14ac:dyDescent="0.2">
      <c r="A808"/>
      <c r="B808"/>
      <c r="C808" s="57"/>
    </row>
    <row r="809" spans="1:3" x14ac:dyDescent="0.2">
      <c r="A809"/>
      <c r="B809"/>
      <c r="C809" s="57"/>
    </row>
    <row r="810" spans="1:3" x14ac:dyDescent="0.2">
      <c r="A810"/>
      <c r="B810"/>
      <c r="C810" s="57"/>
    </row>
    <row r="811" spans="1:3" x14ac:dyDescent="0.2">
      <c r="A811"/>
      <c r="B811"/>
      <c r="C811" s="57"/>
    </row>
    <row r="812" spans="1:3" x14ac:dyDescent="0.2">
      <c r="A812"/>
      <c r="B812"/>
      <c r="C812" s="57"/>
    </row>
    <row r="813" spans="1:3" x14ac:dyDescent="0.2">
      <c r="A813"/>
      <c r="B813"/>
      <c r="C813" s="57"/>
    </row>
    <row r="814" spans="1:3" x14ac:dyDescent="0.2">
      <c r="A814"/>
      <c r="B814"/>
      <c r="C814" s="57"/>
    </row>
    <row r="815" spans="1:3" x14ac:dyDescent="0.2">
      <c r="A815"/>
      <c r="B815"/>
      <c r="C815" s="57"/>
    </row>
    <row r="816" spans="1:3" x14ac:dyDescent="0.2">
      <c r="A816"/>
      <c r="B816"/>
      <c r="C816" s="57"/>
    </row>
    <row r="817" spans="1:3" x14ac:dyDescent="0.2">
      <c r="A817"/>
      <c r="B817"/>
      <c r="C817" s="57"/>
    </row>
    <row r="818" spans="1:3" x14ac:dyDescent="0.2">
      <c r="A818"/>
      <c r="B818"/>
      <c r="C818" s="57"/>
    </row>
    <row r="819" spans="1:3" x14ac:dyDescent="0.2">
      <c r="A819"/>
      <c r="B819"/>
      <c r="C819" s="57"/>
    </row>
    <row r="820" spans="1:3" x14ac:dyDescent="0.2">
      <c r="A820"/>
      <c r="B820"/>
      <c r="C820" s="57"/>
    </row>
    <row r="821" spans="1:3" x14ac:dyDescent="0.2">
      <c r="A821"/>
      <c r="B821"/>
      <c r="C821" s="57"/>
    </row>
    <row r="822" spans="1:3" x14ac:dyDescent="0.2">
      <c r="A822"/>
      <c r="B822"/>
      <c r="C822" s="57"/>
    </row>
    <row r="823" spans="1:3" x14ac:dyDescent="0.2">
      <c r="A823"/>
      <c r="B823"/>
      <c r="C823" s="57"/>
    </row>
    <row r="824" spans="1:3" x14ac:dyDescent="0.2">
      <c r="A824"/>
      <c r="B824"/>
      <c r="C824" s="57"/>
    </row>
    <row r="825" spans="1:3" x14ac:dyDescent="0.2">
      <c r="A825"/>
      <c r="B825"/>
      <c r="C825" s="57"/>
    </row>
    <row r="826" spans="1:3" x14ac:dyDescent="0.2">
      <c r="A826"/>
      <c r="B826"/>
      <c r="C826" s="57"/>
    </row>
    <row r="827" spans="1:3" x14ac:dyDescent="0.2">
      <c r="A827"/>
      <c r="B827"/>
      <c r="C827" s="57"/>
    </row>
    <row r="828" spans="1:3" x14ac:dyDescent="0.2">
      <c r="A828"/>
      <c r="B828"/>
      <c r="C828" s="57"/>
    </row>
    <row r="829" spans="1:3" x14ac:dyDescent="0.2">
      <c r="A829"/>
      <c r="B829"/>
      <c r="C829" s="57"/>
    </row>
    <row r="830" spans="1:3" x14ac:dyDescent="0.2">
      <c r="A830"/>
      <c r="B830"/>
      <c r="C830" s="57"/>
    </row>
    <row r="831" spans="1:3" x14ac:dyDescent="0.2">
      <c r="A831"/>
      <c r="B831"/>
      <c r="C831" s="57"/>
    </row>
    <row r="832" spans="1:3" x14ac:dyDescent="0.2">
      <c r="A832"/>
      <c r="B832"/>
      <c r="C832" s="57"/>
    </row>
    <row r="833" spans="1:3" x14ac:dyDescent="0.2">
      <c r="A833"/>
      <c r="B833"/>
      <c r="C833" s="57"/>
    </row>
    <row r="834" spans="1:3" x14ac:dyDescent="0.2">
      <c r="A834"/>
      <c r="B834"/>
      <c r="C834" s="57"/>
    </row>
    <row r="835" spans="1:3" x14ac:dyDescent="0.2">
      <c r="A835"/>
      <c r="B835"/>
      <c r="C835" s="57"/>
    </row>
    <row r="836" spans="1:3" x14ac:dyDescent="0.2">
      <c r="A836"/>
      <c r="B836"/>
      <c r="C836" s="57"/>
    </row>
    <row r="837" spans="1:3" x14ac:dyDescent="0.2">
      <c r="A837"/>
      <c r="B837"/>
      <c r="C837" s="57"/>
    </row>
    <row r="838" spans="1:3" x14ac:dyDescent="0.2">
      <c r="A838"/>
      <c r="B838"/>
      <c r="C838" s="57"/>
    </row>
    <row r="839" spans="1:3" x14ac:dyDescent="0.2">
      <c r="A839"/>
      <c r="B839"/>
      <c r="C839" s="57"/>
    </row>
    <row r="840" spans="1:3" x14ac:dyDescent="0.2">
      <c r="A840"/>
      <c r="B840"/>
      <c r="C840" s="57"/>
    </row>
    <row r="841" spans="1:3" x14ac:dyDescent="0.2">
      <c r="A841"/>
      <c r="B841"/>
      <c r="C841" s="57"/>
    </row>
    <row r="842" spans="1:3" x14ac:dyDescent="0.2">
      <c r="A842"/>
      <c r="B842"/>
      <c r="C842" s="57"/>
    </row>
    <row r="843" spans="1:3" x14ac:dyDescent="0.2">
      <c r="A843"/>
      <c r="B843"/>
      <c r="C843" s="57"/>
    </row>
    <row r="844" spans="1:3" x14ac:dyDescent="0.2">
      <c r="A844"/>
      <c r="B844"/>
      <c r="C844" s="57"/>
    </row>
    <row r="845" spans="1:3" x14ac:dyDescent="0.2">
      <c r="A845"/>
      <c r="B845"/>
      <c r="C845" s="57"/>
    </row>
    <row r="846" spans="1:3" x14ac:dyDescent="0.2">
      <c r="A846"/>
      <c r="B846"/>
      <c r="C846" s="57"/>
    </row>
    <row r="847" spans="1:3" x14ac:dyDescent="0.2">
      <c r="A847"/>
      <c r="B847"/>
      <c r="C847" s="57"/>
    </row>
    <row r="848" spans="1:3" x14ac:dyDescent="0.2">
      <c r="A848"/>
      <c r="B848"/>
      <c r="C848" s="57"/>
    </row>
    <row r="849" spans="1:3" x14ac:dyDescent="0.2">
      <c r="A849"/>
      <c r="B849"/>
      <c r="C849" s="57"/>
    </row>
    <row r="850" spans="1:3" x14ac:dyDescent="0.2">
      <c r="A850"/>
      <c r="B850"/>
      <c r="C850" s="57"/>
    </row>
    <row r="851" spans="1:3" x14ac:dyDescent="0.2">
      <c r="A851"/>
      <c r="B851"/>
      <c r="C851" s="57"/>
    </row>
    <row r="852" spans="1:3" x14ac:dyDescent="0.2">
      <c r="A852"/>
      <c r="B852"/>
      <c r="C852" s="57"/>
    </row>
    <row r="853" spans="1:3" x14ac:dyDescent="0.2">
      <c r="A853"/>
      <c r="B853"/>
      <c r="C853" s="57"/>
    </row>
    <row r="854" spans="1:3" x14ac:dyDescent="0.2">
      <c r="A854"/>
      <c r="B854"/>
      <c r="C854" s="57"/>
    </row>
    <row r="855" spans="1:3" x14ac:dyDescent="0.2">
      <c r="A855"/>
      <c r="B855"/>
      <c r="C855" s="57"/>
    </row>
    <row r="856" spans="1:3" x14ac:dyDescent="0.2">
      <c r="A856"/>
      <c r="B856"/>
      <c r="C856" s="57"/>
    </row>
    <row r="857" spans="1:3" x14ac:dyDescent="0.2">
      <c r="A857"/>
      <c r="B857"/>
      <c r="C857" s="57"/>
    </row>
    <row r="858" spans="1:3" x14ac:dyDescent="0.2">
      <c r="A858"/>
      <c r="B858"/>
      <c r="C858" s="57"/>
    </row>
    <row r="859" spans="1:3" x14ac:dyDescent="0.2">
      <c r="A859"/>
      <c r="B859"/>
      <c r="C859" s="57"/>
    </row>
    <row r="860" spans="1:3" x14ac:dyDescent="0.2">
      <c r="A860"/>
      <c r="B860"/>
      <c r="C860" s="57"/>
    </row>
    <row r="861" spans="1:3" x14ac:dyDescent="0.2">
      <c r="A861"/>
      <c r="B861"/>
      <c r="C861" s="57"/>
    </row>
    <row r="862" spans="1:3" x14ac:dyDescent="0.2">
      <c r="A862"/>
      <c r="B862"/>
      <c r="C862" s="57"/>
    </row>
    <row r="863" spans="1:3" x14ac:dyDescent="0.2">
      <c r="A863"/>
      <c r="B863"/>
      <c r="C863" s="57"/>
    </row>
    <row r="864" spans="1:3" x14ac:dyDescent="0.2">
      <c r="A864"/>
      <c r="B864"/>
      <c r="C864" s="57"/>
    </row>
    <row r="865" spans="1:3" x14ac:dyDescent="0.2">
      <c r="A865"/>
      <c r="B865"/>
      <c r="C865" s="57"/>
    </row>
    <row r="866" spans="1:3" x14ac:dyDescent="0.2">
      <c r="A866"/>
      <c r="B866"/>
      <c r="C866" s="57"/>
    </row>
    <row r="867" spans="1:3" x14ac:dyDescent="0.2">
      <c r="A867"/>
      <c r="B867"/>
      <c r="C867" s="57"/>
    </row>
    <row r="868" spans="1:3" x14ac:dyDescent="0.2">
      <c r="A868"/>
      <c r="B868"/>
      <c r="C868" s="57"/>
    </row>
    <row r="869" spans="1:3" x14ac:dyDescent="0.2">
      <c r="A869"/>
      <c r="B869"/>
      <c r="C869" s="57"/>
    </row>
    <row r="870" spans="1:3" x14ac:dyDescent="0.2">
      <c r="A870"/>
      <c r="B870"/>
      <c r="C870" s="57"/>
    </row>
    <row r="871" spans="1:3" x14ac:dyDescent="0.2">
      <c r="A871"/>
      <c r="B871"/>
      <c r="C871" s="57"/>
    </row>
    <row r="872" spans="1:3" x14ac:dyDescent="0.2">
      <c r="A872"/>
      <c r="B872"/>
      <c r="C872" s="57"/>
    </row>
    <row r="873" spans="1:3" x14ac:dyDescent="0.2">
      <c r="A873"/>
      <c r="B873"/>
      <c r="C873" s="57"/>
    </row>
    <row r="874" spans="1:3" x14ac:dyDescent="0.2">
      <c r="A874"/>
      <c r="B874"/>
      <c r="C874" s="57"/>
    </row>
    <row r="875" spans="1:3" x14ac:dyDescent="0.2">
      <c r="A875"/>
      <c r="B875"/>
      <c r="C875" s="57"/>
    </row>
    <row r="876" spans="1:3" x14ac:dyDescent="0.2">
      <c r="A876"/>
      <c r="B876"/>
      <c r="C876" s="57"/>
    </row>
    <row r="877" spans="1:3" x14ac:dyDescent="0.2">
      <c r="A877"/>
      <c r="B877"/>
      <c r="C877" s="57"/>
    </row>
    <row r="878" spans="1:3" x14ac:dyDescent="0.2">
      <c r="A878"/>
      <c r="B878"/>
      <c r="C878" s="57"/>
    </row>
    <row r="879" spans="1:3" x14ac:dyDescent="0.2">
      <c r="A879"/>
      <c r="B879"/>
      <c r="C879" s="57"/>
    </row>
    <row r="880" spans="1:3" x14ac:dyDescent="0.2">
      <c r="A880"/>
      <c r="B880"/>
      <c r="C880" s="57"/>
    </row>
    <row r="881" spans="1:3" x14ac:dyDescent="0.2">
      <c r="A881"/>
      <c r="B881"/>
      <c r="C881" s="57"/>
    </row>
    <row r="882" spans="1:3" x14ac:dyDescent="0.2">
      <c r="A882"/>
      <c r="B882"/>
      <c r="C882" s="57"/>
    </row>
    <row r="883" spans="1:3" x14ac:dyDescent="0.2">
      <c r="A883"/>
      <c r="B883"/>
      <c r="C883" s="57"/>
    </row>
    <row r="884" spans="1:3" x14ac:dyDescent="0.2">
      <c r="A884"/>
      <c r="B884"/>
      <c r="C884" s="57"/>
    </row>
    <row r="885" spans="1:3" x14ac:dyDescent="0.2">
      <c r="A885"/>
      <c r="B885"/>
      <c r="C885" s="57"/>
    </row>
    <row r="886" spans="1:3" x14ac:dyDescent="0.2">
      <c r="A886"/>
      <c r="B886"/>
      <c r="C886" s="57"/>
    </row>
    <row r="887" spans="1:3" x14ac:dyDescent="0.2">
      <c r="A887"/>
      <c r="B887"/>
      <c r="C887" s="57"/>
    </row>
    <row r="888" spans="1:3" x14ac:dyDescent="0.2">
      <c r="A888"/>
      <c r="B888"/>
      <c r="C888" s="57"/>
    </row>
    <row r="889" spans="1:3" x14ac:dyDescent="0.2">
      <c r="A889"/>
      <c r="B889"/>
      <c r="C889" s="57"/>
    </row>
    <row r="890" spans="1:3" x14ac:dyDescent="0.2">
      <c r="A890"/>
      <c r="B890"/>
      <c r="C890" s="57"/>
    </row>
    <row r="891" spans="1:3" x14ac:dyDescent="0.2">
      <c r="A891"/>
      <c r="B891"/>
      <c r="C891" s="57"/>
    </row>
    <row r="892" spans="1:3" x14ac:dyDescent="0.2">
      <c r="A892"/>
      <c r="B892"/>
      <c r="C892" s="57"/>
    </row>
    <row r="893" spans="1:3" x14ac:dyDescent="0.2">
      <c r="A893"/>
      <c r="B893"/>
      <c r="C893" s="57"/>
    </row>
    <row r="894" spans="1:3" x14ac:dyDescent="0.2">
      <c r="A894"/>
      <c r="B894"/>
      <c r="C894" s="57"/>
    </row>
    <row r="895" spans="1:3" x14ac:dyDescent="0.2">
      <c r="A895"/>
      <c r="B895"/>
      <c r="C895" s="57"/>
    </row>
    <row r="896" spans="1:3" x14ac:dyDescent="0.2">
      <c r="A896"/>
      <c r="B896"/>
      <c r="C896" s="57"/>
    </row>
    <row r="897" spans="1:3" x14ac:dyDescent="0.2">
      <c r="A897"/>
      <c r="B897"/>
      <c r="C897" s="57"/>
    </row>
    <row r="898" spans="1:3" x14ac:dyDescent="0.2">
      <c r="A898"/>
      <c r="B898"/>
      <c r="C898" s="57"/>
    </row>
    <row r="899" spans="1:3" x14ac:dyDescent="0.2">
      <c r="A899"/>
      <c r="B899"/>
      <c r="C899" s="57"/>
    </row>
    <row r="900" spans="1:3" x14ac:dyDescent="0.2">
      <c r="A900"/>
      <c r="B900"/>
      <c r="C900" s="57"/>
    </row>
    <row r="901" spans="1:3" x14ac:dyDescent="0.2">
      <c r="A901"/>
      <c r="B901"/>
      <c r="C901" s="57"/>
    </row>
    <row r="902" spans="1:3" x14ac:dyDescent="0.2">
      <c r="A902"/>
      <c r="B902"/>
      <c r="C902" s="57"/>
    </row>
    <row r="903" spans="1:3" x14ac:dyDescent="0.2">
      <c r="A903"/>
      <c r="B903"/>
      <c r="C903" s="57"/>
    </row>
    <row r="904" spans="1:3" x14ac:dyDescent="0.2">
      <c r="A904"/>
      <c r="B904"/>
      <c r="C904" s="57"/>
    </row>
    <row r="905" spans="1:3" x14ac:dyDescent="0.2">
      <c r="A905"/>
      <c r="B905"/>
      <c r="C905" s="57"/>
    </row>
    <row r="906" spans="1:3" x14ac:dyDescent="0.2">
      <c r="A906"/>
      <c r="B906"/>
      <c r="C906" s="57"/>
    </row>
    <row r="907" spans="1:3" x14ac:dyDescent="0.2">
      <c r="A907"/>
      <c r="B907"/>
      <c r="C907" s="57"/>
    </row>
    <row r="908" spans="1:3" x14ac:dyDescent="0.2">
      <c r="A908"/>
      <c r="B908"/>
      <c r="C908" s="57"/>
    </row>
    <row r="909" spans="1:3" x14ac:dyDescent="0.2">
      <c r="A909"/>
      <c r="B909"/>
      <c r="C909" s="57"/>
    </row>
    <row r="910" spans="1:3" x14ac:dyDescent="0.2">
      <c r="A910"/>
      <c r="B910"/>
      <c r="C910" s="57"/>
    </row>
    <row r="911" spans="1:3" x14ac:dyDescent="0.2">
      <c r="A911"/>
      <c r="B911"/>
      <c r="C911" s="57"/>
    </row>
    <row r="912" spans="1:3" x14ac:dyDescent="0.2">
      <c r="A912"/>
      <c r="B912"/>
      <c r="C912" s="57"/>
    </row>
    <row r="913" spans="1:3" x14ac:dyDescent="0.2">
      <c r="A913"/>
      <c r="B913"/>
      <c r="C913" s="57"/>
    </row>
    <row r="914" spans="1:3" x14ac:dyDescent="0.2">
      <c r="A914"/>
      <c r="B914"/>
      <c r="C914" s="57"/>
    </row>
    <row r="915" spans="1:3" x14ac:dyDescent="0.2">
      <c r="A915"/>
      <c r="B915"/>
      <c r="C915" s="57"/>
    </row>
    <row r="916" spans="1:3" x14ac:dyDescent="0.2">
      <c r="A916"/>
      <c r="B916"/>
      <c r="C916" s="57"/>
    </row>
    <row r="917" spans="1:3" x14ac:dyDescent="0.2">
      <c r="A917"/>
      <c r="B917"/>
      <c r="C917" s="57"/>
    </row>
    <row r="918" spans="1:3" x14ac:dyDescent="0.2">
      <c r="A918"/>
      <c r="B918"/>
      <c r="C918" s="57"/>
    </row>
    <row r="919" spans="1:3" x14ac:dyDescent="0.2">
      <c r="A919"/>
      <c r="B919"/>
      <c r="C919" s="57"/>
    </row>
    <row r="920" spans="1:3" x14ac:dyDescent="0.2">
      <c r="A920"/>
      <c r="B920"/>
      <c r="C920" s="57"/>
    </row>
    <row r="921" spans="1:3" x14ac:dyDescent="0.2">
      <c r="A921"/>
      <c r="B921"/>
      <c r="C921" s="57"/>
    </row>
    <row r="922" spans="1:3" x14ac:dyDescent="0.2">
      <c r="A922"/>
      <c r="B922"/>
      <c r="C922" s="57"/>
    </row>
    <row r="923" spans="1:3" x14ac:dyDescent="0.2">
      <c r="A923"/>
      <c r="B923"/>
      <c r="C923" s="57"/>
    </row>
    <row r="924" spans="1:3" x14ac:dyDescent="0.2">
      <c r="A924"/>
      <c r="B924"/>
      <c r="C924" s="57"/>
    </row>
    <row r="925" spans="1:3" x14ac:dyDescent="0.2">
      <c r="A925"/>
      <c r="B925"/>
      <c r="C925" s="57"/>
    </row>
    <row r="926" spans="1:3" x14ac:dyDescent="0.2">
      <c r="A926"/>
      <c r="B926"/>
      <c r="C926" s="57"/>
    </row>
    <row r="927" spans="1:3" x14ac:dyDescent="0.2">
      <c r="A927"/>
      <c r="B927"/>
      <c r="C927" s="57"/>
    </row>
    <row r="928" spans="1:3" x14ac:dyDescent="0.2">
      <c r="A928"/>
      <c r="B928"/>
      <c r="C928" s="57"/>
    </row>
    <row r="929" spans="1:3" x14ac:dyDescent="0.2">
      <c r="A929"/>
      <c r="B929"/>
      <c r="C929" s="57"/>
    </row>
    <row r="930" spans="1:3" x14ac:dyDescent="0.2">
      <c r="A930"/>
      <c r="B930"/>
      <c r="C930" s="57"/>
    </row>
    <row r="931" spans="1:3" x14ac:dyDescent="0.2">
      <c r="A931"/>
      <c r="B931"/>
      <c r="C931" s="57"/>
    </row>
    <row r="932" spans="1:3" x14ac:dyDescent="0.2">
      <c r="A932"/>
      <c r="B932"/>
      <c r="C932" s="57"/>
    </row>
    <row r="933" spans="1:3" x14ac:dyDescent="0.2">
      <c r="A933"/>
      <c r="B933"/>
      <c r="C933" s="57"/>
    </row>
    <row r="934" spans="1:3" x14ac:dyDescent="0.2">
      <c r="A934"/>
      <c r="B934"/>
      <c r="C934" s="57"/>
    </row>
    <row r="935" spans="1:3" x14ac:dyDescent="0.2">
      <c r="A935"/>
      <c r="B935"/>
      <c r="C935" s="57"/>
    </row>
    <row r="936" spans="1:3" x14ac:dyDescent="0.2">
      <c r="A936"/>
      <c r="B936"/>
      <c r="C936" s="57"/>
    </row>
    <row r="937" spans="1:3" x14ac:dyDescent="0.2">
      <c r="A937"/>
      <c r="B937"/>
      <c r="C937" s="57"/>
    </row>
    <row r="938" spans="1:3" x14ac:dyDescent="0.2">
      <c r="A938"/>
      <c r="B938"/>
      <c r="C938" s="57"/>
    </row>
    <row r="939" spans="1:3" x14ac:dyDescent="0.2">
      <c r="A939"/>
      <c r="B939"/>
      <c r="C939" s="57"/>
    </row>
    <row r="940" spans="1:3" x14ac:dyDescent="0.2">
      <c r="A940"/>
      <c r="B940"/>
      <c r="C940" s="57"/>
    </row>
    <row r="941" spans="1:3" x14ac:dyDescent="0.2">
      <c r="A941"/>
      <c r="B941"/>
      <c r="C941" s="57"/>
    </row>
    <row r="942" spans="1:3" x14ac:dyDescent="0.2">
      <c r="A942"/>
      <c r="B942"/>
      <c r="C942" s="57"/>
    </row>
    <row r="943" spans="1:3" x14ac:dyDescent="0.2">
      <c r="A943"/>
      <c r="B943"/>
      <c r="C943" s="57"/>
    </row>
    <row r="944" spans="1:3" x14ac:dyDescent="0.2">
      <c r="A944"/>
      <c r="B944"/>
      <c r="C944" s="57"/>
    </row>
    <row r="945" spans="1:3" x14ac:dyDescent="0.2">
      <c r="A945"/>
      <c r="B945"/>
      <c r="C945" s="57"/>
    </row>
    <row r="946" spans="1:3" x14ac:dyDescent="0.2">
      <c r="A946"/>
      <c r="B946"/>
      <c r="C946" s="57"/>
    </row>
    <row r="947" spans="1:3" x14ac:dyDescent="0.2">
      <c r="A947"/>
      <c r="B947"/>
      <c r="C947" s="57"/>
    </row>
    <row r="948" spans="1:3" x14ac:dyDescent="0.2">
      <c r="A948"/>
      <c r="B948"/>
      <c r="C948" s="57"/>
    </row>
    <row r="949" spans="1:3" x14ac:dyDescent="0.2">
      <c r="A949"/>
      <c r="B949"/>
      <c r="C949" s="57"/>
    </row>
    <row r="950" spans="1:3" x14ac:dyDescent="0.2">
      <c r="A950"/>
      <c r="B950"/>
      <c r="C950" s="57"/>
    </row>
    <row r="951" spans="1:3" x14ac:dyDescent="0.2">
      <c r="A951"/>
      <c r="B951"/>
      <c r="C951" s="57"/>
    </row>
    <row r="952" spans="1:3" x14ac:dyDescent="0.2">
      <c r="A952"/>
      <c r="B952"/>
      <c r="C952" s="57"/>
    </row>
    <row r="953" spans="1:3" x14ac:dyDescent="0.2">
      <c r="A953"/>
      <c r="B953"/>
      <c r="C953" s="57"/>
    </row>
    <row r="954" spans="1:3" x14ac:dyDescent="0.2">
      <c r="A954"/>
      <c r="B954"/>
      <c r="C954" s="57"/>
    </row>
    <row r="955" spans="1:3" x14ac:dyDescent="0.2">
      <c r="A955"/>
      <c r="B955"/>
      <c r="C955" s="57"/>
    </row>
    <row r="956" spans="1:3" x14ac:dyDescent="0.2">
      <c r="A956"/>
      <c r="B956"/>
      <c r="C956" s="57"/>
    </row>
    <row r="957" spans="1:3" x14ac:dyDescent="0.2">
      <c r="A957"/>
      <c r="B957"/>
      <c r="C957" s="57"/>
    </row>
    <row r="958" spans="1:3" x14ac:dyDescent="0.2">
      <c r="A958"/>
      <c r="B958"/>
      <c r="C958" s="57"/>
    </row>
    <row r="959" spans="1:3" x14ac:dyDescent="0.2">
      <c r="A959"/>
      <c r="B959"/>
      <c r="C959" s="57"/>
    </row>
    <row r="960" spans="1:3" x14ac:dyDescent="0.2">
      <c r="A960"/>
      <c r="B960"/>
      <c r="C960" s="57"/>
    </row>
    <row r="961" spans="1:3" x14ac:dyDescent="0.2">
      <c r="A961"/>
      <c r="B961"/>
      <c r="C961" s="57"/>
    </row>
    <row r="962" spans="1:3" x14ac:dyDescent="0.2">
      <c r="A962"/>
      <c r="B962"/>
      <c r="C962" s="57"/>
    </row>
    <row r="963" spans="1:3" x14ac:dyDescent="0.2">
      <c r="A963"/>
      <c r="B963"/>
      <c r="C963" s="57"/>
    </row>
    <row r="964" spans="1:3" x14ac:dyDescent="0.2">
      <c r="A964"/>
      <c r="B964"/>
      <c r="C964" s="57"/>
    </row>
    <row r="965" spans="1:3" x14ac:dyDescent="0.2">
      <c r="A965"/>
      <c r="B965"/>
      <c r="C965" s="57"/>
    </row>
    <row r="966" spans="1:3" x14ac:dyDescent="0.2">
      <c r="A966"/>
      <c r="B966"/>
      <c r="C966" s="57"/>
    </row>
    <row r="967" spans="1:3" x14ac:dyDescent="0.2">
      <c r="A967"/>
      <c r="B967"/>
      <c r="C967" s="57"/>
    </row>
    <row r="968" spans="1:3" x14ac:dyDescent="0.2">
      <c r="A968"/>
      <c r="B968"/>
      <c r="C968" s="57"/>
    </row>
    <row r="969" spans="1:3" x14ac:dyDescent="0.2">
      <c r="A969"/>
      <c r="B969"/>
      <c r="C969" s="57"/>
    </row>
    <row r="970" spans="1:3" x14ac:dyDescent="0.2">
      <c r="A970"/>
      <c r="B970"/>
      <c r="C970" s="57"/>
    </row>
    <row r="971" spans="1:3" x14ac:dyDescent="0.2">
      <c r="A971"/>
      <c r="B971"/>
      <c r="C971" s="57"/>
    </row>
    <row r="972" spans="1:3" x14ac:dyDescent="0.2">
      <c r="A972"/>
      <c r="B972"/>
      <c r="C972" s="57"/>
    </row>
    <row r="973" spans="1:3" x14ac:dyDescent="0.2">
      <c r="A973"/>
      <c r="B973"/>
      <c r="C973" s="57"/>
    </row>
    <row r="974" spans="1:3" x14ac:dyDescent="0.2">
      <c r="A974"/>
      <c r="B974"/>
      <c r="C974" s="57"/>
    </row>
    <row r="975" spans="1:3" x14ac:dyDescent="0.2">
      <c r="A975"/>
      <c r="B975"/>
      <c r="C975" s="57"/>
    </row>
    <row r="976" spans="1:3" x14ac:dyDescent="0.2">
      <c r="A976"/>
      <c r="B976"/>
      <c r="C976" s="57"/>
    </row>
    <row r="977" spans="1:3" x14ac:dyDescent="0.2">
      <c r="A977"/>
      <c r="B977"/>
      <c r="C977" s="57"/>
    </row>
    <row r="978" spans="1:3" x14ac:dyDescent="0.2">
      <c r="A978"/>
      <c r="B978"/>
      <c r="C978" s="57"/>
    </row>
    <row r="979" spans="1:3" x14ac:dyDescent="0.2">
      <c r="A979"/>
      <c r="B979"/>
      <c r="C979" s="57"/>
    </row>
    <row r="980" spans="1:3" x14ac:dyDescent="0.2">
      <c r="A980"/>
      <c r="B980"/>
      <c r="C980" s="57"/>
    </row>
    <row r="981" spans="1:3" x14ac:dyDescent="0.2">
      <c r="A981"/>
      <c r="B981"/>
      <c r="C981" s="57"/>
    </row>
    <row r="982" spans="1:3" x14ac:dyDescent="0.2">
      <c r="A982"/>
      <c r="B982"/>
      <c r="C982" s="57"/>
    </row>
    <row r="983" spans="1:3" x14ac:dyDescent="0.2">
      <c r="A983"/>
      <c r="B983"/>
      <c r="C983" s="57"/>
    </row>
    <row r="984" spans="1:3" x14ac:dyDescent="0.2">
      <c r="A984"/>
      <c r="B984"/>
      <c r="C984" s="57"/>
    </row>
    <row r="985" spans="1:3" x14ac:dyDescent="0.2">
      <c r="A985"/>
      <c r="B985"/>
      <c r="C985" s="57"/>
    </row>
    <row r="986" spans="1:3" x14ac:dyDescent="0.2">
      <c r="A986"/>
      <c r="B986"/>
      <c r="C986" s="57"/>
    </row>
    <row r="987" spans="1:3" x14ac:dyDescent="0.2">
      <c r="A987"/>
      <c r="B987"/>
      <c r="C987" s="57"/>
    </row>
    <row r="988" spans="1:3" x14ac:dyDescent="0.2">
      <c r="A988"/>
      <c r="B988"/>
      <c r="C988" s="57"/>
    </row>
    <row r="989" spans="1:3" x14ac:dyDescent="0.2">
      <c r="A989"/>
      <c r="B989"/>
      <c r="C989" s="57"/>
    </row>
    <row r="990" spans="1:3" x14ac:dyDescent="0.2">
      <c r="A990"/>
      <c r="B990"/>
      <c r="C990" s="57"/>
    </row>
    <row r="991" spans="1:3" x14ac:dyDescent="0.2">
      <c r="A991"/>
      <c r="B991"/>
      <c r="C991" s="57"/>
    </row>
    <row r="992" spans="1:3" x14ac:dyDescent="0.2">
      <c r="A992"/>
      <c r="B992"/>
      <c r="C992" s="57"/>
    </row>
    <row r="993" spans="1:3" x14ac:dyDescent="0.2">
      <c r="A993"/>
      <c r="B993"/>
      <c r="C993" s="57"/>
    </row>
    <row r="994" spans="1:3" x14ac:dyDescent="0.2">
      <c r="A994"/>
      <c r="B994"/>
      <c r="C994" s="57"/>
    </row>
    <row r="995" spans="1:3" x14ac:dyDescent="0.2">
      <c r="A995"/>
      <c r="B995"/>
      <c r="C995" s="57"/>
    </row>
    <row r="996" spans="1:3" x14ac:dyDescent="0.2">
      <c r="A996"/>
      <c r="B996"/>
      <c r="C996" s="57"/>
    </row>
    <row r="997" spans="1:3" x14ac:dyDescent="0.2">
      <c r="A997"/>
      <c r="B997"/>
      <c r="C997" s="57"/>
    </row>
    <row r="998" spans="1:3" x14ac:dyDescent="0.2">
      <c r="A998"/>
      <c r="B998"/>
      <c r="C998" s="57"/>
    </row>
    <row r="999" spans="1:3" x14ac:dyDescent="0.2">
      <c r="A999"/>
      <c r="B999"/>
      <c r="C999" s="57"/>
    </row>
    <row r="1000" spans="1:3" x14ac:dyDescent="0.2">
      <c r="A1000"/>
      <c r="B1000"/>
      <c r="C1000" s="57"/>
    </row>
    <row r="1001" spans="1:3" x14ac:dyDescent="0.2">
      <c r="A1001"/>
      <c r="B1001"/>
      <c r="C1001" s="57"/>
    </row>
    <row r="1002" spans="1:3" x14ac:dyDescent="0.2">
      <c r="A1002"/>
      <c r="B1002"/>
      <c r="C1002" s="57"/>
    </row>
    <row r="1003" spans="1:3" x14ac:dyDescent="0.2">
      <c r="A1003"/>
      <c r="B1003"/>
      <c r="C1003" s="57"/>
    </row>
    <row r="1004" spans="1:3" x14ac:dyDescent="0.2">
      <c r="A1004"/>
      <c r="B1004"/>
      <c r="C1004" s="57"/>
    </row>
    <row r="1005" spans="1:3" x14ac:dyDescent="0.2">
      <c r="A1005"/>
      <c r="B1005"/>
      <c r="C1005" s="57"/>
    </row>
    <row r="1006" spans="1:3" x14ac:dyDescent="0.2">
      <c r="A1006"/>
      <c r="B1006"/>
      <c r="C1006" s="57"/>
    </row>
    <row r="1007" spans="1:3" x14ac:dyDescent="0.2">
      <c r="A1007"/>
      <c r="B1007"/>
      <c r="C1007" s="57"/>
    </row>
    <row r="1008" spans="1:3" x14ac:dyDescent="0.2">
      <c r="A1008"/>
      <c r="B1008"/>
      <c r="C1008" s="57"/>
    </row>
    <row r="1009" spans="1:3" x14ac:dyDescent="0.2">
      <c r="A1009"/>
      <c r="B1009"/>
      <c r="C1009" s="57"/>
    </row>
    <row r="1010" spans="1:3" x14ac:dyDescent="0.2">
      <c r="A1010"/>
      <c r="B1010"/>
      <c r="C1010" s="57"/>
    </row>
    <row r="1011" spans="1:3" x14ac:dyDescent="0.2">
      <c r="A1011"/>
      <c r="B1011"/>
      <c r="C1011" s="57"/>
    </row>
    <row r="1012" spans="1:3" x14ac:dyDescent="0.2">
      <c r="A1012"/>
      <c r="B1012"/>
      <c r="C1012" s="57"/>
    </row>
    <row r="1013" spans="1:3" x14ac:dyDescent="0.2">
      <c r="A1013"/>
      <c r="B1013"/>
      <c r="C1013" s="57"/>
    </row>
    <row r="1014" spans="1:3" x14ac:dyDescent="0.2">
      <c r="A1014"/>
      <c r="B1014"/>
      <c r="C1014" s="57"/>
    </row>
    <row r="1015" spans="1:3" x14ac:dyDescent="0.2">
      <c r="A1015"/>
      <c r="B1015"/>
      <c r="C1015" s="57"/>
    </row>
    <row r="1016" spans="1:3" x14ac:dyDescent="0.2">
      <c r="A1016"/>
      <c r="B1016"/>
      <c r="C1016" s="57"/>
    </row>
    <row r="1017" spans="1:3" x14ac:dyDescent="0.2">
      <c r="A1017"/>
      <c r="B1017"/>
      <c r="C1017" s="57"/>
    </row>
    <row r="1018" spans="1:3" x14ac:dyDescent="0.2">
      <c r="A1018"/>
      <c r="B1018"/>
      <c r="C1018" s="57"/>
    </row>
    <row r="1019" spans="1:3" x14ac:dyDescent="0.2">
      <c r="A1019"/>
      <c r="B1019"/>
      <c r="C1019" s="57"/>
    </row>
    <row r="1020" spans="1:3" x14ac:dyDescent="0.2">
      <c r="A1020"/>
      <c r="B1020"/>
      <c r="C1020" s="57"/>
    </row>
    <row r="1021" spans="1:3" x14ac:dyDescent="0.2">
      <c r="A1021"/>
      <c r="B1021"/>
      <c r="C1021" s="57"/>
    </row>
    <row r="1022" spans="1:3" x14ac:dyDescent="0.2">
      <c r="A1022"/>
      <c r="B1022"/>
      <c r="C1022" s="57"/>
    </row>
    <row r="1023" spans="1:3" x14ac:dyDescent="0.2">
      <c r="A1023"/>
      <c r="B1023"/>
      <c r="C1023" s="57"/>
    </row>
    <row r="1024" spans="1:3" x14ac:dyDescent="0.2">
      <c r="A1024"/>
      <c r="B1024"/>
      <c r="C1024" s="57"/>
    </row>
    <row r="1025" spans="1:3" x14ac:dyDescent="0.2">
      <c r="A1025"/>
      <c r="B1025"/>
      <c r="C1025" s="57"/>
    </row>
    <row r="1026" spans="1:3" x14ac:dyDescent="0.2">
      <c r="A1026"/>
      <c r="B1026"/>
      <c r="C1026" s="57"/>
    </row>
    <row r="1027" spans="1:3" x14ac:dyDescent="0.2">
      <c r="A1027"/>
      <c r="B1027"/>
      <c r="C1027" s="57"/>
    </row>
    <row r="1028" spans="1:3" x14ac:dyDescent="0.2">
      <c r="A1028"/>
      <c r="B1028"/>
      <c r="C1028" s="57"/>
    </row>
    <row r="1029" spans="1:3" x14ac:dyDescent="0.2">
      <c r="A1029"/>
      <c r="B1029"/>
      <c r="C1029" s="57"/>
    </row>
    <row r="1030" spans="1:3" x14ac:dyDescent="0.2">
      <c r="A1030"/>
      <c r="B1030"/>
      <c r="C1030" s="57"/>
    </row>
    <row r="1031" spans="1:3" x14ac:dyDescent="0.2">
      <c r="A1031"/>
      <c r="B1031"/>
      <c r="C1031" s="57"/>
    </row>
    <row r="1032" spans="1:3" x14ac:dyDescent="0.2">
      <c r="A1032"/>
      <c r="B1032"/>
      <c r="C1032" s="57"/>
    </row>
    <row r="1033" spans="1:3" x14ac:dyDescent="0.2">
      <c r="A1033"/>
      <c r="B1033"/>
      <c r="C1033" s="57"/>
    </row>
    <row r="1034" spans="1:3" x14ac:dyDescent="0.2">
      <c r="A1034"/>
      <c r="B1034"/>
      <c r="C1034" s="57"/>
    </row>
    <row r="1035" spans="1:3" x14ac:dyDescent="0.2">
      <c r="A1035"/>
      <c r="B1035"/>
      <c r="C1035" s="57"/>
    </row>
    <row r="1036" spans="1:3" x14ac:dyDescent="0.2">
      <c r="A1036"/>
      <c r="B1036"/>
      <c r="C1036" s="57"/>
    </row>
    <row r="1037" spans="1:3" x14ac:dyDescent="0.2">
      <c r="A1037"/>
      <c r="B1037"/>
      <c r="C1037" s="57"/>
    </row>
    <row r="1038" spans="1:3" x14ac:dyDescent="0.2">
      <c r="A1038"/>
      <c r="B1038"/>
      <c r="C1038" s="57"/>
    </row>
    <row r="1039" spans="1:3" x14ac:dyDescent="0.2">
      <c r="A1039"/>
      <c r="B1039"/>
      <c r="C1039" s="57"/>
    </row>
    <row r="1040" spans="1:3" x14ac:dyDescent="0.2">
      <c r="A1040"/>
      <c r="B1040"/>
      <c r="C1040" s="57"/>
    </row>
    <row r="1041" spans="1:3" x14ac:dyDescent="0.2">
      <c r="A1041"/>
      <c r="B1041"/>
      <c r="C1041" s="57"/>
    </row>
    <row r="1042" spans="1:3" x14ac:dyDescent="0.2">
      <c r="A1042"/>
      <c r="B1042"/>
      <c r="C1042" s="57"/>
    </row>
    <row r="1043" spans="1:3" x14ac:dyDescent="0.2">
      <c r="A1043"/>
      <c r="B1043"/>
      <c r="C1043" s="57"/>
    </row>
    <row r="1044" spans="1:3" x14ac:dyDescent="0.2">
      <c r="A1044"/>
      <c r="B1044"/>
      <c r="C1044" s="57"/>
    </row>
    <row r="1045" spans="1:3" x14ac:dyDescent="0.2">
      <c r="A1045"/>
      <c r="B1045"/>
      <c r="C1045" s="57"/>
    </row>
    <row r="1046" spans="1:3" x14ac:dyDescent="0.2">
      <c r="A1046"/>
      <c r="B1046"/>
      <c r="C1046" s="57"/>
    </row>
    <row r="1047" spans="1:3" x14ac:dyDescent="0.2">
      <c r="A1047"/>
      <c r="B1047"/>
      <c r="C1047" s="57"/>
    </row>
    <row r="1048" spans="1:3" x14ac:dyDescent="0.2">
      <c r="A1048"/>
      <c r="B1048"/>
      <c r="C1048" s="57"/>
    </row>
    <row r="1049" spans="1:3" x14ac:dyDescent="0.2">
      <c r="A1049"/>
      <c r="B1049"/>
      <c r="C1049" s="57"/>
    </row>
    <row r="1050" spans="1:3" x14ac:dyDescent="0.2">
      <c r="A1050"/>
      <c r="B1050"/>
      <c r="C1050" s="57"/>
    </row>
    <row r="1051" spans="1:3" x14ac:dyDescent="0.2">
      <c r="A1051"/>
      <c r="B1051"/>
      <c r="C1051" s="57"/>
    </row>
    <row r="1052" spans="1:3" x14ac:dyDescent="0.2">
      <c r="A1052"/>
      <c r="B1052"/>
      <c r="C1052" s="57"/>
    </row>
    <row r="1053" spans="1:3" x14ac:dyDescent="0.2">
      <c r="A1053"/>
      <c r="B1053"/>
      <c r="C1053" s="57"/>
    </row>
    <row r="1054" spans="1:3" x14ac:dyDescent="0.2">
      <c r="A1054"/>
      <c r="B1054"/>
      <c r="C1054" s="57"/>
    </row>
    <row r="1055" spans="1:3" x14ac:dyDescent="0.2">
      <c r="A1055"/>
      <c r="B1055"/>
      <c r="C1055" s="57"/>
    </row>
    <row r="1056" spans="1:3" x14ac:dyDescent="0.2">
      <c r="A1056"/>
      <c r="B1056"/>
      <c r="C1056" s="57"/>
    </row>
    <row r="1057" spans="1:3" x14ac:dyDescent="0.2">
      <c r="A1057"/>
      <c r="B1057"/>
      <c r="C1057" s="57"/>
    </row>
    <row r="1058" spans="1:3" x14ac:dyDescent="0.2">
      <c r="A1058"/>
      <c r="B1058"/>
      <c r="C1058" s="57"/>
    </row>
    <row r="1059" spans="1:3" x14ac:dyDescent="0.2">
      <c r="A1059"/>
      <c r="B1059"/>
      <c r="C1059" s="57"/>
    </row>
    <row r="1060" spans="1:3" x14ac:dyDescent="0.2">
      <c r="A1060"/>
      <c r="B1060"/>
      <c r="C1060" s="57"/>
    </row>
    <row r="1061" spans="1:3" x14ac:dyDescent="0.2">
      <c r="A1061"/>
      <c r="B1061"/>
      <c r="C1061" s="57"/>
    </row>
    <row r="1062" spans="1:3" x14ac:dyDescent="0.2">
      <c r="A1062"/>
      <c r="B1062"/>
      <c r="C1062" s="57"/>
    </row>
    <row r="1063" spans="1:3" x14ac:dyDescent="0.2">
      <c r="A1063"/>
      <c r="B1063"/>
      <c r="C1063" s="57"/>
    </row>
  </sheetData>
  <sortState xmlns:xlrd2="http://schemas.microsoft.com/office/spreadsheetml/2017/richdata2" ref="A9:J525">
    <sortCondition ref="A9:A525"/>
    <sortCondition ref="B9:B525"/>
  </sortState>
  <mergeCells count="6">
    <mergeCell ref="A2:E2"/>
    <mergeCell ref="A1:D1"/>
    <mergeCell ref="A3:D3"/>
    <mergeCell ref="G3:Q3"/>
    <mergeCell ref="G2:Q2"/>
    <mergeCell ref="G1:Q1"/>
  </mergeCells>
  <conditionalFormatting sqref="C228">
    <cfRule type="duplicateValues" dxfId="18" priority="7"/>
  </conditionalFormatting>
  <conditionalFormatting sqref="C237">
    <cfRule type="duplicateValues" dxfId="17" priority="5"/>
  </conditionalFormatting>
  <conditionalFormatting sqref="C242">
    <cfRule type="duplicateValues" dxfId="16" priority="6"/>
  </conditionalFormatting>
  <conditionalFormatting sqref="C245">
    <cfRule type="duplicateValues" dxfId="15" priority="4"/>
  </conditionalFormatting>
  <conditionalFormatting sqref="C255">
    <cfRule type="duplicateValues" dxfId="14" priority="3"/>
  </conditionalFormatting>
  <conditionalFormatting sqref="C262">
    <cfRule type="duplicateValues" dxfId="13" priority="10"/>
  </conditionalFormatting>
  <conditionalFormatting sqref="C490">
    <cfRule type="duplicateValues" dxfId="12" priority="11"/>
  </conditionalFormatting>
  <conditionalFormatting sqref="C491:C492 C10:C227 C263:C489 C229:C236 C243:C244 C238:C241 C246:C254 C256:C261 C495:C554">
    <cfRule type="duplicateValues" dxfId="11" priority="738"/>
  </conditionalFormatting>
  <conditionalFormatting sqref="C493">
    <cfRule type="duplicateValues" dxfId="10" priority="8"/>
  </conditionalFormatting>
  <conditionalFormatting sqref="C494">
    <cfRule type="duplicateValues" dxfId="9" priority="9"/>
  </conditionalFormatting>
  <conditionalFormatting sqref="D10:J554">
    <cfRule type="cellIs" dxfId="8" priority="1" operator="notEqual">
      <formula>0</formula>
    </cfRule>
  </conditionalFormatting>
  <pageMargins left="0.7" right="0.7" top="0.75" bottom="0.75" header="0.3" footer="0.3"/>
  <pageSetup scale="10" fitToWidth="95" orientation="portrait" r:id="rId1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7"/>
  <sheetViews>
    <sheetView workbookViewId="0">
      <pane ySplit="8" topLeftCell="A9" activePane="bottomLeft" state="frozen"/>
      <selection pane="bottomLeft" activeCell="O9" sqref="O9"/>
    </sheetView>
  </sheetViews>
  <sheetFormatPr defaultRowHeight="12.75" x14ac:dyDescent="0.2"/>
  <cols>
    <col min="1" max="1" width="14.5703125" style="44" customWidth="1"/>
    <col min="2" max="3" width="9.140625" style="5" customWidth="1"/>
    <col min="4" max="9" width="16.140625" style="1" customWidth="1"/>
    <col min="10" max="10" width="16.140625" style="2" customWidth="1"/>
    <col min="11" max="11" width="9.140625" style="96" customWidth="1"/>
    <col min="12" max="16384" width="9.140625" style="96"/>
  </cols>
  <sheetData>
    <row r="1" spans="1:10" x14ac:dyDescent="0.2">
      <c r="A1" s="603" t="s">
        <v>649</v>
      </c>
      <c r="B1" s="96" t="s">
        <v>6260</v>
      </c>
    </row>
    <row r="2" spans="1:10" x14ac:dyDescent="0.2">
      <c r="A2" s="603" t="s">
        <v>74</v>
      </c>
      <c r="B2" s="5" t="s">
        <v>650</v>
      </c>
    </row>
    <row r="3" spans="1:10" x14ac:dyDescent="0.2">
      <c r="A3" s="603" t="s">
        <v>75</v>
      </c>
      <c r="B3" s="5" t="s">
        <v>6259</v>
      </c>
    </row>
    <row r="4" spans="1:10" x14ac:dyDescent="0.2">
      <c r="A4" s="54" t="s">
        <v>6236</v>
      </c>
      <c r="B4" s="266"/>
      <c r="C4" s="265"/>
      <c r="D4" s="265"/>
      <c r="E4" s="265"/>
      <c r="F4" s="265"/>
      <c r="G4" s="265"/>
      <c r="H4" s="265"/>
      <c r="I4" s="265"/>
      <c r="J4" s="265"/>
    </row>
    <row r="5" spans="1:10" x14ac:dyDescent="0.2">
      <c r="B5" s="280"/>
      <c r="C5" s="110"/>
      <c r="D5" s="311" t="s">
        <v>80</v>
      </c>
      <c r="E5" s="311" t="s">
        <v>80</v>
      </c>
      <c r="F5" s="311" t="s">
        <v>80</v>
      </c>
      <c r="G5" s="282" t="s">
        <v>80</v>
      </c>
      <c r="H5" s="282" t="s">
        <v>80</v>
      </c>
      <c r="I5" s="282" t="s">
        <v>80</v>
      </c>
      <c r="J5" s="12" t="s">
        <v>80</v>
      </c>
    </row>
    <row r="6" spans="1:10" ht="38.25" x14ac:dyDescent="0.2">
      <c r="A6" s="283"/>
      <c r="B6" s="283"/>
      <c r="C6" s="180"/>
      <c r="D6" s="233" t="s">
        <v>81</v>
      </c>
      <c r="E6" s="233" t="s">
        <v>82</v>
      </c>
      <c r="F6" s="233" t="s">
        <v>83</v>
      </c>
      <c r="G6" s="233" t="s">
        <v>84</v>
      </c>
      <c r="H6" s="233" t="s">
        <v>6231</v>
      </c>
      <c r="I6" s="233" t="s">
        <v>6230</v>
      </c>
      <c r="J6" s="16" t="s">
        <v>85</v>
      </c>
    </row>
    <row r="7" spans="1:10" x14ac:dyDescent="0.2">
      <c r="A7" s="280"/>
      <c r="B7" s="280"/>
      <c r="C7" s="110"/>
      <c r="D7" s="234" t="s">
        <v>89</v>
      </c>
      <c r="E7" s="234" t="s">
        <v>89</v>
      </c>
      <c r="F7" s="234" t="s">
        <v>89</v>
      </c>
      <c r="G7" s="234" t="s">
        <v>89</v>
      </c>
      <c r="H7" s="234"/>
      <c r="I7" s="234" t="s">
        <v>646</v>
      </c>
      <c r="J7" s="18"/>
    </row>
    <row r="8" spans="1:10" x14ac:dyDescent="0.2">
      <c r="A8" s="284" t="s">
        <v>96</v>
      </c>
      <c r="B8" s="284" t="s">
        <v>8</v>
      </c>
      <c r="C8" s="110" t="s">
        <v>651</v>
      </c>
      <c r="D8" s="235"/>
      <c r="E8" s="235"/>
      <c r="F8" s="235"/>
      <c r="G8" s="19"/>
      <c r="H8" s="19"/>
      <c r="I8" s="19"/>
      <c r="J8" s="20"/>
    </row>
    <row r="9" spans="1:10" x14ac:dyDescent="0.2">
      <c r="A9" s="327" t="s">
        <v>108</v>
      </c>
      <c r="B9" s="669" t="s">
        <v>13</v>
      </c>
      <c r="C9" s="328" t="str">
        <f t="shared" ref="C9:C72" si="0">A9&amp;B9</f>
        <v>01600001</v>
      </c>
      <c r="D9" s="341">
        <v>0</v>
      </c>
      <c r="E9" s="341">
        <v>0</v>
      </c>
      <c r="F9" s="341">
        <v>0</v>
      </c>
      <c r="G9" s="341">
        <v>0</v>
      </c>
      <c r="H9" s="341">
        <v>0</v>
      </c>
      <c r="I9" s="341">
        <v>0</v>
      </c>
      <c r="J9" s="285">
        <f>SUM(D9:I9)</f>
        <v>0</v>
      </c>
    </row>
    <row r="10" spans="1:10" x14ac:dyDescent="0.2">
      <c r="A10" s="329" t="s">
        <v>109</v>
      </c>
      <c r="B10" s="670" t="s">
        <v>13</v>
      </c>
      <c r="C10" s="328" t="str">
        <f t="shared" si="0"/>
        <v>02500001</v>
      </c>
      <c r="D10" s="341">
        <v>0</v>
      </c>
      <c r="E10" s="341">
        <v>0</v>
      </c>
      <c r="F10" s="341">
        <v>0</v>
      </c>
      <c r="G10" s="341">
        <v>0</v>
      </c>
      <c r="H10" s="341">
        <v>0</v>
      </c>
      <c r="I10" s="341">
        <v>0</v>
      </c>
      <c r="J10" s="285">
        <f t="shared" ref="J10:J73" si="1">SUM(D10:I10)</f>
        <v>0</v>
      </c>
    </row>
    <row r="11" spans="1:10" x14ac:dyDescent="0.2">
      <c r="A11" s="329" t="s">
        <v>109</v>
      </c>
      <c r="B11" s="670" t="s">
        <v>110</v>
      </c>
      <c r="C11" s="328" t="str">
        <f t="shared" si="0"/>
        <v>02500159</v>
      </c>
      <c r="D11" s="341">
        <v>0</v>
      </c>
      <c r="E11" s="341">
        <v>0</v>
      </c>
      <c r="F11" s="341">
        <v>0</v>
      </c>
      <c r="G11" s="341">
        <v>0</v>
      </c>
      <c r="H11" s="341">
        <v>0</v>
      </c>
      <c r="I11" s="341">
        <v>0</v>
      </c>
      <c r="J11" s="285">
        <f t="shared" si="1"/>
        <v>0</v>
      </c>
    </row>
    <row r="12" spans="1:10" x14ac:dyDescent="0.2">
      <c r="A12" s="329" t="s">
        <v>109</v>
      </c>
      <c r="B12" s="670" t="s">
        <v>111</v>
      </c>
      <c r="C12" s="328" t="str">
        <f t="shared" si="0"/>
        <v>02500587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285">
        <f t="shared" si="1"/>
        <v>0</v>
      </c>
    </row>
    <row r="13" spans="1:10" x14ac:dyDescent="0.2">
      <c r="A13" s="330" t="s">
        <v>109</v>
      </c>
      <c r="B13" s="669" t="s">
        <v>63</v>
      </c>
      <c r="C13" s="328" t="str">
        <f t="shared" si="0"/>
        <v>02500890</v>
      </c>
      <c r="D13" s="341">
        <v>0</v>
      </c>
      <c r="E13" s="341">
        <v>0</v>
      </c>
      <c r="F13" s="341">
        <v>0</v>
      </c>
      <c r="G13" s="341">
        <v>0</v>
      </c>
      <c r="H13" s="341">
        <v>0</v>
      </c>
      <c r="I13" s="341">
        <v>0</v>
      </c>
      <c r="J13" s="285">
        <f t="shared" si="1"/>
        <v>0</v>
      </c>
    </row>
    <row r="14" spans="1:10" x14ac:dyDescent="0.2">
      <c r="A14" s="330" t="s">
        <v>109</v>
      </c>
      <c r="B14" s="669" t="s">
        <v>112</v>
      </c>
      <c r="C14" s="328" t="str">
        <f t="shared" si="0"/>
        <v>02500932</v>
      </c>
      <c r="D14" s="341">
        <v>0</v>
      </c>
      <c r="E14" s="341">
        <v>0</v>
      </c>
      <c r="F14" s="341">
        <v>0</v>
      </c>
      <c r="G14" s="341">
        <v>0</v>
      </c>
      <c r="H14" s="341">
        <v>0</v>
      </c>
      <c r="I14" s="341">
        <v>0</v>
      </c>
      <c r="J14" s="285">
        <f t="shared" si="1"/>
        <v>0</v>
      </c>
    </row>
    <row r="15" spans="1:10" x14ac:dyDescent="0.2">
      <c r="A15" s="330" t="s">
        <v>109</v>
      </c>
      <c r="B15" s="669" t="s">
        <v>114</v>
      </c>
      <c r="C15" s="328" t="str">
        <f t="shared" si="0"/>
        <v>02500991</v>
      </c>
      <c r="D15" s="341">
        <v>0</v>
      </c>
      <c r="E15" s="341">
        <v>0</v>
      </c>
      <c r="F15" s="341">
        <v>0</v>
      </c>
      <c r="G15" s="341">
        <v>0</v>
      </c>
      <c r="H15" s="341">
        <v>0</v>
      </c>
      <c r="I15" s="341">
        <v>0</v>
      </c>
      <c r="J15" s="285">
        <f t="shared" si="1"/>
        <v>0</v>
      </c>
    </row>
    <row r="16" spans="1:10" x14ac:dyDescent="0.2">
      <c r="A16" s="330" t="s">
        <v>109</v>
      </c>
      <c r="B16" s="669" t="s">
        <v>115</v>
      </c>
      <c r="C16" s="328" t="str">
        <f t="shared" si="0"/>
        <v>02503037</v>
      </c>
      <c r="D16" s="341">
        <v>0</v>
      </c>
      <c r="E16" s="341">
        <v>0</v>
      </c>
      <c r="F16" s="341">
        <v>0</v>
      </c>
      <c r="G16" s="341">
        <v>0</v>
      </c>
      <c r="H16" s="341">
        <v>0</v>
      </c>
      <c r="I16" s="341">
        <v>0</v>
      </c>
      <c r="J16" s="285">
        <f t="shared" si="1"/>
        <v>0</v>
      </c>
    </row>
    <row r="17" spans="1:10" x14ac:dyDescent="0.2">
      <c r="A17" s="330" t="s">
        <v>109</v>
      </c>
      <c r="B17" s="669" t="s">
        <v>116</v>
      </c>
      <c r="C17" s="328" t="str">
        <f t="shared" si="0"/>
        <v>02503060</v>
      </c>
      <c r="D17" s="341">
        <v>0</v>
      </c>
      <c r="E17" s="341">
        <v>0</v>
      </c>
      <c r="F17" s="341">
        <v>0</v>
      </c>
      <c r="G17" s="341">
        <v>0</v>
      </c>
      <c r="H17" s="341">
        <v>0</v>
      </c>
      <c r="I17" s="341">
        <v>0</v>
      </c>
      <c r="J17" s="285">
        <f t="shared" si="1"/>
        <v>0</v>
      </c>
    </row>
    <row r="18" spans="1:10" x14ac:dyDescent="0.2">
      <c r="A18" s="329" t="s">
        <v>109</v>
      </c>
      <c r="B18" s="670" t="s">
        <v>117</v>
      </c>
      <c r="C18" s="328" t="str">
        <f t="shared" si="0"/>
        <v>02503066</v>
      </c>
      <c r="D18" s="341">
        <v>0</v>
      </c>
      <c r="E18" s="341">
        <v>0</v>
      </c>
      <c r="F18" s="341">
        <v>0</v>
      </c>
      <c r="G18" s="341">
        <v>0</v>
      </c>
      <c r="H18" s="341">
        <v>0</v>
      </c>
      <c r="I18" s="341">
        <v>0</v>
      </c>
      <c r="J18" s="285">
        <f t="shared" si="1"/>
        <v>0</v>
      </c>
    </row>
    <row r="19" spans="1:10" x14ac:dyDescent="0.2">
      <c r="A19" s="330" t="s">
        <v>109</v>
      </c>
      <c r="B19" s="669" t="s">
        <v>118</v>
      </c>
      <c r="C19" s="328" t="str">
        <f t="shared" si="0"/>
        <v>02503085</v>
      </c>
      <c r="D19" s="341">
        <v>0</v>
      </c>
      <c r="E19" s="341">
        <v>0</v>
      </c>
      <c r="F19" s="341">
        <v>0</v>
      </c>
      <c r="G19" s="341">
        <v>0</v>
      </c>
      <c r="H19" s="341">
        <v>0</v>
      </c>
      <c r="I19" s="341">
        <v>0</v>
      </c>
      <c r="J19" s="285">
        <f t="shared" si="1"/>
        <v>0</v>
      </c>
    </row>
    <row r="20" spans="1:10" x14ac:dyDescent="0.2">
      <c r="A20" s="329" t="s">
        <v>109</v>
      </c>
      <c r="B20" s="670" t="s">
        <v>119</v>
      </c>
      <c r="C20" s="328" t="str">
        <f t="shared" si="0"/>
        <v>02503138</v>
      </c>
      <c r="D20" s="341">
        <v>0</v>
      </c>
      <c r="E20" s="341">
        <v>0</v>
      </c>
      <c r="F20" s="341">
        <v>0</v>
      </c>
      <c r="G20" s="341">
        <v>0</v>
      </c>
      <c r="H20" s="341">
        <v>0</v>
      </c>
      <c r="I20" s="341">
        <v>0</v>
      </c>
      <c r="J20" s="285">
        <f t="shared" si="1"/>
        <v>0</v>
      </c>
    </row>
    <row r="21" spans="1:10" x14ac:dyDescent="0.2">
      <c r="A21" s="329" t="s">
        <v>109</v>
      </c>
      <c r="B21" s="670" t="s">
        <v>120</v>
      </c>
      <c r="C21" s="328" t="str">
        <f t="shared" si="0"/>
        <v>0250Leases</v>
      </c>
      <c r="D21" s="341">
        <v>0</v>
      </c>
      <c r="E21" s="341">
        <v>0</v>
      </c>
      <c r="F21" s="341">
        <v>0</v>
      </c>
      <c r="G21" s="341">
        <v>0</v>
      </c>
      <c r="H21" s="341">
        <v>0</v>
      </c>
      <c r="I21" s="341">
        <v>0</v>
      </c>
      <c r="J21" s="285">
        <f t="shared" si="1"/>
        <v>0</v>
      </c>
    </row>
    <row r="22" spans="1:10" x14ac:dyDescent="0.2">
      <c r="A22" s="330" t="s">
        <v>121</v>
      </c>
      <c r="B22" s="669" t="s">
        <v>13</v>
      </c>
      <c r="C22" s="328" t="str">
        <f t="shared" si="0"/>
        <v>02800001</v>
      </c>
      <c r="D22" s="341">
        <v>0</v>
      </c>
      <c r="E22" s="341">
        <v>0</v>
      </c>
      <c r="F22" s="341">
        <v>0</v>
      </c>
      <c r="G22" s="341">
        <v>0</v>
      </c>
      <c r="H22" s="341">
        <v>0</v>
      </c>
      <c r="I22" s="341">
        <v>0</v>
      </c>
      <c r="J22" s="285">
        <f t="shared" si="1"/>
        <v>0</v>
      </c>
    </row>
    <row r="23" spans="1:10" x14ac:dyDescent="0.2">
      <c r="A23" s="329" t="s">
        <v>124</v>
      </c>
      <c r="B23" s="670" t="s">
        <v>13</v>
      </c>
      <c r="C23" s="328" t="str">
        <f t="shared" si="0"/>
        <v>05090001</v>
      </c>
      <c r="D23" s="341">
        <v>0</v>
      </c>
      <c r="E23" s="341">
        <v>0</v>
      </c>
      <c r="F23" s="341">
        <v>0</v>
      </c>
      <c r="G23" s="341">
        <v>0</v>
      </c>
      <c r="H23" s="341">
        <v>0</v>
      </c>
      <c r="I23" s="341">
        <v>0</v>
      </c>
      <c r="J23" s="285">
        <f t="shared" si="1"/>
        <v>0</v>
      </c>
    </row>
    <row r="24" spans="1:10" x14ac:dyDescent="0.2">
      <c r="A24" s="329" t="s">
        <v>125</v>
      </c>
      <c r="B24" s="670" t="s">
        <v>13</v>
      </c>
      <c r="C24" s="328" t="str">
        <f t="shared" si="0"/>
        <v>05110001</v>
      </c>
      <c r="D24" s="341">
        <v>0</v>
      </c>
      <c r="E24" s="341">
        <v>0</v>
      </c>
      <c r="F24" s="341">
        <v>0</v>
      </c>
      <c r="G24" s="341">
        <v>0</v>
      </c>
      <c r="H24" s="341">
        <v>0</v>
      </c>
      <c r="I24" s="341">
        <v>0</v>
      </c>
      <c r="J24" s="285">
        <f t="shared" si="1"/>
        <v>0</v>
      </c>
    </row>
    <row r="25" spans="1:10" x14ac:dyDescent="0.2">
      <c r="A25" s="330" t="s">
        <v>126</v>
      </c>
      <c r="B25" s="669" t="s">
        <v>13</v>
      </c>
      <c r="C25" s="328" t="str">
        <f t="shared" si="0"/>
        <v>05150001</v>
      </c>
      <c r="D25" s="341">
        <v>0</v>
      </c>
      <c r="E25" s="341">
        <v>0</v>
      </c>
      <c r="F25" s="341">
        <v>0</v>
      </c>
      <c r="G25" s="341">
        <v>0</v>
      </c>
      <c r="H25" s="341">
        <v>0</v>
      </c>
      <c r="I25" s="341">
        <v>0</v>
      </c>
      <c r="J25" s="285">
        <f t="shared" si="1"/>
        <v>0</v>
      </c>
    </row>
    <row r="26" spans="1:10" x14ac:dyDescent="0.2">
      <c r="A26" s="330" t="s">
        <v>127</v>
      </c>
      <c r="B26" s="669" t="s">
        <v>128</v>
      </c>
      <c r="C26" s="328" t="str">
        <f t="shared" si="0"/>
        <v>05210042</v>
      </c>
      <c r="D26" s="341">
        <v>0</v>
      </c>
      <c r="E26" s="341">
        <v>0</v>
      </c>
      <c r="F26" s="341">
        <v>0</v>
      </c>
      <c r="G26" s="341">
        <v>0</v>
      </c>
      <c r="H26" s="341">
        <v>0</v>
      </c>
      <c r="I26" s="341">
        <v>0</v>
      </c>
      <c r="J26" s="285">
        <f t="shared" si="1"/>
        <v>0</v>
      </c>
    </row>
    <row r="27" spans="1:10" x14ac:dyDescent="0.2">
      <c r="A27" s="329" t="s">
        <v>127</v>
      </c>
      <c r="B27" s="670" t="s">
        <v>129</v>
      </c>
      <c r="C27" s="328" t="str">
        <f t="shared" si="0"/>
        <v>05210044</v>
      </c>
      <c r="D27" s="341">
        <v>0</v>
      </c>
      <c r="E27" s="341">
        <v>0</v>
      </c>
      <c r="F27" s="341">
        <v>0</v>
      </c>
      <c r="G27" s="341">
        <v>0</v>
      </c>
      <c r="H27" s="341">
        <v>0</v>
      </c>
      <c r="I27" s="341">
        <v>0</v>
      </c>
      <c r="J27" s="285">
        <f t="shared" si="1"/>
        <v>0</v>
      </c>
    </row>
    <row r="28" spans="1:10" x14ac:dyDescent="0.2">
      <c r="A28" s="330" t="s">
        <v>127</v>
      </c>
      <c r="B28" s="669" t="s">
        <v>130</v>
      </c>
      <c r="C28" s="328" t="str">
        <f t="shared" si="0"/>
        <v>05210046</v>
      </c>
      <c r="D28" s="341">
        <v>0</v>
      </c>
      <c r="E28" s="341">
        <v>0</v>
      </c>
      <c r="F28" s="341">
        <v>0</v>
      </c>
      <c r="G28" s="341">
        <v>0</v>
      </c>
      <c r="H28" s="341">
        <v>0</v>
      </c>
      <c r="I28" s="341">
        <v>0</v>
      </c>
      <c r="J28" s="285">
        <f t="shared" si="1"/>
        <v>0</v>
      </c>
    </row>
    <row r="29" spans="1:10" x14ac:dyDescent="0.2">
      <c r="A29" s="329" t="s">
        <v>127</v>
      </c>
      <c r="B29" s="670" t="s">
        <v>63</v>
      </c>
      <c r="C29" s="328" t="str">
        <f t="shared" si="0"/>
        <v>05210890</v>
      </c>
      <c r="D29" s="341">
        <v>0</v>
      </c>
      <c r="E29" s="341">
        <v>0</v>
      </c>
      <c r="F29" s="341">
        <v>0</v>
      </c>
      <c r="G29" s="341">
        <v>0</v>
      </c>
      <c r="H29" s="341">
        <v>0</v>
      </c>
      <c r="I29" s="341">
        <v>0</v>
      </c>
      <c r="J29" s="285">
        <f t="shared" si="1"/>
        <v>0</v>
      </c>
    </row>
    <row r="30" spans="1:10" x14ac:dyDescent="0.2">
      <c r="A30" s="329" t="s">
        <v>131</v>
      </c>
      <c r="B30" s="670" t="s">
        <v>13</v>
      </c>
      <c r="C30" s="328" t="str">
        <f t="shared" si="0"/>
        <v>05300001</v>
      </c>
      <c r="D30" s="341">
        <v>0</v>
      </c>
      <c r="E30" s="341">
        <v>0</v>
      </c>
      <c r="F30" s="341">
        <v>0</v>
      </c>
      <c r="G30" s="341">
        <v>0</v>
      </c>
      <c r="H30" s="341">
        <v>0</v>
      </c>
      <c r="I30" s="341">
        <v>0</v>
      </c>
      <c r="J30" s="285">
        <f t="shared" si="1"/>
        <v>0</v>
      </c>
    </row>
    <row r="31" spans="1:10" x14ac:dyDescent="0.2">
      <c r="A31" s="329" t="s">
        <v>134</v>
      </c>
      <c r="B31" s="670" t="s">
        <v>13</v>
      </c>
      <c r="C31" s="328" t="str">
        <f t="shared" si="0"/>
        <v>05400001</v>
      </c>
      <c r="D31" s="341">
        <v>0</v>
      </c>
      <c r="E31" s="341">
        <v>0</v>
      </c>
      <c r="F31" s="341">
        <v>0</v>
      </c>
      <c r="G31" s="341">
        <v>0</v>
      </c>
      <c r="H31" s="341">
        <v>0</v>
      </c>
      <c r="I31" s="341">
        <v>0</v>
      </c>
      <c r="J31" s="285">
        <f t="shared" si="1"/>
        <v>0</v>
      </c>
    </row>
    <row r="32" spans="1:10" x14ac:dyDescent="0.2">
      <c r="A32" s="330" t="s">
        <v>134</v>
      </c>
      <c r="B32" s="669" t="s">
        <v>26</v>
      </c>
      <c r="C32" s="328" t="str">
        <f t="shared" si="0"/>
        <v>05400140</v>
      </c>
      <c r="D32" s="341">
        <v>0</v>
      </c>
      <c r="E32" s="341">
        <v>0</v>
      </c>
      <c r="F32" s="341">
        <v>0</v>
      </c>
      <c r="G32" s="341">
        <v>0</v>
      </c>
      <c r="H32" s="341">
        <v>0</v>
      </c>
      <c r="I32" s="341">
        <v>0</v>
      </c>
      <c r="J32" s="285">
        <f t="shared" si="1"/>
        <v>0</v>
      </c>
    </row>
    <row r="33" spans="1:10" x14ac:dyDescent="0.2">
      <c r="A33" s="329" t="s">
        <v>135</v>
      </c>
      <c r="B33" s="670" t="s">
        <v>13</v>
      </c>
      <c r="C33" s="328" t="str">
        <f t="shared" si="0"/>
        <v>05520001</v>
      </c>
      <c r="D33" s="341">
        <v>0</v>
      </c>
      <c r="E33" s="341">
        <v>0</v>
      </c>
      <c r="F33" s="341">
        <v>0</v>
      </c>
      <c r="G33" s="341">
        <v>0</v>
      </c>
      <c r="H33" s="341">
        <v>0</v>
      </c>
      <c r="I33" s="341">
        <v>0</v>
      </c>
      <c r="J33" s="285">
        <f t="shared" si="1"/>
        <v>0</v>
      </c>
    </row>
    <row r="34" spans="1:10" x14ac:dyDescent="0.2">
      <c r="A34" s="329" t="s">
        <v>136</v>
      </c>
      <c r="B34" s="670" t="s">
        <v>129</v>
      </c>
      <c r="C34" s="331" t="str">
        <f t="shared" si="0"/>
        <v>05550044</v>
      </c>
      <c r="D34" s="341">
        <v>0</v>
      </c>
      <c r="E34" s="341">
        <v>0</v>
      </c>
      <c r="F34" s="341">
        <v>0</v>
      </c>
      <c r="G34" s="341">
        <v>0</v>
      </c>
      <c r="H34" s="341">
        <v>0</v>
      </c>
      <c r="I34" s="341">
        <v>0</v>
      </c>
      <c r="J34" s="285">
        <f t="shared" si="1"/>
        <v>0</v>
      </c>
    </row>
    <row r="35" spans="1:10" x14ac:dyDescent="0.2">
      <c r="A35" s="330" t="s">
        <v>137</v>
      </c>
      <c r="B35" s="669" t="s">
        <v>13</v>
      </c>
      <c r="C35" s="328" t="str">
        <f t="shared" si="0"/>
        <v>05590001</v>
      </c>
      <c r="D35" s="341">
        <v>0</v>
      </c>
      <c r="E35" s="341">
        <v>0</v>
      </c>
      <c r="F35" s="341">
        <v>0</v>
      </c>
      <c r="G35" s="341">
        <v>0</v>
      </c>
      <c r="H35" s="341">
        <v>0</v>
      </c>
      <c r="I35" s="341">
        <v>0</v>
      </c>
      <c r="J35" s="285">
        <f t="shared" si="1"/>
        <v>0</v>
      </c>
    </row>
    <row r="36" spans="1:10" x14ac:dyDescent="0.2">
      <c r="A36" s="329" t="s">
        <v>138</v>
      </c>
      <c r="B36" s="670" t="s">
        <v>13</v>
      </c>
      <c r="C36" s="328" t="str">
        <f t="shared" si="0"/>
        <v>06500001</v>
      </c>
      <c r="D36" s="341">
        <v>0</v>
      </c>
      <c r="E36" s="341">
        <v>0</v>
      </c>
      <c r="F36" s="341">
        <v>0</v>
      </c>
      <c r="G36" s="341">
        <v>0</v>
      </c>
      <c r="H36" s="341">
        <v>0</v>
      </c>
      <c r="I36" s="341">
        <v>0</v>
      </c>
      <c r="J36" s="285">
        <f t="shared" si="1"/>
        <v>0</v>
      </c>
    </row>
    <row r="37" spans="1:10" x14ac:dyDescent="0.2">
      <c r="A37" s="330" t="s">
        <v>138</v>
      </c>
      <c r="B37" s="669" t="s">
        <v>63</v>
      </c>
      <c r="C37" s="332" t="str">
        <f t="shared" si="0"/>
        <v>06500890</v>
      </c>
      <c r="D37" s="341">
        <v>0</v>
      </c>
      <c r="E37" s="341">
        <v>0</v>
      </c>
      <c r="F37" s="341">
        <v>0</v>
      </c>
      <c r="G37" s="341">
        <v>0</v>
      </c>
      <c r="H37" s="341">
        <v>0</v>
      </c>
      <c r="I37" s="341">
        <v>0</v>
      </c>
      <c r="J37" s="285">
        <f t="shared" si="1"/>
        <v>0</v>
      </c>
    </row>
    <row r="38" spans="1:10" x14ac:dyDescent="0.2">
      <c r="A38" s="330" t="s">
        <v>138</v>
      </c>
      <c r="B38" s="669" t="s">
        <v>139</v>
      </c>
      <c r="C38" s="328" t="str">
        <f t="shared" si="0"/>
        <v>06503228</v>
      </c>
      <c r="D38" s="341">
        <v>0</v>
      </c>
      <c r="E38" s="341">
        <v>0</v>
      </c>
      <c r="F38" s="341">
        <v>0</v>
      </c>
      <c r="G38" s="341">
        <v>0</v>
      </c>
      <c r="H38" s="341">
        <v>0</v>
      </c>
      <c r="I38" s="341">
        <v>0</v>
      </c>
      <c r="J38" s="285">
        <f t="shared" si="1"/>
        <v>0</v>
      </c>
    </row>
    <row r="39" spans="1:10" x14ac:dyDescent="0.2">
      <c r="A39" s="329" t="s">
        <v>140</v>
      </c>
      <c r="B39" s="670" t="s">
        <v>13</v>
      </c>
      <c r="C39" s="328" t="str">
        <f t="shared" si="0"/>
        <v>06900001</v>
      </c>
      <c r="D39" s="341">
        <v>0</v>
      </c>
      <c r="E39" s="341">
        <v>0</v>
      </c>
      <c r="F39" s="341">
        <v>0</v>
      </c>
      <c r="G39" s="341">
        <v>0</v>
      </c>
      <c r="H39" s="341">
        <v>0</v>
      </c>
      <c r="I39" s="341">
        <v>0</v>
      </c>
      <c r="J39" s="285">
        <f t="shared" si="1"/>
        <v>0</v>
      </c>
    </row>
    <row r="40" spans="1:10" x14ac:dyDescent="0.2">
      <c r="A40" s="330" t="s">
        <v>140</v>
      </c>
      <c r="B40" s="669" t="s">
        <v>141</v>
      </c>
      <c r="C40" s="328" t="str">
        <f t="shared" si="0"/>
        <v>06900022</v>
      </c>
      <c r="D40" s="341">
        <v>0</v>
      </c>
      <c r="E40" s="341">
        <v>0</v>
      </c>
      <c r="F40" s="341">
        <v>0</v>
      </c>
      <c r="G40" s="341">
        <v>0</v>
      </c>
      <c r="H40" s="341">
        <v>0</v>
      </c>
      <c r="I40" s="341">
        <v>0</v>
      </c>
      <c r="J40" s="285">
        <f t="shared" si="1"/>
        <v>0</v>
      </c>
    </row>
    <row r="41" spans="1:10" x14ac:dyDescent="0.2">
      <c r="A41" s="329" t="s">
        <v>140</v>
      </c>
      <c r="B41" s="670" t="s">
        <v>142</v>
      </c>
      <c r="C41" s="328" t="str">
        <f t="shared" si="0"/>
        <v>06900029</v>
      </c>
      <c r="D41" s="341">
        <v>0</v>
      </c>
      <c r="E41" s="341">
        <v>0</v>
      </c>
      <c r="F41" s="341">
        <v>0</v>
      </c>
      <c r="G41" s="341">
        <v>0</v>
      </c>
      <c r="H41" s="341">
        <v>0</v>
      </c>
      <c r="I41" s="341">
        <v>0</v>
      </c>
      <c r="J41" s="285">
        <f t="shared" si="1"/>
        <v>0</v>
      </c>
    </row>
    <row r="42" spans="1:10" x14ac:dyDescent="0.2">
      <c r="A42" s="330" t="s">
        <v>140</v>
      </c>
      <c r="B42" s="669" t="s">
        <v>63</v>
      </c>
      <c r="C42" s="328" t="str">
        <f t="shared" si="0"/>
        <v>06900890</v>
      </c>
      <c r="D42" s="341">
        <v>0</v>
      </c>
      <c r="E42" s="341">
        <v>0</v>
      </c>
      <c r="F42" s="341">
        <v>0</v>
      </c>
      <c r="G42" s="341">
        <v>0</v>
      </c>
      <c r="H42" s="341">
        <v>0</v>
      </c>
      <c r="I42" s="341">
        <v>0</v>
      </c>
      <c r="J42" s="285">
        <f t="shared" si="1"/>
        <v>0</v>
      </c>
    </row>
    <row r="43" spans="1:10" x14ac:dyDescent="0.2">
      <c r="A43" s="329" t="s">
        <v>140</v>
      </c>
      <c r="B43" s="670" t="s">
        <v>143</v>
      </c>
      <c r="C43" s="328" t="str">
        <f t="shared" si="0"/>
        <v>06903034</v>
      </c>
      <c r="D43" s="341">
        <v>0</v>
      </c>
      <c r="E43" s="341">
        <v>0</v>
      </c>
      <c r="F43" s="341">
        <v>0</v>
      </c>
      <c r="G43" s="341">
        <v>0</v>
      </c>
      <c r="H43" s="341">
        <v>0</v>
      </c>
      <c r="I43" s="341">
        <v>0</v>
      </c>
      <c r="J43" s="285">
        <f t="shared" si="1"/>
        <v>0</v>
      </c>
    </row>
    <row r="44" spans="1:10" x14ac:dyDescent="0.2">
      <c r="A44" s="330" t="s">
        <v>140</v>
      </c>
      <c r="B44" s="669" t="s">
        <v>144</v>
      </c>
      <c r="C44" s="328" t="str">
        <f t="shared" si="0"/>
        <v>06903260</v>
      </c>
      <c r="D44" s="341">
        <v>0</v>
      </c>
      <c r="E44" s="341">
        <v>0</v>
      </c>
      <c r="F44" s="341">
        <v>0</v>
      </c>
      <c r="G44" s="341">
        <v>0</v>
      </c>
      <c r="H44" s="341">
        <v>0</v>
      </c>
      <c r="I44" s="341">
        <v>0</v>
      </c>
      <c r="J44" s="285">
        <f t="shared" si="1"/>
        <v>0</v>
      </c>
    </row>
    <row r="45" spans="1:10" x14ac:dyDescent="0.2">
      <c r="A45" s="329" t="s">
        <v>140</v>
      </c>
      <c r="B45" s="670" t="s">
        <v>120</v>
      </c>
      <c r="C45" s="328" t="str">
        <f t="shared" si="0"/>
        <v>0690Leases</v>
      </c>
      <c r="D45" s="341">
        <v>0</v>
      </c>
      <c r="E45" s="341">
        <v>0</v>
      </c>
      <c r="F45" s="341">
        <v>0</v>
      </c>
      <c r="G45" s="341">
        <v>0</v>
      </c>
      <c r="H45" s="341">
        <v>0</v>
      </c>
      <c r="I45" s="341">
        <v>0</v>
      </c>
      <c r="J45" s="285">
        <f t="shared" si="1"/>
        <v>0</v>
      </c>
    </row>
    <row r="46" spans="1:10" x14ac:dyDescent="0.2">
      <c r="A46" s="330" t="s">
        <v>146</v>
      </c>
      <c r="B46" s="669" t="s">
        <v>13</v>
      </c>
      <c r="C46" s="328" t="str">
        <f t="shared" si="0"/>
        <v>08200001</v>
      </c>
      <c r="D46" s="341">
        <v>0</v>
      </c>
      <c r="E46" s="341">
        <v>0</v>
      </c>
      <c r="F46" s="341">
        <v>0</v>
      </c>
      <c r="G46" s="341">
        <v>0</v>
      </c>
      <c r="H46" s="341">
        <v>0</v>
      </c>
      <c r="I46" s="341">
        <v>0</v>
      </c>
      <c r="J46" s="285">
        <f t="shared" si="1"/>
        <v>0</v>
      </c>
    </row>
    <row r="47" spans="1:10" x14ac:dyDescent="0.2">
      <c r="A47" s="329" t="s">
        <v>146</v>
      </c>
      <c r="B47" s="671" t="s">
        <v>147</v>
      </c>
      <c r="C47" s="328" t="str">
        <f t="shared" si="0"/>
        <v>08200012</v>
      </c>
      <c r="D47" s="341">
        <v>0</v>
      </c>
      <c r="E47" s="341">
        <v>0</v>
      </c>
      <c r="F47" s="341">
        <v>0</v>
      </c>
      <c r="G47" s="341">
        <v>0</v>
      </c>
      <c r="H47" s="341">
        <v>0</v>
      </c>
      <c r="I47" s="341">
        <v>0</v>
      </c>
      <c r="J47" s="285">
        <f t="shared" si="1"/>
        <v>0</v>
      </c>
    </row>
    <row r="48" spans="1:10" x14ac:dyDescent="0.2">
      <c r="A48" s="330" t="s">
        <v>146</v>
      </c>
      <c r="B48" s="672" t="s">
        <v>148</v>
      </c>
      <c r="C48" s="328" t="str">
        <f t="shared" si="0"/>
        <v>08200017</v>
      </c>
      <c r="D48" s="341">
        <v>0</v>
      </c>
      <c r="E48" s="341">
        <v>0</v>
      </c>
      <c r="F48" s="341">
        <v>0</v>
      </c>
      <c r="G48" s="341">
        <v>0</v>
      </c>
      <c r="H48" s="341">
        <v>0</v>
      </c>
      <c r="I48" s="341">
        <v>0</v>
      </c>
      <c r="J48" s="285">
        <f t="shared" si="1"/>
        <v>0</v>
      </c>
    </row>
    <row r="49" spans="1:10" x14ac:dyDescent="0.2">
      <c r="A49" s="329" t="s">
        <v>146</v>
      </c>
      <c r="B49" s="671" t="s">
        <v>129</v>
      </c>
      <c r="C49" s="328" t="str">
        <f t="shared" si="0"/>
        <v>08200044</v>
      </c>
      <c r="D49" s="341">
        <v>0</v>
      </c>
      <c r="E49" s="341">
        <v>0</v>
      </c>
      <c r="F49" s="341">
        <v>0</v>
      </c>
      <c r="G49" s="341">
        <v>0</v>
      </c>
      <c r="H49" s="341">
        <v>0</v>
      </c>
      <c r="I49" s="341">
        <v>0</v>
      </c>
      <c r="J49" s="285">
        <f t="shared" si="1"/>
        <v>0</v>
      </c>
    </row>
    <row r="50" spans="1:10" x14ac:dyDescent="0.2">
      <c r="A50" s="329" t="s">
        <v>146</v>
      </c>
      <c r="B50" s="671" t="s">
        <v>149</v>
      </c>
      <c r="C50" s="328" t="str">
        <f t="shared" si="0"/>
        <v>08200142</v>
      </c>
      <c r="D50" s="341">
        <v>0</v>
      </c>
      <c r="E50" s="341">
        <v>0</v>
      </c>
      <c r="F50" s="341">
        <v>0</v>
      </c>
      <c r="G50" s="341">
        <v>0</v>
      </c>
      <c r="H50" s="341">
        <v>0</v>
      </c>
      <c r="I50" s="341">
        <v>0</v>
      </c>
      <c r="J50" s="285">
        <f t="shared" si="1"/>
        <v>0</v>
      </c>
    </row>
    <row r="51" spans="1:10" x14ac:dyDescent="0.2">
      <c r="A51" s="329" t="s">
        <v>146</v>
      </c>
      <c r="B51" s="671" t="s">
        <v>151</v>
      </c>
      <c r="C51" s="328" t="str">
        <f t="shared" si="0"/>
        <v>08200256</v>
      </c>
      <c r="D51" s="341">
        <v>0</v>
      </c>
      <c r="E51" s="341">
        <v>0</v>
      </c>
      <c r="F51" s="341">
        <v>0</v>
      </c>
      <c r="G51" s="341">
        <v>0</v>
      </c>
      <c r="H51" s="341">
        <v>0</v>
      </c>
      <c r="I51" s="341">
        <v>0</v>
      </c>
      <c r="J51" s="285">
        <f t="shared" si="1"/>
        <v>0</v>
      </c>
    </row>
    <row r="52" spans="1:10" x14ac:dyDescent="0.2">
      <c r="A52" s="329" t="s">
        <v>146</v>
      </c>
      <c r="B52" s="671" t="s">
        <v>152</v>
      </c>
      <c r="C52" s="328" t="str">
        <f t="shared" si="0"/>
        <v>08200367</v>
      </c>
      <c r="D52" s="341">
        <v>0</v>
      </c>
      <c r="E52" s="341">
        <v>0</v>
      </c>
      <c r="F52" s="341">
        <v>0</v>
      </c>
      <c r="G52" s="341">
        <v>0</v>
      </c>
      <c r="H52" s="341">
        <v>0</v>
      </c>
      <c r="I52" s="341">
        <v>0</v>
      </c>
      <c r="J52" s="285">
        <f t="shared" si="1"/>
        <v>0</v>
      </c>
    </row>
    <row r="53" spans="1:10" x14ac:dyDescent="0.2">
      <c r="A53" s="329" t="s">
        <v>146</v>
      </c>
      <c r="B53" s="671" t="s">
        <v>153</v>
      </c>
      <c r="C53" s="328" t="str">
        <f t="shared" si="0"/>
        <v>08200378</v>
      </c>
      <c r="D53" s="341">
        <v>0</v>
      </c>
      <c r="E53" s="341">
        <v>0</v>
      </c>
      <c r="F53" s="341">
        <v>0</v>
      </c>
      <c r="G53" s="341">
        <v>0</v>
      </c>
      <c r="H53" s="341">
        <v>0</v>
      </c>
      <c r="I53" s="341">
        <v>0</v>
      </c>
      <c r="J53" s="285">
        <f t="shared" si="1"/>
        <v>0</v>
      </c>
    </row>
    <row r="54" spans="1:10" x14ac:dyDescent="0.2">
      <c r="A54" s="329" t="s">
        <v>146</v>
      </c>
      <c r="B54" s="671" t="s">
        <v>154</v>
      </c>
      <c r="C54" s="328" t="str">
        <f t="shared" si="0"/>
        <v>08200460</v>
      </c>
      <c r="D54" s="341">
        <v>0</v>
      </c>
      <c r="E54" s="341">
        <v>0</v>
      </c>
      <c r="F54" s="341">
        <v>0</v>
      </c>
      <c r="G54" s="341">
        <v>0</v>
      </c>
      <c r="H54" s="341">
        <v>0</v>
      </c>
      <c r="I54" s="341">
        <v>0</v>
      </c>
      <c r="J54" s="285">
        <f t="shared" si="1"/>
        <v>0</v>
      </c>
    </row>
    <row r="55" spans="1:10" x14ac:dyDescent="0.2">
      <c r="A55" s="329" t="s">
        <v>146</v>
      </c>
      <c r="B55" s="671" t="s">
        <v>155</v>
      </c>
      <c r="C55" s="328" t="str">
        <f t="shared" si="0"/>
        <v>08200566</v>
      </c>
      <c r="D55" s="341">
        <v>0</v>
      </c>
      <c r="E55" s="341">
        <v>0</v>
      </c>
      <c r="F55" s="341">
        <v>0</v>
      </c>
      <c r="G55" s="341">
        <v>0</v>
      </c>
      <c r="H55" s="341">
        <v>0</v>
      </c>
      <c r="I55" s="341">
        <v>0</v>
      </c>
      <c r="J55" s="285">
        <f t="shared" si="1"/>
        <v>0</v>
      </c>
    </row>
    <row r="56" spans="1:10" x14ac:dyDescent="0.2">
      <c r="A56" s="329" t="s">
        <v>146</v>
      </c>
      <c r="B56" s="671" t="s">
        <v>156</v>
      </c>
      <c r="C56" s="328" t="str">
        <f t="shared" si="0"/>
        <v>08200567</v>
      </c>
      <c r="D56" s="341">
        <v>0</v>
      </c>
      <c r="E56" s="341">
        <v>0</v>
      </c>
      <c r="F56" s="341">
        <v>0</v>
      </c>
      <c r="G56" s="341">
        <v>0</v>
      </c>
      <c r="H56" s="341">
        <v>0</v>
      </c>
      <c r="I56" s="341">
        <v>0</v>
      </c>
      <c r="J56" s="285">
        <f t="shared" si="1"/>
        <v>0</v>
      </c>
    </row>
    <row r="57" spans="1:10" x14ac:dyDescent="0.2">
      <c r="A57" s="329" t="s">
        <v>146</v>
      </c>
      <c r="B57" s="671" t="s">
        <v>157</v>
      </c>
      <c r="C57" s="328" t="str">
        <f t="shared" si="0"/>
        <v>08200569</v>
      </c>
      <c r="D57" s="341">
        <v>0</v>
      </c>
      <c r="E57" s="341">
        <v>0</v>
      </c>
      <c r="F57" s="341">
        <v>0</v>
      </c>
      <c r="G57" s="341">
        <v>0</v>
      </c>
      <c r="H57" s="341">
        <v>0</v>
      </c>
      <c r="I57" s="341">
        <v>0</v>
      </c>
      <c r="J57" s="285">
        <f t="shared" si="1"/>
        <v>0</v>
      </c>
    </row>
    <row r="58" spans="1:10" x14ac:dyDescent="0.2">
      <c r="A58" s="329" t="s">
        <v>146</v>
      </c>
      <c r="B58" s="671" t="s">
        <v>63</v>
      </c>
      <c r="C58" s="328" t="str">
        <f t="shared" si="0"/>
        <v>08200890</v>
      </c>
      <c r="D58" s="341">
        <v>0</v>
      </c>
      <c r="E58" s="341">
        <v>0</v>
      </c>
      <c r="F58" s="341">
        <v>0</v>
      </c>
      <c r="G58" s="341">
        <v>0</v>
      </c>
      <c r="H58" s="341">
        <v>0</v>
      </c>
      <c r="I58" s="341">
        <v>0</v>
      </c>
      <c r="J58" s="285">
        <f t="shared" si="1"/>
        <v>0</v>
      </c>
    </row>
    <row r="59" spans="1:10" x14ac:dyDescent="0.2">
      <c r="A59" s="330" t="s">
        <v>146</v>
      </c>
      <c r="B59" s="672" t="s">
        <v>158</v>
      </c>
      <c r="C59" s="328" t="str">
        <f t="shared" si="0"/>
        <v>08201008</v>
      </c>
      <c r="D59" s="341">
        <v>0</v>
      </c>
      <c r="E59" s="341">
        <v>0</v>
      </c>
      <c r="F59" s="341">
        <v>0</v>
      </c>
      <c r="G59" s="341">
        <v>0</v>
      </c>
      <c r="H59" s="341">
        <v>0</v>
      </c>
      <c r="I59" s="341">
        <v>0</v>
      </c>
      <c r="J59" s="285">
        <f t="shared" si="1"/>
        <v>0</v>
      </c>
    </row>
    <row r="60" spans="1:10" x14ac:dyDescent="0.2">
      <c r="A60" s="330" t="s">
        <v>146</v>
      </c>
      <c r="B60" s="672" t="s">
        <v>160</v>
      </c>
      <c r="C60" s="328" t="str">
        <f t="shared" si="0"/>
        <v>08203053</v>
      </c>
      <c r="D60" s="341">
        <v>0</v>
      </c>
      <c r="E60" s="341">
        <v>0</v>
      </c>
      <c r="F60" s="341">
        <v>0</v>
      </c>
      <c r="G60" s="341">
        <v>0</v>
      </c>
      <c r="H60" s="341">
        <v>0</v>
      </c>
      <c r="I60" s="341">
        <v>0</v>
      </c>
      <c r="J60" s="285">
        <f t="shared" si="1"/>
        <v>0</v>
      </c>
    </row>
    <row r="61" spans="1:10" x14ac:dyDescent="0.2">
      <c r="A61" s="329" t="s">
        <v>146</v>
      </c>
      <c r="B61" s="671" t="s">
        <v>161</v>
      </c>
      <c r="C61" s="328" t="str">
        <f t="shared" si="0"/>
        <v>08203086</v>
      </c>
      <c r="D61" s="341">
        <v>0</v>
      </c>
      <c r="E61" s="341">
        <v>0</v>
      </c>
      <c r="F61" s="341">
        <v>0</v>
      </c>
      <c r="G61" s="341">
        <v>0</v>
      </c>
      <c r="H61" s="341">
        <v>0</v>
      </c>
      <c r="I61" s="341">
        <v>0</v>
      </c>
      <c r="J61" s="285">
        <f t="shared" si="1"/>
        <v>0</v>
      </c>
    </row>
    <row r="62" spans="1:10" x14ac:dyDescent="0.2">
      <c r="A62" s="330" t="s">
        <v>146</v>
      </c>
      <c r="B62" s="672" t="s">
        <v>162</v>
      </c>
      <c r="C62" s="328" t="str">
        <f t="shared" si="0"/>
        <v>08203087</v>
      </c>
      <c r="D62" s="341">
        <v>0</v>
      </c>
      <c r="E62" s="341">
        <v>0</v>
      </c>
      <c r="F62" s="341">
        <v>0</v>
      </c>
      <c r="G62" s="341">
        <v>0</v>
      </c>
      <c r="H62" s="341">
        <v>0</v>
      </c>
      <c r="I62" s="341">
        <v>0</v>
      </c>
      <c r="J62" s="285">
        <f t="shared" si="1"/>
        <v>0</v>
      </c>
    </row>
    <row r="63" spans="1:10" x14ac:dyDescent="0.2">
      <c r="A63" s="329" t="s">
        <v>146</v>
      </c>
      <c r="B63" s="671" t="s">
        <v>165</v>
      </c>
      <c r="C63" s="328" t="str">
        <f t="shared" si="0"/>
        <v>08203320</v>
      </c>
      <c r="D63" s="341">
        <v>0</v>
      </c>
      <c r="E63" s="341">
        <v>0</v>
      </c>
      <c r="F63" s="341">
        <v>0</v>
      </c>
      <c r="G63" s="341">
        <v>0</v>
      </c>
      <c r="H63" s="341">
        <v>0</v>
      </c>
      <c r="I63" s="341">
        <v>0</v>
      </c>
      <c r="J63" s="285">
        <f t="shared" si="1"/>
        <v>0</v>
      </c>
    </row>
    <row r="64" spans="1:10" x14ac:dyDescent="0.2">
      <c r="A64" s="329" t="s">
        <v>146</v>
      </c>
      <c r="B64" s="670" t="s">
        <v>120</v>
      </c>
      <c r="C64" s="328" t="str">
        <f t="shared" si="0"/>
        <v>0820Leases</v>
      </c>
      <c r="D64" s="341">
        <v>0</v>
      </c>
      <c r="E64" s="341">
        <v>0</v>
      </c>
      <c r="F64" s="341">
        <v>0</v>
      </c>
      <c r="G64" s="341">
        <v>0</v>
      </c>
      <c r="H64" s="341">
        <v>0</v>
      </c>
      <c r="I64" s="341">
        <v>0</v>
      </c>
      <c r="J64" s="285">
        <f t="shared" si="1"/>
        <v>0</v>
      </c>
    </row>
    <row r="65" spans="1:10" x14ac:dyDescent="0.2">
      <c r="A65" s="330" t="s">
        <v>146</v>
      </c>
      <c r="B65" s="669" t="s">
        <v>167</v>
      </c>
      <c r="C65" s="328" t="str">
        <f t="shared" si="0"/>
        <v>0820Matured Lease</v>
      </c>
      <c r="D65" s="341">
        <v>0</v>
      </c>
      <c r="E65" s="341">
        <v>0</v>
      </c>
      <c r="F65" s="341">
        <v>0</v>
      </c>
      <c r="G65" s="341">
        <v>0</v>
      </c>
      <c r="H65" s="341">
        <v>0</v>
      </c>
      <c r="I65" s="341">
        <v>0</v>
      </c>
      <c r="J65" s="285">
        <f t="shared" si="1"/>
        <v>0</v>
      </c>
    </row>
    <row r="66" spans="1:10" x14ac:dyDescent="0.2">
      <c r="A66" s="329" t="s">
        <v>168</v>
      </c>
      <c r="B66" s="670" t="s">
        <v>13</v>
      </c>
      <c r="C66" s="328" t="str">
        <f t="shared" si="0"/>
        <v>08400001</v>
      </c>
      <c r="D66" s="341">
        <v>0</v>
      </c>
      <c r="E66" s="341">
        <v>0</v>
      </c>
      <c r="F66" s="341">
        <v>0</v>
      </c>
      <c r="G66" s="341">
        <v>0</v>
      </c>
      <c r="H66" s="341">
        <v>0</v>
      </c>
      <c r="I66" s="341">
        <v>0</v>
      </c>
      <c r="J66" s="285">
        <f t="shared" si="1"/>
        <v>0</v>
      </c>
    </row>
    <row r="67" spans="1:10" x14ac:dyDescent="0.2">
      <c r="A67" s="330" t="s">
        <v>169</v>
      </c>
      <c r="B67" s="669" t="s">
        <v>13</v>
      </c>
      <c r="C67" s="328" t="str">
        <f t="shared" si="0"/>
        <v>08450001</v>
      </c>
      <c r="D67" s="341">
        <v>0</v>
      </c>
      <c r="E67" s="341">
        <v>0</v>
      </c>
      <c r="F67" s="341">
        <v>0</v>
      </c>
      <c r="G67" s="341">
        <v>0</v>
      </c>
      <c r="H67" s="341">
        <v>0</v>
      </c>
      <c r="I67" s="341">
        <v>0</v>
      </c>
      <c r="J67" s="285">
        <f t="shared" si="1"/>
        <v>0</v>
      </c>
    </row>
    <row r="68" spans="1:10" x14ac:dyDescent="0.2">
      <c r="A68" s="329" t="s">
        <v>169</v>
      </c>
      <c r="B68" s="670" t="s">
        <v>170</v>
      </c>
      <c r="C68" s="328" t="str">
        <f t="shared" si="0"/>
        <v>08450217</v>
      </c>
      <c r="D68" s="341">
        <v>0</v>
      </c>
      <c r="E68" s="341">
        <v>0</v>
      </c>
      <c r="F68" s="341">
        <v>0</v>
      </c>
      <c r="G68" s="341">
        <v>0</v>
      </c>
      <c r="H68" s="341">
        <v>0</v>
      </c>
      <c r="I68" s="341">
        <v>0</v>
      </c>
      <c r="J68" s="285">
        <f t="shared" si="1"/>
        <v>0</v>
      </c>
    </row>
    <row r="69" spans="1:10" x14ac:dyDescent="0.2">
      <c r="A69" s="330" t="s">
        <v>171</v>
      </c>
      <c r="B69" s="669" t="s">
        <v>13</v>
      </c>
      <c r="C69" s="328" t="str">
        <f t="shared" si="0"/>
        <v>08550001</v>
      </c>
      <c r="D69" s="341">
        <v>0</v>
      </c>
      <c r="E69" s="341">
        <v>0</v>
      </c>
      <c r="F69" s="341">
        <v>0</v>
      </c>
      <c r="G69" s="341">
        <v>0</v>
      </c>
      <c r="H69" s="341">
        <v>0</v>
      </c>
      <c r="I69" s="341">
        <v>0</v>
      </c>
      <c r="J69" s="285">
        <f t="shared" si="1"/>
        <v>0</v>
      </c>
    </row>
    <row r="70" spans="1:10" x14ac:dyDescent="0.2">
      <c r="A70" s="330" t="s">
        <v>171</v>
      </c>
      <c r="B70" s="669" t="s">
        <v>156</v>
      </c>
      <c r="C70" s="328" t="str">
        <f t="shared" si="0"/>
        <v>08550567</v>
      </c>
      <c r="D70" s="341">
        <v>0</v>
      </c>
      <c r="E70" s="341">
        <v>0</v>
      </c>
      <c r="F70" s="341">
        <v>0</v>
      </c>
      <c r="G70" s="341">
        <v>0</v>
      </c>
      <c r="H70" s="341">
        <v>0</v>
      </c>
      <c r="I70" s="341">
        <v>0</v>
      </c>
      <c r="J70" s="285">
        <f t="shared" si="1"/>
        <v>0</v>
      </c>
    </row>
    <row r="71" spans="1:10" x14ac:dyDescent="0.2">
      <c r="A71" s="329" t="s">
        <v>172</v>
      </c>
      <c r="B71" s="670" t="s">
        <v>13</v>
      </c>
      <c r="C71" s="328" t="str">
        <f t="shared" si="0"/>
        <v>08600001</v>
      </c>
      <c r="D71" s="341">
        <v>0</v>
      </c>
      <c r="E71" s="341">
        <v>0</v>
      </c>
      <c r="F71" s="341">
        <v>0</v>
      </c>
      <c r="G71" s="341">
        <v>0</v>
      </c>
      <c r="H71" s="341">
        <v>0</v>
      </c>
      <c r="I71" s="341">
        <v>0</v>
      </c>
      <c r="J71" s="285">
        <f t="shared" si="1"/>
        <v>0</v>
      </c>
    </row>
    <row r="72" spans="1:10" x14ac:dyDescent="0.2">
      <c r="A72" s="330" t="s">
        <v>173</v>
      </c>
      <c r="B72" s="669" t="s">
        <v>13</v>
      </c>
      <c r="C72" s="328" t="str">
        <f t="shared" si="0"/>
        <v>08700001</v>
      </c>
      <c r="D72" s="341">
        <v>0</v>
      </c>
      <c r="E72" s="341">
        <v>0</v>
      </c>
      <c r="F72" s="341">
        <v>0</v>
      </c>
      <c r="G72" s="341">
        <v>0</v>
      </c>
      <c r="H72" s="341">
        <v>0</v>
      </c>
      <c r="I72" s="341">
        <v>0</v>
      </c>
      <c r="J72" s="285">
        <f t="shared" si="1"/>
        <v>0</v>
      </c>
    </row>
    <row r="73" spans="1:10" x14ac:dyDescent="0.2">
      <c r="A73" s="329" t="s">
        <v>63</v>
      </c>
      <c r="B73" s="670" t="s">
        <v>13</v>
      </c>
      <c r="C73" s="328" t="str">
        <f t="shared" ref="C73:C136" si="2">A73&amp;B73</f>
        <v>08900001</v>
      </c>
      <c r="D73" s="341">
        <v>0</v>
      </c>
      <c r="E73" s="341">
        <v>0</v>
      </c>
      <c r="F73" s="341">
        <v>0</v>
      </c>
      <c r="G73" s="341">
        <v>0</v>
      </c>
      <c r="H73" s="341">
        <v>0</v>
      </c>
      <c r="I73" s="341">
        <v>0</v>
      </c>
      <c r="J73" s="285">
        <f t="shared" si="1"/>
        <v>0</v>
      </c>
    </row>
    <row r="74" spans="1:10" x14ac:dyDescent="0.2">
      <c r="A74" s="330" t="s">
        <v>63</v>
      </c>
      <c r="B74" s="669" t="s">
        <v>174</v>
      </c>
      <c r="C74" s="328" t="str">
        <f t="shared" si="2"/>
        <v>08900228</v>
      </c>
      <c r="D74" s="341">
        <v>0</v>
      </c>
      <c r="E74" s="341">
        <v>0</v>
      </c>
      <c r="F74" s="341">
        <v>0</v>
      </c>
      <c r="G74" s="341">
        <v>0</v>
      </c>
      <c r="H74" s="341">
        <v>0</v>
      </c>
      <c r="I74" s="341">
        <v>0</v>
      </c>
      <c r="J74" s="285">
        <f t="shared" ref="J74:J137" si="3">SUM(D74:I74)</f>
        <v>0</v>
      </c>
    </row>
    <row r="75" spans="1:10" x14ac:dyDescent="0.2">
      <c r="A75" s="330" t="s">
        <v>63</v>
      </c>
      <c r="B75" s="669" t="s">
        <v>63</v>
      </c>
      <c r="C75" s="328" t="str">
        <f t="shared" si="2"/>
        <v>08900890</v>
      </c>
      <c r="D75" s="341">
        <v>0</v>
      </c>
      <c r="E75" s="341">
        <v>0</v>
      </c>
      <c r="F75" s="341">
        <v>0</v>
      </c>
      <c r="G75" s="341">
        <v>0</v>
      </c>
      <c r="H75" s="341">
        <v>0</v>
      </c>
      <c r="I75" s="341">
        <v>0</v>
      </c>
      <c r="J75" s="285">
        <f t="shared" si="3"/>
        <v>0</v>
      </c>
    </row>
    <row r="76" spans="1:10" x14ac:dyDescent="0.2">
      <c r="A76" s="330" t="s">
        <v>63</v>
      </c>
      <c r="B76" s="669" t="s">
        <v>175</v>
      </c>
      <c r="C76" s="328" t="str">
        <f t="shared" si="2"/>
        <v>08903254</v>
      </c>
      <c r="D76" s="341">
        <v>0</v>
      </c>
      <c r="E76" s="341">
        <v>0</v>
      </c>
      <c r="F76" s="341">
        <v>0</v>
      </c>
      <c r="G76" s="341">
        <v>0</v>
      </c>
      <c r="H76" s="341">
        <v>0</v>
      </c>
      <c r="I76" s="341">
        <v>0</v>
      </c>
      <c r="J76" s="285">
        <f t="shared" si="3"/>
        <v>0</v>
      </c>
    </row>
    <row r="77" spans="1:10" x14ac:dyDescent="0.2">
      <c r="A77" s="330" t="s">
        <v>176</v>
      </c>
      <c r="B77" s="669" t="s">
        <v>13</v>
      </c>
      <c r="C77" s="328" t="str">
        <f t="shared" si="2"/>
        <v>09500001</v>
      </c>
      <c r="D77" s="341">
        <v>0</v>
      </c>
      <c r="E77" s="341">
        <v>0</v>
      </c>
      <c r="F77" s="341">
        <v>0</v>
      </c>
      <c r="G77" s="341">
        <v>0</v>
      </c>
      <c r="H77" s="341">
        <v>0</v>
      </c>
      <c r="I77" s="341">
        <v>0</v>
      </c>
      <c r="J77" s="285">
        <f t="shared" si="3"/>
        <v>0</v>
      </c>
    </row>
    <row r="78" spans="1:10" x14ac:dyDescent="0.2">
      <c r="A78" s="329" t="s">
        <v>177</v>
      </c>
      <c r="B78" s="670" t="s">
        <v>178</v>
      </c>
      <c r="C78" s="328" t="str">
        <f t="shared" si="2"/>
        <v>09560171</v>
      </c>
      <c r="D78" s="341">
        <v>0</v>
      </c>
      <c r="E78" s="341">
        <v>0</v>
      </c>
      <c r="F78" s="341">
        <v>0</v>
      </c>
      <c r="G78" s="341">
        <v>0</v>
      </c>
      <c r="H78" s="341">
        <v>0</v>
      </c>
      <c r="I78" s="341">
        <v>0</v>
      </c>
      <c r="J78" s="285">
        <f t="shared" si="3"/>
        <v>0</v>
      </c>
    </row>
    <row r="79" spans="1:10" x14ac:dyDescent="0.2">
      <c r="A79" s="330" t="s">
        <v>179</v>
      </c>
      <c r="B79" s="669" t="s">
        <v>180</v>
      </c>
      <c r="C79" s="328" t="str">
        <f t="shared" si="2"/>
        <v>09590169</v>
      </c>
      <c r="D79" s="341">
        <v>0</v>
      </c>
      <c r="E79" s="341">
        <v>0</v>
      </c>
      <c r="F79" s="341">
        <v>0</v>
      </c>
      <c r="G79" s="341">
        <v>0</v>
      </c>
      <c r="H79" s="341">
        <v>0</v>
      </c>
      <c r="I79" s="341">
        <v>0</v>
      </c>
      <c r="J79" s="285">
        <f t="shared" si="3"/>
        <v>0</v>
      </c>
    </row>
    <row r="80" spans="1:10" x14ac:dyDescent="0.2">
      <c r="A80" s="329" t="s">
        <v>181</v>
      </c>
      <c r="B80" s="670" t="s">
        <v>182</v>
      </c>
      <c r="C80" s="328" t="str">
        <f t="shared" si="2"/>
        <v>09680448</v>
      </c>
      <c r="D80" s="341">
        <v>0</v>
      </c>
      <c r="E80" s="341">
        <v>0</v>
      </c>
      <c r="F80" s="341">
        <v>0</v>
      </c>
      <c r="G80" s="341">
        <v>0</v>
      </c>
      <c r="H80" s="341">
        <v>0</v>
      </c>
      <c r="I80" s="341">
        <v>0</v>
      </c>
      <c r="J80" s="285">
        <f t="shared" si="3"/>
        <v>0</v>
      </c>
    </row>
    <row r="81" spans="1:10" x14ac:dyDescent="0.2">
      <c r="A81" s="330" t="s">
        <v>181</v>
      </c>
      <c r="B81" s="669" t="s">
        <v>183</v>
      </c>
      <c r="C81" s="328" t="str">
        <f t="shared" si="2"/>
        <v>09680457</v>
      </c>
      <c r="D81" s="341">
        <v>0</v>
      </c>
      <c r="E81" s="341">
        <v>0</v>
      </c>
      <c r="F81" s="341">
        <v>0</v>
      </c>
      <c r="G81" s="341">
        <v>0</v>
      </c>
      <c r="H81" s="341">
        <v>0</v>
      </c>
      <c r="I81" s="341">
        <v>0</v>
      </c>
      <c r="J81" s="285">
        <f t="shared" si="3"/>
        <v>0</v>
      </c>
    </row>
    <row r="82" spans="1:10" x14ac:dyDescent="0.2">
      <c r="A82" s="330" t="s">
        <v>184</v>
      </c>
      <c r="B82" s="669" t="s">
        <v>185</v>
      </c>
      <c r="C82" s="328" t="str">
        <f t="shared" si="2"/>
        <v>09780538</v>
      </c>
      <c r="D82" s="341">
        <v>0</v>
      </c>
      <c r="E82" s="341">
        <v>0</v>
      </c>
      <c r="F82" s="341">
        <v>0</v>
      </c>
      <c r="G82" s="341">
        <v>0</v>
      </c>
      <c r="H82" s="341">
        <v>0</v>
      </c>
      <c r="I82" s="341">
        <v>0</v>
      </c>
      <c r="J82" s="285">
        <f t="shared" si="3"/>
        <v>0</v>
      </c>
    </row>
    <row r="83" spans="1:10" x14ac:dyDescent="0.2">
      <c r="A83" s="329" t="s">
        <v>186</v>
      </c>
      <c r="B83" s="670" t="s">
        <v>187</v>
      </c>
      <c r="C83" s="328" t="str">
        <f t="shared" si="2"/>
        <v>09790539</v>
      </c>
      <c r="D83" s="341">
        <v>0</v>
      </c>
      <c r="E83" s="341">
        <v>0</v>
      </c>
      <c r="F83" s="341">
        <v>0</v>
      </c>
      <c r="G83" s="341">
        <v>0</v>
      </c>
      <c r="H83" s="341">
        <v>0</v>
      </c>
      <c r="I83" s="341">
        <v>0</v>
      </c>
      <c r="J83" s="285">
        <f t="shared" si="3"/>
        <v>0</v>
      </c>
    </row>
    <row r="84" spans="1:10" x14ac:dyDescent="0.2">
      <c r="A84" s="329" t="s">
        <v>188</v>
      </c>
      <c r="B84" s="670" t="s">
        <v>189</v>
      </c>
      <c r="C84" s="328" t="str">
        <f t="shared" si="2"/>
        <v>10453288</v>
      </c>
      <c r="D84" s="341">
        <v>0</v>
      </c>
      <c r="E84" s="341">
        <v>0</v>
      </c>
      <c r="F84" s="341">
        <v>0</v>
      </c>
      <c r="G84" s="341">
        <v>0</v>
      </c>
      <c r="H84" s="341">
        <v>0</v>
      </c>
      <c r="I84" s="341">
        <v>0</v>
      </c>
      <c r="J84" s="285">
        <f t="shared" si="3"/>
        <v>0</v>
      </c>
    </row>
    <row r="85" spans="1:10" x14ac:dyDescent="0.2">
      <c r="A85" s="329" t="s">
        <v>190</v>
      </c>
      <c r="B85" s="670" t="s">
        <v>191</v>
      </c>
      <c r="C85" s="328" t="str">
        <f t="shared" si="2"/>
        <v>11110069</v>
      </c>
      <c r="D85" s="341">
        <v>0</v>
      </c>
      <c r="E85" s="341">
        <v>0</v>
      </c>
      <c r="F85" s="341">
        <v>0</v>
      </c>
      <c r="G85" s="341">
        <v>0</v>
      </c>
      <c r="H85" s="341">
        <v>0</v>
      </c>
      <c r="I85" s="341">
        <v>0</v>
      </c>
      <c r="J85" s="285">
        <f t="shared" si="3"/>
        <v>0</v>
      </c>
    </row>
    <row r="86" spans="1:10" x14ac:dyDescent="0.2">
      <c r="A86" s="329" t="s">
        <v>190</v>
      </c>
      <c r="B86" s="670" t="s">
        <v>192</v>
      </c>
      <c r="C86" s="328" t="str">
        <f t="shared" si="2"/>
        <v>11110108</v>
      </c>
      <c r="D86" s="341">
        <v>0</v>
      </c>
      <c r="E86" s="341">
        <v>0</v>
      </c>
      <c r="F86" s="341">
        <v>0</v>
      </c>
      <c r="G86" s="341">
        <v>0</v>
      </c>
      <c r="H86" s="341">
        <v>0</v>
      </c>
      <c r="I86" s="341">
        <v>0</v>
      </c>
      <c r="J86" s="285">
        <f t="shared" si="3"/>
        <v>0</v>
      </c>
    </row>
    <row r="87" spans="1:10" x14ac:dyDescent="0.2">
      <c r="A87" s="329" t="s">
        <v>190</v>
      </c>
      <c r="B87" s="670" t="s">
        <v>193</v>
      </c>
      <c r="C87" s="328" t="str">
        <f t="shared" si="2"/>
        <v>11110152</v>
      </c>
      <c r="D87" s="341">
        <v>0</v>
      </c>
      <c r="E87" s="341">
        <v>0</v>
      </c>
      <c r="F87" s="341">
        <v>0</v>
      </c>
      <c r="G87" s="341">
        <v>0</v>
      </c>
      <c r="H87" s="341">
        <v>0</v>
      </c>
      <c r="I87" s="341">
        <v>0</v>
      </c>
      <c r="J87" s="285">
        <f t="shared" si="3"/>
        <v>0</v>
      </c>
    </row>
    <row r="88" spans="1:10" x14ac:dyDescent="0.2">
      <c r="A88" s="329" t="s">
        <v>190</v>
      </c>
      <c r="B88" s="670" t="s">
        <v>194</v>
      </c>
      <c r="C88" s="328" t="str">
        <f t="shared" si="2"/>
        <v>11110166</v>
      </c>
      <c r="D88" s="341">
        <v>0</v>
      </c>
      <c r="E88" s="341">
        <v>0</v>
      </c>
      <c r="F88" s="341">
        <v>0</v>
      </c>
      <c r="G88" s="341">
        <v>0</v>
      </c>
      <c r="H88" s="341">
        <v>0</v>
      </c>
      <c r="I88" s="341">
        <v>0</v>
      </c>
      <c r="J88" s="285">
        <f t="shared" si="3"/>
        <v>0</v>
      </c>
    </row>
    <row r="89" spans="1:10" x14ac:dyDescent="0.2">
      <c r="A89" s="329" t="s">
        <v>190</v>
      </c>
      <c r="B89" s="670" t="s">
        <v>195</v>
      </c>
      <c r="C89" s="328" t="str">
        <f t="shared" si="2"/>
        <v>11110239</v>
      </c>
      <c r="D89" s="341">
        <v>0</v>
      </c>
      <c r="E89" s="341">
        <v>0</v>
      </c>
      <c r="F89" s="341">
        <v>0</v>
      </c>
      <c r="G89" s="341">
        <v>0</v>
      </c>
      <c r="H89" s="341">
        <v>0</v>
      </c>
      <c r="I89" s="341">
        <v>0</v>
      </c>
      <c r="J89" s="285">
        <f t="shared" si="3"/>
        <v>0</v>
      </c>
    </row>
    <row r="90" spans="1:10" x14ac:dyDescent="0.2">
      <c r="A90" s="329" t="s">
        <v>190</v>
      </c>
      <c r="B90" s="670" t="s">
        <v>196</v>
      </c>
      <c r="C90" s="328" t="str">
        <f t="shared" si="2"/>
        <v>11110264</v>
      </c>
      <c r="D90" s="341">
        <v>0</v>
      </c>
      <c r="E90" s="341">
        <v>0</v>
      </c>
      <c r="F90" s="341">
        <v>0</v>
      </c>
      <c r="G90" s="341">
        <v>0</v>
      </c>
      <c r="H90" s="341">
        <v>0</v>
      </c>
      <c r="I90" s="341">
        <v>0</v>
      </c>
      <c r="J90" s="285">
        <f t="shared" si="3"/>
        <v>0</v>
      </c>
    </row>
    <row r="91" spans="1:10" x14ac:dyDescent="0.2">
      <c r="A91" s="329" t="s">
        <v>190</v>
      </c>
      <c r="B91" s="670" t="s">
        <v>121</v>
      </c>
      <c r="C91" s="328" t="str">
        <f t="shared" si="2"/>
        <v>11110280</v>
      </c>
      <c r="D91" s="341">
        <v>0</v>
      </c>
      <c r="E91" s="341">
        <v>0</v>
      </c>
      <c r="F91" s="341">
        <v>0</v>
      </c>
      <c r="G91" s="341">
        <v>0</v>
      </c>
      <c r="H91" s="341">
        <v>0</v>
      </c>
      <c r="I91" s="341">
        <v>0</v>
      </c>
      <c r="J91" s="285">
        <f t="shared" si="3"/>
        <v>0</v>
      </c>
    </row>
    <row r="92" spans="1:10" x14ac:dyDescent="0.2">
      <c r="A92" s="329" t="s">
        <v>190</v>
      </c>
      <c r="B92" s="670" t="s">
        <v>197</v>
      </c>
      <c r="C92" s="328" t="str">
        <f t="shared" si="2"/>
        <v>11110295</v>
      </c>
      <c r="D92" s="341">
        <v>0</v>
      </c>
      <c r="E92" s="341">
        <v>0</v>
      </c>
      <c r="F92" s="341">
        <v>0</v>
      </c>
      <c r="G92" s="341">
        <v>0</v>
      </c>
      <c r="H92" s="341">
        <v>0</v>
      </c>
      <c r="I92" s="341">
        <v>0</v>
      </c>
      <c r="J92" s="285">
        <f t="shared" si="3"/>
        <v>0</v>
      </c>
    </row>
    <row r="93" spans="1:10" x14ac:dyDescent="0.2">
      <c r="A93" s="330" t="s">
        <v>190</v>
      </c>
      <c r="B93" s="669" t="s">
        <v>198</v>
      </c>
      <c r="C93" s="328" t="str">
        <f t="shared" si="2"/>
        <v>11110305</v>
      </c>
      <c r="D93" s="341">
        <v>0</v>
      </c>
      <c r="E93" s="341">
        <v>0</v>
      </c>
      <c r="F93" s="341">
        <v>0</v>
      </c>
      <c r="G93" s="341">
        <v>0</v>
      </c>
      <c r="H93" s="341">
        <v>0</v>
      </c>
      <c r="I93" s="341">
        <v>0</v>
      </c>
      <c r="J93" s="285">
        <f t="shared" si="3"/>
        <v>0</v>
      </c>
    </row>
    <row r="94" spans="1:10" x14ac:dyDescent="0.2">
      <c r="A94" s="329" t="s">
        <v>190</v>
      </c>
      <c r="B94" s="670" t="s">
        <v>199</v>
      </c>
      <c r="C94" s="328" t="str">
        <f t="shared" si="2"/>
        <v>11110310</v>
      </c>
      <c r="D94" s="341">
        <v>0</v>
      </c>
      <c r="E94" s="341">
        <v>0</v>
      </c>
      <c r="F94" s="341">
        <v>0</v>
      </c>
      <c r="G94" s="341">
        <v>0</v>
      </c>
      <c r="H94" s="341">
        <v>0</v>
      </c>
      <c r="I94" s="341">
        <v>0</v>
      </c>
      <c r="J94" s="285">
        <f t="shared" si="3"/>
        <v>0</v>
      </c>
    </row>
    <row r="95" spans="1:10" x14ac:dyDescent="0.2">
      <c r="A95" s="330" t="s">
        <v>190</v>
      </c>
      <c r="B95" s="669" t="s">
        <v>200</v>
      </c>
      <c r="C95" s="328" t="str">
        <f t="shared" si="2"/>
        <v>11110319</v>
      </c>
      <c r="D95" s="341">
        <v>0</v>
      </c>
      <c r="E95" s="341">
        <v>0</v>
      </c>
      <c r="F95" s="341">
        <v>0</v>
      </c>
      <c r="G95" s="341">
        <v>0</v>
      </c>
      <c r="H95" s="341">
        <v>0</v>
      </c>
      <c r="I95" s="341">
        <v>0</v>
      </c>
      <c r="J95" s="285">
        <f t="shared" si="3"/>
        <v>0</v>
      </c>
    </row>
    <row r="96" spans="1:10" x14ac:dyDescent="0.2">
      <c r="A96" s="330" t="s">
        <v>190</v>
      </c>
      <c r="B96" s="669" t="s">
        <v>201</v>
      </c>
      <c r="C96" s="328" t="str">
        <f t="shared" si="2"/>
        <v>11110325</v>
      </c>
      <c r="D96" s="341">
        <v>0</v>
      </c>
      <c r="E96" s="341">
        <v>0</v>
      </c>
      <c r="F96" s="341">
        <v>0</v>
      </c>
      <c r="G96" s="341">
        <v>0</v>
      </c>
      <c r="H96" s="341">
        <v>0</v>
      </c>
      <c r="I96" s="341">
        <v>0</v>
      </c>
      <c r="J96" s="285">
        <f t="shared" si="3"/>
        <v>0</v>
      </c>
    </row>
    <row r="97" spans="1:10" x14ac:dyDescent="0.2">
      <c r="A97" s="329" t="s">
        <v>190</v>
      </c>
      <c r="B97" s="670" t="s">
        <v>202</v>
      </c>
      <c r="C97" s="328" t="str">
        <f t="shared" si="2"/>
        <v>11110326</v>
      </c>
      <c r="D97" s="341">
        <v>0</v>
      </c>
      <c r="E97" s="341">
        <v>0</v>
      </c>
      <c r="F97" s="341">
        <v>0</v>
      </c>
      <c r="G97" s="341">
        <v>0</v>
      </c>
      <c r="H97" s="341">
        <v>0</v>
      </c>
      <c r="I97" s="341">
        <v>0</v>
      </c>
      <c r="J97" s="285">
        <f t="shared" si="3"/>
        <v>0</v>
      </c>
    </row>
    <row r="98" spans="1:10" x14ac:dyDescent="0.2">
      <c r="A98" s="330" t="s">
        <v>190</v>
      </c>
      <c r="B98" s="669" t="s">
        <v>203</v>
      </c>
      <c r="C98" s="328" t="str">
        <f t="shared" si="2"/>
        <v>11110376</v>
      </c>
      <c r="D98" s="341">
        <v>0</v>
      </c>
      <c r="E98" s="341">
        <v>0</v>
      </c>
      <c r="F98" s="341">
        <v>0</v>
      </c>
      <c r="G98" s="341">
        <v>0</v>
      </c>
      <c r="H98" s="341">
        <v>0</v>
      </c>
      <c r="I98" s="341">
        <v>0</v>
      </c>
      <c r="J98" s="285">
        <f t="shared" si="3"/>
        <v>0</v>
      </c>
    </row>
    <row r="99" spans="1:10" x14ac:dyDescent="0.2">
      <c r="A99" s="329" t="s">
        <v>190</v>
      </c>
      <c r="B99" s="670" t="s">
        <v>204</v>
      </c>
      <c r="C99" s="328" t="str">
        <f t="shared" si="2"/>
        <v>11110400</v>
      </c>
      <c r="D99" s="341">
        <v>0</v>
      </c>
      <c r="E99" s="341">
        <v>0</v>
      </c>
      <c r="F99" s="341">
        <v>0</v>
      </c>
      <c r="G99" s="341">
        <v>0</v>
      </c>
      <c r="H99" s="341">
        <v>0</v>
      </c>
      <c r="I99" s="341">
        <v>0</v>
      </c>
      <c r="J99" s="285">
        <f t="shared" si="3"/>
        <v>0</v>
      </c>
    </row>
    <row r="100" spans="1:10" x14ac:dyDescent="0.2">
      <c r="A100" s="330" t="s">
        <v>190</v>
      </c>
      <c r="B100" s="669" t="s">
        <v>205</v>
      </c>
      <c r="C100" s="328" t="str">
        <f t="shared" si="2"/>
        <v>11110421</v>
      </c>
      <c r="D100" s="341">
        <v>0</v>
      </c>
      <c r="E100" s="341">
        <v>0</v>
      </c>
      <c r="F100" s="341">
        <v>0</v>
      </c>
      <c r="G100" s="341">
        <v>0</v>
      </c>
      <c r="H100" s="341">
        <v>0</v>
      </c>
      <c r="I100" s="341">
        <v>0</v>
      </c>
      <c r="J100" s="285">
        <f t="shared" si="3"/>
        <v>0</v>
      </c>
    </row>
    <row r="101" spans="1:10" x14ac:dyDescent="0.2">
      <c r="A101" s="329" t="s">
        <v>190</v>
      </c>
      <c r="B101" s="670" t="s">
        <v>206</v>
      </c>
      <c r="C101" s="328" t="str">
        <f t="shared" si="2"/>
        <v>11110492</v>
      </c>
      <c r="D101" s="341">
        <v>0</v>
      </c>
      <c r="E101" s="341">
        <v>0</v>
      </c>
      <c r="F101" s="341">
        <v>0</v>
      </c>
      <c r="G101" s="341">
        <v>0</v>
      </c>
      <c r="H101" s="341">
        <v>0</v>
      </c>
      <c r="I101" s="341">
        <v>0</v>
      </c>
      <c r="J101" s="285">
        <f t="shared" si="3"/>
        <v>0</v>
      </c>
    </row>
    <row r="102" spans="1:10" x14ac:dyDescent="0.2">
      <c r="A102" s="330" t="s">
        <v>190</v>
      </c>
      <c r="B102" s="669" t="s">
        <v>207</v>
      </c>
      <c r="C102" s="328" t="str">
        <f t="shared" si="2"/>
        <v>11110702</v>
      </c>
      <c r="D102" s="341">
        <v>0</v>
      </c>
      <c r="E102" s="341">
        <v>0</v>
      </c>
      <c r="F102" s="341">
        <v>0</v>
      </c>
      <c r="G102" s="341">
        <v>0</v>
      </c>
      <c r="H102" s="341">
        <v>0</v>
      </c>
      <c r="I102" s="341">
        <v>0</v>
      </c>
      <c r="J102" s="285">
        <f t="shared" si="3"/>
        <v>0</v>
      </c>
    </row>
    <row r="103" spans="1:10" x14ac:dyDescent="0.2">
      <c r="A103" s="330" t="s">
        <v>190</v>
      </c>
      <c r="B103" s="669" t="s">
        <v>208</v>
      </c>
      <c r="C103" s="328" t="str">
        <f t="shared" si="2"/>
        <v>11110704</v>
      </c>
      <c r="D103" s="341">
        <v>0</v>
      </c>
      <c r="E103" s="341">
        <v>0</v>
      </c>
      <c r="F103" s="341">
        <v>0</v>
      </c>
      <c r="G103" s="341">
        <v>0</v>
      </c>
      <c r="H103" s="341">
        <v>0</v>
      </c>
      <c r="I103" s="341">
        <v>0</v>
      </c>
      <c r="J103" s="285">
        <f t="shared" si="3"/>
        <v>0</v>
      </c>
    </row>
    <row r="104" spans="1:10" x14ac:dyDescent="0.2">
      <c r="A104" s="330" t="s">
        <v>190</v>
      </c>
      <c r="B104" s="669" t="s">
        <v>209</v>
      </c>
      <c r="C104" s="328" t="str">
        <f t="shared" si="2"/>
        <v>11110706</v>
      </c>
      <c r="D104" s="341">
        <v>0</v>
      </c>
      <c r="E104" s="341">
        <v>0</v>
      </c>
      <c r="F104" s="341">
        <v>0</v>
      </c>
      <c r="G104" s="341">
        <v>0</v>
      </c>
      <c r="H104" s="341">
        <v>0</v>
      </c>
      <c r="I104" s="341">
        <v>0</v>
      </c>
      <c r="J104" s="285">
        <f t="shared" si="3"/>
        <v>0</v>
      </c>
    </row>
    <row r="105" spans="1:10" x14ac:dyDescent="0.2">
      <c r="A105" s="329" t="s">
        <v>190</v>
      </c>
      <c r="B105" s="670" t="s">
        <v>210</v>
      </c>
      <c r="C105" s="328" t="str">
        <f t="shared" si="2"/>
        <v>11110717</v>
      </c>
      <c r="D105" s="341">
        <v>0</v>
      </c>
      <c r="E105" s="341">
        <v>0</v>
      </c>
      <c r="F105" s="341">
        <v>0</v>
      </c>
      <c r="G105" s="341">
        <v>0</v>
      </c>
      <c r="H105" s="341">
        <v>0</v>
      </c>
      <c r="I105" s="341">
        <v>0</v>
      </c>
      <c r="J105" s="285">
        <f t="shared" si="3"/>
        <v>0</v>
      </c>
    </row>
    <row r="106" spans="1:10" x14ac:dyDescent="0.2">
      <c r="A106" s="329" t="s">
        <v>190</v>
      </c>
      <c r="B106" s="670" t="s">
        <v>211</v>
      </c>
      <c r="C106" s="328" t="str">
        <f t="shared" si="2"/>
        <v>11110735</v>
      </c>
      <c r="D106" s="341">
        <v>0</v>
      </c>
      <c r="E106" s="341">
        <v>0</v>
      </c>
      <c r="F106" s="341">
        <v>0</v>
      </c>
      <c r="G106" s="341">
        <v>0</v>
      </c>
      <c r="H106" s="341">
        <v>0</v>
      </c>
      <c r="I106" s="341">
        <v>0</v>
      </c>
      <c r="J106" s="285">
        <f t="shared" si="3"/>
        <v>0</v>
      </c>
    </row>
    <row r="107" spans="1:10" x14ac:dyDescent="0.2">
      <c r="A107" s="329" t="s">
        <v>190</v>
      </c>
      <c r="B107" s="670" t="s">
        <v>212</v>
      </c>
      <c r="C107" s="328" t="str">
        <f t="shared" si="2"/>
        <v>11110741</v>
      </c>
      <c r="D107" s="341">
        <v>0</v>
      </c>
      <c r="E107" s="341">
        <v>0</v>
      </c>
      <c r="F107" s="341">
        <v>0</v>
      </c>
      <c r="G107" s="341">
        <v>0</v>
      </c>
      <c r="H107" s="341">
        <v>0</v>
      </c>
      <c r="I107" s="341">
        <v>0</v>
      </c>
      <c r="J107" s="285">
        <f t="shared" si="3"/>
        <v>0</v>
      </c>
    </row>
    <row r="108" spans="1:10" x14ac:dyDescent="0.2">
      <c r="A108" s="330" t="s">
        <v>190</v>
      </c>
      <c r="B108" s="669" t="s">
        <v>213</v>
      </c>
      <c r="C108" s="328" t="str">
        <f t="shared" si="2"/>
        <v>11110752</v>
      </c>
      <c r="D108" s="341">
        <v>0</v>
      </c>
      <c r="E108" s="341">
        <v>0</v>
      </c>
      <c r="F108" s="341">
        <v>0</v>
      </c>
      <c r="G108" s="341">
        <v>0</v>
      </c>
      <c r="H108" s="341">
        <v>0</v>
      </c>
      <c r="I108" s="341">
        <v>0</v>
      </c>
      <c r="J108" s="285">
        <f t="shared" si="3"/>
        <v>0</v>
      </c>
    </row>
    <row r="109" spans="1:10" x14ac:dyDescent="0.2">
      <c r="A109" s="329" t="s">
        <v>190</v>
      </c>
      <c r="B109" s="670" t="s">
        <v>214</v>
      </c>
      <c r="C109" s="328" t="str">
        <f t="shared" si="2"/>
        <v>11110757</v>
      </c>
      <c r="D109" s="341">
        <v>0</v>
      </c>
      <c r="E109" s="341">
        <v>0</v>
      </c>
      <c r="F109" s="341">
        <v>0</v>
      </c>
      <c r="G109" s="341">
        <v>0</v>
      </c>
      <c r="H109" s="341">
        <v>0</v>
      </c>
      <c r="I109" s="341">
        <v>0</v>
      </c>
      <c r="J109" s="285">
        <f t="shared" si="3"/>
        <v>0</v>
      </c>
    </row>
    <row r="110" spans="1:10" x14ac:dyDescent="0.2">
      <c r="A110" s="330" t="s">
        <v>190</v>
      </c>
      <c r="B110" s="669" t="s">
        <v>215</v>
      </c>
      <c r="C110" s="328" t="str">
        <f t="shared" si="2"/>
        <v>11110758</v>
      </c>
      <c r="D110" s="341">
        <v>0</v>
      </c>
      <c r="E110" s="341">
        <v>0</v>
      </c>
      <c r="F110" s="341">
        <v>0</v>
      </c>
      <c r="G110" s="341">
        <v>0</v>
      </c>
      <c r="H110" s="341">
        <v>0</v>
      </c>
      <c r="I110" s="341">
        <v>0</v>
      </c>
      <c r="J110" s="285">
        <f t="shared" si="3"/>
        <v>0</v>
      </c>
    </row>
    <row r="111" spans="1:10" x14ac:dyDescent="0.2">
      <c r="A111" s="330" t="s">
        <v>190</v>
      </c>
      <c r="B111" s="669" t="s">
        <v>216</v>
      </c>
      <c r="C111" s="328" t="str">
        <f t="shared" si="2"/>
        <v>11110759</v>
      </c>
      <c r="D111" s="341">
        <v>0</v>
      </c>
      <c r="E111" s="341">
        <v>0</v>
      </c>
      <c r="F111" s="341">
        <v>0</v>
      </c>
      <c r="G111" s="341">
        <v>0</v>
      </c>
      <c r="H111" s="341">
        <v>0</v>
      </c>
      <c r="I111" s="341">
        <v>0</v>
      </c>
      <c r="J111" s="285">
        <f t="shared" si="3"/>
        <v>0</v>
      </c>
    </row>
    <row r="112" spans="1:10" x14ac:dyDescent="0.2">
      <c r="A112" s="330" t="s">
        <v>190</v>
      </c>
      <c r="B112" s="669" t="s">
        <v>217</v>
      </c>
      <c r="C112" s="328" t="str">
        <f t="shared" si="2"/>
        <v>11110761</v>
      </c>
      <c r="D112" s="341">
        <v>0</v>
      </c>
      <c r="E112" s="341">
        <v>0</v>
      </c>
      <c r="F112" s="341">
        <v>0</v>
      </c>
      <c r="G112" s="341">
        <v>0</v>
      </c>
      <c r="H112" s="341">
        <v>0</v>
      </c>
      <c r="I112" s="341">
        <v>0</v>
      </c>
      <c r="J112" s="285">
        <f t="shared" si="3"/>
        <v>0</v>
      </c>
    </row>
    <row r="113" spans="1:10" x14ac:dyDescent="0.2">
      <c r="A113" s="330" t="s">
        <v>190</v>
      </c>
      <c r="B113" s="669" t="s">
        <v>218</v>
      </c>
      <c r="C113" s="328" t="str">
        <f t="shared" si="2"/>
        <v>11110763</v>
      </c>
      <c r="D113" s="341">
        <v>0</v>
      </c>
      <c r="E113" s="341">
        <v>0</v>
      </c>
      <c r="F113" s="341">
        <v>0</v>
      </c>
      <c r="G113" s="341">
        <v>0</v>
      </c>
      <c r="H113" s="341">
        <v>0</v>
      </c>
      <c r="I113" s="341">
        <v>0</v>
      </c>
      <c r="J113" s="285">
        <f t="shared" si="3"/>
        <v>0</v>
      </c>
    </row>
    <row r="114" spans="1:10" x14ac:dyDescent="0.2">
      <c r="A114" s="330" t="s">
        <v>190</v>
      </c>
      <c r="B114" s="669" t="s">
        <v>219</v>
      </c>
      <c r="C114" s="328" t="str">
        <f t="shared" si="2"/>
        <v>11110767</v>
      </c>
      <c r="D114" s="341">
        <v>0</v>
      </c>
      <c r="E114" s="341">
        <v>0</v>
      </c>
      <c r="F114" s="341">
        <v>0</v>
      </c>
      <c r="G114" s="341">
        <v>0</v>
      </c>
      <c r="H114" s="341">
        <v>0</v>
      </c>
      <c r="I114" s="341">
        <v>0</v>
      </c>
      <c r="J114" s="285">
        <f t="shared" si="3"/>
        <v>0</v>
      </c>
    </row>
    <row r="115" spans="1:10" x14ac:dyDescent="0.2">
      <c r="A115" s="330" t="s">
        <v>190</v>
      </c>
      <c r="B115" s="669" t="s">
        <v>220</v>
      </c>
      <c r="C115" s="328" t="str">
        <f t="shared" si="2"/>
        <v>11110770</v>
      </c>
      <c r="D115" s="341">
        <v>0</v>
      </c>
      <c r="E115" s="341">
        <v>0</v>
      </c>
      <c r="F115" s="341">
        <v>0</v>
      </c>
      <c r="G115" s="341">
        <v>0</v>
      </c>
      <c r="H115" s="341">
        <v>0</v>
      </c>
      <c r="I115" s="341">
        <v>0</v>
      </c>
      <c r="J115" s="285">
        <f t="shared" si="3"/>
        <v>0</v>
      </c>
    </row>
    <row r="116" spans="1:10" x14ac:dyDescent="0.2">
      <c r="A116" s="330" t="s">
        <v>190</v>
      </c>
      <c r="B116" s="669" t="s">
        <v>221</v>
      </c>
      <c r="C116" s="328" t="str">
        <f t="shared" si="2"/>
        <v>11110771</v>
      </c>
      <c r="D116" s="341">
        <v>0</v>
      </c>
      <c r="E116" s="341">
        <v>0</v>
      </c>
      <c r="F116" s="341">
        <v>0</v>
      </c>
      <c r="G116" s="341">
        <v>0</v>
      </c>
      <c r="H116" s="341">
        <v>0</v>
      </c>
      <c r="I116" s="341">
        <v>0</v>
      </c>
      <c r="J116" s="285">
        <f t="shared" si="3"/>
        <v>0</v>
      </c>
    </row>
    <row r="117" spans="1:10" x14ac:dyDescent="0.2">
      <c r="A117" s="330" t="s">
        <v>190</v>
      </c>
      <c r="B117" s="669" t="s">
        <v>222</v>
      </c>
      <c r="C117" s="328" t="str">
        <f t="shared" si="2"/>
        <v>11110773</v>
      </c>
      <c r="D117" s="341">
        <v>0</v>
      </c>
      <c r="E117" s="341">
        <v>0</v>
      </c>
      <c r="F117" s="341">
        <v>0</v>
      </c>
      <c r="G117" s="341">
        <v>0</v>
      </c>
      <c r="H117" s="341">
        <v>0</v>
      </c>
      <c r="I117" s="341">
        <v>0</v>
      </c>
      <c r="J117" s="285">
        <f t="shared" si="3"/>
        <v>0</v>
      </c>
    </row>
    <row r="118" spans="1:10" x14ac:dyDescent="0.2">
      <c r="A118" s="329" t="s">
        <v>190</v>
      </c>
      <c r="B118" s="670" t="s">
        <v>223</v>
      </c>
      <c r="C118" s="328" t="str">
        <f t="shared" si="2"/>
        <v>11110775</v>
      </c>
      <c r="D118" s="341">
        <v>0</v>
      </c>
      <c r="E118" s="341">
        <v>0</v>
      </c>
      <c r="F118" s="341">
        <v>0</v>
      </c>
      <c r="G118" s="341">
        <v>0</v>
      </c>
      <c r="H118" s="341">
        <v>0</v>
      </c>
      <c r="I118" s="341">
        <v>0</v>
      </c>
      <c r="J118" s="285">
        <f t="shared" si="3"/>
        <v>0</v>
      </c>
    </row>
    <row r="119" spans="1:10" x14ac:dyDescent="0.2">
      <c r="A119" s="329" t="s">
        <v>190</v>
      </c>
      <c r="B119" s="670" t="s">
        <v>224</v>
      </c>
      <c r="C119" s="328" t="str">
        <f t="shared" si="2"/>
        <v>11110777</v>
      </c>
      <c r="D119" s="341">
        <v>0</v>
      </c>
      <c r="E119" s="341">
        <v>0</v>
      </c>
      <c r="F119" s="341">
        <v>0</v>
      </c>
      <c r="G119" s="341">
        <v>0</v>
      </c>
      <c r="H119" s="341">
        <v>0</v>
      </c>
      <c r="I119" s="341">
        <v>0</v>
      </c>
      <c r="J119" s="285">
        <f t="shared" si="3"/>
        <v>0</v>
      </c>
    </row>
    <row r="120" spans="1:10" x14ac:dyDescent="0.2">
      <c r="A120" s="329" t="s">
        <v>190</v>
      </c>
      <c r="B120" s="670" t="s">
        <v>225</v>
      </c>
      <c r="C120" s="328" t="str">
        <f t="shared" si="2"/>
        <v>11110779</v>
      </c>
      <c r="D120" s="341">
        <v>0</v>
      </c>
      <c r="E120" s="341">
        <v>0</v>
      </c>
      <c r="F120" s="341">
        <v>0</v>
      </c>
      <c r="G120" s="341">
        <v>0</v>
      </c>
      <c r="H120" s="341">
        <v>0</v>
      </c>
      <c r="I120" s="341">
        <v>0</v>
      </c>
      <c r="J120" s="285">
        <f t="shared" si="3"/>
        <v>0</v>
      </c>
    </row>
    <row r="121" spans="1:10" x14ac:dyDescent="0.2">
      <c r="A121" s="329" t="s">
        <v>190</v>
      </c>
      <c r="B121" s="670" t="s">
        <v>226</v>
      </c>
      <c r="C121" s="328" t="str">
        <f t="shared" si="2"/>
        <v>11113017</v>
      </c>
      <c r="D121" s="341">
        <v>0</v>
      </c>
      <c r="E121" s="341">
        <v>0</v>
      </c>
      <c r="F121" s="341">
        <v>0</v>
      </c>
      <c r="G121" s="341">
        <v>0</v>
      </c>
      <c r="H121" s="341">
        <v>0</v>
      </c>
      <c r="I121" s="341">
        <v>0</v>
      </c>
      <c r="J121" s="285">
        <f t="shared" si="3"/>
        <v>0</v>
      </c>
    </row>
    <row r="122" spans="1:10" x14ac:dyDescent="0.2">
      <c r="A122" s="329" t="s">
        <v>190</v>
      </c>
      <c r="B122" s="670" t="s">
        <v>189</v>
      </c>
      <c r="C122" s="328" t="str">
        <f t="shared" si="2"/>
        <v>11113288</v>
      </c>
      <c r="D122" s="341">
        <v>0</v>
      </c>
      <c r="E122" s="341">
        <v>0</v>
      </c>
      <c r="F122" s="341">
        <v>0</v>
      </c>
      <c r="G122" s="341">
        <v>0</v>
      </c>
      <c r="H122" s="341">
        <v>0</v>
      </c>
      <c r="I122" s="341">
        <v>0</v>
      </c>
      <c r="J122" s="285">
        <f t="shared" si="3"/>
        <v>0</v>
      </c>
    </row>
    <row r="123" spans="1:10" x14ac:dyDescent="0.2">
      <c r="A123" s="329" t="s">
        <v>190</v>
      </c>
      <c r="B123" s="670" t="s">
        <v>227</v>
      </c>
      <c r="C123" s="328" t="str">
        <f t="shared" si="2"/>
        <v>11113315</v>
      </c>
      <c r="D123" s="341">
        <v>0</v>
      </c>
      <c r="E123" s="341">
        <v>0</v>
      </c>
      <c r="F123" s="341">
        <v>0</v>
      </c>
      <c r="G123" s="341">
        <v>0</v>
      </c>
      <c r="H123" s="341">
        <v>0</v>
      </c>
      <c r="I123" s="341">
        <v>0</v>
      </c>
      <c r="J123" s="285">
        <f t="shared" si="3"/>
        <v>0</v>
      </c>
    </row>
    <row r="124" spans="1:10" x14ac:dyDescent="0.2">
      <c r="A124" s="338" t="s">
        <v>230</v>
      </c>
      <c r="B124" s="670" t="s">
        <v>204</v>
      </c>
      <c r="C124" s="333" t="str">
        <f t="shared" si="2"/>
        <v>111123100400</v>
      </c>
      <c r="D124" s="341">
        <v>0</v>
      </c>
      <c r="E124" s="341">
        <v>0</v>
      </c>
      <c r="F124" s="341">
        <v>0</v>
      </c>
      <c r="G124" s="341">
        <v>0</v>
      </c>
      <c r="H124" s="341">
        <v>0</v>
      </c>
      <c r="I124" s="341">
        <v>0</v>
      </c>
      <c r="J124" s="285">
        <f t="shared" si="3"/>
        <v>0</v>
      </c>
    </row>
    <row r="125" spans="1:10" x14ac:dyDescent="0.2">
      <c r="A125" s="338" t="s">
        <v>233</v>
      </c>
      <c r="B125" s="670" t="s">
        <v>234</v>
      </c>
      <c r="C125" s="333" t="str">
        <f t="shared" si="2"/>
        <v>111123200317</v>
      </c>
      <c r="D125" s="341">
        <v>0</v>
      </c>
      <c r="E125" s="341">
        <v>0</v>
      </c>
      <c r="F125" s="341">
        <v>0</v>
      </c>
      <c r="G125" s="341">
        <v>0</v>
      </c>
      <c r="H125" s="341">
        <v>0</v>
      </c>
      <c r="I125" s="341">
        <v>0</v>
      </c>
      <c r="J125" s="285">
        <f t="shared" si="3"/>
        <v>0</v>
      </c>
    </row>
    <row r="126" spans="1:10" x14ac:dyDescent="0.2">
      <c r="A126" s="329" t="s">
        <v>235</v>
      </c>
      <c r="B126" s="670" t="s">
        <v>189</v>
      </c>
      <c r="C126" s="333" t="str">
        <f t="shared" si="2"/>
        <v>11153288</v>
      </c>
      <c r="D126" s="341">
        <v>0</v>
      </c>
      <c r="E126" s="341">
        <v>0</v>
      </c>
      <c r="F126" s="341">
        <v>0</v>
      </c>
      <c r="G126" s="341">
        <v>0</v>
      </c>
      <c r="H126" s="341">
        <v>0</v>
      </c>
      <c r="I126" s="341">
        <v>0</v>
      </c>
      <c r="J126" s="285">
        <f t="shared" si="3"/>
        <v>0</v>
      </c>
    </row>
    <row r="127" spans="1:10" x14ac:dyDescent="0.2">
      <c r="A127" s="330" t="s">
        <v>236</v>
      </c>
      <c r="B127" s="669" t="s">
        <v>13</v>
      </c>
      <c r="C127" s="328" t="str">
        <f t="shared" si="2"/>
        <v>17000001</v>
      </c>
      <c r="D127" s="341">
        <v>0</v>
      </c>
      <c r="E127" s="341">
        <v>0</v>
      </c>
      <c r="F127" s="341">
        <v>0</v>
      </c>
      <c r="G127" s="341">
        <v>0</v>
      </c>
      <c r="H127" s="341">
        <v>0</v>
      </c>
      <c r="I127" s="341">
        <v>0</v>
      </c>
      <c r="J127" s="285">
        <f t="shared" si="3"/>
        <v>0</v>
      </c>
    </row>
    <row r="128" spans="1:10" x14ac:dyDescent="0.2">
      <c r="A128" s="329" t="s">
        <v>237</v>
      </c>
      <c r="B128" s="673" t="s">
        <v>238</v>
      </c>
      <c r="C128" s="328" t="str">
        <f t="shared" si="2"/>
        <v>17013363</v>
      </c>
      <c r="D128" s="341">
        <v>0</v>
      </c>
      <c r="E128" s="341">
        <v>0</v>
      </c>
      <c r="F128" s="341">
        <v>0</v>
      </c>
      <c r="G128" s="341">
        <v>0</v>
      </c>
      <c r="H128" s="341">
        <v>0</v>
      </c>
      <c r="I128" s="341">
        <v>0</v>
      </c>
      <c r="J128" s="285">
        <f t="shared" si="3"/>
        <v>0</v>
      </c>
    </row>
    <row r="129" spans="1:10" x14ac:dyDescent="0.2">
      <c r="A129" s="329" t="s">
        <v>239</v>
      </c>
      <c r="B129" s="673" t="s">
        <v>240</v>
      </c>
      <c r="C129" s="328" t="str">
        <f t="shared" si="2"/>
        <v>17503153</v>
      </c>
      <c r="D129" s="341">
        <v>0</v>
      </c>
      <c r="E129" s="341">
        <v>0</v>
      </c>
      <c r="F129" s="341">
        <v>0</v>
      </c>
      <c r="G129" s="341">
        <v>0</v>
      </c>
      <c r="H129" s="341">
        <v>0</v>
      </c>
      <c r="I129" s="341">
        <v>0</v>
      </c>
      <c r="J129" s="285">
        <f t="shared" si="3"/>
        <v>0</v>
      </c>
    </row>
    <row r="130" spans="1:10" x14ac:dyDescent="0.2">
      <c r="A130" s="329" t="s">
        <v>243</v>
      </c>
      <c r="B130" s="670" t="s">
        <v>244</v>
      </c>
      <c r="C130" s="328" t="str">
        <f t="shared" si="2"/>
        <v>21003036</v>
      </c>
      <c r="D130" s="341">
        <v>0</v>
      </c>
      <c r="E130" s="341">
        <v>0</v>
      </c>
      <c r="F130" s="341">
        <v>0</v>
      </c>
      <c r="G130" s="341">
        <v>0</v>
      </c>
      <c r="H130" s="341">
        <v>0</v>
      </c>
      <c r="I130" s="341">
        <v>0</v>
      </c>
      <c r="J130" s="285">
        <f t="shared" si="3"/>
        <v>0</v>
      </c>
    </row>
    <row r="131" spans="1:10" x14ac:dyDescent="0.2">
      <c r="A131" s="330" t="s">
        <v>245</v>
      </c>
      <c r="B131" s="669" t="s">
        <v>13</v>
      </c>
      <c r="C131" s="328" t="str">
        <f t="shared" si="2"/>
        <v>22400001</v>
      </c>
      <c r="D131" s="341">
        <v>0</v>
      </c>
      <c r="E131" s="341">
        <v>0</v>
      </c>
      <c r="F131" s="341">
        <v>0</v>
      </c>
      <c r="G131" s="341">
        <v>0</v>
      </c>
      <c r="H131" s="341">
        <v>0</v>
      </c>
      <c r="I131" s="341">
        <v>0</v>
      </c>
      <c r="J131" s="285">
        <f t="shared" si="3"/>
        <v>0</v>
      </c>
    </row>
    <row r="132" spans="1:10" x14ac:dyDescent="0.2">
      <c r="A132" s="330" t="s">
        <v>245</v>
      </c>
      <c r="B132" s="669" t="s">
        <v>246</v>
      </c>
      <c r="C132" s="328" t="str">
        <f t="shared" si="2"/>
        <v>22400245</v>
      </c>
      <c r="D132" s="341">
        <v>0</v>
      </c>
      <c r="E132" s="341">
        <v>0</v>
      </c>
      <c r="F132" s="341">
        <v>0</v>
      </c>
      <c r="G132" s="341">
        <v>0</v>
      </c>
      <c r="H132" s="341">
        <v>0</v>
      </c>
      <c r="I132" s="341">
        <v>0</v>
      </c>
      <c r="J132" s="285">
        <f t="shared" si="3"/>
        <v>0</v>
      </c>
    </row>
    <row r="133" spans="1:10" x14ac:dyDescent="0.2">
      <c r="A133" s="329" t="s">
        <v>245</v>
      </c>
      <c r="B133" s="670" t="s">
        <v>247</v>
      </c>
      <c r="C133" s="328" t="str">
        <f t="shared" si="2"/>
        <v>22400648</v>
      </c>
      <c r="D133" s="341">
        <v>0</v>
      </c>
      <c r="E133" s="341">
        <v>0</v>
      </c>
      <c r="F133" s="341">
        <v>0</v>
      </c>
      <c r="G133" s="341">
        <v>0</v>
      </c>
      <c r="H133" s="341">
        <v>0</v>
      </c>
      <c r="I133" s="341">
        <v>0</v>
      </c>
      <c r="J133" s="285">
        <f t="shared" si="3"/>
        <v>0</v>
      </c>
    </row>
    <row r="134" spans="1:10" x14ac:dyDescent="0.2">
      <c r="A134" s="329" t="s">
        <v>245</v>
      </c>
      <c r="B134" s="670" t="s">
        <v>248</v>
      </c>
      <c r="C134" s="328" t="str">
        <f t="shared" si="2"/>
        <v>22400714</v>
      </c>
      <c r="D134" s="341">
        <v>0</v>
      </c>
      <c r="E134" s="341">
        <v>0</v>
      </c>
      <c r="F134" s="341">
        <v>0</v>
      </c>
      <c r="G134" s="341">
        <v>0</v>
      </c>
      <c r="H134" s="341">
        <v>0</v>
      </c>
      <c r="I134" s="341">
        <v>0</v>
      </c>
      <c r="J134" s="285">
        <f t="shared" si="3"/>
        <v>0</v>
      </c>
    </row>
    <row r="135" spans="1:10" x14ac:dyDescent="0.2">
      <c r="A135" s="330" t="s">
        <v>245</v>
      </c>
      <c r="B135" s="669" t="s">
        <v>249</v>
      </c>
      <c r="C135" s="328" t="str">
        <f t="shared" si="2"/>
        <v>22400813</v>
      </c>
      <c r="D135" s="341">
        <v>0</v>
      </c>
      <c r="E135" s="341">
        <v>0</v>
      </c>
      <c r="F135" s="341">
        <v>0</v>
      </c>
      <c r="G135" s="341">
        <v>0</v>
      </c>
      <c r="H135" s="341">
        <v>0</v>
      </c>
      <c r="I135" s="341">
        <v>0</v>
      </c>
      <c r="J135" s="285">
        <f t="shared" si="3"/>
        <v>0</v>
      </c>
    </row>
    <row r="136" spans="1:10" x14ac:dyDescent="0.2">
      <c r="A136" s="330" t="s">
        <v>245</v>
      </c>
      <c r="B136" s="669" t="s">
        <v>63</v>
      </c>
      <c r="C136" s="328" t="str">
        <f t="shared" si="2"/>
        <v>22400890</v>
      </c>
      <c r="D136" s="341">
        <v>0</v>
      </c>
      <c r="E136" s="341">
        <v>0</v>
      </c>
      <c r="F136" s="341">
        <v>0</v>
      </c>
      <c r="G136" s="341">
        <v>0</v>
      </c>
      <c r="H136" s="341">
        <v>0</v>
      </c>
      <c r="I136" s="341">
        <v>0</v>
      </c>
      <c r="J136" s="285">
        <f t="shared" si="3"/>
        <v>0</v>
      </c>
    </row>
    <row r="137" spans="1:10" x14ac:dyDescent="0.2">
      <c r="A137" s="329" t="s">
        <v>245</v>
      </c>
      <c r="B137" s="670" t="s">
        <v>250</v>
      </c>
      <c r="C137" s="328" t="str">
        <f t="shared" ref="C137:C200" si="4">A137&amp;B137</f>
        <v>22400927</v>
      </c>
      <c r="D137" s="341">
        <v>0</v>
      </c>
      <c r="E137" s="341">
        <v>0</v>
      </c>
      <c r="F137" s="341">
        <v>0</v>
      </c>
      <c r="G137" s="341">
        <v>0</v>
      </c>
      <c r="H137" s="341">
        <v>0</v>
      </c>
      <c r="I137" s="341">
        <v>0</v>
      </c>
      <c r="J137" s="285">
        <f t="shared" si="3"/>
        <v>0</v>
      </c>
    </row>
    <row r="138" spans="1:10" x14ac:dyDescent="0.2">
      <c r="A138" s="329" t="s">
        <v>245</v>
      </c>
      <c r="B138" s="670" t="s">
        <v>251</v>
      </c>
      <c r="C138" s="328" t="str">
        <f t="shared" si="4"/>
        <v>22400929</v>
      </c>
      <c r="D138" s="341">
        <v>0</v>
      </c>
      <c r="E138" s="341">
        <v>0</v>
      </c>
      <c r="F138" s="341">
        <v>0</v>
      </c>
      <c r="G138" s="341">
        <v>0</v>
      </c>
      <c r="H138" s="341">
        <v>0</v>
      </c>
      <c r="I138" s="341">
        <v>0</v>
      </c>
      <c r="J138" s="285">
        <f t="shared" ref="J138:J201" si="5">SUM(D138:I138)</f>
        <v>0</v>
      </c>
    </row>
    <row r="139" spans="1:10" x14ac:dyDescent="0.2">
      <c r="A139" s="329" t="s">
        <v>245</v>
      </c>
      <c r="B139" s="670" t="s">
        <v>252</v>
      </c>
      <c r="C139" s="328" t="str">
        <f t="shared" si="4"/>
        <v>22400938</v>
      </c>
      <c r="D139" s="341">
        <v>0</v>
      </c>
      <c r="E139" s="341">
        <v>0</v>
      </c>
      <c r="F139" s="341">
        <v>0</v>
      </c>
      <c r="G139" s="341">
        <v>0</v>
      </c>
      <c r="H139" s="341">
        <v>0</v>
      </c>
      <c r="I139" s="341">
        <v>0</v>
      </c>
      <c r="J139" s="285">
        <f t="shared" si="5"/>
        <v>0</v>
      </c>
    </row>
    <row r="140" spans="1:10" x14ac:dyDescent="0.2">
      <c r="A140" s="329" t="s">
        <v>245</v>
      </c>
      <c r="B140" s="670" t="s">
        <v>253</v>
      </c>
      <c r="C140" s="328" t="str">
        <f t="shared" si="4"/>
        <v>22400972</v>
      </c>
      <c r="D140" s="341">
        <v>0</v>
      </c>
      <c r="E140" s="341">
        <v>0</v>
      </c>
      <c r="F140" s="341">
        <v>0</v>
      </c>
      <c r="G140" s="341">
        <v>0</v>
      </c>
      <c r="H140" s="341">
        <v>0</v>
      </c>
      <c r="I140" s="341">
        <v>0</v>
      </c>
      <c r="J140" s="285">
        <f t="shared" si="5"/>
        <v>0</v>
      </c>
    </row>
    <row r="141" spans="1:10" x14ac:dyDescent="0.2">
      <c r="A141" s="329" t="s">
        <v>245</v>
      </c>
      <c r="B141" s="670" t="s">
        <v>254</v>
      </c>
      <c r="C141" s="328" t="str">
        <f t="shared" si="4"/>
        <v>22400980</v>
      </c>
      <c r="D141" s="341">
        <v>0</v>
      </c>
      <c r="E141" s="341">
        <v>0</v>
      </c>
      <c r="F141" s="341">
        <v>0</v>
      </c>
      <c r="G141" s="341">
        <v>0</v>
      </c>
      <c r="H141" s="341">
        <v>0</v>
      </c>
      <c r="I141" s="341">
        <v>0</v>
      </c>
      <c r="J141" s="285">
        <f t="shared" si="5"/>
        <v>0</v>
      </c>
    </row>
    <row r="142" spans="1:10" x14ac:dyDescent="0.2">
      <c r="A142" s="330" t="s">
        <v>245</v>
      </c>
      <c r="B142" s="669" t="s">
        <v>255</v>
      </c>
      <c r="C142" s="328" t="str">
        <f t="shared" si="4"/>
        <v>22400985</v>
      </c>
      <c r="D142" s="341">
        <v>0</v>
      </c>
      <c r="E142" s="341">
        <v>0</v>
      </c>
      <c r="F142" s="341">
        <v>0</v>
      </c>
      <c r="G142" s="341">
        <v>0</v>
      </c>
      <c r="H142" s="341">
        <v>0</v>
      </c>
      <c r="I142" s="341">
        <v>0</v>
      </c>
      <c r="J142" s="285">
        <f t="shared" si="5"/>
        <v>0</v>
      </c>
    </row>
    <row r="143" spans="1:10" x14ac:dyDescent="0.2">
      <c r="A143" s="330" t="s">
        <v>245</v>
      </c>
      <c r="B143" s="669" t="s">
        <v>256</v>
      </c>
      <c r="C143" s="328" t="str">
        <f t="shared" si="4"/>
        <v>22403144</v>
      </c>
      <c r="D143" s="341">
        <v>0</v>
      </c>
      <c r="E143" s="341">
        <v>0</v>
      </c>
      <c r="F143" s="341">
        <v>0</v>
      </c>
      <c r="G143" s="341">
        <v>0</v>
      </c>
      <c r="H143" s="341">
        <v>0</v>
      </c>
      <c r="I143" s="341">
        <v>0</v>
      </c>
      <c r="J143" s="285">
        <f t="shared" si="5"/>
        <v>0</v>
      </c>
    </row>
    <row r="144" spans="1:10" x14ac:dyDescent="0.2">
      <c r="A144" s="330" t="s">
        <v>245</v>
      </c>
      <c r="B144" s="669" t="s">
        <v>257</v>
      </c>
      <c r="C144" s="328" t="str">
        <f t="shared" si="4"/>
        <v>22403165</v>
      </c>
      <c r="D144" s="341">
        <v>0</v>
      </c>
      <c r="E144" s="341">
        <v>0</v>
      </c>
      <c r="F144" s="341">
        <v>0</v>
      </c>
      <c r="G144" s="341">
        <v>0</v>
      </c>
      <c r="H144" s="341">
        <v>0</v>
      </c>
      <c r="I144" s="341">
        <v>0</v>
      </c>
      <c r="J144" s="285">
        <f t="shared" si="5"/>
        <v>0</v>
      </c>
    </row>
    <row r="145" spans="1:10" x14ac:dyDescent="0.2">
      <c r="A145" s="330" t="s">
        <v>245</v>
      </c>
      <c r="B145" s="669" t="s">
        <v>139</v>
      </c>
      <c r="C145" s="328" t="str">
        <f t="shared" si="4"/>
        <v>22403228</v>
      </c>
      <c r="D145" s="341">
        <v>0</v>
      </c>
      <c r="E145" s="341">
        <v>0</v>
      </c>
      <c r="F145" s="341">
        <v>0</v>
      </c>
      <c r="G145" s="341">
        <v>0</v>
      </c>
      <c r="H145" s="341">
        <v>0</v>
      </c>
      <c r="I145" s="341">
        <v>0</v>
      </c>
      <c r="J145" s="285">
        <f t="shared" si="5"/>
        <v>0</v>
      </c>
    </row>
    <row r="146" spans="1:10" x14ac:dyDescent="0.2">
      <c r="A146" s="330" t="s">
        <v>245</v>
      </c>
      <c r="B146" s="669" t="s">
        <v>258</v>
      </c>
      <c r="C146" s="328" t="str">
        <f t="shared" si="4"/>
        <v>22403237</v>
      </c>
      <c r="D146" s="341">
        <v>0</v>
      </c>
      <c r="E146" s="341">
        <v>0</v>
      </c>
      <c r="F146" s="341">
        <v>0</v>
      </c>
      <c r="G146" s="341">
        <v>0</v>
      </c>
      <c r="H146" s="341">
        <v>0</v>
      </c>
      <c r="I146" s="341">
        <v>0</v>
      </c>
      <c r="J146" s="285">
        <f t="shared" si="5"/>
        <v>0</v>
      </c>
    </row>
    <row r="147" spans="1:10" x14ac:dyDescent="0.2">
      <c r="A147" s="330" t="s">
        <v>245</v>
      </c>
      <c r="B147" s="669" t="s">
        <v>259</v>
      </c>
      <c r="C147" s="328" t="str">
        <f t="shared" si="4"/>
        <v>22406068</v>
      </c>
      <c r="D147" s="341">
        <v>0</v>
      </c>
      <c r="E147" s="341">
        <v>0</v>
      </c>
      <c r="F147" s="341">
        <v>0</v>
      </c>
      <c r="G147" s="341">
        <v>0</v>
      </c>
      <c r="H147" s="341">
        <v>0</v>
      </c>
      <c r="I147" s="341">
        <v>0</v>
      </c>
      <c r="J147" s="285">
        <f t="shared" si="5"/>
        <v>0</v>
      </c>
    </row>
    <row r="148" spans="1:10" x14ac:dyDescent="0.2">
      <c r="A148" s="329" t="s">
        <v>245</v>
      </c>
      <c r="B148" s="670" t="s">
        <v>260</v>
      </c>
      <c r="C148" s="328" t="str">
        <f t="shared" si="4"/>
        <v>22406069</v>
      </c>
      <c r="D148" s="341">
        <v>0</v>
      </c>
      <c r="E148" s="341">
        <v>0</v>
      </c>
      <c r="F148" s="341">
        <v>0</v>
      </c>
      <c r="G148" s="341">
        <v>0</v>
      </c>
      <c r="H148" s="341">
        <v>0</v>
      </c>
      <c r="I148" s="341">
        <v>0</v>
      </c>
      <c r="J148" s="285">
        <f t="shared" si="5"/>
        <v>0</v>
      </c>
    </row>
    <row r="149" spans="1:10" x14ac:dyDescent="0.2">
      <c r="A149" s="330" t="s">
        <v>245</v>
      </c>
      <c r="B149" s="669" t="s">
        <v>261</v>
      </c>
      <c r="C149" s="328" t="str">
        <f t="shared" si="4"/>
        <v>22406071</v>
      </c>
      <c r="D149" s="341">
        <v>0</v>
      </c>
      <c r="E149" s="341">
        <v>0</v>
      </c>
      <c r="F149" s="341">
        <v>0</v>
      </c>
      <c r="G149" s="341">
        <v>0</v>
      </c>
      <c r="H149" s="341">
        <v>0</v>
      </c>
      <c r="I149" s="341">
        <v>0</v>
      </c>
      <c r="J149" s="285">
        <f t="shared" si="5"/>
        <v>0</v>
      </c>
    </row>
    <row r="150" spans="1:10" x14ac:dyDescent="0.2">
      <c r="A150" s="330" t="s">
        <v>245</v>
      </c>
      <c r="B150" s="669" t="s">
        <v>262</v>
      </c>
      <c r="C150" s="328" t="str">
        <f t="shared" si="4"/>
        <v>22406082</v>
      </c>
      <c r="D150" s="341">
        <v>0</v>
      </c>
      <c r="E150" s="341">
        <v>0</v>
      </c>
      <c r="F150" s="341">
        <v>0</v>
      </c>
      <c r="G150" s="341">
        <v>0</v>
      </c>
      <c r="H150" s="341">
        <v>0</v>
      </c>
      <c r="I150" s="341">
        <v>0</v>
      </c>
      <c r="J150" s="285">
        <f t="shared" si="5"/>
        <v>0</v>
      </c>
    </row>
    <row r="151" spans="1:10" x14ac:dyDescent="0.2">
      <c r="A151" s="330" t="s">
        <v>245</v>
      </c>
      <c r="B151" s="669" t="s">
        <v>263</v>
      </c>
      <c r="C151" s="328" t="str">
        <f t="shared" si="4"/>
        <v>22406084</v>
      </c>
      <c r="D151" s="341">
        <v>0</v>
      </c>
      <c r="E151" s="341">
        <v>0</v>
      </c>
      <c r="F151" s="341">
        <v>0</v>
      </c>
      <c r="G151" s="341">
        <v>0</v>
      </c>
      <c r="H151" s="341">
        <v>0</v>
      </c>
      <c r="I151" s="341">
        <v>0</v>
      </c>
      <c r="J151" s="285">
        <f t="shared" si="5"/>
        <v>0</v>
      </c>
    </row>
    <row r="152" spans="1:10" x14ac:dyDescent="0.2">
      <c r="A152" s="330" t="s">
        <v>245</v>
      </c>
      <c r="B152" s="669" t="s">
        <v>264</v>
      </c>
      <c r="C152" s="328" t="str">
        <f t="shared" si="4"/>
        <v>22409736</v>
      </c>
      <c r="D152" s="341">
        <v>0</v>
      </c>
      <c r="E152" s="341">
        <v>0</v>
      </c>
      <c r="F152" s="341">
        <v>0</v>
      </c>
      <c r="G152" s="341">
        <v>0</v>
      </c>
      <c r="H152" s="341">
        <v>0</v>
      </c>
      <c r="I152" s="341">
        <v>0</v>
      </c>
      <c r="J152" s="285">
        <f t="shared" si="5"/>
        <v>0</v>
      </c>
    </row>
    <row r="153" spans="1:10" x14ac:dyDescent="0.2">
      <c r="A153" s="330" t="s">
        <v>265</v>
      </c>
      <c r="B153" s="669" t="s">
        <v>234</v>
      </c>
      <c r="C153" s="328" t="str">
        <f t="shared" si="4"/>
        <v>23200317</v>
      </c>
      <c r="D153" s="341">
        <v>0</v>
      </c>
      <c r="E153" s="341">
        <v>0</v>
      </c>
      <c r="F153" s="341">
        <v>0</v>
      </c>
      <c r="G153" s="341">
        <v>0</v>
      </c>
      <c r="H153" s="341">
        <v>0</v>
      </c>
      <c r="I153" s="341">
        <v>0</v>
      </c>
      <c r="J153" s="285">
        <f t="shared" si="5"/>
        <v>0</v>
      </c>
    </row>
    <row r="154" spans="1:10" x14ac:dyDescent="0.2">
      <c r="A154" s="330" t="s">
        <v>266</v>
      </c>
      <c r="B154" s="669" t="s">
        <v>130</v>
      </c>
      <c r="C154" s="328" t="str">
        <f t="shared" si="4"/>
        <v>26000046</v>
      </c>
      <c r="D154" s="341">
        <v>0</v>
      </c>
      <c r="E154" s="341">
        <v>0</v>
      </c>
      <c r="F154" s="341">
        <v>0</v>
      </c>
      <c r="G154" s="341">
        <v>0</v>
      </c>
      <c r="H154" s="341">
        <v>0</v>
      </c>
      <c r="I154" s="341">
        <v>0</v>
      </c>
      <c r="J154" s="285">
        <f t="shared" si="5"/>
        <v>0</v>
      </c>
    </row>
    <row r="155" spans="1:10" x14ac:dyDescent="0.2">
      <c r="A155" s="330" t="s">
        <v>267</v>
      </c>
      <c r="B155" s="669" t="s">
        <v>13</v>
      </c>
      <c r="C155" s="328" t="str">
        <f t="shared" si="4"/>
        <v>26600001</v>
      </c>
      <c r="D155" s="341">
        <v>0</v>
      </c>
      <c r="E155" s="341">
        <v>0</v>
      </c>
      <c r="F155" s="341">
        <v>0</v>
      </c>
      <c r="G155" s="341">
        <v>0</v>
      </c>
      <c r="H155" s="341">
        <v>0</v>
      </c>
      <c r="I155" s="341">
        <v>0</v>
      </c>
      <c r="J155" s="285">
        <f t="shared" si="5"/>
        <v>0</v>
      </c>
    </row>
    <row r="156" spans="1:10" x14ac:dyDescent="0.2">
      <c r="A156" s="330" t="s">
        <v>267</v>
      </c>
      <c r="B156" s="669" t="s">
        <v>268</v>
      </c>
      <c r="C156" s="328" t="str">
        <f t="shared" si="4"/>
        <v>26600041</v>
      </c>
      <c r="D156" s="341">
        <v>0</v>
      </c>
      <c r="E156" s="341">
        <v>0</v>
      </c>
      <c r="F156" s="341">
        <v>0</v>
      </c>
      <c r="G156" s="341">
        <v>0</v>
      </c>
      <c r="H156" s="341">
        <v>0</v>
      </c>
      <c r="I156" s="341">
        <v>0</v>
      </c>
      <c r="J156" s="285">
        <f t="shared" si="5"/>
        <v>0</v>
      </c>
    </row>
    <row r="157" spans="1:10" x14ac:dyDescent="0.2">
      <c r="A157" s="330" t="s">
        <v>267</v>
      </c>
      <c r="B157" s="669" t="s">
        <v>128</v>
      </c>
      <c r="C157" s="328" t="str">
        <f t="shared" si="4"/>
        <v>26600042</v>
      </c>
      <c r="D157" s="341">
        <v>0</v>
      </c>
      <c r="E157" s="341">
        <v>0</v>
      </c>
      <c r="F157" s="341">
        <v>0</v>
      </c>
      <c r="G157" s="341">
        <v>0</v>
      </c>
      <c r="H157" s="341">
        <v>0</v>
      </c>
      <c r="I157" s="341">
        <v>0</v>
      </c>
      <c r="J157" s="285">
        <f t="shared" si="5"/>
        <v>0</v>
      </c>
    </row>
    <row r="158" spans="1:10" x14ac:dyDescent="0.2">
      <c r="A158" s="330" t="s">
        <v>267</v>
      </c>
      <c r="B158" s="669" t="s">
        <v>130</v>
      </c>
      <c r="C158" s="328" t="str">
        <f t="shared" si="4"/>
        <v>26600046</v>
      </c>
      <c r="D158" s="341">
        <v>0</v>
      </c>
      <c r="E158" s="341">
        <v>0</v>
      </c>
      <c r="F158" s="341">
        <v>0</v>
      </c>
      <c r="G158" s="341">
        <v>0</v>
      </c>
      <c r="H158" s="341">
        <v>0</v>
      </c>
      <c r="I158" s="341">
        <v>0</v>
      </c>
      <c r="J158" s="285">
        <f t="shared" si="5"/>
        <v>0</v>
      </c>
    </row>
    <row r="159" spans="1:10" x14ac:dyDescent="0.2">
      <c r="A159" s="330" t="s">
        <v>267</v>
      </c>
      <c r="B159" s="669" t="s">
        <v>269</v>
      </c>
      <c r="C159" s="328" t="str">
        <f t="shared" si="4"/>
        <v>26600183</v>
      </c>
      <c r="D159" s="341">
        <v>0</v>
      </c>
      <c r="E159" s="341">
        <v>0</v>
      </c>
      <c r="F159" s="341">
        <v>0</v>
      </c>
      <c r="G159" s="341">
        <v>0</v>
      </c>
      <c r="H159" s="341">
        <v>0</v>
      </c>
      <c r="I159" s="341">
        <v>0</v>
      </c>
      <c r="J159" s="285">
        <f t="shared" si="5"/>
        <v>0</v>
      </c>
    </row>
    <row r="160" spans="1:10" x14ac:dyDescent="0.2">
      <c r="A160" s="330" t="s">
        <v>267</v>
      </c>
      <c r="B160" s="669" t="s">
        <v>270</v>
      </c>
      <c r="C160" s="328" t="str">
        <f t="shared" si="4"/>
        <v>26600523</v>
      </c>
      <c r="D160" s="341">
        <v>0</v>
      </c>
      <c r="E160" s="341">
        <v>0</v>
      </c>
      <c r="F160" s="341">
        <v>0</v>
      </c>
      <c r="G160" s="341">
        <v>0</v>
      </c>
      <c r="H160" s="341">
        <v>0</v>
      </c>
      <c r="I160" s="341">
        <v>0</v>
      </c>
      <c r="J160" s="285">
        <f t="shared" si="5"/>
        <v>0</v>
      </c>
    </row>
    <row r="161" spans="1:10" x14ac:dyDescent="0.2">
      <c r="A161" s="330" t="s">
        <v>267</v>
      </c>
      <c r="B161" s="669" t="s">
        <v>271</v>
      </c>
      <c r="C161" s="328" t="str">
        <f t="shared" si="4"/>
        <v>26600541</v>
      </c>
      <c r="D161" s="341">
        <v>0</v>
      </c>
      <c r="E161" s="341">
        <v>0</v>
      </c>
      <c r="F161" s="341">
        <v>0</v>
      </c>
      <c r="G161" s="341">
        <v>0</v>
      </c>
      <c r="H161" s="341">
        <v>0</v>
      </c>
      <c r="I161" s="341">
        <v>0</v>
      </c>
      <c r="J161" s="285">
        <f t="shared" si="5"/>
        <v>0</v>
      </c>
    </row>
    <row r="162" spans="1:10" x14ac:dyDescent="0.2">
      <c r="A162" s="330" t="s">
        <v>267</v>
      </c>
      <c r="B162" s="669" t="s">
        <v>272</v>
      </c>
      <c r="C162" s="328" t="str">
        <f t="shared" si="4"/>
        <v>26600653</v>
      </c>
      <c r="D162" s="341">
        <v>0</v>
      </c>
      <c r="E162" s="341">
        <v>0</v>
      </c>
      <c r="F162" s="341">
        <v>0</v>
      </c>
      <c r="G162" s="341">
        <v>0</v>
      </c>
      <c r="H162" s="341">
        <v>0</v>
      </c>
      <c r="I162" s="341">
        <v>0</v>
      </c>
      <c r="J162" s="285">
        <f t="shared" si="5"/>
        <v>0</v>
      </c>
    </row>
    <row r="163" spans="1:10" x14ac:dyDescent="0.2">
      <c r="A163" s="330" t="s">
        <v>267</v>
      </c>
      <c r="B163" s="669" t="s">
        <v>273</v>
      </c>
      <c r="C163" s="328" t="str">
        <f t="shared" si="4"/>
        <v>26600703</v>
      </c>
      <c r="D163" s="341">
        <v>0</v>
      </c>
      <c r="E163" s="341">
        <v>0</v>
      </c>
      <c r="F163" s="341">
        <v>0</v>
      </c>
      <c r="G163" s="341">
        <v>0</v>
      </c>
      <c r="H163" s="341">
        <v>0</v>
      </c>
      <c r="I163" s="341">
        <v>0</v>
      </c>
      <c r="J163" s="285">
        <f t="shared" si="5"/>
        <v>0</v>
      </c>
    </row>
    <row r="164" spans="1:10" x14ac:dyDescent="0.2">
      <c r="A164" s="330" t="s">
        <v>267</v>
      </c>
      <c r="B164" s="669" t="s">
        <v>274</v>
      </c>
      <c r="C164" s="328" t="str">
        <f t="shared" si="4"/>
        <v>26600756</v>
      </c>
      <c r="D164" s="341">
        <v>0</v>
      </c>
      <c r="E164" s="341">
        <v>0</v>
      </c>
      <c r="F164" s="341">
        <v>0</v>
      </c>
      <c r="G164" s="341">
        <v>0</v>
      </c>
      <c r="H164" s="341">
        <v>0</v>
      </c>
      <c r="I164" s="341">
        <v>0</v>
      </c>
      <c r="J164" s="285">
        <f t="shared" si="5"/>
        <v>0</v>
      </c>
    </row>
    <row r="165" spans="1:10" x14ac:dyDescent="0.2">
      <c r="A165" s="330" t="s">
        <v>267</v>
      </c>
      <c r="B165" s="669" t="s">
        <v>275</v>
      </c>
      <c r="C165" s="328" t="str">
        <f t="shared" si="4"/>
        <v>26603007</v>
      </c>
      <c r="D165" s="341">
        <v>0</v>
      </c>
      <c r="E165" s="341">
        <v>0</v>
      </c>
      <c r="F165" s="341">
        <v>0</v>
      </c>
      <c r="G165" s="341">
        <v>0</v>
      </c>
      <c r="H165" s="341">
        <v>0</v>
      </c>
      <c r="I165" s="341">
        <v>0</v>
      </c>
      <c r="J165" s="285">
        <f t="shared" si="5"/>
        <v>0</v>
      </c>
    </row>
    <row r="166" spans="1:10" x14ac:dyDescent="0.2">
      <c r="A166" s="330" t="s">
        <v>267</v>
      </c>
      <c r="B166" s="669" t="s">
        <v>276</v>
      </c>
      <c r="C166" s="328" t="str">
        <f t="shared" si="4"/>
        <v>26603290</v>
      </c>
      <c r="D166" s="341">
        <v>0</v>
      </c>
      <c r="E166" s="341">
        <v>0</v>
      </c>
      <c r="F166" s="341">
        <v>0</v>
      </c>
      <c r="G166" s="341">
        <v>0</v>
      </c>
      <c r="H166" s="341">
        <v>0</v>
      </c>
      <c r="I166" s="341">
        <v>0</v>
      </c>
      <c r="J166" s="285">
        <f t="shared" si="5"/>
        <v>0</v>
      </c>
    </row>
    <row r="167" spans="1:10" x14ac:dyDescent="0.2">
      <c r="A167" s="330" t="s">
        <v>267</v>
      </c>
      <c r="B167" s="669" t="s">
        <v>277</v>
      </c>
      <c r="C167" s="328" t="str">
        <f t="shared" si="4"/>
        <v>26603291</v>
      </c>
      <c r="D167" s="341">
        <v>0</v>
      </c>
      <c r="E167" s="341">
        <v>0</v>
      </c>
      <c r="F167" s="341">
        <v>0</v>
      </c>
      <c r="G167" s="341">
        <v>0</v>
      </c>
      <c r="H167" s="341">
        <v>0</v>
      </c>
      <c r="I167" s="341">
        <v>0</v>
      </c>
      <c r="J167" s="285">
        <f t="shared" si="5"/>
        <v>0</v>
      </c>
    </row>
    <row r="168" spans="1:10" x14ac:dyDescent="0.2">
      <c r="A168" s="330" t="s">
        <v>267</v>
      </c>
      <c r="B168" s="669" t="s">
        <v>278</v>
      </c>
      <c r="C168" s="328" t="str">
        <f t="shared" si="4"/>
        <v>26606055</v>
      </c>
      <c r="D168" s="341">
        <v>0</v>
      </c>
      <c r="E168" s="341">
        <v>0</v>
      </c>
      <c r="F168" s="341">
        <v>0</v>
      </c>
      <c r="G168" s="341">
        <v>0</v>
      </c>
      <c r="H168" s="341">
        <v>0</v>
      </c>
      <c r="I168" s="341">
        <v>0</v>
      </c>
      <c r="J168" s="285">
        <f t="shared" si="5"/>
        <v>0</v>
      </c>
    </row>
    <row r="169" spans="1:10" x14ac:dyDescent="0.2">
      <c r="A169" s="330" t="s">
        <v>267</v>
      </c>
      <c r="B169" s="669" t="s">
        <v>279</v>
      </c>
      <c r="C169" s="328" t="str">
        <f t="shared" si="4"/>
        <v>26606056</v>
      </c>
      <c r="D169" s="341">
        <v>0</v>
      </c>
      <c r="E169" s="341">
        <v>0</v>
      </c>
      <c r="F169" s="341">
        <v>0</v>
      </c>
      <c r="G169" s="341">
        <v>0</v>
      </c>
      <c r="H169" s="341">
        <v>0</v>
      </c>
      <c r="I169" s="341">
        <v>0</v>
      </c>
      <c r="J169" s="285">
        <f t="shared" si="5"/>
        <v>0</v>
      </c>
    </row>
    <row r="170" spans="1:10" x14ac:dyDescent="0.2">
      <c r="A170" s="330" t="s">
        <v>267</v>
      </c>
      <c r="B170" s="669" t="s">
        <v>280</v>
      </c>
      <c r="C170" s="328" t="str">
        <f t="shared" si="4"/>
        <v>26606058</v>
      </c>
      <c r="D170" s="341">
        <v>0</v>
      </c>
      <c r="E170" s="341">
        <v>0</v>
      </c>
      <c r="F170" s="341">
        <v>0</v>
      </c>
      <c r="G170" s="341">
        <v>0</v>
      </c>
      <c r="H170" s="341">
        <v>0</v>
      </c>
      <c r="I170" s="341">
        <v>0</v>
      </c>
      <c r="J170" s="285">
        <f t="shared" si="5"/>
        <v>0</v>
      </c>
    </row>
    <row r="171" spans="1:10" x14ac:dyDescent="0.2">
      <c r="A171" s="330" t="s">
        <v>267</v>
      </c>
      <c r="B171" s="669" t="s">
        <v>281</v>
      </c>
      <c r="C171" s="328" t="str">
        <f t="shared" si="4"/>
        <v>26606059</v>
      </c>
      <c r="D171" s="341">
        <v>0</v>
      </c>
      <c r="E171" s="341">
        <v>0</v>
      </c>
      <c r="F171" s="341">
        <v>0</v>
      </c>
      <c r="G171" s="341">
        <v>0</v>
      </c>
      <c r="H171" s="341">
        <v>0</v>
      </c>
      <c r="I171" s="341">
        <v>0</v>
      </c>
      <c r="J171" s="285">
        <f t="shared" si="5"/>
        <v>0</v>
      </c>
    </row>
    <row r="172" spans="1:10" x14ac:dyDescent="0.2">
      <c r="A172" s="330" t="s">
        <v>267</v>
      </c>
      <c r="B172" s="669" t="s">
        <v>282</v>
      </c>
      <c r="C172" s="328" t="str">
        <f t="shared" si="4"/>
        <v>26606060</v>
      </c>
      <c r="D172" s="341">
        <v>0</v>
      </c>
      <c r="E172" s="341">
        <v>0</v>
      </c>
      <c r="F172" s="341">
        <v>0</v>
      </c>
      <c r="G172" s="341">
        <v>0</v>
      </c>
      <c r="H172" s="341">
        <v>0</v>
      </c>
      <c r="I172" s="341">
        <v>0</v>
      </c>
      <c r="J172" s="285">
        <f t="shared" si="5"/>
        <v>0</v>
      </c>
    </row>
    <row r="173" spans="1:10" x14ac:dyDescent="0.2">
      <c r="A173" s="330" t="s">
        <v>267</v>
      </c>
      <c r="B173" s="669" t="s">
        <v>283</v>
      </c>
      <c r="C173" s="328" t="str">
        <f t="shared" si="4"/>
        <v>26606062</v>
      </c>
      <c r="D173" s="341">
        <v>0</v>
      </c>
      <c r="E173" s="341">
        <v>0</v>
      </c>
      <c r="F173" s="341">
        <v>0</v>
      </c>
      <c r="G173" s="341">
        <v>0</v>
      </c>
      <c r="H173" s="341">
        <v>0</v>
      </c>
      <c r="I173" s="341">
        <v>0</v>
      </c>
      <c r="J173" s="285">
        <f t="shared" si="5"/>
        <v>0</v>
      </c>
    </row>
    <row r="174" spans="1:10" x14ac:dyDescent="0.2">
      <c r="A174" s="330" t="s">
        <v>267</v>
      </c>
      <c r="B174" s="669" t="s">
        <v>284</v>
      </c>
      <c r="C174" s="328" t="str">
        <f t="shared" si="4"/>
        <v>26606063</v>
      </c>
      <c r="D174" s="341">
        <v>0</v>
      </c>
      <c r="E174" s="341">
        <v>0</v>
      </c>
      <c r="F174" s="341">
        <v>0</v>
      </c>
      <c r="G174" s="341">
        <v>0</v>
      </c>
      <c r="H174" s="341">
        <v>0</v>
      </c>
      <c r="I174" s="341">
        <v>0</v>
      </c>
      <c r="J174" s="285">
        <f t="shared" si="5"/>
        <v>0</v>
      </c>
    </row>
    <row r="175" spans="1:10" x14ac:dyDescent="0.2">
      <c r="A175" s="330" t="s">
        <v>267</v>
      </c>
      <c r="B175" s="669" t="s">
        <v>285</v>
      </c>
      <c r="C175" s="328" t="str">
        <f t="shared" si="4"/>
        <v>26606064</v>
      </c>
      <c r="D175" s="341">
        <v>0</v>
      </c>
      <c r="E175" s="341">
        <v>0</v>
      </c>
      <c r="F175" s="341">
        <v>0</v>
      </c>
      <c r="G175" s="341">
        <v>0</v>
      </c>
      <c r="H175" s="341">
        <v>0</v>
      </c>
      <c r="I175" s="341">
        <v>0</v>
      </c>
      <c r="J175" s="285">
        <f t="shared" si="5"/>
        <v>0</v>
      </c>
    </row>
    <row r="176" spans="1:10" x14ac:dyDescent="0.2">
      <c r="A176" s="330" t="s">
        <v>267</v>
      </c>
      <c r="B176" s="669" t="s">
        <v>286</v>
      </c>
      <c r="C176" s="328" t="str">
        <f t="shared" si="4"/>
        <v>26606072</v>
      </c>
      <c r="D176" s="341">
        <v>0</v>
      </c>
      <c r="E176" s="341">
        <v>0</v>
      </c>
      <c r="F176" s="341">
        <v>0</v>
      </c>
      <c r="G176" s="341">
        <v>0</v>
      </c>
      <c r="H176" s="341">
        <v>0</v>
      </c>
      <c r="I176" s="341">
        <v>0</v>
      </c>
      <c r="J176" s="285">
        <f t="shared" si="5"/>
        <v>0</v>
      </c>
    </row>
    <row r="177" spans="1:10" x14ac:dyDescent="0.2">
      <c r="A177" s="330" t="s">
        <v>267</v>
      </c>
      <c r="B177" s="669" t="s">
        <v>287</v>
      </c>
      <c r="C177" s="328" t="str">
        <f t="shared" si="4"/>
        <v>26606801</v>
      </c>
      <c r="D177" s="341">
        <v>0</v>
      </c>
      <c r="E177" s="341">
        <v>0</v>
      </c>
      <c r="F177" s="341">
        <v>0</v>
      </c>
      <c r="G177" s="341">
        <v>0</v>
      </c>
      <c r="H177" s="341">
        <v>0</v>
      </c>
      <c r="I177" s="341">
        <v>0</v>
      </c>
      <c r="J177" s="285">
        <f t="shared" si="5"/>
        <v>0</v>
      </c>
    </row>
    <row r="178" spans="1:10" x14ac:dyDescent="0.2">
      <c r="A178" s="329" t="s">
        <v>288</v>
      </c>
      <c r="B178" s="669" t="s">
        <v>63</v>
      </c>
      <c r="C178" s="328" t="str">
        <f t="shared" si="4"/>
        <v>26650890</v>
      </c>
      <c r="D178" s="341">
        <v>0</v>
      </c>
      <c r="E178" s="341">
        <v>0</v>
      </c>
      <c r="F178" s="341">
        <v>0</v>
      </c>
      <c r="G178" s="341">
        <v>0</v>
      </c>
      <c r="H178" s="341">
        <v>0</v>
      </c>
      <c r="I178" s="341">
        <v>0</v>
      </c>
      <c r="J178" s="285">
        <f t="shared" si="5"/>
        <v>0</v>
      </c>
    </row>
    <row r="179" spans="1:10" x14ac:dyDescent="0.2">
      <c r="A179" s="330" t="s">
        <v>288</v>
      </c>
      <c r="B179" s="669" t="s">
        <v>139</v>
      </c>
      <c r="C179" s="328" t="str">
        <f t="shared" si="4"/>
        <v>26653228</v>
      </c>
      <c r="D179" s="341">
        <v>0</v>
      </c>
      <c r="E179" s="341">
        <v>0</v>
      </c>
      <c r="F179" s="341">
        <v>0</v>
      </c>
      <c r="G179" s="341">
        <v>0</v>
      </c>
      <c r="H179" s="341">
        <v>0</v>
      </c>
      <c r="I179" s="341">
        <v>0</v>
      </c>
      <c r="J179" s="285">
        <f t="shared" si="5"/>
        <v>0</v>
      </c>
    </row>
    <row r="180" spans="1:10" x14ac:dyDescent="0.2">
      <c r="A180" s="330" t="s">
        <v>288</v>
      </c>
      <c r="B180" s="669" t="s">
        <v>289</v>
      </c>
      <c r="C180" s="328" t="str">
        <f t="shared" si="4"/>
        <v>26656043</v>
      </c>
      <c r="D180" s="341">
        <v>0</v>
      </c>
      <c r="E180" s="341">
        <v>0</v>
      </c>
      <c r="F180" s="341">
        <v>0</v>
      </c>
      <c r="G180" s="341">
        <v>0</v>
      </c>
      <c r="H180" s="341">
        <v>0</v>
      </c>
      <c r="I180" s="341">
        <v>0</v>
      </c>
      <c r="J180" s="285">
        <f t="shared" si="5"/>
        <v>0</v>
      </c>
    </row>
    <row r="181" spans="1:10" x14ac:dyDescent="0.2">
      <c r="A181" s="330" t="s">
        <v>288</v>
      </c>
      <c r="B181" s="669" t="s">
        <v>290</v>
      </c>
      <c r="C181" s="328" t="str">
        <f t="shared" si="4"/>
        <v>26659331</v>
      </c>
      <c r="D181" s="341">
        <v>0</v>
      </c>
      <c r="E181" s="341">
        <v>0</v>
      </c>
      <c r="F181" s="341">
        <v>0</v>
      </c>
      <c r="G181" s="341">
        <v>0</v>
      </c>
      <c r="H181" s="341">
        <v>0</v>
      </c>
      <c r="I181" s="341">
        <v>0</v>
      </c>
      <c r="J181" s="285">
        <f t="shared" si="5"/>
        <v>0</v>
      </c>
    </row>
    <row r="182" spans="1:10" x14ac:dyDescent="0.2">
      <c r="A182" s="330" t="s">
        <v>291</v>
      </c>
      <c r="B182" s="669" t="s">
        <v>292</v>
      </c>
      <c r="C182" s="328" t="str">
        <f t="shared" si="4"/>
        <v>26700290</v>
      </c>
      <c r="D182" s="341">
        <v>0</v>
      </c>
      <c r="E182" s="341">
        <v>0</v>
      </c>
      <c r="F182" s="341">
        <v>0</v>
      </c>
      <c r="G182" s="341">
        <v>0</v>
      </c>
      <c r="H182" s="341">
        <v>0</v>
      </c>
      <c r="I182" s="341">
        <v>0</v>
      </c>
      <c r="J182" s="285">
        <f t="shared" si="5"/>
        <v>0</v>
      </c>
    </row>
    <row r="183" spans="1:10" x14ac:dyDescent="0.2">
      <c r="A183" s="330" t="s">
        <v>293</v>
      </c>
      <c r="B183" s="669" t="s">
        <v>13</v>
      </c>
      <c r="C183" s="328" t="str">
        <f t="shared" si="4"/>
        <v>27200001</v>
      </c>
      <c r="D183" s="341">
        <v>0</v>
      </c>
      <c r="E183" s="341">
        <v>0</v>
      </c>
      <c r="F183" s="341">
        <v>0</v>
      </c>
      <c r="G183" s="341">
        <v>0</v>
      </c>
      <c r="H183" s="341">
        <v>0</v>
      </c>
      <c r="I183" s="341">
        <v>0</v>
      </c>
      <c r="J183" s="285">
        <f t="shared" si="5"/>
        <v>0</v>
      </c>
    </row>
    <row r="184" spans="1:10" x14ac:dyDescent="0.2">
      <c r="A184" s="330" t="s">
        <v>293</v>
      </c>
      <c r="B184" s="669" t="s">
        <v>128</v>
      </c>
      <c r="C184" s="328" t="str">
        <f t="shared" si="4"/>
        <v>27200042</v>
      </c>
      <c r="D184" s="341">
        <v>0</v>
      </c>
      <c r="E184" s="341">
        <v>0</v>
      </c>
      <c r="F184" s="341">
        <v>0</v>
      </c>
      <c r="G184" s="341">
        <v>0</v>
      </c>
      <c r="H184" s="341">
        <v>0</v>
      </c>
      <c r="I184" s="341">
        <v>0</v>
      </c>
      <c r="J184" s="285">
        <f t="shared" si="5"/>
        <v>0</v>
      </c>
    </row>
    <row r="185" spans="1:10" x14ac:dyDescent="0.2">
      <c r="A185" s="330" t="s">
        <v>293</v>
      </c>
      <c r="B185" s="669" t="s">
        <v>129</v>
      </c>
      <c r="C185" s="328" t="str">
        <f t="shared" si="4"/>
        <v>27200044</v>
      </c>
      <c r="D185" s="341">
        <v>0</v>
      </c>
      <c r="E185" s="341">
        <v>0</v>
      </c>
      <c r="F185" s="341">
        <v>0</v>
      </c>
      <c r="G185" s="341">
        <v>0</v>
      </c>
      <c r="H185" s="341">
        <v>0</v>
      </c>
      <c r="I185" s="341">
        <v>0</v>
      </c>
      <c r="J185" s="285">
        <f t="shared" si="5"/>
        <v>0</v>
      </c>
    </row>
    <row r="186" spans="1:10" x14ac:dyDescent="0.2">
      <c r="A186" s="330" t="s">
        <v>293</v>
      </c>
      <c r="B186" s="669" t="s">
        <v>294</v>
      </c>
      <c r="C186" s="328" t="str">
        <f t="shared" si="4"/>
        <v>27200293</v>
      </c>
      <c r="D186" s="341">
        <v>0</v>
      </c>
      <c r="E186" s="341">
        <v>0</v>
      </c>
      <c r="F186" s="341">
        <v>0</v>
      </c>
      <c r="G186" s="341">
        <v>0</v>
      </c>
      <c r="H186" s="341">
        <v>0</v>
      </c>
      <c r="I186" s="341">
        <v>0</v>
      </c>
      <c r="J186" s="285">
        <f t="shared" si="5"/>
        <v>0</v>
      </c>
    </row>
    <row r="187" spans="1:10" x14ac:dyDescent="0.2">
      <c r="A187" s="330" t="s">
        <v>293</v>
      </c>
      <c r="B187" s="669" t="s">
        <v>63</v>
      </c>
      <c r="C187" s="328" t="str">
        <f t="shared" si="4"/>
        <v>27200890</v>
      </c>
      <c r="D187" s="341">
        <v>0</v>
      </c>
      <c r="E187" s="341">
        <v>0</v>
      </c>
      <c r="F187" s="341">
        <v>0</v>
      </c>
      <c r="G187" s="341">
        <v>0</v>
      </c>
      <c r="H187" s="341">
        <v>0</v>
      </c>
      <c r="I187" s="341">
        <v>0</v>
      </c>
      <c r="J187" s="285">
        <f t="shared" si="5"/>
        <v>0</v>
      </c>
    </row>
    <row r="188" spans="1:10" x14ac:dyDescent="0.2">
      <c r="A188" s="330" t="s">
        <v>295</v>
      </c>
      <c r="B188" s="669" t="s">
        <v>129</v>
      </c>
      <c r="C188" s="328" t="str">
        <f t="shared" si="4"/>
        <v>27400044</v>
      </c>
      <c r="D188" s="341">
        <v>0</v>
      </c>
      <c r="E188" s="341">
        <v>0</v>
      </c>
      <c r="F188" s="341">
        <v>0</v>
      </c>
      <c r="G188" s="341">
        <v>0</v>
      </c>
      <c r="H188" s="341">
        <v>0</v>
      </c>
      <c r="I188" s="341">
        <v>0</v>
      </c>
      <c r="J188" s="285">
        <f t="shared" si="5"/>
        <v>0</v>
      </c>
    </row>
    <row r="189" spans="1:10" x14ac:dyDescent="0.2">
      <c r="A189" s="329" t="s">
        <v>296</v>
      </c>
      <c r="B189" s="670" t="s">
        <v>13</v>
      </c>
      <c r="C189" s="328" t="str">
        <f t="shared" si="4"/>
        <v>31000001</v>
      </c>
      <c r="D189" s="341">
        <v>0</v>
      </c>
      <c r="E189" s="341">
        <v>0</v>
      </c>
      <c r="F189" s="341">
        <v>0</v>
      </c>
      <c r="G189" s="341">
        <v>0</v>
      </c>
      <c r="H189" s="341">
        <v>0</v>
      </c>
      <c r="I189" s="341">
        <v>0</v>
      </c>
      <c r="J189" s="285">
        <f t="shared" si="5"/>
        <v>0</v>
      </c>
    </row>
    <row r="190" spans="1:10" x14ac:dyDescent="0.2">
      <c r="A190" s="330" t="s">
        <v>296</v>
      </c>
      <c r="B190" s="669" t="s">
        <v>297</v>
      </c>
      <c r="C190" s="328" t="str">
        <f t="shared" si="4"/>
        <v>31000267</v>
      </c>
      <c r="D190" s="341">
        <v>0</v>
      </c>
      <c r="E190" s="341">
        <v>0</v>
      </c>
      <c r="F190" s="341">
        <v>0</v>
      </c>
      <c r="G190" s="341">
        <v>0</v>
      </c>
      <c r="H190" s="341">
        <v>0</v>
      </c>
      <c r="I190" s="341">
        <v>0</v>
      </c>
      <c r="J190" s="285">
        <f t="shared" si="5"/>
        <v>0</v>
      </c>
    </row>
    <row r="191" spans="1:10" x14ac:dyDescent="0.2">
      <c r="A191" s="329" t="s">
        <v>296</v>
      </c>
      <c r="B191" s="670" t="s">
        <v>120</v>
      </c>
      <c r="C191" s="328" t="str">
        <f t="shared" si="4"/>
        <v>3100Leases</v>
      </c>
      <c r="D191" s="341">
        <v>0</v>
      </c>
      <c r="E191" s="341">
        <v>0</v>
      </c>
      <c r="F191" s="341">
        <v>0</v>
      </c>
      <c r="G191" s="341">
        <v>0</v>
      </c>
      <c r="H191" s="341">
        <v>0</v>
      </c>
      <c r="I191" s="341">
        <v>0</v>
      </c>
      <c r="J191" s="285">
        <f t="shared" si="5"/>
        <v>0</v>
      </c>
    </row>
    <row r="192" spans="1:10" x14ac:dyDescent="0.2">
      <c r="A192" s="329" t="s">
        <v>298</v>
      </c>
      <c r="B192" s="670" t="s">
        <v>13</v>
      </c>
      <c r="C192" s="328" t="str">
        <f t="shared" si="4"/>
        <v>31050001</v>
      </c>
      <c r="D192" s="341">
        <v>0</v>
      </c>
      <c r="E192" s="341">
        <v>0</v>
      </c>
      <c r="F192" s="341">
        <v>0</v>
      </c>
      <c r="G192" s="341">
        <v>0</v>
      </c>
      <c r="H192" s="341">
        <v>0</v>
      </c>
      <c r="I192" s="341">
        <v>0</v>
      </c>
      <c r="J192" s="285">
        <f t="shared" si="5"/>
        <v>0</v>
      </c>
    </row>
    <row r="193" spans="1:10" x14ac:dyDescent="0.2">
      <c r="A193" s="329" t="s">
        <v>299</v>
      </c>
      <c r="B193" s="670" t="s">
        <v>13</v>
      </c>
      <c r="C193" s="328" t="str">
        <f t="shared" si="4"/>
        <v>31250001</v>
      </c>
      <c r="D193" s="341">
        <v>0</v>
      </c>
      <c r="E193" s="341">
        <v>0</v>
      </c>
      <c r="F193" s="341">
        <v>0</v>
      </c>
      <c r="G193" s="341">
        <v>0</v>
      </c>
      <c r="H193" s="341">
        <v>0</v>
      </c>
      <c r="I193" s="341">
        <v>0</v>
      </c>
      <c r="J193" s="285">
        <f t="shared" si="5"/>
        <v>0</v>
      </c>
    </row>
    <row r="194" spans="1:10" x14ac:dyDescent="0.2">
      <c r="A194" s="329" t="s">
        <v>299</v>
      </c>
      <c r="B194" s="670" t="s">
        <v>16</v>
      </c>
      <c r="C194" s="328" t="str">
        <f t="shared" si="4"/>
        <v>31250005</v>
      </c>
      <c r="D194" s="341">
        <v>0</v>
      </c>
      <c r="E194" s="341">
        <v>0</v>
      </c>
      <c r="F194" s="341">
        <v>0</v>
      </c>
      <c r="G194" s="341">
        <v>0</v>
      </c>
      <c r="H194" s="341">
        <v>0</v>
      </c>
      <c r="I194" s="341">
        <v>0</v>
      </c>
      <c r="J194" s="285">
        <f t="shared" si="5"/>
        <v>0</v>
      </c>
    </row>
    <row r="195" spans="1:10" x14ac:dyDescent="0.2">
      <c r="A195" s="329" t="s">
        <v>299</v>
      </c>
      <c r="B195" s="670" t="s">
        <v>26</v>
      </c>
      <c r="C195" s="328" t="str">
        <f t="shared" si="4"/>
        <v>31250140</v>
      </c>
      <c r="D195" s="341">
        <v>0</v>
      </c>
      <c r="E195" s="341">
        <v>0</v>
      </c>
      <c r="F195" s="341">
        <v>0</v>
      </c>
      <c r="G195" s="341">
        <v>0</v>
      </c>
      <c r="H195" s="341">
        <v>0</v>
      </c>
      <c r="I195" s="341">
        <v>0</v>
      </c>
      <c r="J195" s="285">
        <f t="shared" si="5"/>
        <v>0</v>
      </c>
    </row>
    <row r="196" spans="1:10" x14ac:dyDescent="0.2">
      <c r="A196" s="329" t="s">
        <v>299</v>
      </c>
      <c r="B196" s="670" t="s">
        <v>35</v>
      </c>
      <c r="C196" s="328" t="str">
        <f t="shared" si="4"/>
        <v>31250262</v>
      </c>
      <c r="D196" s="341">
        <v>0</v>
      </c>
      <c r="E196" s="341">
        <v>0</v>
      </c>
      <c r="F196" s="341">
        <v>0</v>
      </c>
      <c r="G196" s="341">
        <v>0</v>
      </c>
      <c r="H196" s="341">
        <v>0</v>
      </c>
      <c r="I196" s="341">
        <v>0</v>
      </c>
      <c r="J196" s="285">
        <f t="shared" si="5"/>
        <v>0</v>
      </c>
    </row>
    <row r="197" spans="1:10" x14ac:dyDescent="0.2">
      <c r="A197" s="329" t="s">
        <v>299</v>
      </c>
      <c r="B197" s="670" t="s">
        <v>300</v>
      </c>
      <c r="C197" s="328" t="str">
        <f t="shared" si="4"/>
        <v>31250286</v>
      </c>
      <c r="D197" s="341">
        <v>0</v>
      </c>
      <c r="E197" s="341">
        <v>0</v>
      </c>
      <c r="F197" s="341">
        <v>0</v>
      </c>
      <c r="G197" s="341">
        <v>0</v>
      </c>
      <c r="H197" s="341">
        <v>0</v>
      </c>
      <c r="I197" s="341">
        <v>0</v>
      </c>
      <c r="J197" s="285">
        <f t="shared" si="5"/>
        <v>0</v>
      </c>
    </row>
    <row r="198" spans="1:10" x14ac:dyDescent="0.2">
      <c r="A198" s="330" t="s">
        <v>299</v>
      </c>
      <c r="B198" s="669" t="s">
        <v>301</v>
      </c>
      <c r="C198" s="328" t="str">
        <f t="shared" si="4"/>
        <v>31250720</v>
      </c>
      <c r="D198" s="341">
        <v>0</v>
      </c>
      <c r="E198" s="341">
        <v>0</v>
      </c>
      <c r="F198" s="341">
        <v>0</v>
      </c>
      <c r="G198" s="341">
        <v>0</v>
      </c>
      <c r="H198" s="341">
        <v>0</v>
      </c>
      <c r="I198" s="341">
        <v>0</v>
      </c>
      <c r="J198" s="285">
        <f t="shared" si="5"/>
        <v>0</v>
      </c>
    </row>
    <row r="199" spans="1:10" x14ac:dyDescent="0.2">
      <c r="A199" s="330" t="s">
        <v>299</v>
      </c>
      <c r="B199" s="669" t="s">
        <v>63</v>
      </c>
      <c r="C199" s="328" t="str">
        <f t="shared" si="4"/>
        <v>31250890</v>
      </c>
      <c r="D199" s="341">
        <v>0</v>
      </c>
      <c r="E199" s="341">
        <v>0</v>
      </c>
      <c r="F199" s="341">
        <v>0</v>
      </c>
      <c r="G199" s="341">
        <v>0</v>
      </c>
      <c r="H199" s="341">
        <v>0</v>
      </c>
      <c r="I199" s="341">
        <v>0</v>
      </c>
      <c r="J199" s="285">
        <f t="shared" si="5"/>
        <v>0</v>
      </c>
    </row>
    <row r="200" spans="1:10" x14ac:dyDescent="0.2">
      <c r="A200" s="330" t="s">
        <v>299</v>
      </c>
      <c r="B200" s="669" t="s">
        <v>67</v>
      </c>
      <c r="C200" s="328" t="str">
        <f t="shared" si="4"/>
        <v>31256029</v>
      </c>
      <c r="D200" s="341">
        <v>0</v>
      </c>
      <c r="E200" s="341">
        <v>0</v>
      </c>
      <c r="F200" s="341">
        <v>0</v>
      </c>
      <c r="G200" s="341">
        <v>0</v>
      </c>
      <c r="H200" s="341">
        <v>0</v>
      </c>
      <c r="I200" s="341">
        <v>0</v>
      </c>
      <c r="J200" s="285">
        <f t="shared" si="5"/>
        <v>0</v>
      </c>
    </row>
    <row r="201" spans="1:10" x14ac:dyDescent="0.2">
      <c r="A201" s="330" t="s">
        <v>299</v>
      </c>
      <c r="B201" s="669" t="s">
        <v>302</v>
      </c>
      <c r="C201" s="328" t="str">
        <f t="shared" ref="C201:C264" si="6">A201&amp;B201</f>
        <v>31256031</v>
      </c>
      <c r="D201" s="341">
        <v>0</v>
      </c>
      <c r="E201" s="341">
        <v>0</v>
      </c>
      <c r="F201" s="341">
        <v>0</v>
      </c>
      <c r="G201" s="341">
        <v>0</v>
      </c>
      <c r="H201" s="341">
        <v>0</v>
      </c>
      <c r="I201" s="341">
        <v>0</v>
      </c>
      <c r="J201" s="285">
        <f t="shared" si="5"/>
        <v>0</v>
      </c>
    </row>
    <row r="202" spans="1:10" x14ac:dyDescent="0.2">
      <c r="A202" s="330" t="s">
        <v>299</v>
      </c>
      <c r="B202" s="669" t="s">
        <v>69</v>
      </c>
      <c r="C202" s="328" t="str">
        <f t="shared" si="6"/>
        <v>31256051</v>
      </c>
      <c r="D202" s="341">
        <v>0</v>
      </c>
      <c r="E202" s="341">
        <v>0</v>
      </c>
      <c r="F202" s="341">
        <v>0</v>
      </c>
      <c r="G202" s="341">
        <v>0</v>
      </c>
      <c r="H202" s="341">
        <v>0</v>
      </c>
      <c r="I202" s="341">
        <v>0</v>
      </c>
      <c r="J202" s="285">
        <f t="shared" ref="J202:J265" si="7">SUM(D202:I202)</f>
        <v>0</v>
      </c>
    </row>
    <row r="203" spans="1:10" x14ac:dyDescent="0.2">
      <c r="A203" s="330" t="s">
        <v>299</v>
      </c>
      <c r="B203" s="669" t="s">
        <v>303</v>
      </c>
      <c r="C203" s="328" t="str">
        <f t="shared" si="6"/>
        <v>31256088</v>
      </c>
      <c r="D203" s="341">
        <v>0</v>
      </c>
      <c r="E203" s="341">
        <v>0</v>
      </c>
      <c r="F203" s="341">
        <v>0</v>
      </c>
      <c r="G203" s="341">
        <v>0</v>
      </c>
      <c r="H203" s="341">
        <v>0</v>
      </c>
      <c r="I203" s="341">
        <v>0</v>
      </c>
      <c r="J203" s="285">
        <f t="shared" si="7"/>
        <v>0</v>
      </c>
    </row>
    <row r="204" spans="1:10" x14ac:dyDescent="0.2">
      <c r="A204" s="330" t="s">
        <v>304</v>
      </c>
      <c r="B204" s="669" t="s">
        <v>13</v>
      </c>
      <c r="C204" s="328" t="str">
        <f t="shared" si="6"/>
        <v>33400001</v>
      </c>
      <c r="D204" s="341">
        <v>0</v>
      </c>
      <c r="E204" s="341">
        <v>0</v>
      </c>
      <c r="F204" s="341">
        <v>0</v>
      </c>
      <c r="G204" s="341">
        <v>0</v>
      </c>
      <c r="H204" s="341">
        <v>0</v>
      </c>
      <c r="I204" s="341">
        <v>0</v>
      </c>
      <c r="J204" s="285">
        <f t="shared" si="7"/>
        <v>0</v>
      </c>
    </row>
    <row r="205" spans="1:10" x14ac:dyDescent="0.2">
      <c r="A205" s="330" t="s">
        <v>304</v>
      </c>
      <c r="B205" s="669" t="s">
        <v>305</v>
      </c>
      <c r="C205" s="328" t="str">
        <f t="shared" si="6"/>
        <v>33400318</v>
      </c>
      <c r="D205" s="341">
        <v>0</v>
      </c>
      <c r="E205" s="341">
        <v>0</v>
      </c>
      <c r="F205" s="341">
        <v>0</v>
      </c>
      <c r="G205" s="341">
        <v>0</v>
      </c>
      <c r="H205" s="341">
        <v>0</v>
      </c>
      <c r="I205" s="341">
        <v>0</v>
      </c>
      <c r="J205" s="285">
        <f t="shared" si="7"/>
        <v>0</v>
      </c>
    </row>
    <row r="206" spans="1:10" x14ac:dyDescent="0.2">
      <c r="A206" s="330" t="s">
        <v>304</v>
      </c>
      <c r="B206" s="669" t="s">
        <v>139</v>
      </c>
      <c r="C206" s="328" t="str">
        <f t="shared" si="6"/>
        <v>33403228</v>
      </c>
      <c r="D206" s="341">
        <v>0</v>
      </c>
      <c r="E206" s="341">
        <v>0</v>
      </c>
      <c r="F206" s="341">
        <v>0</v>
      </c>
      <c r="G206" s="341">
        <v>0</v>
      </c>
      <c r="H206" s="341">
        <v>0</v>
      </c>
      <c r="I206" s="341">
        <v>0</v>
      </c>
      <c r="J206" s="285">
        <f t="shared" si="7"/>
        <v>0</v>
      </c>
    </row>
    <row r="207" spans="1:10" x14ac:dyDescent="0.2">
      <c r="A207" s="330" t="s">
        <v>304</v>
      </c>
      <c r="B207" s="669" t="s">
        <v>306</v>
      </c>
      <c r="C207" s="328" t="str">
        <f t="shared" si="6"/>
        <v>33408080</v>
      </c>
      <c r="D207" s="341">
        <v>0</v>
      </c>
      <c r="E207" s="341">
        <v>0</v>
      </c>
      <c r="F207" s="341">
        <v>0</v>
      </c>
      <c r="G207" s="341">
        <v>0</v>
      </c>
      <c r="H207" s="341">
        <v>0</v>
      </c>
      <c r="I207" s="341">
        <v>0</v>
      </c>
      <c r="J207" s="285">
        <f t="shared" si="7"/>
        <v>0</v>
      </c>
    </row>
    <row r="208" spans="1:10" x14ac:dyDescent="0.2">
      <c r="A208" s="329" t="s">
        <v>307</v>
      </c>
      <c r="B208" s="670" t="s">
        <v>308</v>
      </c>
      <c r="C208" s="328" t="str">
        <f t="shared" si="6"/>
        <v>33600465</v>
      </c>
      <c r="D208" s="341">
        <v>0</v>
      </c>
      <c r="E208" s="341">
        <v>0</v>
      </c>
      <c r="F208" s="341">
        <v>0</v>
      </c>
      <c r="G208" s="341">
        <v>0</v>
      </c>
      <c r="H208" s="341">
        <v>0</v>
      </c>
      <c r="I208" s="341">
        <v>0</v>
      </c>
      <c r="J208" s="285">
        <f t="shared" si="7"/>
        <v>0</v>
      </c>
    </row>
    <row r="209" spans="1:10" x14ac:dyDescent="0.2">
      <c r="A209" s="329" t="s">
        <v>309</v>
      </c>
      <c r="B209" s="670" t="s">
        <v>13</v>
      </c>
      <c r="C209" s="328" t="str">
        <f t="shared" si="6"/>
        <v>34800001</v>
      </c>
      <c r="D209" s="341">
        <v>0</v>
      </c>
      <c r="E209" s="341">
        <v>0</v>
      </c>
      <c r="F209" s="341">
        <v>0</v>
      </c>
      <c r="G209" s="341">
        <v>0</v>
      </c>
      <c r="H209" s="341">
        <v>0</v>
      </c>
      <c r="I209" s="341">
        <v>0</v>
      </c>
      <c r="J209" s="285">
        <f t="shared" si="7"/>
        <v>0</v>
      </c>
    </row>
    <row r="210" spans="1:10" x14ac:dyDescent="0.2">
      <c r="A210" s="330" t="s">
        <v>309</v>
      </c>
      <c r="B210" s="669" t="s">
        <v>310</v>
      </c>
      <c r="C210" s="328" t="str">
        <f t="shared" si="6"/>
        <v>34800035</v>
      </c>
      <c r="D210" s="341">
        <v>0</v>
      </c>
      <c r="E210" s="341">
        <v>0</v>
      </c>
      <c r="F210" s="341">
        <v>0</v>
      </c>
      <c r="G210" s="341">
        <v>0</v>
      </c>
      <c r="H210" s="341">
        <v>0</v>
      </c>
      <c r="I210" s="341">
        <v>0</v>
      </c>
      <c r="J210" s="285">
        <f t="shared" si="7"/>
        <v>0</v>
      </c>
    </row>
    <row r="211" spans="1:10" x14ac:dyDescent="0.2">
      <c r="A211" s="330" t="s">
        <v>309</v>
      </c>
      <c r="B211" s="669" t="s">
        <v>311</v>
      </c>
      <c r="C211" s="328" t="str">
        <f t="shared" si="6"/>
        <v>34800141</v>
      </c>
      <c r="D211" s="341">
        <v>0</v>
      </c>
      <c r="E211" s="341">
        <v>0</v>
      </c>
      <c r="F211" s="341">
        <v>0</v>
      </c>
      <c r="G211" s="341">
        <v>0</v>
      </c>
      <c r="H211" s="341">
        <v>0</v>
      </c>
      <c r="I211" s="341">
        <v>0</v>
      </c>
      <c r="J211" s="285">
        <f t="shared" si="7"/>
        <v>0</v>
      </c>
    </row>
    <row r="212" spans="1:10" x14ac:dyDescent="0.2">
      <c r="A212" s="330" t="s">
        <v>309</v>
      </c>
      <c r="B212" s="669" t="s">
        <v>312</v>
      </c>
      <c r="C212" s="328" t="str">
        <f t="shared" si="6"/>
        <v>34800336</v>
      </c>
      <c r="D212" s="341">
        <v>0</v>
      </c>
      <c r="E212" s="341">
        <v>0</v>
      </c>
      <c r="F212" s="341">
        <v>0</v>
      </c>
      <c r="G212" s="341">
        <v>0</v>
      </c>
      <c r="H212" s="341">
        <v>0</v>
      </c>
      <c r="I212" s="341">
        <v>0</v>
      </c>
      <c r="J212" s="285">
        <f t="shared" si="7"/>
        <v>0</v>
      </c>
    </row>
    <row r="213" spans="1:10" x14ac:dyDescent="0.2">
      <c r="A213" s="329" t="s">
        <v>309</v>
      </c>
      <c r="B213" s="670" t="s">
        <v>313</v>
      </c>
      <c r="C213" s="328" t="str">
        <f t="shared" si="6"/>
        <v>34800338</v>
      </c>
      <c r="D213" s="341">
        <v>0</v>
      </c>
      <c r="E213" s="341">
        <v>0</v>
      </c>
      <c r="F213" s="341">
        <v>0</v>
      </c>
      <c r="G213" s="341">
        <v>0</v>
      </c>
      <c r="H213" s="341">
        <v>0</v>
      </c>
      <c r="I213" s="341">
        <v>0</v>
      </c>
      <c r="J213" s="285">
        <f t="shared" si="7"/>
        <v>0</v>
      </c>
    </row>
    <row r="214" spans="1:10" x14ac:dyDescent="0.2">
      <c r="A214" s="329" t="s">
        <v>309</v>
      </c>
      <c r="B214" s="670" t="s">
        <v>314</v>
      </c>
      <c r="C214" s="328" t="str">
        <f t="shared" si="6"/>
        <v>34800940</v>
      </c>
      <c r="D214" s="341">
        <v>0</v>
      </c>
      <c r="E214" s="341">
        <v>0</v>
      </c>
      <c r="F214" s="341">
        <v>0</v>
      </c>
      <c r="G214" s="341">
        <v>0</v>
      </c>
      <c r="H214" s="341">
        <v>0</v>
      </c>
      <c r="I214" s="341">
        <v>0</v>
      </c>
      <c r="J214" s="285">
        <f t="shared" si="7"/>
        <v>0</v>
      </c>
    </row>
    <row r="215" spans="1:10" x14ac:dyDescent="0.2">
      <c r="A215" s="330" t="s">
        <v>309</v>
      </c>
      <c r="B215" s="669" t="s">
        <v>315</v>
      </c>
      <c r="C215" s="328" t="str">
        <f t="shared" si="6"/>
        <v>34803046</v>
      </c>
      <c r="D215" s="341">
        <v>0</v>
      </c>
      <c r="E215" s="341">
        <v>0</v>
      </c>
      <c r="F215" s="341">
        <v>0</v>
      </c>
      <c r="G215" s="341">
        <v>0</v>
      </c>
      <c r="H215" s="341">
        <v>0</v>
      </c>
      <c r="I215" s="341">
        <v>0</v>
      </c>
      <c r="J215" s="285">
        <f t="shared" si="7"/>
        <v>0</v>
      </c>
    </row>
    <row r="216" spans="1:10" x14ac:dyDescent="0.2">
      <c r="A216" s="329" t="s">
        <v>309</v>
      </c>
      <c r="B216" s="670" t="s">
        <v>316</v>
      </c>
      <c r="C216" s="328" t="str">
        <f t="shared" si="6"/>
        <v>34803212</v>
      </c>
      <c r="D216" s="341">
        <v>0</v>
      </c>
      <c r="E216" s="341">
        <v>0</v>
      </c>
      <c r="F216" s="341">
        <v>0</v>
      </c>
      <c r="G216" s="341">
        <v>0</v>
      </c>
      <c r="H216" s="341">
        <v>0</v>
      </c>
      <c r="I216" s="341">
        <v>0</v>
      </c>
      <c r="J216" s="285">
        <f t="shared" si="7"/>
        <v>0</v>
      </c>
    </row>
    <row r="217" spans="1:10" x14ac:dyDescent="0.2">
      <c r="A217" s="330" t="s">
        <v>309</v>
      </c>
      <c r="B217" s="669" t="s">
        <v>139</v>
      </c>
      <c r="C217" s="328" t="str">
        <f t="shared" si="6"/>
        <v>34803228</v>
      </c>
      <c r="D217" s="341">
        <v>0</v>
      </c>
      <c r="E217" s="341">
        <v>0</v>
      </c>
      <c r="F217" s="341">
        <v>0</v>
      </c>
      <c r="G217" s="341">
        <v>0</v>
      </c>
      <c r="H217" s="341">
        <v>0</v>
      </c>
      <c r="I217" s="341">
        <v>0</v>
      </c>
      <c r="J217" s="285">
        <f t="shared" si="7"/>
        <v>0</v>
      </c>
    </row>
    <row r="218" spans="1:10" x14ac:dyDescent="0.2">
      <c r="A218" s="329" t="s">
        <v>309</v>
      </c>
      <c r="B218" s="670" t="s">
        <v>120</v>
      </c>
      <c r="C218" s="328" t="str">
        <f t="shared" si="6"/>
        <v>3480Leases</v>
      </c>
      <c r="D218" s="341">
        <v>0</v>
      </c>
      <c r="E218" s="341">
        <v>0</v>
      </c>
      <c r="F218" s="341">
        <v>0</v>
      </c>
      <c r="G218" s="341">
        <v>0</v>
      </c>
      <c r="H218" s="341">
        <v>0</v>
      </c>
      <c r="I218" s="341">
        <v>0</v>
      </c>
      <c r="J218" s="285">
        <f t="shared" si="7"/>
        <v>0</v>
      </c>
    </row>
    <row r="219" spans="1:10" x14ac:dyDescent="0.2">
      <c r="A219" s="329" t="s">
        <v>317</v>
      </c>
      <c r="B219" s="670" t="s">
        <v>13</v>
      </c>
      <c r="C219" s="328" t="str">
        <f t="shared" si="6"/>
        <v>35400001</v>
      </c>
      <c r="D219" s="341">
        <v>0</v>
      </c>
      <c r="E219" s="341">
        <v>0</v>
      </c>
      <c r="F219" s="341">
        <v>0</v>
      </c>
      <c r="G219" s="341">
        <v>0</v>
      </c>
      <c r="H219" s="341">
        <v>0</v>
      </c>
      <c r="I219" s="341">
        <v>0</v>
      </c>
      <c r="J219" s="285">
        <f t="shared" si="7"/>
        <v>0</v>
      </c>
    </row>
    <row r="220" spans="1:10" x14ac:dyDescent="0.2">
      <c r="A220" s="329" t="s">
        <v>317</v>
      </c>
      <c r="B220" s="670" t="s">
        <v>318</v>
      </c>
      <c r="C220" s="328" t="str">
        <f t="shared" si="6"/>
        <v>35400209</v>
      </c>
      <c r="D220" s="341">
        <v>0</v>
      </c>
      <c r="E220" s="341">
        <v>0</v>
      </c>
      <c r="F220" s="341">
        <v>0</v>
      </c>
      <c r="G220" s="341">
        <v>0</v>
      </c>
      <c r="H220" s="341">
        <v>0</v>
      </c>
      <c r="I220" s="341">
        <v>0</v>
      </c>
      <c r="J220" s="285">
        <f t="shared" si="7"/>
        <v>0</v>
      </c>
    </row>
    <row r="221" spans="1:10" x14ac:dyDescent="0.2">
      <c r="A221" s="330" t="s">
        <v>317</v>
      </c>
      <c r="B221" s="669" t="s">
        <v>139</v>
      </c>
      <c r="C221" s="328" t="str">
        <f t="shared" si="6"/>
        <v>35403228</v>
      </c>
      <c r="D221" s="341">
        <v>0</v>
      </c>
      <c r="E221" s="341">
        <v>0</v>
      </c>
      <c r="F221" s="341">
        <v>0</v>
      </c>
      <c r="G221" s="341">
        <v>0</v>
      </c>
      <c r="H221" s="341">
        <v>0</v>
      </c>
      <c r="I221" s="341">
        <v>0</v>
      </c>
      <c r="J221" s="285">
        <f t="shared" si="7"/>
        <v>0</v>
      </c>
    </row>
    <row r="222" spans="1:10" x14ac:dyDescent="0.2">
      <c r="A222" s="330" t="s">
        <v>317</v>
      </c>
      <c r="B222" s="669" t="s">
        <v>120</v>
      </c>
      <c r="C222" s="328" t="str">
        <f t="shared" si="6"/>
        <v>3540Leases</v>
      </c>
      <c r="D222" s="341">
        <v>0</v>
      </c>
      <c r="E222" s="341">
        <v>0</v>
      </c>
      <c r="F222" s="341">
        <v>0</v>
      </c>
      <c r="G222" s="341">
        <v>0</v>
      </c>
      <c r="H222" s="341">
        <v>0</v>
      </c>
      <c r="I222" s="341">
        <v>0</v>
      </c>
      <c r="J222" s="285">
        <f t="shared" si="7"/>
        <v>0</v>
      </c>
    </row>
    <row r="223" spans="1:10" x14ac:dyDescent="0.2">
      <c r="A223" s="339" t="s">
        <v>317</v>
      </c>
      <c r="B223" s="670" t="s">
        <v>167</v>
      </c>
      <c r="C223" s="328" t="str">
        <f t="shared" si="6"/>
        <v>3540Matured Lease</v>
      </c>
      <c r="D223" s="341">
        <v>0</v>
      </c>
      <c r="E223" s="341">
        <v>0</v>
      </c>
      <c r="F223" s="341">
        <v>0</v>
      </c>
      <c r="G223" s="341">
        <v>0</v>
      </c>
      <c r="H223" s="341">
        <v>0</v>
      </c>
      <c r="I223" s="341">
        <v>0</v>
      </c>
      <c r="J223" s="285">
        <f t="shared" si="7"/>
        <v>0</v>
      </c>
    </row>
    <row r="224" spans="1:10" x14ac:dyDescent="0.2">
      <c r="A224" s="329" t="s">
        <v>320</v>
      </c>
      <c r="B224" s="670" t="s">
        <v>13</v>
      </c>
      <c r="C224" s="328" t="str">
        <f t="shared" si="6"/>
        <v>35600001</v>
      </c>
      <c r="D224" s="341">
        <v>0</v>
      </c>
      <c r="E224" s="341">
        <v>0</v>
      </c>
      <c r="F224" s="341">
        <v>0</v>
      </c>
      <c r="G224" s="341">
        <v>0</v>
      </c>
      <c r="H224" s="341">
        <v>0</v>
      </c>
      <c r="I224" s="341">
        <v>0</v>
      </c>
      <c r="J224" s="285">
        <f t="shared" si="7"/>
        <v>0</v>
      </c>
    </row>
    <row r="225" spans="1:10" x14ac:dyDescent="0.2">
      <c r="A225" s="329" t="s">
        <v>320</v>
      </c>
      <c r="B225" s="671" t="s">
        <v>321</v>
      </c>
      <c r="C225" s="328" t="str">
        <f t="shared" si="6"/>
        <v>35600212</v>
      </c>
      <c r="D225" s="341">
        <v>0</v>
      </c>
      <c r="E225" s="341">
        <v>0</v>
      </c>
      <c r="F225" s="341">
        <v>0</v>
      </c>
      <c r="G225" s="341">
        <v>0</v>
      </c>
      <c r="H225" s="341">
        <v>0</v>
      </c>
      <c r="I225" s="341">
        <v>0</v>
      </c>
      <c r="J225" s="285">
        <f t="shared" si="7"/>
        <v>0</v>
      </c>
    </row>
    <row r="226" spans="1:10" x14ac:dyDescent="0.2">
      <c r="A226" s="330" t="s">
        <v>320</v>
      </c>
      <c r="B226" s="672" t="s">
        <v>322</v>
      </c>
      <c r="C226" s="328" t="str">
        <f t="shared" si="6"/>
        <v>35600320</v>
      </c>
      <c r="D226" s="341">
        <v>0</v>
      </c>
      <c r="E226" s="341">
        <v>0</v>
      </c>
      <c r="F226" s="341">
        <v>0</v>
      </c>
      <c r="G226" s="341">
        <v>0</v>
      </c>
      <c r="H226" s="341">
        <v>0</v>
      </c>
      <c r="I226" s="341">
        <v>0</v>
      </c>
      <c r="J226" s="285">
        <f t="shared" si="7"/>
        <v>0</v>
      </c>
    </row>
    <row r="227" spans="1:10" x14ac:dyDescent="0.2">
      <c r="A227" s="329" t="s">
        <v>323</v>
      </c>
      <c r="B227" s="670" t="s">
        <v>324</v>
      </c>
      <c r="C227" s="328" t="str">
        <f t="shared" si="6"/>
        <v>36000200</v>
      </c>
      <c r="D227" s="341">
        <v>0</v>
      </c>
      <c r="E227" s="341">
        <v>0</v>
      </c>
      <c r="F227" s="341">
        <v>0</v>
      </c>
      <c r="G227" s="341">
        <v>0</v>
      </c>
      <c r="H227" s="341">
        <v>0</v>
      </c>
      <c r="I227" s="341">
        <v>0</v>
      </c>
      <c r="J227" s="285">
        <f t="shared" si="7"/>
        <v>0</v>
      </c>
    </row>
    <row r="228" spans="1:10" x14ac:dyDescent="0.2">
      <c r="A228" s="330" t="s">
        <v>323</v>
      </c>
      <c r="B228" s="669" t="s">
        <v>13</v>
      </c>
      <c r="C228" s="328" t="str">
        <f t="shared" si="6"/>
        <v>36000001</v>
      </c>
      <c r="D228" s="341">
        <v>0</v>
      </c>
      <c r="E228" s="341">
        <v>0</v>
      </c>
      <c r="F228" s="341">
        <v>0</v>
      </c>
      <c r="G228" s="341">
        <v>0</v>
      </c>
      <c r="H228" s="341">
        <v>0</v>
      </c>
      <c r="I228" s="341">
        <v>0</v>
      </c>
      <c r="J228" s="285">
        <f t="shared" si="7"/>
        <v>0</v>
      </c>
    </row>
    <row r="229" spans="1:10" x14ac:dyDescent="0.2">
      <c r="A229" s="329" t="s">
        <v>323</v>
      </c>
      <c r="B229" s="670" t="s">
        <v>16</v>
      </c>
      <c r="C229" s="328" t="str">
        <f t="shared" si="6"/>
        <v>36000005</v>
      </c>
      <c r="D229" s="341">
        <v>0</v>
      </c>
      <c r="E229" s="341">
        <v>0</v>
      </c>
      <c r="F229" s="341">
        <v>0</v>
      </c>
      <c r="G229" s="341">
        <v>0</v>
      </c>
      <c r="H229" s="341">
        <v>0</v>
      </c>
      <c r="I229" s="341">
        <v>0</v>
      </c>
      <c r="J229" s="285">
        <f t="shared" si="7"/>
        <v>0</v>
      </c>
    </row>
    <row r="230" spans="1:10" x14ac:dyDescent="0.2">
      <c r="A230" s="330" t="s">
        <v>323</v>
      </c>
      <c r="B230" s="669" t="s">
        <v>26</v>
      </c>
      <c r="C230" s="328" t="str">
        <f t="shared" si="6"/>
        <v>36000140</v>
      </c>
      <c r="D230" s="341">
        <v>0</v>
      </c>
      <c r="E230" s="341">
        <v>0</v>
      </c>
      <c r="F230" s="341">
        <v>0</v>
      </c>
      <c r="G230" s="341">
        <v>0</v>
      </c>
      <c r="H230" s="341">
        <v>0</v>
      </c>
      <c r="I230" s="341">
        <v>0</v>
      </c>
      <c r="J230" s="285">
        <f t="shared" si="7"/>
        <v>0</v>
      </c>
    </row>
    <row r="231" spans="1:10" x14ac:dyDescent="0.2">
      <c r="A231" s="329" t="s">
        <v>323</v>
      </c>
      <c r="B231" s="670" t="s">
        <v>325</v>
      </c>
      <c r="C231" s="328" t="str">
        <f t="shared" si="6"/>
        <v>36000193</v>
      </c>
      <c r="D231" s="341">
        <v>0</v>
      </c>
      <c r="E231" s="341">
        <v>0</v>
      </c>
      <c r="F231" s="341">
        <v>0</v>
      </c>
      <c r="G231" s="341">
        <v>0</v>
      </c>
      <c r="H231" s="341">
        <v>0</v>
      </c>
      <c r="I231" s="341">
        <v>0</v>
      </c>
      <c r="J231" s="285">
        <f t="shared" si="7"/>
        <v>0</v>
      </c>
    </row>
    <row r="232" spans="1:10" x14ac:dyDescent="0.2">
      <c r="A232" s="329" t="s">
        <v>323</v>
      </c>
      <c r="B232" s="670" t="s">
        <v>326</v>
      </c>
      <c r="C232" s="328" t="str">
        <f t="shared" si="6"/>
        <v>36000207</v>
      </c>
      <c r="D232" s="341">
        <v>0</v>
      </c>
      <c r="E232" s="341">
        <v>0</v>
      </c>
      <c r="F232" s="341">
        <v>0</v>
      </c>
      <c r="G232" s="341">
        <v>0</v>
      </c>
      <c r="H232" s="341">
        <v>0</v>
      </c>
      <c r="I232" s="341">
        <v>0</v>
      </c>
      <c r="J232" s="285">
        <f t="shared" si="7"/>
        <v>0</v>
      </c>
    </row>
    <row r="233" spans="1:10" x14ac:dyDescent="0.2">
      <c r="A233" s="329" t="s">
        <v>323</v>
      </c>
      <c r="B233" s="670" t="s">
        <v>321</v>
      </c>
      <c r="C233" s="328" t="str">
        <f t="shared" si="6"/>
        <v>36000212</v>
      </c>
      <c r="D233" s="341">
        <v>0</v>
      </c>
      <c r="E233" s="341">
        <v>0</v>
      </c>
      <c r="F233" s="341">
        <v>0</v>
      </c>
      <c r="G233" s="341">
        <v>0</v>
      </c>
      <c r="H233" s="341">
        <v>0</v>
      </c>
      <c r="I233" s="341">
        <v>0</v>
      </c>
      <c r="J233" s="285">
        <f t="shared" si="7"/>
        <v>0</v>
      </c>
    </row>
    <row r="234" spans="1:10" x14ac:dyDescent="0.2">
      <c r="A234" s="330" t="s">
        <v>323</v>
      </c>
      <c r="B234" s="669" t="s">
        <v>327</v>
      </c>
      <c r="C234" s="328" t="str">
        <f t="shared" si="6"/>
        <v>36000226</v>
      </c>
      <c r="D234" s="341">
        <v>0</v>
      </c>
      <c r="E234" s="341">
        <v>0</v>
      </c>
      <c r="F234" s="341">
        <v>0</v>
      </c>
      <c r="G234" s="341">
        <v>0</v>
      </c>
      <c r="H234" s="341">
        <v>0</v>
      </c>
      <c r="I234" s="341">
        <v>0</v>
      </c>
      <c r="J234" s="285">
        <f t="shared" si="7"/>
        <v>0</v>
      </c>
    </row>
    <row r="235" spans="1:10" x14ac:dyDescent="0.2">
      <c r="A235" s="329" t="s">
        <v>323</v>
      </c>
      <c r="B235" s="670" t="s">
        <v>33</v>
      </c>
      <c r="C235" s="328" t="str">
        <f t="shared" si="6"/>
        <v>36000235</v>
      </c>
      <c r="D235" s="341">
        <v>0</v>
      </c>
      <c r="E235" s="341">
        <v>0</v>
      </c>
      <c r="F235" s="341">
        <v>0</v>
      </c>
      <c r="G235" s="341">
        <v>0</v>
      </c>
      <c r="H235" s="341">
        <v>0</v>
      </c>
      <c r="I235" s="341">
        <v>0</v>
      </c>
      <c r="J235" s="285">
        <f t="shared" si="7"/>
        <v>0</v>
      </c>
    </row>
    <row r="236" spans="1:10" x14ac:dyDescent="0.2">
      <c r="A236" s="330" t="s">
        <v>323</v>
      </c>
      <c r="B236" s="669" t="s">
        <v>322</v>
      </c>
      <c r="C236" s="328" t="str">
        <f t="shared" si="6"/>
        <v>36000320</v>
      </c>
      <c r="D236" s="341">
        <v>0</v>
      </c>
      <c r="E236" s="341">
        <v>0</v>
      </c>
      <c r="F236" s="341">
        <v>0</v>
      </c>
      <c r="G236" s="341">
        <v>0</v>
      </c>
      <c r="H236" s="341">
        <v>0</v>
      </c>
      <c r="I236" s="341">
        <v>0</v>
      </c>
      <c r="J236" s="285">
        <f t="shared" si="7"/>
        <v>0</v>
      </c>
    </row>
    <row r="237" spans="1:10" x14ac:dyDescent="0.2">
      <c r="A237" s="330" t="s">
        <v>323</v>
      </c>
      <c r="B237" s="669" t="s">
        <v>328</v>
      </c>
      <c r="C237" s="328" t="str">
        <f t="shared" si="6"/>
        <v>36000321</v>
      </c>
      <c r="D237" s="341">
        <v>0</v>
      </c>
      <c r="E237" s="341">
        <v>0</v>
      </c>
      <c r="F237" s="341">
        <v>0</v>
      </c>
      <c r="G237" s="341">
        <v>0</v>
      </c>
      <c r="H237" s="341">
        <v>0</v>
      </c>
      <c r="I237" s="341">
        <v>0</v>
      </c>
      <c r="J237" s="285">
        <f t="shared" si="7"/>
        <v>0</v>
      </c>
    </row>
    <row r="238" spans="1:10" x14ac:dyDescent="0.2">
      <c r="A238" s="329" t="s">
        <v>323</v>
      </c>
      <c r="B238" s="670" t="s">
        <v>329</v>
      </c>
      <c r="C238" s="328" t="str">
        <f t="shared" si="6"/>
        <v>36000447</v>
      </c>
      <c r="D238" s="341">
        <v>0</v>
      </c>
      <c r="E238" s="341">
        <v>0</v>
      </c>
      <c r="F238" s="341">
        <v>0</v>
      </c>
      <c r="G238" s="341">
        <v>0</v>
      </c>
      <c r="H238" s="341">
        <v>0</v>
      </c>
      <c r="I238" s="341">
        <v>0</v>
      </c>
      <c r="J238" s="285">
        <f t="shared" si="7"/>
        <v>0</v>
      </c>
    </row>
    <row r="239" spans="1:10" x14ac:dyDescent="0.2">
      <c r="A239" s="330" t="s">
        <v>323</v>
      </c>
      <c r="B239" s="669" t="s">
        <v>43</v>
      </c>
      <c r="C239" s="328" t="str">
        <f t="shared" si="6"/>
        <v>36000516</v>
      </c>
      <c r="D239" s="341">
        <v>0</v>
      </c>
      <c r="E239" s="341">
        <v>0</v>
      </c>
      <c r="F239" s="341">
        <v>0</v>
      </c>
      <c r="G239" s="341">
        <v>0</v>
      </c>
      <c r="H239" s="341">
        <v>0</v>
      </c>
      <c r="I239" s="341">
        <v>0</v>
      </c>
      <c r="J239" s="285">
        <f t="shared" si="7"/>
        <v>0</v>
      </c>
    </row>
    <row r="240" spans="1:10" x14ac:dyDescent="0.2">
      <c r="A240" s="330" t="s">
        <v>323</v>
      </c>
      <c r="B240" s="669" t="s">
        <v>330</v>
      </c>
      <c r="C240" s="328" t="str">
        <f t="shared" si="6"/>
        <v>36000643</v>
      </c>
      <c r="D240" s="341">
        <v>0</v>
      </c>
      <c r="E240" s="341">
        <v>0</v>
      </c>
      <c r="F240" s="341">
        <v>0</v>
      </c>
      <c r="G240" s="341">
        <v>0</v>
      </c>
      <c r="H240" s="341">
        <v>0</v>
      </c>
      <c r="I240" s="341">
        <v>0</v>
      </c>
      <c r="J240" s="285">
        <f t="shared" si="7"/>
        <v>0</v>
      </c>
    </row>
    <row r="241" spans="1:10" x14ac:dyDescent="0.2">
      <c r="A241" s="330" t="s">
        <v>323</v>
      </c>
      <c r="B241" s="669" t="s">
        <v>61</v>
      </c>
      <c r="C241" s="328" t="str">
        <f t="shared" si="6"/>
        <v>36000786</v>
      </c>
      <c r="D241" s="341">
        <v>0</v>
      </c>
      <c r="E241" s="341">
        <v>0</v>
      </c>
      <c r="F241" s="341">
        <v>0</v>
      </c>
      <c r="G241" s="341">
        <v>0</v>
      </c>
      <c r="H241" s="341">
        <v>0</v>
      </c>
      <c r="I241" s="341">
        <v>0</v>
      </c>
      <c r="J241" s="285">
        <f t="shared" si="7"/>
        <v>0</v>
      </c>
    </row>
    <row r="242" spans="1:10" x14ac:dyDescent="0.2">
      <c r="A242" s="329" t="s">
        <v>323</v>
      </c>
      <c r="B242" s="670" t="s">
        <v>63</v>
      </c>
      <c r="C242" s="328" t="str">
        <f t="shared" si="6"/>
        <v>36000890</v>
      </c>
      <c r="D242" s="341">
        <v>0</v>
      </c>
      <c r="E242" s="341">
        <v>0</v>
      </c>
      <c r="F242" s="341">
        <v>0</v>
      </c>
      <c r="G242" s="341">
        <v>0</v>
      </c>
      <c r="H242" s="341">
        <v>0</v>
      </c>
      <c r="I242" s="341">
        <v>0</v>
      </c>
      <c r="J242" s="285">
        <f t="shared" si="7"/>
        <v>0</v>
      </c>
    </row>
    <row r="243" spans="1:10" x14ac:dyDescent="0.2">
      <c r="A243" s="330" t="s">
        <v>323</v>
      </c>
      <c r="B243" s="669" t="s">
        <v>331</v>
      </c>
      <c r="C243" s="328" t="str">
        <f t="shared" si="6"/>
        <v>36003103</v>
      </c>
      <c r="D243" s="341">
        <v>0</v>
      </c>
      <c r="E243" s="341">
        <v>0</v>
      </c>
      <c r="F243" s="341">
        <v>0</v>
      </c>
      <c r="G243" s="341">
        <v>0</v>
      </c>
      <c r="H243" s="341">
        <v>0</v>
      </c>
      <c r="I243" s="341">
        <v>0</v>
      </c>
      <c r="J243" s="285">
        <f t="shared" si="7"/>
        <v>0</v>
      </c>
    </row>
    <row r="244" spans="1:10" x14ac:dyDescent="0.2">
      <c r="A244" s="330" t="s">
        <v>323</v>
      </c>
      <c r="B244" s="669" t="s">
        <v>332</v>
      </c>
      <c r="C244" s="328" t="str">
        <f t="shared" si="6"/>
        <v>36003164</v>
      </c>
      <c r="D244" s="341">
        <v>0</v>
      </c>
      <c r="E244" s="341">
        <v>0</v>
      </c>
      <c r="F244" s="341">
        <v>0</v>
      </c>
      <c r="G244" s="341">
        <v>0</v>
      </c>
      <c r="H244" s="341">
        <v>0</v>
      </c>
      <c r="I244" s="341">
        <v>0</v>
      </c>
      <c r="J244" s="285">
        <f t="shared" si="7"/>
        <v>0</v>
      </c>
    </row>
    <row r="245" spans="1:10" x14ac:dyDescent="0.2">
      <c r="A245" s="329" t="s">
        <v>323</v>
      </c>
      <c r="B245" s="670" t="s">
        <v>316</v>
      </c>
      <c r="C245" s="328" t="str">
        <f t="shared" si="6"/>
        <v>36003212</v>
      </c>
      <c r="D245" s="341">
        <v>0</v>
      </c>
      <c r="E245" s="341">
        <v>0</v>
      </c>
      <c r="F245" s="341">
        <v>0</v>
      </c>
      <c r="G245" s="341">
        <v>0</v>
      </c>
      <c r="H245" s="341">
        <v>0</v>
      </c>
      <c r="I245" s="341">
        <v>0</v>
      </c>
      <c r="J245" s="285">
        <f t="shared" si="7"/>
        <v>0</v>
      </c>
    </row>
    <row r="246" spans="1:10" x14ac:dyDescent="0.2">
      <c r="A246" s="329" t="s">
        <v>323</v>
      </c>
      <c r="B246" s="670" t="s">
        <v>139</v>
      </c>
      <c r="C246" s="328" t="str">
        <f t="shared" si="6"/>
        <v>36003228</v>
      </c>
      <c r="D246" s="341">
        <v>0</v>
      </c>
      <c r="E246" s="341">
        <v>0</v>
      </c>
      <c r="F246" s="341">
        <v>0</v>
      </c>
      <c r="G246" s="341">
        <v>0</v>
      </c>
      <c r="H246" s="341">
        <v>0</v>
      </c>
      <c r="I246" s="341">
        <v>0</v>
      </c>
      <c r="J246" s="285">
        <f t="shared" si="7"/>
        <v>0</v>
      </c>
    </row>
    <row r="247" spans="1:10" x14ac:dyDescent="0.2">
      <c r="A247" s="330" t="s">
        <v>323</v>
      </c>
      <c r="B247" s="669" t="s">
        <v>189</v>
      </c>
      <c r="C247" s="328" t="str">
        <f t="shared" si="6"/>
        <v>36003288</v>
      </c>
      <c r="D247" s="341">
        <v>0</v>
      </c>
      <c r="E247" s="341">
        <v>0</v>
      </c>
      <c r="F247" s="341">
        <v>0</v>
      </c>
      <c r="G247" s="341">
        <v>0</v>
      </c>
      <c r="H247" s="341">
        <v>0</v>
      </c>
      <c r="I247" s="341">
        <v>0</v>
      </c>
      <c r="J247" s="285">
        <f t="shared" si="7"/>
        <v>0</v>
      </c>
    </row>
    <row r="248" spans="1:10" x14ac:dyDescent="0.2">
      <c r="A248" s="330" t="s">
        <v>323</v>
      </c>
      <c r="B248" s="669" t="s">
        <v>333</v>
      </c>
      <c r="C248" s="328" t="str">
        <f t="shared" si="6"/>
        <v>36003314</v>
      </c>
      <c r="D248" s="341">
        <v>0</v>
      </c>
      <c r="E248" s="341">
        <v>0</v>
      </c>
      <c r="F248" s="341">
        <v>0</v>
      </c>
      <c r="G248" s="341">
        <v>0</v>
      </c>
      <c r="H248" s="341">
        <v>0</v>
      </c>
      <c r="I248" s="341">
        <v>0</v>
      </c>
      <c r="J248" s="285">
        <f t="shared" si="7"/>
        <v>0</v>
      </c>
    </row>
    <row r="249" spans="1:10" x14ac:dyDescent="0.2">
      <c r="A249" s="330" t="s">
        <v>323</v>
      </c>
      <c r="B249" s="669" t="s">
        <v>334</v>
      </c>
      <c r="C249" s="328" t="str">
        <f t="shared" si="6"/>
        <v>36003351</v>
      </c>
      <c r="D249" s="341">
        <v>0</v>
      </c>
      <c r="E249" s="341">
        <v>0</v>
      </c>
      <c r="F249" s="341">
        <v>0</v>
      </c>
      <c r="G249" s="341">
        <v>0</v>
      </c>
      <c r="H249" s="341">
        <v>0</v>
      </c>
      <c r="I249" s="341">
        <v>0</v>
      </c>
      <c r="J249" s="285">
        <f t="shared" si="7"/>
        <v>0</v>
      </c>
    </row>
    <row r="250" spans="1:10" x14ac:dyDescent="0.2">
      <c r="A250" s="329" t="s">
        <v>323</v>
      </c>
      <c r="B250" s="670" t="s">
        <v>335</v>
      </c>
      <c r="C250" s="328" t="str">
        <f t="shared" si="6"/>
        <v>36006027</v>
      </c>
      <c r="D250" s="341">
        <v>0</v>
      </c>
      <c r="E250" s="341">
        <v>0</v>
      </c>
      <c r="F250" s="341">
        <v>0</v>
      </c>
      <c r="G250" s="341">
        <v>0</v>
      </c>
      <c r="H250" s="341">
        <v>0</v>
      </c>
      <c r="I250" s="341">
        <v>0</v>
      </c>
      <c r="J250" s="285">
        <f t="shared" si="7"/>
        <v>0</v>
      </c>
    </row>
    <row r="251" spans="1:10" x14ac:dyDescent="0.2">
      <c r="A251" s="329" t="s">
        <v>323</v>
      </c>
      <c r="B251" s="670" t="s">
        <v>302</v>
      </c>
      <c r="C251" s="328" t="str">
        <f t="shared" si="6"/>
        <v>36006031</v>
      </c>
      <c r="D251" s="341">
        <v>0</v>
      </c>
      <c r="E251" s="341">
        <v>0</v>
      </c>
      <c r="F251" s="341">
        <v>0</v>
      </c>
      <c r="G251" s="341">
        <v>0</v>
      </c>
      <c r="H251" s="341">
        <v>0</v>
      </c>
      <c r="I251" s="341">
        <v>0</v>
      </c>
      <c r="J251" s="285">
        <f t="shared" si="7"/>
        <v>0</v>
      </c>
    </row>
    <row r="252" spans="1:10" x14ac:dyDescent="0.2">
      <c r="A252" s="330" t="s">
        <v>323</v>
      </c>
      <c r="B252" s="669" t="s">
        <v>69</v>
      </c>
      <c r="C252" s="328" t="str">
        <f t="shared" si="6"/>
        <v>36006051</v>
      </c>
      <c r="D252" s="341">
        <v>0</v>
      </c>
      <c r="E252" s="341">
        <v>0</v>
      </c>
      <c r="F252" s="341">
        <v>0</v>
      </c>
      <c r="G252" s="341">
        <v>0</v>
      </c>
      <c r="H252" s="341">
        <v>0</v>
      </c>
      <c r="I252" s="341">
        <v>0</v>
      </c>
      <c r="J252" s="285">
        <f t="shared" si="7"/>
        <v>0</v>
      </c>
    </row>
    <row r="253" spans="1:10" x14ac:dyDescent="0.2">
      <c r="A253" s="330" t="s">
        <v>323</v>
      </c>
      <c r="B253" s="669" t="s">
        <v>336</v>
      </c>
      <c r="C253" s="328" t="str">
        <f t="shared" si="6"/>
        <v>36006083</v>
      </c>
      <c r="D253" s="341">
        <v>0</v>
      </c>
      <c r="E253" s="341">
        <v>0</v>
      </c>
      <c r="F253" s="341">
        <v>0</v>
      </c>
      <c r="G253" s="341">
        <v>0</v>
      </c>
      <c r="H253" s="341">
        <v>0</v>
      </c>
      <c r="I253" s="341">
        <v>0</v>
      </c>
      <c r="J253" s="285">
        <f t="shared" si="7"/>
        <v>0</v>
      </c>
    </row>
    <row r="254" spans="1:10" x14ac:dyDescent="0.2">
      <c r="A254" s="329" t="s">
        <v>323</v>
      </c>
      <c r="B254" s="670" t="s">
        <v>337</v>
      </c>
      <c r="C254" s="328" t="str">
        <f t="shared" si="6"/>
        <v>36008018</v>
      </c>
      <c r="D254" s="341">
        <v>0</v>
      </c>
      <c r="E254" s="341">
        <v>0</v>
      </c>
      <c r="F254" s="341">
        <v>0</v>
      </c>
      <c r="G254" s="341">
        <v>0</v>
      </c>
      <c r="H254" s="341">
        <v>0</v>
      </c>
      <c r="I254" s="341">
        <v>0</v>
      </c>
      <c r="J254" s="285">
        <f t="shared" si="7"/>
        <v>0</v>
      </c>
    </row>
    <row r="255" spans="1:10" x14ac:dyDescent="0.2">
      <c r="A255" s="330" t="s">
        <v>323</v>
      </c>
      <c r="B255" s="669" t="s">
        <v>338</v>
      </c>
      <c r="C255" s="328" t="str">
        <f t="shared" si="6"/>
        <v>36008047</v>
      </c>
      <c r="D255" s="341">
        <v>0</v>
      </c>
      <c r="E255" s="341">
        <v>0</v>
      </c>
      <c r="F255" s="341">
        <v>0</v>
      </c>
      <c r="G255" s="341">
        <v>0</v>
      </c>
      <c r="H255" s="341">
        <v>0</v>
      </c>
      <c r="I255" s="341">
        <v>0</v>
      </c>
      <c r="J255" s="285">
        <f t="shared" si="7"/>
        <v>0</v>
      </c>
    </row>
    <row r="256" spans="1:10" x14ac:dyDescent="0.2">
      <c r="A256" s="329" t="s">
        <v>339</v>
      </c>
      <c r="B256" s="670" t="s">
        <v>13</v>
      </c>
      <c r="C256" s="328" t="str">
        <f t="shared" si="6"/>
        <v>36400001</v>
      </c>
      <c r="D256" s="341">
        <v>0</v>
      </c>
      <c r="E256" s="341">
        <v>0</v>
      </c>
      <c r="F256" s="341">
        <v>0</v>
      </c>
      <c r="G256" s="341">
        <v>0</v>
      </c>
      <c r="H256" s="341">
        <v>0</v>
      </c>
      <c r="I256" s="341">
        <v>0</v>
      </c>
      <c r="J256" s="285">
        <f t="shared" si="7"/>
        <v>0</v>
      </c>
    </row>
    <row r="257" spans="1:10" x14ac:dyDescent="0.2">
      <c r="A257" s="330" t="s">
        <v>339</v>
      </c>
      <c r="B257" s="669" t="s">
        <v>16</v>
      </c>
      <c r="C257" s="328" t="str">
        <f t="shared" si="6"/>
        <v>36400005</v>
      </c>
      <c r="D257" s="341">
        <v>0</v>
      </c>
      <c r="E257" s="341">
        <v>0</v>
      </c>
      <c r="F257" s="341">
        <v>0</v>
      </c>
      <c r="G257" s="341">
        <v>0</v>
      </c>
      <c r="H257" s="341">
        <v>0</v>
      </c>
      <c r="I257" s="341">
        <v>0</v>
      </c>
      <c r="J257" s="285">
        <f t="shared" si="7"/>
        <v>0</v>
      </c>
    </row>
    <row r="258" spans="1:10" x14ac:dyDescent="0.2">
      <c r="A258" s="330" t="s">
        <v>339</v>
      </c>
      <c r="B258" s="669" t="s">
        <v>26</v>
      </c>
      <c r="C258" s="328" t="str">
        <f t="shared" si="6"/>
        <v>36400140</v>
      </c>
      <c r="D258" s="341">
        <v>0</v>
      </c>
      <c r="E258" s="341">
        <v>0</v>
      </c>
      <c r="F258" s="341">
        <v>0</v>
      </c>
      <c r="G258" s="341">
        <v>0</v>
      </c>
      <c r="H258" s="341">
        <v>0</v>
      </c>
      <c r="I258" s="341">
        <v>0</v>
      </c>
      <c r="J258" s="285">
        <f t="shared" si="7"/>
        <v>0</v>
      </c>
    </row>
    <row r="259" spans="1:10" x14ac:dyDescent="0.2">
      <c r="A259" s="329" t="s">
        <v>339</v>
      </c>
      <c r="B259" s="670" t="s">
        <v>33</v>
      </c>
      <c r="C259" s="328" t="str">
        <f t="shared" si="6"/>
        <v>36400235</v>
      </c>
      <c r="D259" s="341">
        <v>0</v>
      </c>
      <c r="E259" s="341">
        <v>0</v>
      </c>
      <c r="F259" s="341">
        <v>0</v>
      </c>
      <c r="G259" s="341">
        <v>0</v>
      </c>
      <c r="H259" s="341">
        <v>0</v>
      </c>
      <c r="I259" s="341">
        <v>0</v>
      </c>
      <c r="J259" s="285">
        <f t="shared" si="7"/>
        <v>0</v>
      </c>
    </row>
    <row r="260" spans="1:10" x14ac:dyDescent="0.2">
      <c r="A260" s="330" t="s">
        <v>339</v>
      </c>
      <c r="B260" s="669" t="s">
        <v>35</v>
      </c>
      <c r="C260" s="328" t="str">
        <f t="shared" si="6"/>
        <v>36400262</v>
      </c>
      <c r="D260" s="341">
        <v>0</v>
      </c>
      <c r="E260" s="341">
        <v>0</v>
      </c>
      <c r="F260" s="341">
        <v>0</v>
      </c>
      <c r="G260" s="341">
        <v>0</v>
      </c>
      <c r="H260" s="341">
        <v>0</v>
      </c>
      <c r="I260" s="341">
        <v>0</v>
      </c>
      <c r="J260" s="285">
        <f t="shared" si="7"/>
        <v>0</v>
      </c>
    </row>
    <row r="261" spans="1:10" x14ac:dyDescent="0.2">
      <c r="A261" s="330" t="s">
        <v>339</v>
      </c>
      <c r="B261" s="669" t="s">
        <v>340</v>
      </c>
      <c r="C261" s="328" t="str">
        <f t="shared" si="6"/>
        <v>36400266</v>
      </c>
      <c r="D261" s="341">
        <v>0</v>
      </c>
      <c r="E261" s="341">
        <v>0</v>
      </c>
      <c r="F261" s="341">
        <v>0</v>
      </c>
      <c r="G261" s="341">
        <v>0</v>
      </c>
      <c r="H261" s="341">
        <v>0</v>
      </c>
      <c r="I261" s="341">
        <v>0</v>
      </c>
      <c r="J261" s="285">
        <f t="shared" si="7"/>
        <v>0</v>
      </c>
    </row>
    <row r="262" spans="1:10" x14ac:dyDescent="0.2">
      <c r="A262" s="329" t="s">
        <v>339</v>
      </c>
      <c r="B262" s="670" t="s">
        <v>329</v>
      </c>
      <c r="C262" s="328" t="str">
        <f t="shared" si="6"/>
        <v>36400447</v>
      </c>
      <c r="D262" s="341">
        <v>0</v>
      </c>
      <c r="E262" s="341">
        <v>0</v>
      </c>
      <c r="F262" s="341">
        <v>0</v>
      </c>
      <c r="G262" s="341">
        <v>0</v>
      </c>
      <c r="H262" s="341">
        <v>0</v>
      </c>
      <c r="I262" s="341">
        <v>0</v>
      </c>
      <c r="J262" s="285">
        <f t="shared" si="7"/>
        <v>0</v>
      </c>
    </row>
    <row r="263" spans="1:10" x14ac:dyDescent="0.2">
      <c r="A263" s="330" t="s">
        <v>339</v>
      </c>
      <c r="B263" s="669" t="s">
        <v>341</v>
      </c>
      <c r="C263" s="328" t="str">
        <f t="shared" si="6"/>
        <v>36400748</v>
      </c>
      <c r="D263" s="341">
        <v>0</v>
      </c>
      <c r="E263" s="341">
        <v>0</v>
      </c>
      <c r="F263" s="341">
        <v>0</v>
      </c>
      <c r="G263" s="341">
        <v>0</v>
      </c>
      <c r="H263" s="341">
        <v>0</v>
      </c>
      <c r="I263" s="341">
        <v>0</v>
      </c>
      <c r="J263" s="285">
        <f t="shared" si="7"/>
        <v>0</v>
      </c>
    </row>
    <row r="264" spans="1:10" x14ac:dyDescent="0.2">
      <c r="A264" s="329" t="s">
        <v>339</v>
      </c>
      <c r="B264" s="670" t="s">
        <v>61</v>
      </c>
      <c r="C264" s="328" t="str">
        <f t="shared" si="6"/>
        <v>36400786</v>
      </c>
      <c r="D264" s="341">
        <v>0</v>
      </c>
      <c r="E264" s="341">
        <v>0</v>
      </c>
      <c r="F264" s="341">
        <v>0</v>
      </c>
      <c r="G264" s="341">
        <v>0</v>
      </c>
      <c r="H264" s="341">
        <v>0</v>
      </c>
      <c r="I264" s="341">
        <v>0</v>
      </c>
      <c r="J264" s="285">
        <f t="shared" si="7"/>
        <v>0</v>
      </c>
    </row>
    <row r="265" spans="1:10" x14ac:dyDescent="0.2">
      <c r="A265" s="329" t="s">
        <v>339</v>
      </c>
      <c r="B265" s="670" t="s">
        <v>67</v>
      </c>
      <c r="C265" s="328" t="str">
        <f t="shared" ref="C265:C328" si="8">A265&amp;B265</f>
        <v>36406029</v>
      </c>
      <c r="D265" s="341">
        <v>0</v>
      </c>
      <c r="E265" s="341">
        <v>0</v>
      </c>
      <c r="F265" s="341">
        <v>0</v>
      </c>
      <c r="G265" s="341">
        <v>0</v>
      </c>
      <c r="H265" s="341">
        <v>0</v>
      </c>
      <c r="I265" s="341">
        <v>0</v>
      </c>
      <c r="J265" s="285">
        <f t="shared" si="7"/>
        <v>0</v>
      </c>
    </row>
    <row r="266" spans="1:10" x14ac:dyDescent="0.2">
      <c r="A266" s="330" t="s">
        <v>339</v>
      </c>
      <c r="B266" s="669" t="s">
        <v>302</v>
      </c>
      <c r="C266" s="328" t="str">
        <f t="shared" si="8"/>
        <v>36406031</v>
      </c>
      <c r="D266" s="341">
        <v>0</v>
      </c>
      <c r="E266" s="341">
        <v>0</v>
      </c>
      <c r="F266" s="341">
        <v>0</v>
      </c>
      <c r="G266" s="341">
        <v>0</v>
      </c>
      <c r="H266" s="341">
        <v>0</v>
      </c>
      <c r="I266" s="341">
        <v>0</v>
      </c>
      <c r="J266" s="285">
        <f t="shared" ref="J266:J329" si="9">SUM(D266:I266)</f>
        <v>0</v>
      </c>
    </row>
    <row r="267" spans="1:10" x14ac:dyDescent="0.2">
      <c r="A267" s="330" t="s">
        <v>339</v>
      </c>
      <c r="B267" s="669" t="s">
        <v>69</v>
      </c>
      <c r="C267" s="328" t="str">
        <f t="shared" si="8"/>
        <v>36406051</v>
      </c>
      <c r="D267" s="341">
        <v>0</v>
      </c>
      <c r="E267" s="341">
        <v>0</v>
      </c>
      <c r="F267" s="341">
        <v>0</v>
      </c>
      <c r="G267" s="341">
        <v>0</v>
      </c>
      <c r="H267" s="341">
        <v>0</v>
      </c>
      <c r="I267" s="341">
        <v>0</v>
      </c>
      <c r="J267" s="285">
        <f t="shared" si="9"/>
        <v>0</v>
      </c>
    </row>
    <row r="268" spans="1:10" x14ac:dyDescent="0.2">
      <c r="A268" s="329" t="s">
        <v>342</v>
      </c>
      <c r="B268" s="670" t="s">
        <v>13</v>
      </c>
      <c r="C268" s="328" t="str">
        <f t="shared" si="8"/>
        <v>37200001</v>
      </c>
      <c r="D268" s="341">
        <v>0</v>
      </c>
      <c r="E268" s="341">
        <v>0</v>
      </c>
      <c r="F268" s="341">
        <v>0</v>
      </c>
      <c r="G268" s="341">
        <v>0</v>
      </c>
      <c r="H268" s="341">
        <v>0</v>
      </c>
      <c r="I268" s="341">
        <v>0</v>
      </c>
      <c r="J268" s="285">
        <f t="shared" si="9"/>
        <v>0</v>
      </c>
    </row>
    <row r="269" spans="1:10" x14ac:dyDescent="0.2">
      <c r="A269" s="330" t="s">
        <v>342</v>
      </c>
      <c r="B269" s="669" t="s">
        <v>343</v>
      </c>
      <c r="C269" s="328" t="str">
        <f t="shared" si="8"/>
        <v>37203123</v>
      </c>
      <c r="D269" s="341">
        <v>0</v>
      </c>
      <c r="E269" s="341">
        <v>0</v>
      </c>
      <c r="F269" s="341">
        <v>0</v>
      </c>
      <c r="G269" s="341">
        <v>0</v>
      </c>
      <c r="H269" s="341">
        <v>0</v>
      </c>
      <c r="I269" s="341">
        <v>0</v>
      </c>
      <c r="J269" s="285">
        <f t="shared" si="9"/>
        <v>0</v>
      </c>
    </row>
    <row r="270" spans="1:10" x14ac:dyDescent="0.2">
      <c r="A270" s="329" t="s">
        <v>344</v>
      </c>
      <c r="B270" s="670" t="s">
        <v>13</v>
      </c>
      <c r="C270" s="328" t="str">
        <f t="shared" si="8"/>
        <v>37600001</v>
      </c>
      <c r="D270" s="341">
        <v>0</v>
      </c>
      <c r="E270" s="341">
        <v>0</v>
      </c>
      <c r="F270" s="341">
        <v>0</v>
      </c>
      <c r="G270" s="341">
        <v>0</v>
      </c>
      <c r="H270" s="341">
        <v>0</v>
      </c>
      <c r="I270" s="341">
        <v>0</v>
      </c>
      <c r="J270" s="285">
        <f t="shared" si="9"/>
        <v>0</v>
      </c>
    </row>
    <row r="271" spans="1:10" x14ac:dyDescent="0.2">
      <c r="A271" s="330" t="s">
        <v>344</v>
      </c>
      <c r="B271" s="669" t="s">
        <v>16</v>
      </c>
      <c r="C271" s="328" t="str">
        <f t="shared" si="8"/>
        <v>37600005</v>
      </c>
      <c r="D271" s="341">
        <v>0</v>
      </c>
      <c r="E271" s="341">
        <v>0</v>
      </c>
      <c r="F271" s="341">
        <v>0</v>
      </c>
      <c r="G271" s="341">
        <v>0</v>
      </c>
      <c r="H271" s="341">
        <v>0</v>
      </c>
      <c r="I271" s="341">
        <v>0</v>
      </c>
      <c r="J271" s="285">
        <f t="shared" si="9"/>
        <v>0</v>
      </c>
    </row>
    <row r="272" spans="1:10" x14ac:dyDescent="0.2">
      <c r="A272" s="329" t="s">
        <v>344</v>
      </c>
      <c r="B272" s="670" t="s">
        <v>35</v>
      </c>
      <c r="C272" s="328" t="str">
        <f t="shared" si="8"/>
        <v>37600262</v>
      </c>
      <c r="D272" s="341">
        <v>0</v>
      </c>
      <c r="E272" s="341">
        <v>0</v>
      </c>
      <c r="F272" s="341">
        <v>0</v>
      </c>
      <c r="G272" s="341">
        <v>0</v>
      </c>
      <c r="H272" s="341">
        <v>0</v>
      </c>
      <c r="I272" s="341">
        <v>0</v>
      </c>
      <c r="J272" s="285">
        <f t="shared" si="9"/>
        <v>0</v>
      </c>
    </row>
    <row r="273" spans="1:10" x14ac:dyDescent="0.2">
      <c r="A273" s="330" t="s">
        <v>344</v>
      </c>
      <c r="B273" s="669" t="s">
        <v>47</v>
      </c>
      <c r="C273" s="328" t="str">
        <f t="shared" si="8"/>
        <v>37600565</v>
      </c>
      <c r="D273" s="341">
        <v>0</v>
      </c>
      <c r="E273" s="341">
        <v>0</v>
      </c>
      <c r="F273" s="341">
        <v>0</v>
      </c>
      <c r="G273" s="341">
        <v>0</v>
      </c>
      <c r="H273" s="341">
        <v>0</v>
      </c>
      <c r="I273" s="341">
        <v>0</v>
      </c>
      <c r="J273" s="285">
        <f t="shared" si="9"/>
        <v>0</v>
      </c>
    </row>
    <row r="274" spans="1:10" x14ac:dyDescent="0.2">
      <c r="A274" s="329" t="s">
        <v>344</v>
      </c>
      <c r="B274" s="670" t="s">
        <v>49</v>
      </c>
      <c r="C274" s="328" t="str">
        <f t="shared" si="8"/>
        <v>37600721</v>
      </c>
      <c r="D274" s="341">
        <v>0</v>
      </c>
      <c r="E274" s="341">
        <v>0</v>
      </c>
      <c r="F274" s="341">
        <v>0</v>
      </c>
      <c r="G274" s="341">
        <v>0</v>
      </c>
      <c r="H274" s="341">
        <v>0</v>
      </c>
      <c r="I274" s="341">
        <v>0</v>
      </c>
      <c r="J274" s="285">
        <f t="shared" si="9"/>
        <v>0</v>
      </c>
    </row>
    <row r="275" spans="1:10" x14ac:dyDescent="0.2">
      <c r="A275" s="330" t="s">
        <v>344</v>
      </c>
      <c r="B275" s="669" t="s">
        <v>345</v>
      </c>
      <c r="C275" s="328" t="str">
        <f t="shared" si="8"/>
        <v>37600730</v>
      </c>
      <c r="D275" s="341">
        <v>0</v>
      </c>
      <c r="E275" s="341">
        <v>0</v>
      </c>
      <c r="F275" s="341">
        <v>0</v>
      </c>
      <c r="G275" s="341">
        <v>0</v>
      </c>
      <c r="H275" s="341">
        <v>0</v>
      </c>
      <c r="I275" s="341">
        <v>0</v>
      </c>
      <c r="J275" s="285">
        <f t="shared" si="9"/>
        <v>0</v>
      </c>
    </row>
    <row r="276" spans="1:10" x14ac:dyDescent="0.2">
      <c r="A276" s="329" t="s">
        <v>344</v>
      </c>
      <c r="B276" s="670" t="s">
        <v>341</v>
      </c>
      <c r="C276" s="328" t="str">
        <f t="shared" si="8"/>
        <v>37600748</v>
      </c>
      <c r="D276" s="341">
        <v>0</v>
      </c>
      <c r="E276" s="341">
        <v>0</v>
      </c>
      <c r="F276" s="341">
        <v>0</v>
      </c>
      <c r="G276" s="341">
        <v>0</v>
      </c>
      <c r="H276" s="341">
        <v>0</v>
      </c>
      <c r="I276" s="341">
        <v>0</v>
      </c>
      <c r="J276" s="285">
        <f t="shared" si="9"/>
        <v>0</v>
      </c>
    </row>
    <row r="277" spans="1:10" x14ac:dyDescent="0.2">
      <c r="A277" s="329" t="s">
        <v>344</v>
      </c>
      <c r="B277" s="670" t="s">
        <v>61</v>
      </c>
      <c r="C277" s="328" t="str">
        <f t="shared" si="8"/>
        <v>37600786</v>
      </c>
      <c r="D277" s="341">
        <v>0</v>
      </c>
      <c r="E277" s="341">
        <v>0</v>
      </c>
      <c r="F277" s="341">
        <v>0</v>
      </c>
      <c r="G277" s="341">
        <v>0</v>
      </c>
      <c r="H277" s="341">
        <v>0</v>
      </c>
      <c r="I277" s="341">
        <v>0</v>
      </c>
      <c r="J277" s="285">
        <f t="shared" si="9"/>
        <v>0</v>
      </c>
    </row>
    <row r="278" spans="1:10" x14ac:dyDescent="0.2">
      <c r="A278" s="329" t="s">
        <v>344</v>
      </c>
      <c r="B278" s="670" t="s">
        <v>67</v>
      </c>
      <c r="C278" s="328" t="str">
        <f t="shared" si="8"/>
        <v>37606029</v>
      </c>
      <c r="D278" s="341">
        <v>0</v>
      </c>
      <c r="E278" s="341">
        <v>0</v>
      </c>
      <c r="F278" s="341">
        <v>0</v>
      </c>
      <c r="G278" s="341">
        <v>0</v>
      </c>
      <c r="H278" s="341">
        <v>0</v>
      </c>
      <c r="I278" s="341">
        <v>0</v>
      </c>
      <c r="J278" s="285">
        <f t="shared" si="9"/>
        <v>0</v>
      </c>
    </row>
    <row r="279" spans="1:10" x14ac:dyDescent="0.2">
      <c r="A279" s="330" t="s">
        <v>346</v>
      </c>
      <c r="B279" s="669" t="s">
        <v>13</v>
      </c>
      <c r="C279" s="328" t="str">
        <f t="shared" si="8"/>
        <v>37800001</v>
      </c>
      <c r="D279" s="341">
        <v>0</v>
      </c>
      <c r="E279" s="341">
        <v>0</v>
      </c>
      <c r="F279" s="341">
        <v>0</v>
      </c>
      <c r="G279" s="341">
        <v>0</v>
      </c>
      <c r="H279" s="341">
        <v>0</v>
      </c>
      <c r="I279" s="341">
        <v>0</v>
      </c>
      <c r="J279" s="285">
        <f t="shared" si="9"/>
        <v>0</v>
      </c>
    </row>
    <row r="280" spans="1:10" x14ac:dyDescent="0.2">
      <c r="A280" s="330" t="s">
        <v>3</v>
      </c>
      <c r="B280" s="669" t="s">
        <v>13</v>
      </c>
      <c r="C280" s="328" t="str">
        <f t="shared" si="8"/>
        <v>37900001</v>
      </c>
      <c r="D280" s="341">
        <v>0</v>
      </c>
      <c r="E280" s="341">
        <v>0</v>
      </c>
      <c r="F280" s="341">
        <v>0</v>
      </c>
      <c r="G280" s="341">
        <v>0</v>
      </c>
      <c r="H280" s="341">
        <v>0</v>
      </c>
      <c r="I280" s="341">
        <v>0</v>
      </c>
      <c r="J280" s="285">
        <f t="shared" si="9"/>
        <v>0</v>
      </c>
    </row>
    <row r="281" spans="1:10" x14ac:dyDescent="0.2">
      <c r="A281" s="329" t="s">
        <v>3</v>
      </c>
      <c r="B281" s="670" t="s">
        <v>16</v>
      </c>
      <c r="C281" s="328" t="str">
        <f t="shared" si="8"/>
        <v>37900005</v>
      </c>
      <c r="D281" s="341">
        <v>0</v>
      </c>
      <c r="E281" s="341">
        <v>0</v>
      </c>
      <c r="F281" s="341">
        <v>0</v>
      </c>
      <c r="G281" s="341">
        <v>0</v>
      </c>
      <c r="H281" s="341">
        <v>0</v>
      </c>
      <c r="I281" s="341">
        <v>0</v>
      </c>
      <c r="J281" s="285">
        <f t="shared" si="9"/>
        <v>0</v>
      </c>
    </row>
    <row r="282" spans="1:10" x14ac:dyDescent="0.2">
      <c r="A282" s="330" t="s">
        <v>3</v>
      </c>
      <c r="B282" s="669" t="s">
        <v>18</v>
      </c>
      <c r="C282" s="328" t="str">
        <f t="shared" si="8"/>
        <v>37900013</v>
      </c>
      <c r="D282" s="341">
        <v>0</v>
      </c>
      <c r="E282" s="341">
        <v>0</v>
      </c>
      <c r="F282" s="341">
        <v>0</v>
      </c>
      <c r="G282" s="341">
        <v>0</v>
      </c>
      <c r="H282" s="341">
        <v>0</v>
      </c>
      <c r="I282" s="341">
        <v>0</v>
      </c>
      <c r="J282" s="285">
        <f t="shared" si="9"/>
        <v>0</v>
      </c>
    </row>
    <row r="283" spans="1:10" x14ac:dyDescent="0.2">
      <c r="A283" s="329" t="s">
        <v>3</v>
      </c>
      <c r="B283" s="670" t="s">
        <v>20</v>
      </c>
      <c r="C283" s="328" t="str">
        <f t="shared" si="8"/>
        <v>37900018</v>
      </c>
      <c r="D283" s="341">
        <v>0</v>
      </c>
      <c r="E283" s="341">
        <v>0</v>
      </c>
      <c r="F283" s="341">
        <v>0</v>
      </c>
      <c r="G283" s="341">
        <v>0</v>
      </c>
      <c r="H283" s="341">
        <v>0</v>
      </c>
      <c r="I283" s="341">
        <v>0</v>
      </c>
      <c r="J283" s="285">
        <f t="shared" si="9"/>
        <v>0</v>
      </c>
    </row>
    <row r="284" spans="1:10" x14ac:dyDescent="0.2">
      <c r="A284" s="329" t="s">
        <v>3</v>
      </c>
      <c r="B284" s="670" t="s">
        <v>22</v>
      </c>
      <c r="C284" s="328" t="str">
        <f t="shared" si="8"/>
        <v>37900036</v>
      </c>
      <c r="D284" s="341">
        <v>0</v>
      </c>
      <c r="E284" s="341">
        <v>0</v>
      </c>
      <c r="F284" s="341">
        <v>0</v>
      </c>
      <c r="G284" s="341">
        <v>0</v>
      </c>
      <c r="H284" s="341">
        <v>0</v>
      </c>
      <c r="I284" s="341">
        <v>0</v>
      </c>
      <c r="J284" s="285">
        <f t="shared" si="9"/>
        <v>0</v>
      </c>
    </row>
    <row r="285" spans="1:10" x14ac:dyDescent="0.2">
      <c r="A285" s="330" t="s">
        <v>3</v>
      </c>
      <c r="B285" s="669" t="s">
        <v>24</v>
      </c>
      <c r="C285" s="328" t="str">
        <f t="shared" si="8"/>
        <v>37900132</v>
      </c>
      <c r="D285" s="341">
        <v>0</v>
      </c>
      <c r="E285" s="341">
        <v>0</v>
      </c>
      <c r="F285" s="341">
        <v>0</v>
      </c>
      <c r="G285" s="341">
        <v>0</v>
      </c>
      <c r="H285" s="341">
        <v>0</v>
      </c>
      <c r="I285" s="341">
        <v>0</v>
      </c>
      <c r="J285" s="285">
        <f t="shared" si="9"/>
        <v>0</v>
      </c>
    </row>
    <row r="286" spans="1:10" x14ac:dyDescent="0.2">
      <c r="A286" s="329" t="s">
        <v>3</v>
      </c>
      <c r="B286" s="670" t="s">
        <v>26</v>
      </c>
      <c r="C286" s="328" t="str">
        <f t="shared" si="8"/>
        <v>37900140</v>
      </c>
      <c r="D286" s="341">
        <v>0</v>
      </c>
      <c r="E286" s="341">
        <v>0</v>
      </c>
      <c r="F286" s="341">
        <v>0</v>
      </c>
      <c r="G286" s="341">
        <v>0</v>
      </c>
      <c r="H286" s="341">
        <v>0</v>
      </c>
      <c r="I286" s="341">
        <v>0</v>
      </c>
      <c r="J286" s="285">
        <f t="shared" si="9"/>
        <v>0</v>
      </c>
    </row>
    <row r="287" spans="1:10" x14ac:dyDescent="0.2">
      <c r="A287" s="330" t="s">
        <v>3</v>
      </c>
      <c r="B287" s="669" t="s">
        <v>28</v>
      </c>
      <c r="C287" s="328" t="str">
        <f t="shared" si="8"/>
        <v>37900156</v>
      </c>
      <c r="D287" s="341">
        <v>0</v>
      </c>
      <c r="E287" s="341">
        <v>0</v>
      </c>
      <c r="F287" s="341">
        <v>0</v>
      </c>
      <c r="G287" s="341">
        <v>0</v>
      </c>
      <c r="H287" s="341">
        <v>0</v>
      </c>
      <c r="I287" s="341">
        <v>0</v>
      </c>
      <c r="J287" s="285">
        <f t="shared" si="9"/>
        <v>0</v>
      </c>
    </row>
    <row r="288" spans="1:10" x14ac:dyDescent="0.2">
      <c r="A288" s="329" t="s">
        <v>3</v>
      </c>
      <c r="B288" s="670" t="s">
        <v>30</v>
      </c>
      <c r="C288" s="328" t="str">
        <f t="shared" si="8"/>
        <v>37900188</v>
      </c>
      <c r="D288" s="341">
        <v>0</v>
      </c>
      <c r="E288" s="341">
        <v>0</v>
      </c>
      <c r="F288" s="341">
        <v>0</v>
      </c>
      <c r="G288" s="341">
        <v>0</v>
      </c>
      <c r="H288" s="341">
        <v>0</v>
      </c>
      <c r="I288" s="341">
        <v>0</v>
      </c>
      <c r="J288" s="285">
        <f t="shared" si="9"/>
        <v>0</v>
      </c>
    </row>
    <row r="289" spans="1:10" x14ac:dyDescent="0.2">
      <c r="A289" s="330" t="s">
        <v>3</v>
      </c>
      <c r="B289" s="669" t="s">
        <v>32</v>
      </c>
      <c r="C289" s="328" t="str">
        <f t="shared" si="8"/>
        <v>37900190</v>
      </c>
      <c r="D289" s="341">
        <v>0</v>
      </c>
      <c r="E289" s="341">
        <v>0</v>
      </c>
      <c r="F289" s="341">
        <v>0</v>
      </c>
      <c r="G289" s="341">
        <v>0</v>
      </c>
      <c r="H289" s="341">
        <v>0</v>
      </c>
      <c r="I289" s="341">
        <v>0</v>
      </c>
      <c r="J289" s="285">
        <f t="shared" si="9"/>
        <v>0</v>
      </c>
    </row>
    <row r="290" spans="1:10" x14ac:dyDescent="0.2">
      <c r="A290" s="329" t="s">
        <v>3</v>
      </c>
      <c r="B290" s="670" t="s">
        <v>33</v>
      </c>
      <c r="C290" s="328" t="str">
        <f t="shared" si="8"/>
        <v>37900235</v>
      </c>
      <c r="D290" s="341">
        <v>0</v>
      </c>
      <c r="E290" s="341">
        <v>0</v>
      </c>
      <c r="F290" s="341">
        <v>0</v>
      </c>
      <c r="G290" s="341">
        <v>0</v>
      </c>
      <c r="H290" s="341">
        <v>0</v>
      </c>
      <c r="I290" s="341">
        <v>0</v>
      </c>
      <c r="J290" s="285">
        <f t="shared" si="9"/>
        <v>0</v>
      </c>
    </row>
    <row r="291" spans="1:10" x14ac:dyDescent="0.2">
      <c r="A291" s="330" t="s">
        <v>3</v>
      </c>
      <c r="B291" s="669" t="s">
        <v>35</v>
      </c>
      <c r="C291" s="328" t="str">
        <f t="shared" si="8"/>
        <v>37900262</v>
      </c>
      <c r="D291" s="341">
        <v>0</v>
      </c>
      <c r="E291" s="341">
        <v>0</v>
      </c>
      <c r="F291" s="341">
        <v>0</v>
      </c>
      <c r="G291" s="341">
        <v>0</v>
      </c>
      <c r="H291" s="341">
        <v>0</v>
      </c>
      <c r="I291" s="341">
        <v>0</v>
      </c>
      <c r="J291" s="285">
        <f t="shared" si="9"/>
        <v>0</v>
      </c>
    </row>
    <row r="292" spans="1:10" x14ac:dyDescent="0.2">
      <c r="A292" s="329" t="s">
        <v>3</v>
      </c>
      <c r="B292" s="670" t="s">
        <v>37</v>
      </c>
      <c r="C292" s="328" t="str">
        <f t="shared" si="8"/>
        <v>37900263</v>
      </c>
      <c r="D292" s="341">
        <v>0</v>
      </c>
      <c r="E292" s="341">
        <v>0</v>
      </c>
      <c r="F292" s="341">
        <v>0</v>
      </c>
      <c r="G292" s="341">
        <v>0</v>
      </c>
      <c r="H292" s="341">
        <v>0</v>
      </c>
      <c r="I292" s="341">
        <v>0</v>
      </c>
      <c r="J292" s="285">
        <f t="shared" si="9"/>
        <v>0</v>
      </c>
    </row>
    <row r="293" spans="1:10" x14ac:dyDescent="0.2">
      <c r="A293" s="330" t="s">
        <v>3</v>
      </c>
      <c r="B293" s="669" t="s">
        <v>39</v>
      </c>
      <c r="C293" s="328" t="str">
        <f t="shared" si="8"/>
        <v>37900392</v>
      </c>
      <c r="D293" s="341">
        <v>0</v>
      </c>
      <c r="E293" s="341">
        <v>0</v>
      </c>
      <c r="F293" s="341">
        <v>0</v>
      </c>
      <c r="G293" s="341">
        <v>0</v>
      </c>
      <c r="H293" s="341">
        <v>0</v>
      </c>
      <c r="I293" s="341">
        <v>0</v>
      </c>
      <c r="J293" s="285">
        <f t="shared" si="9"/>
        <v>0</v>
      </c>
    </row>
    <row r="294" spans="1:10" x14ac:dyDescent="0.2">
      <c r="A294" s="329" t="s">
        <v>3</v>
      </c>
      <c r="B294" s="670" t="s">
        <v>41</v>
      </c>
      <c r="C294" s="328" t="str">
        <f t="shared" si="8"/>
        <v>37900414</v>
      </c>
      <c r="D294" s="341">
        <v>0</v>
      </c>
      <c r="E294" s="341">
        <v>0</v>
      </c>
      <c r="F294" s="341">
        <v>0</v>
      </c>
      <c r="G294" s="341">
        <v>0</v>
      </c>
      <c r="H294" s="341">
        <v>0</v>
      </c>
      <c r="I294" s="341">
        <v>0</v>
      </c>
      <c r="J294" s="285">
        <f t="shared" si="9"/>
        <v>0</v>
      </c>
    </row>
    <row r="295" spans="1:10" x14ac:dyDescent="0.2">
      <c r="A295" s="330" t="s">
        <v>3</v>
      </c>
      <c r="B295" s="669" t="s">
        <v>43</v>
      </c>
      <c r="C295" s="328" t="str">
        <f t="shared" si="8"/>
        <v>37900516</v>
      </c>
      <c r="D295" s="341">
        <v>0</v>
      </c>
      <c r="E295" s="341">
        <v>0</v>
      </c>
      <c r="F295" s="341">
        <v>0</v>
      </c>
      <c r="G295" s="341">
        <v>0</v>
      </c>
      <c r="H295" s="341">
        <v>0</v>
      </c>
      <c r="I295" s="341">
        <v>0</v>
      </c>
      <c r="J295" s="285">
        <f t="shared" si="9"/>
        <v>0</v>
      </c>
    </row>
    <row r="296" spans="1:10" x14ac:dyDescent="0.2">
      <c r="A296" s="329" t="s">
        <v>3</v>
      </c>
      <c r="B296" s="670" t="s">
        <v>45</v>
      </c>
      <c r="C296" s="328" t="str">
        <f t="shared" si="8"/>
        <v>37900545</v>
      </c>
      <c r="D296" s="341">
        <v>0</v>
      </c>
      <c r="E296" s="341">
        <v>0</v>
      </c>
      <c r="F296" s="341">
        <v>0</v>
      </c>
      <c r="G296" s="341">
        <v>0</v>
      </c>
      <c r="H296" s="341">
        <v>0</v>
      </c>
      <c r="I296" s="341">
        <v>0</v>
      </c>
      <c r="J296" s="285">
        <f t="shared" si="9"/>
        <v>0</v>
      </c>
    </row>
    <row r="297" spans="1:10" x14ac:dyDescent="0.2">
      <c r="A297" s="330" t="s">
        <v>3</v>
      </c>
      <c r="B297" s="669" t="s">
        <v>47</v>
      </c>
      <c r="C297" s="328" t="str">
        <f t="shared" si="8"/>
        <v>37900565</v>
      </c>
      <c r="D297" s="341">
        <v>0</v>
      </c>
      <c r="E297" s="341">
        <v>0</v>
      </c>
      <c r="F297" s="341">
        <v>0</v>
      </c>
      <c r="G297" s="341">
        <v>0</v>
      </c>
      <c r="H297" s="341">
        <v>0</v>
      </c>
      <c r="I297" s="341">
        <v>0</v>
      </c>
      <c r="J297" s="285">
        <f t="shared" si="9"/>
        <v>0</v>
      </c>
    </row>
    <row r="298" spans="1:10" x14ac:dyDescent="0.2">
      <c r="A298" s="329" t="s">
        <v>3</v>
      </c>
      <c r="B298" s="670" t="s">
        <v>49</v>
      </c>
      <c r="C298" s="328" t="str">
        <f t="shared" si="8"/>
        <v>37900721</v>
      </c>
      <c r="D298" s="341">
        <v>0</v>
      </c>
      <c r="E298" s="341">
        <v>0</v>
      </c>
      <c r="F298" s="341">
        <v>0</v>
      </c>
      <c r="G298" s="341">
        <v>0</v>
      </c>
      <c r="H298" s="341">
        <v>0</v>
      </c>
      <c r="I298" s="341">
        <v>0</v>
      </c>
      <c r="J298" s="285">
        <f t="shared" si="9"/>
        <v>0</v>
      </c>
    </row>
    <row r="299" spans="1:10" x14ac:dyDescent="0.2">
      <c r="A299" s="330" t="s">
        <v>3</v>
      </c>
      <c r="B299" s="669" t="s">
        <v>51</v>
      </c>
      <c r="C299" s="328" t="str">
        <f t="shared" si="8"/>
        <v>37900722</v>
      </c>
      <c r="D299" s="341">
        <v>0</v>
      </c>
      <c r="E299" s="341">
        <v>0</v>
      </c>
      <c r="F299" s="341">
        <v>0</v>
      </c>
      <c r="G299" s="341">
        <v>0</v>
      </c>
      <c r="H299" s="341">
        <v>0</v>
      </c>
      <c r="I299" s="341">
        <v>0</v>
      </c>
      <c r="J299" s="285">
        <f t="shared" si="9"/>
        <v>0</v>
      </c>
    </row>
    <row r="300" spans="1:10" x14ac:dyDescent="0.2">
      <c r="A300" s="329" t="s">
        <v>3</v>
      </c>
      <c r="B300" s="670" t="s">
        <v>53</v>
      </c>
      <c r="C300" s="328" t="str">
        <f t="shared" si="8"/>
        <v>37900728</v>
      </c>
      <c r="D300" s="341">
        <v>0</v>
      </c>
      <c r="E300" s="341">
        <v>0</v>
      </c>
      <c r="F300" s="341">
        <v>0</v>
      </c>
      <c r="G300" s="341">
        <v>0</v>
      </c>
      <c r="H300" s="341">
        <v>0</v>
      </c>
      <c r="I300" s="341">
        <v>0</v>
      </c>
      <c r="J300" s="285">
        <f t="shared" si="9"/>
        <v>0</v>
      </c>
    </row>
    <row r="301" spans="1:10" x14ac:dyDescent="0.2">
      <c r="A301" s="330" t="s">
        <v>3</v>
      </c>
      <c r="B301" s="669" t="s">
        <v>55</v>
      </c>
      <c r="C301" s="328" t="str">
        <f t="shared" si="8"/>
        <v>37900732</v>
      </c>
      <c r="D301" s="341">
        <v>0</v>
      </c>
      <c r="E301" s="341">
        <v>0</v>
      </c>
      <c r="F301" s="341">
        <v>0</v>
      </c>
      <c r="G301" s="341">
        <v>0</v>
      </c>
      <c r="H301" s="341">
        <v>0</v>
      </c>
      <c r="I301" s="341">
        <v>0</v>
      </c>
      <c r="J301" s="285">
        <f t="shared" si="9"/>
        <v>0</v>
      </c>
    </row>
    <row r="302" spans="1:10" x14ac:dyDescent="0.2">
      <c r="A302" s="329" t="s">
        <v>3</v>
      </c>
      <c r="B302" s="670" t="s">
        <v>57</v>
      </c>
      <c r="C302" s="328" t="str">
        <f t="shared" si="8"/>
        <v>37900733</v>
      </c>
      <c r="D302" s="341">
        <v>0</v>
      </c>
      <c r="E302" s="341">
        <v>0</v>
      </c>
      <c r="F302" s="341">
        <v>0</v>
      </c>
      <c r="G302" s="341">
        <v>0</v>
      </c>
      <c r="H302" s="341">
        <v>0</v>
      </c>
      <c r="I302" s="341">
        <v>0</v>
      </c>
      <c r="J302" s="285">
        <f t="shared" si="9"/>
        <v>0</v>
      </c>
    </row>
    <row r="303" spans="1:10" x14ac:dyDescent="0.2">
      <c r="A303" s="330" t="s">
        <v>3</v>
      </c>
      <c r="B303" s="669" t="s">
        <v>59</v>
      </c>
      <c r="C303" s="328" t="str">
        <f t="shared" si="8"/>
        <v>37900742</v>
      </c>
      <c r="D303" s="341">
        <v>0</v>
      </c>
      <c r="E303" s="341">
        <v>0</v>
      </c>
      <c r="F303" s="341">
        <v>0</v>
      </c>
      <c r="G303" s="341">
        <v>0</v>
      </c>
      <c r="H303" s="341">
        <v>0</v>
      </c>
      <c r="I303" s="341">
        <v>0</v>
      </c>
      <c r="J303" s="285">
        <f t="shared" si="9"/>
        <v>0</v>
      </c>
    </row>
    <row r="304" spans="1:10" x14ac:dyDescent="0.2">
      <c r="A304" s="329" t="s">
        <v>3</v>
      </c>
      <c r="B304" s="670" t="s">
        <v>61</v>
      </c>
      <c r="C304" s="328" t="str">
        <f t="shared" si="8"/>
        <v>37900786</v>
      </c>
      <c r="D304" s="341">
        <v>0</v>
      </c>
      <c r="E304" s="341">
        <v>0</v>
      </c>
      <c r="F304" s="341">
        <v>0</v>
      </c>
      <c r="G304" s="341">
        <v>0</v>
      </c>
      <c r="H304" s="341">
        <v>0</v>
      </c>
      <c r="I304" s="341">
        <v>0</v>
      </c>
      <c r="J304" s="285">
        <f t="shared" si="9"/>
        <v>0</v>
      </c>
    </row>
    <row r="305" spans="1:10" x14ac:dyDescent="0.2">
      <c r="A305" s="330" t="s">
        <v>3</v>
      </c>
      <c r="B305" s="669" t="s">
        <v>63</v>
      </c>
      <c r="C305" s="328" t="str">
        <f t="shared" si="8"/>
        <v>37900890</v>
      </c>
      <c r="D305" s="341">
        <v>0</v>
      </c>
      <c r="E305" s="341">
        <v>0</v>
      </c>
      <c r="F305" s="341">
        <v>0</v>
      </c>
      <c r="G305" s="341">
        <v>0</v>
      </c>
      <c r="H305" s="341">
        <v>0</v>
      </c>
      <c r="I305" s="341">
        <v>0</v>
      </c>
      <c r="J305" s="285">
        <f t="shared" si="9"/>
        <v>0</v>
      </c>
    </row>
    <row r="306" spans="1:10" x14ac:dyDescent="0.2">
      <c r="A306" s="329" t="s">
        <v>3</v>
      </c>
      <c r="B306" s="670" t="s">
        <v>65</v>
      </c>
      <c r="C306" s="328" t="str">
        <f t="shared" si="8"/>
        <v>37900952</v>
      </c>
      <c r="D306" s="341">
        <v>0</v>
      </c>
      <c r="E306" s="341">
        <v>0</v>
      </c>
      <c r="F306" s="341">
        <v>0</v>
      </c>
      <c r="G306" s="341">
        <v>0</v>
      </c>
      <c r="H306" s="341">
        <v>0</v>
      </c>
      <c r="I306" s="341">
        <v>0</v>
      </c>
      <c r="J306" s="285">
        <f t="shared" si="9"/>
        <v>0</v>
      </c>
    </row>
    <row r="307" spans="1:10" x14ac:dyDescent="0.2">
      <c r="A307" s="330" t="s">
        <v>3</v>
      </c>
      <c r="B307" s="669" t="s">
        <v>67</v>
      </c>
      <c r="C307" s="328" t="str">
        <f t="shared" si="8"/>
        <v>37906029</v>
      </c>
      <c r="D307" s="341">
        <v>0</v>
      </c>
      <c r="E307" s="341">
        <v>0</v>
      </c>
      <c r="F307" s="341">
        <v>0</v>
      </c>
      <c r="G307" s="341">
        <v>0</v>
      </c>
      <c r="H307" s="341">
        <v>0</v>
      </c>
      <c r="I307" s="341">
        <v>0</v>
      </c>
      <c r="J307" s="285">
        <f t="shared" si="9"/>
        <v>0</v>
      </c>
    </row>
    <row r="308" spans="1:10" x14ac:dyDescent="0.2">
      <c r="A308" s="329" t="s">
        <v>3</v>
      </c>
      <c r="B308" s="670" t="s">
        <v>69</v>
      </c>
      <c r="C308" s="328" t="str">
        <f t="shared" si="8"/>
        <v>37906051</v>
      </c>
      <c r="D308" s="341">
        <v>0</v>
      </c>
      <c r="E308" s="341">
        <v>0</v>
      </c>
      <c r="F308" s="341">
        <v>0</v>
      </c>
      <c r="G308" s="341">
        <v>0</v>
      </c>
      <c r="H308" s="341">
        <v>0</v>
      </c>
      <c r="I308" s="341">
        <v>0</v>
      </c>
      <c r="J308" s="285">
        <f t="shared" si="9"/>
        <v>0</v>
      </c>
    </row>
    <row r="309" spans="1:10" x14ac:dyDescent="0.2">
      <c r="A309" s="329" t="s">
        <v>348</v>
      </c>
      <c r="B309" s="670" t="s">
        <v>16</v>
      </c>
      <c r="C309" s="328" t="str">
        <f t="shared" si="8"/>
        <v>38100005</v>
      </c>
      <c r="D309" s="341">
        <v>0</v>
      </c>
      <c r="E309" s="341">
        <v>0</v>
      </c>
      <c r="F309" s="341">
        <v>0</v>
      </c>
      <c r="G309" s="341">
        <v>0</v>
      </c>
      <c r="H309" s="341">
        <v>0</v>
      </c>
      <c r="I309" s="341">
        <v>0</v>
      </c>
      <c r="J309" s="285">
        <f t="shared" si="9"/>
        <v>0</v>
      </c>
    </row>
    <row r="310" spans="1:10" x14ac:dyDescent="0.2">
      <c r="A310" s="334" t="s">
        <v>349</v>
      </c>
      <c r="B310" s="674" t="s">
        <v>13</v>
      </c>
      <c r="C310" s="328" t="str">
        <f t="shared" si="8"/>
        <v>38200001</v>
      </c>
      <c r="D310" s="341">
        <v>0</v>
      </c>
      <c r="E310" s="341">
        <v>0</v>
      </c>
      <c r="F310" s="341">
        <v>0</v>
      </c>
      <c r="G310" s="341">
        <v>0</v>
      </c>
      <c r="H310" s="341">
        <v>0</v>
      </c>
      <c r="I310" s="341">
        <v>0</v>
      </c>
      <c r="J310" s="285">
        <f t="shared" si="9"/>
        <v>0</v>
      </c>
    </row>
    <row r="311" spans="1:10" x14ac:dyDescent="0.2">
      <c r="A311" s="335" t="s">
        <v>350</v>
      </c>
      <c r="B311" s="675" t="s">
        <v>26</v>
      </c>
      <c r="C311" s="328" t="str">
        <f t="shared" si="8"/>
        <v>38250140</v>
      </c>
      <c r="D311" s="341">
        <v>0</v>
      </c>
      <c r="E311" s="341">
        <v>0</v>
      </c>
      <c r="F311" s="341">
        <v>0</v>
      </c>
      <c r="G311" s="341">
        <v>0</v>
      </c>
      <c r="H311" s="341">
        <v>0</v>
      </c>
      <c r="I311" s="341">
        <v>0</v>
      </c>
      <c r="J311" s="285">
        <f t="shared" si="9"/>
        <v>0</v>
      </c>
    </row>
    <row r="312" spans="1:10" x14ac:dyDescent="0.2">
      <c r="A312" s="329" t="s">
        <v>351</v>
      </c>
      <c r="B312" s="670" t="s">
        <v>13</v>
      </c>
      <c r="C312" s="328" t="str">
        <f t="shared" si="8"/>
        <v>38300001</v>
      </c>
      <c r="D312" s="341">
        <v>0</v>
      </c>
      <c r="E312" s="341">
        <v>0</v>
      </c>
      <c r="F312" s="341">
        <v>0</v>
      </c>
      <c r="G312" s="341">
        <v>0</v>
      </c>
      <c r="H312" s="341">
        <v>0</v>
      </c>
      <c r="I312" s="341">
        <v>0</v>
      </c>
      <c r="J312" s="285">
        <f t="shared" si="9"/>
        <v>0</v>
      </c>
    </row>
    <row r="313" spans="1:10" x14ac:dyDescent="0.2">
      <c r="A313" s="330" t="s">
        <v>351</v>
      </c>
      <c r="B313" s="669" t="s">
        <v>16</v>
      </c>
      <c r="C313" s="328" t="str">
        <f t="shared" si="8"/>
        <v>38300005</v>
      </c>
      <c r="D313" s="341">
        <v>0</v>
      </c>
      <c r="E313" s="341">
        <v>0</v>
      </c>
      <c r="F313" s="341">
        <v>0</v>
      </c>
      <c r="G313" s="341">
        <v>0</v>
      </c>
      <c r="H313" s="341">
        <v>0</v>
      </c>
      <c r="I313" s="341">
        <v>0</v>
      </c>
      <c r="J313" s="285">
        <f t="shared" si="9"/>
        <v>0</v>
      </c>
    </row>
    <row r="314" spans="1:10" x14ac:dyDescent="0.2">
      <c r="A314" s="330" t="s">
        <v>351</v>
      </c>
      <c r="B314" s="669" t="s">
        <v>35</v>
      </c>
      <c r="C314" s="328" t="str">
        <f t="shared" si="8"/>
        <v>38300262</v>
      </c>
      <c r="D314" s="341">
        <v>0</v>
      </c>
      <c r="E314" s="341">
        <v>0</v>
      </c>
      <c r="F314" s="341">
        <v>0</v>
      </c>
      <c r="G314" s="341">
        <v>0</v>
      </c>
      <c r="H314" s="341">
        <v>0</v>
      </c>
      <c r="I314" s="341">
        <v>0</v>
      </c>
      <c r="J314" s="285">
        <f t="shared" si="9"/>
        <v>0</v>
      </c>
    </row>
    <row r="315" spans="1:10" x14ac:dyDescent="0.2">
      <c r="A315" s="330" t="s">
        <v>351</v>
      </c>
      <c r="B315" s="669" t="s">
        <v>45</v>
      </c>
      <c r="C315" s="328" t="str">
        <f t="shared" si="8"/>
        <v>38300545</v>
      </c>
      <c r="D315" s="341">
        <v>0</v>
      </c>
      <c r="E315" s="341">
        <v>0</v>
      </c>
      <c r="F315" s="341">
        <v>0</v>
      </c>
      <c r="G315" s="341">
        <v>0</v>
      </c>
      <c r="H315" s="341">
        <v>0</v>
      </c>
      <c r="I315" s="341">
        <v>0</v>
      </c>
      <c r="J315" s="285">
        <f t="shared" si="9"/>
        <v>0</v>
      </c>
    </row>
    <row r="316" spans="1:10" x14ac:dyDescent="0.2">
      <c r="A316" s="329" t="s">
        <v>351</v>
      </c>
      <c r="B316" s="670" t="s">
        <v>61</v>
      </c>
      <c r="C316" s="328" t="str">
        <f t="shared" si="8"/>
        <v>38300786</v>
      </c>
      <c r="D316" s="341">
        <v>0</v>
      </c>
      <c r="E316" s="341">
        <v>0</v>
      </c>
      <c r="F316" s="341">
        <v>0</v>
      </c>
      <c r="G316" s="341">
        <v>0</v>
      </c>
      <c r="H316" s="341">
        <v>0</v>
      </c>
      <c r="I316" s="341">
        <v>0</v>
      </c>
      <c r="J316" s="285">
        <f t="shared" si="9"/>
        <v>0</v>
      </c>
    </row>
    <row r="317" spans="1:10" x14ac:dyDescent="0.2">
      <c r="A317" s="330" t="s">
        <v>351</v>
      </c>
      <c r="B317" s="669" t="s">
        <v>352</v>
      </c>
      <c r="C317" s="328" t="str">
        <f t="shared" si="8"/>
        <v>38306015</v>
      </c>
      <c r="D317" s="341">
        <v>0</v>
      </c>
      <c r="E317" s="341">
        <v>0</v>
      </c>
      <c r="F317" s="341">
        <v>0</v>
      </c>
      <c r="G317" s="341">
        <v>0</v>
      </c>
      <c r="H317" s="341">
        <v>0</v>
      </c>
      <c r="I317" s="341">
        <v>0</v>
      </c>
      <c r="J317" s="285">
        <f t="shared" si="9"/>
        <v>0</v>
      </c>
    </row>
    <row r="318" spans="1:10" x14ac:dyDescent="0.2">
      <c r="A318" s="330" t="s">
        <v>353</v>
      </c>
      <c r="B318" s="669" t="s">
        <v>26</v>
      </c>
      <c r="C318" s="328" t="str">
        <f t="shared" si="8"/>
        <v>38400140</v>
      </c>
      <c r="D318" s="341">
        <v>0</v>
      </c>
      <c r="E318" s="341">
        <v>0</v>
      </c>
      <c r="F318" s="341">
        <v>0</v>
      </c>
      <c r="G318" s="341">
        <v>0</v>
      </c>
      <c r="H318" s="341">
        <v>0</v>
      </c>
      <c r="I318" s="341">
        <v>0</v>
      </c>
      <c r="J318" s="285">
        <f t="shared" si="9"/>
        <v>0</v>
      </c>
    </row>
    <row r="319" spans="1:10" x14ac:dyDescent="0.2">
      <c r="A319" s="330" t="s">
        <v>353</v>
      </c>
      <c r="B319" s="669" t="s">
        <v>43</v>
      </c>
      <c r="C319" s="328" t="str">
        <f t="shared" si="8"/>
        <v>38400516</v>
      </c>
      <c r="D319" s="341">
        <v>0</v>
      </c>
      <c r="E319" s="341">
        <v>0</v>
      </c>
      <c r="F319" s="341">
        <v>0</v>
      </c>
      <c r="G319" s="341">
        <v>0</v>
      </c>
      <c r="H319" s="341">
        <v>0</v>
      </c>
      <c r="I319" s="341">
        <v>0</v>
      </c>
      <c r="J319" s="285">
        <f t="shared" si="9"/>
        <v>0</v>
      </c>
    </row>
    <row r="320" spans="1:10" x14ac:dyDescent="0.2">
      <c r="A320" s="329" t="s">
        <v>353</v>
      </c>
      <c r="B320" s="669" t="s">
        <v>63</v>
      </c>
      <c r="C320" s="328" t="str">
        <f t="shared" si="8"/>
        <v>38400890</v>
      </c>
      <c r="D320" s="341">
        <v>0</v>
      </c>
      <c r="E320" s="341">
        <v>0</v>
      </c>
      <c r="F320" s="341">
        <v>0</v>
      </c>
      <c r="G320" s="341">
        <v>0</v>
      </c>
      <c r="H320" s="341">
        <v>0</v>
      </c>
      <c r="I320" s="341">
        <v>0</v>
      </c>
      <c r="J320" s="285">
        <f t="shared" si="9"/>
        <v>0</v>
      </c>
    </row>
    <row r="321" spans="1:10" x14ac:dyDescent="0.2">
      <c r="A321" s="330" t="s">
        <v>354</v>
      </c>
      <c r="B321" s="669" t="s">
        <v>26</v>
      </c>
      <c r="C321" s="328" t="str">
        <f t="shared" si="8"/>
        <v>38450140</v>
      </c>
      <c r="D321" s="341">
        <v>0</v>
      </c>
      <c r="E321" s="341">
        <v>0</v>
      </c>
      <c r="F321" s="341">
        <v>0</v>
      </c>
      <c r="G321" s="341">
        <v>0</v>
      </c>
      <c r="H321" s="341">
        <v>0</v>
      </c>
      <c r="I321" s="341">
        <v>0</v>
      </c>
      <c r="J321" s="285">
        <f t="shared" si="9"/>
        <v>0</v>
      </c>
    </row>
    <row r="322" spans="1:10" x14ac:dyDescent="0.2">
      <c r="A322" s="329" t="s">
        <v>355</v>
      </c>
      <c r="B322" s="670" t="s">
        <v>26</v>
      </c>
      <c r="C322" s="328" t="str">
        <f t="shared" si="8"/>
        <v>38550140</v>
      </c>
      <c r="D322" s="341">
        <v>0</v>
      </c>
      <c r="E322" s="341">
        <v>0</v>
      </c>
      <c r="F322" s="341">
        <v>0</v>
      </c>
      <c r="G322" s="341">
        <v>0</v>
      </c>
      <c r="H322" s="341">
        <v>0</v>
      </c>
      <c r="I322" s="341">
        <v>0</v>
      </c>
      <c r="J322" s="285">
        <f t="shared" si="9"/>
        <v>0</v>
      </c>
    </row>
    <row r="323" spans="1:10" x14ac:dyDescent="0.2">
      <c r="A323" s="330" t="s">
        <v>356</v>
      </c>
      <c r="B323" s="669" t="s">
        <v>13</v>
      </c>
      <c r="C323" s="328" t="str">
        <f t="shared" si="8"/>
        <v>38600001</v>
      </c>
      <c r="D323" s="341">
        <v>0</v>
      </c>
      <c r="E323" s="341">
        <v>0</v>
      </c>
      <c r="F323" s="341">
        <v>0</v>
      </c>
      <c r="G323" s="341">
        <v>0</v>
      </c>
      <c r="H323" s="341">
        <v>0</v>
      </c>
      <c r="I323" s="341">
        <v>0</v>
      </c>
      <c r="J323" s="285">
        <f t="shared" si="9"/>
        <v>0</v>
      </c>
    </row>
    <row r="324" spans="1:10" x14ac:dyDescent="0.2">
      <c r="A324" s="329" t="s">
        <v>356</v>
      </c>
      <c r="B324" s="670" t="s">
        <v>22</v>
      </c>
      <c r="C324" s="328" t="str">
        <f t="shared" si="8"/>
        <v>38600036</v>
      </c>
      <c r="D324" s="341">
        <v>0</v>
      </c>
      <c r="E324" s="341">
        <v>0</v>
      </c>
      <c r="F324" s="341">
        <v>0</v>
      </c>
      <c r="G324" s="341">
        <v>0</v>
      </c>
      <c r="H324" s="341">
        <v>0</v>
      </c>
      <c r="I324" s="341">
        <v>0</v>
      </c>
      <c r="J324" s="285">
        <f t="shared" si="9"/>
        <v>0</v>
      </c>
    </row>
    <row r="325" spans="1:10" x14ac:dyDescent="0.2">
      <c r="A325" s="330" t="s">
        <v>356</v>
      </c>
      <c r="B325" s="669" t="s">
        <v>26</v>
      </c>
      <c r="C325" s="328" t="str">
        <f t="shared" si="8"/>
        <v>38600140</v>
      </c>
      <c r="D325" s="341">
        <v>0</v>
      </c>
      <c r="E325" s="341">
        <v>0</v>
      </c>
      <c r="F325" s="341">
        <v>0</v>
      </c>
      <c r="G325" s="341">
        <v>0</v>
      </c>
      <c r="H325" s="341">
        <v>0</v>
      </c>
      <c r="I325" s="341">
        <v>0</v>
      </c>
      <c r="J325" s="285">
        <f t="shared" si="9"/>
        <v>0</v>
      </c>
    </row>
    <row r="326" spans="1:10" x14ac:dyDescent="0.2">
      <c r="A326" s="329" t="s">
        <v>356</v>
      </c>
      <c r="B326" s="670" t="s">
        <v>33</v>
      </c>
      <c r="C326" s="328" t="str">
        <f t="shared" si="8"/>
        <v>38600235</v>
      </c>
      <c r="D326" s="341">
        <v>0</v>
      </c>
      <c r="E326" s="341">
        <v>0</v>
      </c>
      <c r="F326" s="341">
        <v>0</v>
      </c>
      <c r="G326" s="341">
        <v>0</v>
      </c>
      <c r="H326" s="341">
        <v>0</v>
      </c>
      <c r="I326" s="341">
        <v>0</v>
      </c>
      <c r="J326" s="285">
        <f t="shared" si="9"/>
        <v>0</v>
      </c>
    </row>
    <row r="327" spans="1:10" x14ac:dyDescent="0.2">
      <c r="A327" s="330" t="s">
        <v>356</v>
      </c>
      <c r="B327" s="669" t="s">
        <v>308</v>
      </c>
      <c r="C327" s="328" t="str">
        <f t="shared" si="8"/>
        <v>38600465</v>
      </c>
      <c r="D327" s="341">
        <v>0</v>
      </c>
      <c r="E327" s="341">
        <v>0</v>
      </c>
      <c r="F327" s="341">
        <v>0</v>
      </c>
      <c r="G327" s="341">
        <v>0</v>
      </c>
      <c r="H327" s="341">
        <v>0</v>
      </c>
      <c r="I327" s="341">
        <v>0</v>
      </c>
      <c r="J327" s="285">
        <f t="shared" si="9"/>
        <v>0</v>
      </c>
    </row>
    <row r="328" spans="1:10" x14ac:dyDescent="0.2">
      <c r="A328" s="329" t="s">
        <v>356</v>
      </c>
      <c r="B328" s="670" t="s">
        <v>63</v>
      </c>
      <c r="C328" s="328" t="str">
        <f t="shared" si="8"/>
        <v>38600890</v>
      </c>
      <c r="D328" s="341">
        <v>0</v>
      </c>
      <c r="E328" s="341">
        <v>0</v>
      </c>
      <c r="F328" s="341">
        <v>0</v>
      </c>
      <c r="G328" s="341">
        <v>0</v>
      </c>
      <c r="H328" s="341">
        <v>0</v>
      </c>
      <c r="I328" s="341">
        <v>0</v>
      </c>
      <c r="J328" s="285">
        <f t="shared" si="9"/>
        <v>0</v>
      </c>
    </row>
    <row r="329" spans="1:10" x14ac:dyDescent="0.2">
      <c r="A329" s="329" t="s">
        <v>356</v>
      </c>
      <c r="B329" s="670" t="s">
        <v>357</v>
      </c>
      <c r="C329" s="328" t="str">
        <f t="shared" ref="C329:C392" si="10">A329&amp;B329</f>
        <v>38603057</v>
      </c>
      <c r="D329" s="341">
        <v>0</v>
      </c>
      <c r="E329" s="341">
        <v>0</v>
      </c>
      <c r="F329" s="341">
        <v>0</v>
      </c>
      <c r="G329" s="341">
        <v>0</v>
      </c>
      <c r="H329" s="341">
        <v>0</v>
      </c>
      <c r="I329" s="341">
        <v>0</v>
      </c>
      <c r="J329" s="285">
        <f t="shared" si="9"/>
        <v>0</v>
      </c>
    </row>
    <row r="330" spans="1:10" x14ac:dyDescent="0.2">
      <c r="A330" s="329" t="s">
        <v>356</v>
      </c>
      <c r="B330" s="671" t="s">
        <v>139</v>
      </c>
      <c r="C330" s="328" t="str">
        <f t="shared" si="10"/>
        <v>38603228</v>
      </c>
      <c r="D330" s="341">
        <v>0</v>
      </c>
      <c r="E330" s="341">
        <v>0</v>
      </c>
      <c r="F330" s="341">
        <v>0</v>
      </c>
      <c r="G330" s="341">
        <v>0</v>
      </c>
      <c r="H330" s="341">
        <v>0</v>
      </c>
      <c r="I330" s="341">
        <v>0</v>
      </c>
      <c r="J330" s="285">
        <f t="shared" ref="J330:J393" si="11">SUM(D330:I330)</f>
        <v>0</v>
      </c>
    </row>
    <row r="331" spans="1:10" x14ac:dyDescent="0.2">
      <c r="A331" s="329" t="s">
        <v>356</v>
      </c>
      <c r="B331" s="671" t="s">
        <v>258</v>
      </c>
      <c r="C331" s="328" t="str">
        <f t="shared" si="10"/>
        <v>38603237</v>
      </c>
      <c r="D331" s="341">
        <v>0</v>
      </c>
      <c r="E331" s="341">
        <v>0</v>
      </c>
      <c r="F331" s="341">
        <v>0</v>
      </c>
      <c r="G331" s="341">
        <v>0</v>
      </c>
      <c r="H331" s="341">
        <v>0</v>
      </c>
      <c r="I331" s="341">
        <v>0</v>
      </c>
      <c r="J331" s="285">
        <f t="shared" si="11"/>
        <v>0</v>
      </c>
    </row>
    <row r="332" spans="1:10" x14ac:dyDescent="0.2">
      <c r="A332" s="330" t="s">
        <v>356</v>
      </c>
      <c r="B332" s="669" t="s">
        <v>359</v>
      </c>
      <c r="C332" s="328" t="str">
        <f t="shared" si="10"/>
        <v>38606025</v>
      </c>
      <c r="D332" s="341">
        <v>0</v>
      </c>
      <c r="E332" s="341">
        <v>0</v>
      </c>
      <c r="F332" s="341">
        <v>0</v>
      </c>
      <c r="G332" s="341">
        <v>0</v>
      </c>
      <c r="H332" s="341">
        <v>0</v>
      </c>
      <c r="I332" s="341">
        <v>0</v>
      </c>
      <c r="J332" s="285">
        <f t="shared" si="11"/>
        <v>0</v>
      </c>
    </row>
    <row r="333" spans="1:10" x14ac:dyDescent="0.2">
      <c r="A333" s="329" t="s">
        <v>356</v>
      </c>
      <c r="B333" s="671" t="s">
        <v>360</v>
      </c>
      <c r="C333" s="328" t="str">
        <f t="shared" si="10"/>
        <v>38606001002</v>
      </c>
      <c r="D333" s="341">
        <v>0</v>
      </c>
      <c r="E333" s="341">
        <v>0</v>
      </c>
      <c r="F333" s="341">
        <v>0</v>
      </c>
      <c r="G333" s="341">
        <v>0</v>
      </c>
      <c r="H333" s="341">
        <v>0</v>
      </c>
      <c r="I333" s="341">
        <v>0</v>
      </c>
      <c r="J333" s="285">
        <f t="shared" si="11"/>
        <v>0</v>
      </c>
    </row>
    <row r="334" spans="1:10" x14ac:dyDescent="0.2">
      <c r="A334" s="330" t="s">
        <v>356</v>
      </c>
      <c r="B334" s="669" t="s">
        <v>362</v>
      </c>
      <c r="C334" s="328" t="str">
        <f t="shared" si="10"/>
        <v>38606026</v>
      </c>
      <c r="D334" s="341">
        <v>0</v>
      </c>
      <c r="E334" s="341">
        <v>0</v>
      </c>
      <c r="F334" s="341">
        <v>0</v>
      </c>
      <c r="G334" s="341">
        <v>0</v>
      </c>
      <c r="H334" s="341">
        <v>0</v>
      </c>
      <c r="I334" s="341">
        <v>0</v>
      </c>
      <c r="J334" s="285">
        <f t="shared" si="11"/>
        <v>0</v>
      </c>
    </row>
    <row r="335" spans="1:10" x14ac:dyDescent="0.2">
      <c r="A335" s="329" t="s">
        <v>356</v>
      </c>
      <c r="B335" s="670" t="s">
        <v>335</v>
      </c>
      <c r="C335" s="328" t="str">
        <f t="shared" si="10"/>
        <v>38606027</v>
      </c>
      <c r="D335" s="341">
        <v>0</v>
      </c>
      <c r="E335" s="341">
        <v>0</v>
      </c>
      <c r="F335" s="341">
        <v>0</v>
      </c>
      <c r="G335" s="341">
        <v>0</v>
      </c>
      <c r="H335" s="341">
        <v>0</v>
      </c>
      <c r="I335" s="341">
        <v>0</v>
      </c>
      <c r="J335" s="285">
        <f t="shared" si="11"/>
        <v>0</v>
      </c>
    </row>
    <row r="336" spans="1:10" x14ac:dyDescent="0.2">
      <c r="A336" s="330" t="s">
        <v>356</v>
      </c>
      <c r="B336" s="669" t="s">
        <v>302</v>
      </c>
      <c r="C336" s="328" t="str">
        <f t="shared" si="10"/>
        <v>38606031</v>
      </c>
      <c r="D336" s="341">
        <v>0</v>
      </c>
      <c r="E336" s="341">
        <v>0</v>
      </c>
      <c r="F336" s="341">
        <v>0</v>
      </c>
      <c r="G336" s="341">
        <v>0</v>
      </c>
      <c r="H336" s="341">
        <v>0</v>
      </c>
      <c r="I336" s="341">
        <v>0</v>
      </c>
      <c r="J336" s="285">
        <f t="shared" si="11"/>
        <v>0</v>
      </c>
    </row>
    <row r="337" spans="1:10" x14ac:dyDescent="0.2">
      <c r="A337" s="329" t="s">
        <v>356</v>
      </c>
      <c r="B337" s="670" t="s">
        <v>69</v>
      </c>
      <c r="C337" s="328" t="str">
        <f t="shared" si="10"/>
        <v>38606051</v>
      </c>
      <c r="D337" s="341">
        <v>0</v>
      </c>
      <c r="E337" s="341">
        <v>0</v>
      </c>
      <c r="F337" s="341">
        <v>0</v>
      </c>
      <c r="G337" s="341">
        <v>0</v>
      </c>
      <c r="H337" s="341">
        <v>0</v>
      </c>
      <c r="I337" s="341">
        <v>0</v>
      </c>
      <c r="J337" s="285">
        <f t="shared" si="11"/>
        <v>0</v>
      </c>
    </row>
    <row r="338" spans="1:10" x14ac:dyDescent="0.2">
      <c r="A338" s="330" t="s">
        <v>356</v>
      </c>
      <c r="B338" s="669" t="s">
        <v>363</v>
      </c>
      <c r="C338" s="328" t="str">
        <f t="shared" si="10"/>
        <v>38606052</v>
      </c>
      <c r="D338" s="341">
        <v>0</v>
      </c>
      <c r="E338" s="341">
        <v>0</v>
      </c>
      <c r="F338" s="341">
        <v>0</v>
      </c>
      <c r="G338" s="341">
        <v>0</v>
      </c>
      <c r="H338" s="341">
        <v>0</v>
      </c>
      <c r="I338" s="341">
        <v>0</v>
      </c>
      <c r="J338" s="285">
        <f t="shared" si="11"/>
        <v>0</v>
      </c>
    </row>
    <row r="339" spans="1:10" x14ac:dyDescent="0.2">
      <c r="A339" s="330" t="s">
        <v>356</v>
      </c>
      <c r="B339" s="669" t="s">
        <v>336</v>
      </c>
      <c r="C339" s="328" t="str">
        <f t="shared" si="10"/>
        <v>38606083</v>
      </c>
      <c r="D339" s="341">
        <v>0</v>
      </c>
      <c r="E339" s="341">
        <v>0</v>
      </c>
      <c r="F339" s="341">
        <v>0</v>
      </c>
      <c r="G339" s="341">
        <v>0</v>
      </c>
      <c r="H339" s="341">
        <v>0</v>
      </c>
      <c r="I339" s="341">
        <v>0</v>
      </c>
      <c r="J339" s="285">
        <f t="shared" si="11"/>
        <v>0</v>
      </c>
    </row>
    <row r="340" spans="1:10" x14ac:dyDescent="0.2">
      <c r="A340" s="329" t="s">
        <v>356</v>
      </c>
      <c r="B340" s="670" t="s">
        <v>303</v>
      </c>
      <c r="C340" s="328" t="str">
        <f t="shared" si="10"/>
        <v>38606088</v>
      </c>
      <c r="D340" s="341">
        <v>0</v>
      </c>
      <c r="E340" s="341">
        <v>0</v>
      </c>
      <c r="F340" s="341">
        <v>0</v>
      </c>
      <c r="G340" s="341">
        <v>0</v>
      </c>
      <c r="H340" s="341">
        <v>0</v>
      </c>
      <c r="I340" s="341">
        <v>0</v>
      </c>
      <c r="J340" s="285">
        <f t="shared" si="11"/>
        <v>0</v>
      </c>
    </row>
    <row r="341" spans="1:10" x14ac:dyDescent="0.2">
      <c r="A341" s="329" t="s">
        <v>364</v>
      </c>
      <c r="B341" s="670" t="s">
        <v>26</v>
      </c>
      <c r="C341" s="328" t="str">
        <f t="shared" si="10"/>
        <v>38750140</v>
      </c>
      <c r="D341" s="341">
        <v>0</v>
      </c>
      <c r="E341" s="341">
        <v>0</v>
      </c>
      <c r="F341" s="341">
        <v>0</v>
      </c>
      <c r="G341" s="341">
        <v>0</v>
      </c>
      <c r="H341" s="341">
        <v>0</v>
      </c>
      <c r="I341" s="341">
        <v>0</v>
      </c>
      <c r="J341" s="285">
        <f t="shared" si="11"/>
        <v>0</v>
      </c>
    </row>
    <row r="342" spans="1:10" x14ac:dyDescent="0.2">
      <c r="A342" s="330" t="s">
        <v>365</v>
      </c>
      <c r="B342" s="669" t="s">
        <v>13</v>
      </c>
      <c r="C342" s="328" t="str">
        <f t="shared" si="10"/>
        <v>38850001</v>
      </c>
      <c r="D342" s="341">
        <v>0</v>
      </c>
      <c r="E342" s="341">
        <v>0</v>
      </c>
      <c r="F342" s="341">
        <v>0</v>
      </c>
      <c r="G342" s="341">
        <v>0</v>
      </c>
      <c r="H342" s="341">
        <v>0</v>
      </c>
      <c r="I342" s="341">
        <v>0</v>
      </c>
      <c r="J342" s="285">
        <f t="shared" si="11"/>
        <v>0</v>
      </c>
    </row>
    <row r="343" spans="1:10" x14ac:dyDescent="0.2">
      <c r="A343" s="329" t="s">
        <v>366</v>
      </c>
      <c r="B343" s="670" t="s">
        <v>129</v>
      </c>
      <c r="C343" s="328" t="str">
        <f t="shared" si="10"/>
        <v>39000044</v>
      </c>
      <c r="D343" s="341">
        <v>0</v>
      </c>
      <c r="E343" s="341">
        <v>0</v>
      </c>
      <c r="F343" s="341">
        <v>0</v>
      </c>
      <c r="G343" s="341">
        <v>0</v>
      </c>
      <c r="H343" s="341">
        <v>0</v>
      </c>
      <c r="I343" s="341">
        <v>0</v>
      </c>
      <c r="J343" s="285">
        <f t="shared" si="11"/>
        <v>0</v>
      </c>
    </row>
    <row r="344" spans="1:10" x14ac:dyDescent="0.2">
      <c r="A344" s="329" t="s">
        <v>366</v>
      </c>
      <c r="B344" s="670" t="s">
        <v>367</v>
      </c>
      <c r="C344" s="328" t="str">
        <f t="shared" si="10"/>
        <v>39000115</v>
      </c>
      <c r="D344" s="341">
        <v>0</v>
      </c>
      <c r="E344" s="341">
        <v>0</v>
      </c>
      <c r="F344" s="341">
        <v>0</v>
      </c>
      <c r="G344" s="341">
        <v>0</v>
      </c>
      <c r="H344" s="341">
        <v>0</v>
      </c>
      <c r="I344" s="341">
        <v>0</v>
      </c>
      <c r="J344" s="285">
        <f t="shared" si="11"/>
        <v>0</v>
      </c>
    </row>
    <row r="345" spans="1:10" x14ac:dyDescent="0.2">
      <c r="A345" s="329" t="s">
        <v>366</v>
      </c>
      <c r="B345" s="670" t="s">
        <v>205</v>
      </c>
      <c r="C345" s="328" t="str">
        <f t="shared" si="10"/>
        <v>39000421</v>
      </c>
      <c r="D345" s="341">
        <v>0</v>
      </c>
      <c r="E345" s="341">
        <v>0</v>
      </c>
      <c r="F345" s="341">
        <v>0</v>
      </c>
      <c r="G345" s="341">
        <v>0</v>
      </c>
      <c r="H345" s="341">
        <v>0</v>
      </c>
      <c r="I345" s="341">
        <v>0</v>
      </c>
      <c r="J345" s="285">
        <f t="shared" si="11"/>
        <v>0</v>
      </c>
    </row>
    <row r="346" spans="1:10" x14ac:dyDescent="0.2">
      <c r="A346" s="329" t="s">
        <v>366</v>
      </c>
      <c r="B346" s="670" t="s">
        <v>63</v>
      </c>
      <c r="C346" s="328" t="str">
        <f t="shared" si="10"/>
        <v>39000890</v>
      </c>
      <c r="D346" s="341">
        <v>0</v>
      </c>
      <c r="E346" s="341">
        <v>0</v>
      </c>
      <c r="F346" s="341">
        <v>0</v>
      </c>
      <c r="G346" s="341">
        <v>0</v>
      </c>
      <c r="H346" s="341">
        <v>0</v>
      </c>
      <c r="I346" s="341">
        <v>0</v>
      </c>
      <c r="J346" s="285">
        <f t="shared" si="11"/>
        <v>0</v>
      </c>
    </row>
    <row r="347" spans="1:10" x14ac:dyDescent="0.2">
      <c r="A347" s="329" t="s">
        <v>366</v>
      </c>
      <c r="B347" s="670" t="s">
        <v>315</v>
      </c>
      <c r="C347" s="328" t="str">
        <f t="shared" si="10"/>
        <v>39003046</v>
      </c>
      <c r="D347" s="341">
        <v>0</v>
      </c>
      <c r="E347" s="341">
        <v>0</v>
      </c>
      <c r="F347" s="341">
        <v>0</v>
      </c>
      <c r="G347" s="341">
        <v>0</v>
      </c>
      <c r="H347" s="341">
        <v>0</v>
      </c>
      <c r="I347" s="341">
        <v>0</v>
      </c>
      <c r="J347" s="285">
        <f t="shared" si="11"/>
        <v>0</v>
      </c>
    </row>
    <row r="348" spans="1:10" x14ac:dyDescent="0.2">
      <c r="A348" s="329" t="s">
        <v>366</v>
      </c>
      <c r="B348" s="670" t="s">
        <v>139</v>
      </c>
      <c r="C348" s="328" t="str">
        <f t="shared" si="10"/>
        <v>39003228</v>
      </c>
      <c r="D348" s="341">
        <v>0</v>
      </c>
      <c r="E348" s="341">
        <v>0</v>
      </c>
      <c r="F348" s="341">
        <v>0</v>
      </c>
      <c r="G348" s="341">
        <v>0</v>
      </c>
      <c r="H348" s="341">
        <v>0</v>
      </c>
      <c r="I348" s="341">
        <v>0</v>
      </c>
      <c r="J348" s="285">
        <f t="shared" si="11"/>
        <v>0</v>
      </c>
    </row>
    <row r="349" spans="1:10" x14ac:dyDescent="0.2">
      <c r="A349" s="329" t="s">
        <v>366</v>
      </c>
      <c r="B349" s="670" t="s">
        <v>258</v>
      </c>
      <c r="C349" s="328" t="str">
        <f t="shared" si="10"/>
        <v>39003237</v>
      </c>
      <c r="D349" s="341">
        <v>0</v>
      </c>
      <c r="E349" s="341">
        <v>0</v>
      </c>
      <c r="F349" s="341">
        <v>0</v>
      </c>
      <c r="G349" s="341">
        <v>0</v>
      </c>
      <c r="H349" s="341">
        <v>0</v>
      </c>
      <c r="I349" s="341">
        <v>0</v>
      </c>
      <c r="J349" s="285">
        <f t="shared" si="11"/>
        <v>0</v>
      </c>
    </row>
    <row r="350" spans="1:10" x14ac:dyDescent="0.2">
      <c r="A350" s="329" t="s">
        <v>368</v>
      </c>
      <c r="B350" s="670" t="s">
        <v>369</v>
      </c>
      <c r="C350" s="328" t="str">
        <f t="shared" si="10"/>
        <v>39300106</v>
      </c>
      <c r="D350" s="341">
        <v>0</v>
      </c>
      <c r="E350" s="341">
        <v>0</v>
      </c>
      <c r="F350" s="341">
        <v>0</v>
      </c>
      <c r="G350" s="341">
        <v>0</v>
      </c>
      <c r="H350" s="341">
        <v>0</v>
      </c>
      <c r="I350" s="341">
        <v>0</v>
      </c>
      <c r="J350" s="285">
        <f t="shared" si="11"/>
        <v>0</v>
      </c>
    </row>
    <row r="351" spans="1:10" x14ac:dyDescent="0.2">
      <c r="A351" s="329" t="s">
        <v>368</v>
      </c>
      <c r="B351" s="670" t="s">
        <v>304</v>
      </c>
      <c r="C351" s="328" t="str">
        <f t="shared" si="10"/>
        <v>39303340</v>
      </c>
      <c r="D351" s="341">
        <v>0</v>
      </c>
      <c r="E351" s="341">
        <v>0</v>
      </c>
      <c r="F351" s="341">
        <v>0</v>
      </c>
      <c r="G351" s="341">
        <v>0</v>
      </c>
      <c r="H351" s="341">
        <v>0</v>
      </c>
      <c r="I351" s="341">
        <v>0</v>
      </c>
      <c r="J351" s="285">
        <f t="shared" si="11"/>
        <v>0</v>
      </c>
    </row>
    <row r="352" spans="1:10" x14ac:dyDescent="0.2">
      <c r="A352" s="330" t="s">
        <v>368</v>
      </c>
      <c r="B352" s="669" t="s">
        <v>13</v>
      </c>
      <c r="C352" s="328" t="str">
        <f t="shared" si="10"/>
        <v>39300001</v>
      </c>
      <c r="D352" s="341">
        <v>0</v>
      </c>
      <c r="E352" s="341">
        <v>0</v>
      </c>
      <c r="F352" s="341">
        <v>0</v>
      </c>
      <c r="G352" s="341">
        <v>0</v>
      </c>
      <c r="H352" s="341">
        <v>0</v>
      </c>
      <c r="I352" s="341">
        <v>0</v>
      </c>
      <c r="J352" s="285">
        <f t="shared" si="11"/>
        <v>0</v>
      </c>
    </row>
    <row r="353" spans="1:10" x14ac:dyDescent="0.2">
      <c r="A353" s="330" t="s">
        <v>370</v>
      </c>
      <c r="B353" s="669" t="s">
        <v>13</v>
      </c>
      <c r="C353" s="328" t="str">
        <f t="shared" si="10"/>
        <v>39400001</v>
      </c>
      <c r="D353" s="341">
        <v>0</v>
      </c>
      <c r="E353" s="341">
        <v>0</v>
      </c>
      <c r="F353" s="341">
        <v>0</v>
      </c>
      <c r="G353" s="341">
        <v>0</v>
      </c>
      <c r="H353" s="341">
        <v>0</v>
      </c>
      <c r="I353" s="341">
        <v>0</v>
      </c>
      <c r="J353" s="285">
        <f t="shared" si="11"/>
        <v>0</v>
      </c>
    </row>
    <row r="354" spans="1:10" x14ac:dyDescent="0.2">
      <c r="A354" s="330" t="s">
        <v>370</v>
      </c>
      <c r="B354" s="669" t="s">
        <v>325</v>
      </c>
      <c r="C354" s="328" t="str">
        <f t="shared" si="10"/>
        <v>39400193</v>
      </c>
      <c r="D354" s="341">
        <v>0</v>
      </c>
      <c r="E354" s="341">
        <v>0</v>
      </c>
      <c r="F354" s="341">
        <v>0</v>
      </c>
      <c r="G354" s="341">
        <v>0</v>
      </c>
      <c r="H354" s="341">
        <v>0</v>
      </c>
      <c r="I354" s="341">
        <v>0</v>
      </c>
      <c r="J354" s="285">
        <f t="shared" si="11"/>
        <v>0</v>
      </c>
    </row>
    <row r="355" spans="1:10" x14ac:dyDescent="0.2">
      <c r="A355" s="330" t="s">
        <v>370</v>
      </c>
      <c r="B355" s="669" t="s">
        <v>371</v>
      </c>
      <c r="C355" s="328" t="str">
        <f t="shared" si="10"/>
        <v>39400306</v>
      </c>
      <c r="D355" s="341">
        <v>0</v>
      </c>
      <c r="E355" s="341">
        <v>0</v>
      </c>
      <c r="F355" s="341">
        <v>0</v>
      </c>
      <c r="G355" s="341">
        <v>0</v>
      </c>
      <c r="H355" s="341">
        <v>0</v>
      </c>
      <c r="I355" s="341">
        <v>0</v>
      </c>
      <c r="J355" s="285">
        <f t="shared" si="11"/>
        <v>0</v>
      </c>
    </row>
    <row r="356" spans="1:10" x14ac:dyDescent="0.2">
      <c r="A356" s="330" t="s">
        <v>370</v>
      </c>
      <c r="B356" s="669" t="s">
        <v>372</v>
      </c>
      <c r="C356" s="328" t="str">
        <f t="shared" si="10"/>
        <v>39400439</v>
      </c>
      <c r="D356" s="341">
        <v>0</v>
      </c>
      <c r="E356" s="341">
        <v>0</v>
      </c>
      <c r="F356" s="341">
        <v>0</v>
      </c>
      <c r="G356" s="341">
        <v>0</v>
      </c>
      <c r="H356" s="341">
        <v>0</v>
      </c>
      <c r="I356" s="341">
        <v>0</v>
      </c>
      <c r="J356" s="285">
        <f t="shared" si="11"/>
        <v>0</v>
      </c>
    </row>
    <row r="357" spans="1:10" x14ac:dyDescent="0.2">
      <c r="A357" s="330" t="s">
        <v>370</v>
      </c>
      <c r="B357" s="669" t="s">
        <v>373</v>
      </c>
      <c r="C357" s="328" t="str">
        <f t="shared" si="10"/>
        <v>39403058</v>
      </c>
      <c r="D357" s="341">
        <v>0</v>
      </c>
      <c r="E357" s="341">
        <v>0</v>
      </c>
      <c r="F357" s="341">
        <v>0</v>
      </c>
      <c r="G357" s="341">
        <v>0</v>
      </c>
      <c r="H357" s="341">
        <v>0</v>
      </c>
      <c r="I357" s="341">
        <v>0</v>
      </c>
      <c r="J357" s="285">
        <f t="shared" si="11"/>
        <v>0</v>
      </c>
    </row>
    <row r="358" spans="1:10" x14ac:dyDescent="0.2">
      <c r="A358" s="330" t="s">
        <v>370</v>
      </c>
      <c r="B358" s="669" t="s">
        <v>333</v>
      </c>
      <c r="C358" s="328" t="str">
        <f t="shared" si="10"/>
        <v>39403314</v>
      </c>
      <c r="D358" s="341">
        <v>0</v>
      </c>
      <c r="E358" s="341">
        <v>0</v>
      </c>
      <c r="F358" s="341">
        <v>0</v>
      </c>
      <c r="G358" s="341">
        <v>0</v>
      </c>
      <c r="H358" s="341">
        <v>0</v>
      </c>
      <c r="I358" s="341">
        <v>0</v>
      </c>
      <c r="J358" s="285">
        <f t="shared" si="11"/>
        <v>0</v>
      </c>
    </row>
    <row r="359" spans="1:10" x14ac:dyDescent="0.2">
      <c r="A359" s="330" t="s">
        <v>370</v>
      </c>
      <c r="B359" s="669" t="s">
        <v>374</v>
      </c>
      <c r="C359" s="328" t="str">
        <f t="shared" si="10"/>
        <v>39403339</v>
      </c>
      <c r="D359" s="341">
        <v>0</v>
      </c>
      <c r="E359" s="341">
        <v>0</v>
      </c>
      <c r="F359" s="341">
        <v>0</v>
      </c>
      <c r="G359" s="341">
        <v>0</v>
      </c>
      <c r="H359" s="341">
        <v>0</v>
      </c>
      <c r="I359" s="341">
        <v>0</v>
      </c>
      <c r="J359" s="285">
        <f t="shared" si="11"/>
        <v>0</v>
      </c>
    </row>
    <row r="360" spans="1:10" x14ac:dyDescent="0.2">
      <c r="A360" s="329" t="s">
        <v>375</v>
      </c>
      <c r="B360" s="670" t="s">
        <v>376</v>
      </c>
      <c r="C360" s="328" t="str">
        <f t="shared" si="10"/>
        <v>39600014</v>
      </c>
      <c r="D360" s="341">
        <v>0</v>
      </c>
      <c r="E360" s="341">
        <v>0</v>
      </c>
      <c r="F360" s="341">
        <v>0</v>
      </c>
      <c r="G360" s="341">
        <v>0</v>
      </c>
      <c r="H360" s="341">
        <v>0</v>
      </c>
      <c r="I360" s="341">
        <v>0</v>
      </c>
      <c r="J360" s="285">
        <f t="shared" si="11"/>
        <v>0</v>
      </c>
    </row>
    <row r="361" spans="1:10" x14ac:dyDescent="0.2">
      <c r="A361" s="330" t="s">
        <v>375</v>
      </c>
      <c r="B361" s="669" t="s">
        <v>377</v>
      </c>
      <c r="C361" s="328" t="str">
        <f t="shared" si="10"/>
        <v>39600557</v>
      </c>
      <c r="D361" s="341">
        <v>0</v>
      </c>
      <c r="E361" s="341">
        <v>0</v>
      </c>
      <c r="F361" s="341">
        <v>0</v>
      </c>
      <c r="G361" s="341">
        <v>0</v>
      </c>
      <c r="H361" s="341">
        <v>0</v>
      </c>
      <c r="I361" s="341">
        <v>0</v>
      </c>
      <c r="J361" s="285">
        <f t="shared" si="11"/>
        <v>0</v>
      </c>
    </row>
    <row r="362" spans="1:10" x14ac:dyDescent="0.2">
      <c r="A362" s="329" t="s">
        <v>375</v>
      </c>
      <c r="B362" s="670" t="s">
        <v>378</v>
      </c>
      <c r="C362" s="328" t="str">
        <f t="shared" si="10"/>
        <v>39603084</v>
      </c>
      <c r="D362" s="341">
        <v>0</v>
      </c>
      <c r="E362" s="341">
        <v>0</v>
      </c>
      <c r="F362" s="341">
        <v>0</v>
      </c>
      <c r="G362" s="341">
        <v>0</v>
      </c>
      <c r="H362" s="341">
        <v>0</v>
      </c>
      <c r="I362" s="341">
        <v>0</v>
      </c>
      <c r="J362" s="285">
        <f t="shared" si="11"/>
        <v>0</v>
      </c>
    </row>
    <row r="363" spans="1:10" x14ac:dyDescent="0.2">
      <c r="A363" s="330" t="s">
        <v>375</v>
      </c>
      <c r="B363" s="669" t="s">
        <v>120</v>
      </c>
      <c r="C363" s="328" t="str">
        <f t="shared" si="10"/>
        <v>3960Leases</v>
      </c>
      <c r="D363" s="341">
        <v>0</v>
      </c>
      <c r="E363" s="341">
        <v>0</v>
      </c>
      <c r="F363" s="341">
        <v>0</v>
      </c>
      <c r="G363" s="341">
        <v>0</v>
      </c>
      <c r="H363" s="341">
        <v>0</v>
      </c>
      <c r="I363" s="341">
        <v>0</v>
      </c>
      <c r="J363" s="285">
        <f t="shared" si="11"/>
        <v>0</v>
      </c>
    </row>
    <row r="364" spans="1:10" x14ac:dyDescent="0.2">
      <c r="A364" s="336" t="s">
        <v>379</v>
      </c>
      <c r="B364" s="676" t="s">
        <v>380</v>
      </c>
      <c r="C364" s="328" t="str">
        <f t="shared" si="10"/>
        <v>39700133</v>
      </c>
      <c r="D364" s="341">
        <v>0</v>
      </c>
      <c r="E364" s="341">
        <v>0</v>
      </c>
      <c r="F364" s="341">
        <v>0</v>
      </c>
      <c r="G364" s="341">
        <v>0</v>
      </c>
      <c r="H364" s="341">
        <v>0</v>
      </c>
      <c r="I364" s="341">
        <v>0</v>
      </c>
      <c r="J364" s="285">
        <f t="shared" si="11"/>
        <v>0</v>
      </c>
    </row>
    <row r="365" spans="1:10" x14ac:dyDescent="0.2">
      <c r="A365" s="329" t="s">
        <v>381</v>
      </c>
      <c r="B365" s="670" t="s">
        <v>13</v>
      </c>
      <c r="C365" s="328" t="str">
        <f t="shared" si="10"/>
        <v>39800001</v>
      </c>
      <c r="D365" s="341">
        <v>0</v>
      </c>
      <c r="E365" s="341">
        <v>0</v>
      </c>
      <c r="F365" s="341">
        <v>0</v>
      </c>
      <c r="G365" s="341">
        <v>0</v>
      </c>
      <c r="H365" s="341">
        <v>0</v>
      </c>
      <c r="I365" s="341">
        <v>0</v>
      </c>
      <c r="J365" s="285">
        <f t="shared" si="11"/>
        <v>0</v>
      </c>
    </row>
    <row r="366" spans="1:10" x14ac:dyDescent="0.2">
      <c r="A366" s="330" t="s">
        <v>381</v>
      </c>
      <c r="B366" s="669" t="s">
        <v>129</v>
      </c>
      <c r="C366" s="328" t="str">
        <f t="shared" si="10"/>
        <v>39800044</v>
      </c>
      <c r="D366" s="341">
        <v>0</v>
      </c>
      <c r="E366" s="341">
        <v>0</v>
      </c>
      <c r="F366" s="341">
        <v>0</v>
      </c>
      <c r="G366" s="341">
        <v>0</v>
      </c>
      <c r="H366" s="341">
        <v>0</v>
      </c>
      <c r="I366" s="341">
        <v>0</v>
      </c>
      <c r="J366" s="285">
        <f t="shared" si="11"/>
        <v>0</v>
      </c>
    </row>
    <row r="367" spans="1:10" x14ac:dyDescent="0.2">
      <c r="A367" s="330" t="s">
        <v>382</v>
      </c>
      <c r="B367" s="669" t="s">
        <v>13</v>
      </c>
      <c r="C367" s="328" t="str">
        <f t="shared" si="10"/>
        <v>41000001</v>
      </c>
      <c r="D367" s="341">
        <v>0</v>
      </c>
      <c r="E367" s="341">
        <v>0</v>
      </c>
      <c r="F367" s="341">
        <v>0</v>
      </c>
      <c r="G367" s="341">
        <v>0</v>
      </c>
      <c r="H367" s="341">
        <v>0</v>
      </c>
      <c r="I367" s="341">
        <v>0</v>
      </c>
      <c r="J367" s="285">
        <f t="shared" si="11"/>
        <v>0</v>
      </c>
    </row>
    <row r="368" spans="1:10" x14ac:dyDescent="0.2">
      <c r="A368" s="329" t="s">
        <v>382</v>
      </c>
      <c r="B368" s="670" t="s">
        <v>63</v>
      </c>
      <c r="C368" s="328" t="str">
        <f t="shared" si="10"/>
        <v>41000890</v>
      </c>
      <c r="D368" s="341">
        <v>0</v>
      </c>
      <c r="E368" s="341">
        <v>0</v>
      </c>
      <c r="F368" s="341">
        <v>0</v>
      </c>
      <c r="G368" s="341">
        <v>0</v>
      </c>
      <c r="H368" s="341">
        <v>0</v>
      </c>
      <c r="I368" s="341">
        <v>0</v>
      </c>
      <c r="J368" s="285">
        <f t="shared" si="11"/>
        <v>0</v>
      </c>
    </row>
    <row r="369" spans="1:10" x14ac:dyDescent="0.2">
      <c r="A369" s="329" t="s">
        <v>383</v>
      </c>
      <c r="B369" s="670" t="s">
        <v>13</v>
      </c>
      <c r="C369" s="328" t="str">
        <f t="shared" si="10"/>
        <v>41200001</v>
      </c>
      <c r="D369" s="341">
        <v>0</v>
      </c>
      <c r="E369" s="341">
        <v>0</v>
      </c>
      <c r="F369" s="341">
        <v>0</v>
      </c>
      <c r="G369" s="341">
        <v>0</v>
      </c>
      <c r="H369" s="341">
        <v>0</v>
      </c>
      <c r="I369" s="341">
        <v>0</v>
      </c>
      <c r="J369" s="285">
        <f t="shared" si="11"/>
        <v>0</v>
      </c>
    </row>
    <row r="370" spans="1:10" x14ac:dyDescent="0.2">
      <c r="A370" s="330" t="s">
        <v>384</v>
      </c>
      <c r="B370" s="669" t="s">
        <v>13</v>
      </c>
      <c r="C370" s="328" t="str">
        <f t="shared" si="10"/>
        <v>41400001</v>
      </c>
      <c r="D370" s="341">
        <v>0</v>
      </c>
      <c r="E370" s="341">
        <v>0</v>
      </c>
      <c r="F370" s="341">
        <v>0</v>
      </c>
      <c r="G370" s="341">
        <v>0</v>
      </c>
      <c r="H370" s="341">
        <v>0</v>
      </c>
      <c r="I370" s="341">
        <v>0</v>
      </c>
      <c r="J370" s="285">
        <f t="shared" si="11"/>
        <v>0</v>
      </c>
    </row>
    <row r="371" spans="1:10" x14ac:dyDescent="0.2">
      <c r="A371" s="329" t="s">
        <v>384</v>
      </c>
      <c r="B371" s="670" t="s">
        <v>385</v>
      </c>
      <c r="C371" s="328" t="str">
        <f t="shared" si="10"/>
        <v>41400121</v>
      </c>
      <c r="D371" s="341">
        <v>0</v>
      </c>
      <c r="E371" s="341">
        <v>0</v>
      </c>
      <c r="F371" s="341">
        <v>0</v>
      </c>
      <c r="G371" s="341">
        <v>0</v>
      </c>
      <c r="H371" s="341">
        <v>0</v>
      </c>
      <c r="I371" s="341">
        <v>0</v>
      </c>
      <c r="J371" s="285">
        <f t="shared" si="11"/>
        <v>0</v>
      </c>
    </row>
    <row r="372" spans="1:10" x14ac:dyDescent="0.2">
      <c r="A372" s="330" t="s">
        <v>384</v>
      </c>
      <c r="B372" s="669" t="s">
        <v>386</v>
      </c>
      <c r="C372" s="328" t="str">
        <f t="shared" si="10"/>
        <v>41400143</v>
      </c>
      <c r="D372" s="341">
        <v>0</v>
      </c>
      <c r="E372" s="341">
        <v>0</v>
      </c>
      <c r="F372" s="341">
        <v>0</v>
      </c>
      <c r="G372" s="341">
        <v>0</v>
      </c>
      <c r="H372" s="341">
        <v>0</v>
      </c>
      <c r="I372" s="341">
        <v>0</v>
      </c>
      <c r="J372" s="285">
        <f t="shared" si="11"/>
        <v>0</v>
      </c>
    </row>
    <row r="373" spans="1:10" x14ac:dyDescent="0.2">
      <c r="A373" s="329" t="s">
        <v>384</v>
      </c>
      <c r="B373" s="670" t="s">
        <v>387</v>
      </c>
      <c r="C373" s="328" t="str">
        <f t="shared" si="10"/>
        <v>41400181</v>
      </c>
      <c r="D373" s="341">
        <v>0</v>
      </c>
      <c r="E373" s="341">
        <v>0</v>
      </c>
      <c r="F373" s="341">
        <v>0</v>
      </c>
      <c r="G373" s="341">
        <v>0</v>
      </c>
      <c r="H373" s="341">
        <v>0</v>
      </c>
      <c r="I373" s="341">
        <v>0</v>
      </c>
      <c r="J373" s="285">
        <f t="shared" si="11"/>
        <v>0</v>
      </c>
    </row>
    <row r="374" spans="1:10" x14ac:dyDescent="0.2">
      <c r="A374" s="330" t="s">
        <v>384</v>
      </c>
      <c r="B374" s="669" t="s">
        <v>388</v>
      </c>
      <c r="C374" s="328" t="str">
        <f t="shared" si="10"/>
        <v>41403064</v>
      </c>
      <c r="D374" s="341">
        <v>0</v>
      </c>
      <c r="E374" s="341">
        <v>0</v>
      </c>
      <c r="F374" s="341">
        <v>0</v>
      </c>
      <c r="G374" s="341">
        <v>0</v>
      </c>
      <c r="H374" s="341">
        <v>0</v>
      </c>
      <c r="I374" s="341">
        <v>0</v>
      </c>
      <c r="J374" s="285">
        <f t="shared" si="11"/>
        <v>0</v>
      </c>
    </row>
    <row r="375" spans="1:10" x14ac:dyDescent="0.2">
      <c r="A375" s="329" t="s">
        <v>384</v>
      </c>
      <c r="B375" s="670" t="s">
        <v>389</v>
      </c>
      <c r="C375" s="328" t="str">
        <f t="shared" si="10"/>
        <v>41403068</v>
      </c>
      <c r="D375" s="341">
        <v>0</v>
      </c>
      <c r="E375" s="341">
        <v>0</v>
      </c>
      <c r="F375" s="341">
        <v>0</v>
      </c>
      <c r="G375" s="341">
        <v>0</v>
      </c>
      <c r="H375" s="341">
        <v>0</v>
      </c>
      <c r="I375" s="341">
        <v>0</v>
      </c>
      <c r="J375" s="285">
        <f t="shared" si="11"/>
        <v>0</v>
      </c>
    </row>
    <row r="376" spans="1:10" x14ac:dyDescent="0.2">
      <c r="A376" s="329" t="s">
        <v>384</v>
      </c>
      <c r="B376" s="670" t="s">
        <v>118</v>
      </c>
      <c r="C376" s="328" t="str">
        <f t="shared" si="10"/>
        <v>41403085</v>
      </c>
      <c r="D376" s="341">
        <v>0</v>
      </c>
      <c r="E376" s="341">
        <v>0</v>
      </c>
      <c r="F376" s="341">
        <v>0</v>
      </c>
      <c r="G376" s="341">
        <v>0</v>
      </c>
      <c r="H376" s="341">
        <v>0</v>
      </c>
      <c r="I376" s="341">
        <v>0</v>
      </c>
      <c r="J376" s="285">
        <f t="shared" si="11"/>
        <v>0</v>
      </c>
    </row>
    <row r="377" spans="1:10" x14ac:dyDescent="0.2">
      <c r="A377" s="330" t="s">
        <v>384</v>
      </c>
      <c r="B377" s="669" t="s">
        <v>390</v>
      </c>
      <c r="C377" s="328" t="str">
        <f t="shared" si="10"/>
        <v>41408034</v>
      </c>
      <c r="D377" s="341">
        <v>0</v>
      </c>
      <c r="E377" s="341">
        <v>0</v>
      </c>
      <c r="F377" s="341">
        <v>0</v>
      </c>
      <c r="G377" s="341">
        <v>0</v>
      </c>
      <c r="H377" s="341">
        <v>0</v>
      </c>
      <c r="I377" s="341">
        <v>0</v>
      </c>
      <c r="J377" s="285">
        <f t="shared" si="11"/>
        <v>0</v>
      </c>
    </row>
    <row r="378" spans="1:10" x14ac:dyDescent="0.2">
      <c r="A378" s="329" t="s">
        <v>391</v>
      </c>
      <c r="B378" s="670" t="s">
        <v>392</v>
      </c>
      <c r="C378" s="328" t="str">
        <f t="shared" si="10"/>
        <v>41500933</v>
      </c>
      <c r="D378" s="341">
        <v>0</v>
      </c>
      <c r="E378" s="341">
        <v>0</v>
      </c>
      <c r="F378" s="341">
        <v>0</v>
      </c>
      <c r="G378" s="341">
        <v>0</v>
      </c>
      <c r="H378" s="341">
        <v>0</v>
      </c>
      <c r="I378" s="341">
        <v>0</v>
      </c>
      <c r="J378" s="285">
        <f t="shared" si="11"/>
        <v>0</v>
      </c>
    </row>
    <row r="379" spans="1:10" x14ac:dyDescent="0.2">
      <c r="A379" s="329" t="s">
        <v>393</v>
      </c>
      <c r="B379" s="670" t="s">
        <v>13</v>
      </c>
      <c r="C379" s="328" t="str">
        <f t="shared" si="10"/>
        <v>41700001</v>
      </c>
      <c r="D379" s="341">
        <v>0</v>
      </c>
      <c r="E379" s="341">
        <v>0</v>
      </c>
      <c r="F379" s="341">
        <v>0</v>
      </c>
      <c r="G379" s="341">
        <v>0</v>
      </c>
      <c r="H379" s="341">
        <v>0</v>
      </c>
      <c r="I379" s="341">
        <v>0</v>
      </c>
      <c r="J379" s="285">
        <f t="shared" si="11"/>
        <v>0</v>
      </c>
    </row>
    <row r="380" spans="1:10" x14ac:dyDescent="0.2">
      <c r="A380" s="330" t="s">
        <v>395</v>
      </c>
      <c r="B380" s="669" t="s">
        <v>396</v>
      </c>
      <c r="C380" s="328" t="str">
        <f t="shared" si="10"/>
        <v>42500638</v>
      </c>
      <c r="D380" s="341">
        <v>0</v>
      </c>
      <c r="E380" s="341">
        <v>0</v>
      </c>
      <c r="F380" s="341">
        <v>0</v>
      </c>
      <c r="G380" s="341">
        <v>0</v>
      </c>
      <c r="H380" s="341">
        <v>0</v>
      </c>
      <c r="I380" s="341">
        <v>0</v>
      </c>
      <c r="J380" s="285">
        <f t="shared" si="11"/>
        <v>0</v>
      </c>
    </row>
    <row r="381" spans="1:10" x14ac:dyDescent="0.2">
      <c r="A381" s="329" t="s">
        <v>397</v>
      </c>
      <c r="B381" s="670" t="s">
        <v>13</v>
      </c>
      <c r="C381" s="328" t="str">
        <f t="shared" si="10"/>
        <v>42600001</v>
      </c>
      <c r="D381" s="341">
        <v>0</v>
      </c>
      <c r="E381" s="341">
        <v>0</v>
      </c>
      <c r="F381" s="341">
        <v>0</v>
      </c>
      <c r="G381" s="341">
        <v>0</v>
      </c>
      <c r="H381" s="341">
        <v>0</v>
      </c>
      <c r="I381" s="341">
        <v>0</v>
      </c>
      <c r="J381" s="285">
        <f t="shared" si="11"/>
        <v>0</v>
      </c>
    </row>
    <row r="382" spans="1:10" x14ac:dyDescent="0.2">
      <c r="A382" s="330" t="s">
        <v>397</v>
      </c>
      <c r="B382" s="669" t="s">
        <v>398</v>
      </c>
      <c r="C382" s="328" t="str">
        <f t="shared" si="10"/>
        <v>42600009</v>
      </c>
      <c r="D382" s="341">
        <v>0</v>
      </c>
      <c r="E382" s="341">
        <v>0</v>
      </c>
      <c r="F382" s="341">
        <v>0</v>
      </c>
      <c r="G382" s="341">
        <v>0</v>
      </c>
      <c r="H382" s="341">
        <v>0</v>
      </c>
      <c r="I382" s="341">
        <v>0</v>
      </c>
      <c r="J382" s="285">
        <f t="shared" si="11"/>
        <v>0</v>
      </c>
    </row>
    <row r="383" spans="1:10" x14ac:dyDescent="0.2">
      <c r="A383" s="329" t="s">
        <v>397</v>
      </c>
      <c r="B383" s="670" t="s">
        <v>399</v>
      </c>
      <c r="C383" s="328" t="str">
        <f t="shared" si="10"/>
        <v>42600139</v>
      </c>
      <c r="D383" s="341">
        <v>0</v>
      </c>
      <c r="E383" s="341">
        <v>0</v>
      </c>
      <c r="F383" s="341">
        <v>0</v>
      </c>
      <c r="G383" s="341">
        <v>0</v>
      </c>
      <c r="H383" s="341">
        <v>0</v>
      </c>
      <c r="I383" s="341">
        <v>0</v>
      </c>
      <c r="J383" s="285">
        <f t="shared" si="11"/>
        <v>0</v>
      </c>
    </row>
    <row r="384" spans="1:10" x14ac:dyDescent="0.2">
      <c r="A384" s="330" t="s">
        <v>397</v>
      </c>
      <c r="B384" s="669" t="s">
        <v>400</v>
      </c>
      <c r="C384" s="328" t="str">
        <f t="shared" si="10"/>
        <v>42600243</v>
      </c>
      <c r="D384" s="341">
        <v>0</v>
      </c>
      <c r="E384" s="341">
        <v>0</v>
      </c>
      <c r="F384" s="341">
        <v>0</v>
      </c>
      <c r="G384" s="341">
        <v>0</v>
      </c>
      <c r="H384" s="341">
        <v>0</v>
      </c>
      <c r="I384" s="341">
        <v>0</v>
      </c>
      <c r="J384" s="285">
        <f t="shared" si="11"/>
        <v>0</v>
      </c>
    </row>
    <row r="385" spans="1:10" x14ac:dyDescent="0.2">
      <c r="A385" s="329" t="s">
        <v>397</v>
      </c>
      <c r="B385" s="670" t="s">
        <v>401</v>
      </c>
      <c r="C385" s="328" t="str">
        <f t="shared" si="10"/>
        <v>42600816</v>
      </c>
      <c r="D385" s="341">
        <v>0</v>
      </c>
      <c r="E385" s="341">
        <v>0</v>
      </c>
      <c r="F385" s="341">
        <v>0</v>
      </c>
      <c r="G385" s="341">
        <v>0</v>
      </c>
      <c r="H385" s="341">
        <v>0</v>
      </c>
      <c r="I385" s="341">
        <v>0</v>
      </c>
      <c r="J385" s="285">
        <f t="shared" si="11"/>
        <v>0</v>
      </c>
    </row>
    <row r="386" spans="1:10" x14ac:dyDescent="0.2">
      <c r="A386" s="329" t="s">
        <v>397</v>
      </c>
      <c r="B386" s="670" t="s">
        <v>402</v>
      </c>
      <c r="C386" s="328" t="str">
        <f t="shared" si="10"/>
        <v>42600834</v>
      </c>
      <c r="D386" s="341">
        <v>0</v>
      </c>
      <c r="E386" s="341">
        <v>0</v>
      </c>
      <c r="F386" s="341">
        <v>0</v>
      </c>
      <c r="G386" s="341">
        <v>0</v>
      </c>
      <c r="H386" s="341">
        <v>0</v>
      </c>
      <c r="I386" s="341">
        <v>0</v>
      </c>
      <c r="J386" s="285">
        <f t="shared" si="11"/>
        <v>0</v>
      </c>
    </row>
    <row r="387" spans="1:10" x14ac:dyDescent="0.2">
      <c r="A387" s="330" t="s">
        <v>397</v>
      </c>
      <c r="B387" s="669" t="s">
        <v>63</v>
      </c>
      <c r="C387" s="328" t="str">
        <f t="shared" si="10"/>
        <v>42600890</v>
      </c>
      <c r="D387" s="341">
        <v>0</v>
      </c>
      <c r="E387" s="341">
        <v>0</v>
      </c>
      <c r="F387" s="341">
        <v>0</v>
      </c>
      <c r="G387" s="341">
        <v>0</v>
      </c>
      <c r="H387" s="341">
        <v>0</v>
      </c>
      <c r="I387" s="341">
        <v>0</v>
      </c>
      <c r="J387" s="285">
        <f t="shared" si="11"/>
        <v>0</v>
      </c>
    </row>
    <row r="388" spans="1:10" x14ac:dyDescent="0.2">
      <c r="A388" s="330" t="s">
        <v>397</v>
      </c>
      <c r="B388" s="669" t="s">
        <v>403</v>
      </c>
      <c r="C388" s="328" t="str">
        <f t="shared" si="10"/>
        <v>42603019</v>
      </c>
      <c r="D388" s="341">
        <v>0</v>
      </c>
      <c r="E388" s="341">
        <v>0</v>
      </c>
      <c r="F388" s="341">
        <v>0</v>
      </c>
      <c r="G388" s="341">
        <v>0</v>
      </c>
      <c r="H388" s="341">
        <v>0</v>
      </c>
      <c r="I388" s="341">
        <v>0</v>
      </c>
      <c r="J388" s="285">
        <f t="shared" si="11"/>
        <v>0</v>
      </c>
    </row>
    <row r="389" spans="1:10" x14ac:dyDescent="0.2">
      <c r="A389" s="329" t="s">
        <v>397</v>
      </c>
      <c r="B389" s="670" t="s">
        <v>118</v>
      </c>
      <c r="C389" s="328" t="str">
        <f t="shared" si="10"/>
        <v>42603085</v>
      </c>
      <c r="D389" s="341">
        <v>0</v>
      </c>
      <c r="E389" s="341">
        <v>0</v>
      </c>
      <c r="F389" s="341">
        <v>0</v>
      </c>
      <c r="G389" s="341">
        <v>0</v>
      </c>
      <c r="H389" s="341">
        <v>0</v>
      </c>
      <c r="I389" s="341">
        <v>0</v>
      </c>
      <c r="J389" s="285">
        <f t="shared" si="11"/>
        <v>0</v>
      </c>
    </row>
    <row r="390" spans="1:10" x14ac:dyDescent="0.2">
      <c r="A390" s="330" t="s">
        <v>397</v>
      </c>
      <c r="B390" s="669" t="s">
        <v>404</v>
      </c>
      <c r="C390" s="328" t="str">
        <f t="shared" si="10"/>
        <v>42603113</v>
      </c>
      <c r="D390" s="341">
        <v>0</v>
      </c>
      <c r="E390" s="341">
        <v>0</v>
      </c>
      <c r="F390" s="341">
        <v>0</v>
      </c>
      <c r="G390" s="341">
        <v>0</v>
      </c>
      <c r="H390" s="341">
        <v>0</v>
      </c>
      <c r="I390" s="341">
        <v>0</v>
      </c>
      <c r="J390" s="285">
        <f t="shared" si="11"/>
        <v>0</v>
      </c>
    </row>
    <row r="391" spans="1:10" x14ac:dyDescent="0.2">
      <c r="A391" s="330" t="s">
        <v>405</v>
      </c>
      <c r="B391" s="669" t="s">
        <v>13</v>
      </c>
      <c r="C391" s="328" t="str">
        <f t="shared" si="10"/>
        <v>42650001</v>
      </c>
      <c r="D391" s="341">
        <v>0</v>
      </c>
      <c r="E391" s="341">
        <v>0</v>
      </c>
      <c r="F391" s="341">
        <v>0</v>
      </c>
      <c r="G391" s="341">
        <v>0</v>
      </c>
      <c r="H391" s="341">
        <v>0</v>
      </c>
      <c r="I391" s="341">
        <v>0</v>
      </c>
      <c r="J391" s="285">
        <f t="shared" si="11"/>
        <v>0</v>
      </c>
    </row>
    <row r="392" spans="1:10" x14ac:dyDescent="0.2">
      <c r="A392" s="330" t="s">
        <v>405</v>
      </c>
      <c r="B392" s="669" t="s">
        <v>406</v>
      </c>
      <c r="C392" s="328" t="str">
        <f t="shared" si="10"/>
        <v>42650007</v>
      </c>
      <c r="D392" s="341">
        <v>0</v>
      </c>
      <c r="E392" s="341">
        <v>0</v>
      </c>
      <c r="F392" s="341">
        <v>0</v>
      </c>
      <c r="G392" s="341">
        <v>0</v>
      </c>
      <c r="H392" s="341">
        <v>0</v>
      </c>
      <c r="I392" s="341">
        <v>0</v>
      </c>
      <c r="J392" s="285">
        <f t="shared" si="11"/>
        <v>0</v>
      </c>
    </row>
    <row r="393" spans="1:10" x14ac:dyDescent="0.2">
      <c r="A393" s="329" t="s">
        <v>405</v>
      </c>
      <c r="B393" s="670" t="s">
        <v>142</v>
      </c>
      <c r="C393" s="328" t="str">
        <f t="shared" ref="C393:C456" si="12">A393&amp;B393</f>
        <v>42650029</v>
      </c>
      <c r="D393" s="341">
        <v>0</v>
      </c>
      <c r="E393" s="341">
        <v>0</v>
      </c>
      <c r="F393" s="341">
        <v>0</v>
      </c>
      <c r="G393" s="341">
        <v>0</v>
      </c>
      <c r="H393" s="341">
        <v>0</v>
      </c>
      <c r="I393" s="341">
        <v>0</v>
      </c>
      <c r="J393" s="285">
        <f t="shared" si="11"/>
        <v>0</v>
      </c>
    </row>
    <row r="394" spans="1:10" x14ac:dyDescent="0.2">
      <c r="A394" s="330" t="s">
        <v>405</v>
      </c>
      <c r="B394" s="669" t="s">
        <v>129</v>
      </c>
      <c r="C394" s="328" t="str">
        <f t="shared" si="12"/>
        <v>42650044</v>
      </c>
      <c r="D394" s="341">
        <v>0</v>
      </c>
      <c r="E394" s="341">
        <v>0</v>
      </c>
      <c r="F394" s="341">
        <v>0</v>
      </c>
      <c r="G394" s="341">
        <v>0</v>
      </c>
      <c r="H394" s="341">
        <v>0</v>
      </c>
      <c r="I394" s="341">
        <v>0</v>
      </c>
      <c r="J394" s="285">
        <f t="shared" ref="J394:J457" si="13">SUM(D394:I394)</f>
        <v>0</v>
      </c>
    </row>
    <row r="395" spans="1:10" x14ac:dyDescent="0.2">
      <c r="A395" s="329" t="s">
        <v>405</v>
      </c>
      <c r="B395" s="670" t="s">
        <v>407</v>
      </c>
      <c r="C395" s="328" t="str">
        <f t="shared" si="12"/>
        <v>42650066</v>
      </c>
      <c r="D395" s="341">
        <v>0</v>
      </c>
      <c r="E395" s="341">
        <v>0</v>
      </c>
      <c r="F395" s="341">
        <v>0</v>
      </c>
      <c r="G395" s="341">
        <v>0</v>
      </c>
      <c r="H395" s="341">
        <v>0</v>
      </c>
      <c r="I395" s="341">
        <v>0</v>
      </c>
      <c r="J395" s="285">
        <f t="shared" si="13"/>
        <v>0</v>
      </c>
    </row>
    <row r="396" spans="1:10" x14ac:dyDescent="0.2">
      <c r="A396" s="329" t="s">
        <v>405</v>
      </c>
      <c r="B396" s="670" t="s">
        <v>408</v>
      </c>
      <c r="C396" s="328" t="str">
        <f t="shared" si="12"/>
        <v>42650070</v>
      </c>
      <c r="D396" s="341">
        <v>0</v>
      </c>
      <c r="E396" s="341">
        <v>0</v>
      </c>
      <c r="F396" s="341">
        <v>0</v>
      </c>
      <c r="G396" s="341">
        <v>0</v>
      </c>
      <c r="H396" s="341">
        <v>0</v>
      </c>
      <c r="I396" s="341">
        <v>0</v>
      </c>
      <c r="J396" s="285">
        <f t="shared" si="13"/>
        <v>0</v>
      </c>
    </row>
    <row r="397" spans="1:10" x14ac:dyDescent="0.2">
      <c r="A397" s="329" t="s">
        <v>405</v>
      </c>
      <c r="B397" s="670" t="s">
        <v>409</v>
      </c>
      <c r="C397" s="328" t="str">
        <f t="shared" si="12"/>
        <v>42650075</v>
      </c>
      <c r="D397" s="341">
        <v>0</v>
      </c>
      <c r="E397" s="341">
        <v>0</v>
      </c>
      <c r="F397" s="341">
        <v>0</v>
      </c>
      <c r="G397" s="341">
        <v>0</v>
      </c>
      <c r="H397" s="341">
        <v>0</v>
      </c>
      <c r="I397" s="341">
        <v>0</v>
      </c>
      <c r="J397" s="285">
        <f t="shared" si="13"/>
        <v>0</v>
      </c>
    </row>
    <row r="398" spans="1:10" x14ac:dyDescent="0.2">
      <c r="A398" s="330" t="s">
        <v>405</v>
      </c>
      <c r="B398" s="669" t="s">
        <v>410</v>
      </c>
      <c r="C398" s="328" t="str">
        <f t="shared" si="12"/>
        <v>42650076</v>
      </c>
      <c r="D398" s="341">
        <v>0</v>
      </c>
      <c r="E398" s="341">
        <v>0</v>
      </c>
      <c r="F398" s="341">
        <v>0</v>
      </c>
      <c r="G398" s="341">
        <v>0</v>
      </c>
      <c r="H398" s="341">
        <v>0</v>
      </c>
      <c r="I398" s="341">
        <v>0</v>
      </c>
      <c r="J398" s="285">
        <f t="shared" si="13"/>
        <v>0</v>
      </c>
    </row>
    <row r="399" spans="1:10" x14ac:dyDescent="0.2">
      <c r="A399" s="329" t="s">
        <v>405</v>
      </c>
      <c r="B399" s="670" t="s">
        <v>411</v>
      </c>
      <c r="C399" s="328" t="str">
        <f t="shared" si="12"/>
        <v>42650080</v>
      </c>
      <c r="D399" s="341">
        <v>0</v>
      </c>
      <c r="E399" s="341">
        <v>0</v>
      </c>
      <c r="F399" s="341">
        <v>0</v>
      </c>
      <c r="G399" s="341">
        <v>0</v>
      </c>
      <c r="H399" s="341">
        <v>0</v>
      </c>
      <c r="I399" s="341">
        <v>0</v>
      </c>
      <c r="J399" s="285">
        <f t="shared" si="13"/>
        <v>0</v>
      </c>
    </row>
    <row r="400" spans="1:10" x14ac:dyDescent="0.2">
      <c r="A400" s="330" t="s">
        <v>405</v>
      </c>
      <c r="B400" s="669" t="s">
        <v>412</v>
      </c>
      <c r="C400" s="328" t="str">
        <f t="shared" si="12"/>
        <v>42650082</v>
      </c>
      <c r="D400" s="341">
        <v>0</v>
      </c>
      <c r="E400" s="341">
        <v>0</v>
      </c>
      <c r="F400" s="341">
        <v>0</v>
      </c>
      <c r="G400" s="341">
        <v>0</v>
      </c>
      <c r="H400" s="341">
        <v>0</v>
      </c>
      <c r="I400" s="341">
        <v>0</v>
      </c>
      <c r="J400" s="285">
        <f t="shared" si="13"/>
        <v>0</v>
      </c>
    </row>
    <row r="401" spans="1:10" x14ac:dyDescent="0.2">
      <c r="A401" s="329" t="s">
        <v>405</v>
      </c>
      <c r="B401" s="670" t="s">
        <v>413</v>
      </c>
      <c r="C401" s="328" t="str">
        <f t="shared" si="12"/>
        <v>42650098</v>
      </c>
      <c r="D401" s="341">
        <v>0</v>
      </c>
      <c r="E401" s="341">
        <v>0</v>
      </c>
      <c r="F401" s="341">
        <v>0</v>
      </c>
      <c r="G401" s="341">
        <v>0</v>
      </c>
      <c r="H401" s="341">
        <v>0</v>
      </c>
      <c r="I401" s="341">
        <v>0</v>
      </c>
      <c r="J401" s="285">
        <f t="shared" si="13"/>
        <v>0</v>
      </c>
    </row>
    <row r="402" spans="1:10" x14ac:dyDescent="0.2">
      <c r="A402" s="330" t="s">
        <v>405</v>
      </c>
      <c r="B402" s="669" t="s">
        <v>414</v>
      </c>
      <c r="C402" s="328" t="str">
        <f t="shared" si="12"/>
        <v>42650099</v>
      </c>
      <c r="D402" s="341">
        <v>0</v>
      </c>
      <c r="E402" s="341">
        <v>0</v>
      </c>
      <c r="F402" s="341">
        <v>0</v>
      </c>
      <c r="G402" s="341">
        <v>0</v>
      </c>
      <c r="H402" s="341">
        <v>0</v>
      </c>
      <c r="I402" s="341">
        <v>0</v>
      </c>
      <c r="J402" s="285">
        <f t="shared" si="13"/>
        <v>0</v>
      </c>
    </row>
    <row r="403" spans="1:10" x14ac:dyDescent="0.2">
      <c r="A403" s="329" t="s">
        <v>405</v>
      </c>
      <c r="B403" s="670" t="s">
        <v>415</v>
      </c>
      <c r="C403" s="328" t="str">
        <f t="shared" si="12"/>
        <v>42650177</v>
      </c>
      <c r="D403" s="341">
        <v>0</v>
      </c>
      <c r="E403" s="341">
        <v>0</v>
      </c>
      <c r="F403" s="341">
        <v>0</v>
      </c>
      <c r="G403" s="341">
        <v>0</v>
      </c>
      <c r="H403" s="341">
        <v>0</v>
      </c>
      <c r="I403" s="341">
        <v>0</v>
      </c>
      <c r="J403" s="285">
        <f t="shared" si="13"/>
        <v>0</v>
      </c>
    </row>
    <row r="404" spans="1:10" x14ac:dyDescent="0.2">
      <c r="A404" s="330" t="s">
        <v>405</v>
      </c>
      <c r="B404" s="669" t="s">
        <v>416</v>
      </c>
      <c r="C404" s="328" t="str">
        <f t="shared" si="12"/>
        <v>42650203</v>
      </c>
      <c r="D404" s="341">
        <v>0</v>
      </c>
      <c r="E404" s="341">
        <v>0</v>
      </c>
      <c r="F404" s="341">
        <v>0</v>
      </c>
      <c r="G404" s="341">
        <v>0</v>
      </c>
      <c r="H404" s="341">
        <v>0</v>
      </c>
      <c r="I404" s="341">
        <v>0</v>
      </c>
      <c r="J404" s="285">
        <f t="shared" si="13"/>
        <v>0</v>
      </c>
    </row>
    <row r="405" spans="1:10" x14ac:dyDescent="0.2">
      <c r="A405" s="329" t="s">
        <v>405</v>
      </c>
      <c r="B405" s="670" t="s">
        <v>417</v>
      </c>
      <c r="C405" s="328" t="str">
        <f t="shared" si="12"/>
        <v>42650231</v>
      </c>
      <c r="D405" s="341">
        <v>0</v>
      </c>
      <c r="E405" s="341">
        <v>0</v>
      </c>
      <c r="F405" s="341">
        <v>0</v>
      </c>
      <c r="G405" s="341">
        <v>0</v>
      </c>
      <c r="H405" s="341">
        <v>0</v>
      </c>
      <c r="I405" s="341">
        <v>0</v>
      </c>
      <c r="J405" s="285">
        <f t="shared" si="13"/>
        <v>0</v>
      </c>
    </row>
    <row r="406" spans="1:10" x14ac:dyDescent="0.2">
      <c r="A406" s="330" t="s">
        <v>405</v>
      </c>
      <c r="B406" s="669" t="s">
        <v>418</v>
      </c>
      <c r="C406" s="328" t="str">
        <f t="shared" si="12"/>
        <v>42650234</v>
      </c>
      <c r="D406" s="341">
        <v>0</v>
      </c>
      <c r="E406" s="341">
        <v>0</v>
      </c>
      <c r="F406" s="341">
        <v>0</v>
      </c>
      <c r="G406" s="341">
        <v>0</v>
      </c>
      <c r="H406" s="341">
        <v>0</v>
      </c>
      <c r="I406" s="341">
        <v>0</v>
      </c>
      <c r="J406" s="285">
        <f t="shared" si="13"/>
        <v>0</v>
      </c>
    </row>
    <row r="407" spans="1:10" x14ac:dyDescent="0.2">
      <c r="A407" s="329" t="s">
        <v>405</v>
      </c>
      <c r="B407" s="670" t="s">
        <v>419</v>
      </c>
      <c r="C407" s="328" t="str">
        <f t="shared" si="12"/>
        <v>42650236</v>
      </c>
      <c r="D407" s="341">
        <v>0</v>
      </c>
      <c r="E407" s="341">
        <v>0</v>
      </c>
      <c r="F407" s="341">
        <v>0</v>
      </c>
      <c r="G407" s="341">
        <v>0</v>
      </c>
      <c r="H407" s="341">
        <v>0</v>
      </c>
      <c r="I407" s="341">
        <v>0</v>
      </c>
      <c r="J407" s="285">
        <f t="shared" si="13"/>
        <v>0</v>
      </c>
    </row>
    <row r="408" spans="1:10" x14ac:dyDescent="0.2">
      <c r="A408" s="330" t="s">
        <v>405</v>
      </c>
      <c r="B408" s="669" t="s">
        <v>420</v>
      </c>
      <c r="C408" s="328" t="str">
        <f t="shared" si="12"/>
        <v>42650272</v>
      </c>
      <c r="D408" s="341">
        <v>0</v>
      </c>
      <c r="E408" s="341">
        <v>0</v>
      </c>
      <c r="F408" s="341">
        <v>0</v>
      </c>
      <c r="G408" s="341">
        <v>0</v>
      </c>
      <c r="H408" s="341">
        <v>0</v>
      </c>
      <c r="I408" s="341">
        <v>0</v>
      </c>
      <c r="J408" s="285">
        <f t="shared" si="13"/>
        <v>0</v>
      </c>
    </row>
    <row r="409" spans="1:10" x14ac:dyDescent="0.2">
      <c r="A409" s="329" t="s">
        <v>405</v>
      </c>
      <c r="B409" s="670" t="s">
        <v>152</v>
      </c>
      <c r="C409" s="328" t="str">
        <f t="shared" si="12"/>
        <v>42650367</v>
      </c>
      <c r="D409" s="341">
        <v>0</v>
      </c>
      <c r="E409" s="341">
        <v>0</v>
      </c>
      <c r="F409" s="341">
        <v>0</v>
      </c>
      <c r="G409" s="341">
        <v>0</v>
      </c>
      <c r="H409" s="341">
        <v>0</v>
      </c>
      <c r="I409" s="341">
        <v>0</v>
      </c>
      <c r="J409" s="285">
        <f t="shared" si="13"/>
        <v>0</v>
      </c>
    </row>
    <row r="410" spans="1:10" x14ac:dyDescent="0.2">
      <c r="A410" s="330" t="s">
        <v>405</v>
      </c>
      <c r="B410" s="669" t="s">
        <v>377</v>
      </c>
      <c r="C410" s="328" t="str">
        <f t="shared" si="12"/>
        <v>42650557</v>
      </c>
      <c r="D410" s="341">
        <v>0</v>
      </c>
      <c r="E410" s="341">
        <v>0</v>
      </c>
      <c r="F410" s="341">
        <v>0</v>
      </c>
      <c r="G410" s="341">
        <v>0</v>
      </c>
      <c r="H410" s="341">
        <v>0</v>
      </c>
      <c r="I410" s="341">
        <v>0</v>
      </c>
      <c r="J410" s="285">
        <f t="shared" si="13"/>
        <v>0</v>
      </c>
    </row>
    <row r="411" spans="1:10" x14ac:dyDescent="0.2">
      <c r="A411" s="329" t="s">
        <v>405</v>
      </c>
      <c r="B411" s="670" t="s">
        <v>421</v>
      </c>
      <c r="C411" s="328" t="str">
        <f t="shared" si="12"/>
        <v>42650589</v>
      </c>
      <c r="D411" s="341">
        <v>0</v>
      </c>
      <c r="E411" s="341">
        <v>0</v>
      </c>
      <c r="F411" s="341">
        <v>0</v>
      </c>
      <c r="G411" s="341">
        <v>0</v>
      </c>
      <c r="H411" s="341">
        <v>0</v>
      </c>
      <c r="I411" s="341">
        <v>0</v>
      </c>
      <c r="J411" s="285">
        <f t="shared" si="13"/>
        <v>0</v>
      </c>
    </row>
    <row r="412" spans="1:10" x14ac:dyDescent="0.2">
      <c r="A412" s="330" t="s">
        <v>405</v>
      </c>
      <c r="B412" s="669" t="s">
        <v>63</v>
      </c>
      <c r="C412" s="328" t="str">
        <f t="shared" si="12"/>
        <v>42650890</v>
      </c>
      <c r="D412" s="341">
        <v>0</v>
      </c>
      <c r="E412" s="341">
        <v>0</v>
      </c>
      <c r="F412" s="341">
        <v>0</v>
      </c>
      <c r="G412" s="341">
        <v>0</v>
      </c>
      <c r="H412" s="341">
        <v>0</v>
      </c>
      <c r="I412" s="341">
        <v>0</v>
      </c>
      <c r="J412" s="285">
        <f t="shared" si="13"/>
        <v>0</v>
      </c>
    </row>
    <row r="413" spans="1:10" x14ac:dyDescent="0.2">
      <c r="A413" s="329" t="s">
        <v>405</v>
      </c>
      <c r="B413" s="670" t="s">
        <v>422</v>
      </c>
      <c r="C413" s="328" t="str">
        <f t="shared" si="12"/>
        <v>42653018</v>
      </c>
      <c r="D413" s="341">
        <v>0</v>
      </c>
      <c r="E413" s="341">
        <v>0</v>
      </c>
      <c r="F413" s="341">
        <v>0</v>
      </c>
      <c r="G413" s="341">
        <v>0</v>
      </c>
      <c r="H413" s="341">
        <v>0</v>
      </c>
      <c r="I413" s="341">
        <v>0</v>
      </c>
      <c r="J413" s="285">
        <f t="shared" si="13"/>
        <v>0</v>
      </c>
    </row>
    <row r="414" spans="1:10" x14ac:dyDescent="0.2">
      <c r="A414" s="330" t="s">
        <v>405</v>
      </c>
      <c r="B414" s="669" t="s">
        <v>423</v>
      </c>
      <c r="C414" s="328" t="str">
        <f t="shared" si="12"/>
        <v>42653080</v>
      </c>
      <c r="D414" s="341">
        <v>0</v>
      </c>
      <c r="E414" s="341">
        <v>0</v>
      </c>
      <c r="F414" s="341">
        <v>0</v>
      </c>
      <c r="G414" s="341">
        <v>0</v>
      </c>
      <c r="H414" s="341">
        <v>0</v>
      </c>
      <c r="I414" s="341">
        <v>0</v>
      </c>
      <c r="J414" s="285">
        <f t="shared" si="13"/>
        <v>0</v>
      </c>
    </row>
    <row r="415" spans="1:10" x14ac:dyDescent="0.2">
      <c r="A415" s="329" t="s">
        <v>405</v>
      </c>
      <c r="B415" s="670" t="s">
        <v>424</v>
      </c>
      <c r="C415" s="328" t="str">
        <f t="shared" si="12"/>
        <v>42653081</v>
      </c>
      <c r="D415" s="341">
        <v>0</v>
      </c>
      <c r="E415" s="341">
        <v>0</v>
      </c>
      <c r="F415" s="341">
        <v>0</v>
      </c>
      <c r="G415" s="341">
        <v>0</v>
      </c>
      <c r="H415" s="341">
        <v>0</v>
      </c>
      <c r="I415" s="341">
        <v>0</v>
      </c>
      <c r="J415" s="285">
        <f t="shared" si="13"/>
        <v>0</v>
      </c>
    </row>
    <row r="416" spans="1:10" x14ac:dyDescent="0.2">
      <c r="A416" s="330" t="s">
        <v>405</v>
      </c>
      <c r="B416" s="669" t="s">
        <v>425</v>
      </c>
      <c r="C416" s="328" t="str">
        <f t="shared" si="12"/>
        <v>42653098</v>
      </c>
      <c r="D416" s="341">
        <v>0</v>
      </c>
      <c r="E416" s="341">
        <v>0</v>
      </c>
      <c r="F416" s="341">
        <v>0</v>
      </c>
      <c r="G416" s="341">
        <v>0</v>
      </c>
      <c r="H416" s="341">
        <v>0</v>
      </c>
      <c r="I416" s="341">
        <v>0</v>
      </c>
      <c r="J416" s="285">
        <f t="shared" si="13"/>
        <v>0</v>
      </c>
    </row>
    <row r="417" spans="1:10" x14ac:dyDescent="0.2">
      <c r="A417" s="329" t="s">
        <v>405</v>
      </c>
      <c r="B417" s="670" t="s">
        <v>426</v>
      </c>
      <c r="C417" s="328" t="str">
        <f t="shared" si="12"/>
        <v>42653114</v>
      </c>
      <c r="D417" s="341">
        <v>0</v>
      </c>
      <c r="E417" s="341">
        <v>0</v>
      </c>
      <c r="F417" s="341">
        <v>0</v>
      </c>
      <c r="G417" s="341">
        <v>0</v>
      </c>
      <c r="H417" s="341">
        <v>0</v>
      </c>
      <c r="I417" s="341">
        <v>0</v>
      </c>
      <c r="J417" s="285">
        <f t="shared" si="13"/>
        <v>0</v>
      </c>
    </row>
    <row r="418" spans="1:10" x14ac:dyDescent="0.2">
      <c r="A418" s="329" t="s">
        <v>405</v>
      </c>
      <c r="B418" s="670" t="s">
        <v>189</v>
      </c>
      <c r="C418" s="328" t="str">
        <f t="shared" si="12"/>
        <v>42653288</v>
      </c>
      <c r="D418" s="341">
        <v>0</v>
      </c>
      <c r="E418" s="341">
        <v>0</v>
      </c>
      <c r="F418" s="341">
        <v>0</v>
      </c>
      <c r="G418" s="341">
        <v>0</v>
      </c>
      <c r="H418" s="341">
        <v>0</v>
      </c>
      <c r="I418" s="341">
        <v>0</v>
      </c>
      <c r="J418" s="285">
        <f t="shared" si="13"/>
        <v>0</v>
      </c>
    </row>
    <row r="419" spans="1:10" x14ac:dyDescent="0.2">
      <c r="A419" s="330" t="s">
        <v>405</v>
      </c>
      <c r="B419" s="669" t="s">
        <v>427</v>
      </c>
      <c r="C419" s="328" t="str">
        <f t="shared" si="12"/>
        <v>42653307</v>
      </c>
      <c r="D419" s="341">
        <v>0</v>
      </c>
      <c r="E419" s="341">
        <v>0</v>
      </c>
      <c r="F419" s="341">
        <v>0</v>
      </c>
      <c r="G419" s="341">
        <v>0</v>
      </c>
      <c r="H419" s="341">
        <v>0</v>
      </c>
      <c r="I419" s="341">
        <v>0</v>
      </c>
      <c r="J419" s="285">
        <f t="shared" si="13"/>
        <v>0</v>
      </c>
    </row>
    <row r="420" spans="1:10" x14ac:dyDescent="0.2">
      <c r="A420" s="330" t="s">
        <v>405</v>
      </c>
      <c r="B420" s="669" t="s">
        <v>428</v>
      </c>
      <c r="C420" s="328" t="str">
        <f t="shared" si="12"/>
        <v>42653308</v>
      </c>
      <c r="D420" s="341">
        <v>0</v>
      </c>
      <c r="E420" s="341">
        <v>0</v>
      </c>
      <c r="F420" s="341">
        <v>0</v>
      </c>
      <c r="G420" s="341">
        <v>0</v>
      </c>
      <c r="H420" s="341">
        <v>0</v>
      </c>
      <c r="I420" s="341">
        <v>0</v>
      </c>
      <c r="J420" s="285">
        <f t="shared" si="13"/>
        <v>0</v>
      </c>
    </row>
    <row r="421" spans="1:10" x14ac:dyDescent="0.2">
      <c r="A421" s="329" t="s">
        <v>405</v>
      </c>
      <c r="B421" s="670" t="s">
        <v>429</v>
      </c>
      <c r="C421" s="328" t="str">
        <f t="shared" si="12"/>
        <v>42653318</v>
      </c>
      <c r="D421" s="341">
        <v>0</v>
      </c>
      <c r="E421" s="341">
        <v>0</v>
      </c>
      <c r="F421" s="341">
        <v>0</v>
      </c>
      <c r="G421" s="341">
        <v>0</v>
      </c>
      <c r="H421" s="341">
        <v>0</v>
      </c>
      <c r="I421" s="341">
        <v>0</v>
      </c>
      <c r="J421" s="285">
        <f t="shared" si="13"/>
        <v>0</v>
      </c>
    </row>
    <row r="422" spans="1:10" x14ac:dyDescent="0.2">
      <c r="A422" s="329" t="s">
        <v>405</v>
      </c>
      <c r="B422" s="670" t="s">
        <v>430</v>
      </c>
      <c r="C422" s="328" t="str">
        <f t="shared" si="12"/>
        <v>42653322</v>
      </c>
      <c r="D422" s="341">
        <v>0</v>
      </c>
      <c r="E422" s="341">
        <v>0</v>
      </c>
      <c r="F422" s="341">
        <v>0</v>
      </c>
      <c r="G422" s="341">
        <v>0</v>
      </c>
      <c r="H422" s="341">
        <v>0</v>
      </c>
      <c r="I422" s="341">
        <v>0</v>
      </c>
      <c r="J422" s="285">
        <f t="shared" si="13"/>
        <v>0</v>
      </c>
    </row>
    <row r="423" spans="1:10" x14ac:dyDescent="0.2">
      <c r="A423" s="330" t="s">
        <v>405</v>
      </c>
      <c r="B423" s="669" t="s">
        <v>431</v>
      </c>
      <c r="C423" s="328" t="str">
        <f t="shared" si="12"/>
        <v>42653350</v>
      </c>
      <c r="D423" s="341">
        <v>0</v>
      </c>
      <c r="E423" s="341">
        <v>0</v>
      </c>
      <c r="F423" s="341">
        <v>0</v>
      </c>
      <c r="G423" s="341">
        <v>0</v>
      </c>
      <c r="H423" s="341">
        <v>0</v>
      </c>
      <c r="I423" s="341">
        <v>0</v>
      </c>
      <c r="J423" s="285">
        <f t="shared" si="13"/>
        <v>0</v>
      </c>
    </row>
    <row r="424" spans="1:10" x14ac:dyDescent="0.2">
      <c r="A424" s="329" t="s">
        <v>405</v>
      </c>
      <c r="B424" s="670" t="s">
        <v>120</v>
      </c>
      <c r="C424" s="328" t="str">
        <f t="shared" si="12"/>
        <v>4265Leases</v>
      </c>
      <c r="D424" s="341">
        <v>0</v>
      </c>
      <c r="E424" s="341">
        <v>0</v>
      </c>
      <c r="F424" s="341">
        <v>0</v>
      </c>
      <c r="G424" s="341">
        <v>0</v>
      </c>
      <c r="H424" s="341">
        <v>0</v>
      </c>
      <c r="I424" s="341">
        <v>0</v>
      </c>
      <c r="J424" s="285">
        <f t="shared" si="13"/>
        <v>0</v>
      </c>
    </row>
    <row r="425" spans="1:10" x14ac:dyDescent="0.2">
      <c r="A425" s="330" t="s">
        <v>432</v>
      </c>
      <c r="B425" s="669" t="s">
        <v>13</v>
      </c>
      <c r="C425" s="328" t="str">
        <f t="shared" si="12"/>
        <v>43000001</v>
      </c>
      <c r="D425" s="341">
        <v>0</v>
      </c>
      <c r="E425" s="341">
        <v>0</v>
      </c>
      <c r="F425" s="341">
        <v>0</v>
      </c>
      <c r="G425" s="341">
        <v>0</v>
      </c>
      <c r="H425" s="341">
        <v>0</v>
      </c>
      <c r="I425" s="341">
        <v>0</v>
      </c>
      <c r="J425" s="285">
        <f t="shared" si="13"/>
        <v>0</v>
      </c>
    </row>
    <row r="426" spans="1:10" x14ac:dyDescent="0.2">
      <c r="A426" s="329" t="s">
        <v>432</v>
      </c>
      <c r="B426" s="670" t="s">
        <v>120</v>
      </c>
      <c r="C426" s="328" t="str">
        <f t="shared" si="12"/>
        <v>4300Leases</v>
      </c>
      <c r="D426" s="341">
        <v>0</v>
      </c>
      <c r="E426" s="341">
        <v>0</v>
      </c>
      <c r="F426" s="341">
        <v>0</v>
      </c>
      <c r="G426" s="341">
        <v>0</v>
      </c>
      <c r="H426" s="341">
        <v>0</v>
      </c>
      <c r="I426" s="341">
        <v>0</v>
      </c>
      <c r="J426" s="285">
        <f t="shared" si="13"/>
        <v>0</v>
      </c>
    </row>
    <row r="427" spans="1:10" x14ac:dyDescent="0.2">
      <c r="A427" s="329" t="s">
        <v>433</v>
      </c>
      <c r="B427" s="670" t="s">
        <v>13</v>
      </c>
      <c r="C427" s="328" t="str">
        <f t="shared" si="12"/>
        <v>44400001</v>
      </c>
      <c r="D427" s="341">
        <v>0</v>
      </c>
      <c r="E427" s="341">
        <v>0</v>
      </c>
      <c r="F427" s="341">
        <v>0</v>
      </c>
      <c r="G427" s="341">
        <v>0</v>
      </c>
      <c r="H427" s="341">
        <v>0</v>
      </c>
      <c r="I427" s="341">
        <v>0</v>
      </c>
      <c r="J427" s="285">
        <f t="shared" si="13"/>
        <v>0</v>
      </c>
    </row>
    <row r="428" spans="1:10" x14ac:dyDescent="0.2">
      <c r="A428" s="329" t="s">
        <v>433</v>
      </c>
      <c r="B428" s="670" t="s">
        <v>434</v>
      </c>
      <c r="C428" s="328" t="str">
        <f t="shared" si="12"/>
        <v>44400814</v>
      </c>
      <c r="D428" s="341">
        <v>0</v>
      </c>
      <c r="E428" s="341">
        <v>0</v>
      </c>
      <c r="F428" s="341">
        <v>0</v>
      </c>
      <c r="G428" s="341">
        <v>0</v>
      </c>
      <c r="H428" s="341">
        <v>0</v>
      </c>
      <c r="I428" s="341">
        <v>0</v>
      </c>
      <c r="J428" s="285">
        <f t="shared" si="13"/>
        <v>0</v>
      </c>
    </row>
    <row r="429" spans="1:10" x14ac:dyDescent="0.2">
      <c r="A429" s="330" t="s">
        <v>433</v>
      </c>
      <c r="B429" s="669" t="s">
        <v>120</v>
      </c>
      <c r="C429" s="328" t="str">
        <f t="shared" si="12"/>
        <v>4440Leases</v>
      </c>
      <c r="D429" s="341">
        <v>0</v>
      </c>
      <c r="E429" s="341">
        <v>0</v>
      </c>
      <c r="F429" s="341">
        <v>0</v>
      </c>
      <c r="G429" s="341">
        <v>0</v>
      </c>
      <c r="H429" s="341">
        <v>0</v>
      </c>
      <c r="I429" s="341">
        <v>0</v>
      </c>
      <c r="J429" s="285">
        <f t="shared" si="13"/>
        <v>0</v>
      </c>
    </row>
    <row r="430" spans="1:10" x14ac:dyDescent="0.2">
      <c r="A430" s="329" t="s">
        <v>435</v>
      </c>
      <c r="B430" s="670" t="s">
        <v>118</v>
      </c>
      <c r="C430" s="328" t="str">
        <f t="shared" si="12"/>
        <v>45603085</v>
      </c>
      <c r="D430" s="341">
        <v>0</v>
      </c>
      <c r="E430" s="341">
        <v>0</v>
      </c>
      <c r="F430" s="341">
        <v>0</v>
      </c>
      <c r="G430" s="341">
        <v>0</v>
      </c>
      <c r="H430" s="341">
        <v>0</v>
      </c>
      <c r="I430" s="341">
        <v>0</v>
      </c>
      <c r="J430" s="285">
        <f t="shared" si="13"/>
        <v>0</v>
      </c>
    </row>
    <row r="431" spans="1:10" x14ac:dyDescent="0.2">
      <c r="A431" s="329" t="s">
        <v>436</v>
      </c>
      <c r="B431" s="670" t="s">
        <v>63</v>
      </c>
      <c r="C431" s="328" t="str">
        <f t="shared" si="12"/>
        <v>47000890</v>
      </c>
      <c r="D431" s="341">
        <v>0</v>
      </c>
      <c r="E431" s="341">
        <v>0</v>
      </c>
      <c r="F431" s="341">
        <v>0</v>
      </c>
      <c r="G431" s="341">
        <v>0</v>
      </c>
      <c r="H431" s="341">
        <v>0</v>
      </c>
      <c r="I431" s="341">
        <v>0</v>
      </c>
      <c r="J431" s="285">
        <f t="shared" si="13"/>
        <v>0</v>
      </c>
    </row>
    <row r="432" spans="1:10" x14ac:dyDescent="0.2">
      <c r="A432" s="330" t="s">
        <v>436</v>
      </c>
      <c r="B432" s="669" t="s">
        <v>139</v>
      </c>
      <c r="C432" s="328" t="str">
        <f t="shared" si="12"/>
        <v>47003228</v>
      </c>
      <c r="D432" s="341">
        <v>0</v>
      </c>
      <c r="E432" s="341">
        <v>0</v>
      </c>
      <c r="F432" s="341">
        <v>0</v>
      </c>
      <c r="G432" s="341">
        <v>0</v>
      </c>
      <c r="H432" s="341">
        <v>0</v>
      </c>
      <c r="I432" s="341">
        <v>0</v>
      </c>
      <c r="J432" s="285">
        <f t="shared" si="13"/>
        <v>0</v>
      </c>
    </row>
    <row r="433" spans="1:10" x14ac:dyDescent="0.2">
      <c r="A433" s="329" t="s">
        <v>437</v>
      </c>
      <c r="B433" s="670" t="s">
        <v>13</v>
      </c>
      <c r="C433" s="328" t="str">
        <f t="shared" si="12"/>
        <v>51600001</v>
      </c>
      <c r="D433" s="341">
        <v>0</v>
      </c>
      <c r="E433" s="341">
        <v>0</v>
      </c>
      <c r="F433" s="341">
        <v>0</v>
      </c>
      <c r="G433" s="341">
        <v>0</v>
      </c>
      <c r="H433" s="341">
        <v>0</v>
      </c>
      <c r="I433" s="341">
        <v>0</v>
      </c>
      <c r="J433" s="285">
        <f t="shared" si="13"/>
        <v>0</v>
      </c>
    </row>
    <row r="434" spans="1:10" x14ac:dyDescent="0.2">
      <c r="A434" s="330" t="s">
        <v>437</v>
      </c>
      <c r="B434" s="669" t="s">
        <v>438</v>
      </c>
      <c r="C434" s="328" t="str">
        <f t="shared" si="12"/>
        <v>51600600</v>
      </c>
      <c r="D434" s="341">
        <v>0</v>
      </c>
      <c r="E434" s="341">
        <v>0</v>
      </c>
      <c r="F434" s="341">
        <v>0</v>
      </c>
      <c r="G434" s="341">
        <v>0</v>
      </c>
      <c r="H434" s="341">
        <v>0</v>
      </c>
      <c r="I434" s="341">
        <v>0</v>
      </c>
      <c r="J434" s="285">
        <f t="shared" si="13"/>
        <v>0</v>
      </c>
    </row>
    <row r="435" spans="1:10" x14ac:dyDescent="0.2">
      <c r="A435" s="329" t="s">
        <v>439</v>
      </c>
      <c r="B435" s="670" t="s">
        <v>13</v>
      </c>
      <c r="C435" s="328" t="str">
        <f t="shared" si="12"/>
        <v>51700001</v>
      </c>
      <c r="D435" s="341">
        <v>0</v>
      </c>
      <c r="E435" s="341">
        <v>0</v>
      </c>
      <c r="F435" s="341">
        <v>0</v>
      </c>
      <c r="G435" s="341">
        <v>0</v>
      </c>
      <c r="H435" s="341">
        <v>0</v>
      </c>
      <c r="I435" s="341">
        <v>0</v>
      </c>
      <c r="J435" s="285">
        <f t="shared" si="13"/>
        <v>0</v>
      </c>
    </row>
    <row r="436" spans="1:10" x14ac:dyDescent="0.2">
      <c r="A436" s="329" t="s">
        <v>440</v>
      </c>
      <c r="B436" s="670" t="s">
        <v>13</v>
      </c>
      <c r="C436" s="328" t="str">
        <f t="shared" si="12"/>
        <v>51750001</v>
      </c>
      <c r="D436" s="341">
        <v>0</v>
      </c>
      <c r="E436" s="341">
        <v>0</v>
      </c>
      <c r="F436" s="341">
        <v>0</v>
      </c>
      <c r="G436" s="341">
        <v>0</v>
      </c>
      <c r="H436" s="341">
        <v>0</v>
      </c>
      <c r="I436" s="341">
        <v>0</v>
      </c>
      <c r="J436" s="285">
        <f t="shared" si="13"/>
        <v>0</v>
      </c>
    </row>
    <row r="437" spans="1:10" x14ac:dyDescent="0.2">
      <c r="A437" s="330" t="s">
        <v>440</v>
      </c>
      <c r="B437" s="669" t="s">
        <v>63</v>
      </c>
      <c r="C437" s="328" t="str">
        <f t="shared" si="12"/>
        <v>51750890</v>
      </c>
      <c r="D437" s="341">
        <v>0</v>
      </c>
      <c r="E437" s="341">
        <v>0</v>
      </c>
      <c r="F437" s="341">
        <v>0</v>
      </c>
      <c r="G437" s="341">
        <v>0</v>
      </c>
      <c r="H437" s="341">
        <v>0</v>
      </c>
      <c r="I437" s="341">
        <v>0</v>
      </c>
      <c r="J437" s="285">
        <f t="shared" si="13"/>
        <v>0</v>
      </c>
    </row>
    <row r="438" spans="1:10" x14ac:dyDescent="0.2">
      <c r="A438" s="330" t="s">
        <v>441</v>
      </c>
      <c r="B438" s="669" t="s">
        <v>13</v>
      </c>
      <c r="C438" s="328" t="str">
        <f t="shared" si="12"/>
        <v>51800001</v>
      </c>
      <c r="D438" s="341">
        <v>0</v>
      </c>
      <c r="E438" s="341">
        <v>0</v>
      </c>
      <c r="F438" s="341">
        <v>0</v>
      </c>
      <c r="G438" s="341">
        <v>0</v>
      </c>
      <c r="H438" s="341">
        <v>0</v>
      </c>
      <c r="I438" s="341">
        <v>0</v>
      </c>
      <c r="J438" s="285">
        <f t="shared" si="13"/>
        <v>0</v>
      </c>
    </row>
    <row r="439" spans="1:10" x14ac:dyDescent="0.2">
      <c r="A439" s="330" t="s">
        <v>441</v>
      </c>
      <c r="B439" s="669" t="s">
        <v>442</v>
      </c>
      <c r="C439" s="328" t="str">
        <f t="shared" si="12"/>
        <v>51800163</v>
      </c>
      <c r="D439" s="341">
        <v>0</v>
      </c>
      <c r="E439" s="341">
        <v>0</v>
      </c>
      <c r="F439" s="341">
        <v>0</v>
      </c>
      <c r="G439" s="341">
        <v>0</v>
      </c>
      <c r="H439" s="341">
        <v>0</v>
      </c>
      <c r="I439" s="341">
        <v>0</v>
      </c>
      <c r="J439" s="285">
        <f t="shared" si="13"/>
        <v>0</v>
      </c>
    </row>
    <row r="440" spans="1:10" x14ac:dyDescent="0.2">
      <c r="A440" s="330" t="s">
        <v>441</v>
      </c>
      <c r="B440" s="669" t="s">
        <v>443</v>
      </c>
      <c r="C440" s="328" t="str">
        <f t="shared" si="12"/>
        <v>51800270</v>
      </c>
      <c r="D440" s="341">
        <v>0</v>
      </c>
      <c r="E440" s="341">
        <v>0</v>
      </c>
      <c r="F440" s="341">
        <v>0</v>
      </c>
      <c r="G440" s="341">
        <v>0</v>
      </c>
      <c r="H440" s="341">
        <v>0</v>
      </c>
      <c r="I440" s="341">
        <v>0</v>
      </c>
      <c r="J440" s="285">
        <f t="shared" si="13"/>
        <v>0</v>
      </c>
    </row>
    <row r="441" spans="1:10" x14ac:dyDescent="0.2">
      <c r="A441" s="330" t="s">
        <v>441</v>
      </c>
      <c r="B441" s="669" t="s">
        <v>444</v>
      </c>
      <c r="C441" s="328" t="str">
        <f t="shared" si="12"/>
        <v>51800271</v>
      </c>
      <c r="D441" s="341">
        <v>0</v>
      </c>
      <c r="E441" s="341">
        <v>0</v>
      </c>
      <c r="F441" s="341">
        <v>0</v>
      </c>
      <c r="G441" s="341">
        <v>0</v>
      </c>
      <c r="H441" s="341">
        <v>0</v>
      </c>
      <c r="I441" s="341">
        <v>0</v>
      </c>
      <c r="J441" s="285">
        <f t="shared" si="13"/>
        <v>0</v>
      </c>
    </row>
    <row r="442" spans="1:10" x14ac:dyDescent="0.2">
      <c r="A442" s="330" t="s">
        <v>441</v>
      </c>
      <c r="B442" s="669" t="s">
        <v>445</v>
      </c>
      <c r="C442" s="328" t="str">
        <f t="shared" si="12"/>
        <v>51800279</v>
      </c>
      <c r="D442" s="341">
        <v>0</v>
      </c>
      <c r="E442" s="341">
        <v>0</v>
      </c>
      <c r="F442" s="341">
        <v>0</v>
      </c>
      <c r="G442" s="341">
        <v>0</v>
      </c>
      <c r="H442" s="341">
        <v>0</v>
      </c>
      <c r="I442" s="341">
        <v>0</v>
      </c>
      <c r="J442" s="285">
        <f t="shared" si="13"/>
        <v>0</v>
      </c>
    </row>
    <row r="443" spans="1:10" x14ac:dyDescent="0.2">
      <c r="A443" s="330" t="s">
        <v>441</v>
      </c>
      <c r="B443" s="669" t="s">
        <v>63</v>
      </c>
      <c r="C443" s="328" t="str">
        <f t="shared" si="12"/>
        <v>51800890</v>
      </c>
      <c r="D443" s="341">
        <v>0</v>
      </c>
      <c r="E443" s="341">
        <v>0</v>
      </c>
      <c r="F443" s="341">
        <v>0</v>
      </c>
      <c r="G443" s="341">
        <v>0</v>
      </c>
      <c r="H443" s="341">
        <v>0</v>
      </c>
      <c r="I443" s="341">
        <v>0</v>
      </c>
      <c r="J443" s="285">
        <f t="shared" si="13"/>
        <v>0</v>
      </c>
    </row>
    <row r="444" spans="1:10" x14ac:dyDescent="0.2">
      <c r="A444" s="330" t="s">
        <v>441</v>
      </c>
      <c r="B444" s="669" t="s">
        <v>446</v>
      </c>
      <c r="C444" s="328" t="str">
        <f t="shared" si="12"/>
        <v>51803255</v>
      </c>
      <c r="D444" s="341">
        <v>0</v>
      </c>
      <c r="E444" s="341">
        <v>0</v>
      </c>
      <c r="F444" s="341">
        <v>0</v>
      </c>
      <c r="G444" s="341">
        <v>0</v>
      </c>
      <c r="H444" s="341">
        <v>0</v>
      </c>
      <c r="I444" s="341">
        <v>0</v>
      </c>
      <c r="J444" s="285">
        <f t="shared" si="13"/>
        <v>0</v>
      </c>
    </row>
    <row r="445" spans="1:10" x14ac:dyDescent="0.2">
      <c r="A445" s="329" t="s">
        <v>447</v>
      </c>
      <c r="B445" s="670" t="s">
        <v>13</v>
      </c>
      <c r="C445" s="328" t="str">
        <f t="shared" si="12"/>
        <v>52250001</v>
      </c>
      <c r="D445" s="341">
        <v>0</v>
      </c>
      <c r="E445" s="341">
        <v>0</v>
      </c>
      <c r="F445" s="341">
        <v>0</v>
      </c>
      <c r="G445" s="341">
        <v>0</v>
      </c>
      <c r="H445" s="341">
        <v>0</v>
      </c>
      <c r="I445" s="341">
        <v>0</v>
      </c>
      <c r="J445" s="285">
        <f t="shared" si="13"/>
        <v>0</v>
      </c>
    </row>
    <row r="446" spans="1:10" x14ac:dyDescent="0.2">
      <c r="A446" s="330" t="s">
        <v>447</v>
      </c>
      <c r="B446" s="669" t="s">
        <v>22</v>
      </c>
      <c r="C446" s="328" t="str">
        <f t="shared" si="12"/>
        <v>52250036</v>
      </c>
      <c r="D446" s="341">
        <v>0</v>
      </c>
      <c r="E446" s="341">
        <v>0</v>
      </c>
      <c r="F446" s="341">
        <v>0</v>
      </c>
      <c r="G446" s="341">
        <v>0</v>
      </c>
      <c r="H446" s="341">
        <v>0</v>
      </c>
      <c r="I446" s="341">
        <v>0</v>
      </c>
      <c r="J446" s="285">
        <f t="shared" si="13"/>
        <v>0</v>
      </c>
    </row>
    <row r="447" spans="1:10" x14ac:dyDescent="0.2">
      <c r="A447" s="329" t="s">
        <v>447</v>
      </c>
      <c r="B447" s="670" t="s">
        <v>448</v>
      </c>
      <c r="C447" s="328" t="str">
        <f t="shared" si="12"/>
        <v>52250723</v>
      </c>
      <c r="D447" s="341">
        <v>0</v>
      </c>
      <c r="E447" s="341">
        <v>0</v>
      </c>
      <c r="F447" s="341">
        <v>0</v>
      </c>
      <c r="G447" s="341">
        <v>0</v>
      </c>
      <c r="H447" s="341">
        <v>0</v>
      </c>
      <c r="I447" s="341">
        <v>0</v>
      </c>
      <c r="J447" s="285">
        <f t="shared" si="13"/>
        <v>0</v>
      </c>
    </row>
    <row r="448" spans="1:10" x14ac:dyDescent="0.2">
      <c r="A448" s="330" t="s">
        <v>447</v>
      </c>
      <c r="B448" s="669" t="s">
        <v>449</v>
      </c>
      <c r="C448" s="328" t="str">
        <f t="shared" si="12"/>
        <v>52250724</v>
      </c>
      <c r="D448" s="341">
        <v>0</v>
      </c>
      <c r="E448" s="341">
        <v>0</v>
      </c>
      <c r="F448" s="341">
        <v>0</v>
      </c>
      <c r="G448" s="341">
        <v>0</v>
      </c>
      <c r="H448" s="341">
        <v>0</v>
      </c>
      <c r="I448" s="341">
        <v>0</v>
      </c>
      <c r="J448" s="285">
        <f t="shared" si="13"/>
        <v>0</v>
      </c>
    </row>
    <row r="449" spans="1:10" x14ac:dyDescent="0.2">
      <c r="A449" s="339" t="s">
        <v>447</v>
      </c>
      <c r="B449" s="670" t="s">
        <v>450</v>
      </c>
      <c r="C449" s="328" t="str">
        <f t="shared" si="12"/>
        <v>52250746</v>
      </c>
      <c r="D449" s="341">
        <v>0</v>
      </c>
      <c r="E449" s="341">
        <v>0</v>
      </c>
      <c r="F449" s="341">
        <v>0</v>
      </c>
      <c r="G449" s="341">
        <v>0</v>
      </c>
      <c r="H449" s="341">
        <v>0</v>
      </c>
      <c r="I449" s="341">
        <v>0</v>
      </c>
      <c r="J449" s="285">
        <f t="shared" si="13"/>
        <v>0</v>
      </c>
    </row>
    <row r="450" spans="1:10" x14ac:dyDescent="0.2">
      <c r="A450" s="340" t="s">
        <v>447</v>
      </c>
      <c r="B450" s="669" t="s">
        <v>451</v>
      </c>
      <c r="C450" s="328" t="str">
        <f t="shared" si="12"/>
        <v>52250747</v>
      </c>
      <c r="D450" s="341">
        <v>0</v>
      </c>
      <c r="E450" s="341">
        <v>0</v>
      </c>
      <c r="F450" s="341">
        <v>0</v>
      </c>
      <c r="G450" s="341">
        <v>0</v>
      </c>
      <c r="H450" s="341">
        <v>0</v>
      </c>
      <c r="I450" s="341">
        <v>0</v>
      </c>
      <c r="J450" s="285">
        <f t="shared" si="13"/>
        <v>0</v>
      </c>
    </row>
    <row r="451" spans="1:10" x14ac:dyDescent="0.2">
      <c r="A451" s="339" t="s">
        <v>447</v>
      </c>
      <c r="B451" s="670" t="s">
        <v>452</v>
      </c>
      <c r="C451" s="328" t="str">
        <f t="shared" si="12"/>
        <v>52250751</v>
      </c>
      <c r="D451" s="341">
        <v>0</v>
      </c>
      <c r="E451" s="341">
        <v>0</v>
      </c>
      <c r="F451" s="341">
        <v>0</v>
      </c>
      <c r="G451" s="341">
        <v>0</v>
      </c>
      <c r="H451" s="341">
        <v>0</v>
      </c>
      <c r="I451" s="341">
        <v>0</v>
      </c>
      <c r="J451" s="285">
        <f t="shared" si="13"/>
        <v>0</v>
      </c>
    </row>
    <row r="452" spans="1:10" x14ac:dyDescent="0.2">
      <c r="A452" s="330" t="s">
        <v>447</v>
      </c>
      <c r="B452" s="669" t="s">
        <v>120</v>
      </c>
      <c r="C452" s="328" t="str">
        <f t="shared" si="12"/>
        <v>5225Leases</v>
      </c>
      <c r="D452" s="341">
        <v>0</v>
      </c>
      <c r="E452" s="341">
        <v>0</v>
      </c>
      <c r="F452" s="341">
        <v>0</v>
      </c>
      <c r="G452" s="341">
        <v>0</v>
      </c>
      <c r="H452" s="341">
        <v>0</v>
      </c>
      <c r="I452" s="341">
        <v>0</v>
      </c>
      <c r="J452" s="285">
        <f t="shared" si="13"/>
        <v>0</v>
      </c>
    </row>
    <row r="453" spans="1:10" x14ac:dyDescent="0.2">
      <c r="A453" s="339" t="s">
        <v>447</v>
      </c>
      <c r="B453" s="670" t="s">
        <v>167</v>
      </c>
      <c r="C453" s="328" t="str">
        <f t="shared" si="12"/>
        <v>5225Matured Lease</v>
      </c>
      <c r="D453" s="341">
        <v>0</v>
      </c>
      <c r="E453" s="341">
        <v>0</v>
      </c>
      <c r="F453" s="341">
        <v>0</v>
      </c>
      <c r="G453" s="341">
        <v>0</v>
      </c>
      <c r="H453" s="341">
        <v>0</v>
      </c>
      <c r="I453" s="341">
        <v>0</v>
      </c>
      <c r="J453" s="285">
        <f t="shared" si="13"/>
        <v>0</v>
      </c>
    </row>
    <row r="454" spans="1:10" x14ac:dyDescent="0.2">
      <c r="A454" s="330" t="s">
        <v>454</v>
      </c>
      <c r="B454" s="669" t="s">
        <v>13</v>
      </c>
      <c r="C454" s="328" t="str">
        <f t="shared" si="12"/>
        <v>52270001</v>
      </c>
      <c r="D454" s="341">
        <v>0</v>
      </c>
      <c r="E454" s="341">
        <v>0</v>
      </c>
      <c r="F454" s="341">
        <v>0</v>
      </c>
      <c r="G454" s="341">
        <v>0</v>
      </c>
      <c r="H454" s="341">
        <v>0</v>
      </c>
      <c r="I454" s="341">
        <v>0</v>
      </c>
      <c r="J454" s="285">
        <f t="shared" si="13"/>
        <v>0</v>
      </c>
    </row>
    <row r="455" spans="1:10" x14ac:dyDescent="0.2">
      <c r="A455" s="329" t="s">
        <v>454</v>
      </c>
      <c r="B455" s="670" t="s">
        <v>455</v>
      </c>
      <c r="C455" s="328" t="str">
        <f t="shared" si="12"/>
        <v>52273287</v>
      </c>
      <c r="D455" s="341">
        <v>0</v>
      </c>
      <c r="E455" s="341">
        <v>0</v>
      </c>
      <c r="F455" s="341">
        <v>0</v>
      </c>
      <c r="G455" s="341">
        <v>0</v>
      </c>
      <c r="H455" s="341">
        <v>0</v>
      </c>
      <c r="I455" s="341">
        <v>0</v>
      </c>
      <c r="J455" s="285">
        <f t="shared" si="13"/>
        <v>0</v>
      </c>
    </row>
    <row r="456" spans="1:10" x14ac:dyDescent="0.2">
      <c r="A456" s="329" t="s">
        <v>456</v>
      </c>
      <c r="B456" s="670" t="s">
        <v>13</v>
      </c>
      <c r="C456" s="328" t="str">
        <f t="shared" si="12"/>
        <v>61000001</v>
      </c>
      <c r="D456" s="341">
        <v>0</v>
      </c>
      <c r="E456" s="341">
        <v>0</v>
      </c>
      <c r="F456" s="341">
        <v>0</v>
      </c>
      <c r="G456" s="341">
        <v>0</v>
      </c>
      <c r="H456" s="341">
        <v>0</v>
      </c>
      <c r="I456" s="341">
        <v>0</v>
      </c>
      <c r="J456" s="285">
        <f t="shared" si="13"/>
        <v>0</v>
      </c>
    </row>
    <row r="457" spans="1:10" x14ac:dyDescent="0.2">
      <c r="A457" s="330" t="s">
        <v>456</v>
      </c>
      <c r="B457" s="669" t="s">
        <v>129</v>
      </c>
      <c r="C457" s="328" t="str">
        <f t="shared" ref="C457:C520" si="14">A457&amp;B457</f>
        <v>61000044</v>
      </c>
      <c r="D457" s="341">
        <v>0</v>
      </c>
      <c r="E457" s="341">
        <v>0</v>
      </c>
      <c r="F457" s="341">
        <v>0</v>
      </c>
      <c r="G457" s="341">
        <v>0</v>
      </c>
      <c r="H457" s="341">
        <v>0</v>
      </c>
      <c r="I457" s="341">
        <v>0</v>
      </c>
      <c r="J457" s="285">
        <f t="shared" si="13"/>
        <v>0</v>
      </c>
    </row>
    <row r="458" spans="1:10" x14ac:dyDescent="0.2">
      <c r="A458" s="329" t="s">
        <v>456</v>
      </c>
      <c r="B458" s="670" t="s">
        <v>457</v>
      </c>
      <c r="C458" s="328" t="str">
        <f t="shared" si="14"/>
        <v>61000178</v>
      </c>
      <c r="D458" s="341">
        <v>0</v>
      </c>
      <c r="E458" s="341">
        <v>0</v>
      </c>
      <c r="F458" s="341">
        <v>0</v>
      </c>
      <c r="G458" s="341">
        <v>0</v>
      </c>
      <c r="H458" s="341">
        <v>0</v>
      </c>
      <c r="I458" s="341">
        <v>0</v>
      </c>
      <c r="J458" s="285">
        <f t="shared" ref="J458:J521" si="15">SUM(D458:I458)</f>
        <v>0</v>
      </c>
    </row>
    <row r="459" spans="1:10" x14ac:dyDescent="0.2">
      <c r="A459" s="330" t="s">
        <v>456</v>
      </c>
      <c r="B459" s="669" t="s">
        <v>63</v>
      </c>
      <c r="C459" s="328" t="str">
        <f t="shared" si="14"/>
        <v>61000890</v>
      </c>
      <c r="D459" s="341">
        <v>0</v>
      </c>
      <c r="E459" s="341">
        <v>0</v>
      </c>
      <c r="F459" s="341">
        <v>0</v>
      </c>
      <c r="G459" s="341">
        <v>0</v>
      </c>
      <c r="H459" s="341">
        <v>0</v>
      </c>
      <c r="I459" s="341">
        <v>0</v>
      </c>
      <c r="J459" s="285">
        <f t="shared" si="15"/>
        <v>0</v>
      </c>
    </row>
    <row r="460" spans="1:10" x14ac:dyDescent="0.2">
      <c r="A460" s="329" t="s">
        <v>456</v>
      </c>
      <c r="B460" s="670" t="s">
        <v>120</v>
      </c>
      <c r="C460" s="328" t="str">
        <f t="shared" si="14"/>
        <v>6100Leases</v>
      </c>
      <c r="D460" s="341">
        <v>0</v>
      </c>
      <c r="E460" s="341">
        <v>0</v>
      </c>
      <c r="F460" s="341">
        <v>0</v>
      </c>
      <c r="G460" s="341">
        <v>0</v>
      </c>
      <c r="H460" s="341">
        <v>0</v>
      </c>
      <c r="I460" s="341">
        <v>0</v>
      </c>
      <c r="J460" s="285">
        <f t="shared" si="15"/>
        <v>0</v>
      </c>
    </row>
    <row r="461" spans="1:10" x14ac:dyDescent="0.2">
      <c r="A461" s="329" t="s">
        <v>458</v>
      </c>
      <c r="B461" s="670" t="s">
        <v>13</v>
      </c>
      <c r="C461" s="328" t="str">
        <f t="shared" si="14"/>
        <v>61200001</v>
      </c>
      <c r="D461" s="341">
        <v>0</v>
      </c>
      <c r="E461" s="341">
        <v>0</v>
      </c>
      <c r="F461" s="341">
        <v>0</v>
      </c>
      <c r="G461" s="341">
        <v>0</v>
      </c>
      <c r="H461" s="341">
        <v>0</v>
      </c>
      <c r="I461" s="341">
        <v>0</v>
      </c>
      <c r="J461" s="285">
        <f t="shared" si="15"/>
        <v>0</v>
      </c>
    </row>
    <row r="462" spans="1:10" x14ac:dyDescent="0.2">
      <c r="A462" s="330" t="s">
        <v>459</v>
      </c>
      <c r="B462" s="669" t="s">
        <v>13</v>
      </c>
      <c r="C462" s="328" t="str">
        <f t="shared" si="14"/>
        <v>61250001</v>
      </c>
      <c r="D462" s="341">
        <v>0</v>
      </c>
      <c r="E462" s="341">
        <v>0</v>
      </c>
      <c r="F462" s="341">
        <v>0</v>
      </c>
      <c r="G462" s="341">
        <v>0</v>
      </c>
      <c r="H462" s="341">
        <v>0</v>
      </c>
      <c r="I462" s="341">
        <v>0</v>
      </c>
      <c r="J462" s="285">
        <f t="shared" si="15"/>
        <v>0</v>
      </c>
    </row>
    <row r="463" spans="1:10" x14ac:dyDescent="0.2">
      <c r="A463" s="329" t="s">
        <v>460</v>
      </c>
      <c r="B463" s="670" t="s">
        <v>13</v>
      </c>
      <c r="C463" s="328" t="str">
        <f t="shared" si="14"/>
        <v>62000001</v>
      </c>
      <c r="D463" s="341">
        <v>0</v>
      </c>
      <c r="E463" s="341">
        <v>0</v>
      </c>
      <c r="F463" s="341">
        <v>0</v>
      </c>
      <c r="G463" s="341">
        <v>0</v>
      </c>
      <c r="H463" s="341">
        <v>0</v>
      </c>
      <c r="I463" s="341">
        <v>0</v>
      </c>
      <c r="J463" s="285">
        <f t="shared" si="15"/>
        <v>0</v>
      </c>
    </row>
    <row r="464" spans="1:10" x14ac:dyDescent="0.2">
      <c r="A464" s="330" t="s">
        <v>461</v>
      </c>
      <c r="B464" s="669" t="s">
        <v>13</v>
      </c>
      <c r="C464" s="328" t="str">
        <f t="shared" si="14"/>
        <v>62400001</v>
      </c>
      <c r="D464" s="341">
        <v>0</v>
      </c>
      <c r="E464" s="341">
        <v>0</v>
      </c>
      <c r="F464" s="341">
        <v>0</v>
      </c>
      <c r="G464" s="341">
        <v>0</v>
      </c>
      <c r="H464" s="341">
        <v>0</v>
      </c>
      <c r="I464" s="341">
        <v>0</v>
      </c>
      <c r="J464" s="285">
        <f t="shared" si="15"/>
        <v>0</v>
      </c>
    </row>
    <row r="465" spans="1:10" x14ac:dyDescent="0.2">
      <c r="A465" s="329" t="s">
        <v>461</v>
      </c>
      <c r="B465" s="670" t="s">
        <v>120</v>
      </c>
      <c r="C465" s="328" t="str">
        <f t="shared" si="14"/>
        <v>6240Leases</v>
      </c>
      <c r="D465" s="341">
        <v>0</v>
      </c>
      <c r="E465" s="341">
        <v>0</v>
      </c>
      <c r="F465" s="341">
        <v>0</v>
      </c>
      <c r="G465" s="341">
        <v>0</v>
      </c>
      <c r="H465" s="341">
        <v>0</v>
      </c>
      <c r="I465" s="341">
        <v>0</v>
      </c>
      <c r="J465" s="285">
        <f t="shared" si="15"/>
        <v>0</v>
      </c>
    </row>
    <row r="466" spans="1:10" x14ac:dyDescent="0.2">
      <c r="A466" s="330" t="s">
        <v>462</v>
      </c>
      <c r="B466" s="669" t="s">
        <v>13</v>
      </c>
      <c r="C466" s="328" t="str">
        <f t="shared" si="14"/>
        <v>62500001</v>
      </c>
      <c r="D466" s="341">
        <v>0</v>
      </c>
      <c r="E466" s="341">
        <v>0</v>
      </c>
      <c r="F466" s="341">
        <v>0</v>
      </c>
      <c r="G466" s="341">
        <v>0</v>
      </c>
      <c r="H466" s="341">
        <v>0</v>
      </c>
      <c r="I466" s="341">
        <v>0</v>
      </c>
      <c r="J466" s="285">
        <f t="shared" si="15"/>
        <v>0</v>
      </c>
    </row>
    <row r="467" spans="1:10" x14ac:dyDescent="0.2">
      <c r="A467" s="329" t="s">
        <v>463</v>
      </c>
      <c r="B467" s="670" t="s">
        <v>13</v>
      </c>
      <c r="C467" s="328" t="str">
        <f t="shared" si="14"/>
        <v>62550001</v>
      </c>
      <c r="D467" s="341">
        <v>0</v>
      </c>
      <c r="E467" s="341">
        <v>0</v>
      </c>
      <c r="F467" s="341">
        <v>0</v>
      </c>
      <c r="G467" s="341">
        <v>0</v>
      </c>
      <c r="H467" s="341">
        <v>0</v>
      </c>
      <c r="I467" s="341">
        <v>0</v>
      </c>
      <c r="J467" s="285">
        <f t="shared" si="15"/>
        <v>0</v>
      </c>
    </row>
    <row r="468" spans="1:10" x14ac:dyDescent="0.2">
      <c r="A468" s="330" t="s">
        <v>464</v>
      </c>
      <c r="B468" s="669" t="s">
        <v>13</v>
      </c>
      <c r="C468" s="328" t="str">
        <f t="shared" si="14"/>
        <v>62600001</v>
      </c>
      <c r="D468" s="341">
        <v>0</v>
      </c>
      <c r="E468" s="341">
        <v>0</v>
      </c>
      <c r="F468" s="341">
        <v>0</v>
      </c>
      <c r="G468" s="341">
        <v>0</v>
      </c>
      <c r="H468" s="341">
        <v>0</v>
      </c>
      <c r="I468" s="341">
        <v>0</v>
      </c>
      <c r="J468" s="285">
        <f t="shared" si="15"/>
        <v>0</v>
      </c>
    </row>
    <row r="469" spans="1:10" x14ac:dyDescent="0.2">
      <c r="A469" s="330" t="s">
        <v>465</v>
      </c>
      <c r="B469" s="669" t="s">
        <v>466</v>
      </c>
      <c r="C469" s="328" t="str">
        <f t="shared" si="14"/>
        <v>63600407</v>
      </c>
      <c r="D469" s="341">
        <v>0</v>
      </c>
      <c r="E469" s="341">
        <v>0</v>
      </c>
      <c r="F469" s="341">
        <v>0</v>
      </c>
      <c r="G469" s="341">
        <v>0</v>
      </c>
      <c r="H469" s="341">
        <v>0</v>
      </c>
      <c r="I469" s="341">
        <v>0</v>
      </c>
      <c r="J469" s="285">
        <f t="shared" si="15"/>
        <v>0</v>
      </c>
    </row>
    <row r="470" spans="1:10" x14ac:dyDescent="0.2">
      <c r="A470" s="329" t="s">
        <v>465</v>
      </c>
      <c r="B470" s="670" t="s">
        <v>467</v>
      </c>
      <c r="C470" s="328" t="str">
        <f t="shared" si="14"/>
        <v>63600408</v>
      </c>
      <c r="D470" s="341">
        <v>0</v>
      </c>
      <c r="E470" s="341">
        <v>0</v>
      </c>
      <c r="F470" s="341">
        <v>0</v>
      </c>
      <c r="G470" s="341">
        <v>0</v>
      </c>
      <c r="H470" s="341">
        <v>0</v>
      </c>
      <c r="I470" s="341">
        <v>0</v>
      </c>
      <c r="J470" s="285">
        <f t="shared" si="15"/>
        <v>0</v>
      </c>
    </row>
    <row r="471" spans="1:10" x14ac:dyDescent="0.2">
      <c r="A471" s="329" t="s">
        <v>468</v>
      </c>
      <c r="B471" s="673" t="s">
        <v>469</v>
      </c>
      <c r="C471" s="328" t="str">
        <f t="shared" si="14"/>
        <v>64456047</v>
      </c>
      <c r="D471" s="341">
        <v>0</v>
      </c>
      <c r="E471" s="341">
        <v>0</v>
      </c>
      <c r="F471" s="341">
        <v>0</v>
      </c>
      <c r="G471" s="341">
        <v>0</v>
      </c>
      <c r="H471" s="341">
        <v>0</v>
      </c>
      <c r="I471" s="341">
        <v>0</v>
      </c>
      <c r="J471" s="285">
        <f t="shared" si="15"/>
        <v>0</v>
      </c>
    </row>
    <row r="472" spans="1:10" x14ac:dyDescent="0.2">
      <c r="A472" s="330" t="s">
        <v>468</v>
      </c>
      <c r="B472" s="677" t="s">
        <v>470</v>
      </c>
      <c r="C472" s="328" t="str">
        <f t="shared" si="14"/>
        <v>64456091</v>
      </c>
      <c r="D472" s="341">
        <v>0</v>
      </c>
      <c r="E472" s="341">
        <v>0</v>
      </c>
      <c r="F472" s="341">
        <v>0</v>
      </c>
      <c r="G472" s="341">
        <v>0</v>
      </c>
      <c r="H472" s="341">
        <v>0</v>
      </c>
      <c r="I472" s="341">
        <v>0</v>
      </c>
      <c r="J472" s="285">
        <f t="shared" si="15"/>
        <v>0</v>
      </c>
    </row>
    <row r="473" spans="1:10" x14ac:dyDescent="0.2">
      <c r="A473" s="329" t="s">
        <v>471</v>
      </c>
      <c r="B473" s="670" t="s">
        <v>13</v>
      </c>
      <c r="C473" s="328" t="str">
        <f t="shared" si="14"/>
        <v>68700001</v>
      </c>
      <c r="D473" s="341">
        <v>0</v>
      </c>
      <c r="E473" s="341">
        <v>0</v>
      </c>
      <c r="F473" s="341">
        <v>0</v>
      </c>
      <c r="G473" s="341">
        <v>0</v>
      </c>
      <c r="H473" s="341">
        <v>0</v>
      </c>
      <c r="I473" s="341">
        <v>0</v>
      </c>
      <c r="J473" s="285">
        <f t="shared" si="15"/>
        <v>0</v>
      </c>
    </row>
    <row r="474" spans="1:10" x14ac:dyDescent="0.2">
      <c r="A474" s="330" t="s">
        <v>472</v>
      </c>
      <c r="B474" s="669" t="s">
        <v>13</v>
      </c>
      <c r="C474" s="328" t="str">
        <f t="shared" si="14"/>
        <v>69800001</v>
      </c>
      <c r="D474" s="341">
        <v>0</v>
      </c>
      <c r="E474" s="341">
        <v>0</v>
      </c>
      <c r="F474" s="341">
        <v>0</v>
      </c>
      <c r="G474" s="341">
        <v>0</v>
      </c>
      <c r="H474" s="341">
        <v>0</v>
      </c>
      <c r="I474" s="341">
        <v>0</v>
      </c>
      <c r="J474" s="285">
        <f t="shared" si="15"/>
        <v>0</v>
      </c>
    </row>
    <row r="475" spans="1:10" x14ac:dyDescent="0.2">
      <c r="A475" s="329" t="s">
        <v>473</v>
      </c>
      <c r="B475" s="670" t="s">
        <v>173</v>
      </c>
      <c r="C475" s="328" t="str">
        <f t="shared" si="14"/>
        <v>71000870</v>
      </c>
      <c r="D475" s="341">
        <v>0</v>
      </c>
      <c r="E475" s="341">
        <v>0</v>
      </c>
      <c r="F475" s="341">
        <v>0</v>
      </c>
      <c r="G475" s="341">
        <v>0</v>
      </c>
      <c r="H475" s="341">
        <v>0</v>
      </c>
      <c r="I475" s="341">
        <v>0</v>
      </c>
      <c r="J475" s="285">
        <f t="shared" si="15"/>
        <v>0</v>
      </c>
    </row>
    <row r="476" spans="1:10" x14ac:dyDescent="0.2">
      <c r="A476" s="329" t="s">
        <v>473</v>
      </c>
      <c r="B476" s="670" t="s">
        <v>13</v>
      </c>
      <c r="C476" s="328" t="str">
        <f t="shared" si="14"/>
        <v>71000001</v>
      </c>
      <c r="D476" s="341">
        <v>0</v>
      </c>
      <c r="E476" s="341">
        <v>0</v>
      </c>
      <c r="F476" s="341">
        <v>0</v>
      </c>
      <c r="G476" s="341">
        <v>0</v>
      </c>
      <c r="H476" s="341">
        <v>0</v>
      </c>
      <c r="I476" s="341">
        <v>0</v>
      </c>
      <c r="J476" s="285">
        <f t="shared" si="15"/>
        <v>0</v>
      </c>
    </row>
    <row r="477" spans="1:10" x14ac:dyDescent="0.2">
      <c r="A477" s="340" t="s">
        <v>473</v>
      </c>
      <c r="B477" s="677" t="s">
        <v>474</v>
      </c>
      <c r="C477" s="328" t="str">
        <f t="shared" si="14"/>
        <v>71000184</v>
      </c>
      <c r="D477" s="341">
        <v>0</v>
      </c>
      <c r="E477" s="341">
        <v>0</v>
      </c>
      <c r="F477" s="341">
        <v>0</v>
      </c>
      <c r="G477" s="341">
        <v>0</v>
      </c>
      <c r="H477" s="341">
        <v>0</v>
      </c>
      <c r="I477" s="341">
        <v>0</v>
      </c>
      <c r="J477" s="285">
        <f t="shared" si="15"/>
        <v>0</v>
      </c>
    </row>
    <row r="478" spans="1:10" x14ac:dyDescent="0.2">
      <c r="A478" s="329" t="s">
        <v>473</v>
      </c>
      <c r="B478" s="670" t="s">
        <v>476</v>
      </c>
      <c r="C478" s="328" t="str">
        <f t="shared" si="14"/>
        <v>71000185</v>
      </c>
      <c r="D478" s="341">
        <v>0</v>
      </c>
      <c r="E478" s="341">
        <v>0</v>
      </c>
      <c r="F478" s="341">
        <v>0</v>
      </c>
      <c r="G478" s="341">
        <v>0</v>
      </c>
      <c r="H478" s="341">
        <v>0</v>
      </c>
      <c r="I478" s="341">
        <v>0</v>
      </c>
      <c r="J478" s="285">
        <f t="shared" si="15"/>
        <v>0</v>
      </c>
    </row>
    <row r="479" spans="1:10" x14ac:dyDescent="0.2">
      <c r="A479" s="330" t="s">
        <v>473</v>
      </c>
      <c r="B479" s="669" t="s">
        <v>477</v>
      </c>
      <c r="C479" s="328" t="str">
        <f t="shared" si="14"/>
        <v>71000514</v>
      </c>
      <c r="D479" s="341">
        <v>0</v>
      </c>
      <c r="E479" s="341">
        <v>0</v>
      </c>
      <c r="F479" s="341">
        <v>0</v>
      </c>
      <c r="G479" s="341">
        <v>0</v>
      </c>
      <c r="H479" s="341">
        <v>0</v>
      </c>
      <c r="I479" s="341">
        <v>0</v>
      </c>
      <c r="J479" s="285">
        <f t="shared" si="15"/>
        <v>0</v>
      </c>
    </row>
    <row r="480" spans="1:10" x14ac:dyDescent="0.2">
      <c r="A480" s="329" t="s">
        <v>473</v>
      </c>
      <c r="B480" s="670" t="s">
        <v>478</v>
      </c>
      <c r="C480" s="328" t="str">
        <f t="shared" si="14"/>
        <v>71000869</v>
      </c>
      <c r="D480" s="341">
        <v>0</v>
      </c>
      <c r="E480" s="341">
        <v>0</v>
      </c>
      <c r="F480" s="341">
        <v>0</v>
      </c>
      <c r="G480" s="341">
        <v>0</v>
      </c>
      <c r="H480" s="341">
        <v>0</v>
      </c>
      <c r="I480" s="341">
        <v>0</v>
      </c>
      <c r="J480" s="285">
        <f t="shared" si="15"/>
        <v>0</v>
      </c>
    </row>
    <row r="481" spans="1:10" x14ac:dyDescent="0.2">
      <c r="A481" s="340" t="s">
        <v>479</v>
      </c>
      <c r="B481" s="669" t="s">
        <v>63</v>
      </c>
      <c r="C481" s="328" t="str">
        <f t="shared" si="14"/>
        <v>71200890</v>
      </c>
      <c r="D481" s="341">
        <v>0</v>
      </c>
      <c r="E481" s="341">
        <v>0</v>
      </c>
      <c r="F481" s="341">
        <v>0</v>
      </c>
      <c r="G481" s="341">
        <v>0</v>
      </c>
      <c r="H481" s="341">
        <v>0</v>
      </c>
      <c r="I481" s="341">
        <v>0</v>
      </c>
      <c r="J481" s="285">
        <f t="shared" si="15"/>
        <v>0</v>
      </c>
    </row>
    <row r="482" spans="1:10" x14ac:dyDescent="0.2">
      <c r="A482" s="339" t="s">
        <v>480</v>
      </c>
      <c r="B482" s="670" t="s">
        <v>13</v>
      </c>
      <c r="C482" s="328" t="str">
        <f t="shared" si="14"/>
        <v>73000001</v>
      </c>
      <c r="D482" s="341">
        <v>0</v>
      </c>
      <c r="E482" s="341">
        <v>0</v>
      </c>
      <c r="F482" s="341">
        <v>0</v>
      </c>
      <c r="G482" s="341">
        <v>0</v>
      </c>
      <c r="H482" s="341">
        <v>0</v>
      </c>
      <c r="I482" s="341">
        <v>0</v>
      </c>
      <c r="J482" s="285">
        <f t="shared" si="15"/>
        <v>0</v>
      </c>
    </row>
    <row r="483" spans="1:10" x14ac:dyDescent="0.2">
      <c r="A483" s="330" t="s">
        <v>481</v>
      </c>
      <c r="B483" s="669" t="s">
        <v>13</v>
      </c>
      <c r="C483" s="328" t="str">
        <f t="shared" si="14"/>
        <v>73200001</v>
      </c>
      <c r="D483" s="341">
        <v>0</v>
      </c>
      <c r="E483" s="341">
        <v>0</v>
      </c>
      <c r="F483" s="341">
        <v>0</v>
      </c>
      <c r="G483" s="341">
        <v>0</v>
      </c>
      <c r="H483" s="341">
        <v>0</v>
      </c>
      <c r="I483" s="341">
        <v>0</v>
      </c>
      <c r="J483" s="285">
        <f t="shared" si="15"/>
        <v>0</v>
      </c>
    </row>
    <row r="484" spans="1:10" x14ac:dyDescent="0.2">
      <c r="A484" s="339" t="s">
        <v>482</v>
      </c>
      <c r="B484" s="670" t="s">
        <v>13</v>
      </c>
      <c r="C484" s="328" t="str">
        <f t="shared" si="14"/>
        <v>73500001</v>
      </c>
      <c r="D484" s="341">
        <v>0</v>
      </c>
      <c r="E484" s="341">
        <v>0</v>
      </c>
      <c r="F484" s="341">
        <v>0</v>
      </c>
      <c r="G484" s="341">
        <v>0</v>
      </c>
      <c r="H484" s="341">
        <v>0</v>
      </c>
      <c r="I484" s="341">
        <v>0</v>
      </c>
      <c r="J484" s="285">
        <f t="shared" si="15"/>
        <v>0</v>
      </c>
    </row>
    <row r="485" spans="1:10" x14ac:dyDescent="0.2">
      <c r="A485" s="340" t="s">
        <v>482</v>
      </c>
      <c r="B485" s="669" t="s">
        <v>483</v>
      </c>
      <c r="C485" s="328" t="str">
        <f t="shared" si="14"/>
        <v>73500223</v>
      </c>
      <c r="D485" s="341">
        <v>0</v>
      </c>
      <c r="E485" s="341">
        <v>0</v>
      </c>
      <c r="F485" s="341">
        <v>0</v>
      </c>
      <c r="G485" s="341">
        <v>0</v>
      </c>
      <c r="H485" s="341">
        <v>0</v>
      </c>
      <c r="I485" s="341">
        <v>0</v>
      </c>
      <c r="J485" s="285">
        <f t="shared" si="15"/>
        <v>0</v>
      </c>
    </row>
    <row r="486" spans="1:10" x14ac:dyDescent="0.2">
      <c r="A486" s="339" t="s">
        <v>482</v>
      </c>
      <c r="B486" s="670" t="s">
        <v>484</v>
      </c>
      <c r="C486" s="328" t="str">
        <f t="shared" si="14"/>
        <v>73500396</v>
      </c>
      <c r="D486" s="341">
        <v>0</v>
      </c>
      <c r="E486" s="341">
        <v>0</v>
      </c>
      <c r="F486" s="341">
        <v>0</v>
      </c>
      <c r="G486" s="341">
        <v>0</v>
      </c>
      <c r="H486" s="341">
        <v>0</v>
      </c>
      <c r="I486" s="341">
        <v>0</v>
      </c>
      <c r="J486" s="285">
        <f t="shared" si="15"/>
        <v>0</v>
      </c>
    </row>
    <row r="487" spans="1:10" x14ac:dyDescent="0.2">
      <c r="A487" s="340" t="s">
        <v>482</v>
      </c>
      <c r="B487" s="669" t="s">
        <v>485</v>
      </c>
      <c r="C487" s="328" t="str">
        <f t="shared" si="14"/>
        <v>73500452</v>
      </c>
      <c r="D487" s="341">
        <v>0</v>
      </c>
      <c r="E487" s="341">
        <v>0</v>
      </c>
      <c r="F487" s="341">
        <v>0</v>
      </c>
      <c r="G487" s="341">
        <v>0</v>
      </c>
      <c r="H487" s="341">
        <v>0</v>
      </c>
      <c r="I487" s="341">
        <v>0</v>
      </c>
      <c r="J487" s="285">
        <f t="shared" si="15"/>
        <v>0</v>
      </c>
    </row>
    <row r="488" spans="1:10" x14ac:dyDescent="0.2">
      <c r="A488" s="339" t="s">
        <v>482</v>
      </c>
      <c r="B488" s="670" t="s">
        <v>486</v>
      </c>
      <c r="C488" s="328" t="str">
        <f t="shared" si="14"/>
        <v>73500453</v>
      </c>
      <c r="D488" s="341">
        <v>0</v>
      </c>
      <c r="E488" s="341">
        <v>0</v>
      </c>
      <c r="F488" s="341">
        <v>0</v>
      </c>
      <c r="G488" s="341">
        <v>0</v>
      </c>
      <c r="H488" s="341">
        <v>0</v>
      </c>
      <c r="I488" s="341">
        <v>0</v>
      </c>
      <c r="J488" s="285">
        <f t="shared" si="15"/>
        <v>0</v>
      </c>
    </row>
    <row r="489" spans="1:10" x14ac:dyDescent="0.2">
      <c r="A489" s="337" t="s">
        <v>482</v>
      </c>
      <c r="B489" s="678" t="s">
        <v>487</v>
      </c>
      <c r="C489" s="328" t="str">
        <f t="shared" si="14"/>
        <v>73500571</v>
      </c>
      <c r="D489" s="341">
        <v>0</v>
      </c>
      <c r="E489" s="341">
        <v>0</v>
      </c>
      <c r="F489" s="341">
        <v>0</v>
      </c>
      <c r="G489" s="341">
        <v>0</v>
      </c>
      <c r="H489" s="341">
        <v>0</v>
      </c>
      <c r="I489" s="341">
        <v>0</v>
      </c>
      <c r="J489" s="285">
        <f t="shared" si="15"/>
        <v>0</v>
      </c>
    </row>
    <row r="490" spans="1:10" x14ac:dyDescent="0.2">
      <c r="A490" s="339" t="s">
        <v>482</v>
      </c>
      <c r="B490" s="670" t="s">
        <v>63</v>
      </c>
      <c r="C490" s="328" t="str">
        <f t="shared" si="14"/>
        <v>73500890</v>
      </c>
      <c r="D490" s="341">
        <v>0</v>
      </c>
      <c r="E490" s="341">
        <v>0</v>
      </c>
      <c r="F490" s="341">
        <v>0</v>
      </c>
      <c r="G490" s="341">
        <v>0</v>
      </c>
      <c r="H490" s="341">
        <v>0</v>
      </c>
      <c r="I490" s="341">
        <v>0</v>
      </c>
      <c r="J490" s="285">
        <f t="shared" si="15"/>
        <v>0</v>
      </c>
    </row>
    <row r="491" spans="1:10" x14ac:dyDescent="0.2">
      <c r="A491" s="340" t="s">
        <v>482</v>
      </c>
      <c r="B491" s="669" t="s">
        <v>488</v>
      </c>
      <c r="C491" s="328" t="str">
        <f t="shared" si="14"/>
        <v>73503002</v>
      </c>
      <c r="D491" s="341">
        <v>0</v>
      </c>
      <c r="E491" s="341">
        <v>0</v>
      </c>
      <c r="F491" s="341">
        <v>0</v>
      </c>
      <c r="G491" s="341">
        <v>0</v>
      </c>
      <c r="H491" s="341">
        <v>0</v>
      </c>
      <c r="I491" s="341">
        <v>0</v>
      </c>
      <c r="J491" s="285">
        <f t="shared" si="15"/>
        <v>0</v>
      </c>
    </row>
    <row r="492" spans="1:10" x14ac:dyDescent="0.2">
      <c r="A492" s="339" t="s">
        <v>482</v>
      </c>
      <c r="B492" s="670" t="s">
        <v>489</v>
      </c>
      <c r="C492" s="328" t="str">
        <f t="shared" si="14"/>
        <v>73503004</v>
      </c>
      <c r="D492" s="341">
        <v>0</v>
      </c>
      <c r="E492" s="341">
        <v>0</v>
      </c>
      <c r="F492" s="341">
        <v>0</v>
      </c>
      <c r="G492" s="341">
        <v>0</v>
      </c>
      <c r="H492" s="341">
        <v>0</v>
      </c>
      <c r="I492" s="341">
        <v>0</v>
      </c>
      <c r="J492" s="285">
        <f t="shared" si="15"/>
        <v>0</v>
      </c>
    </row>
    <row r="493" spans="1:10" x14ac:dyDescent="0.2">
      <c r="A493" s="340" t="s">
        <v>482</v>
      </c>
      <c r="B493" s="669" t="s">
        <v>490</v>
      </c>
      <c r="C493" s="328" t="str">
        <f t="shared" si="14"/>
        <v>73503022</v>
      </c>
      <c r="D493" s="341">
        <v>0</v>
      </c>
      <c r="E493" s="341">
        <v>0</v>
      </c>
      <c r="F493" s="341">
        <v>0</v>
      </c>
      <c r="G493" s="341">
        <v>0</v>
      </c>
      <c r="H493" s="341">
        <v>0</v>
      </c>
      <c r="I493" s="341">
        <v>0</v>
      </c>
      <c r="J493" s="285">
        <f t="shared" si="15"/>
        <v>0</v>
      </c>
    </row>
    <row r="494" spans="1:10" x14ac:dyDescent="0.2">
      <c r="A494" s="329" t="s">
        <v>482</v>
      </c>
      <c r="B494" s="670" t="s">
        <v>491</v>
      </c>
      <c r="C494" s="328" t="str">
        <f t="shared" si="14"/>
        <v>73503078</v>
      </c>
      <c r="D494" s="341">
        <v>0</v>
      </c>
      <c r="E494" s="341">
        <v>0</v>
      </c>
      <c r="F494" s="341">
        <v>0</v>
      </c>
      <c r="G494" s="341">
        <v>0</v>
      </c>
      <c r="H494" s="341">
        <v>0</v>
      </c>
      <c r="I494" s="341">
        <v>0</v>
      </c>
      <c r="J494" s="285">
        <f t="shared" si="15"/>
        <v>0</v>
      </c>
    </row>
    <row r="495" spans="1:10" x14ac:dyDescent="0.2">
      <c r="A495" s="330" t="s">
        <v>482</v>
      </c>
      <c r="B495" s="669" t="s">
        <v>492</v>
      </c>
      <c r="C495" s="328" t="str">
        <f t="shared" si="14"/>
        <v>73503121</v>
      </c>
      <c r="D495" s="341">
        <v>0</v>
      </c>
      <c r="E495" s="341">
        <v>0</v>
      </c>
      <c r="F495" s="341">
        <v>0</v>
      </c>
      <c r="G495" s="341">
        <v>0</v>
      </c>
      <c r="H495" s="341">
        <v>0</v>
      </c>
      <c r="I495" s="341">
        <v>0</v>
      </c>
      <c r="J495" s="285">
        <f t="shared" si="15"/>
        <v>0</v>
      </c>
    </row>
    <row r="496" spans="1:10" x14ac:dyDescent="0.2">
      <c r="A496" s="329" t="s">
        <v>482</v>
      </c>
      <c r="B496" s="670" t="s">
        <v>493</v>
      </c>
      <c r="C496" s="328" t="str">
        <f t="shared" si="14"/>
        <v>73503150</v>
      </c>
      <c r="D496" s="341">
        <v>0</v>
      </c>
      <c r="E496" s="341">
        <v>0</v>
      </c>
      <c r="F496" s="341">
        <v>0</v>
      </c>
      <c r="G496" s="341">
        <v>0</v>
      </c>
      <c r="H496" s="341">
        <v>0</v>
      </c>
      <c r="I496" s="341">
        <v>0</v>
      </c>
      <c r="J496" s="285">
        <f t="shared" si="15"/>
        <v>0</v>
      </c>
    </row>
    <row r="497" spans="1:10" x14ac:dyDescent="0.2">
      <c r="A497" s="330" t="s">
        <v>482</v>
      </c>
      <c r="B497" s="669" t="s">
        <v>494</v>
      </c>
      <c r="C497" s="328" t="str">
        <f t="shared" si="14"/>
        <v>73503152</v>
      </c>
      <c r="D497" s="341">
        <v>0</v>
      </c>
      <c r="E497" s="341">
        <v>0</v>
      </c>
      <c r="F497" s="341">
        <v>0</v>
      </c>
      <c r="G497" s="341">
        <v>0</v>
      </c>
      <c r="H497" s="341">
        <v>0</v>
      </c>
      <c r="I497" s="341">
        <v>0</v>
      </c>
      <c r="J497" s="285">
        <f t="shared" si="15"/>
        <v>0</v>
      </c>
    </row>
    <row r="498" spans="1:10" x14ac:dyDescent="0.2">
      <c r="A498" s="329" t="s">
        <v>495</v>
      </c>
      <c r="B498" s="670" t="s">
        <v>13</v>
      </c>
      <c r="C498" s="328" t="str">
        <f t="shared" si="14"/>
        <v>75010001</v>
      </c>
      <c r="D498" s="341">
        <v>0</v>
      </c>
      <c r="E498" s="341">
        <v>0</v>
      </c>
      <c r="F498" s="341">
        <v>0</v>
      </c>
      <c r="G498" s="341">
        <v>0</v>
      </c>
      <c r="H498" s="341">
        <v>0</v>
      </c>
      <c r="I498" s="341">
        <v>0</v>
      </c>
      <c r="J498" s="285">
        <f t="shared" si="15"/>
        <v>0</v>
      </c>
    </row>
    <row r="499" spans="1:10" x14ac:dyDescent="0.2">
      <c r="A499" s="330" t="s">
        <v>496</v>
      </c>
      <c r="B499" s="669" t="s">
        <v>13</v>
      </c>
      <c r="C499" s="328" t="str">
        <f t="shared" si="14"/>
        <v>75020001</v>
      </c>
      <c r="D499" s="341">
        <v>0</v>
      </c>
      <c r="E499" s="341">
        <v>0</v>
      </c>
      <c r="F499" s="341">
        <v>0</v>
      </c>
      <c r="G499" s="341">
        <v>0</v>
      </c>
      <c r="H499" s="341">
        <v>0</v>
      </c>
      <c r="I499" s="341">
        <v>0</v>
      </c>
      <c r="J499" s="285">
        <f t="shared" si="15"/>
        <v>0</v>
      </c>
    </row>
    <row r="500" spans="1:10" x14ac:dyDescent="0.2">
      <c r="A500" s="329" t="s">
        <v>496</v>
      </c>
      <c r="B500" s="670" t="s">
        <v>120</v>
      </c>
      <c r="C500" s="328" t="str">
        <f t="shared" si="14"/>
        <v>7502Leases</v>
      </c>
      <c r="D500" s="341">
        <v>0</v>
      </c>
      <c r="E500" s="341">
        <v>0</v>
      </c>
      <c r="F500" s="341">
        <v>0</v>
      </c>
      <c r="G500" s="341">
        <v>0</v>
      </c>
      <c r="H500" s="341">
        <v>0</v>
      </c>
      <c r="I500" s="341">
        <v>0</v>
      </c>
      <c r="J500" s="285">
        <f t="shared" si="15"/>
        <v>0</v>
      </c>
    </row>
    <row r="501" spans="1:10" x14ac:dyDescent="0.2">
      <c r="A501" s="339" t="s">
        <v>497</v>
      </c>
      <c r="B501" s="670" t="s">
        <v>13</v>
      </c>
      <c r="C501" s="328" t="str">
        <f t="shared" si="14"/>
        <v>75030001</v>
      </c>
      <c r="D501" s="341">
        <v>0</v>
      </c>
      <c r="E501" s="341">
        <v>0</v>
      </c>
      <c r="F501" s="341">
        <v>0</v>
      </c>
      <c r="G501" s="341">
        <v>0</v>
      </c>
      <c r="H501" s="341">
        <v>0</v>
      </c>
      <c r="I501" s="341">
        <v>0</v>
      </c>
      <c r="J501" s="285">
        <f t="shared" si="15"/>
        <v>0</v>
      </c>
    </row>
    <row r="502" spans="1:10" x14ac:dyDescent="0.2">
      <c r="A502" s="339" t="s">
        <v>498</v>
      </c>
      <c r="B502" s="670" t="s">
        <v>13</v>
      </c>
      <c r="C502" s="328" t="str">
        <f t="shared" si="14"/>
        <v>76000001</v>
      </c>
      <c r="D502" s="341">
        <v>0</v>
      </c>
      <c r="E502" s="341">
        <v>0</v>
      </c>
      <c r="F502" s="341">
        <v>0</v>
      </c>
      <c r="G502" s="341">
        <v>0</v>
      </c>
      <c r="H502" s="341">
        <v>0</v>
      </c>
      <c r="I502" s="341">
        <v>0</v>
      </c>
      <c r="J502" s="285">
        <f t="shared" si="15"/>
        <v>0</v>
      </c>
    </row>
    <row r="503" spans="1:10" x14ac:dyDescent="0.2">
      <c r="A503" s="339" t="s">
        <v>499</v>
      </c>
      <c r="B503" s="670" t="s">
        <v>13</v>
      </c>
      <c r="C503" s="328" t="str">
        <f t="shared" si="14"/>
        <v>77300001</v>
      </c>
      <c r="D503" s="341">
        <v>0</v>
      </c>
      <c r="E503" s="341">
        <v>0</v>
      </c>
      <c r="F503" s="341">
        <v>0</v>
      </c>
      <c r="G503" s="341">
        <v>0</v>
      </c>
      <c r="H503" s="341">
        <v>0</v>
      </c>
      <c r="I503" s="341">
        <v>0</v>
      </c>
      <c r="J503" s="285">
        <f t="shared" si="15"/>
        <v>0</v>
      </c>
    </row>
    <row r="504" spans="1:10" x14ac:dyDescent="0.2">
      <c r="A504" s="339" t="s">
        <v>499</v>
      </c>
      <c r="B504" s="670" t="s">
        <v>129</v>
      </c>
      <c r="C504" s="328" t="str">
        <f t="shared" si="14"/>
        <v>77300044</v>
      </c>
      <c r="D504" s="341">
        <v>0</v>
      </c>
      <c r="E504" s="341">
        <v>0</v>
      </c>
      <c r="F504" s="341">
        <v>0</v>
      </c>
      <c r="G504" s="341">
        <v>0</v>
      </c>
      <c r="H504" s="341">
        <v>0</v>
      </c>
      <c r="I504" s="341">
        <v>0</v>
      </c>
      <c r="J504" s="285">
        <f t="shared" si="15"/>
        <v>0</v>
      </c>
    </row>
    <row r="505" spans="1:10" x14ac:dyDescent="0.2">
      <c r="A505" s="340" t="s">
        <v>499</v>
      </c>
      <c r="B505" s="669" t="s">
        <v>500</v>
      </c>
      <c r="C505" s="328" t="str">
        <f t="shared" si="14"/>
        <v>77300064</v>
      </c>
      <c r="D505" s="341">
        <v>0</v>
      </c>
      <c r="E505" s="341">
        <v>0</v>
      </c>
      <c r="F505" s="341">
        <v>0</v>
      </c>
      <c r="G505" s="341">
        <v>0</v>
      </c>
      <c r="H505" s="341">
        <v>0</v>
      </c>
      <c r="I505" s="341">
        <v>0</v>
      </c>
      <c r="J505" s="285">
        <f t="shared" si="15"/>
        <v>0</v>
      </c>
    </row>
    <row r="506" spans="1:10" x14ac:dyDescent="0.2">
      <c r="A506" s="339" t="s">
        <v>499</v>
      </c>
      <c r="B506" s="670" t="s">
        <v>501</v>
      </c>
      <c r="C506" s="328" t="str">
        <f t="shared" si="14"/>
        <v>77300242</v>
      </c>
      <c r="D506" s="341">
        <v>0</v>
      </c>
      <c r="E506" s="341">
        <v>0</v>
      </c>
      <c r="F506" s="341">
        <v>0</v>
      </c>
      <c r="G506" s="341">
        <v>0</v>
      </c>
      <c r="H506" s="341">
        <v>0</v>
      </c>
      <c r="I506" s="341">
        <v>0</v>
      </c>
      <c r="J506" s="285">
        <f t="shared" si="15"/>
        <v>0</v>
      </c>
    </row>
    <row r="507" spans="1:10" x14ac:dyDescent="0.2">
      <c r="A507" s="340" t="s">
        <v>502</v>
      </c>
      <c r="B507" s="669" t="s">
        <v>13</v>
      </c>
      <c r="C507" s="328" t="str">
        <f t="shared" si="14"/>
        <v>77600001</v>
      </c>
      <c r="D507" s="341">
        <v>0</v>
      </c>
      <c r="E507" s="341">
        <v>0</v>
      </c>
      <c r="F507" s="341">
        <v>0</v>
      </c>
      <c r="G507" s="341">
        <v>0</v>
      </c>
      <c r="H507" s="341">
        <v>0</v>
      </c>
      <c r="I507" s="341">
        <v>0</v>
      </c>
      <c r="J507" s="285">
        <f t="shared" si="15"/>
        <v>0</v>
      </c>
    </row>
    <row r="508" spans="1:10" x14ac:dyDescent="0.2">
      <c r="A508" s="339" t="s">
        <v>502</v>
      </c>
      <c r="B508" s="670" t="s">
        <v>503</v>
      </c>
      <c r="C508" s="328" t="str">
        <f t="shared" si="14"/>
        <v>77600001a</v>
      </c>
      <c r="D508" s="341">
        <v>0</v>
      </c>
      <c r="E508" s="341">
        <v>0</v>
      </c>
      <c r="F508" s="341">
        <v>0</v>
      </c>
      <c r="G508" s="341">
        <v>0</v>
      </c>
      <c r="H508" s="341">
        <v>0</v>
      </c>
      <c r="I508" s="341">
        <v>0</v>
      </c>
      <c r="J508" s="285">
        <f t="shared" si="15"/>
        <v>0</v>
      </c>
    </row>
    <row r="509" spans="1:10" x14ac:dyDescent="0.2">
      <c r="A509" s="340" t="s">
        <v>502</v>
      </c>
      <c r="B509" s="669" t="s">
        <v>505</v>
      </c>
      <c r="C509" s="328" t="str">
        <f t="shared" si="14"/>
        <v>77600003</v>
      </c>
      <c r="D509" s="341">
        <v>0</v>
      </c>
      <c r="E509" s="341">
        <v>0</v>
      </c>
      <c r="F509" s="341">
        <v>0</v>
      </c>
      <c r="G509" s="341">
        <v>0</v>
      </c>
      <c r="H509" s="341">
        <v>0</v>
      </c>
      <c r="I509" s="341">
        <v>0</v>
      </c>
      <c r="J509" s="285">
        <f t="shared" si="15"/>
        <v>0</v>
      </c>
    </row>
    <row r="510" spans="1:10" x14ac:dyDescent="0.2">
      <c r="A510" s="339" t="s">
        <v>502</v>
      </c>
      <c r="B510" s="670" t="s">
        <v>22</v>
      </c>
      <c r="C510" s="328" t="str">
        <f t="shared" si="14"/>
        <v>77600036</v>
      </c>
      <c r="D510" s="341">
        <v>0</v>
      </c>
      <c r="E510" s="341">
        <v>0</v>
      </c>
      <c r="F510" s="341">
        <v>0</v>
      </c>
      <c r="G510" s="341">
        <v>0</v>
      </c>
      <c r="H510" s="341">
        <v>0</v>
      </c>
      <c r="I510" s="341">
        <v>0</v>
      </c>
      <c r="J510" s="285">
        <f t="shared" si="15"/>
        <v>0</v>
      </c>
    </row>
    <row r="511" spans="1:10" x14ac:dyDescent="0.2">
      <c r="A511" s="340" t="s">
        <v>502</v>
      </c>
      <c r="B511" s="669" t="s">
        <v>506</v>
      </c>
      <c r="C511" s="328" t="str">
        <f t="shared" si="14"/>
        <v>77600328</v>
      </c>
      <c r="D511" s="341">
        <v>0</v>
      </c>
      <c r="E511" s="341">
        <v>0</v>
      </c>
      <c r="F511" s="341">
        <v>0</v>
      </c>
      <c r="G511" s="341">
        <v>0</v>
      </c>
      <c r="H511" s="341">
        <v>0</v>
      </c>
      <c r="I511" s="341">
        <v>0</v>
      </c>
      <c r="J511" s="285">
        <f t="shared" si="15"/>
        <v>0</v>
      </c>
    </row>
    <row r="512" spans="1:10" x14ac:dyDescent="0.2">
      <c r="A512" s="339" t="s">
        <v>502</v>
      </c>
      <c r="B512" s="670" t="s">
        <v>507</v>
      </c>
      <c r="C512" s="328" t="str">
        <f t="shared" si="14"/>
        <v>77600561</v>
      </c>
      <c r="D512" s="341">
        <v>0</v>
      </c>
      <c r="E512" s="341">
        <v>0</v>
      </c>
      <c r="F512" s="341">
        <v>0</v>
      </c>
      <c r="G512" s="341">
        <v>0</v>
      </c>
      <c r="H512" s="341">
        <v>0</v>
      </c>
      <c r="I512" s="341">
        <v>0</v>
      </c>
      <c r="J512" s="285">
        <f t="shared" si="15"/>
        <v>0</v>
      </c>
    </row>
    <row r="513" spans="1:10" x14ac:dyDescent="0.2">
      <c r="A513" s="340" t="s">
        <v>502</v>
      </c>
      <c r="B513" s="669" t="s">
        <v>508</v>
      </c>
      <c r="C513" s="328" t="str">
        <f t="shared" si="14"/>
        <v>77600612</v>
      </c>
      <c r="D513" s="341">
        <v>0</v>
      </c>
      <c r="E513" s="341">
        <v>0</v>
      </c>
      <c r="F513" s="341">
        <v>0</v>
      </c>
      <c r="G513" s="341">
        <v>0</v>
      </c>
      <c r="H513" s="341">
        <v>0</v>
      </c>
      <c r="I513" s="341">
        <v>0</v>
      </c>
      <c r="J513" s="285">
        <f t="shared" si="15"/>
        <v>0</v>
      </c>
    </row>
    <row r="514" spans="1:10" x14ac:dyDescent="0.2">
      <c r="A514" s="339" t="s">
        <v>502</v>
      </c>
      <c r="B514" s="670" t="s">
        <v>120</v>
      </c>
      <c r="C514" s="328" t="str">
        <f t="shared" si="14"/>
        <v>7760Leases</v>
      </c>
      <c r="D514" s="341">
        <v>0</v>
      </c>
      <c r="E514" s="341">
        <v>0</v>
      </c>
      <c r="F514" s="341">
        <v>0</v>
      </c>
      <c r="G514" s="341">
        <v>0</v>
      </c>
      <c r="H514" s="341">
        <v>0</v>
      </c>
      <c r="I514" s="341">
        <v>0</v>
      </c>
      <c r="J514" s="285">
        <f t="shared" si="15"/>
        <v>0</v>
      </c>
    </row>
    <row r="515" spans="1:10" x14ac:dyDescent="0.2">
      <c r="A515" s="340" t="s">
        <v>509</v>
      </c>
      <c r="B515" s="669" t="s">
        <v>510</v>
      </c>
      <c r="C515" s="328" t="str">
        <f t="shared" si="14"/>
        <v>78700214</v>
      </c>
      <c r="D515" s="341">
        <v>0</v>
      </c>
      <c r="E515" s="341">
        <v>0</v>
      </c>
      <c r="F515" s="341">
        <v>0</v>
      </c>
      <c r="G515" s="341">
        <v>0</v>
      </c>
      <c r="H515" s="341">
        <v>0</v>
      </c>
      <c r="I515" s="341">
        <v>0</v>
      </c>
      <c r="J515" s="285">
        <f t="shared" si="15"/>
        <v>0</v>
      </c>
    </row>
    <row r="516" spans="1:10" x14ac:dyDescent="0.2">
      <c r="A516" s="330" t="s">
        <v>511</v>
      </c>
      <c r="B516" s="669" t="s">
        <v>13</v>
      </c>
      <c r="C516" s="328" t="str">
        <f t="shared" si="14"/>
        <v>79100001</v>
      </c>
      <c r="D516" s="341">
        <v>0</v>
      </c>
      <c r="E516" s="341">
        <v>0</v>
      </c>
      <c r="F516" s="341">
        <v>0</v>
      </c>
      <c r="G516" s="341">
        <v>0</v>
      </c>
      <c r="H516" s="341">
        <v>0</v>
      </c>
      <c r="I516" s="341">
        <v>0</v>
      </c>
      <c r="J516" s="285">
        <f t="shared" si="15"/>
        <v>0</v>
      </c>
    </row>
    <row r="517" spans="1:10" x14ac:dyDescent="0.2">
      <c r="A517" s="330" t="s">
        <v>512</v>
      </c>
      <c r="B517" s="669" t="s">
        <v>13</v>
      </c>
      <c r="C517" s="328" t="str">
        <f t="shared" si="14"/>
        <v>81200001</v>
      </c>
      <c r="D517" s="341">
        <v>0</v>
      </c>
      <c r="E517" s="341">
        <v>0</v>
      </c>
      <c r="F517" s="341">
        <v>0</v>
      </c>
      <c r="G517" s="341">
        <v>0</v>
      </c>
      <c r="H517" s="341">
        <v>0</v>
      </c>
      <c r="I517" s="341">
        <v>0</v>
      </c>
      <c r="J517" s="285">
        <f t="shared" si="15"/>
        <v>0</v>
      </c>
    </row>
    <row r="518" spans="1:10" x14ac:dyDescent="0.2">
      <c r="A518" s="329" t="s">
        <v>512</v>
      </c>
      <c r="B518" s="670" t="s">
        <v>513</v>
      </c>
      <c r="C518" s="328" t="str">
        <f t="shared" si="14"/>
        <v>81200903</v>
      </c>
      <c r="D518" s="341">
        <v>0</v>
      </c>
      <c r="E518" s="341">
        <v>0</v>
      </c>
      <c r="F518" s="341">
        <v>0</v>
      </c>
      <c r="G518" s="341">
        <v>0</v>
      </c>
      <c r="H518" s="341">
        <v>0</v>
      </c>
      <c r="I518" s="341">
        <v>0</v>
      </c>
      <c r="J518" s="285">
        <f t="shared" si="15"/>
        <v>0</v>
      </c>
    </row>
    <row r="519" spans="1:10" x14ac:dyDescent="0.2">
      <c r="A519" s="330" t="s">
        <v>514</v>
      </c>
      <c r="B519" s="669" t="s">
        <v>13</v>
      </c>
      <c r="C519" s="328" t="str">
        <f t="shared" si="14"/>
        <v>81400001</v>
      </c>
      <c r="D519" s="341">
        <v>0</v>
      </c>
      <c r="E519" s="341">
        <v>0</v>
      </c>
      <c r="F519" s="341">
        <v>0</v>
      </c>
      <c r="G519" s="341">
        <v>0</v>
      </c>
      <c r="H519" s="341">
        <v>0</v>
      </c>
      <c r="I519" s="341">
        <v>0</v>
      </c>
      <c r="J519" s="285">
        <f t="shared" si="15"/>
        <v>0</v>
      </c>
    </row>
    <row r="520" spans="1:10" x14ac:dyDescent="0.2">
      <c r="A520" s="329" t="s">
        <v>515</v>
      </c>
      <c r="B520" s="670" t="s">
        <v>13</v>
      </c>
      <c r="C520" s="328" t="str">
        <f t="shared" si="14"/>
        <v>82600001</v>
      </c>
      <c r="D520" s="341">
        <v>0</v>
      </c>
      <c r="E520" s="341">
        <v>0</v>
      </c>
      <c r="F520" s="341">
        <v>0</v>
      </c>
      <c r="G520" s="341">
        <v>0</v>
      </c>
      <c r="H520" s="341">
        <v>0</v>
      </c>
      <c r="I520" s="341">
        <v>0</v>
      </c>
      <c r="J520" s="285">
        <f t="shared" si="15"/>
        <v>0</v>
      </c>
    </row>
    <row r="521" spans="1:10" x14ac:dyDescent="0.2">
      <c r="A521" s="330" t="s">
        <v>516</v>
      </c>
      <c r="B521" s="669" t="s">
        <v>193</v>
      </c>
      <c r="C521" s="328" t="str">
        <f t="shared" ref="C521:C553" si="16">A521&amp;B521</f>
        <v>85000152</v>
      </c>
      <c r="D521" s="341">
        <v>0</v>
      </c>
      <c r="E521" s="341">
        <v>0</v>
      </c>
      <c r="F521" s="341">
        <v>0</v>
      </c>
      <c r="G521" s="341">
        <v>0</v>
      </c>
      <c r="H521" s="341">
        <v>0</v>
      </c>
      <c r="I521" s="341">
        <v>0</v>
      </c>
      <c r="J521" s="285">
        <f t="shared" si="15"/>
        <v>0</v>
      </c>
    </row>
    <row r="522" spans="1:10" x14ac:dyDescent="0.2">
      <c r="A522" s="330" t="s">
        <v>519</v>
      </c>
      <c r="B522" s="669" t="s">
        <v>13</v>
      </c>
      <c r="C522" s="328" t="str">
        <f t="shared" si="16"/>
        <v>85700001</v>
      </c>
      <c r="D522" s="341">
        <v>0</v>
      </c>
      <c r="E522" s="341">
        <v>0</v>
      </c>
      <c r="F522" s="341">
        <v>0</v>
      </c>
      <c r="G522" s="341">
        <v>0</v>
      </c>
      <c r="H522" s="341">
        <v>0</v>
      </c>
      <c r="I522" s="341">
        <v>0</v>
      </c>
      <c r="J522" s="285">
        <f t="shared" ref="J522:J553" si="17">SUM(D522:I522)</f>
        <v>0</v>
      </c>
    </row>
    <row r="523" spans="1:10" x14ac:dyDescent="0.2">
      <c r="A523" s="329" t="s">
        <v>519</v>
      </c>
      <c r="B523" s="670" t="s">
        <v>520</v>
      </c>
      <c r="C523" s="328" t="str">
        <f t="shared" si="16"/>
        <v>85700111</v>
      </c>
      <c r="D523" s="341">
        <v>0</v>
      </c>
      <c r="E523" s="341">
        <v>0</v>
      </c>
      <c r="F523" s="341">
        <v>0</v>
      </c>
      <c r="G523" s="341">
        <v>0</v>
      </c>
      <c r="H523" s="341">
        <v>0</v>
      </c>
      <c r="I523" s="341">
        <v>0</v>
      </c>
      <c r="J523" s="285">
        <f t="shared" si="17"/>
        <v>0</v>
      </c>
    </row>
    <row r="524" spans="1:10" x14ac:dyDescent="0.2">
      <c r="A524" s="330" t="s">
        <v>519</v>
      </c>
      <c r="B524" s="669" t="s">
        <v>22</v>
      </c>
      <c r="C524" s="328" t="str">
        <f t="shared" si="16"/>
        <v>85700036</v>
      </c>
      <c r="D524" s="341">
        <v>0</v>
      </c>
      <c r="E524" s="341">
        <v>0</v>
      </c>
      <c r="F524" s="341">
        <v>0</v>
      </c>
      <c r="G524" s="341">
        <v>0</v>
      </c>
      <c r="H524" s="341">
        <v>0</v>
      </c>
      <c r="I524" s="341">
        <v>0</v>
      </c>
      <c r="J524" s="285">
        <f t="shared" si="17"/>
        <v>0</v>
      </c>
    </row>
    <row r="525" spans="1:10" x14ac:dyDescent="0.2">
      <c r="A525" s="329" t="s">
        <v>519</v>
      </c>
      <c r="B525" s="670" t="s">
        <v>521</v>
      </c>
      <c r="C525" s="328" t="str">
        <f t="shared" si="16"/>
        <v>85700191</v>
      </c>
      <c r="D525" s="341">
        <v>0</v>
      </c>
      <c r="E525" s="341">
        <v>0</v>
      </c>
      <c r="F525" s="341">
        <v>0</v>
      </c>
      <c r="G525" s="341">
        <v>0</v>
      </c>
      <c r="H525" s="341">
        <v>0</v>
      </c>
      <c r="I525" s="341">
        <v>0</v>
      </c>
      <c r="J525" s="285">
        <f t="shared" si="17"/>
        <v>0</v>
      </c>
    </row>
    <row r="526" spans="1:10" x14ac:dyDescent="0.2">
      <c r="A526" s="330" t="s">
        <v>519</v>
      </c>
      <c r="B526" s="669" t="s">
        <v>43</v>
      </c>
      <c r="C526" s="328" t="str">
        <f t="shared" si="16"/>
        <v>85700516</v>
      </c>
      <c r="D526" s="341">
        <v>0</v>
      </c>
      <c r="E526" s="341">
        <v>0</v>
      </c>
      <c r="F526" s="341">
        <v>0</v>
      </c>
      <c r="G526" s="341">
        <v>0</v>
      </c>
      <c r="H526" s="341">
        <v>0</v>
      </c>
      <c r="I526" s="341">
        <v>0</v>
      </c>
      <c r="J526" s="285">
        <f t="shared" si="17"/>
        <v>0</v>
      </c>
    </row>
    <row r="527" spans="1:10" x14ac:dyDescent="0.2">
      <c r="A527" s="329" t="s">
        <v>519</v>
      </c>
      <c r="B527" s="670" t="s">
        <v>522</v>
      </c>
      <c r="C527" s="328" t="str">
        <f t="shared" si="16"/>
        <v>85700736</v>
      </c>
      <c r="D527" s="341">
        <v>0</v>
      </c>
      <c r="E527" s="341">
        <v>0</v>
      </c>
      <c r="F527" s="341">
        <v>0</v>
      </c>
      <c r="G527" s="341">
        <v>0</v>
      </c>
      <c r="H527" s="341">
        <v>0</v>
      </c>
      <c r="I527" s="341">
        <v>0</v>
      </c>
      <c r="J527" s="285">
        <f t="shared" si="17"/>
        <v>0</v>
      </c>
    </row>
    <row r="528" spans="1:10" x14ac:dyDescent="0.2">
      <c r="A528" s="330" t="s">
        <v>519</v>
      </c>
      <c r="B528" s="669" t="s">
        <v>63</v>
      </c>
      <c r="C528" s="328" t="str">
        <f t="shared" si="16"/>
        <v>85700890</v>
      </c>
      <c r="D528" s="341">
        <v>0</v>
      </c>
      <c r="E528" s="341">
        <v>0</v>
      </c>
      <c r="F528" s="341">
        <v>0</v>
      </c>
      <c r="G528" s="341">
        <v>0</v>
      </c>
      <c r="H528" s="341">
        <v>0</v>
      </c>
      <c r="I528" s="341">
        <v>0</v>
      </c>
      <c r="J528" s="285">
        <f t="shared" si="17"/>
        <v>0</v>
      </c>
    </row>
    <row r="529" spans="1:10" x14ac:dyDescent="0.2">
      <c r="A529" s="329" t="s">
        <v>519</v>
      </c>
      <c r="B529" s="670" t="s">
        <v>523</v>
      </c>
      <c r="C529" s="328" t="str">
        <f t="shared" si="16"/>
        <v>85703010</v>
      </c>
      <c r="D529" s="341">
        <v>0</v>
      </c>
      <c r="E529" s="341">
        <v>0</v>
      </c>
      <c r="F529" s="341">
        <v>0</v>
      </c>
      <c r="G529" s="341">
        <v>0</v>
      </c>
      <c r="H529" s="341">
        <v>0</v>
      </c>
      <c r="I529" s="341">
        <v>0</v>
      </c>
      <c r="J529" s="285">
        <f t="shared" si="17"/>
        <v>0</v>
      </c>
    </row>
    <row r="530" spans="1:10" x14ac:dyDescent="0.2">
      <c r="A530" s="330" t="s">
        <v>519</v>
      </c>
      <c r="B530" s="669" t="s">
        <v>143</v>
      </c>
      <c r="C530" s="328" t="str">
        <f t="shared" si="16"/>
        <v>85703034</v>
      </c>
      <c r="D530" s="341">
        <v>0</v>
      </c>
      <c r="E530" s="341">
        <v>0</v>
      </c>
      <c r="F530" s="341">
        <v>0</v>
      </c>
      <c r="G530" s="341">
        <v>0</v>
      </c>
      <c r="H530" s="341">
        <v>0</v>
      </c>
      <c r="I530" s="341">
        <v>0</v>
      </c>
      <c r="J530" s="285">
        <f t="shared" si="17"/>
        <v>0</v>
      </c>
    </row>
    <row r="531" spans="1:10" x14ac:dyDescent="0.2">
      <c r="A531" s="329" t="s">
        <v>519</v>
      </c>
      <c r="B531" s="670" t="s">
        <v>524</v>
      </c>
      <c r="C531" s="328" t="str">
        <f t="shared" si="16"/>
        <v>85703101</v>
      </c>
      <c r="D531" s="341">
        <v>0</v>
      </c>
      <c r="E531" s="341">
        <v>0</v>
      </c>
      <c r="F531" s="341">
        <v>0</v>
      </c>
      <c r="G531" s="341">
        <v>0</v>
      </c>
      <c r="H531" s="341">
        <v>0</v>
      </c>
      <c r="I531" s="341">
        <v>0</v>
      </c>
      <c r="J531" s="285">
        <f t="shared" si="17"/>
        <v>0</v>
      </c>
    </row>
    <row r="532" spans="1:10" x14ac:dyDescent="0.2">
      <c r="A532" s="330" t="s">
        <v>519</v>
      </c>
      <c r="B532" s="669" t="s">
        <v>139</v>
      </c>
      <c r="C532" s="328" t="str">
        <f t="shared" si="16"/>
        <v>85703228</v>
      </c>
      <c r="D532" s="341">
        <v>0</v>
      </c>
      <c r="E532" s="341">
        <v>0</v>
      </c>
      <c r="F532" s="341">
        <v>0</v>
      </c>
      <c r="G532" s="341">
        <v>0</v>
      </c>
      <c r="H532" s="341">
        <v>0</v>
      </c>
      <c r="I532" s="341">
        <v>0</v>
      </c>
      <c r="J532" s="285">
        <f t="shared" si="17"/>
        <v>0</v>
      </c>
    </row>
    <row r="533" spans="1:10" x14ac:dyDescent="0.2">
      <c r="A533" s="329" t="s">
        <v>519</v>
      </c>
      <c r="B533" s="670" t="s">
        <v>258</v>
      </c>
      <c r="C533" s="328" t="str">
        <f t="shared" si="16"/>
        <v>85703237</v>
      </c>
      <c r="D533" s="341">
        <v>0</v>
      </c>
      <c r="E533" s="341">
        <v>0</v>
      </c>
      <c r="F533" s="341">
        <v>0</v>
      </c>
      <c r="G533" s="341">
        <v>0</v>
      </c>
      <c r="H533" s="341">
        <v>0</v>
      </c>
      <c r="I533" s="341">
        <v>0</v>
      </c>
      <c r="J533" s="285">
        <f t="shared" si="17"/>
        <v>0</v>
      </c>
    </row>
    <row r="534" spans="1:10" x14ac:dyDescent="0.2">
      <c r="A534" s="330" t="s">
        <v>519</v>
      </c>
      <c r="B534" s="669" t="s">
        <v>189</v>
      </c>
      <c r="C534" s="328" t="str">
        <f t="shared" si="16"/>
        <v>85703288</v>
      </c>
      <c r="D534" s="341">
        <v>0</v>
      </c>
      <c r="E534" s="341">
        <v>0</v>
      </c>
      <c r="F534" s="341">
        <v>0</v>
      </c>
      <c r="G534" s="341">
        <v>0</v>
      </c>
      <c r="H534" s="341">
        <v>0</v>
      </c>
      <c r="I534" s="341">
        <v>0</v>
      </c>
      <c r="J534" s="285">
        <f t="shared" si="17"/>
        <v>0</v>
      </c>
    </row>
    <row r="535" spans="1:10" x14ac:dyDescent="0.2">
      <c r="A535" s="329" t="s">
        <v>519</v>
      </c>
      <c r="B535" s="670" t="s">
        <v>120</v>
      </c>
      <c r="C535" s="328" t="str">
        <f t="shared" si="16"/>
        <v>8570Leases</v>
      </c>
      <c r="D535" s="341">
        <v>0</v>
      </c>
      <c r="E535" s="341">
        <v>0</v>
      </c>
      <c r="F535" s="341">
        <v>0</v>
      </c>
      <c r="G535" s="341">
        <v>0</v>
      </c>
      <c r="H535" s="341">
        <v>0</v>
      </c>
      <c r="I535" s="341">
        <v>0</v>
      </c>
      <c r="J535" s="285">
        <f t="shared" si="17"/>
        <v>0</v>
      </c>
    </row>
    <row r="536" spans="1:10" x14ac:dyDescent="0.2">
      <c r="A536" s="340" t="s">
        <v>519</v>
      </c>
      <c r="B536" s="669" t="s">
        <v>167</v>
      </c>
      <c r="C536" s="328" t="str">
        <f t="shared" si="16"/>
        <v>8570Matured Lease</v>
      </c>
      <c r="D536" s="341">
        <v>0</v>
      </c>
      <c r="E536" s="341">
        <v>0</v>
      </c>
      <c r="F536" s="341">
        <v>0</v>
      </c>
      <c r="G536" s="341">
        <v>0</v>
      </c>
      <c r="H536" s="341">
        <v>0</v>
      </c>
      <c r="I536" s="341">
        <v>0</v>
      </c>
      <c r="J536" s="285">
        <f t="shared" si="17"/>
        <v>0</v>
      </c>
    </row>
    <row r="537" spans="1:10" x14ac:dyDescent="0.2">
      <c r="A537" s="330" t="s">
        <v>525</v>
      </c>
      <c r="B537" s="669" t="s">
        <v>13</v>
      </c>
      <c r="C537" s="328" t="str">
        <f t="shared" si="16"/>
        <v>86200001</v>
      </c>
      <c r="D537" s="341">
        <v>0</v>
      </c>
      <c r="E537" s="341">
        <v>0</v>
      </c>
      <c r="F537" s="341">
        <v>0</v>
      </c>
      <c r="G537" s="341">
        <v>0</v>
      </c>
      <c r="H537" s="341">
        <v>0</v>
      </c>
      <c r="I537" s="341">
        <v>0</v>
      </c>
      <c r="J537" s="285">
        <f t="shared" si="17"/>
        <v>0</v>
      </c>
    </row>
    <row r="538" spans="1:10" x14ac:dyDescent="0.2">
      <c r="A538" s="329" t="s">
        <v>526</v>
      </c>
      <c r="B538" s="670" t="s">
        <v>527</v>
      </c>
      <c r="C538" s="328" t="str">
        <f t="shared" si="16"/>
        <v>86600462</v>
      </c>
      <c r="D538" s="341">
        <v>0</v>
      </c>
      <c r="E538" s="341">
        <v>0</v>
      </c>
      <c r="F538" s="341">
        <v>0</v>
      </c>
      <c r="G538" s="341">
        <v>0</v>
      </c>
      <c r="H538" s="341">
        <v>0</v>
      </c>
      <c r="I538" s="341">
        <v>0</v>
      </c>
      <c r="J538" s="285">
        <f t="shared" si="17"/>
        <v>0</v>
      </c>
    </row>
    <row r="539" spans="1:10" x14ac:dyDescent="0.2">
      <c r="A539" s="329" t="s">
        <v>528</v>
      </c>
      <c r="B539" s="670" t="s">
        <v>13</v>
      </c>
      <c r="C539" s="328" t="str">
        <f t="shared" si="16"/>
        <v>87800001</v>
      </c>
      <c r="D539" s="341">
        <v>0</v>
      </c>
      <c r="E539" s="341">
        <v>0</v>
      </c>
      <c r="F539" s="341">
        <v>0</v>
      </c>
      <c r="G539" s="341">
        <v>0</v>
      </c>
      <c r="H539" s="341">
        <v>0</v>
      </c>
      <c r="I539" s="341">
        <v>0</v>
      </c>
      <c r="J539" s="285">
        <f t="shared" si="17"/>
        <v>0</v>
      </c>
    </row>
    <row r="540" spans="1:10" x14ac:dyDescent="0.2">
      <c r="A540" s="330" t="s">
        <v>529</v>
      </c>
      <c r="B540" s="669" t="s">
        <v>13</v>
      </c>
      <c r="C540" s="328" t="str">
        <f t="shared" si="16"/>
        <v>88200001</v>
      </c>
      <c r="D540" s="341">
        <v>0</v>
      </c>
      <c r="E540" s="341">
        <v>0</v>
      </c>
      <c r="F540" s="341">
        <v>0</v>
      </c>
      <c r="G540" s="341">
        <v>0</v>
      </c>
      <c r="H540" s="341">
        <v>0</v>
      </c>
      <c r="I540" s="341">
        <v>0</v>
      </c>
      <c r="J540" s="285">
        <f t="shared" si="17"/>
        <v>0</v>
      </c>
    </row>
    <row r="541" spans="1:10" x14ac:dyDescent="0.2">
      <c r="A541" s="329" t="s">
        <v>530</v>
      </c>
      <c r="B541" s="670" t="s">
        <v>531</v>
      </c>
      <c r="C541" s="328" t="str">
        <f t="shared" si="16"/>
        <v>88550126</v>
      </c>
      <c r="D541" s="341">
        <v>0</v>
      </c>
      <c r="E541" s="341">
        <v>0</v>
      </c>
      <c r="F541" s="341">
        <v>0</v>
      </c>
      <c r="G541" s="341">
        <v>0</v>
      </c>
      <c r="H541" s="341">
        <v>0</v>
      </c>
      <c r="I541" s="341">
        <v>0</v>
      </c>
      <c r="J541" s="285">
        <f t="shared" si="17"/>
        <v>0</v>
      </c>
    </row>
    <row r="542" spans="1:10" x14ac:dyDescent="0.2">
      <c r="A542" s="330" t="s">
        <v>532</v>
      </c>
      <c r="B542" s="669" t="s">
        <v>13</v>
      </c>
      <c r="C542" s="328" t="str">
        <f t="shared" si="16"/>
        <v>88600001</v>
      </c>
      <c r="D542" s="341">
        <v>0</v>
      </c>
      <c r="E542" s="341">
        <v>0</v>
      </c>
      <c r="F542" s="341">
        <v>0</v>
      </c>
      <c r="G542" s="341">
        <v>0</v>
      </c>
      <c r="H542" s="341">
        <v>0</v>
      </c>
      <c r="I542" s="341">
        <v>0</v>
      </c>
      <c r="J542" s="285">
        <f t="shared" si="17"/>
        <v>0</v>
      </c>
    </row>
    <row r="543" spans="1:10" x14ac:dyDescent="0.2">
      <c r="A543" s="329" t="s">
        <v>533</v>
      </c>
      <c r="B543" s="670" t="s">
        <v>13</v>
      </c>
      <c r="C543" s="328" t="str">
        <f t="shared" si="16"/>
        <v>88800001</v>
      </c>
      <c r="D543" s="341">
        <v>0</v>
      </c>
      <c r="E543" s="341">
        <v>0</v>
      </c>
      <c r="F543" s="341">
        <v>0</v>
      </c>
      <c r="G543" s="341">
        <v>0</v>
      </c>
      <c r="H543" s="341">
        <v>0</v>
      </c>
      <c r="I543" s="341">
        <v>0</v>
      </c>
      <c r="J543" s="285">
        <f t="shared" si="17"/>
        <v>0</v>
      </c>
    </row>
    <row r="544" spans="1:10" x14ac:dyDescent="0.2">
      <c r="A544" s="330" t="s">
        <v>534</v>
      </c>
      <c r="B544" s="669" t="s">
        <v>13</v>
      </c>
      <c r="C544" s="328" t="str">
        <f t="shared" si="16"/>
        <v>88850001</v>
      </c>
      <c r="D544" s="341">
        <v>0</v>
      </c>
      <c r="E544" s="341">
        <v>0</v>
      </c>
      <c r="F544" s="341">
        <v>0</v>
      </c>
      <c r="G544" s="341">
        <v>0</v>
      </c>
      <c r="H544" s="341">
        <v>0</v>
      </c>
      <c r="I544" s="341">
        <v>0</v>
      </c>
      <c r="J544" s="285">
        <f t="shared" si="17"/>
        <v>0</v>
      </c>
    </row>
    <row r="545" spans="1:10" x14ac:dyDescent="0.2">
      <c r="A545" s="329" t="s">
        <v>535</v>
      </c>
      <c r="B545" s="670" t="s">
        <v>13</v>
      </c>
      <c r="C545" s="328" t="str">
        <f t="shared" si="16"/>
        <v>89400001</v>
      </c>
      <c r="D545" s="341">
        <v>0</v>
      </c>
      <c r="E545" s="341">
        <v>0</v>
      </c>
      <c r="F545" s="341">
        <v>0</v>
      </c>
      <c r="G545" s="341">
        <v>0</v>
      </c>
      <c r="H545" s="341">
        <v>0</v>
      </c>
      <c r="I545" s="341">
        <v>0</v>
      </c>
      <c r="J545" s="285">
        <f t="shared" si="17"/>
        <v>0</v>
      </c>
    </row>
    <row r="546" spans="1:10" x14ac:dyDescent="0.2">
      <c r="A546" s="329" t="s">
        <v>536</v>
      </c>
      <c r="B546" s="670" t="s">
        <v>120</v>
      </c>
      <c r="C546" s="328" t="str">
        <f t="shared" si="16"/>
        <v>8950Leases</v>
      </c>
      <c r="D546" s="341">
        <v>0</v>
      </c>
      <c r="E546" s="341">
        <v>0</v>
      </c>
      <c r="F546" s="341">
        <v>0</v>
      </c>
      <c r="G546" s="341">
        <v>0</v>
      </c>
      <c r="H546" s="341">
        <v>0</v>
      </c>
      <c r="I546" s="341">
        <v>0</v>
      </c>
      <c r="J546" s="285">
        <f t="shared" si="17"/>
        <v>0</v>
      </c>
    </row>
    <row r="547" spans="1:10" x14ac:dyDescent="0.2">
      <c r="A547" s="330" t="s">
        <v>537</v>
      </c>
      <c r="B547" s="669" t="s">
        <v>13</v>
      </c>
      <c r="C547" s="328" t="str">
        <f t="shared" si="16"/>
        <v>89550001</v>
      </c>
      <c r="D547" s="341">
        <v>0</v>
      </c>
      <c r="E547" s="341">
        <v>0</v>
      </c>
      <c r="F547" s="341">
        <v>0</v>
      </c>
      <c r="G547" s="341">
        <v>0</v>
      </c>
      <c r="H547" s="341">
        <v>0</v>
      </c>
      <c r="I547" s="341">
        <v>0</v>
      </c>
      <c r="J547" s="285">
        <f t="shared" si="17"/>
        <v>0</v>
      </c>
    </row>
    <row r="548" spans="1:10" x14ac:dyDescent="0.2">
      <c r="A548" s="329" t="s">
        <v>537</v>
      </c>
      <c r="B548" s="670" t="s">
        <v>538</v>
      </c>
      <c r="C548" s="328" t="str">
        <f t="shared" si="16"/>
        <v>89550238</v>
      </c>
      <c r="D548" s="341">
        <v>0</v>
      </c>
      <c r="E548" s="341">
        <v>0</v>
      </c>
      <c r="F548" s="341">
        <v>0</v>
      </c>
      <c r="G548" s="341">
        <v>0</v>
      </c>
      <c r="H548" s="341">
        <v>0</v>
      </c>
      <c r="I548" s="341">
        <v>0</v>
      </c>
      <c r="J548" s="285">
        <f t="shared" si="17"/>
        <v>0</v>
      </c>
    </row>
    <row r="549" spans="1:10" x14ac:dyDescent="0.2">
      <c r="A549" s="329" t="s">
        <v>537</v>
      </c>
      <c r="B549" s="670" t="s">
        <v>539</v>
      </c>
      <c r="C549" s="328" t="str">
        <f t="shared" si="16"/>
        <v>89550621</v>
      </c>
      <c r="D549" s="341">
        <v>0</v>
      </c>
      <c r="E549" s="341">
        <v>0</v>
      </c>
      <c r="F549" s="341">
        <v>0</v>
      </c>
      <c r="G549" s="341">
        <v>0</v>
      </c>
      <c r="H549" s="341">
        <v>0</v>
      </c>
      <c r="I549" s="341">
        <v>0</v>
      </c>
      <c r="J549" s="285">
        <f t="shared" si="17"/>
        <v>0</v>
      </c>
    </row>
    <row r="550" spans="1:10" x14ac:dyDescent="0.2">
      <c r="A550" s="330" t="s">
        <v>537</v>
      </c>
      <c r="B550" s="669" t="s">
        <v>63</v>
      </c>
      <c r="C550" s="328" t="str">
        <f t="shared" si="16"/>
        <v>89550890</v>
      </c>
      <c r="D550" s="341">
        <v>0</v>
      </c>
      <c r="E550" s="341">
        <v>0</v>
      </c>
      <c r="F550" s="341">
        <v>0</v>
      </c>
      <c r="G550" s="341">
        <v>0</v>
      </c>
      <c r="H550" s="341">
        <v>0</v>
      </c>
      <c r="I550" s="341">
        <v>0</v>
      </c>
      <c r="J550" s="285">
        <f t="shared" si="17"/>
        <v>0</v>
      </c>
    </row>
    <row r="551" spans="1:10" x14ac:dyDescent="0.2">
      <c r="A551" s="329" t="s">
        <v>537</v>
      </c>
      <c r="B551" s="670" t="s">
        <v>540</v>
      </c>
      <c r="C551" s="328" t="str">
        <f t="shared" si="16"/>
        <v>89553013</v>
      </c>
      <c r="D551" s="341">
        <v>0</v>
      </c>
      <c r="E551" s="341">
        <v>0</v>
      </c>
      <c r="F551" s="341">
        <v>0</v>
      </c>
      <c r="G551" s="341">
        <v>0</v>
      </c>
      <c r="H551" s="341">
        <v>0</v>
      </c>
      <c r="I551" s="341">
        <v>0</v>
      </c>
      <c r="J551" s="285">
        <f t="shared" si="17"/>
        <v>0</v>
      </c>
    </row>
    <row r="552" spans="1:10" x14ac:dyDescent="0.2">
      <c r="A552" s="340" t="s">
        <v>541</v>
      </c>
      <c r="B552" s="669" t="s">
        <v>120</v>
      </c>
      <c r="C552" s="328" t="str">
        <f t="shared" si="16"/>
        <v>8960Leases</v>
      </c>
      <c r="D552" s="341">
        <v>0</v>
      </c>
      <c r="E552" s="341">
        <v>0</v>
      </c>
      <c r="F552" s="341">
        <v>0</v>
      </c>
      <c r="G552" s="341">
        <v>0</v>
      </c>
      <c r="H552" s="341">
        <v>0</v>
      </c>
      <c r="I552" s="341">
        <v>0</v>
      </c>
      <c r="J552" s="285">
        <f t="shared" si="17"/>
        <v>0</v>
      </c>
    </row>
    <row r="553" spans="1:10" x14ac:dyDescent="0.2">
      <c r="A553" s="329" t="s">
        <v>542</v>
      </c>
      <c r="B553" s="670" t="s">
        <v>120</v>
      </c>
      <c r="C553" s="328" t="str">
        <f t="shared" si="16"/>
        <v>8967Leases</v>
      </c>
      <c r="D553" s="341">
        <v>0</v>
      </c>
      <c r="E553" s="341">
        <v>0</v>
      </c>
      <c r="F553" s="341">
        <v>0</v>
      </c>
      <c r="G553" s="341">
        <v>0</v>
      </c>
      <c r="H553" s="341">
        <v>0</v>
      </c>
      <c r="I553" s="341">
        <v>0</v>
      </c>
      <c r="J553" s="285">
        <f t="shared" si="17"/>
        <v>0</v>
      </c>
    </row>
    <row r="554" spans="1:10" x14ac:dyDescent="0.2">
      <c r="D554" s="343">
        <f>SUM(D9:D553)</f>
        <v>0</v>
      </c>
      <c r="E554" s="343">
        <f>SUM(E9:E553)</f>
        <v>0</v>
      </c>
      <c r="F554" s="343">
        <f>SUM(F9:F553)</f>
        <v>0</v>
      </c>
      <c r="G554" s="343">
        <f>SUM(G9:G553)</f>
        <v>0</v>
      </c>
      <c r="H554" s="343">
        <f t="shared" ref="H554:I554" si="18">SUM(H9:H553)</f>
        <v>0</v>
      </c>
      <c r="I554" s="343">
        <f t="shared" si="18"/>
        <v>0</v>
      </c>
      <c r="J554" s="343">
        <f>SUM(J9:J553)</f>
        <v>0</v>
      </c>
    </row>
    <row r="555" spans="1:10" x14ac:dyDescent="0.2">
      <c r="D555" s="7"/>
      <c r="E555" s="7"/>
      <c r="F555" s="7"/>
      <c r="G555" s="7"/>
      <c r="H555" s="7"/>
      <c r="I555" s="7"/>
      <c r="J555" s="8"/>
    </row>
    <row r="556" spans="1:10" x14ac:dyDescent="0.2">
      <c r="C556" s="326"/>
      <c r="D556" s="7"/>
      <c r="E556" s="7"/>
      <c r="F556" s="7"/>
      <c r="G556" s="342"/>
      <c r="H556" s="342"/>
      <c r="I556" s="342"/>
      <c r="J556" s="8"/>
    </row>
    <row r="557" spans="1:10" x14ac:dyDescent="0.2">
      <c r="D557" s="7"/>
      <c r="E557" s="7"/>
      <c r="F557" s="7"/>
      <c r="G557" s="7"/>
      <c r="H557" s="7"/>
      <c r="I557" s="7"/>
      <c r="J557" s="7"/>
    </row>
  </sheetData>
  <sortState xmlns:xlrd2="http://schemas.microsoft.com/office/spreadsheetml/2017/richdata2" ref="A10:J19">
    <sortCondition ref="A10:A19"/>
    <sortCondition ref="B10:B19"/>
  </sortState>
  <conditionalFormatting sqref="C35">
    <cfRule type="duplicateValues" dxfId="7" priority="3"/>
  </conditionalFormatting>
  <conditionalFormatting sqref="C203">
    <cfRule type="duplicateValues" dxfId="6" priority="2"/>
  </conditionalFormatting>
  <conditionalFormatting sqref="C222">
    <cfRule type="duplicateValues" dxfId="5" priority="4"/>
  </conditionalFormatting>
  <conditionalFormatting sqref="C548:C549">
    <cfRule type="duplicateValues" dxfId="4" priority="1"/>
  </conditionalFormatting>
  <conditionalFormatting sqref="C550:C553 C36 C204:C221 C38:C202 C9:C34 C223:C547">
    <cfRule type="duplicateValues" dxfId="3" priority="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554"/>
  <sheetViews>
    <sheetView workbookViewId="0">
      <selection activeCell="C13" sqref="C13"/>
    </sheetView>
  </sheetViews>
  <sheetFormatPr defaultColWidth="9.140625" defaultRowHeight="15" x14ac:dyDescent="0.25"/>
  <cols>
    <col min="1" max="1" width="8" style="43" customWidth="1"/>
    <col min="2" max="2" width="11.140625" style="43" bestFit="1" customWidth="1"/>
    <col min="3" max="3" width="37.28515625" style="43" customWidth="1"/>
    <col min="4" max="4" width="9.140625" style="43"/>
    <col min="5" max="5" width="11.7109375" style="43" customWidth="1"/>
    <col min="6" max="6" width="12.42578125" style="43" customWidth="1"/>
    <col min="7" max="7" width="14" style="43" customWidth="1"/>
    <col min="8" max="8" width="12.42578125" style="43" customWidth="1"/>
    <col min="9" max="10" width="19" style="43" customWidth="1"/>
    <col min="11" max="11" width="28.85546875" style="43" customWidth="1"/>
    <col min="12" max="12" width="36.7109375" style="43" customWidth="1"/>
    <col min="13" max="13" width="6.5703125" style="43" customWidth="1"/>
    <col min="14" max="14" width="6.42578125" style="43" customWidth="1"/>
    <col min="15" max="15" width="9.7109375" style="43" customWidth="1"/>
    <col min="16" max="16" width="9.28515625" style="43" bestFit="1" customWidth="1"/>
    <col min="17" max="17" width="14.28515625" style="43" customWidth="1"/>
    <col min="18" max="18" width="21.5703125" style="43" customWidth="1"/>
    <col min="19" max="19" width="10.7109375" style="43" customWidth="1"/>
    <col min="20" max="20" width="10.42578125" style="43" customWidth="1"/>
    <col min="21" max="21" width="13.85546875" style="43" customWidth="1"/>
    <col min="22" max="22" width="6.7109375" style="43" customWidth="1"/>
    <col min="23" max="16384" width="9.140625" style="43"/>
  </cols>
  <sheetData>
    <row r="1" spans="1:22" x14ac:dyDescent="0.25">
      <c r="A1" s="190" t="s">
        <v>73</v>
      </c>
      <c r="B1" s="43" t="s">
        <v>652</v>
      </c>
    </row>
    <row r="2" spans="1:22" x14ac:dyDescent="0.25">
      <c r="A2" s="190" t="s">
        <v>74</v>
      </c>
      <c r="B2" s="43" t="s">
        <v>653</v>
      </c>
    </row>
    <row r="3" spans="1:22" x14ac:dyDescent="0.25">
      <c r="A3" s="190" t="s">
        <v>75</v>
      </c>
      <c r="B3" s="43" t="s">
        <v>654</v>
      </c>
    </row>
    <row r="4" spans="1:22" x14ac:dyDescent="0.25">
      <c r="A4" s="43" t="s">
        <v>8</v>
      </c>
      <c r="B4" s="43" t="s">
        <v>655</v>
      </c>
      <c r="C4" s="43" t="s">
        <v>656</v>
      </c>
      <c r="D4" s="43" t="s">
        <v>657</v>
      </c>
      <c r="E4" s="43" t="s">
        <v>658</v>
      </c>
      <c r="F4" s="43" t="s">
        <v>659</v>
      </c>
      <c r="G4" s="43" t="s">
        <v>660</v>
      </c>
      <c r="H4" s="43" t="s">
        <v>661</v>
      </c>
      <c r="I4" s="43" t="s">
        <v>662</v>
      </c>
      <c r="J4" s="43" t="s">
        <v>663</v>
      </c>
      <c r="K4" s="43" t="s">
        <v>664</v>
      </c>
      <c r="L4" s="43" t="s">
        <v>665</v>
      </c>
      <c r="M4" s="43" t="s">
        <v>666</v>
      </c>
      <c r="N4" s="43" t="s">
        <v>667</v>
      </c>
      <c r="O4" s="43" t="s">
        <v>96</v>
      </c>
      <c r="P4" s="43" t="s">
        <v>668</v>
      </c>
      <c r="Q4" s="43" t="s">
        <v>669</v>
      </c>
      <c r="R4" s="43" t="s">
        <v>670</v>
      </c>
      <c r="S4" s="43" t="s">
        <v>671</v>
      </c>
      <c r="T4" s="43" t="s">
        <v>672</v>
      </c>
      <c r="U4" s="43" t="s">
        <v>673</v>
      </c>
      <c r="V4" s="43" t="s">
        <v>674</v>
      </c>
    </row>
    <row r="5" spans="1:22" x14ac:dyDescent="0.25">
      <c r="A5" s="43" t="s">
        <v>751</v>
      </c>
      <c r="B5" s="43" t="str">
        <f>LEFT(GAAP02F[[#This Row],[Fund]],4)</f>
        <v>0017</v>
      </c>
      <c r="C5" s="58" t="s">
        <v>752</v>
      </c>
      <c r="D5" s="58" t="s">
        <v>113</v>
      </c>
      <c r="E5" s="58" t="s">
        <v>681</v>
      </c>
      <c r="F5" s="58" t="s">
        <v>688</v>
      </c>
      <c r="G5" s="58" t="s">
        <v>689</v>
      </c>
      <c r="H5" s="58" t="s">
        <v>690</v>
      </c>
      <c r="I5" s="58" t="s">
        <v>683</v>
      </c>
      <c r="J5" s="58" t="s">
        <v>683</v>
      </c>
      <c r="K5" s="58" t="s">
        <v>691</v>
      </c>
      <c r="L5" s="58" t="s">
        <v>753</v>
      </c>
      <c r="M5" s="58"/>
      <c r="N5" s="58"/>
      <c r="O5" s="58"/>
      <c r="P5" s="58"/>
      <c r="Q5" s="58"/>
      <c r="R5" s="58" t="s">
        <v>698</v>
      </c>
      <c r="S5" s="58" t="s">
        <v>694</v>
      </c>
      <c r="T5" s="58" t="s">
        <v>731</v>
      </c>
      <c r="U5" s="58" t="s">
        <v>700</v>
      </c>
      <c r="V5" s="58"/>
    </row>
    <row r="6" spans="1:22" x14ac:dyDescent="0.25">
      <c r="A6" s="43" t="s">
        <v>754</v>
      </c>
      <c r="B6" s="43" t="str">
        <f>LEFT(GAAP02F[[#This Row],[Fund]],4)</f>
        <v>0018</v>
      </c>
      <c r="C6" s="58" t="s">
        <v>21</v>
      </c>
      <c r="D6" s="58" t="s">
        <v>113</v>
      </c>
      <c r="E6" s="58" t="s">
        <v>681</v>
      </c>
      <c r="F6" s="58" t="s">
        <v>688</v>
      </c>
      <c r="G6" s="58" t="s">
        <v>681</v>
      </c>
      <c r="H6" s="58" t="s">
        <v>709</v>
      </c>
      <c r="I6" s="58" t="s">
        <v>683</v>
      </c>
      <c r="J6" s="58" t="s">
        <v>683</v>
      </c>
      <c r="K6" s="58" t="s">
        <v>691</v>
      </c>
      <c r="L6" s="58" t="s">
        <v>725</v>
      </c>
      <c r="M6" s="58" t="s">
        <v>755</v>
      </c>
      <c r="N6" s="58" t="s">
        <v>756</v>
      </c>
      <c r="O6" s="58" t="s">
        <v>757</v>
      </c>
      <c r="P6" s="58"/>
      <c r="Q6" s="58"/>
      <c r="R6" s="58" t="s">
        <v>698</v>
      </c>
      <c r="S6" s="58" t="s">
        <v>726</v>
      </c>
      <c r="T6" s="58" t="s">
        <v>712</v>
      </c>
      <c r="U6" s="58" t="s">
        <v>700</v>
      </c>
      <c r="V6" s="58"/>
    </row>
    <row r="7" spans="1:22" x14ac:dyDescent="0.25">
      <c r="A7" s="43" t="s">
        <v>758</v>
      </c>
      <c r="B7" s="43" t="str">
        <f>LEFT(GAAP02F[[#This Row],[Fund]],4)</f>
        <v>0020</v>
      </c>
      <c r="C7" s="58" t="s">
        <v>759</v>
      </c>
      <c r="D7" s="58" t="s">
        <v>113</v>
      </c>
      <c r="E7" s="58" t="s">
        <v>681</v>
      </c>
      <c r="F7" s="58" t="s">
        <v>688</v>
      </c>
      <c r="G7" s="58" t="s">
        <v>689</v>
      </c>
      <c r="H7" s="58" t="s">
        <v>690</v>
      </c>
      <c r="I7" s="58" t="s">
        <v>683</v>
      </c>
      <c r="J7" s="58" t="s">
        <v>683</v>
      </c>
      <c r="K7" s="58" t="s">
        <v>691</v>
      </c>
      <c r="L7" s="58" t="s">
        <v>692</v>
      </c>
      <c r="M7" s="58" t="s">
        <v>718</v>
      </c>
      <c r="N7" s="58" t="s">
        <v>760</v>
      </c>
      <c r="O7" s="58" t="s">
        <v>761</v>
      </c>
      <c r="P7" s="58"/>
      <c r="Q7" s="58"/>
      <c r="R7" s="58" t="s">
        <v>693</v>
      </c>
      <c r="S7" s="58" t="s">
        <v>694</v>
      </c>
      <c r="T7" s="58" t="s">
        <v>762</v>
      </c>
      <c r="U7" s="58" t="s">
        <v>679</v>
      </c>
      <c r="V7" s="58"/>
    </row>
    <row r="8" spans="1:22" x14ac:dyDescent="0.25">
      <c r="A8" s="43" t="s">
        <v>763</v>
      </c>
      <c r="B8" s="43" t="str">
        <f>LEFT(GAAP02F[[#This Row],[Fund]],4)</f>
        <v>0021</v>
      </c>
      <c r="C8" s="58" t="s">
        <v>764</v>
      </c>
      <c r="D8" s="58" t="s">
        <v>747</v>
      </c>
      <c r="E8" s="58" t="s">
        <v>681</v>
      </c>
      <c r="F8" s="58" t="s">
        <v>688</v>
      </c>
      <c r="G8" s="58" t="s">
        <v>689</v>
      </c>
      <c r="H8" s="58" t="s">
        <v>690</v>
      </c>
      <c r="I8" s="58" t="s">
        <v>683</v>
      </c>
      <c r="J8" s="58" t="s">
        <v>683</v>
      </c>
      <c r="K8" s="58" t="s">
        <v>691</v>
      </c>
      <c r="L8" s="58" t="s">
        <v>743</v>
      </c>
      <c r="M8" s="58" t="s">
        <v>749</v>
      </c>
      <c r="N8" s="58" t="s">
        <v>570</v>
      </c>
      <c r="O8" s="58" t="s">
        <v>678</v>
      </c>
      <c r="P8" s="58" t="s">
        <v>679</v>
      </c>
      <c r="Q8" s="58" t="s">
        <v>750</v>
      </c>
      <c r="R8" s="58" t="s">
        <v>693</v>
      </c>
      <c r="S8" s="58" t="s">
        <v>765</v>
      </c>
      <c r="T8" s="58" t="s">
        <v>766</v>
      </c>
      <c r="U8" s="58" t="s">
        <v>679</v>
      </c>
      <c r="V8" s="58"/>
    </row>
    <row r="9" spans="1:22" x14ac:dyDescent="0.25">
      <c r="A9" s="43" t="s">
        <v>767</v>
      </c>
      <c r="B9" s="43" t="str">
        <f>LEFT(GAAP02F[[#This Row],[Fund]],4)</f>
        <v>0022</v>
      </c>
      <c r="C9" s="58" t="s">
        <v>768</v>
      </c>
      <c r="D9" s="58" t="s">
        <v>113</v>
      </c>
      <c r="E9" s="58" t="s">
        <v>681</v>
      </c>
      <c r="F9" s="58" t="s">
        <v>688</v>
      </c>
      <c r="G9" s="58" t="s">
        <v>689</v>
      </c>
      <c r="H9" s="58" t="s">
        <v>690</v>
      </c>
      <c r="I9" s="58" t="s">
        <v>683</v>
      </c>
      <c r="J9" s="58" t="s">
        <v>683</v>
      </c>
      <c r="K9" s="58" t="s">
        <v>691</v>
      </c>
      <c r="L9" s="58" t="s">
        <v>769</v>
      </c>
      <c r="M9" s="58"/>
      <c r="N9" s="58"/>
      <c r="O9" s="58"/>
      <c r="P9" s="58"/>
      <c r="Q9" s="58"/>
      <c r="R9" s="58" t="s">
        <v>698</v>
      </c>
      <c r="S9" s="58" t="s">
        <v>694</v>
      </c>
      <c r="T9" s="58" t="s">
        <v>731</v>
      </c>
      <c r="U9" s="58" t="s">
        <v>700</v>
      </c>
      <c r="V9" s="58"/>
    </row>
    <row r="10" spans="1:22" x14ac:dyDescent="0.25">
      <c r="A10" s="43" t="s">
        <v>770</v>
      </c>
      <c r="B10" s="43" t="str">
        <f>LEFT(GAAP02F[[#This Row],[Fund]],4)</f>
        <v>0023</v>
      </c>
      <c r="C10" s="58" t="s">
        <v>771</v>
      </c>
      <c r="D10" s="58" t="s">
        <v>113</v>
      </c>
      <c r="E10" s="58" t="s">
        <v>681</v>
      </c>
      <c r="F10" s="58" t="s">
        <v>688</v>
      </c>
      <c r="G10" s="58" t="s">
        <v>689</v>
      </c>
      <c r="H10" s="58" t="s">
        <v>690</v>
      </c>
      <c r="I10" s="58" t="s">
        <v>683</v>
      </c>
      <c r="J10" s="58" t="s">
        <v>683</v>
      </c>
      <c r="K10" s="58" t="s">
        <v>691</v>
      </c>
      <c r="L10" s="58" t="s">
        <v>772</v>
      </c>
      <c r="M10" s="58"/>
      <c r="N10" s="58"/>
      <c r="O10" s="58"/>
      <c r="P10" s="58"/>
      <c r="Q10" s="58"/>
      <c r="R10" s="58" t="s">
        <v>693</v>
      </c>
      <c r="S10" s="58" t="s">
        <v>694</v>
      </c>
      <c r="T10" s="58" t="s">
        <v>773</v>
      </c>
      <c r="U10" s="58" t="s">
        <v>679</v>
      </c>
      <c r="V10" s="58"/>
    </row>
    <row r="11" spans="1:22" x14ac:dyDescent="0.25">
      <c r="A11" s="43" t="s">
        <v>774</v>
      </c>
      <c r="B11" s="43" t="str">
        <f>LEFT(GAAP02F[[#This Row],[Fund]],4)</f>
        <v>0024</v>
      </c>
      <c r="C11" s="58" t="s">
        <v>775</v>
      </c>
      <c r="D11" s="58" t="s">
        <v>113</v>
      </c>
      <c r="E11" s="58" t="s">
        <v>681</v>
      </c>
      <c r="F11" s="58" t="s">
        <v>688</v>
      </c>
      <c r="G11" s="58" t="s">
        <v>689</v>
      </c>
      <c r="H11" s="58" t="s">
        <v>776</v>
      </c>
      <c r="I11" s="58" t="s">
        <v>683</v>
      </c>
      <c r="J11" s="58" t="s">
        <v>683</v>
      </c>
      <c r="K11" s="58" t="s">
        <v>691</v>
      </c>
      <c r="L11" s="58" t="s">
        <v>777</v>
      </c>
      <c r="M11" s="58" t="s">
        <v>718</v>
      </c>
      <c r="N11" s="58" t="s">
        <v>778</v>
      </c>
      <c r="O11" s="58" t="s">
        <v>720</v>
      </c>
      <c r="P11" s="58"/>
      <c r="Q11" s="58"/>
      <c r="R11" s="58" t="s">
        <v>698</v>
      </c>
      <c r="S11" s="58" t="s">
        <v>779</v>
      </c>
      <c r="T11" s="58" t="s">
        <v>699</v>
      </c>
      <c r="U11" s="58" t="s">
        <v>700</v>
      </c>
      <c r="V11" s="58"/>
    </row>
    <row r="12" spans="1:22" x14ac:dyDescent="0.25">
      <c r="A12" s="43" t="s">
        <v>780</v>
      </c>
      <c r="B12" s="43" t="str">
        <f>LEFT(GAAP02F[[#This Row],[Fund]],4)</f>
        <v>0025</v>
      </c>
      <c r="C12" s="58" t="s">
        <v>781</v>
      </c>
      <c r="D12" s="58" t="s">
        <v>113</v>
      </c>
      <c r="E12" s="58" t="s">
        <v>681</v>
      </c>
      <c r="F12" s="58" t="s">
        <v>688</v>
      </c>
      <c r="G12" s="58" t="s">
        <v>681</v>
      </c>
      <c r="H12" s="58" t="s">
        <v>709</v>
      </c>
      <c r="I12" s="58" t="s">
        <v>683</v>
      </c>
      <c r="J12" s="58" t="s">
        <v>683</v>
      </c>
      <c r="K12" s="58" t="s">
        <v>691</v>
      </c>
      <c r="L12" s="58" t="s">
        <v>725</v>
      </c>
      <c r="M12" s="58" t="s">
        <v>782</v>
      </c>
      <c r="N12" s="58" t="s">
        <v>783</v>
      </c>
      <c r="O12" s="58" t="s">
        <v>784</v>
      </c>
      <c r="P12" s="58"/>
      <c r="Q12" s="58"/>
      <c r="R12" s="58" t="s">
        <v>698</v>
      </c>
      <c r="S12" s="58" t="s">
        <v>726</v>
      </c>
      <c r="T12" s="58" t="s">
        <v>712</v>
      </c>
      <c r="U12" s="58" t="s">
        <v>700</v>
      </c>
      <c r="V12" s="58"/>
    </row>
    <row r="13" spans="1:22" x14ac:dyDescent="0.25">
      <c r="A13" s="43" t="s">
        <v>785</v>
      </c>
      <c r="B13" s="43" t="str">
        <f>LEFT(GAAP02F[[#This Row],[Fund]],4)</f>
        <v>0026</v>
      </c>
      <c r="C13" s="58" t="s">
        <v>786</v>
      </c>
      <c r="D13" s="58" t="s">
        <v>113</v>
      </c>
      <c r="E13" s="58" t="s">
        <v>681</v>
      </c>
      <c r="F13" s="58" t="s">
        <v>787</v>
      </c>
      <c r="G13" s="58" t="s">
        <v>689</v>
      </c>
      <c r="H13" s="58" t="s">
        <v>788</v>
      </c>
      <c r="I13" s="58" t="s">
        <v>683</v>
      </c>
      <c r="J13" s="58" t="s">
        <v>683</v>
      </c>
      <c r="K13" s="58" t="s">
        <v>789</v>
      </c>
      <c r="L13" s="58" t="s">
        <v>790</v>
      </c>
      <c r="M13" s="58" t="s">
        <v>791</v>
      </c>
      <c r="N13" s="58" t="s">
        <v>792</v>
      </c>
      <c r="O13" s="58" t="s">
        <v>793</v>
      </c>
      <c r="P13" s="58" t="s">
        <v>679</v>
      </c>
      <c r="Q13" s="58" t="s">
        <v>750</v>
      </c>
      <c r="R13" s="58" t="s">
        <v>629</v>
      </c>
      <c r="S13" s="58" t="s">
        <v>794</v>
      </c>
      <c r="T13" s="58" t="s">
        <v>678</v>
      </c>
      <c r="U13" s="58" t="s">
        <v>679</v>
      </c>
      <c r="V13" s="58"/>
    </row>
    <row r="14" spans="1:22" x14ac:dyDescent="0.25">
      <c r="A14" s="43" t="s">
        <v>795</v>
      </c>
      <c r="B14" s="43" t="str">
        <f>LEFT(GAAP02F[[#This Row],[Fund]],4)</f>
        <v>0027</v>
      </c>
      <c r="C14" s="58" t="s">
        <v>796</v>
      </c>
      <c r="D14" s="58" t="s">
        <v>113</v>
      </c>
      <c r="E14" s="58" t="s">
        <v>681</v>
      </c>
      <c r="F14" s="58" t="s">
        <v>797</v>
      </c>
      <c r="G14" s="58" t="s">
        <v>681</v>
      </c>
      <c r="H14" s="58" t="s">
        <v>683</v>
      </c>
      <c r="I14" s="58" t="s">
        <v>682</v>
      </c>
      <c r="J14" s="58" t="s">
        <v>682</v>
      </c>
      <c r="K14" s="58" t="s">
        <v>798</v>
      </c>
      <c r="L14" s="58" t="s">
        <v>15</v>
      </c>
      <c r="M14" s="58" t="s">
        <v>683</v>
      </c>
      <c r="N14" s="58" t="s">
        <v>683</v>
      </c>
      <c r="O14" s="58" t="s">
        <v>799</v>
      </c>
      <c r="P14" s="58"/>
      <c r="Q14" s="58"/>
      <c r="R14" s="58" t="s">
        <v>698</v>
      </c>
      <c r="S14" s="58" t="s">
        <v>800</v>
      </c>
      <c r="T14" s="58" t="s">
        <v>699</v>
      </c>
      <c r="U14" s="58" t="s">
        <v>679</v>
      </c>
      <c r="V14" s="58"/>
    </row>
    <row r="15" spans="1:22" x14ac:dyDescent="0.25">
      <c r="A15" s="43" t="s">
        <v>801</v>
      </c>
      <c r="B15" s="43" t="str">
        <f>LEFT(GAAP02F[[#This Row],[Fund]],4)</f>
        <v>0028</v>
      </c>
      <c r="C15" s="58" t="s">
        <v>802</v>
      </c>
      <c r="D15" s="58" t="s">
        <v>113</v>
      </c>
      <c r="E15" s="58" t="s">
        <v>681</v>
      </c>
      <c r="F15" s="58" t="s">
        <v>688</v>
      </c>
      <c r="G15" s="58" t="s">
        <v>681</v>
      </c>
      <c r="H15" s="58" t="s">
        <v>709</v>
      </c>
      <c r="I15" s="58" t="s">
        <v>683</v>
      </c>
      <c r="J15" s="58" t="s">
        <v>683</v>
      </c>
      <c r="K15" s="58" t="s">
        <v>691</v>
      </c>
      <c r="L15" s="58" t="s">
        <v>725</v>
      </c>
      <c r="M15" s="58" t="s">
        <v>718</v>
      </c>
      <c r="N15" s="58" t="s">
        <v>803</v>
      </c>
      <c r="O15" s="58" t="s">
        <v>804</v>
      </c>
      <c r="P15" s="58"/>
      <c r="Q15" s="58"/>
      <c r="R15" s="58" t="s">
        <v>698</v>
      </c>
      <c r="S15" s="58" t="s">
        <v>726</v>
      </c>
      <c r="T15" s="58" t="s">
        <v>731</v>
      </c>
      <c r="U15" s="58" t="s">
        <v>700</v>
      </c>
      <c r="V15" s="58"/>
    </row>
    <row r="16" spans="1:22" x14ac:dyDescent="0.25">
      <c r="A16" s="43" t="s">
        <v>805</v>
      </c>
      <c r="B16" s="43" t="str">
        <f>LEFT(GAAP02F[[#This Row],[Fund]],4)</f>
        <v>0029</v>
      </c>
      <c r="C16" s="58" t="s">
        <v>806</v>
      </c>
      <c r="D16" s="58" t="s">
        <v>113</v>
      </c>
      <c r="E16" s="58" t="s">
        <v>681</v>
      </c>
      <c r="F16" s="58" t="s">
        <v>688</v>
      </c>
      <c r="G16" s="58" t="s">
        <v>681</v>
      </c>
      <c r="H16" s="58" t="s">
        <v>709</v>
      </c>
      <c r="I16" s="58" t="s">
        <v>683</v>
      </c>
      <c r="J16" s="58" t="s">
        <v>683</v>
      </c>
      <c r="K16" s="58" t="s">
        <v>691</v>
      </c>
      <c r="L16" s="58" t="s">
        <v>725</v>
      </c>
      <c r="M16" s="58" t="s">
        <v>683</v>
      </c>
      <c r="N16" s="58"/>
      <c r="O16" s="58"/>
      <c r="P16" s="58"/>
      <c r="Q16" s="58"/>
      <c r="R16" s="58" t="s">
        <v>698</v>
      </c>
      <c r="S16" s="58" t="s">
        <v>726</v>
      </c>
      <c r="T16" s="58" t="s">
        <v>731</v>
      </c>
      <c r="U16" s="58" t="s">
        <v>700</v>
      </c>
      <c r="V16" s="58"/>
    </row>
    <row r="17" spans="1:22" x14ac:dyDescent="0.25">
      <c r="A17" s="43" t="s">
        <v>675</v>
      </c>
      <c r="B17" s="43" t="str">
        <f>LEFT(GAAP02F[[#This Row],[Fund]],4)</f>
        <v>0000</v>
      </c>
      <c r="C17" s="58" t="s">
        <v>676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 t="s">
        <v>677</v>
      </c>
      <c r="T17" s="58" t="s">
        <v>678</v>
      </c>
      <c r="U17" s="58" t="s">
        <v>679</v>
      </c>
      <c r="V17" s="58"/>
    </row>
    <row r="18" spans="1:22" x14ac:dyDescent="0.25">
      <c r="A18" s="43" t="s">
        <v>680</v>
      </c>
      <c r="B18" s="43" t="str">
        <f>LEFT(GAAP02F[[#This Row],[Fund]],4)</f>
        <v>0001</v>
      </c>
      <c r="C18" s="58" t="s">
        <v>15</v>
      </c>
      <c r="D18" s="58" t="s">
        <v>113</v>
      </c>
      <c r="E18" s="58" t="s">
        <v>681</v>
      </c>
      <c r="F18" s="58" t="s">
        <v>682</v>
      </c>
      <c r="G18" s="58" t="s">
        <v>681</v>
      </c>
      <c r="H18" s="58" t="s">
        <v>682</v>
      </c>
      <c r="I18" s="58" t="s">
        <v>683</v>
      </c>
      <c r="J18" s="58" t="s">
        <v>683</v>
      </c>
      <c r="K18" s="58" t="s">
        <v>15</v>
      </c>
      <c r="L18" s="58"/>
      <c r="M18" s="58"/>
      <c r="N18" s="58"/>
      <c r="O18" s="58"/>
      <c r="P18" s="58"/>
      <c r="Q18" s="58"/>
      <c r="R18" s="58" t="s">
        <v>684</v>
      </c>
      <c r="S18" s="58" t="s">
        <v>685</v>
      </c>
      <c r="T18" s="58" t="s">
        <v>678</v>
      </c>
      <c r="U18" s="58" t="s">
        <v>679</v>
      </c>
      <c r="V18" s="58"/>
    </row>
    <row r="19" spans="1:22" x14ac:dyDescent="0.25">
      <c r="A19" s="43" t="s">
        <v>686</v>
      </c>
      <c r="B19" s="43" t="str">
        <f>LEFT(GAAP02F[[#This Row],[Fund]],4)</f>
        <v>0002</v>
      </c>
      <c r="C19" s="58" t="s">
        <v>687</v>
      </c>
      <c r="D19" s="58" t="s">
        <v>113</v>
      </c>
      <c r="E19" s="58" t="s">
        <v>681</v>
      </c>
      <c r="F19" s="58" t="s">
        <v>688</v>
      </c>
      <c r="G19" s="58" t="s">
        <v>689</v>
      </c>
      <c r="H19" s="58" t="s">
        <v>690</v>
      </c>
      <c r="I19" s="58" t="s">
        <v>683</v>
      </c>
      <c r="J19" s="58" t="s">
        <v>683</v>
      </c>
      <c r="K19" s="58" t="s">
        <v>691</v>
      </c>
      <c r="L19" s="58" t="s">
        <v>692</v>
      </c>
      <c r="M19" s="58"/>
      <c r="N19" s="58"/>
      <c r="O19" s="58"/>
      <c r="P19" s="58"/>
      <c r="Q19" s="58"/>
      <c r="R19" s="58" t="s">
        <v>693</v>
      </c>
      <c r="S19" s="58" t="s">
        <v>694</v>
      </c>
      <c r="T19" s="58" t="s">
        <v>695</v>
      </c>
      <c r="U19" s="58" t="s">
        <v>679</v>
      </c>
      <c r="V19" s="58"/>
    </row>
    <row r="20" spans="1:22" x14ac:dyDescent="0.25">
      <c r="A20" s="43" t="s">
        <v>696</v>
      </c>
      <c r="B20" s="43" t="str">
        <f>LEFT(GAAP02F[[#This Row],[Fund]],4)</f>
        <v>0003</v>
      </c>
      <c r="C20" s="58" t="s">
        <v>697</v>
      </c>
      <c r="D20" s="58" t="s">
        <v>113</v>
      </c>
      <c r="E20" s="58" t="s">
        <v>681</v>
      </c>
      <c r="F20" s="58" t="s">
        <v>688</v>
      </c>
      <c r="G20" s="58" t="s">
        <v>689</v>
      </c>
      <c r="H20" s="58" t="s">
        <v>690</v>
      </c>
      <c r="I20" s="58" t="s">
        <v>683</v>
      </c>
      <c r="J20" s="58" t="s">
        <v>683</v>
      </c>
      <c r="K20" s="58" t="s">
        <v>691</v>
      </c>
      <c r="L20" s="58" t="s">
        <v>692</v>
      </c>
      <c r="M20" s="58"/>
      <c r="N20" s="58"/>
      <c r="O20" s="58"/>
      <c r="P20" s="58"/>
      <c r="Q20" s="58"/>
      <c r="R20" s="58" t="s">
        <v>698</v>
      </c>
      <c r="S20" s="58" t="s">
        <v>694</v>
      </c>
      <c r="T20" s="58" t="s">
        <v>699</v>
      </c>
      <c r="U20" s="58" t="s">
        <v>700</v>
      </c>
      <c r="V20" s="58"/>
    </row>
    <row r="21" spans="1:22" x14ac:dyDescent="0.25">
      <c r="A21" s="43" t="s">
        <v>701</v>
      </c>
      <c r="B21" s="43" t="str">
        <f>LEFT(GAAP02F[[#This Row],[Fund]],4)</f>
        <v>0004</v>
      </c>
      <c r="C21" s="58" t="s">
        <v>702</v>
      </c>
      <c r="D21" s="58" t="s">
        <v>113</v>
      </c>
      <c r="E21" s="58" t="s">
        <v>681</v>
      </c>
      <c r="F21" s="58" t="s">
        <v>688</v>
      </c>
      <c r="G21" s="58" t="s">
        <v>689</v>
      </c>
      <c r="H21" s="58" t="s">
        <v>703</v>
      </c>
      <c r="I21" s="58" t="s">
        <v>683</v>
      </c>
      <c r="J21" s="58" t="s">
        <v>683</v>
      </c>
      <c r="K21" s="58" t="s">
        <v>691</v>
      </c>
      <c r="L21" s="58" t="s">
        <v>704</v>
      </c>
      <c r="M21" s="58"/>
      <c r="N21" s="58"/>
      <c r="O21" s="58"/>
      <c r="P21" s="58"/>
      <c r="Q21" s="58"/>
      <c r="R21" s="58" t="s">
        <v>698</v>
      </c>
      <c r="S21" s="58" t="s">
        <v>705</v>
      </c>
      <c r="T21" s="58" t="s">
        <v>706</v>
      </c>
      <c r="U21" s="58" t="s">
        <v>700</v>
      </c>
      <c r="V21" s="58"/>
    </row>
    <row r="22" spans="1:22" x14ac:dyDescent="0.25">
      <c r="A22" s="43" t="s">
        <v>707</v>
      </c>
      <c r="B22" s="43" t="str">
        <f>LEFT(GAAP02F[[#This Row],[Fund]],4)</f>
        <v>0005</v>
      </c>
      <c r="C22" s="58" t="s">
        <v>17</v>
      </c>
      <c r="D22" s="58" t="s">
        <v>708</v>
      </c>
      <c r="E22" s="58" t="s">
        <v>681</v>
      </c>
      <c r="F22" s="58" t="s">
        <v>688</v>
      </c>
      <c r="G22" s="58" t="s">
        <v>681</v>
      </c>
      <c r="H22" s="58" t="s">
        <v>709</v>
      </c>
      <c r="I22" s="58" t="s">
        <v>683</v>
      </c>
      <c r="J22" s="58" t="s">
        <v>683</v>
      </c>
      <c r="K22" s="58" t="s">
        <v>691</v>
      </c>
      <c r="L22" s="58" t="s">
        <v>710</v>
      </c>
      <c r="M22" s="58" t="s">
        <v>683</v>
      </c>
      <c r="N22" s="58"/>
      <c r="O22" s="58"/>
      <c r="P22" s="58"/>
      <c r="Q22" s="58"/>
      <c r="R22" s="58" t="s">
        <v>698</v>
      </c>
      <c r="S22" s="58" t="s">
        <v>711</v>
      </c>
      <c r="T22" s="58" t="s">
        <v>712</v>
      </c>
      <c r="U22" s="58" t="s">
        <v>679</v>
      </c>
      <c r="V22" s="58"/>
    </row>
    <row r="23" spans="1:22" x14ac:dyDescent="0.25">
      <c r="A23" s="43" t="s">
        <v>713</v>
      </c>
      <c r="B23" s="43" t="str">
        <f>LEFT(GAAP02F[[#This Row],[Fund]],4)</f>
        <v>0006</v>
      </c>
      <c r="C23" s="58" t="s">
        <v>714</v>
      </c>
      <c r="D23" s="58" t="s">
        <v>113</v>
      </c>
      <c r="E23" s="58" t="s">
        <v>681</v>
      </c>
      <c r="F23" s="58" t="s">
        <v>688</v>
      </c>
      <c r="G23" s="58" t="s">
        <v>689</v>
      </c>
      <c r="H23" s="58" t="s">
        <v>690</v>
      </c>
      <c r="I23" s="58" t="s">
        <v>683</v>
      </c>
      <c r="J23" s="58" t="s">
        <v>683</v>
      </c>
      <c r="K23" s="58" t="s">
        <v>691</v>
      </c>
      <c r="L23" s="58" t="s">
        <v>715</v>
      </c>
      <c r="M23" s="58"/>
      <c r="N23" s="58"/>
      <c r="O23" s="58"/>
      <c r="P23" s="58"/>
      <c r="Q23" s="58"/>
      <c r="R23" s="58" t="s">
        <v>693</v>
      </c>
      <c r="S23" s="58" t="s">
        <v>694</v>
      </c>
      <c r="T23" s="58" t="s">
        <v>695</v>
      </c>
      <c r="U23" s="58" t="s">
        <v>679</v>
      </c>
      <c r="V23" s="58"/>
    </row>
    <row r="24" spans="1:22" x14ac:dyDescent="0.25">
      <c r="A24" s="43" t="s">
        <v>716</v>
      </c>
      <c r="B24" s="43" t="str">
        <f>LEFT(GAAP02F[[#This Row],[Fund]],4)</f>
        <v>0007</v>
      </c>
      <c r="C24" s="58" t="s">
        <v>717</v>
      </c>
      <c r="D24" s="58" t="s">
        <v>113</v>
      </c>
      <c r="E24" s="58" t="s">
        <v>681</v>
      </c>
      <c r="F24" s="58" t="s">
        <v>688</v>
      </c>
      <c r="G24" s="58" t="s">
        <v>689</v>
      </c>
      <c r="H24" s="58" t="s">
        <v>703</v>
      </c>
      <c r="I24" s="58" t="s">
        <v>683</v>
      </c>
      <c r="J24" s="58" t="s">
        <v>683</v>
      </c>
      <c r="K24" s="58" t="s">
        <v>691</v>
      </c>
      <c r="L24" s="58" t="s">
        <v>704</v>
      </c>
      <c r="M24" s="58" t="s">
        <v>718</v>
      </c>
      <c r="N24" s="58" t="s">
        <v>719</v>
      </c>
      <c r="O24" s="58" t="s">
        <v>720</v>
      </c>
      <c r="P24" s="58"/>
      <c r="Q24" s="58"/>
      <c r="R24" s="58" t="s">
        <v>698</v>
      </c>
      <c r="S24" s="58" t="s">
        <v>705</v>
      </c>
      <c r="T24" s="58" t="s">
        <v>706</v>
      </c>
      <c r="U24" s="58" t="s">
        <v>700</v>
      </c>
      <c r="V24" s="58"/>
    </row>
    <row r="25" spans="1:22" x14ac:dyDescent="0.25">
      <c r="A25" s="43" t="s">
        <v>721</v>
      </c>
      <c r="B25" s="43" t="str">
        <f>LEFT(GAAP02F[[#This Row],[Fund]],4)</f>
        <v>0009</v>
      </c>
      <c r="C25" s="58" t="s">
        <v>722</v>
      </c>
      <c r="D25" s="58" t="s">
        <v>113</v>
      </c>
      <c r="E25" s="58" t="s">
        <v>681</v>
      </c>
      <c r="F25" s="58" t="s">
        <v>688</v>
      </c>
      <c r="G25" s="58" t="s">
        <v>689</v>
      </c>
      <c r="H25" s="58" t="s">
        <v>703</v>
      </c>
      <c r="I25" s="58" t="s">
        <v>683</v>
      </c>
      <c r="J25" s="58" t="s">
        <v>683</v>
      </c>
      <c r="K25" s="58" t="s">
        <v>691</v>
      </c>
      <c r="L25" s="58" t="s">
        <v>704</v>
      </c>
      <c r="M25" s="58" t="s">
        <v>718</v>
      </c>
      <c r="N25" s="58" t="s">
        <v>719</v>
      </c>
      <c r="O25" s="58" t="s">
        <v>720</v>
      </c>
      <c r="P25" s="58"/>
      <c r="Q25" s="58"/>
      <c r="R25" s="58" t="s">
        <v>698</v>
      </c>
      <c r="S25" s="58" t="s">
        <v>705</v>
      </c>
      <c r="T25" s="58" t="s">
        <v>706</v>
      </c>
      <c r="U25" s="58" t="s">
        <v>700</v>
      </c>
      <c r="V25" s="58"/>
    </row>
    <row r="26" spans="1:22" x14ac:dyDescent="0.25">
      <c r="A26" s="43" t="s">
        <v>723</v>
      </c>
      <c r="B26" s="43" t="str">
        <f>LEFT(GAAP02F[[#This Row],[Fund]],4)</f>
        <v>0010</v>
      </c>
      <c r="C26" s="58" t="s">
        <v>724</v>
      </c>
      <c r="D26" s="58" t="s">
        <v>113</v>
      </c>
      <c r="E26" s="58" t="s">
        <v>681</v>
      </c>
      <c r="F26" s="58" t="s">
        <v>688</v>
      </c>
      <c r="G26" s="58" t="s">
        <v>681</v>
      </c>
      <c r="H26" s="58" t="s">
        <v>709</v>
      </c>
      <c r="I26" s="58" t="s">
        <v>683</v>
      </c>
      <c r="J26" s="58" t="s">
        <v>683</v>
      </c>
      <c r="K26" s="58" t="s">
        <v>691</v>
      </c>
      <c r="L26" s="58" t="s">
        <v>725</v>
      </c>
      <c r="M26" s="58"/>
      <c r="N26" s="58"/>
      <c r="O26" s="58"/>
      <c r="P26" s="58"/>
      <c r="Q26" s="58"/>
      <c r="R26" s="58" t="s">
        <v>629</v>
      </c>
      <c r="S26" s="58" t="s">
        <v>726</v>
      </c>
      <c r="T26" s="58" t="s">
        <v>678</v>
      </c>
      <c r="U26" s="58" t="s">
        <v>679</v>
      </c>
      <c r="V26" s="58"/>
    </row>
    <row r="27" spans="1:22" x14ac:dyDescent="0.25">
      <c r="A27" s="43" t="s">
        <v>727</v>
      </c>
      <c r="B27" s="43" t="str">
        <f>LEFT(GAAP02F[[#This Row],[Fund]],4)</f>
        <v>0012</v>
      </c>
      <c r="C27" s="58" t="s">
        <v>728</v>
      </c>
      <c r="D27" s="58" t="s">
        <v>113</v>
      </c>
      <c r="E27" s="58" t="s">
        <v>681</v>
      </c>
      <c r="F27" s="58" t="s">
        <v>688</v>
      </c>
      <c r="G27" s="58" t="s">
        <v>689</v>
      </c>
      <c r="H27" s="58" t="s">
        <v>690</v>
      </c>
      <c r="I27" s="58" t="s">
        <v>683</v>
      </c>
      <c r="J27" s="58" t="s">
        <v>683</v>
      </c>
      <c r="K27" s="58" t="s">
        <v>691</v>
      </c>
      <c r="L27" s="58" t="s">
        <v>729</v>
      </c>
      <c r="M27" s="58"/>
      <c r="N27" s="58"/>
      <c r="O27" s="58"/>
      <c r="P27" s="58"/>
      <c r="Q27" s="58"/>
      <c r="R27" s="58" t="s">
        <v>698</v>
      </c>
      <c r="S27" s="58" t="s">
        <v>730</v>
      </c>
      <c r="T27" s="58" t="s">
        <v>731</v>
      </c>
      <c r="U27" s="58" t="s">
        <v>700</v>
      </c>
      <c r="V27" s="58"/>
    </row>
    <row r="28" spans="1:22" x14ac:dyDescent="0.25">
      <c r="A28" s="43" t="s">
        <v>732</v>
      </c>
      <c r="B28" s="43" t="str">
        <f>LEFT(GAAP02F[[#This Row],[Fund]],4)</f>
        <v>0014</v>
      </c>
      <c r="C28" s="58" t="s">
        <v>733</v>
      </c>
      <c r="D28" s="58" t="s">
        <v>113</v>
      </c>
      <c r="E28" s="58" t="s">
        <v>681</v>
      </c>
      <c r="F28" s="58" t="s">
        <v>688</v>
      </c>
      <c r="G28" s="58" t="s">
        <v>681</v>
      </c>
      <c r="H28" s="58" t="s">
        <v>709</v>
      </c>
      <c r="I28" s="58" t="s">
        <v>683</v>
      </c>
      <c r="J28" s="58" t="s">
        <v>683</v>
      </c>
      <c r="K28" s="58" t="s">
        <v>691</v>
      </c>
      <c r="L28" s="58" t="s">
        <v>725</v>
      </c>
      <c r="M28" s="58" t="s">
        <v>734</v>
      </c>
      <c r="N28" s="58" t="s">
        <v>735</v>
      </c>
      <c r="O28" s="58" t="s">
        <v>736</v>
      </c>
      <c r="P28" s="58" t="s">
        <v>737</v>
      </c>
      <c r="Q28" s="58" t="s">
        <v>738</v>
      </c>
      <c r="R28" s="58" t="s">
        <v>693</v>
      </c>
      <c r="S28" s="58" t="s">
        <v>726</v>
      </c>
      <c r="T28" s="58" t="s">
        <v>739</v>
      </c>
      <c r="U28" s="58" t="s">
        <v>679</v>
      </c>
      <c r="V28" s="58" t="s">
        <v>740</v>
      </c>
    </row>
    <row r="29" spans="1:22" x14ac:dyDescent="0.25">
      <c r="A29" s="43" t="s">
        <v>741</v>
      </c>
      <c r="B29" s="43" t="str">
        <f>LEFT(GAAP02F[[#This Row],[Fund]],4)</f>
        <v>0015</v>
      </c>
      <c r="C29" s="58" t="s">
        <v>742</v>
      </c>
      <c r="D29" s="58" t="s">
        <v>113</v>
      </c>
      <c r="E29" s="58" t="s">
        <v>681</v>
      </c>
      <c r="F29" s="58" t="s">
        <v>688</v>
      </c>
      <c r="G29" s="58" t="s">
        <v>689</v>
      </c>
      <c r="H29" s="58" t="s">
        <v>690</v>
      </c>
      <c r="I29" s="58" t="s">
        <v>683</v>
      </c>
      <c r="J29" s="58" t="s">
        <v>683</v>
      </c>
      <c r="K29" s="58" t="s">
        <v>691</v>
      </c>
      <c r="L29" s="58" t="s">
        <v>743</v>
      </c>
      <c r="M29" s="58"/>
      <c r="N29" s="58"/>
      <c r="O29" s="58"/>
      <c r="P29" s="58"/>
      <c r="Q29" s="58"/>
      <c r="R29" s="58" t="s">
        <v>629</v>
      </c>
      <c r="S29" s="58" t="s">
        <v>744</v>
      </c>
      <c r="T29" s="58" t="s">
        <v>678</v>
      </c>
      <c r="U29" s="58" t="s">
        <v>679</v>
      </c>
      <c r="V29" s="58"/>
    </row>
    <row r="30" spans="1:22" x14ac:dyDescent="0.25">
      <c r="A30" s="43" t="s">
        <v>745</v>
      </c>
      <c r="B30" s="43" t="str">
        <f>LEFT(GAAP02F[[#This Row],[Fund]],4)</f>
        <v>0016</v>
      </c>
      <c r="C30" s="58" t="s">
        <v>746</v>
      </c>
      <c r="D30" s="58" t="s">
        <v>747</v>
      </c>
      <c r="E30" s="58" t="s">
        <v>681</v>
      </c>
      <c r="F30" s="58" t="s">
        <v>688</v>
      </c>
      <c r="G30" s="58" t="s">
        <v>689</v>
      </c>
      <c r="H30" s="58" t="s">
        <v>690</v>
      </c>
      <c r="I30" s="58" t="s">
        <v>683</v>
      </c>
      <c r="J30" s="58" t="s">
        <v>683</v>
      </c>
      <c r="K30" s="58" t="s">
        <v>691</v>
      </c>
      <c r="L30" s="58" t="s">
        <v>748</v>
      </c>
      <c r="M30" s="58" t="s">
        <v>749</v>
      </c>
      <c r="N30" s="58" t="s">
        <v>683</v>
      </c>
      <c r="O30" s="58" t="s">
        <v>678</v>
      </c>
      <c r="P30" s="58" t="s">
        <v>679</v>
      </c>
      <c r="Q30" s="58" t="s">
        <v>750</v>
      </c>
      <c r="R30" s="58" t="s">
        <v>698</v>
      </c>
      <c r="S30" s="58" t="s">
        <v>694</v>
      </c>
      <c r="T30" s="58" t="s">
        <v>706</v>
      </c>
      <c r="U30" s="58" t="s">
        <v>700</v>
      </c>
      <c r="V30" s="58"/>
    </row>
    <row r="31" spans="1:22" x14ac:dyDescent="0.25">
      <c r="A31" s="43" t="s">
        <v>807</v>
      </c>
      <c r="B31" s="43" t="str">
        <f>LEFT(GAAP02F[[#This Row],[Fund]],4)</f>
        <v>0030</v>
      </c>
      <c r="C31" s="58" t="s">
        <v>808</v>
      </c>
      <c r="D31" s="58" t="s">
        <v>113</v>
      </c>
      <c r="E31" s="58" t="s">
        <v>681</v>
      </c>
      <c r="F31" s="58" t="s">
        <v>797</v>
      </c>
      <c r="G31" s="58" t="s">
        <v>681</v>
      </c>
      <c r="H31" s="58" t="s">
        <v>683</v>
      </c>
      <c r="I31" s="58" t="s">
        <v>682</v>
      </c>
      <c r="J31" s="58" t="s">
        <v>682</v>
      </c>
      <c r="K31" s="58" t="s">
        <v>798</v>
      </c>
      <c r="L31" s="58" t="s">
        <v>15</v>
      </c>
      <c r="M31" s="58" t="s">
        <v>683</v>
      </c>
      <c r="N31" s="58" t="s">
        <v>683</v>
      </c>
      <c r="O31" s="58" t="s">
        <v>809</v>
      </c>
      <c r="P31" s="58"/>
      <c r="Q31" s="58"/>
      <c r="R31" s="58" t="s">
        <v>693</v>
      </c>
      <c r="S31" s="58" t="s">
        <v>800</v>
      </c>
      <c r="T31" s="58" t="s">
        <v>762</v>
      </c>
      <c r="U31" s="58" t="s">
        <v>679</v>
      </c>
      <c r="V31" s="58"/>
    </row>
    <row r="32" spans="1:22" x14ac:dyDescent="0.25">
      <c r="A32" s="43" t="s">
        <v>810</v>
      </c>
      <c r="B32" s="43" t="str">
        <f>LEFT(GAAP02F[[#This Row],[Fund]],4)</f>
        <v>0032</v>
      </c>
      <c r="C32" s="58" t="s">
        <v>811</v>
      </c>
      <c r="D32" s="58" t="s">
        <v>113</v>
      </c>
      <c r="E32" s="58" t="s">
        <v>681</v>
      </c>
      <c r="F32" s="58" t="s">
        <v>688</v>
      </c>
      <c r="G32" s="58" t="s">
        <v>689</v>
      </c>
      <c r="H32" s="58" t="s">
        <v>776</v>
      </c>
      <c r="I32" s="58" t="s">
        <v>683</v>
      </c>
      <c r="J32" s="58" t="s">
        <v>683</v>
      </c>
      <c r="K32" s="58" t="s">
        <v>691</v>
      </c>
      <c r="L32" s="58" t="s">
        <v>777</v>
      </c>
      <c r="M32" s="58" t="s">
        <v>812</v>
      </c>
      <c r="N32" s="58" t="s">
        <v>813</v>
      </c>
      <c r="O32" s="58" t="s">
        <v>814</v>
      </c>
      <c r="P32" s="58"/>
      <c r="Q32" s="58"/>
      <c r="R32" s="58" t="s">
        <v>698</v>
      </c>
      <c r="S32" s="58" t="s">
        <v>730</v>
      </c>
      <c r="T32" s="58" t="s">
        <v>731</v>
      </c>
      <c r="U32" s="58" t="s">
        <v>700</v>
      </c>
      <c r="V32" s="58"/>
    </row>
    <row r="33" spans="1:22" x14ac:dyDescent="0.25">
      <c r="A33" s="43" t="s">
        <v>815</v>
      </c>
      <c r="B33" s="43" t="str">
        <f>LEFT(GAAP02F[[#This Row],[Fund]],4)</f>
        <v>0033</v>
      </c>
      <c r="C33" s="58" t="s">
        <v>816</v>
      </c>
      <c r="D33" s="58" t="s">
        <v>113</v>
      </c>
      <c r="E33" s="58" t="s">
        <v>681</v>
      </c>
      <c r="F33" s="58" t="s">
        <v>688</v>
      </c>
      <c r="G33" s="58" t="s">
        <v>681</v>
      </c>
      <c r="H33" s="58" t="s">
        <v>709</v>
      </c>
      <c r="I33" s="58" t="s">
        <v>683</v>
      </c>
      <c r="J33" s="58" t="s">
        <v>683</v>
      </c>
      <c r="K33" s="58" t="s">
        <v>691</v>
      </c>
      <c r="L33" s="58" t="s">
        <v>710</v>
      </c>
      <c r="M33" s="58" t="s">
        <v>683</v>
      </c>
      <c r="N33" s="58" t="s">
        <v>683</v>
      </c>
      <c r="O33" s="58" t="s">
        <v>678</v>
      </c>
      <c r="P33" s="58" t="s">
        <v>679</v>
      </c>
      <c r="Q33" s="58"/>
      <c r="R33" s="58" t="s">
        <v>698</v>
      </c>
      <c r="S33" s="58" t="s">
        <v>711</v>
      </c>
      <c r="T33" s="58" t="s">
        <v>712</v>
      </c>
      <c r="U33" s="58" t="s">
        <v>679</v>
      </c>
      <c r="V33" s="58"/>
    </row>
    <row r="34" spans="1:22" x14ac:dyDescent="0.25">
      <c r="A34" s="43" t="s">
        <v>817</v>
      </c>
      <c r="B34" s="43" t="str">
        <f>LEFT(GAAP02F[[#This Row],[Fund]],4)</f>
        <v>0034</v>
      </c>
      <c r="C34" s="58" t="s">
        <v>818</v>
      </c>
      <c r="D34" s="58" t="s">
        <v>113</v>
      </c>
      <c r="E34" s="58" t="s">
        <v>681</v>
      </c>
      <c r="F34" s="58" t="s">
        <v>688</v>
      </c>
      <c r="G34" s="58" t="s">
        <v>681</v>
      </c>
      <c r="H34" s="58" t="s">
        <v>709</v>
      </c>
      <c r="I34" s="58" t="s">
        <v>683</v>
      </c>
      <c r="J34" s="58" t="s">
        <v>683</v>
      </c>
      <c r="K34" s="58" t="s">
        <v>819</v>
      </c>
      <c r="L34" s="58" t="s">
        <v>820</v>
      </c>
      <c r="M34" s="58" t="s">
        <v>821</v>
      </c>
      <c r="N34" s="58" t="s">
        <v>576</v>
      </c>
      <c r="O34" s="58" t="s">
        <v>678</v>
      </c>
      <c r="P34" s="58" t="s">
        <v>679</v>
      </c>
      <c r="Q34" s="58" t="s">
        <v>750</v>
      </c>
      <c r="R34" s="58" t="s">
        <v>698</v>
      </c>
      <c r="S34" s="58" t="s">
        <v>822</v>
      </c>
      <c r="T34" s="58" t="s">
        <v>712</v>
      </c>
      <c r="U34" s="58" t="s">
        <v>679</v>
      </c>
      <c r="V34" s="58"/>
    </row>
    <row r="35" spans="1:22" x14ac:dyDescent="0.25">
      <c r="A35" s="43" t="s">
        <v>823</v>
      </c>
      <c r="B35" s="43" t="str">
        <f>LEFT(GAAP02F[[#This Row],[Fund]],4)</f>
        <v>0035</v>
      </c>
      <c r="C35" s="58" t="s">
        <v>824</v>
      </c>
      <c r="D35" s="58" t="s">
        <v>113</v>
      </c>
      <c r="E35" s="58" t="s">
        <v>681</v>
      </c>
      <c r="F35" s="58" t="s">
        <v>797</v>
      </c>
      <c r="G35" s="58" t="s">
        <v>681</v>
      </c>
      <c r="H35" s="58" t="s">
        <v>683</v>
      </c>
      <c r="I35" s="58" t="s">
        <v>682</v>
      </c>
      <c r="J35" s="58" t="s">
        <v>682</v>
      </c>
      <c r="K35" s="58" t="s">
        <v>798</v>
      </c>
      <c r="L35" s="58" t="s">
        <v>15</v>
      </c>
      <c r="M35" s="58" t="s">
        <v>683</v>
      </c>
      <c r="N35" s="58" t="s">
        <v>683</v>
      </c>
      <c r="O35" s="58" t="s">
        <v>809</v>
      </c>
      <c r="P35" s="58"/>
      <c r="Q35" s="58"/>
      <c r="R35" s="58" t="s">
        <v>698</v>
      </c>
      <c r="S35" s="58" t="s">
        <v>800</v>
      </c>
      <c r="T35" s="58" t="s">
        <v>712</v>
      </c>
      <c r="U35" s="58" t="s">
        <v>679</v>
      </c>
      <c r="V35" s="58"/>
    </row>
    <row r="36" spans="1:22" x14ac:dyDescent="0.25">
      <c r="A36" s="43" t="s">
        <v>825</v>
      </c>
      <c r="B36" s="43" t="str">
        <f>LEFT(GAAP02F[[#This Row],[Fund]],4)</f>
        <v>0036</v>
      </c>
      <c r="C36" s="58" t="s">
        <v>23</v>
      </c>
      <c r="D36" s="58" t="s">
        <v>113</v>
      </c>
      <c r="E36" s="58" t="s">
        <v>681</v>
      </c>
      <c r="F36" s="58" t="s">
        <v>709</v>
      </c>
      <c r="G36" s="58" t="s">
        <v>689</v>
      </c>
      <c r="H36" s="58" t="s">
        <v>788</v>
      </c>
      <c r="I36" s="58" t="s">
        <v>683</v>
      </c>
      <c r="J36" s="58" t="s">
        <v>683</v>
      </c>
      <c r="K36" s="58" t="s">
        <v>826</v>
      </c>
      <c r="L36" s="58" t="s">
        <v>827</v>
      </c>
      <c r="M36" s="58"/>
      <c r="N36" s="58"/>
      <c r="O36" s="58"/>
      <c r="P36" s="58"/>
      <c r="Q36" s="58"/>
      <c r="R36" s="58" t="s">
        <v>693</v>
      </c>
      <c r="S36" s="58" t="s">
        <v>828</v>
      </c>
      <c r="T36" s="58" t="s">
        <v>762</v>
      </c>
      <c r="U36" s="58" t="s">
        <v>679</v>
      </c>
      <c r="V36" s="58"/>
    </row>
    <row r="37" spans="1:22" x14ac:dyDescent="0.25">
      <c r="A37" s="43" t="s">
        <v>829</v>
      </c>
      <c r="B37" s="43" t="str">
        <f>LEFT(GAAP02F[[#This Row],[Fund]],4)</f>
        <v>0041</v>
      </c>
      <c r="C37" s="58" t="s">
        <v>830</v>
      </c>
      <c r="D37" s="58" t="s">
        <v>113</v>
      </c>
      <c r="E37" s="58" t="s">
        <v>681</v>
      </c>
      <c r="F37" s="58" t="s">
        <v>688</v>
      </c>
      <c r="G37" s="58" t="s">
        <v>681</v>
      </c>
      <c r="H37" s="58" t="s">
        <v>831</v>
      </c>
      <c r="I37" s="58" t="s">
        <v>683</v>
      </c>
      <c r="J37" s="58" t="s">
        <v>683</v>
      </c>
      <c r="K37" s="58" t="s">
        <v>691</v>
      </c>
      <c r="L37" s="58" t="s">
        <v>832</v>
      </c>
      <c r="M37" s="58"/>
      <c r="N37" s="58"/>
      <c r="O37" s="58"/>
      <c r="P37" s="58"/>
      <c r="Q37" s="58"/>
      <c r="R37" s="58" t="s">
        <v>693</v>
      </c>
      <c r="S37" s="58" t="s">
        <v>765</v>
      </c>
      <c r="T37" s="58" t="s">
        <v>833</v>
      </c>
      <c r="U37" s="58" t="s">
        <v>629</v>
      </c>
      <c r="V37" s="58"/>
    </row>
    <row r="38" spans="1:22" x14ac:dyDescent="0.25">
      <c r="A38" s="43" t="s">
        <v>834</v>
      </c>
      <c r="B38" s="43" t="str">
        <f>LEFT(GAAP02F[[#This Row],[Fund]],4)</f>
        <v>0042</v>
      </c>
      <c r="C38" s="58" t="s">
        <v>835</v>
      </c>
      <c r="D38" s="58" t="s">
        <v>113</v>
      </c>
      <c r="E38" s="58" t="s">
        <v>681</v>
      </c>
      <c r="F38" s="58" t="s">
        <v>688</v>
      </c>
      <c r="G38" s="58" t="s">
        <v>681</v>
      </c>
      <c r="H38" s="58" t="s">
        <v>831</v>
      </c>
      <c r="I38" s="58" t="s">
        <v>683</v>
      </c>
      <c r="J38" s="58" t="s">
        <v>683</v>
      </c>
      <c r="K38" s="58" t="s">
        <v>836</v>
      </c>
      <c r="L38" s="58" t="s">
        <v>832</v>
      </c>
      <c r="M38" s="58"/>
      <c r="N38" s="58"/>
      <c r="O38" s="58"/>
      <c r="P38" s="58"/>
      <c r="Q38" s="58"/>
      <c r="R38" s="58" t="s">
        <v>698</v>
      </c>
      <c r="S38" s="58" t="s">
        <v>837</v>
      </c>
      <c r="T38" s="58" t="s">
        <v>838</v>
      </c>
      <c r="U38" s="58" t="s">
        <v>629</v>
      </c>
      <c r="V38" s="58"/>
    </row>
    <row r="39" spans="1:22" x14ac:dyDescent="0.25">
      <c r="A39" s="43" t="s">
        <v>839</v>
      </c>
      <c r="B39" s="43" t="str">
        <f>LEFT(GAAP02F[[#This Row],[Fund]],4)</f>
        <v>0044</v>
      </c>
      <c r="C39" s="58" t="s">
        <v>840</v>
      </c>
      <c r="D39" s="58" t="s">
        <v>113</v>
      </c>
      <c r="E39" s="58" t="s">
        <v>681</v>
      </c>
      <c r="F39" s="58" t="s">
        <v>688</v>
      </c>
      <c r="G39" s="58" t="s">
        <v>681</v>
      </c>
      <c r="H39" s="58" t="s">
        <v>831</v>
      </c>
      <c r="I39" s="58" t="s">
        <v>683</v>
      </c>
      <c r="J39" s="58" t="s">
        <v>683</v>
      </c>
      <c r="K39" s="58" t="s">
        <v>691</v>
      </c>
      <c r="L39" s="58" t="s">
        <v>832</v>
      </c>
      <c r="M39" s="58"/>
      <c r="N39" s="58"/>
      <c r="O39" s="58"/>
      <c r="P39" s="58"/>
      <c r="Q39" s="58"/>
      <c r="R39" s="58" t="s">
        <v>698</v>
      </c>
      <c r="S39" s="58" t="s">
        <v>837</v>
      </c>
      <c r="T39" s="58" t="s">
        <v>838</v>
      </c>
      <c r="U39" s="58" t="s">
        <v>629</v>
      </c>
      <c r="V39" s="58"/>
    </row>
    <row r="40" spans="1:22" x14ac:dyDescent="0.25">
      <c r="A40" s="43" t="s">
        <v>841</v>
      </c>
      <c r="B40" s="43" t="str">
        <f>LEFT(GAAP02F[[#This Row],[Fund]],4)</f>
        <v>0045</v>
      </c>
      <c r="C40" s="58" t="s">
        <v>842</v>
      </c>
      <c r="D40" s="58" t="s">
        <v>113</v>
      </c>
      <c r="E40" s="58" t="s">
        <v>681</v>
      </c>
      <c r="F40" s="58" t="s">
        <v>688</v>
      </c>
      <c r="G40" s="58" t="s">
        <v>681</v>
      </c>
      <c r="H40" s="58" t="s">
        <v>831</v>
      </c>
      <c r="I40" s="58" t="s">
        <v>683</v>
      </c>
      <c r="J40" s="58" t="s">
        <v>683</v>
      </c>
      <c r="K40" s="58" t="s">
        <v>691</v>
      </c>
      <c r="L40" s="58" t="s">
        <v>832</v>
      </c>
      <c r="M40" s="58"/>
      <c r="N40" s="58"/>
      <c r="O40" s="58"/>
      <c r="P40" s="58"/>
      <c r="Q40" s="58"/>
      <c r="R40" s="58" t="s">
        <v>698</v>
      </c>
      <c r="S40" s="58" t="s">
        <v>765</v>
      </c>
      <c r="T40" s="58" t="s">
        <v>838</v>
      </c>
      <c r="U40" s="58" t="s">
        <v>629</v>
      </c>
      <c r="V40" s="58"/>
    </row>
    <row r="41" spans="1:22" x14ac:dyDescent="0.25">
      <c r="A41" s="43" t="s">
        <v>843</v>
      </c>
      <c r="B41" s="43" t="str">
        <f>LEFT(GAAP02F[[#This Row],[Fund]],4)</f>
        <v>0046</v>
      </c>
      <c r="C41" s="58" t="s">
        <v>844</v>
      </c>
      <c r="D41" s="58" t="s">
        <v>113</v>
      </c>
      <c r="E41" s="58" t="s">
        <v>681</v>
      </c>
      <c r="F41" s="58" t="s">
        <v>688</v>
      </c>
      <c r="G41" s="58" t="s">
        <v>681</v>
      </c>
      <c r="H41" s="58" t="s">
        <v>831</v>
      </c>
      <c r="I41" s="58" t="s">
        <v>683</v>
      </c>
      <c r="J41" s="58" t="s">
        <v>683</v>
      </c>
      <c r="K41" s="58" t="s">
        <v>836</v>
      </c>
      <c r="L41" s="58" t="s">
        <v>832</v>
      </c>
      <c r="M41" s="58"/>
      <c r="N41" s="58"/>
      <c r="O41" s="58"/>
      <c r="P41" s="58"/>
      <c r="Q41" s="58"/>
      <c r="R41" s="58" t="s">
        <v>698</v>
      </c>
      <c r="S41" s="58" t="s">
        <v>765</v>
      </c>
      <c r="T41" s="58" t="s">
        <v>838</v>
      </c>
      <c r="U41" s="58" t="s">
        <v>629</v>
      </c>
      <c r="V41" s="58"/>
    </row>
    <row r="42" spans="1:22" x14ac:dyDescent="0.25">
      <c r="A42" s="43" t="s">
        <v>845</v>
      </c>
      <c r="B42" s="43" t="str">
        <f>LEFT(GAAP02F[[#This Row],[Fund]],4)</f>
        <v>0048</v>
      </c>
      <c r="C42" s="58" t="s">
        <v>846</v>
      </c>
      <c r="D42" s="58" t="s">
        <v>113</v>
      </c>
      <c r="E42" s="58" t="s">
        <v>681</v>
      </c>
      <c r="F42" s="58" t="s">
        <v>797</v>
      </c>
      <c r="G42" s="58" t="s">
        <v>681</v>
      </c>
      <c r="H42" s="58" t="s">
        <v>683</v>
      </c>
      <c r="I42" s="58" t="s">
        <v>688</v>
      </c>
      <c r="J42" s="58" t="s">
        <v>831</v>
      </c>
      <c r="K42" s="58" t="s">
        <v>798</v>
      </c>
      <c r="L42" s="58" t="s">
        <v>832</v>
      </c>
      <c r="M42" s="58" t="s">
        <v>683</v>
      </c>
      <c r="N42" s="58" t="s">
        <v>683</v>
      </c>
      <c r="O42" s="58" t="s">
        <v>847</v>
      </c>
      <c r="P42" s="58"/>
      <c r="Q42" s="58"/>
      <c r="R42" s="58" t="s">
        <v>698</v>
      </c>
      <c r="S42" s="58" t="s">
        <v>800</v>
      </c>
      <c r="T42" s="58" t="s">
        <v>838</v>
      </c>
      <c r="U42" s="58" t="s">
        <v>629</v>
      </c>
      <c r="V42" s="58"/>
    </row>
    <row r="43" spans="1:22" x14ac:dyDescent="0.25">
      <c r="A43" s="43" t="s">
        <v>848</v>
      </c>
      <c r="B43" s="43" t="str">
        <f>LEFT(GAAP02F[[#This Row],[Fund]],4)</f>
        <v>0049</v>
      </c>
      <c r="C43" s="58" t="s">
        <v>849</v>
      </c>
      <c r="D43" s="58" t="s">
        <v>113</v>
      </c>
      <c r="E43" s="58" t="s">
        <v>689</v>
      </c>
      <c r="F43" s="58" t="s">
        <v>850</v>
      </c>
      <c r="G43" s="58" t="s">
        <v>689</v>
      </c>
      <c r="H43" s="58" t="s">
        <v>788</v>
      </c>
      <c r="I43" s="58" t="s">
        <v>683</v>
      </c>
      <c r="J43" s="58" t="s">
        <v>683</v>
      </c>
      <c r="K43" s="58" t="s">
        <v>851</v>
      </c>
      <c r="L43" s="58" t="s">
        <v>852</v>
      </c>
      <c r="M43" s="58" t="s">
        <v>853</v>
      </c>
      <c r="N43" s="58" t="s">
        <v>792</v>
      </c>
      <c r="O43" s="58" t="s">
        <v>678</v>
      </c>
      <c r="P43" s="58" t="s">
        <v>145</v>
      </c>
      <c r="Q43" s="58" t="s">
        <v>750</v>
      </c>
      <c r="R43" s="58" t="s">
        <v>698</v>
      </c>
      <c r="S43" s="58" t="s">
        <v>711</v>
      </c>
      <c r="T43" s="58" t="s">
        <v>678</v>
      </c>
      <c r="U43" s="58" t="s">
        <v>629</v>
      </c>
      <c r="V43" s="58"/>
    </row>
    <row r="44" spans="1:22" x14ac:dyDescent="0.25">
      <c r="A44" s="43" t="s">
        <v>854</v>
      </c>
      <c r="B44" s="43" t="str">
        <f>LEFT(GAAP02F[[#This Row],[Fund]],4)</f>
        <v>0050</v>
      </c>
      <c r="C44" s="58" t="s">
        <v>855</v>
      </c>
      <c r="D44" s="58" t="s">
        <v>113</v>
      </c>
      <c r="E44" s="58" t="s">
        <v>681</v>
      </c>
      <c r="F44" s="58" t="s">
        <v>688</v>
      </c>
      <c r="G44" s="58" t="s">
        <v>681</v>
      </c>
      <c r="H44" s="58" t="s">
        <v>709</v>
      </c>
      <c r="I44" s="58" t="s">
        <v>683</v>
      </c>
      <c r="J44" s="58" t="s">
        <v>683</v>
      </c>
      <c r="K44" s="58" t="s">
        <v>691</v>
      </c>
      <c r="L44" s="58" t="s">
        <v>725</v>
      </c>
      <c r="M44" s="58" t="s">
        <v>755</v>
      </c>
      <c r="N44" s="58" t="s">
        <v>856</v>
      </c>
      <c r="O44" s="58" t="s">
        <v>857</v>
      </c>
      <c r="P44" s="58"/>
      <c r="Q44" s="58"/>
      <c r="R44" s="58" t="s">
        <v>693</v>
      </c>
      <c r="S44" s="58" t="s">
        <v>726</v>
      </c>
      <c r="T44" s="58" t="s">
        <v>739</v>
      </c>
      <c r="U44" s="58" t="s">
        <v>679</v>
      </c>
      <c r="V44" s="58"/>
    </row>
    <row r="45" spans="1:22" x14ac:dyDescent="0.25">
      <c r="A45" s="43" t="s">
        <v>858</v>
      </c>
      <c r="B45" s="43" t="str">
        <f>LEFT(GAAP02F[[#This Row],[Fund]],4)</f>
        <v>0051</v>
      </c>
      <c r="C45" s="58" t="s">
        <v>859</v>
      </c>
      <c r="D45" s="58" t="s">
        <v>747</v>
      </c>
      <c r="E45" s="58" t="s">
        <v>681</v>
      </c>
      <c r="F45" s="58" t="s">
        <v>797</v>
      </c>
      <c r="G45" s="58" t="s">
        <v>689</v>
      </c>
      <c r="H45" s="58" t="s">
        <v>683</v>
      </c>
      <c r="I45" s="58" t="s">
        <v>688</v>
      </c>
      <c r="J45" s="58" t="s">
        <v>776</v>
      </c>
      <c r="K45" s="58" t="s">
        <v>798</v>
      </c>
      <c r="L45" s="58" t="s">
        <v>777</v>
      </c>
      <c r="M45" s="58" t="s">
        <v>683</v>
      </c>
      <c r="N45" s="58" t="s">
        <v>683</v>
      </c>
      <c r="O45" s="58" t="s">
        <v>860</v>
      </c>
      <c r="P45" s="58"/>
      <c r="Q45" s="58"/>
      <c r="R45" s="58" t="s">
        <v>698</v>
      </c>
      <c r="S45" s="58" t="s">
        <v>861</v>
      </c>
      <c r="T45" s="58" t="s">
        <v>731</v>
      </c>
      <c r="U45" s="58" t="s">
        <v>700</v>
      </c>
      <c r="V45" s="58"/>
    </row>
    <row r="46" spans="1:22" x14ac:dyDescent="0.25">
      <c r="A46" s="43" t="s">
        <v>862</v>
      </c>
      <c r="B46" s="43" t="str">
        <f>LEFT(GAAP02F[[#This Row],[Fund]],4)</f>
        <v>0052</v>
      </c>
      <c r="C46" s="58" t="s">
        <v>863</v>
      </c>
      <c r="D46" s="58" t="s">
        <v>113</v>
      </c>
      <c r="E46" s="58" t="s">
        <v>681</v>
      </c>
      <c r="F46" s="58" t="s">
        <v>688</v>
      </c>
      <c r="G46" s="58" t="s">
        <v>681</v>
      </c>
      <c r="H46" s="58" t="s">
        <v>831</v>
      </c>
      <c r="I46" s="58" t="s">
        <v>683</v>
      </c>
      <c r="J46" s="58" t="s">
        <v>683</v>
      </c>
      <c r="K46" s="58" t="s">
        <v>691</v>
      </c>
      <c r="L46" s="58" t="s">
        <v>832</v>
      </c>
      <c r="M46" s="58" t="s">
        <v>864</v>
      </c>
      <c r="N46" s="58" t="s">
        <v>865</v>
      </c>
      <c r="O46" s="58" t="s">
        <v>866</v>
      </c>
      <c r="P46" s="58" t="s">
        <v>708</v>
      </c>
      <c r="Q46" s="58" t="s">
        <v>867</v>
      </c>
      <c r="R46" s="58" t="s">
        <v>693</v>
      </c>
      <c r="S46" s="58" t="s">
        <v>837</v>
      </c>
      <c r="T46" s="58" t="s">
        <v>833</v>
      </c>
      <c r="U46" s="58" t="s">
        <v>679</v>
      </c>
      <c r="V46" s="58" t="s">
        <v>868</v>
      </c>
    </row>
    <row r="47" spans="1:22" x14ac:dyDescent="0.25">
      <c r="A47" s="43" t="s">
        <v>869</v>
      </c>
      <c r="B47" s="43" t="str">
        <f>LEFT(GAAP02F[[#This Row],[Fund]],4)</f>
        <v>0054</v>
      </c>
      <c r="C47" s="58" t="s">
        <v>870</v>
      </c>
      <c r="D47" s="58" t="s">
        <v>113</v>
      </c>
      <c r="E47" s="58" t="s">
        <v>681</v>
      </c>
      <c r="F47" s="58" t="s">
        <v>688</v>
      </c>
      <c r="G47" s="58" t="s">
        <v>689</v>
      </c>
      <c r="H47" s="58" t="s">
        <v>776</v>
      </c>
      <c r="I47" s="58" t="s">
        <v>683</v>
      </c>
      <c r="J47" s="58" t="s">
        <v>683</v>
      </c>
      <c r="K47" s="58" t="s">
        <v>691</v>
      </c>
      <c r="L47" s="58" t="s">
        <v>777</v>
      </c>
      <c r="M47" s="58"/>
      <c r="N47" s="58"/>
      <c r="O47" s="58"/>
      <c r="P47" s="58"/>
      <c r="Q47" s="58"/>
      <c r="R47" s="58" t="s">
        <v>693</v>
      </c>
      <c r="S47" s="58" t="s">
        <v>837</v>
      </c>
      <c r="T47" s="58" t="s">
        <v>833</v>
      </c>
      <c r="U47" s="58" t="s">
        <v>679</v>
      </c>
      <c r="V47" s="58"/>
    </row>
    <row r="48" spans="1:22" x14ac:dyDescent="0.25">
      <c r="A48" s="43" t="s">
        <v>871</v>
      </c>
      <c r="B48" s="43" t="str">
        <f>LEFT(GAAP02F[[#This Row],[Fund]],4)</f>
        <v>0055</v>
      </c>
      <c r="C48" s="58" t="s">
        <v>872</v>
      </c>
      <c r="D48" s="58" t="s">
        <v>113</v>
      </c>
      <c r="E48" s="58" t="s">
        <v>681</v>
      </c>
      <c r="F48" s="58" t="s">
        <v>688</v>
      </c>
      <c r="G48" s="58" t="s">
        <v>681</v>
      </c>
      <c r="H48" s="58" t="s">
        <v>831</v>
      </c>
      <c r="I48" s="58" t="s">
        <v>683</v>
      </c>
      <c r="J48" s="58" t="s">
        <v>683</v>
      </c>
      <c r="K48" s="58" t="s">
        <v>819</v>
      </c>
      <c r="L48" s="58" t="s">
        <v>832</v>
      </c>
      <c r="M48" s="58" t="s">
        <v>749</v>
      </c>
      <c r="N48" s="58" t="s">
        <v>580</v>
      </c>
      <c r="O48" s="58" t="s">
        <v>678</v>
      </c>
      <c r="P48" s="58" t="s">
        <v>679</v>
      </c>
      <c r="Q48" s="58" t="s">
        <v>750</v>
      </c>
      <c r="R48" s="58" t="s">
        <v>698</v>
      </c>
      <c r="S48" s="58" t="s">
        <v>873</v>
      </c>
      <c r="T48" s="58" t="s">
        <v>838</v>
      </c>
      <c r="U48" s="58" t="s">
        <v>629</v>
      </c>
      <c r="V48" s="58"/>
    </row>
    <row r="49" spans="1:22" x14ac:dyDescent="0.25">
      <c r="A49" s="43" t="s">
        <v>874</v>
      </c>
      <c r="B49" s="43" t="str">
        <f>LEFT(GAAP02F[[#This Row],[Fund]],4)</f>
        <v>0056</v>
      </c>
      <c r="C49" s="58" t="s">
        <v>875</v>
      </c>
      <c r="D49" s="58" t="s">
        <v>113</v>
      </c>
      <c r="E49" s="58" t="s">
        <v>681</v>
      </c>
      <c r="F49" s="58" t="s">
        <v>688</v>
      </c>
      <c r="G49" s="58" t="s">
        <v>689</v>
      </c>
      <c r="H49" s="58" t="s">
        <v>690</v>
      </c>
      <c r="I49" s="58" t="s">
        <v>683</v>
      </c>
      <c r="J49" s="58" t="s">
        <v>683</v>
      </c>
      <c r="K49" s="58" t="s">
        <v>691</v>
      </c>
      <c r="L49" s="58" t="s">
        <v>743</v>
      </c>
      <c r="M49" s="58"/>
      <c r="N49" s="58"/>
      <c r="O49" s="58"/>
      <c r="P49" s="58"/>
      <c r="Q49" s="58"/>
      <c r="R49" s="58" t="s">
        <v>698</v>
      </c>
      <c r="S49" s="58" t="s">
        <v>744</v>
      </c>
      <c r="T49" s="58" t="s">
        <v>678</v>
      </c>
      <c r="U49" s="58" t="s">
        <v>679</v>
      </c>
      <c r="V49" s="58"/>
    </row>
    <row r="50" spans="1:22" x14ac:dyDescent="0.25">
      <c r="A50" s="43" t="s">
        <v>876</v>
      </c>
      <c r="B50" s="43" t="str">
        <f>LEFT(GAAP02F[[#This Row],[Fund]],4)</f>
        <v>0057</v>
      </c>
      <c r="C50" s="58" t="s">
        <v>877</v>
      </c>
      <c r="D50" s="58" t="s">
        <v>113</v>
      </c>
      <c r="E50" s="58" t="s">
        <v>681</v>
      </c>
      <c r="F50" s="58" t="s">
        <v>688</v>
      </c>
      <c r="G50" s="58" t="s">
        <v>689</v>
      </c>
      <c r="H50" s="58" t="s">
        <v>690</v>
      </c>
      <c r="I50" s="58" t="s">
        <v>683</v>
      </c>
      <c r="J50" s="58" t="s">
        <v>683</v>
      </c>
      <c r="K50" s="58" t="s">
        <v>691</v>
      </c>
      <c r="L50" s="58" t="s">
        <v>743</v>
      </c>
      <c r="M50" s="58"/>
      <c r="N50" s="58"/>
      <c r="O50" s="58"/>
      <c r="P50" s="58"/>
      <c r="Q50" s="58"/>
      <c r="R50" s="58" t="s">
        <v>629</v>
      </c>
      <c r="S50" s="58" t="s">
        <v>878</v>
      </c>
      <c r="T50" s="58" t="s">
        <v>678</v>
      </c>
      <c r="U50" s="58" t="s">
        <v>679</v>
      </c>
      <c r="V50" s="58"/>
    </row>
    <row r="51" spans="1:22" x14ac:dyDescent="0.25">
      <c r="A51" s="43" t="s">
        <v>879</v>
      </c>
      <c r="B51" s="43" t="str">
        <f>LEFT(GAAP02F[[#This Row],[Fund]],4)</f>
        <v>0058</v>
      </c>
      <c r="C51" s="58" t="s">
        <v>880</v>
      </c>
      <c r="D51" s="58" t="s">
        <v>113</v>
      </c>
      <c r="E51" s="58" t="s">
        <v>681</v>
      </c>
      <c r="F51" s="58" t="s">
        <v>688</v>
      </c>
      <c r="G51" s="58" t="s">
        <v>681</v>
      </c>
      <c r="H51" s="58" t="s">
        <v>831</v>
      </c>
      <c r="I51" s="58" t="s">
        <v>683</v>
      </c>
      <c r="J51" s="58" t="s">
        <v>683</v>
      </c>
      <c r="K51" s="58" t="s">
        <v>691</v>
      </c>
      <c r="L51" s="58" t="s">
        <v>832</v>
      </c>
      <c r="M51" s="58" t="s">
        <v>864</v>
      </c>
      <c r="N51" s="58" t="s">
        <v>881</v>
      </c>
      <c r="O51" s="58" t="s">
        <v>882</v>
      </c>
      <c r="P51" s="58" t="s">
        <v>883</v>
      </c>
      <c r="Q51" s="58" t="s">
        <v>750</v>
      </c>
      <c r="R51" s="58" t="s">
        <v>693</v>
      </c>
      <c r="S51" s="58" t="s">
        <v>765</v>
      </c>
      <c r="T51" s="58" t="s">
        <v>739</v>
      </c>
      <c r="U51" s="58" t="s">
        <v>679</v>
      </c>
      <c r="V51" s="58" t="s">
        <v>868</v>
      </c>
    </row>
    <row r="52" spans="1:22" x14ac:dyDescent="0.25">
      <c r="A52" s="43" t="s">
        <v>884</v>
      </c>
      <c r="B52" s="43" t="str">
        <f>LEFT(GAAP02F[[#This Row],[Fund]],4)</f>
        <v>0059</v>
      </c>
      <c r="C52" s="58" t="s">
        <v>885</v>
      </c>
      <c r="D52" s="58" t="s">
        <v>113</v>
      </c>
      <c r="E52" s="58" t="s">
        <v>681</v>
      </c>
      <c r="F52" s="58" t="s">
        <v>688</v>
      </c>
      <c r="G52" s="58" t="s">
        <v>681</v>
      </c>
      <c r="H52" s="58" t="s">
        <v>831</v>
      </c>
      <c r="I52" s="58" t="s">
        <v>683</v>
      </c>
      <c r="J52" s="58" t="s">
        <v>683</v>
      </c>
      <c r="K52" s="58" t="s">
        <v>691</v>
      </c>
      <c r="L52" s="58" t="s">
        <v>832</v>
      </c>
      <c r="M52" s="58" t="s">
        <v>864</v>
      </c>
      <c r="N52" s="58" t="s">
        <v>881</v>
      </c>
      <c r="O52" s="58" t="s">
        <v>886</v>
      </c>
      <c r="P52" s="58" t="s">
        <v>883</v>
      </c>
      <c r="Q52" s="58" t="s">
        <v>750</v>
      </c>
      <c r="R52" s="58" t="s">
        <v>693</v>
      </c>
      <c r="S52" s="58" t="s">
        <v>765</v>
      </c>
      <c r="T52" s="58" t="s">
        <v>739</v>
      </c>
      <c r="U52" s="58" t="s">
        <v>679</v>
      </c>
      <c r="V52" s="58" t="s">
        <v>868</v>
      </c>
    </row>
    <row r="53" spans="1:22" x14ac:dyDescent="0.25">
      <c r="A53" s="43" t="s">
        <v>887</v>
      </c>
      <c r="B53" s="43" t="str">
        <f>LEFT(GAAP02F[[#This Row],[Fund]],4)</f>
        <v>0061</v>
      </c>
      <c r="C53" s="58" t="s">
        <v>888</v>
      </c>
      <c r="D53" s="58" t="s">
        <v>113</v>
      </c>
      <c r="E53" s="58" t="s">
        <v>681</v>
      </c>
      <c r="F53" s="58" t="s">
        <v>797</v>
      </c>
      <c r="G53" s="58" t="s">
        <v>681</v>
      </c>
      <c r="H53" s="58" t="s">
        <v>683</v>
      </c>
      <c r="I53" s="58" t="s">
        <v>688</v>
      </c>
      <c r="J53" s="58" t="s">
        <v>831</v>
      </c>
      <c r="K53" s="58" t="s">
        <v>798</v>
      </c>
      <c r="L53" s="58" t="s">
        <v>832</v>
      </c>
      <c r="M53" s="58" t="s">
        <v>683</v>
      </c>
      <c r="N53" s="58" t="s">
        <v>683</v>
      </c>
      <c r="O53" s="58" t="s">
        <v>860</v>
      </c>
      <c r="P53" s="58"/>
      <c r="Q53" s="58"/>
      <c r="R53" s="58" t="s">
        <v>693</v>
      </c>
      <c r="S53" s="58" t="s">
        <v>765</v>
      </c>
      <c r="T53" s="58" t="s">
        <v>833</v>
      </c>
      <c r="U53" s="58" t="s">
        <v>629</v>
      </c>
      <c r="V53" s="58"/>
    </row>
    <row r="54" spans="1:22" x14ac:dyDescent="0.25">
      <c r="A54" s="43" t="s">
        <v>889</v>
      </c>
      <c r="B54" s="43" t="str">
        <f>LEFT(GAAP02F[[#This Row],[Fund]],4)</f>
        <v>0062</v>
      </c>
      <c r="C54" s="58" t="s">
        <v>890</v>
      </c>
      <c r="D54" s="58" t="s">
        <v>113</v>
      </c>
      <c r="E54" s="58" t="s">
        <v>681</v>
      </c>
      <c r="F54" s="58" t="s">
        <v>688</v>
      </c>
      <c r="G54" s="58" t="s">
        <v>681</v>
      </c>
      <c r="H54" s="58" t="s">
        <v>831</v>
      </c>
      <c r="I54" s="58" t="s">
        <v>683</v>
      </c>
      <c r="J54" s="58" t="s">
        <v>683</v>
      </c>
      <c r="K54" s="58" t="s">
        <v>836</v>
      </c>
      <c r="L54" s="58" t="s">
        <v>832</v>
      </c>
      <c r="M54" s="58" t="s">
        <v>683</v>
      </c>
      <c r="N54" s="58" t="s">
        <v>683</v>
      </c>
      <c r="O54" s="58" t="s">
        <v>678</v>
      </c>
      <c r="P54" s="58" t="s">
        <v>679</v>
      </c>
      <c r="Q54" s="58" t="s">
        <v>679</v>
      </c>
      <c r="R54" s="58" t="s">
        <v>698</v>
      </c>
      <c r="S54" s="58" t="s">
        <v>891</v>
      </c>
      <c r="T54" s="58" t="s">
        <v>838</v>
      </c>
      <c r="U54" s="58" t="s">
        <v>679</v>
      </c>
      <c r="V54" s="58" t="s">
        <v>679</v>
      </c>
    </row>
    <row r="55" spans="1:22" x14ac:dyDescent="0.25">
      <c r="A55" s="43" t="s">
        <v>892</v>
      </c>
      <c r="B55" s="43" t="str">
        <f>LEFT(GAAP02F[[#This Row],[Fund]],4)</f>
        <v>0063</v>
      </c>
      <c r="C55" s="58" t="s">
        <v>893</v>
      </c>
      <c r="D55" s="58" t="s">
        <v>113</v>
      </c>
      <c r="E55" s="58" t="s">
        <v>681</v>
      </c>
      <c r="F55" s="58" t="s">
        <v>797</v>
      </c>
      <c r="G55" s="58" t="s">
        <v>681</v>
      </c>
      <c r="H55" s="58" t="s">
        <v>683</v>
      </c>
      <c r="I55" s="58" t="s">
        <v>688</v>
      </c>
      <c r="J55" s="58" t="s">
        <v>831</v>
      </c>
      <c r="K55" s="58" t="s">
        <v>798</v>
      </c>
      <c r="L55" s="58" t="s">
        <v>832</v>
      </c>
      <c r="M55" s="58" t="s">
        <v>683</v>
      </c>
      <c r="N55" s="58" t="s">
        <v>683</v>
      </c>
      <c r="O55" s="58" t="s">
        <v>809</v>
      </c>
      <c r="P55" s="58"/>
      <c r="Q55" s="58"/>
      <c r="R55" s="58" t="s">
        <v>698</v>
      </c>
      <c r="S55" s="58" t="s">
        <v>800</v>
      </c>
      <c r="T55" s="58" t="s">
        <v>731</v>
      </c>
      <c r="U55" s="58" t="s">
        <v>629</v>
      </c>
      <c r="V55" s="58"/>
    </row>
    <row r="56" spans="1:22" x14ac:dyDescent="0.25">
      <c r="A56" s="43" t="s">
        <v>894</v>
      </c>
      <c r="B56" s="43" t="str">
        <f>LEFT(GAAP02F[[#This Row],[Fund]],4)</f>
        <v>0064</v>
      </c>
      <c r="C56" s="58" t="s">
        <v>895</v>
      </c>
      <c r="D56" s="58" t="s">
        <v>113</v>
      </c>
      <c r="E56" s="58" t="s">
        <v>681</v>
      </c>
      <c r="F56" s="58" t="s">
        <v>688</v>
      </c>
      <c r="G56" s="58" t="s">
        <v>681</v>
      </c>
      <c r="H56" s="58" t="s">
        <v>831</v>
      </c>
      <c r="I56" s="58" t="s">
        <v>683</v>
      </c>
      <c r="J56" s="58" t="s">
        <v>683</v>
      </c>
      <c r="K56" s="58" t="s">
        <v>691</v>
      </c>
      <c r="L56" s="58" t="s">
        <v>832</v>
      </c>
      <c r="M56" s="58" t="s">
        <v>683</v>
      </c>
      <c r="N56" s="58" t="s">
        <v>683</v>
      </c>
      <c r="O56" s="58" t="s">
        <v>678</v>
      </c>
      <c r="P56" s="58" t="s">
        <v>679</v>
      </c>
      <c r="Q56" s="58" t="s">
        <v>750</v>
      </c>
      <c r="R56" s="58" t="s">
        <v>698</v>
      </c>
      <c r="S56" s="58" t="s">
        <v>896</v>
      </c>
      <c r="T56" s="58" t="s">
        <v>838</v>
      </c>
      <c r="U56" s="58" t="s">
        <v>629</v>
      </c>
      <c r="V56" s="58"/>
    </row>
    <row r="57" spans="1:22" x14ac:dyDescent="0.25">
      <c r="A57" s="43" t="s">
        <v>897</v>
      </c>
      <c r="B57" s="43" t="str">
        <f>LEFT(GAAP02F[[#This Row],[Fund]],4)</f>
        <v>0065</v>
      </c>
      <c r="C57" s="58" t="s">
        <v>898</v>
      </c>
      <c r="D57" s="58" t="s">
        <v>113</v>
      </c>
      <c r="E57" s="58" t="s">
        <v>681</v>
      </c>
      <c r="F57" s="58" t="s">
        <v>688</v>
      </c>
      <c r="G57" s="58" t="s">
        <v>681</v>
      </c>
      <c r="H57" s="58" t="s">
        <v>709</v>
      </c>
      <c r="I57" s="58" t="s">
        <v>683</v>
      </c>
      <c r="J57" s="58" t="s">
        <v>683</v>
      </c>
      <c r="K57" s="58" t="s">
        <v>691</v>
      </c>
      <c r="L57" s="58" t="s">
        <v>725</v>
      </c>
      <c r="M57" s="58" t="s">
        <v>718</v>
      </c>
      <c r="N57" s="58" t="s">
        <v>899</v>
      </c>
      <c r="O57" s="58" t="s">
        <v>900</v>
      </c>
      <c r="P57" s="58" t="s">
        <v>229</v>
      </c>
      <c r="Q57" s="58" t="s">
        <v>901</v>
      </c>
      <c r="R57" s="58" t="s">
        <v>693</v>
      </c>
      <c r="S57" s="58" t="s">
        <v>726</v>
      </c>
      <c r="T57" s="58" t="s">
        <v>739</v>
      </c>
      <c r="U57" s="58" t="s">
        <v>679</v>
      </c>
      <c r="V57" s="58" t="s">
        <v>902</v>
      </c>
    </row>
    <row r="58" spans="1:22" x14ac:dyDescent="0.25">
      <c r="A58" s="43" t="s">
        <v>903</v>
      </c>
      <c r="B58" s="43" t="str">
        <f>LEFT(GAAP02F[[#This Row],[Fund]],4)</f>
        <v>0066</v>
      </c>
      <c r="C58" s="58" t="s">
        <v>904</v>
      </c>
      <c r="D58" s="58" t="s">
        <v>113</v>
      </c>
      <c r="E58" s="58" t="s">
        <v>681</v>
      </c>
      <c r="F58" s="58" t="s">
        <v>688</v>
      </c>
      <c r="G58" s="58" t="s">
        <v>689</v>
      </c>
      <c r="H58" s="58" t="s">
        <v>690</v>
      </c>
      <c r="I58" s="58" t="s">
        <v>683</v>
      </c>
      <c r="J58" s="58" t="s">
        <v>683</v>
      </c>
      <c r="K58" s="58" t="s">
        <v>691</v>
      </c>
      <c r="L58" s="58" t="s">
        <v>905</v>
      </c>
      <c r="M58" s="58" t="s">
        <v>718</v>
      </c>
      <c r="N58" s="58" t="s">
        <v>682</v>
      </c>
      <c r="O58" s="58" t="s">
        <v>906</v>
      </c>
      <c r="P58" s="58"/>
      <c r="Q58" s="58"/>
      <c r="R58" s="58" t="s">
        <v>698</v>
      </c>
      <c r="S58" s="58" t="s">
        <v>694</v>
      </c>
      <c r="T58" s="58" t="s">
        <v>706</v>
      </c>
      <c r="U58" s="58" t="s">
        <v>700</v>
      </c>
      <c r="V58" s="58"/>
    </row>
    <row r="59" spans="1:22" x14ac:dyDescent="0.25">
      <c r="A59" s="43" t="s">
        <v>907</v>
      </c>
      <c r="B59" s="43" t="str">
        <f>LEFT(GAAP02F[[#This Row],[Fund]],4)</f>
        <v>0067</v>
      </c>
      <c r="C59" s="58" t="s">
        <v>908</v>
      </c>
      <c r="D59" s="58" t="s">
        <v>113</v>
      </c>
      <c r="E59" s="58" t="s">
        <v>681</v>
      </c>
      <c r="F59" s="58" t="s">
        <v>688</v>
      </c>
      <c r="G59" s="58" t="s">
        <v>689</v>
      </c>
      <c r="H59" s="58" t="s">
        <v>776</v>
      </c>
      <c r="I59" s="58" t="s">
        <v>683</v>
      </c>
      <c r="J59" s="58" t="s">
        <v>683</v>
      </c>
      <c r="K59" s="58" t="s">
        <v>691</v>
      </c>
      <c r="L59" s="58" t="s">
        <v>777</v>
      </c>
      <c r="M59" s="58"/>
      <c r="N59" s="58"/>
      <c r="O59" s="58"/>
      <c r="P59" s="58"/>
      <c r="Q59" s="58"/>
      <c r="R59" s="58" t="s">
        <v>698</v>
      </c>
      <c r="S59" s="58" t="s">
        <v>909</v>
      </c>
      <c r="T59" s="58" t="s">
        <v>699</v>
      </c>
      <c r="U59" s="58" t="s">
        <v>700</v>
      </c>
      <c r="V59" s="58"/>
    </row>
    <row r="60" spans="1:22" x14ac:dyDescent="0.25">
      <c r="A60" s="43" t="s">
        <v>910</v>
      </c>
      <c r="B60" s="43" t="str">
        <f>LEFT(GAAP02F[[#This Row],[Fund]],4)</f>
        <v>0069</v>
      </c>
      <c r="C60" s="58" t="s">
        <v>911</v>
      </c>
      <c r="D60" s="58" t="s">
        <v>113</v>
      </c>
      <c r="E60" s="58" t="s">
        <v>681</v>
      </c>
      <c r="F60" s="58" t="s">
        <v>688</v>
      </c>
      <c r="G60" s="58" t="s">
        <v>689</v>
      </c>
      <c r="H60" s="58" t="s">
        <v>776</v>
      </c>
      <c r="I60" s="58" t="s">
        <v>683</v>
      </c>
      <c r="J60" s="58" t="s">
        <v>683</v>
      </c>
      <c r="K60" s="58" t="s">
        <v>691</v>
      </c>
      <c r="L60" s="58" t="s">
        <v>777</v>
      </c>
      <c r="M60" s="58" t="s">
        <v>912</v>
      </c>
      <c r="N60" s="58" t="s">
        <v>913</v>
      </c>
      <c r="O60" s="58" t="s">
        <v>914</v>
      </c>
      <c r="P60" s="58"/>
      <c r="Q60" s="58" t="s">
        <v>750</v>
      </c>
      <c r="R60" s="58" t="s">
        <v>698</v>
      </c>
      <c r="S60" s="58" t="s">
        <v>915</v>
      </c>
      <c r="T60" s="58" t="s">
        <v>699</v>
      </c>
      <c r="U60" s="58" t="s">
        <v>700</v>
      </c>
      <c r="V60" s="58" t="s">
        <v>902</v>
      </c>
    </row>
    <row r="61" spans="1:22" x14ac:dyDescent="0.25">
      <c r="A61" s="43" t="s">
        <v>916</v>
      </c>
      <c r="B61" s="43" t="str">
        <f>LEFT(GAAP02F[[#This Row],[Fund]],4)</f>
        <v>0070</v>
      </c>
      <c r="C61" s="58" t="s">
        <v>917</v>
      </c>
      <c r="D61" s="58" t="s">
        <v>113</v>
      </c>
      <c r="E61" s="58" t="s">
        <v>681</v>
      </c>
      <c r="F61" s="58" t="s">
        <v>688</v>
      </c>
      <c r="G61" s="58" t="s">
        <v>681</v>
      </c>
      <c r="H61" s="58" t="s">
        <v>709</v>
      </c>
      <c r="I61" s="58" t="s">
        <v>683</v>
      </c>
      <c r="J61" s="58" t="s">
        <v>683</v>
      </c>
      <c r="K61" s="58" t="s">
        <v>691</v>
      </c>
      <c r="L61" s="58" t="s">
        <v>725</v>
      </c>
      <c r="M61" s="58" t="s">
        <v>918</v>
      </c>
      <c r="N61" s="58" t="s">
        <v>919</v>
      </c>
      <c r="O61" s="58" t="s">
        <v>920</v>
      </c>
      <c r="P61" s="58"/>
      <c r="Q61" s="58" t="s">
        <v>921</v>
      </c>
      <c r="R61" s="58" t="s">
        <v>698</v>
      </c>
      <c r="S61" s="58" t="s">
        <v>726</v>
      </c>
      <c r="T61" s="58" t="s">
        <v>706</v>
      </c>
      <c r="U61" s="58" t="s">
        <v>700</v>
      </c>
      <c r="V61" s="58" t="s">
        <v>12</v>
      </c>
    </row>
    <row r="62" spans="1:22" x14ac:dyDescent="0.25">
      <c r="A62" s="43" t="s">
        <v>922</v>
      </c>
      <c r="B62" s="43" t="str">
        <f>LEFT(GAAP02F[[#This Row],[Fund]],4)</f>
        <v>0071</v>
      </c>
      <c r="C62" s="58" t="s">
        <v>923</v>
      </c>
      <c r="D62" s="58" t="s">
        <v>113</v>
      </c>
      <c r="E62" s="58" t="s">
        <v>681</v>
      </c>
      <c r="F62" s="58" t="s">
        <v>688</v>
      </c>
      <c r="G62" s="58" t="s">
        <v>681</v>
      </c>
      <c r="H62" s="58" t="s">
        <v>709</v>
      </c>
      <c r="I62" s="58" t="s">
        <v>683</v>
      </c>
      <c r="J62" s="58" t="s">
        <v>683</v>
      </c>
      <c r="K62" s="58" t="s">
        <v>691</v>
      </c>
      <c r="L62" s="58" t="s">
        <v>725</v>
      </c>
      <c r="M62" s="58"/>
      <c r="N62" s="58"/>
      <c r="O62" s="58"/>
      <c r="P62" s="58"/>
      <c r="Q62" s="58"/>
      <c r="R62" s="58" t="s">
        <v>698</v>
      </c>
      <c r="S62" s="58" t="s">
        <v>726</v>
      </c>
      <c r="T62" s="58" t="s">
        <v>712</v>
      </c>
      <c r="U62" s="58" t="s">
        <v>700</v>
      </c>
      <c r="V62" s="58"/>
    </row>
    <row r="63" spans="1:22" x14ac:dyDescent="0.25">
      <c r="A63" s="43" t="s">
        <v>924</v>
      </c>
      <c r="B63" s="43" t="str">
        <f>LEFT(GAAP02F[[#This Row],[Fund]],4)</f>
        <v>0072</v>
      </c>
      <c r="C63" s="58" t="s">
        <v>925</v>
      </c>
      <c r="D63" s="58" t="s">
        <v>113</v>
      </c>
      <c r="E63" s="58" t="s">
        <v>681</v>
      </c>
      <c r="F63" s="58" t="s">
        <v>688</v>
      </c>
      <c r="G63" s="58" t="s">
        <v>689</v>
      </c>
      <c r="H63" s="58" t="s">
        <v>690</v>
      </c>
      <c r="I63" s="58" t="s">
        <v>683</v>
      </c>
      <c r="J63" s="58" t="s">
        <v>683</v>
      </c>
      <c r="K63" s="58" t="s">
        <v>691</v>
      </c>
      <c r="L63" s="58" t="s">
        <v>926</v>
      </c>
      <c r="M63" s="58" t="s">
        <v>864</v>
      </c>
      <c r="N63" s="58" t="s">
        <v>927</v>
      </c>
      <c r="O63" s="58" t="s">
        <v>928</v>
      </c>
      <c r="P63" s="58" t="s">
        <v>929</v>
      </c>
      <c r="Q63" s="58" t="s">
        <v>107</v>
      </c>
      <c r="R63" s="58" t="s">
        <v>698</v>
      </c>
      <c r="S63" s="58" t="s">
        <v>694</v>
      </c>
      <c r="T63" s="58" t="s">
        <v>838</v>
      </c>
      <c r="U63" s="58" t="s">
        <v>700</v>
      </c>
      <c r="V63" s="58" t="s">
        <v>930</v>
      </c>
    </row>
    <row r="64" spans="1:22" x14ac:dyDescent="0.25">
      <c r="A64" s="43" t="s">
        <v>931</v>
      </c>
      <c r="B64" s="43" t="str">
        <f>LEFT(GAAP02F[[#This Row],[Fund]],4)</f>
        <v>0073</v>
      </c>
      <c r="C64" s="58" t="s">
        <v>932</v>
      </c>
      <c r="D64" s="58" t="s">
        <v>113</v>
      </c>
      <c r="E64" s="58" t="s">
        <v>681</v>
      </c>
      <c r="F64" s="58" t="s">
        <v>688</v>
      </c>
      <c r="G64" s="58" t="s">
        <v>681</v>
      </c>
      <c r="H64" s="58" t="s">
        <v>709</v>
      </c>
      <c r="I64" s="58" t="s">
        <v>683</v>
      </c>
      <c r="J64" s="58" t="s">
        <v>683</v>
      </c>
      <c r="K64" s="58" t="s">
        <v>691</v>
      </c>
      <c r="L64" s="58" t="s">
        <v>725</v>
      </c>
      <c r="M64" s="58" t="s">
        <v>864</v>
      </c>
      <c r="N64" s="58" t="s">
        <v>927</v>
      </c>
      <c r="O64" s="58" t="s">
        <v>928</v>
      </c>
      <c r="P64" s="58" t="s">
        <v>929</v>
      </c>
      <c r="Q64" s="58" t="s">
        <v>107</v>
      </c>
      <c r="R64" s="58" t="s">
        <v>698</v>
      </c>
      <c r="S64" s="58" t="s">
        <v>726</v>
      </c>
      <c r="T64" s="58" t="s">
        <v>838</v>
      </c>
      <c r="U64" s="58" t="s">
        <v>700</v>
      </c>
      <c r="V64" s="58" t="s">
        <v>930</v>
      </c>
    </row>
    <row r="65" spans="1:22" x14ac:dyDescent="0.25">
      <c r="A65" s="43" t="s">
        <v>933</v>
      </c>
      <c r="B65" s="43" t="str">
        <f>LEFT(GAAP02F[[#This Row],[Fund]],4)</f>
        <v>0074</v>
      </c>
      <c r="C65" s="58" t="s">
        <v>934</v>
      </c>
      <c r="D65" s="58" t="s">
        <v>113</v>
      </c>
      <c r="E65" s="58" t="s">
        <v>681</v>
      </c>
      <c r="F65" s="58" t="s">
        <v>688</v>
      </c>
      <c r="G65" s="58" t="s">
        <v>681</v>
      </c>
      <c r="H65" s="58" t="s">
        <v>709</v>
      </c>
      <c r="I65" s="58" t="s">
        <v>683</v>
      </c>
      <c r="J65" s="58" t="s">
        <v>683</v>
      </c>
      <c r="K65" s="58" t="s">
        <v>691</v>
      </c>
      <c r="L65" s="58" t="s">
        <v>725</v>
      </c>
      <c r="M65" s="58"/>
      <c r="N65" s="58"/>
      <c r="O65" s="58"/>
      <c r="P65" s="58"/>
      <c r="Q65" s="58"/>
      <c r="R65" s="58" t="s">
        <v>698</v>
      </c>
      <c r="S65" s="58" t="s">
        <v>726</v>
      </c>
      <c r="T65" s="58" t="s">
        <v>706</v>
      </c>
      <c r="U65" s="58" t="s">
        <v>700</v>
      </c>
      <c r="V65" s="58"/>
    </row>
    <row r="66" spans="1:22" x14ac:dyDescent="0.25">
      <c r="A66" s="43" t="s">
        <v>935</v>
      </c>
      <c r="B66" s="43" t="str">
        <f>LEFT(GAAP02F[[#This Row],[Fund]],4)</f>
        <v>0075</v>
      </c>
      <c r="C66" s="58" t="s">
        <v>936</v>
      </c>
      <c r="D66" s="58" t="s">
        <v>113</v>
      </c>
      <c r="E66" s="58" t="s">
        <v>681</v>
      </c>
      <c r="F66" s="58" t="s">
        <v>688</v>
      </c>
      <c r="G66" s="58" t="s">
        <v>689</v>
      </c>
      <c r="H66" s="58" t="s">
        <v>776</v>
      </c>
      <c r="I66" s="58" t="s">
        <v>683</v>
      </c>
      <c r="J66" s="58" t="s">
        <v>683</v>
      </c>
      <c r="K66" s="58" t="s">
        <v>691</v>
      </c>
      <c r="L66" s="58" t="s">
        <v>777</v>
      </c>
      <c r="M66" s="58"/>
      <c r="N66" s="58"/>
      <c r="O66" s="58"/>
      <c r="P66" s="58"/>
      <c r="Q66" s="58"/>
      <c r="R66" s="58" t="s">
        <v>698</v>
      </c>
      <c r="S66" s="58" t="s">
        <v>779</v>
      </c>
      <c r="T66" s="58" t="s">
        <v>706</v>
      </c>
      <c r="U66" s="58" t="s">
        <v>700</v>
      </c>
      <c r="V66" s="58"/>
    </row>
    <row r="67" spans="1:22" x14ac:dyDescent="0.25">
      <c r="A67" s="43" t="s">
        <v>937</v>
      </c>
      <c r="B67" s="43" t="str">
        <f>LEFT(GAAP02F[[#This Row],[Fund]],4)</f>
        <v>0076</v>
      </c>
      <c r="C67" s="58" t="s">
        <v>938</v>
      </c>
      <c r="D67" s="58" t="s">
        <v>113</v>
      </c>
      <c r="E67" s="58" t="s">
        <v>681</v>
      </c>
      <c r="F67" s="58" t="s">
        <v>688</v>
      </c>
      <c r="G67" s="58" t="s">
        <v>689</v>
      </c>
      <c r="H67" s="58" t="s">
        <v>776</v>
      </c>
      <c r="I67" s="58" t="s">
        <v>683</v>
      </c>
      <c r="J67" s="58" t="s">
        <v>683</v>
      </c>
      <c r="K67" s="58" t="s">
        <v>691</v>
      </c>
      <c r="L67" s="58" t="s">
        <v>777</v>
      </c>
      <c r="M67" s="58" t="s">
        <v>939</v>
      </c>
      <c r="N67" s="58" t="s">
        <v>940</v>
      </c>
      <c r="O67" s="58" t="s">
        <v>941</v>
      </c>
      <c r="P67" s="58" t="s">
        <v>942</v>
      </c>
      <c r="Q67" s="58"/>
      <c r="R67" s="58" t="s">
        <v>698</v>
      </c>
      <c r="S67" s="58" t="s">
        <v>779</v>
      </c>
      <c r="T67" s="58" t="s">
        <v>706</v>
      </c>
      <c r="U67" s="58" t="s">
        <v>700</v>
      </c>
      <c r="V67" s="58" t="s">
        <v>740</v>
      </c>
    </row>
    <row r="68" spans="1:22" x14ac:dyDescent="0.25">
      <c r="A68" s="43" t="s">
        <v>943</v>
      </c>
      <c r="B68" s="43" t="str">
        <f>LEFT(GAAP02F[[#This Row],[Fund]],4)</f>
        <v>0077</v>
      </c>
      <c r="C68" s="58" t="s">
        <v>944</v>
      </c>
      <c r="D68" s="58" t="s">
        <v>113</v>
      </c>
      <c r="E68" s="58" t="s">
        <v>681</v>
      </c>
      <c r="F68" s="58" t="s">
        <v>688</v>
      </c>
      <c r="G68" s="58" t="s">
        <v>689</v>
      </c>
      <c r="H68" s="58" t="s">
        <v>690</v>
      </c>
      <c r="I68" s="58" t="s">
        <v>683</v>
      </c>
      <c r="J68" s="58" t="s">
        <v>683</v>
      </c>
      <c r="K68" s="58" t="s">
        <v>691</v>
      </c>
      <c r="L68" s="58" t="s">
        <v>743</v>
      </c>
      <c r="M68" s="58" t="s">
        <v>945</v>
      </c>
      <c r="N68" s="58" t="s">
        <v>946</v>
      </c>
      <c r="O68" s="58" t="s">
        <v>814</v>
      </c>
      <c r="P68" s="58"/>
      <c r="Q68" s="58"/>
      <c r="R68" s="58" t="s">
        <v>629</v>
      </c>
      <c r="S68" s="58" t="s">
        <v>744</v>
      </c>
      <c r="T68" s="58" t="s">
        <v>678</v>
      </c>
      <c r="U68" s="58" t="s">
        <v>679</v>
      </c>
      <c r="V68" s="58"/>
    </row>
    <row r="69" spans="1:22" x14ac:dyDescent="0.25">
      <c r="A69" s="43" t="s">
        <v>947</v>
      </c>
      <c r="B69" s="43" t="str">
        <f>LEFT(GAAP02F[[#This Row],[Fund]],4)</f>
        <v>0078</v>
      </c>
      <c r="C69" s="58" t="s">
        <v>948</v>
      </c>
      <c r="D69" s="58" t="s">
        <v>113</v>
      </c>
      <c r="E69" s="58" t="s">
        <v>681</v>
      </c>
      <c r="F69" s="58" t="s">
        <v>688</v>
      </c>
      <c r="G69" s="58" t="s">
        <v>689</v>
      </c>
      <c r="H69" s="58" t="s">
        <v>690</v>
      </c>
      <c r="I69" s="58" t="s">
        <v>683</v>
      </c>
      <c r="J69" s="58" t="s">
        <v>683</v>
      </c>
      <c r="K69" s="58" t="s">
        <v>691</v>
      </c>
      <c r="L69" s="58" t="s">
        <v>949</v>
      </c>
      <c r="M69" s="58" t="s">
        <v>718</v>
      </c>
      <c r="N69" s="58" t="s">
        <v>950</v>
      </c>
      <c r="O69" s="58" t="s">
        <v>951</v>
      </c>
      <c r="P69" s="58"/>
      <c r="Q69" s="58"/>
      <c r="R69" s="58" t="s">
        <v>698</v>
      </c>
      <c r="S69" s="58" t="s">
        <v>694</v>
      </c>
      <c r="T69" s="58" t="s">
        <v>731</v>
      </c>
      <c r="U69" s="58" t="s">
        <v>700</v>
      </c>
      <c r="V69" s="58"/>
    </row>
    <row r="70" spans="1:22" x14ac:dyDescent="0.25">
      <c r="A70" s="43" t="s">
        <v>952</v>
      </c>
      <c r="B70" s="43" t="str">
        <f>LEFT(GAAP02F[[#This Row],[Fund]],4)</f>
        <v>0079</v>
      </c>
      <c r="C70" s="58" t="s">
        <v>953</v>
      </c>
      <c r="D70" s="58" t="s">
        <v>113</v>
      </c>
      <c r="E70" s="58" t="s">
        <v>681</v>
      </c>
      <c r="F70" s="58" t="s">
        <v>688</v>
      </c>
      <c r="G70" s="58" t="s">
        <v>689</v>
      </c>
      <c r="H70" s="58" t="s">
        <v>690</v>
      </c>
      <c r="I70" s="58" t="s">
        <v>683</v>
      </c>
      <c r="J70" s="58" t="s">
        <v>683</v>
      </c>
      <c r="K70" s="58" t="s">
        <v>691</v>
      </c>
      <c r="L70" s="58" t="s">
        <v>743</v>
      </c>
      <c r="M70" s="58"/>
      <c r="N70" s="58"/>
      <c r="O70" s="58"/>
      <c r="P70" s="58"/>
      <c r="Q70" s="58"/>
      <c r="R70" s="58" t="s">
        <v>629</v>
      </c>
      <c r="S70" s="58" t="s">
        <v>744</v>
      </c>
      <c r="T70" s="58" t="s">
        <v>678</v>
      </c>
      <c r="U70" s="58" t="s">
        <v>679</v>
      </c>
      <c r="V70" s="58"/>
    </row>
    <row r="71" spans="1:22" x14ac:dyDescent="0.25">
      <c r="A71" s="43" t="s">
        <v>954</v>
      </c>
      <c r="B71" s="43" t="str">
        <f>LEFT(GAAP02F[[#This Row],[Fund]],4)</f>
        <v>0080</v>
      </c>
      <c r="C71" s="58" t="s">
        <v>955</v>
      </c>
      <c r="D71" s="58" t="s">
        <v>113</v>
      </c>
      <c r="E71" s="58" t="s">
        <v>681</v>
      </c>
      <c r="F71" s="58" t="s">
        <v>688</v>
      </c>
      <c r="G71" s="58" t="s">
        <v>681</v>
      </c>
      <c r="H71" s="58" t="s">
        <v>709</v>
      </c>
      <c r="I71" s="58" t="s">
        <v>683</v>
      </c>
      <c r="J71" s="58" t="s">
        <v>683</v>
      </c>
      <c r="K71" s="58" t="s">
        <v>691</v>
      </c>
      <c r="L71" s="58" t="s">
        <v>725</v>
      </c>
      <c r="M71" s="58" t="s">
        <v>956</v>
      </c>
      <c r="N71" s="58" t="s">
        <v>957</v>
      </c>
      <c r="O71" s="58" t="s">
        <v>958</v>
      </c>
      <c r="P71" s="58" t="s">
        <v>942</v>
      </c>
      <c r="Q71" s="58" t="s">
        <v>740</v>
      </c>
      <c r="R71" s="58" t="s">
        <v>698</v>
      </c>
      <c r="S71" s="58" t="s">
        <v>726</v>
      </c>
      <c r="T71" s="58" t="s">
        <v>706</v>
      </c>
      <c r="U71" s="58" t="s">
        <v>700</v>
      </c>
      <c r="V71" s="58"/>
    </row>
    <row r="72" spans="1:22" x14ac:dyDescent="0.25">
      <c r="A72" s="43" t="s">
        <v>959</v>
      </c>
      <c r="B72" s="43" t="str">
        <f>LEFT(GAAP02F[[#This Row],[Fund]],4)</f>
        <v>0081</v>
      </c>
      <c r="C72" s="58" t="s">
        <v>960</v>
      </c>
      <c r="D72" s="58" t="s">
        <v>113</v>
      </c>
      <c r="E72" s="58" t="s">
        <v>681</v>
      </c>
      <c r="F72" s="58" t="s">
        <v>797</v>
      </c>
      <c r="G72" s="58" t="s">
        <v>681</v>
      </c>
      <c r="H72" s="58" t="s">
        <v>683</v>
      </c>
      <c r="I72" s="58" t="s">
        <v>682</v>
      </c>
      <c r="J72" s="58" t="s">
        <v>682</v>
      </c>
      <c r="K72" s="58" t="s">
        <v>798</v>
      </c>
      <c r="L72" s="58" t="s">
        <v>15</v>
      </c>
      <c r="M72" s="58" t="s">
        <v>683</v>
      </c>
      <c r="N72" s="58" t="s">
        <v>683</v>
      </c>
      <c r="O72" s="58" t="s">
        <v>799</v>
      </c>
      <c r="P72" s="58" t="s">
        <v>679</v>
      </c>
      <c r="Q72" s="58" t="s">
        <v>679</v>
      </c>
      <c r="R72" s="58" t="s">
        <v>698</v>
      </c>
      <c r="S72" s="58" t="s">
        <v>711</v>
      </c>
      <c r="T72" s="58" t="s">
        <v>731</v>
      </c>
      <c r="U72" s="58" t="s">
        <v>679</v>
      </c>
      <c r="V72" s="58"/>
    </row>
    <row r="73" spans="1:22" x14ac:dyDescent="0.25">
      <c r="A73" s="43" t="s">
        <v>961</v>
      </c>
      <c r="B73" s="43" t="str">
        <f>LEFT(GAAP02F[[#This Row],[Fund]],4)</f>
        <v>0082</v>
      </c>
      <c r="C73" s="58" t="s">
        <v>962</v>
      </c>
      <c r="D73" s="58" t="s">
        <v>113</v>
      </c>
      <c r="E73" s="58" t="s">
        <v>681</v>
      </c>
      <c r="F73" s="58" t="s">
        <v>688</v>
      </c>
      <c r="G73" s="58" t="s">
        <v>689</v>
      </c>
      <c r="H73" s="58" t="s">
        <v>776</v>
      </c>
      <c r="I73" s="58" t="s">
        <v>683</v>
      </c>
      <c r="J73" s="58" t="s">
        <v>683</v>
      </c>
      <c r="K73" s="58" t="s">
        <v>691</v>
      </c>
      <c r="L73" s="58" t="s">
        <v>777</v>
      </c>
      <c r="M73" s="58"/>
      <c r="N73" s="58"/>
      <c r="O73" s="58"/>
      <c r="P73" s="58"/>
      <c r="Q73" s="58"/>
      <c r="R73" s="58" t="s">
        <v>698</v>
      </c>
      <c r="S73" s="58" t="s">
        <v>779</v>
      </c>
      <c r="T73" s="58" t="s">
        <v>706</v>
      </c>
      <c r="U73" s="58" t="s">
        <v>700</v>
      </c>
      <c r="V73" s="58"/>
    </row>
    <row r="74" spans="1:22" x14ac:dyDescent="0.25">
      <c r="A74" s="43" t="s">
        <v>963</v>
      </c>
      <c r="B74" s="43" t="str">
        <f>LEFT(GAAP02F[[#This Row],[Fund]],4)</f>
        <v>0083</v>
      </c>
      <c r="C74" s="58" t="s">
        <v>964</v>
      </c>
      <c r="D74" s="58" t="s">
        <v>113</v>
      </c>
      <c r="E74" s="58" t="s">
        <v>681</v>
      </c>
      <c r="F74" s="58" t="s">
        <v>688</v>
      </c>
      <c r="G74" s="58" t="s">
        <v>689</v>
      </c>
      <c r="H74" s="58" t="s">
        <v>965</v>
      </c>
      <c r="I74" s="58" t="s">
        <v>683</v>
      </c>
      <c r="J74" s="58" t="s">
        <v>683</v>
      </c>
      <c r="K74" s="58" t="s">
        <v>691</v>
      </c>
      <c r="L74" s="58" t="s">
        <v>966</v>
      </c>
      <c r="M74" s="58" t="s">
        <v>718</v>
      </c>
      <c r="N74" s="58" t="s">
        <v>967</v>
      </c>
      <c r="O74" s="58" t="s">
        <v>968</v>
      </c>
      <c r="P74" s="58"/>
      <c r="Q74" s="58"/>
      <c r="R74" s="58" t="s">
        <v>698</v>
      </c>
      <c r="S74" s="58" t="s">
        <v>779</v>
      </c>
      <c r="T74" s="58" t="s">
        <v>731</v>
      </c>
      <c r="U74" s="58" t="s">
        <v>700</v>
      </c>
      <c r="V74" s="58"/>
    </row>
    <row r="75" spans="1:22" x14ac:dyDescent="0.25">
      <c r="A75" s="43" t="s">
        <v>969</v>
      </c>
      <c r="B75" s="43" t="str">
        <f>LEFT(GAAP02F[[#This Row],[Fund]],4)</f>
        <v>0084</v>
      </c>
      <c r="C75" s="58" t="s">
        <v>970</v>
      </c>
      <c r="D75" s="58" t="s">
        <v>113</v>
      </c>
      <c r="E75" s="58" t="s">
        <v>681</v>
      </c>
      <c r="F75" s="58" t="s">
        <v>797</v>
      </c>
      <c r="G75" s="58" t="s">
        <v>681</v>
      </c>
      <c r="H75" s="58" t="s">
        <v>683</v>
      </c>
      <c r="I75" s="58" t="s">
        <v>682</v>
      </c>
      <c r="J75" s="58" t="s">
        <v>682</v>
      </c>
      <c r="K75" s="58" t="s">
        <v>798</v>
      </c>
      <c r="L75" s="58" t="s">
        <v>15</v>
      </c>
      <c r="M75" s="58" t="s">
        <v>683</v>
      </c>
      <c r="N75" s="58" t="s">
        <v>683</v>
      </c>
      <c r="O75" s="58" t="s">
        <v>799</v>
      </c>
      <c r="P75" s="58"/>
      <c r="Q75" s="58"/>
      <c r="R75" s="58" t="s">
        <v>684</v>
      </c>
      <c r="S75" s="58" t="s">
        <v>800</v>
      </c>
      <c r="T75" s="58" t="s">
        <v>678</v>
      </c>
      <c r="U75" s="58" t="s">
        <v>679</v>
      </c>
      <c r="V75" s="58"/>
    </row>
    <row r="76" spans="1:22" x14ac:dyDescent="0.25">
      <c r="A76" s="43" t="s">
        <v>971</v>
      </c>
      <c r="B76" s="43" t="str">
        <f>LEFT(GAAP02F[[#This Row],[Fund]],4)</f>
        <v>0085</v>
      </c>
      <c r="C76" s="58" t="s">
        <v>972</v>
      </c>
      <c r="D76" s="58" t="s">
        <v>113</v>
      </c>
      <c r="E76" s="58" t="s">
        <v>681</v>
      </c>
      <c r="F76" s="58" t="s">
        <v>797</v>
      </c>
      <c r="G76" s="58" t="s">
        <v>681</v>
      </c>
      <c r="H76" s="58" t="s">
        <v>683</v>
      </c>
      <c r="I76" s="58" t="s">
        <v>682</v>
      </c>
      <c r="J76" s="58" t="s">
        <v>682</v>
      </c>
      <c r="K76" s="58" t="s">
        <v>798</v>
      </c>
      <c r="L76" s="58" t="s">
        <v>15</v>
      </c>
      <c r="M76" s="58" t="s">
        <v>683</v>
      </c>
      <c r="N76" s="58" t="s">
        <v>683</v>
      </c>
      <c r="O76" s="58" t="s">
        <v>799</v>
      </c>
      <c r="P76" s="58"/>
      <c r="Q76" s="58"/>
      <c r="R76" s="58" t="s">
        <v>684</v>
      </c>
      <c r="S76" s="58" t="s">
        <v>800</v>
      </c>
      <c r="T76" s="58" t="s">
        <v>678</v>
      </c>
      <c r="U76" s="58" t="s">
        <v>679</v>
      </c>
      <c r="V76" s="58"/>
    </row>
    <row r="77" spans="1:22" x14ac:dyDescent="0.25">
      <c r="A77" s="43" t="s">
        <v>973</v>
      </c>
      <c r="B77" s="43" t="str">
        <f>LEFT(GAAP02F[[#This Row],[Fund]],4)</f>
        <v>0086</v>
      </c>
      <c r="C77" s="58" t="s">
        <v>974</v>
      </c>
      <c r="D77" s="58" t="s">
        <v>113</v>
      </c>
      <c r="E77" s="58" t="s">
        <v>681</v>
      </c>
      <c r="F77" s="58" t="s">
        <v>797</v>
      </c>
      <c r="G77" s="58" t="s">
        <v>681</v>
      </c>
      <c r="H77" s="58" t="s">
        <v>683</v>
      </c>
      <c r="I77" s="58" t="s">
        <v>682</v>
      </c>
      <c r="J77" s="58" t="s">
        <v>682</v>
      </c>
      <c r="K77" s="58" t="s">
        <v>798</v>
      </c>
      <c r="L77" s="58" t="s">
        <v>15</v>
      </c>
      <c r="M77" s="58" t="s">
        <v>683</v>
      </c>
      <c r="N77" s="58" t="s">
        <v>683</v>
      </c>
      <c r="O77" s="58" t="s">
        <v>799</v>
      </c>
      <c r="P77" s="58"/>
      <c r="Q77" s="58"/>
      <c r="R77" s="58" t="s">
        <v>684</v>
      </c>
      <c r="S77" s="58" t="s">
        <v>800</v>
      </c>
      <c r="T77" s="58" t="s">
        <v>678</v>
      </c>
      <c r="U77" s="58" t="s">
        <v>679</v>
      </c>
      <c r="V77" s="58"/>
    </row>
    <row r="78" spans="1:22" x14ac:dyDescent="0.25">
      <c r="A78" s="43" t="s">
        <v>975</v>
      </c>
      <c r="B78" s="43" t="str">
        <f>LEFT(GAAP02F[[#This Row],[Fund]],4)</f>
        <v>0087</v>
      </c>
      <c r="C78" s="58" t="s">
        <v>976</v>
      </c>
      <c r="D78" s="58" t="s">
        <v>113</v>
      </c>
      <c r="E78" s="58" t="s">
        <v>681</v>
      </c>
      <c r="F78" s="58" t="s">
        <v>688</v>
      </c>
      <c r="G78" s="58" t="s">
        <v>689</v>
      </c>
      <c r="H78" s="58" t="s">
        <v>965</v>
      </c>
      <c r="I78" s="58" t="s">
        <v>683</v>
      </c>
      <c r="J78" s="58" t="s">
        <v>683</v>
      </c>
      <c r="K78" s="58" t="s">
        <v>691</v>
      </c>
      <c r="L78" s="58" t="s">
        <v>966</v>
      </c>
      <c r="M78" s="58" t="s">
        <v>718</v>
      </c>
      <c r="N78" s="58" t="s">
        <v>977</v>
      </c>
      <c r="O78" s="58" t="s">
        <v>978</v>
      </c>
      <c r="P78" s="58"/>
      <c r="Q78" s="58"/>
      <c r="R78" s="58" t="s">
        <v>629</v>
      </c>
      <c r="S78" s="58" t="s">
        <v>979</v>
      </c>
      <c r="T78" s="58" t="s">
        <v>678</v>
      </c>
      <c r="U78" s="58" t="s">
        <v>679</v>
      </c>
      <c r="V78" s="58"/>
    </row>
    <row r="79" spans="1:22" x14ac:dyDescent="0.25">
      <c r="A79" s="43" t="s">
        <v>980</v>
      </c>
      <c r="B79" s="43" t="str">
        <f>LEFT(GAAP02F[[#This Row],[Fund]],4)</f>
        <v>0088</v>
      </c>
      <c r="C79" s="58" t="s">
        <v>981</v>
      </c>
      <c r="D79" s="58" t="s">
        <v>113</v>
      </c>
      <c r="E79" s="58" t="s">
        <v>681</v>
      </c>
      <c r="F79" s="58" t="s">
        <v>797</v>
      </c>
      <c r="G79" s="58" t="s">
        <v>681</v>
      </c>
      <c r="H79" s="58" t="s">
        <v>683</v>
      </c>
      <c r="I79" s="58" t="s">
        <v>682</v>
      </c>
      <c r="J79" s="58" t="s">
        <v>682</v>
      </c>
      <c r="K79" s="58" t="s">
        <v>798</v>
      </c>
      <c r="L79" s="58" t="s">
        <v>15</v>
      </c>
      <c r="M79" s="58" t="s">
        <v>683</v>
      </c>
      <c r="N79" s="58" t="s">
        <v>683</v>
      </c>
      <c r="O79" s="58" t="s">
        <v>799</v>
      </c>
      <c r="P79" s="58"/>
      <c r="Q79" s="58"/>
      <c r="R79" s="58" t="s">
        <v>684</v>
      </c>
      <c r="S79" s="58" t="s">
        <v>800</v>
      </c>
      <c r="T79" s="58" t="s">
        <v>678</v>
      </c>
      <c r="U79" s="58" t="s">
        <v>679</v>
      </c>
      <c r="V79" s="58"/>
    </row>
    <row r="80" spans="1:22" x14ac:dyDescent="0.25">
      <c r="A80" s="43" t="s">
        <v>982</v>
      </c>
      <c r="B80" s="43" t="str">
        <f>LEFT(GAAP02F[[#This Row],[Fund]],4)</f>
        <v>0089</v>
      </c>
      <c r="C80" s="58" t="s">
        <v>983</v>
      </c>
      <c r="D80" s="58" t="s">
        <v>113</v>
      </c>
      <c r="E80" s="58" t="s">
        <v>681</v>
      </c>
      <c r="F80" s="58" t="s">
        <v>797</v>
      </c>
      <c r="G80" s="58" t="s">
        <v>681</v>
      </c>
      <c r="H80" s="58" t="s">
        <v>683</v>
      </c>
      <c r="I80" s="58" t="s">
        <v>682</v>
      </c>
      <c r="J80" s="58" t="s">
        <v>682</v>
      </c>
      <c r="K80" s="58" t="s">
        <v>798</v>
      </c>
      <c r="L80" s="58" t="s">
        <v>15</v>
      </c>
      <c r="M80" s="58" t="s">
        <v>683</v>
      </c>
      <c r="N80" s="58" t="s">
        <v>683</v>
      </c>
      <c r="O80" s="58" t="s">
        <v>799</v>
      </c>
      <c r="P80" s="58"/>
      <c r="Q80" s="58"/>
      <c r="R80" s="58" t="s">
        <v>684</v>
      </c>
      <c r="S80" s="58" t="s">
        <v>800</v>
      </c>
      <c r="T80" s="58" t="s">
        <v>678</v>
      </c>
      <c r="U80" s="58" t="s">
        <v>679</v>
      </c>
      <c r="V80" s="58"/>
    </row>
    <row r="81" spans="1:22" x14ac:dyDescent="0.25">
      <c r="A81" s="43" t="s">
        <v>984</v>
      </c>
      <c r="B81" s="43" t="str">
        <f>LEFT(GAAP02F[[#This Row],[Fund]],4)</f>
        <v>0090</v>
      </c>
      <c r="C81" s="58" t="s">
        <v>985</v>
      </c>
      <c r="D81" s="58" t="s">
        <v>113</v>
      </c>
      <c r="E81" s="58" t="s">
        <v>681</v>
      </c>
      <c r="F81" s="58" t="s">
        <v>797</v>
      </c>
      <c r="G81" s="58" t="s">
        <v>681</v>
      </c>
      <c r="H81" s="58" t="s">
        <v>683</v>
      </c>
      <c r="I81" s="58" t="s">
        <v>682</v>
      </c>
      <c r="J81" s="58" t="s">
        <v>682</v>
      </c>
      <c r="K81" s="58" t="s">
        <v>798</v>
      </c>
      <c r="L81" s="58" t="s">
        <v>15</v>
      </c>
      <c r="M81" s="58" t="s">
        <v>683</v>
      </c>
      <c r="N81" s="58" t="s">
        <v>683</v>
      </c>
      <c r="O81" s="58" t="s">
        <v>799</v>
      </c>
      <c r="P81" s="58"/>
      <c r="Q81" s="58"/>
      <c r="R81" s="58" t="s">
        <v>684</v>
      </c>
      <c r="S81" s="58" t="s">
        <v>800</v>
      </c>
      <c r="T81" s="58" t="s">
        <v>678</v>
      </c>
      <c r="U81" s="58" t="s">
        <v>679</v>
      </c>
      <c r="V81" s="58"/>
    </row>
    <row r="82" spans="1:22" x14ac:dyDescent="0.25">
      <c r="A82" s="43" t="s">
        <v>986</v>
      </c>
      <c r="B82" s="43" t="str">
        <f>LEFT(GAAP02F[[#This Row],[Fund]],4)</f>
        <v>0091</v>
      </c>
      <c r="C82" s="58" t="s">
        <v>987</v>
      </c>
      <c r="D82" s="58" t="s">
        <v>113</v>
      </c>
      <c r="E82" s="58" t="s">
        <v>681</v>
      </c>
      <c r="F82" s="58" t="s">
        <v>797</v>
      </c>
      <c r="G82" s="58" t="s">
        <v>681</v>
      </c>
      <c r="H82" s="58" t="s">
        <v>683</v>
      </c>
      <c r="I82" s="58" t="s">
        <v>682</v>
      </c>
      <c r="J82" s="58" t="s">
        <v>682</v>
      </c>
      <c r="K82" s="58" t="s">
        <v>798</v>
      </c>
      <c r="L82" s="58" t="s">
        <v>15</v>
      </c>
      <c r="M82" s="58" t="s">
        <v>683</v>
      </c>
      <c r="N82" s="58" t="s">
        <v>683</v>
      </c>
      <c r="O82" s="58" t="s">
        <v>799</v>
      </c>
      <c r="P82" s="58"/>
      <c r="Q82" s="58"/>
      <c r="R82" s="58" t="s">
        <v>684</v>
      </c>
      <c r="S82" s="58" t="s">
        <v>800</v>
      </c>
      <c r="T82" s="58" t="s">
        <v>678</v>
      </c>
      <c r="U82" s="58" t="s">
        <v>679</v>
      </c>
      <c r="V82" s="58"/>
    </row>
    <row r="83" spans="1:22" x14ac:dyDescent="0.25">
      <c r="A83" s="43" t="s">
        <v>988</v>
      </c>
      <c r="B83" s="43" t="str">
        <f>LEFT(GAAP02F[[#This Row],[Fund]],4)</f>
        <v>0093</v>
      </c>
      <c r="C83" s="58" t="s">
        <v>989</v>
      </c>
      <c r="D83" s="58" t="s">
        <v>113</v>
      </c>
      <c r="E83" s="58" t="s">
        <v>681</v>
      </c>
      <c r="F83" s="58" t="s">
        <v>688</v>
      </c>
      <c r="G83" s="58" t="s">
        <v>689</v>
      </c>
      <c r="H83" s="58" t="s">
        <v>776</v>
      </c>
      <c r="I83" s="58" t="s">
        <v>683</v>
      </c>
      <c r="J83" s="58" t="s">
        <v>683</v>
      </c>
      <c r="K83" s="58" t="s">
        <v>691</v>
      </c>
      <c r="L83" s="58" t="s">
        <v>777</v>
      </c>
      <c r="M83" s="58"/>
      <c r="N83" s="58"/>
      <c r="O83" s="58"/>
      <c r="P83" s="58"/>
      <c r="Q83" s="58"/>
      <c r="R83" s="58" t="s">
        <v>698</v>
      </c>
      <c r="S83" s="58" t="s">
        <v>779</v>
      </c>
      <c r="T83" s="58" t="s">
        <v>699</v>
      </c>
      <c r="U83" s="58" t="s">
        <v>700</v>
      </c>
      <c r="V83" s="58"/>
    </row>
    <row r="84" spans="1:22" x14ac:dyDescent="0.25">
      <c r="A84" s="43" t="s">
        <v>990</v>
      </c>
      <c r="B84" s="43" t="str">
        <f>LEFT(GAAP02F[[#This Row],[Fund]],4)</f>
        <v>0094</v>
      </c>
      <c r="C84" s="58" t="s">
        <v>991</v>
      </c>
      <c r="D84" s="58" t="s">
        <v>113</v>
      </c>
      <c r="E84" s="58" t="s">
        <v>992</v>
      </c>
      <c r="F84" s="58" t="s">
        <v>797</v>
      </c>
      <c r="G84" s="58" t="s">
        <v>689</v>
      </c>
      <c r="H84" s="58" t="s">
        <v>683</v>
      </c>
      <c r="I84" s="58" t="s">
        <v>993</v>
      </c>
      <c r="J84" s="58" t="s">
        <v>682</v>
      </c>
      <c r="K84" s="58" t="s">
        <v>798</v>
      </c>
      <c r="L84" s="58" t="s">
        <v>994</v>
      </c>
      <c r="M84" s="58" t="s">
        <v>683</v>
      </c>
      <c r="N84" s="58" t="s">
        <v>683</v>
      </c>
      <c r="O84" s="58" t="s">
        <v>860</v>
      </c>
      <c r="P84" s="58" t="s">
        <v>679</v>
      </c>
      <c r="Q84" s="58" t="s">
        <v>679</v>
      </c>
      <c r="R84" s="58" t="s">
        <v>698</v>
      </c>
      <c r="S84" s="58" t="s">
        <v>711</v>
      </c>
      <c r="T84" s="58" t="s">
        <v>731</v>
      </c>
      <c r="U84" s="58" t="s">
        <v>679</v>
      </c>
      <c r="V84" s="58"/>
    </row>
    <row r="85" spans="1:22" x14ac:dyDescent="0.25">
      <c r="A85" s="43" t="s">
        <v>995</v>
      </c>
      <c r="B85" s="43" t="str">
        <f>LEFT(GAAP02F[[#This Row],[Fund]],4)</f>
        <v>0096</v>
      </c>
      <c r="C85" s="58" t="s">
        <v>996</v>
      </c>
      <c r="D85" s="58" t="s">
        <v>113</v>
      </c>
      <c r="E85" s="58" t="s">
        <v>681</v>
      </c>
      <c r="F85" s="58" t="s">
        <v>688</v>
      </c>
      <c r="G85" s="58" t="s">
        <v>689</v>
      </c>
      <c r="H85" s="58" t="s">
        <v>776</v>
      </c>
      <c r="I85" s="58" t="s">
        <v>683</v>
      </c>
      <c r="J85" s="58" t="s">
        <v>683</v>
      </c>
      <c r="K85" s="58" t="s">
        <v>691</v>
      </c>
      <c r="L85" s="58" t="s">
        <v>777</v>
      </c>
      <c r="M85" s="58" t="s">
        <v>683</v>
      </c>
      <c r="N85" s="58" t="s">
        <v>683</v>
      </c>
      <c r="O85" s="58"/>
      <c r="P85" s="58"/>
      <c r="Q85" s="58"/>
      <c r="R85" s="58" t="s">
        <v>698</v>
      </c>
      <c r="S85" s="58" t="s">
        <v>711</v>
      </c>
      <c r="T85" s="58" t="s">
        <v>706</v>
      </c>
      <c r="U85" s="58" t="s">
        <v>700</v>
      </c>
      <c r="V85" s="58"/>
    </row>
    <row r="86" spans="1:22" x14ac:dyDescent="0.25">
      <c r="A86" s="43" t="s">
        <v>997</v>
      </c>
      <c r="B86" s="43" t="str">
        <f>LEFT(GAAP02F[[#This Row],[Fund]],4)</f>
        <v>0097</v>
      </c>
      <c r="C86" s="58" t="s">
        <v>998</v>
      </c>
      <c r="D86" s="58" t="s">
        <v>113</v>
      </c>
      <c r="E86" s="58" t="s">
        <v>681</v>
      </c>
      <c r="F86" s="58" t="s">
        <v>797</v>
      </c>
      <c r="G86" s="58" t="s">
        <v>681</v>
      </c>
      <c r="H86" s="58" t="s">
        <v>683</v>
      </c>
      <c r="I86" s="58" t="s">
        <v>682</v>
      </c>
      <c r="J86" s="58" t="s">
        <v>682</v>
      </c>
      <c r="K86" s="58" t="s">
        <v>798</v>
      </c>
      <c r="L86" s="58" t="s">
        <v>15</v>
      </c>
      <c r="M86" s="58" t="s">
        <v>683</v>
      </c>
      <c r="N86" s="58" t="s">
        <v>683</v>
      </c>
      <c r="O86" s="58" t="s">
        <v>799</v>
      </c>
      <c r="P86" s="58"/>
      <c r="Q86" s="58"/>
      <c r="R86" s="58" t="s">
        <v>684</v>
      </c>
      <c r="S86" s="58" t="s">
        <v>800</v>
      </c>
      <c r="T86" s="58" t="s">
        <v>678</v>
      </c>
      <c r="U86" s="58" t="s">
        <v>679</v>
      </c>
      <c r="V86" s="58"/>
    </row>
    <row r="87" spans="1:22" x14ac:dyDescent="0.25">
      <c r="A87" s="43" t="s">
        <v>999</v>
      </c>
      <c r="B87" s="43" t="str">
        <f>LEFT(GAAP02F[[#This Row],[Fund]],4)</f>
        <v>0098</v>
      </c>
      <c r="C87" s="58" t="s">
        <v>1000</v>
      </c>
      <c r="D87" s="58" t="s">
        <v>113</v>
      </c>
      <c r="E87" s="58" t="s">
        <v>681</v>
      </c>
      <c r="F87" s="58" t="s">
        <v>688</v>
      </c>
      <c r="G87" s="58" t="s">
        <v>689</v>
      </c>
      <c r="H87" s="58" t="s">
        <v>776</v>
      </c>
      <c r="I87" s="58" t="s">
        <v>683</v>
      </c>
      <c r="J87" s="58" t="s">
        <v>683</v>
      </c>
      <c r="K87" s="58" t="s">
        <v>691</v>
      </c>
      <c r="L87" s="58" t="s">
        <v>777</v>
      </c>
      <c r="M87" s="58" t="s">
        <v>718</v>
      </c>
      <c r="N87" s="58" t="s">
        <v>1001</v>
      </c>
      <c r="O87" s="58" t="s">
        <v>720</v>
      </c>
      <c r="P87" s="58"/>
      <c r="Q87" s="58"/>
      <c r="R87" s="58" t="s">
        <v>693</v>
      </c>
      <c r="S87" s="58" t="s">
        <v>765</v>
      </c>
      <c r="T87" s="58" t="s">
        <v>773</v>
      </c>
      <c r="U87" s="58" t="s">
        <v>679</v>
      </c>
      <c r="V87" s="58"/>
    </row>
    <row r="88" spans="1:22" x14ac:dyDescent="0.25">
      <c r="A88" s="43" t="s">
        <v>1002</v>
      </c>
      <c r="B88" s="43" t="str">
        <f>LEFT(GAAP02F[[#This Row],[Fund]],4)</f>
        <v>0099</v>
      </c>
      <c r="C88" s="58" t="s">
        <v>1003</v>
      </c>
      <c r="D88" s="58" t="s">
        <v>113</v>
      </c>
      <c r="E88" s="58" t="s">
        <v>681</v>
      </c>
      <c r="F88" s="58" t="s">
        <v>688</v>
      </c>
      <c r="G88" s="58" t="s">
        <v>689</v>
      </c>
      <c r="H88" s="58" t="s">
        <v>690</v>
      </c>
      <c r="I88" s="58" t="s">
        <v>683</v>
      </c>
      <c r="J88" s="58" t="s">
        <v>683</v>
      </c>
      <c r="K88" s="58" t="s">
        <v>691</v>
      </c>
      <c r="L88" s="58" t="s">
        <v>1004</v>
      </c>
      <c r="M88" s="58" t="s">
        <v>718</v>
      </c>
      <c r="N88" s="58" t="s">
        <v>1001</v>
      </c>
      <c r="O88" s="58" t="s">
        <v>720</v>
      </c>
      <c r="P88" s="58"/>
      <c r="Q88" s="58"/>
      <c r="R88" s="58" t="s">
        <v>698</v>
      </c>
      <c r="S88" s="58" t="s">
        <v>694</v>
      </c>
      <c r="T88" s="58" t="s">
        <v>706</v>
      </c>
      <c r="U88" s="58" t="s">
        <v>700</v>
      </c>
      <c r="V88" s="58"/>
    </row>
    <row r="89" spans="1:22" x14ac:dyDescent="0.25">
      <c r="A89" s="43" t="s">
        <v>1005</v>
      </c>
      <c r="B89" s="43" t="str">
        <f>LEFT(GAAP02F[[#This Row],[Fund]],4)</f>
        <v>0100</v>
      </c>
      <c r="C89" s="58" t="s">
        <v>1006</v>
      </c>
      <c r="D89" s="58" t="s">
        <v>113</v>
      </c>
      <c r="E89" s="58" t="s">
        <v>681</v>
      </c>
      <c r="F89" s="58" t="s">
        <v>688</v>
      </c>
      <c r="G89" s="58" t="s">
        <v>681</v>
      </c>
      <c r="H89" s="58" t="s">
        <v>709</v>
      </c>
      <c r="I89" s="58" t="s">
        <v>683</v>
      </c>
      <c r="J89" s="58" t="s">
        <v>683</v>
      </c>
      <c r="K89" s="58" t="s">
        <v>691</v>
      </c>
      <c r="L89" s="58" t="s">
        <v>725</v>
      </c>
      <c r="M89" s="58" t="s">
        <v>683</v>
      </c>
      <c r="N89" s="58" t="s">
        <v>683</v>
      </c>
      <c r="O89" s="58"/>
      <c r="P89" s="58"/>
      <c r="Q89" s="58"/>
      <c r="R89" s="58" t="s">
        <v>698</v>
      </c>
      <c r="S89" s="58" t="s">
        <v>726</v>
      </c>
      <c r="T89" s="58" t="s">
        <v>712</v>
      </c>
      <c r="U89" s="58" t="s">
        <v>700</v>
      </c>
      <c r="V89" s="58"/>
    </row>
    <row r="90" spans="1:22" x14ac:dyDescent="0.25">
      <c r="A90" s="43" t="s">
        <v>1007</v>
      </c>
      <c r="B90" s="43" t="str">
        <f>LEFT(GAAP02F[[#This Row],[Fund]],4)</f>
        <v>0101</v>
      </c>
      <c r="C90" s="58" t="s">
        <v>1008</v>
      </c>
      <c r="D90" s="58" t="s">
        <v>113</v>
      </c>
      <c r="E90" s="58" t="s">
        <v>681</v>
      </c>
      <c r="F90" s="58" t="s">
        <v>688</v>
      </c>
      <c r="G90" s="58" t="s">
        <v>689</v>
      </c>
      <c r="H90" s="58" t="s">
        <v>965</v>
      </c>
      <c r="I90" s="58" t="s">
        <v>683</v>
      </c>
      <c r="J90" s="58" t="s">
        <v>683</v>
      </c>
      <c r="K90" s="58" t="s">
        <v>691</v>
      </c>
      <c r="L90" s="58" t="s">
        <v>966</v>
      </c>
      <c r="M90" s="58" t="s">
        <v>718</v>
      </c>
      <c r="N90" s="58" t="s">
        <v>1009</v>
      </c>
      <c r="O90" s="58" t="s">
        <v>1010</v>
      </c>
      <c r="P90" s="58"/>
      <c r="Q90" s="58"/>
      <c r="R90" s="58" t="s">
        <v>693</v>
      </c>
      <c r="S90" s="58" t="s">
        <v>1011</v>
      </c>
      <c r="T90" s="58" t="s">
        <v>695</v>
      </c>
      <c r="U90" s="58" t="s">
        <v>679</v>
      </c>
      <c r="V90" s="58"/>
    </row>
    <row r="91" spans="1:22" x14ac:dyDescent="0.25">
      <c r="A91" s="43" t="s">
        <v>1012</v>
      </c>
      <c r="B91" s="43" t="str">
        <f>LEFT(GAAP02F[[#This Row],[Fund]],4)</f>
        <v>0102</v>
      </c>
      <c r="C91" s="58" t="s">
        <v>1013</v>
      </c>
      <c r="D91" s="58" t="s">
        <v>113</v>
      </c>
      <c r="E91" s="58" t="s">
        <v>681</v>
      </c>
      <c r="F91" s="58" t="s">
        <v>688</v>
      </c>
      <c r="G91" s="58" t="s">
        <v>689</v>
      </c>
      <c r="H91" s="58" t="s">
        <v>776</v>
      </c>
      <c r="I91" s="58" t="s">
        <v>683</v>
      </c>
      <c r="J91" s="58" t="s">
        <v>683</v>
      </c>
      <c r="K91" s="58" t="s">
        <v>691</v>
      </c>
      <c r="L91" s="58" t="s">
        <v>777</v>
      </c>
      <c r="M91" s="58"/>
      <c r="N91" s="58"/>
      <c r="O91" s="58"/>
      <c r="P91" s="58"/>
      <c r="Q91" s="58"/>
      <c r="R91" s="58" t="s">
        <v>693</v>
      </c>
      <c r="S91" s="58" t="s">
        <v>765</v>
      </c>
      <c r="T91" s="58" t="s">
        <v>739</v>
      </c>
      <c r="U91" s="58" t="s">
        <v>679</v>
      </c>
      <c r="V91" s="58"/>
    </row>
    <row r="92" spans="1:22" x14ac:dyDescent="0.25">
      <c r="A92" s="43" t="s">
        <v>1014</v>
      </c>
      <c r="B92" s="43" t="str">
        <f>LEFT(GAAP02F[[#This Row],[Fund]],4)</f>
        <v>0103</v>
      </c>
      <c r="C92" s="58" t="s">
        <v>1015</v>
      </c>
      <c r="D92" s="58" t="s">
        <v>747</v>
      </c>
      <c r="E92" s="58" t="s">
        <v>992</v>
      </c>
      <c r="F92" s="58" t="s">
        <v>1016</v>
      </c>
      <c r="G92" s="58" t="s">
        <v>689</v>
      </c>
      <c r="H92" s="58" t="s">
        <v>850</v>
      </c>
      <c r="I92" s="58" t="s">
        <v>683</v>
      </c>
      <c r="J92" s="58" t="s">
        <v>683</v>
      </c>
      <c r="K92" s="58" t="s">
        <v>1017</v>
      </c>
      <c r="L92" s="58" t="s">
        <v>1018</v>
      </c>
      <c r="M92" s="58" t="s">
        <v>683</v>
      </c>
      <c r="N92" s="58" t="s">
        <v>683</v>
      </c>
      <c r="O92" s="58" t="s">
        <v>799</v>
      </c>
      <c r="P92" s="58"/>
      <c r="Q92" s="58"/>
      <c r="R92" s="58" t="s">
        <v>698</v>
      </c>
      <c r="S92" s="58" t="s">
        <v>1019</v>
      </c>
      <c r="T92" s="58" t="s">
        <v>678</v>
      </c>
      <c r="U92" s="58" t="s">
        <v>679</v>
      </c>
      <c r="V92" s="58"/>
    </row>
    <row r="93" spans="1:22" x14ac:dyDescent="0.25">
      <c r="A93" s="43" t="s">
        <v>1020</v>
      </c>
      <c r="B93" s="43" t="str">
        <f>LEFT(GAAP02F[[#This Row],[Fund]],4)</f>
        <v>0104</v>
      </c>
      <c r="C93" s="58" t="s">
        <v>1021</v>
      </c>
      <c r="D93" s="58" t="s">
        <v>113</v>
      </c>
      <c r="E93" s="58" t="s">
        <v>681</v>
      </c>
      <c r="F93" s="58" t="s">
        <v>688</v>
      </c>
      <c r="G93" s="58" t="s">
        <v>681</v>
      </c>
      <c r="H93" s="58" t="s">
        <v>709</v>
      </c>
      <c r="I93" s="58" t="s">
        <v>683</v>
      </c>
      <c r="J93" s="58" t="s">
        <v>683</v>
      </c>
      <c r="K93" s="58" t="s">
        <v>691</v>
      </c>
      <c r="L93" s="58" t="s">
        <v>725</v>
      </c>
      <c r="M93" s="58" t="s">
        <v>749</v>
      </c>
      <c r="N93" s="58" t="s">
        <v>683</v>
      </c>
      <c r="O93" s="58" t="s">
        <v>678</v>
      </c>
      <c r="P93" s="58" t="s">
        <v>679</v>
      </c>
      <c r="Q93" s="58" t="s">
        <v>679</v>
      </c>
      <c r="R93" s="58" t="s">
        <v>698</v>
      </c>
      <c r="S93" s="58" t="s">
        <v>726</v>
      </c>
      <c r="T93" s="58" t="s">
        <v>712</v>
      </c>
      <c r="U93" s="58" t="s">
        <v>700</v>
      </c>
      <c r="V93" s="58"/>
    </row>
    <row r="94" spans="1:22" x14ac:dyDescent="0.25">
      <c r="A94" s="43" t="s">
        <v>1022</v>
      </c>
      <c r="B94" s="43" t="str">
        <f>LEFT(GAAP02F[[#This Row],[Fund]],4)</f>
        <v>0106</v>
      </c>
      <c r="C94" s="58" t="s">
        <v>1023</v>
      </c>
      <c r="D94" s="58" t="s">
        <v>113</v>
      </c>
      <c r="E94" s="58" t="s">
        <v>681</v>
      </c>
      <c r="F94" s="58" t="s">
        <v>688</v>
      </c>
      <c r="G94" s="58" t="s">
        <v>681</v>
      </c>
      <c r="H94" s="58" t="s">
        <v>709</v>
      </c>
      <c r="I94" s="58" t="s">
        <v>683</v>
      </c>
      <c r="J94" s="58" t="s">
        <v>683</v>
      </c>
      <c r="K94" s="58" t="s">
        <v>691</v>
      </c>
      <c r="L94" s="58" t="s">
        <v>725</v>
      </c>
      <c r="M94" s="58" t="s">
        <v>760</v>
      </c>
      <c r="N94" s="58" t="s">
        <v>1024</v>
      </c>
      <c r="O94" s="58" t="s">
        <v>1025</v>
      </c>
      <c r="P94" s="58" t="s">
        <v>1026</v>
      </c>
      <c r="Q94" s="58" t="s">
        <v>1027</v>
      </c>
      <c r="R94" s="58" t="s">
        <v>693</v>
      </c>
      <c r="S94" s="58" t="s">
        <v>726</v>
      </c>
      <c r="T94" s="58" t="s">
        <v>739</v>
      </c>
      <c r="U94" s="58" t="s">
        <v>629</v>
      </c>
      <c r="V94" s="58" t="s">
        <v>145</v>
      </c>
    </row>
    <row r="95" spans="1:22" x14ac:dyDescent="0.25">
      <c r="A95" s="43" t="s">
        <v>1028</v>
      </c>
      <c r="B95" s="43" t="str">
        <f>LEFT(GAAP02F[[#This Row],[Fund]],4)</f>
        <v>0107</v>
      </c>
      <c r="C95" s="58" t="s">
        <v>1029</v>
      </c>
      <c r="D95" s="58" t="s">
        <v>747</v>
      </c>
      <c r="E95" s="58" t="s">
        <v>681</v>
      </c>
      <c r="F95" s="58" t="s">
        <v>688</v>
      </c>
      <c r="G95" s="58" t="s">
        <v>689</v>
      </c>
      <c r="H95" s="58" t="s">
        <v>965</v>
      </c>
      <c r="I95" s="58" t="s">
        <v>683</v>
      </c>
      <c r="J95" s="58" t="s">
        <v>683</v>
      </c>
      <c r="K95" s="58" t="s">
        <v>691</v>
      </c>
      <c r="L95" s="58" t="s">
        <v>966</v>
      </c>
      <c r="M95" s="58" t="s">
        <v>821</v>
      </c>
      <c r="N95" s="58" t="s">
        <v>580</v>
      </c>
      <c r="O95" s="58" t="s">
        <v>678</v>
      </c>
      <c r="P95" s="58" t="s">
        <v>679</v>
      </c>
      <c r="Q95" s="58" t="s">
        <v>750</v>
      </c>
      <c r="R95" s="58" t="s">
        <v>698</v>
      </c>
      <c r="S95" s="58" t="s">
        <v>1030</v>
      </c>
      <c r="T95" s="58" t="s">
        <v>838</v>
      </c>
      <c r="U95" s="58" t="s">
        <v>700</v>
      </c>
      <c r="V95" s="58"/>
    </row>
    <row r="96" spans="1:22" x14ac:dyDescent="0.25">
      <c r="A96" s="43" t="s">
        <v>1031</v>
      </c>
      <c r="B96" s="43" t="str">
        <f>LEFT(GAAP02F[[#This Row],[Fund]],4)</f>
        <v>0108</v>
      </c>
      <c r="C96" s="58" t="s">
        <v>1032</v>
      </c>
      <c r="D96" s="58" t="s">
        <v>113</v>
      </c>
      <c r="E96" s="58" t="s">
        <v>681</v>
      </c>
      <c r="F96" s="58" t="s">
        <v>688</v>
      </c>
      <c r="G96" s="58" t="s">
        <v>689</v>
      </c>
      <c r="H96" s="58" t="s">
        <v>776</v>
      </c>
      <c r="I96" s="58" t="s">
        <v>683</v>
      </c>
      <c r="J96" s="58" t="s">
        <v>683</v>
      </c>
      <c r="K96" s="58" t="s">
        <v>691</v>
      </c>
      <c r="L96" s="58" t="s">
        <v>777</v>
      </c>
      <c r="M96" s="58"/>
      <c r="N96" s="58"/>
      <c r="O96" s="58"/>
      <c r="P96" s="58"/>
      <c r="Q96" s="58"/>
      <c r="R96" s="58" t="s">
        <v>698</v>
      </c>
      <c r="S96" s="58" t="s">
        <v>779</v>
      </c>
      <c r="T96" s="58" t="s">
        <v>699</v>
      </c>
      <c r="U96" s="58" t="s">
        <v>700</v>
      </c>
      <c r="V96" s="58"/>
    </row>
    <row r="97" spans="1:22" x14ac:dyDescent="0.25">
      <c r="A97" s="43" t="s">
        <v>1033</v>
      </c>
      <c r="B97" s="43" t="str">
        <f>LEFT(GAAP02F[[#This Row],[Fund]],4)</f>
        <v>0111</v>
      </c>
      <c r="C97" s="58" t="s">
        <v>1034</v>
      </c>
      <c r="D97" s="58" t="s">
        <v>113</v>
      </c>
      <c r="E97" s="58" t="s">
        <v>681</v>
      </c>
      <c r="F97" s="58" t="s">
        <v>688</v>
      </c>
      <c r="G97" s="58" t="s">
        <v>689</v>
      </c>
      <c r="H97" s="58" t="s">
        <v>776</v>
      </c>
      <c r="I97" s="58" t="s">
        <v>683</v>
      </c>
      <c r="J97" s="58" t="s">
        <v>683</v>
      </c>
      <c r="K97" s="58" t="s">
        <v>691</v>
      </c>
      <c r="L97" s="58" t="s">
        <v>777</v>
      </c>
      <c r="M97" s="58"/>
      <c r="N97" s="58"/>
      <c r="O97" s="58"/>
      <c r="P97" s="58"/>
      <c r="Q97" s="58"/>
      <c r="R97" s="58" t="s">
        <v>693</v>
      </c>
      <c r="S97" s="58" t="s">
        <v>1035</v>
      </c>
      <c r="T97" s="58" t="s">
        <v>766</v>
      </c>
      <c r="U97" s="58" t="s">
        <v>679</v>
      </c>
      <c r="V97" s="58"/>
    </row>
    <row r="98" spans="1:22" x14ac:dyDescent="0.25">
      <c r="A98" s="43" t="s">
        <v>1036</v>
      </c>
      <c r="B98" s="43" t="str">
        <f>LEFT(GAAP02F[[#This Row],[Fund]],4)</f>
        <v>0112</v>
      </c>
      <c r="C98" s="58" t="s">
        <v>1037</v>
      </c>
      <c r="D98" s="58" t="s">
        <v>113</v>
      </c>
      <c r="E98" s="58" t="s">
        <v>681</v>
      </c>
      <c r="F98" s="58" t="s">
        <v>688</v>
      </c>
      <c r="G98" s="58" t="s">
        <v>681</v>
      </c>
      <c r="H98" s="58" t="s">
        <v>709</v>
      </c>
      <c r="I98" s="58" t="s">
        <v>683</v>
      </c>
      <c r="J98" s="58" t="s">
        <v>683</v>
      </c>
      <c r="K98" s="58" t="s">
        <v>691</v>
      </c>
      <c r="L98" s="58" t="s">
        <v>725</v>
      </c>
      <c r="M98" s="58"/>
      <c r="N98" s="58"/>
      <c r="O98" s="58"/>
      <c r="P98" s="58"/>
      <c r="Q98" s="58"/>
      <c r="R98" s="58" t="s">
        <v>698</v>
      </c>
      <c r="S98" s="58" t="s">
        <v>726</v>
      </c>
      <c r="T98" s="58" t="s">
        <v>731</v>
      </c>
      <c r="U98" s="58" t="s">
        <v>700</v>
      </c>
      <c r="V98" s="58"/>
    </row>
    <row r="99" spans="1:22" x14ac:dyDescent="0.25">
      <c r="A99" s="43" t="s">
        <v>1038</v>
      </c>
      <c r="B99" s="43" t="str">
        <f>LEFT(GAAP02F[[#This Row],[Fund]],4)</f>
        <v>0113</v>
      </c>
      <c r="C99" s="58" t="s">
        <v>1039</v>
      </c>
      <c r="D99" s="58" t="s">
        <v>113</v>
      </c>
      <c r="E99" s="58" t="s">
        <v>681</v>
      </c>
      <c r="F99" s="58" t="s">
        <v>688</v>
      </c>
      <c r="G99" s="58" t="s">
        <v>689</v>
      </c>
      <c r="H99" s="58" t="s">
        <v>965</v>
      </c>
      <c r="I99" s="58" t="s">
        <v>683</v>
      </c>
      <c r="J99" s="58" t="s">
        <v>683</v>
      </c>
      <c r="K99" s="58" t="s">
        <v>691</v>
      </c>
      <c r="L99" s="58" t="s">
        <v>966</v>
      </c>
      <c r="M99" s="58" t="s">
        <v>812</v>
      </c>
      <c r="N99" s="58" t="s">
        <v>1040</v>
      </c>
      <c r="O99" s="58" t="s">
        <v>1041</v>
      </c>
      <c r="P99" s="58"/>
      <c r="Q99" s="58"/>
      <c r="R99" s="58" t="s">
        <v>693</v>
      </c>
      <c r="S99" s="58" t="s">
        <v>1042</v>
      </c>
      <c r="T99" s="58" t="s">
        <v>766</v>
      </c>
      <c r="U99" s="58" t="s">
        <v>679</v>
      </c>
      <c r="V99" s="58"/>
    </row>
    <row r="100" spans="1:22" x14ac:dyDescent="0.25">
      <c r="A100" s="43" t="s">
        <v>1043</v>
      </c>
      <c r="B100" s="43" t="str">
        <f>LEFT(GAAP02F[[#This Row],[Fund]],4)</f>
        <v>0115</v>
      </c>
      <c r="C100" s="58" t="s">
        <v>1044</v>
      </c>
      <c r="D100" s="58" t="s">
        <v>113</v>
      </c>
      <c r="E100" s="58" t="s">
        <v>681</v>
      </c>
      <c r="F100" s="58" t="s">
        <v>688</v>
      </c>
      <c r="G100" s="58" t="s">
        <v>681</v>
      </c>
      <c r="H100" s="58" t="s">
        <v>709</v>
      </c>
      <c r="I100" s="58" t="s">
        <v>683</v>
      </c>
      <c r="J100" s="58" t="s">
        <v>683</v>
      </c>
      <c r="K100" s="58" t="s">
        <v>691</v>
      </c>
      <c r="L100" s="58" t="s">
        <v>725</v>
      </c>
      <c r="M100" s="58"/>
      <c r="N100" s="58"/>
      <c r="O100" s="58"/>
      <c r="P100" s="58"/>
      <c r="Q100" s="58"/>
      <c r="R100" s="58" t="s">
        <v>698</v>
      </c>
      <c r="S100" s="58" t="s">
        <v>726</v>
      </c>
      <c r="T100" s="58" t="s">
        <v>712</v>
      </c>
      <c r="U100" s="58" t="s">
        <v>700</v>
      </c>
      <c r="V100" s="58"/>
    </row>
    <row r="101" spans="1:22" x14ac:dyDescent="0.25">
      <c r="A101" s="43" t="s">
        <v>1045</v>
      </c>
      <c r="B101" s="43" t="str">
        <f>LEFT(GAAP02F[[#This Row],[Fund]],4)</f>
        <v>0116</v>
      </c>
      <c r="C101" s="58" t="s">
        <v>1046</v>
      </c>
      <c r="D101" s="58" t="s">
        <v>113</v>
      </c>
      <c r="E101" s="58" t="s">
        <v>681</v>
      </c>
      <c r="F101" s="58" t="s">
        <v>688</v>
      </c>
      <c r="G101" s="58" t="s">
        <v>689</v>
      </c>
      <c r="H101" s="58" t="s">
        <v>776</v>
      </c>
      <c r="I101" s="58" t="s">
        <v>683</v>
      </c>
      <c r="J101" s="58" t="s">
        <v>683</v>
      </c>
      <c r="K101" s="58" t="s">
        <v>691</v>
      </c>
      <c r="L101" s="58" t="s">
        <v>777</v>
      </c>
      <c r="M101" s="58"/>
      <c r="N101" s="58"/>
      <c r="O101" s="58"/>
      <c r="P101" s="58"/>
      <c r="Q101" s="58"/>
      <c r="R101" s="58" t="s">
        <v>698</v>
      </c>
      <c r="S101" s="58" t="s">
        <v>779</v>
      </c>
      <c r="T101" s="58" t="s">
        <v>706</v>
      </c>
      <c r="U101" s="58" t="s">
        <v>700</v>
      </c>
      <c r="V101" s="58"/>
    </row>
    <row r="102" spans="1:22" x14ac:dyDescent="0.25">
      <c r="A102" s="43" t="s">
        <v>1047</v>
      </c>
      <c r="B102" s="43" t="str">
        <f>LEFT(GAAP02F[[#This Row],[Fund]],4)</f>
        <v>0117</v>
      </c>
      <c r="C102" s="58" t="s">
        <v>1048</v>
      </c>
      <c r="D102" s="58" t="s">
        <v>113</v>
      </c>
      <c r="E102" s="58" t="s">
        <v>681</v>
      </c>
      <c r="F102" s="58" t="s">
        <v>688</v>
      </c>
      <c r="G102" s="58" t="s">
        <v>689</v>
      </c>
      <c r="H102" s="58" t="s">
        <v>776</v>
      </c>
      <c r="I102" s="58" t="s">
        <v>683</v>
      </c>
      <c r="J102" s="58" t="s">
        <v>683</v>
      </c>
      <c r="K102" s="58" t="s">
        <v>691</v>
      </c>
      <c r="L102" s="58" t="s">
        <v>777</v>
      </c>
      <c r="M102" s="58"/>
      <c r="N102" s="58"/>
      <c r="O102" s="58"/>
      <c r="P102" s="58"/>
      <c r="Q102" s="58"/>
      <c r="R102" s="58" t="s">
        <v>693</v>
      </c>
      <c r="S102" s="58" t="s">
        <v>1011</v>
      </c>
      <c r="T102" s="58" t="s">
        <v>695</v>
      </c>
      <c r="U102" s="58" t="s">
        <v>679</v>
      </c>
      <c r="V102" s="58"/>
    </row>
    <row r="103" spans="1:22" x14ac:dyDescent="0.25">
      <c r="A103" s="43" t="s">
        <v>1049</v>
      </c>
      <c r="B103" s="43" t="str">
        <f>LEFT(GAAP02F[[#This Row],[Fund]],4)</f>
        <v>0119</v>
      </c>
      <c r="C103" s="58" t="s">
        <v>1050</v>
      </c>
      <c r="D103" s="58" t="s">
        <v>708</v>
      </c>
      <c r="E103" s="58" t="s">
        <v>681</v>
      </c>
      <c r="F103" s="58" t="s">
        <v>709</v>
      </c>
      <c r="G103" s="58" t="s">
        <v>689</v>
      </c>
      <c r="H103" s="58" t="s">
        <v>965</v>
      </c>
      <c r="I103" s="58" t="s">
        <v>683</v>
      </c>
      <c r="J103" s="58" t="s">
        <v>683</v>
      </c>
      <c r="K103" s="58" t="s">
        <v>826</v>
      </c>
      <c r="L103" s="58" t="s">
        <v>1051</v>
      </c>
      <c r="M103" s="58" t="s">
        <v>683</v>
      </c>
      <c r="N103" s="58"/>
      <c r="O103" s="58"/>
      <c r="P103" s="58"/>
      <c r="Q103" s="58"/>
      <c r="R103" s="58" t="s">
        <v>698</v>
      </c>
      <c r="S103" s="58" t="s">
        <v>711</v>
      </c>
      <c r="T103" s="58" t="s">
        <v>1052</v>
      </c>
      <c r="U103" s="58" t="s">
        <v>679</v>
      </c>
      <c r="V103" s="58"/>
    </row>
    <row r="104" spans="1:22" x14ac:dyDescent="0.25">
      <c r="A104" s="43" t="s">
        <v>1053</v>
      </c>
      <c r="B104" s="43" t="str">
        <f>LEFT(GAAP02F[[#This Row],[Fund]],4)</f>
        <v>0120</v>
      </c>
      <c r="C104" s="58" t="s">
        <v>1054</v>
      </c>
      <c r="D104" s="58" t="s">
        <v>113</v>
      </c>
      <c r="E104" s="58" t="s">
        <v>681</v>
      </c>
      <c r="F104" s="58" t="s">
        <v>688</v>
      </c>
      <c r="G104" s="58" t="s">
        <v>689</v>
      </c>
      <c r="H104" s="58" t="s">
        <v>690</v>
      </c>
      <c r="I104" s="58" t="s">
        <v>683</v>
      </c>
      <c r="J104" s="58" t="s">
        <v>683</v>
      </c>
      <c r="K104" s="58" t="s">
        <v>691</v>
      </c>
      <c r="L104" s="58" t="s">
        <v>692</v>
      </c>
      <c r="M104" s="58" t="s">
        <v>718</v>
      </c>
      <c r="N104" s="58" t="s">
        <v>1055</v>
      </c>
      <c r="O104" s="58" t="s">
        <v>1010</v>
      </c>
      <c r="P104" s="58"/>
      <c r="Q104" s="58"/>
      <c r="R104" s="58" t="s">
        <v>698</v>
      </c>
      <c r="S104" s="58" t="s">
        <v>694</v>
      </c>
      <c r="T104" s="58" t="s">
        <v>731</v>
      </c>
      <c r="U104" s="58" t="s">
        <v>700</v>
      </c>
      <c r="V104" s="58"/>
    </row>
    <row r="105" spans="1:22" x14ac:dyDescent="0.25">
      <c r="A105" s="43" t="s">
        <v>1056</v>
      </c>
      <c r="B105" s="43" t="str">
        <f>LEFT(GAAP02F[[#This Row],[Fund]],4)</f>
        <v>0121</v>
      </c>
      <c r="C105" s="58" t="s">
        <v>1057</v>
      </c>
      <c r="D105" s="58" t="s">
        <v>113</v>
      </c>
      <c r="E105" s="58" t="s">
        <v>681</v>
      </c>
      <c r="F105" s="58" t="s">
        <v>688</v>
      </c>
      <c r="G105" s="58" t="s">
        <v>689</v>
      </c>
      <c r="H105" s="58" t="s">
        <v>690</v>
      </c>
      <c r="I105" s="58" t="s">
        <v>683</v>
      </c>
      <c r="J105" s="58" t="s">
        <v>683</v>
      </c>
      <c r="K105" s="58" t="s">
        <v>691</v>
      </c>
      <c r="L105" s="58" t="s">
        <v>715</v>
      </c>
      <c r="M105" s="58"/>
      <c r="N105" s="58"/>
      <c r="O105" s="58"/>
      <c r="P105" s="58"/>
      <c r="Q105" s="58"/>
      <c r="R105" s="58" t="s">
        <v>698</v>
      </c>
      <c r="S105" s="58" t="s">
        <v>694</v>
      </c>
      <c r="T105" s="58" t="s">
        <v>706</v>
      </c>
      <c r="U105" s="58" t="s">
        <v>700</v>
      </c>
      <c r="V105" s="58"/>
    </row>
    <row r="106" spans="1:22" x14ac:dyDescent="0.25">
      <c r="A106" s="43" t="s">
        <v>1058</v>
      </c>
      <c r="B106" s="43" t="str">
        <f>LEFT(GAAP02F[[#This Row],[Fund]],4)</f>
        <v>0122</v>
      </c>
      <c r="C106" s="58" t="s">
        <v>1059</v>
      </c>
      <c r="D106" s="58" t="s">
        <v>113</v>
      </c>
      <c r="E106" s="58" t="s">
        <v>681</v>
      </c>
      <c r="F106" s="58" t="s">
        <v>688</v>
      </c>
      <c r="G106" s="58" t="s">
        <v>689</v>
      </c>
      <c r="H106" s="58" t="s">
        <v>690</v>
      </c>
      <c r="I106" s="58" t="s">
        <v>683</v>
      </c>
      <c r="J106" s="58" t="s">
        <v>683</v>
      </c>
      <c r="K106" s="58" t="s">
        <v>691</v>
      </c>
      <c r="L106" s="58" t="s">
        <v>1060</v>
      </c>
      <c r="M106" s="58" t="s">
        <v>718</v>
      </c>
      <c r="N106" s="58" t="s">
        <v>1055</v>
      </c>
      <c r="O106" s="58" t="s">
        <v>1010</v>
      </c>
      <c r="P106" s="58"/>
      <c r="Q106" s="58"/>
      <c r="R106" s="58" t="s">
        <v>698</v>
      </c>
      <c r="S106" s="58" t="s">
        <v>694</v>
      </c>
      <c r="T106" s="58" t="s">
        <v>706</v>
      </c>
      <c r="U106" s="58" t="s">
        <v>679</v>
      </c>
      <c r="V106" s="58"/>
    </row>
    <row r="107" spans="1:22" x14ac:dyDescent="0.25">
      <c r="A107" s="43" t="s">
        <v>1061</v>
      </c>
      <c r="B107" s="43" t="str">
        <f>LEFT(GAAP02F[[#This Row],[Fund]],4)</f>
        <v>0123</v>
      </c>
      <c r="C107" s="58" t="s">
        <v>1062</v>
      </c>
      <c r="D107" s="58" t="s">
        <v>113</v>
      </c>
      <c r="E107" s="58" t="s">
        <v>681</v>
      </c>
      <c r="F107" s="58" t="s">
        <v>688</v>
      </c>
      <c r="G107" s="58" t="s">
        <v>689</v>
      </c>
      <c r="H107" s="58" t="s">
        <v>690</v>
      </c>
      <c r="I107" s="58" t="s">
        <v>683</v>
      </c>
      <c r="J107" s="58" t="s">
        <v>683</v>
      </c>
      <c r="K107" s="58" t="s">
        <v>691</v>
      </c>
      <c r="L107" s="58" t="s">
        <v>743</v>
      </c>
      <c r="M107" s="58" t="s">
        <v>718</v>
      </c>
      <c r="N107" s="58" t="s">
        <v>760</v>
      </c>
      <c r="O107" s="58" t="s">
        <v>1063</v>
      </c>
      <c r="P107" s="58"/>
      <c r="Q107" s="58"/>
      <c r="R107" s="58" t="s">
        <v>629</v>
      </c>
      <c r="S107" s="58" t="s">
        <v>744</v>
      </c>
      <c r="T107" s="58" t="s">
        <v>678</v>
      </c>
      <c r="U107" s="58" t="s">
        <v>629</v>
      </c>
      <c r="V107" s="58"/>
    </row>
    <row r="108" spans="1:22" x14ac:dyDescent="0.25">
      <c r="A108" s="43" t="s">
        <v>1064</v>
      </c>
      <c r="B108" s="43" t="str">
        <f>LEFT(GAAP02F[[#This Row],[Fund]],4)</f>
        <v>0124</v>
      </c>
      <c r="C108" s="58" t="s">
        <v>1065</v>
      </c>
      <c r="D108" s="58" t="s">
        <v>113</v>
      </c>
      <c r="E108" s="58" t="s">
        <v>681</v>
      </c>
      <c r="F108" s="58" t="s">
        <v>688</v>
      </c>
      <c r="G108" s="58" t="s">
        <v>689</v>
      </c>
      <c r="H108" s="58" t="s">
        <v>690</v>
      </c>
      <c r="I108" s="58" t="s">
        <v>683</v>
      </c>
      <c r="J108" s="58" t="s">
        <v>683</v>
      </c>
      <c r="K108" s="58" t="s">
        <v>691</v>
      </c>
      <c r="L108" s="58" t="s">
        <v>1066</v>
      </c>
      <c r="M108" s="58" t="s">
        <v>718</v>
      </c>
      <c r="N108" s="58" t="s">
        <v>1067</v>
      </c>
      <c r="O108" s="58" t="s">
        <v>1068</v>
      </c>
      <c r="P108" s="58"/>
      <c r="Q108" s="58"/>
      <c r="R108" s="58" t="s">
        <v>698</v>
      </c>
      <c r="S108" s="58" t="s">
        <v>694</v>
      </c>
      <c r="T108" s="58" t="s">
        <v>731</v>
      </c>
      <c r="U108" s="58" t="s">
        <v>700</v>
      </c>
      <c r="V108" s="58"/>
    </row>
    <row r="109" spans="1:22" x14ac:dyDescent="0.25">
      <c r="A109" s="43" t="s">
        <v>1069</v>
      </c>
      <c r="B109" s="43" t="str">
        <f>LEFT(GAAP02F[[#This Row],[Fund]],4)</f>
        <v>0125</v>
      </c>
      <c r="C109" s="58" t="s">
        <v>1070</v>
      </c>
      <c r="D109" s="58" t="s">
        <v>113</v>
      </c>
      <c r="E109" s="58" t="s">
        <v>681</v>
      </c>
      <c r="F109" s="58" t="s">
        <v>682</v>
      </c>
      <c r="G109" s="58" t="s">
        <v>681</v>
      </c>
      <c r="H109" s="58" t="s">
        <v>682</v>
      </c>
      <c r="I109" s="58" t="s">
        <v>683</v>
      </c>
      <c r="J109" s="58" t="s">
        <v>683</v>
      </c>
      <c r="K109" s="58" t="s">
        <v>15</v>
      </c>
      <c r="L109" s="58" t="s">
        <v>15</v>
      </c>
      <c r="M109" s="58"/>
      <c r="N109" s="58"/>
      <c r="O109" s="58"/>
      <c r="P109" s="58"/>
      <c r="Q109" s="58"/>
      <c r="R109" s="58" t="s">
        <v>693</v>
      </c>
      <c r="S109" s="58" t="s">
        <v>1071</v>
      </c>
      <c r="T109" s="58" t="s">
        <v>766</v>
      </c>
      <c r="U109" s="58" t="s">
        <v>679</v>
      </c>
      <c r="V109" s="58"/>
    </row>
    <row r="110" spans="1:22" x14ac:dyDescent="0.25">
      <c r="A110" s="43" t="s">
        <v>1072</v>
      </c>
      <c r="B110" s="43" t="str">
        <f>LEFT(GAAP02F[[#This Row],[Fund]],4)</f>
        <v>0126</v>
      </c>
      <c r="C110" s="58" t="s">
        <v>1073</v>
      </c>
      <c r="D110" s="58" t="s">
        <v>113</v>
      </c>
      <c r="E110" s="58" t="s">
        <v>681</v>
      </c>
      <c r="F110" s="58" t="s">
        <v>682</v>
      </c>
      <c r="G110" s="58" t="s">
        <v>681</v>
      </c>
      <c r="H110" s="58" t="s">
        <v>682</v>
      </c>
      <c r="I110" s="58" t="s">
        <v>683</v>
      </c>
      <c r="J110" s="58" t="s">
        <v>683</v>
      </c>
      <c r="K110" s="58" t="s">
        <v>15</v>
      </c>
      <c r="L110" s="58" t="s">
        <v>15</v>
      </c>
      <c r="M110" s="58"/>
      <c r="N110" s="58"/>
      <c r="O110" s="58"/>
      <c r="P110" s="58"/>
      <c r="Q110" s="58"/>
      <c r="R110" s="58" t="s">
        <v>693</v>
      </c>
      <c r="S110" s="58" t="s">
        <v>1071</v>
      </c>
      <c r="T110" s="58" t="s">
        <v>766</v>
      </c>
      <c r="U110" s="58" t="s">
        <v>679</v>
      </c>
      <c r="V110" s="58"/>
    </row>
    <row r="111" spans="1:22" x14ac:dyDescent="0.25">
      <c r="A111" s="43" t="s">
        <v>1074</v>
      </c>
      <c r="B111" s="43" t="str">
        <f>LEFT(GAAP02F[[#This Row],[Fund]],4)</f>
        <v>0127</v>
      </c>
      <c r="C111" s="58" t="s">
        <v>1075</v>
      </c>
      <c r="D111" s="58" t="s">
        <v>708</v>
      </c>
      <c r="E111" s="58" t="s">
        <v>681</v>
      </c>
      <c r="F111" s="58" t="s">
        <v>709</v>
      </c>
      <c r="G111" s="58" t="s">
        <v>689</v>
      </c>
      <c r="H111" s="58" t="s">
        <v>850</v>
      </c>
      <c r="I111" s="58" t="s">
        <v>683</v>
      </c>
      <c r="J111" s="58" t="s">
        <v>683</v>
      </c>
      <c r="K111" s="58" t="s">
        <v>826</v>
      </c>
      <c r="L111" s="58" t="s">
        <v>1076</v>
      </c>
      <c r="M111" s="58"/>
      <c r="N111" s="58"/>
      <c r="O111" s="58"/>
      <c r="P111" s="58"/>
      <c r="Q111" s="58"/>
      <c r="R111" s="58" t="s">
        <v>698</v>
      </c>
      <c r="S111" s="58" t="s">
        <v>828</v>
      </c>
      <c r="T111" s="58" t="s">
        <v>1052</v>
      </c>
      <c r="U111" s="58" t="s">
        <v>679</v>
      </c>
      <c r="V111" s="58"/>
    </row>
    <row r="112" spans="1:22" x14ac:dyDescent="0.25">
      <c r="A112" s="43" t="s">
        <v>1077</v>
      </c>
      <c r="B112" s="43" t="str">
        <f>LEFT(GAAP02F[[#This Row],[Fund]],4)</f>
        <v>0128</v>
      </c>
      <c r="C112" s="58" t="s">
        <v>1078</v>
      </c>
      <c r="D112" s="58" t="s">
        <v>113</v>
      </c>
      <c r="E112" s="58" t="s">
        <v>681</v>
      </c>
      <c r="F112" s="58" t="s">
        <v>688</v>
      </c>
      <c r="G112" s="58" t="s">
        <v>689</v>
      </c>
      <c r="H112" s="58" t="s">
        <v>690</v>
      </c>
      <c r="I112" s="58" t="s">
        <v>683</v>
      </c>
      <c r="J112" s="58" t="s">
        <v>683</v>
      </c>
      <c r="K112" s="58" t="s">
        <v>691</v>
      </c>
      <c r="L112" s="58" t="s">
        <v>743</v>
      </c>
      <c r="M112" s="58" t="s">
        <v>718</v>
      </c>
      <c r="N112" s="58" t="s">
        <v>1079</v>
      </c>
      <c r="O112" s="58" t="s">
        <v>1010</v>
      </c>
      <c r="P112" s="58"/>
      <c r="Q112" s="58"/>
      <c r="R112" s="58" t="s">
        <v>698</v>
      </c>
      <c r="S112" s="58" t="s">
        <v>765</v>
      </c>
      <c r="T112" s="58" t="s">
        <v>1052</v>
      </c>
      <c r="U112" s="58" t="s">
        <v>629</v>
      </c>
      <c r="V112" s="58"/>
    </row>
    <row r="113" spans="1:22" x14ac:dyDescent="0.25">
      <c r="A113" s="43" t="s">
        <v>1080</v>
      </c>
      <c r="B113" s="43" t="str">
        <f>LEFT(GAAP02F[[#This Row],[Fund]],4)</f>
        <v>0129</v>
      </c>
      <c r="C113" s="58" t="s">
        <v>1081</v>
      </c>
      <c r="D113" s="58" t="s">
        <v>113</v>
      </c>
      <c r="E113" s="58" t="s">
        <v>681</v>
      </c>
      <c r="F113" s="58" t="s">
        <v>688</v>
      </c>
      <c r="G113" s="58" t="s">
        <v>689</v>
      </c>
      <c r="H113" s="58" t="s">
        <v>776</v>
      </c>
      <c r="I113" s="58" t="s">
        <v>683</v>
      </c>
      <c r="J113" s="58" t="s">
        <v>683</v>
      </c>
      <c r="K113" s="58" t="s">
        <v>691</v>
      </c>
      <c r="L113" s="58" t="s">
        <v>777</v>
      </c>
      <c r="M113" s="58" t="s">
        <v>718</v>
      </c>
      <c r="N113" s="58" t="s">
        <v>1082</v>
      </c>
      <c r="O113" s="58" t="s">
        <v>1063</v>
      </c>
      <c r="P113" s="58"/>
      <c r="Q113" s="58"/>
      <c r="R113" s="58" t="s">
        <v>698</v>
      </c>
      <c r="S113" s="58" t="s">
        <v>779</v>
      </c>
      <c r="T113" s="58" t="s">
        <v>706</v>
      </c>
      <c r="U113" s="58" t="s">
        <v>700</v>
      </c>
      <c r="V113" s="58"/>
    </row>
    <row r="114" spans="1:22" x14ac:dyDescent="0.25">
      <c r="A114" s="43" t="s">
        <v>1083</v>
      </c>
      <c r="B114" s="43" t="str">
        <f>LEFT(GAAP02F[[#This Row],[Fund]],4)</f>
        <v>0131</v>
      </c>
      <c r="C114" s="58" t="s">
        <v>1084</v>
      </c>
      <c r="D114" s="58" t="s">
        <v>113</v>
      </c>
      <c r="E114" s="58" t="s">
        <v>681</v>
      </c>
      <c r="F114" s="58" t="s">
        <v>682</v>
      </c>
      <c r="G114" s="58" t="s">
        <v>681</v>
      </c>
      <c r="H114" s="58" t="s">
        <v>682</v>
      </c>
      <c r="I114" s="58" t="s">
        <v>683</v>
      </c>
      <c r="J114" s="58" t="s">
        <v>683</v>
      </c>
      <c r="K114" s="58" t="s">
        <v>15</v>
      </c>
      <c r="L114" s="58" t="s">
        <v>15</v>
      </c>
      <c r="M114" s="58" t="s">
        <v>718</v>
      </c>
      <c r="N114" s="58" t="s">
        <v>1085</v>
      </c>
      <c r="O114" s="58" t="s">
        <v>1086</v>
      </c>
      <c r="P114" s="58"/>
      <c r="Q114" s="58"/>
      <c r="R114" s="58" t="s">
        <v>693</v>
      </c>
      <c r="S114" s="58" t="s">
        <v>1071</v>
      </c>
      <c r="T114" s="58" t="s">
        <v>773</v>
      </c>
      <c r="U114" s="58" t="s">
        <v>679</v>
      </c>
      <c r="V114" s="58"/>
    </row>
    <row r="115" spans="1:22" x14ac:dyDescent="0.25">
      <c r="A115" s="43" t="s">
        <v>1087</v>
      </c>
      <c r="B115" s="43" t="str">
        <f>LEFT(GAAP02F[[#This Row],[Fund]],4)</f>
        <v>0132</v>
      </c>
      <c r="C115" s="58" t="s">
        <v>25</v>
      </c>
      <c r="D115" s="58" t="s">
        <v>113</v>
      </c>
      <c r="E115" s="58" t="s">
        <v>681</v>
      </c>
      <c r="F115" s="58" t="s">
        <v>688</v>
      </c>
      <c r="G115" s="58" t="s">
        <v>689</v>
      </c>
      <c r="H115" s="58" t="s">
        <v>776</v>
      </c>
      <c r="I115" s="58" t="s">
        <v>683</v>
      </c>
      <c r="J115" s="58" t="s">
        <v>683</v>
      </c>
      <c r="K115" s="58" t="s">
        <v>691</v>
      </c>
      <c r="L115" s="58" t="s">
        <v>777</v>
      </c>
      <c r="M115" s="58" t="s">
        <v>718</v>
      </c>
      <c r="N115" s="58" t="s">
        <v>1088</v>
      </c>
      <c r="O115" s="58" t="s">
        <v>720</v>
      </c>
      <c r="P115" s="58"/>
      <c r="Q115" s="58"/>
      <c r="R115" s="58" t="s">
        <v>693</v>
      </c>
      <c r="S115" s="58" t="s">
        <v>765</v>
      </c>
      <c r="T115" s="58" t="s">
        <v>773</v>
      </c>
      <c r="U115" s="58" t="s">
        <v>679</v>
      </c>
      <c r="V115" s="58"/>
    </row>
    <row r="116" spans="1:22" x14ac:dyDescent="0.25">
      <c r="A116" s="43" t="s">
        <v>1089</v>
      </c>
      <c r="B116" s="43" t="str">
        <f>LEFT(GAAP02F[[#This Row],[Fund]],4)</f>
        <v>0133</v>
      </c>
      <c r="C116" s="58" t="s">
        <v>1090</v>
      </c>
      <c r="D116" s="58" t="s">
        <v>113</v>
      </c>
      <c r="E116" s="58" t="s">
        <v>681</v>
      </c>
      <c r="F116" s="58" t="s">
        <v>688</v>
      </c>
      <c r="G116" s="58" t="s">
        <v>681</v>
      </c>
      <c r="H116" s="58" t="s">
        <v>709</v>
      </c>
      <c r="I116" s="58" t="s">
        <v>683</v>
      </c>
      <c r="J116" s="58" t="s">
        <v>683</v>
      </c>
      <c r="K116" s="58" t="s">
        <v>691</v>
      </c>
      <c r="L116" s="58" t="s">
        <v>725</v>
      </c>
      <c r="M116" s="58" t="s">
        <v>718</v>
      </c>
      <c r="N116" s="58" t="s">
        <v>1091</v>
      </c>
      <c r="O116" s="58" t="s">
        <v>1086</v>
      </c>
      <c r="P116" s="58"/>
      <c r="Q116" s="58"/>
      <c r="R116" s="58" t="s">
        <v>698</v>
      </c>
      <c r="S116" s="58" t="s">
        <v>726</v>
      </c>
      <c r="T116" s="58" t="s">
        <v>712</v>
      </c>
      <c r="U116" s="58" t="s">
        <v>700</v>
      </c>
      <c r="V116" s="58"/>
    </row>
    <row r="117" spans="1:22" x14ac:dyDescent="0.25">
      <c r="A117" s="43" t="s">
        <v>1092</v>
      </c>
      <c r="B117" s="43" t="str">
        <f>LEFT(GAAP02F[[#This Row],[Fund]],4)</f>
        <v>0135</v>
      </c>
      <c r="C117" s="58" t="s">
        <v>1093</v>
      </c>
      <c r="D117" s="58" t="s">
        <v>113</v>
      </c>
      <c r="E117" s="58" t="s">
        <v>681</v>
      </c>
      <c r="F117" s="58" t="s">
        <v>682</v>
      </c>
      <c r="G117" s="58" t="s">
        <v>681</v>
      </c>
      <c r="H117" s="58" t="s">
        <v>682</v>
      </c>
      <c r="I117" s="58" t="s">
        <v>683</v>
      </c>
      <c r="J117" s="58" t="s">
        <v>683</v>
      </c>
      <c r="K117" s="58" t="s">
        <v>15</v>
      </c>
      <c r="L117" s="58" t="s">
        <v>15</v>
      </c>
      <c r="M117" s="58" t="s">
        <v>718</v>
      </c>
      <c r="N117" s="58" t="s">
        <v>1094</v>
      </c>
      <c r="O117" s="58" t="s">
        <v>1095</v>
      </c>
      <c r="P117" s="58"/>
      <c r="Q117" s="58"/>
      <c r="R117" s="58" t="s">
        <v>1096</v>
      </c>
      <c r="S117" s="58" t="s">
        <v>1071</v>
      </c>
      <c r="T117" s="58" t="s">
        <v>1097</v>
      </c>
      <c r="U117" s="58" t="s">
        <v>679</v>
      </c>
      <c r="V117" s="58"/>
    </row>
    <row r="118" spans="1:22" x14ac:dyDescent="0.25">
      <c r="A118" s="43" t="s">
        <v>1098</v>
      </c>
      <c r="B118" s="43" t="str">
        <f>LEFT(GAAP02F[[#This Row],[Fund]],4)</f>
        <v>0139</v>
      </c>
      <c r="C118" s="58" t="s">
        <v>1099</v>
      </c>
      <c r="D118" s="58" t="s">
        <v>113</v>
      </c>
      <c r="E118" s="58" t="s">
        <v>681</v>
      </c>
      <c r="F118" s="58" t="s">
        <v>688</v>
      </c>
      <c r="G118" s="58" t="s">
        <v>681</v>
      </c>
      <c r="H118" s="58" t="s">
        <v>831</v>
      </c>
      <c r="I118" s="58" t="s">
        <v>683</v>
      </c>
      <c r="J118" s="58" t="s">
        <v>683</v>
      </c>
      <c r="K118" s="58" t="s">
        <v>691</v>
      </c>
      <c r="L118" s="58" t="s">
        <v>832</v>
      </c>
      <c r="M118" s="58" t="s">
        <v>718</v>
      </c>
      <c r="N118" s="58" t="s">
        <v>1082</v>
      </c>
      <c r="O118" s="58" t="s">
        <v>1100</v>
      </c>
      <c r="P118" s="58"/>
      <c r="Q118" s="58"/>
      <c r="R118" s="58" t="s">
        <v>693</v>
      </c>
      <c r="S118" s="58" t="s">
        <v>765</v>
      </c>
      <c r="T118" s="58" t="s">
        <v>773</v>
      </c>
      <c r="U118" s="58" t="s">
        <v>679</v>
      </c>
      <c r="V118" s="58"/>
    </row>
    <row r="119" spans="1:22" x14ac:dyDescent="0.25">
      <c r="A119" s="43" t="s">
        <v>1101</v>
      </c>
      <c r="B119" s="43" t="str">
        <f>LEFT(GAAP02F[[#This Row],[Fund]],4)</f>
        <v>0140</v>
      </c>
      <c r="C119" s="58" t="s">
        <v>27</v>
      </c>
      <c r="D119" s="58" t="s">
        <v>113</v>
      </c>
      <c r="E119" s="58" t="s">
        <v>681</v>
      </c>
      <c r="F119" s="58" t="s">
        <v>688</v>
      </c>
      <c r="G119" s="58" t="s">
        <v>681</v>
      </c>
      <c r="H119" s="58" t="s">
        <v>709</v>
      </c>
      <c r="I119" s="58" t="s">
        <v>683</v>
      </c>
      <c r="J119" s="58" t="s">
        <v>683</v>
      </c>
      <c r="K119" s="58" t="s">
        <v>691</v>
      </c>
      <c r="L119" s="58" t="s">
        <v>725</v>
      </c>
      <c r="M119" s="58"/>
      <c r="N119" s="58"/>
      <c r="O119" s="58"/>
      <c r="P119" s="58"/>
      <c r="Q119" s="58"/>
      <c r="R119" s="58" t="s">
        <v>698</v>
      </c>
      <c r="S119" s="58" t="s">
        <v>726</v>
      </c>
      <c r="T119" s="58" t="s">
        <v>712</v>
      </c>
      <c r="U119" s="58" t="s">
        <v>700</v>
      </c>
      <c r="V119" s="58"/>
    </row>
    <row r="120" spans="1:22" x14ac:dyDescent="0.25">
      <c r="A120" s="43" t="s">
        <v>1102</v>
      </c>
      <c r="B120" s="43" t="str">
        <f>LEFT(GAAP02F[[#This Row],[Fund]],4)</f>
        <v>0141</v>
      </c>
      <c r="C120" s="58" t="s">
        <v>1103</v>
      </c>
      <c r="D120" s="58" t="s">
        <v>113</v>
      </c>
      <c r="E120" s="58" t="s">
        <v>681</v>
      </c>
      <c r="F120" s="58" t="s">
        <v>688</v>
      </c>
      <c r="G120" s="58" t="s">
        <v>681</v>
      </c>
      <c r="H120" s="58" t="s">
        <v>709</v>
      </c>
      <c r="I120" s="58" t="s">
        <v>683</v>
      </c>
      <c r="J120" s="58" t="s">
        <v>683</v>
      </c>
      <c r="K120" s="58" t="s">
        <v>691</v>
      </c>
      <c r="L120" s="58" t="s">
        <v>725</v>
      </c>
      <c r="M120" s="58" t="s">
        <v>718</v>
      </c>
      <c r="N120" s="58" t="s">
        <v>1104</v>
      </c>
      <c r="O120" s="58" t="s">
        <v>1105</v>
      </c>
      <c r="P120" s="58"/>
      <c r="Q120" s="58"/>
      <c r="R120" s="58" t="s">
        <v>698</v>
      </c>
      <c r="S120" s="58" t="s">
        <v>726</v>
      </c>
      <c r="T120" s="58" t="s">
        <v>712</v>
      </c>
      <c r="U120" s="58" t="s">
        <v>700</v>
      </c>
      <c r="V120" s="58"/>
    </row>
    <row r="121" spans="1:22" x14ac:dyDescent="0.25">
      <c r="A121" s="43" t="s">
        <v>1106</v>
      </c>
      <c r="B121" s="43" t="str">
        <f>LEFT(GAAP02F[[#This Row],[Fund]],4)</f>
        <v>0142</v>
      </c>
      <c r="C121" s="58" t="s">
        <v>1107</v>
      </c>
      <c r="D121" s="58" t="s">
        <v>113</v>
      </c>
      <c r="E121" s="58" t="s">
        <v>681</v>
      </c>
      <c r="F121" s="58" t="s">
        <v>688</v>
      </c>
      <c r="G121" s="58" t="s">
        <v>689</v>
      </c>
      <c r="H121" s="58" t="s">
        <v>690</v>
      </c>
      <c r="I121" s="58" t="s">
        <v>683</v>
      </c>
      <c r="J121" s="58" t="s">
        <v>683</v>
      </c>
      <c r="K121" s="58" t="s">
        <v>691</v>
      </c>
      <c r="L121" s="58" t="s">
        <v>1004</v>
      </c>
      <c r="M121" s="58" t="s">
        <v>1108</v>
      </c>
      <c r="N121" s="58" t="s">
        <v>1109</v>
      </c>
      <c r="O121" s="58" t="s">
        <v>1110</v>
      </c>
      <c r="P121" s="58"/>
      <c r="Q121" s="58"/>
      <c r="R121" s="58" t="s">
        <v>698</v>
      </c>
      <c r="S121" s="58" t="s">
        <v>730</v>
      </c>
      <c r="T121" s="58" t="s">
        <v>731</v>
      </c>
      <c r="U121" s="58" t="s">
        <v>700</v>
      </c>
      <c r="V121" s="58"/>
    </row>
    <row r="122" spans="1:22" x14ac:dyDescent="0.25">
      <c r="A122" s="43" t="s">
        <v>1111</v>
      </c>
      <c r="B122" s="43" t="str">
        <f>LEFT(GAAP02F[[#This Row],[Fund]],4)</f>
        <v>0143</v>
      </c>
      <c r="C122" s="58" t="s">
        <v>1112</v>
      </c>
      <c r="D122" s="58" t="s">
        <v>113</v>
      </c>
      <c r="E122" s="58" t="s">
        <v>681</v>
      </c>
      <c r="F122" s="58" t="s">
        <v>688</v>
      </c>
      <c r="G122" s="58" t="s">
        <v>681</v>
      </c>
      <c r="H122" s="58" t="s">
        <v>797</v>
      </c>
      <c r="I122" s="58" t="s">
        <v>683</v>
      </c>
      <c r="J122" s="58" t="s">
        <v>683</v>
      </c>
      <c r="K122" s="58" t="s">
        <v>691</v>
      </c>
      <c r="L122" s="58" t="s">
        <v>1113</v>
      </c>
      <c r="M122" s="58" t="s">
        <v>718</v>
      </c>
      <c r="N122" s="58" t="s">
        <v>977</v>
      </c>
      <c r="O122" s="58" t="s">
        <v>1114</v>
      </c>
      <c r="P122" s="58"/>
      <c r="Q122" s="58"/>
      <c r="R122" s="58" t="s">
        <v>698</v>
      </c>
      <c r="S122" s="58" t="s">
        <v>1115</v>
      </c>
      <c r="T122" s="58" t="s">
        <v>706</v>
      </c>
      <c r="U122" s="58" t="s">
        <v>700</v>
      </c>
      <c r="V122" s="58"/>
    </row>
    <row r="123" spans="1:22" x14ac:dyDescent="0.25">
      <c r="A123" s="43" t="s">
        <v>1116</v>
      </c>
      <c r="B123" s="43" t="str">
        <f>LEFT(GAAP02F[[#This Row],[Fund]],4)</f>
        <v>0144</v>
      </c>
      <c r="C123" s="58" t="s">
        <v>1117</v>
      </c>
      <c r="D123" s="58" t="s">
        <v>113</v>
      </c>
      <c r="E123" s="58" t="s">
        <v>681</v>
      </c>
      <c r="F123" s="58" t="s">
        <v>688</v>
      </c>
      <c r="G123" s="58" t="s">
        <v>681</v>
      </c>
      <c r="H123" s="58" t="s">
        <v>709</v>
      </c>
      <c r="I123" s="58" t="s">
        <v>683</v>
      </c>
      <c r="J123" s="58" t="s">
        <v>683</v>
      </c>
      <c r="K123" s="58" t="s">
        <v>691</v>
      </c>
      <c r="L123" s="58" t="s">
        <v>725</v>
      </c>
      <c r="M123" s="58"/>
      <c r="N123" s="58"/>
      <c r="O123" s="58"/>
      <c r="P123" s="58"/>
      <c r="Q123" s="58"/>
      <c r="R123" s="58" t="s">
        <v>698</v>
      </c>
      <c r="S123" s="58" t="s">
        <v>726</v>
      </c>
      <c r="T123" s="58" t="s">
        <v>712</v>
      </c>
      <c r="U123" s="58" t="s">
        <v>629</v>
      </c>
      <c r="V123" s="58"/>
    </row>
    <row r="124" spans="1:22" x14ac:dyDescent="0.25">
      <c r="A124" s="43" t="s">
        <v>1118</v>
      </c>
      <c r="B124" s="43" t="str">
        <f>LEFT(GAAP02F[[#This Row],[Fund]],4)</f>
        <v>0145</v>
      </c>
      <c r="C124" s="58" t="s">
        <v>1119</v>
      </c>
      <c r="D124" s="58" t="s">
        <v>113</v>
      </c>
      <c r="E124" s="58" t="s">
        <v>681</v>
      </c>
      <c r="F124" s="58" t="s">
        <v>688</v>
      </c>
      <c r="G124" s="58" t="s">
        <v>689</v>
      </c>
      <c r="H124" s="58" t="s">
        <v>690</v>
      </c>
      <c r="I124" s="58" t="s">
        <v>683</v>
      </c>
      <c r="J124" s="58" t="s">
        <v>683</v>
      </c>
      <c r="K124" s="58" t="s">
        <v>691</v>
      </c>
      <c r="L124" s="58" t="s">
        <v>743</v>
      </c>
      <c r="M124" s="58" t="s">
        <v>718</v>
      </c>
      <c r="N124" s="58" t="s">
        <v>1120</v>
      </c>
      <c r="O124" s="58" t="s">
        <v>1068</v>
      </c>
      <c r="P124" s="58"/>
      <c r="Q124" s="58"/>
      <c r="R124" s="58" t="s">
        <v>629</v>
      </c>
      <c r="S124" s="58" t="s">
        <v>744</v>
      </c>
      <c r="T124" s="58" t="s">
        <v>678</v>
      </c>
      <c r="U124" s="58" t="s">
        <v>679</v>
      </c>
      <c r="V124" s="58"/>
    </row>
    <row r="125" spans="1:22" x14ac:dyDescent="0.25">
      <c r="A125" s="43" t="s">
        <v>1121</v>
      </c>
      <c r="B125" s="43" t="str">
        <f>LEFT(GAAP02F[[#This Row],[Fund]],4)</f>
        <v>0146</v>
      </c>
      <c r="C125" s="58" t="s">
        <v>1122</v>
      </c>
      <c r="D125" s="58" t="s">
        <v>113</v>
      </c>
      <c r="E125" s="58" t="s">
        <v>681</v>
      </c>
      <c r="F125" s="58" t="s">
        <v>709</v>
      </c>
      <c r="G125" s="58" t="s">
        <v>689</v>
      </c>
      <c r="H125" s="58" t="s">
        <v>850</v>
      </c>
      <c r="I125" s="58" t="s">
        <v>683</v>
      </c>
      <c r="J125" s="58" t="s">
        <v>683</v>
      </c>
      <c r="K125" s="58" t="s">
        <v>826</v>
      </c>
      <c r="L125" s="58" t="s">
        <v>1076</v>
      </c>
      <c r="M125" s="58"/>
      <c r="N125" s="58"/>
      <c r="O125" s="58"/>
      <c r="P125" s="58"/>
      <c r="Q125" s="58"/>
      <c r="R125" s="58" t="s">
        <v>693</v>
      </c>
      <c r="S125" s="58" t="s">
        <v>828</v>
      </c>
      <c r="T125" s="58" t="s">
        <v>766</v>
      </c>
      <c r="U125" s="58" t="s">
        <v>679</v>
      </c>
      <c r="V125" s="58"/>
    </row>
    <row r="126" spans="1:22" x14ac:dyDescent="0.25">
      <c r="A126" s="43" t="s">
        <v>1123</v>
      </c>
      <c r="B126" s="43" t="str">
        <f>LEFT(GAAP02F[[#This Row],[Fund]],4)</f>
        <v>0147</v>
      </c>
      <c r="C126" s="58" t="s">
        <v>1124</v>
      </c>
      <c r="D126" s="58" t="s">
        <v>113</v>
      </c>
      <c r="E126" s="58" t="s">
        <v>681</v>
      </c>
      <c r="F126" s="58" t="s">
        <v>688</v>
      </c>
      <c r="G126" s="58" t="s">
        <v>689</v>
      </c>
      <c r="H126" s="58" t="s">
        <v>690</v>
      </c>
      <c r="I126" s="58" t="s">
        <v>683</v>
      </c>
      <c r="J126" s="58" t="s">
        <v>683</v>
      </c>
      <c r="K126" s="58" t="s">
        <v>691</v>
      </c>
      <c r="L126" s="58" t="s">
        <v>743</v>
      </c>
      <c r="M126" s="58" t="s">
        <v>718</v>
      </c>
      <c r="N126" s="58" t="s">
        <v>1125</v>
      </c>
      <c r="O126" s="58" t="s">
        <v>1068</v>
      </c>
      <c r="P126" s="58"/>
      <c r="Q126" s="58"/>
      <c r="R126" s="58" t="s">
        <v>629</v>
      </c>
      <c r="S126" s="58" t="s">
        <v>744</v>
      </c>
      <c r="T126" s="58" t="s">
        <v>678</v>
      </c>
      <c r="U126" s="58" t="s">
        <v>679</v>
      </c>
      <c r="V126" s="58"/>
    </row>
    <row r="127" spans="1:22" x14ac:dyDescent="0.25">
      <c r="A127" s="43" t="s">
        <v>1126</v>
      </c>
      <c r="B127" s="43" t="str">
        <f>LEFT(GAAP02F[[#This Row],[Fund]],4)</f>
        <v>0152</v>
      </c>
      <c r="C127" s="58" t="s">
        <v>1127</v>
      </c>
      <c r="D127" s="58" t="s">
        <v>113</v>
      </c>
      <c r="E127" s="58" t="s">
        <v>681</v>
      </c>
      <c r="F127" s="58" t="s">
        <v>688</v>
      </c>
      <c r="G127" s="58" t="s">
        <v>689</v>
      </c>
      <c r="H127" s="58" t="s">
        <v>776</v>
      </c>
      <c r="I127" s="58" t="s">
        <v>683</v>
      </c>
      <c r="J127" s="58" t="s">
        <v>683</v>
      </c>
      <c r="K127" s="58" t="s">
        <v>691</v>
      </c>
      <c r="L127" s="58" t="s">
        <v>777</v>
      </c>
      <c r="M127" s="58"/>
      <c r="N127" s="58"/>
      <c r="O127" s="58"/>
      <c r="P127" s="58"/>
      <c r="Q127" s="58"/>
      <c r="R127" s="58" t="s">
        <v>698</v>
      </c>
      <c r="S127" s="58" t="s">
        <v>1128</v>
      </c>
      <c r="T127" s="58" t="s">
        <v>731</v>
      </c>
      <c r="U127" s="58" t="s">
        <v>679</v>
      </c>
      <c r="V127" s="58"/>
    </row>
    <row r="128" spans="1:22" x14ac:dyDescent="0.25">
      <c r="A128" s="43" t="s">
        <v>1129</v>
      </c>
      <c r="B128" s="43" t="str">
        <f>LEFT(GAAP02F[[#This Row],[Fund]],4)</f>
        <v>0153</v>
      </c>
      <c r="C128" s="58" t="s">
        <v>1130</v>
      </c>
      <c r="D128" s="58" t="s">
        <v>113</v>
      </c>
      <c r="E128" s="58" t="s">
        <v>681</v>
      </c>
      <c r="F128" s="58" t="s">
        <v>688</v>
      </c>
      <c r="G128" s="58" t="s">
        <v>681</v>
      </c>
      <c r="H128" s="58" t="s">
        <v>709</v>
      </c>
      <c r="I128" s="58" t="s">
        <v>683</v>
      </c>
      <c r="J128" s="58" t="s">
        <v>683</v>
      </c>
      <c r="K128" s="58" t="s">
        <v>691</v>
      </c>
      <c r="L128" s="58" t="s">
        <v>725</v>
      </c>
      <c r="M128" s="58" t="s">
        <v>1131</v>
      </c>
      <c r="N128" s="58" t="s">
        <v>1132</v>
      </c>
      <c r="O128" s="58" t="s">
        <v>814</v>
      </c>
      <c r="P128" s="58"/>
      <c r="Q128" s="58"/>
      <c r="R128" s="58" t="s">
        <v>693</v>
      </c>
      <c r="S128" s="58" t="s">
        <v>726</v>
      </c>
      <c r="T128" s="58" t="s">
        <v>739</v>
      </c>
      <c r="U128" s="58" t="s">
        <v>679</v>
      </c>
      <c r="V128" s="58"/>
    </row>
    <row r="129" spans="1:22" x14ac:dyDescent="0.25">
      <c r="A129" s="43" t="s">
        <v>1133</v>
      </c>
      <c r="B129" s="43" t="str">
        <f>LEFT(GAAP02F[[#This Row],[Fund]],4)</f>
        <v>0156</v>
      </c>
      <c r="C129" s="58" t="s">
        <v>29</v>
      </c>
      <c r="D129" s="58" t="s">
        <v>113</v>
      </c>
      <c r="E129" s="58" t="s">
        <v>681</v>
      </c>
      <c r="F129" s="58" t="s">
        <v>688</v>
      </c>
      <c r="G129" s="58" t="s">
        <v>689</v>
      </c>
      <c r="H129" s="58" t="s">
        <v>690</v>
      </c>
      <c r="I129" s="58" t="s">
        <v>683</v>
      </c>
      <c r="J129" s="58" t="s">
        <v>683</v>
      </c>
      <c r="K129" s="58" t="s">
        <v>691</v>
      </c>
      <c r="L129" s="58" t="s">
        <v>692</v>
      </c>
      <c r="M129" s="58" t="s">
        <v>1134</v>
      </c>
      <c r="N129" s="58" t="s">
        <v>1135</v>
      </c>
      <c r="O129" s="58" t="s">
        <v>1136</v>
      </c>
      <c r="P129" s="58" t="s">
        <v>708</v>
      </c>
      <c r="Q129" s="58"/>
      <c r="R129" s="58" t="s">
        <v>693</v>
      </c>
      <c r="S129" s="58" t="s">
        <v>694</v>
      </c>
      <c r="T129" s="58" t="s">
        <v>739</v>
      </c>
      <c r="U129" s="58" t="s">
        <v>679</v>
      </c>
      <c r="V129" s="58" t="s">
        <v>902</v>
      </c>
    </row>
    <row r="130" spans="1:22" x14ac:dyDescent="0.25">
      <c r="A130" s="43" t="s">
        <v>1137</v>
      </c>
      <c r="B130" s="43" t="str">
        <f>LEFT(GAAP02F[[#This Row],[Fund]],4)</f>
        <v>0158</v>
      </c>
      <c r="C130" s="58" t="s">
        <v>1138</v>
      </c>
      <c r="D130" s="58" t="s">
        <v>113</v>
      </c>
      <c r="E130" s="58" t="s">
        <v>681</v>
      </c>
      <c r="F130" s="58" t="s">
        <v>688</v>
      </c>
      <c r="G130" s="58" t="s">
        <v>689</v>
      </c>
      <c r="H130" s="58" t="s">
        <v>776</v>
      </c>
      <c r="I130" s="58" t="s">
        <v>683</v>
      </c>
      <c r="J130" s="58" t="s">
        <v>683</v>
      </c>
      <c r="K130" s="58" t="s">
        <v>691</v>
      </c>
      <c r="L130" s="58" t="s">
        <v>777</v>
      </c>
      <c r="M130" s="58" t="s">
        <v>718</v>
      </c>
      <c r="N130" s="58" t="s">
        <v>1139</v>
      </c>
      <c r="O130" s="58" t="s">
        <v>1140</v>
      </c>
      <c r="P130" s="58"/>
      <c r="Q130" s="58"/>
      <c r="R130" s="58" t="s">
        <v>698</v>
      </c>
      <c r="S130" s="58" t="s">
        <v>730</v>
      </c>
      <c r="T130" s="58" t="s">
        <v>731</v>
      </c>
      <c r="U130" s="58" t="s">
        <v>700</v>
      </c>
      <c r="V130" s="58"/>
    </row>
    <row r="131" spans="1:22" x14ac:dyDescent="0.25">
      <c r="A131" s="43" t="s">
        <v>1141</v>
      </c>
      <c r="B131" s="43" t="str">
        <f>LEFT(GAAP02F[[#This Row],[Fund]],4)</f>
        <v>0159</v>
      </c>
      <c r="C131" s="58" t="s">
        <v>1142</v>
      </c>
      <c r="D131" s="58" t="s">
        <v>113</v>
      </c>
      <c r="E131" s="58" t="s">
        <v>681</v>
      </c>
      <c r="F131" s="58" t="s">
        <v>688</v>
      </c>
      <c r="G131" s="58" t="s">
        <v>689</v>
      </c>
      <c r="H131" s="58" t="s">
        <v>1016</v>
      </c>
      <c r="I131" s="58" t="s">
        <v>683</v>
      </c>
      <c r="J131" s="58" t="s">
        <v>683</v>
      </c>
      <c r="K131" s="58" t="s">
        <v>691</v>
      </c>
      <c r="L131" s="58" t="s">
        <v>1143</v>
      </c>
      <c r="M131" s="58" t="s">
        <v>1108</v>
      </c>
      <c r="N131" s="58" t="s">
        <v>1144</v>
      </c>
      <c r="O131" s="58" t="s">
        <v>1145</v>
      </c>
      <c r="P131" s="58"/>
      <c r="Q131" s="58"/>
      <c r="R131" s="58" t="s">
        <v>698</v>
      </c>
      <c r="S131" s="58" t="s">
        <v>779</v>
      </c>
      <c r="T131" s="58" t="s">
        <v>731</v>
      </c>
      <c r="U131" s="58" t="s">
        <v>700</v>
      </c>
      <c r="V131" s="58"/>
    </row>
    <row r="132" spans="1:22" x14ac:dyDescent="0.25">
      <c r="A132" s="43" t="s">
        <v>1146</v>
      </c>
      <c r="B132" s="43" t="str">
        <f>LEFT(GAAP02F[[#This Row],[Fund]],4)</f>
        <v>0160</v>
      </c>
      <c r="C132" s="58" t="s">
        <v>1147</v>
      </c>
      <c r="D132" s="58" t="s">
        <v>113</v>
      </c>
      <c r="E132" s="58" t="s">
        <v>681</v>
      </c>
      <c r="F132" s="58" t="s">
        <v>682</v>
      </c>
      <c r="G132" s="58" t="s">
        <v>681</v>
      </c>
      <c r="H132" s="58" t="s">
        <v>682</v>
      </c>
      <c r="I132" s="58" t="s">
        <v>683</v>
      </c>
      <c r="J132" s="58" t="s">
        <v>683</v>
      </c>
      <c r="K132" s="58" t="s">
        <v>15</v>
      </c>
      <c r="L132" s="58" t="s">
        <v>15</v>
      </c>
      <c r="M132" s="58"/>
      <c r="N132" s="58"/>
      <c r="O132" s="58"/>
      <c r="P132" s="58"/>
      <c r="Q132" s="58"/>
      <c r="R132" s="58" t="s">
        <v>693</v>
      </c>
      <c r="S132" s="58" t="s">
        <v>711</v>
      </c>
      <c r="T132" s="58" t="s">
        <v>766</v>
      </c>
      <c r="U132" s="58" t="s">
        <v>679</v>
      </c>
      <c r="V132" s="58"/>
    </row>
    <row r="133" spans="1:22" x14ac:dyDescent="0.25">
      <c r="A133" s="43" t="s">
        <v>1148</v>
      </c>
      <c r="B133" s="43" t="str">
        <f>LEFT(GAAP02F[[#This Row],[Fund]],4)</f>
        <v>0163</v>
      </c>
      <c r="C133" s="58" t="s">
        <v>1149</v>
      </c>
      <c r="D133" s="58" t="s">
        <v>113</v>
      </c>
      <c r="E133" s="58" t="s">
        <v>681</v>
      </c>
      <c r="F133" s="58" t="s">
        <v>688</v>
      </c>
      <c r="G133" s="58" t="s">
        <v>689</v>
      </c>
      <c r="H133" s="58" t="s">
        <v>776</v>
      </c>
      <c r="I133" s="58" t="s">
        <v>683</v>
      </c>
      <c r="J133" s="58" t="s">
        <v>683</v>
      </c>
      <c r="K133" s="58" t="s">
        <v>691</v>
      </c>
      <c r="L133" s="58" t="s">
        <v>777</v>
      </c>
      <c r="M133" s="58" t="s">
        <v>1150</v>
      </c>
      <c r="N133" s="58" t="s">
        <v>1151</v>
      </c>
      <c r="O133" s="58" t="s">
        <v>1152</v>
      </c>
      <c r="P133" s="58" t="s">
        <v>1153</v>
      </c>
      <c r="Q133" s="58"/>
      <c r="R133" s="58" t="s">
        <v>693</v>
      </c>
      <c r="S133" s="58" t="s">
        <v>837</v>
      </c>
      <c r="T133" s="58" t="s">
        <v>773</v>
      </c>
      <c r="U133" s="58" t="s">
        <v>679</v>
      </c>
      <c r="V133" s="58"/>
    </row>
    <row r="134" spans="1:22" x14ac:dyDescent="0.25">
      <c r="A134" s="43" t="s">
        <v>1154</v>
      </c>
      <c r="B134" s="43" t="str">
        <f>LEFT(GAAP02F[[#This Row],[Fund]],4)</f>
        <v>0166</v>
      </c>
      <c r="C134" s="58" t="s">
        <v>1155</v>
      </c>
      <c r="D134" s="58" t="s">
        <v>113</v>
      </c>
      <c r="E134" s="58" t="s">
        <v>681</v>
      </c>
      <c r="F134" s="58" t="s">
        <v>688</v>
      </c>
      <c r="G134" s="58" t="s">
        <v>681</v>
      </c>
      <c r="H134" s="58" t="s">
        <v>831</v>
      </c>
      <c r="I134" s="58" t="s">
        <v>683</v>
      </c>
      <c r="J134" s="58" t="s">
        <v>683</v>
      </c>
      <c r="K134" s="58" t="s">
        <v>691</v>
      </c>
      <c r="L134" s="58" t="s">
        <v>832</v>
      </c>
      <c r="M134" s="58" t="s">
        <v>718</v>
      </c>
      <c r="N134" s="58" t="s">
        <v>950</v>
      </c>
      <c r="O134" s="58" t="s">
        <v>1156</v>
      </c>
      <c r="P134" s="58"/>
      <c r="Q134" s="58"/>
      <c r="R134" s="58" t="s">
        <v>698</v>
      </c>
      <c r="S134" s="58" t="s">
        <v>779</v>
      </c>
      <c r="T134" s="58" t="s">
        <v>699</v>
      </c>
      <c r="U134" s="58" t="s">
        <v>700</v>
      </c>
      <c r="V134" s="58"/>
    </row>
    <row r="135" spans="1:22" x14ac:dyDescent="0.25">
      <c r="A135" s="43" t="s">
        <v>1157</v>
      </c>
      <c r="B135" s="43" t="str">
        <f>LEFT(GAAP02F[[#This Row],[Fund]],4)</f>
        <v>0167</v>
      </c>
      <c r="C135" s="58" t="s">
        <v>1158</v>
      </c>
      <c r="D135" s="58" t="s">
        <v>113</v>
      </c>
      <c r="E135" s="58" t="s">
        <v>681</v>
      </c>
      <c r="F135" s="58" t="s">
        <v>797</v>
      </c>
      <c r="G135" s="58" t="s">
        <v>681</v>
      </c>
      <c r="H135" s="58" t="s">
        <v>683</v>
      </c>
      <c r="I135" s="58" t="s">
        <v>682</v>
      </c>
      <c r="J135" s="58" t="s">
        <v>682</v>
      </c>
      <c r="K135" s="58" t="s">
        <v>798</v>
      </c>
      <c r="L135" s="58" t="s">
        <v>15</v>
      </c>
      <c r="M135" s="58" t="s">
        <v>683</v>
      </c>
      <c r="N135" s="58" t="s">
        <v>683</v>
      </c>
      <c r="O135" s="58" t="s">
        <v>860</v>
      </c>
      <c r="P135" s="58"/>
      <c r="Q135" s="58"/>
      <c r="R135" s="58" t="s">
        <v>684</v>
      </c>
      <c r="S135" s="58" t="s">
        <v>800</v>
      </c>
      <c r="T135" s="58" t="s">
        <v>678</v>
      </c>
      <c r="U135" s="58" t="s">
        <v>679</v>
      </c>
      <c r="V135" s="58"/>
    </row>
    <row r="136" spans="1:22" x14ac:dyDescent="0.25">
      <c r="A136" s="43" t="s">
        <v>1159</v>
      </c>
      <c r="B136" s="43" t="str">
        <f>LEFT(GAAP02F[[#This Row],[Fund]],4)</f>
        <v>0168</v>
      </c>
      <c r="C136" s="58" t="s">
        <v>1160</v>
      </c>
      <c r="D136" s="58" t="s">
        <v>113</v>
      </c>
      <c r="E136" s="58" t="s">
        <v>681</v>
      </c>
      <c r="F136" s="58" t="s">
        <v>688</v>
      </c>
      <c r="G136" s="58" t="s">
        <v>689</v>
      </c>
      <c r="H136" s="58" t="s">
        <v>690</v>
      </c>
      <c r="I136" s="58" t="s">
        <v>683</v>
      </c>
      <c r="J136" s="58" t="s">
        <v>683</v>
      </c>
      <c r="K136" s="58" t="s">
        <v>691</v>
      </c>
      <c r="L136" s="58" t="s">
        <v>1161</v>
      </c>
      <c r="M136" s="58" t="s">
        <v>1150</v>
      </c>
      <c r="N136" s="58" t="s">
        <v>1162</v>
      </c>
      <c r="O136" s="58" t="s">
        <v>1163</v>
      </c>
      <c r="P136" s="58" t="s">
        <v>1164</v>
      </c>
      <c r="Q136" s="58" t="s">
        <v>1153</v>
      </c>
      <c r="R136" s="58" t="s">
        <v>693</v>
      </c>
      <c r="S136" s="58" t="s">
        <v>694</v>
      </c>
      <c r="T136" s="58" t="s">
        <v>695</v>
      </c>
      <c r="U136" s="58" t="s">
        <v>679</v>
      </c>
      <c r="V136" s="58"/>
    </row>
    <row r="137" spans="1:22" x14ac:dyDescent="0.25">
      <c r="A137" s="43" t="s">
        <v>1165</v>
      </c>
      <c r="B137" s="43" t="str">
        <f>LEFT(GAAP02F[[#This Row],[Fund]],4)</f>
        <v>0169</v>
      </c>
      <c r="C137" s="58" t="s">
        <v>1166</v>
      </c>
      <c r="D137" s="58" t="s">
        <v>113</v>
      </c>
      <c r="E137" s="58" t="s">
        <v>681</v>
      </c>
      <c r="F137" s="58" t="s">
        <v>688</v>
      </c>
      <c r="G137" s="58" t="s">
        <v>689</v>
      </c>
      <c r="H137" s="58" t="s">
        <v>690</v>
      </c>
      <c r="I137" s="58" t="s">
        <v>683</v>
      </c>
      <c r="J137" s="58" t="s">
        <v>683</v>
      </c>
      <c r="K137" s="58" t="s">
        <v>691</v>
      </c>
      <c r="L137" s="58" t="s">
        <v>1167</v>
      </c>
      <c r="M137" s="58" t="s">
        <v>1150</v>
      </c>
      <c r="N137" s="58" t="s">
        <v>1151</v>
      </c>
      <c r="O137" s="58" t="s">
        <v>1168</v>
      </c>
      <c r="P137" s="58" t="s">
        <v>1153</v>
      </c>
      <c r="Q137" s="58"/>
      <c r="R137" s="58" t="s">
        <v>698</v>
      </c>
      <c r="S137" s="58" t="s">
        <v>694</v>
      </c>
      <c r="T137" s="58" t="s">
        <v>731</v>
      </c>
      <c r="U137" s="58" t="s">
        <v>679</v>
      </c>
      <c r="V137" s="58"/>
    </row>
    <row r="138" spans="1:22" x14ac:dyDescent="0.25">
      <c r="A138" s="43" t="s">
        <v>1169</v>
      </c>
      <c r="B138" s="43" t="str">
        <f>LEFT(GAAP02F[[#This Row],[Fund]],4)</f>
        <v>0170</v>
      </c>
      <c r="C138" s="58" t="s">
        <v>1170</v>
      </c>
      <c r="D138" s="58" t="s">
        <v>113</v>
      </c>
      <c r="E138" s="58" t="s">
        <v>681</v>
      </c>
      <c r="F138" s="58" t="s">
        <v>688</v>
      </c>
      <c r="G138" s="58" t="s">
        <v>689</v>
      </c>
      <c r="H138" s="58" t="s">
        <v>690</v>
      </c>
      <c r="I138" s="58" t="s">
        <v>683</v>
      </c>
      <c r="J138" s="58" t="s">
        <v>683</v>
      </c>
      <c r="K138" s="58" t="s">
        <v>691</v>
      </c>
      <c r="L138" s="58" t="s">
        <v>1171</v>
      </c>
      <c r="M138" s="58"/>
      <c r="N138" s="58"/>
      <c r="O138" s="58"/>
      <c r="P138" s="58"/>
      <c r="Q138" s="58"/>
      <c r="R138" s="58" t="s">
        <v>693</v>
      </c>
      <c r="S138" s="58" t="s">
        <v>694</v>
      </c>
      <c r="T138" s="58" t="s">
        <v>1172</v>
      </c>
      <c r="U138" s="58" t="s">
        <v>679</v>
      </c>
      <c r="V138" s="58"/>
    </row>
    <row r="139" spans="1:22" x14ac:dyDescent="0.25">
      <c r="A139" s="43" t="s">
        <v>1173</v>
      </c>
      <c r="B139" s="43" t="str">
        <f>LEFT(GAAP02F[[#This Row],[Fund]],4)</f>
        <v>0171</v>
      </c>
      <c r="C139" s="58" t="s">
        <v>1174</v>
      </c>
      <c r="D139" s="58" t="s">
        <v>113</v>
      </c>
      <c r="E139" s="58" t="s">
        <v>681</v>
      </c>
      <c r="F139" s="58" t="s">
        <v>688</v>
      </c>
      <c r="G139" s="58" t="s">
        <v>689</v>
      </c>
      <c r="H139" s="58" t="s">
        <v>690</v>
      </c>
      <c r="I139" s="58" t="s">
        <v>683</v>
      </c>
      <c r="J139" s="58" t="s">
        <v>683</v>
      </c>
      <c r="K139" s="58" t="s">
        <v>691</v>
      </c>
      <c r="L139" s="58" t="s">
        <v>1167</v>
      </c>
      <c r="M139" s="58" t="s">
        <v>791</v>
      </c>
      <c r="N139" s="58" t="s">
        <v>792</v>
      </c>
      <c r="O139" s="58"/>
      <c r="P139" s="58"/>
      <c r="Q139" s="58"/>
      <c r="R139" s="58" t="s">
        <v>698</v>
      </c>
      <c r="S139" s="58" t="s">
        <v>694</v>
      </c>
      <c r="T139" s="58" t="s">
        <v>731</v>
      </c>
      <c r="U139" s="58" t="s">
        <v>700</v>
      </c>
      <c r="V139" s="58"/>
    </row>
    <row r="140" spans="1:22" x14ac:dyDescent="0.25">
      <c r="A140" s="43" t="s">
        <v>1175</v>
      </c>
      <c r="B140" s="43" t="str">
        <f>LEFT(GAAP02F[[#This Row],[Fund]],4)</f>
        <v>0172</v>
      </c>
      <c r="C140" s="58" t="s">
        <v>1176</v>
      </c>
      <c r="D140" s="58" t="s">
        <v>113</v>
      </c>
      <c r="E140" s="58" t="s">
        <v>681</v>
      </c>
      <c r="F140" s="58" t="s">
        <v>688</v>
      </c>
      <c r="G140" s="58" t="s">
        <v>689</v>
      </c>
      <c r="H140" s="58" t="s">
        <v>690</v>
      </c>
      <c r="I140" s="58" t="s">
        <v>683</v>
      </c>
      <c r="J140" s="58" t="s">
        <v>683</v>
      </c>
      <c r="K140" s="58" t="s">
        <v>691</v>
      </c>
      <c r="L140" s="58" t="s">
        <v>1177</v>
      </c>
      <c r="M140" s="58"/>
      <c r="N140" s="58"/>
      <c r="O140" s="58"/>
      <c r="P140" s="58"/>
      <c r="Q140" s="58"/>
      <c r="R140" s="58" t="s">
        <v>693</v>
      </c>
      <c r="S140" s="58" t="s">
        <v>694</v>
      </c>
      <c r="T140" s="58" t="s">
        <v>773</v>
      </c>
      <c r="U140" s="58" t="s">
        <v>629</v>
      </c>
      <c r="V140" s="58"/>
    </row>
    <row r="141" spans="1:22" x14ac:dyDescent="0.25">
      <c r="A141" s="43" t="s">
        <v>1178</v>
      </c>
      <c r="B141" s="43" t="str">
        <f>LEFT(GAAP02F[[#This Row],[Fund]],4)</f>
        <v>0173</v>
      </c>
      <c r="C141" s="58" t="s">
        <v>1179</v>
      </c>
      <c r="D141" s="58" t="s">
        <v>113</v>
      </c>
      <c r="E141" s="58" t="s">
        <v>681</v>
      </c>
      <c r="F141" s="58" t="s">
        <v>688</v>
      </c>
      <c r="G141" s="58" t="s">
        <v>689</v>
      </c>
      <c r="H141" s="58" t="s">
        <v>690</v>
      </c>
      <c r="I141" s="58" t="s">
        <v>683</v>
      </c>
      <c r="J141" s="58" t="s">
        <v>683</v>
      </c>
      <c r="K141" s="58" t="s">
        <v>691</v>
      </c>
      <c r="L141" s="58" t="s">
        <v>743</v>
      </c>
      <c r="M141" s="58" t="s">
        <v>1150</v>
      </c>
      <c r="N141" s="58" t="s">
        <v>1162</v>
      </c>
      <c r="O141" s="58" t="s">
        <v>1180</v>
      </c>
      <c r="P141" s="58" t="s">
        <v>1164</v>
      </c>
      <c r="Q141" s="58" t="s">
        <v>1164</v>
      </c>
      <c r="R141" s="58" t="s">
        <v>693</v>
      </c>
      <c r="S141" s="58" t="s">
        <v>765</v>
      </c>
      <c r="T141" s="58" t="s">
        <v>766</v>
      </c>
      <c r="U141" s="58" t="s">
        <v>679</v>
      </c>
      <c r="V141" s="58"/>
    </row>
    <row r="142" spans="1:22" x14ac:dyDescent="0.25">
      <c r="A142" s="43" t="s">
        <v>1181</v>
      </c>
      <c r="B142" s="43" t="str">
        <f>LEFT(GAAP02F[[#This Row],[Fund]],4)</f>
        <v>0174</v>
      </c>
      <c r="C142" s="58" t="s">
        <v>1182</v>
      </c>
      <c r="D142" s="58" t="s">
        <v>113</v>
      </c>
      <c r="E142" s="58" t="s">
        <v>681</v>
      </c>
      <c r="F142" s="58" t="s">
        <v>688</v>
      </c>
      <c r="G142" s="58" t="s">
        <v>681</v>
      </c>
      <c r="H142" s="58" t="s">
        <v>709</v>
      </c>
      <c r="I142" s="58" t="s">
        <v>683</v>
      </c>
      <c r="J142" s="58" t="s">
        <v>683</v>
      </c>
      <c r="K142" s="58" t="s">
        <v>691</v>
      </c>
      <c r="L142" s="58" t="s">
        <v>725</v>
      </c>
      <c r="M142" s="58" t="s">
        <v>718</v>
      </c>
      <c r="N142" s="58" t="s">
        <v>1091</v>
      </c>
      <c r="O142" s="58" t="s">
        <v>1183</v>
      </c>
      <c r="P142" s="58"/>
      <c r="Q142" s="58"/>
      <c r="R142" s="58" t="s">
        <v>698</v>
      </c>
      <c r="S142" s="58" t="s">
        <v>726</v>
      </c>
      <c r="T142" s="58" t="s">
        <v>706</v>
      </c>
      <c r="U142" s="58" t="s">
        <v>700</v>
      </c>
      <c r="V142" s="58"/>
    </row>
    <row r="143" spans="1:22" x14ac:dyDescent="0.25">
      <c r="A143" s="43" t="s">
        <v>1184</v>
      </c>
      <c r="B143" s="43" t="str">
        <f>LEFT(GAAP02F[[#This Row],[Fund]],4)</f>
        <v>0175</v>
      </c>
      <c r="C143" s="58" t="s">
        <v>1185</v>
      </c>
      <c r="D143" s="58" t="s">
        <v>113</v>
      </c>
      <c r="E143" s="58" t="s">
        <v>681</v>
      </c>
      <c r="F143" s="58" t="s">
        <v>688</v>
      </c>
      <c r="G143" s="58" t="s">
        <v>689</v>
      </c>
      <c r="H143" s="58" t="s">
        <v>776</v>
      </c>
      <c r="I143" s="58" t="s">
        <v>683</v>
      </c>
      <c r="J143" s="58" t="s">
        <v>683</v>
      </c>
      <c r="K143" s="58" t="s">
        <v>691</v>
      </c>
      <c r="L143" s="58" t="s">
        <v>777</v>
      </c>
      <c r="M143" s="58"/>
      <c r="N143" s="58"/>
      <c r="O143" s="58"/>
      <c r="P143" s="58"/>
      <c r="Q143" s="58"/>
      <c r="R143" s="58" t="s">
        <v>698</v>
      </c>
      <c r="S143" s="58" t="s">
        <v>779</v>
      </c>
      <c r="T143" s="58" t="s">
        <v>699</v>
      </c>
      <c r="U143" s="58" t="s">
        <v>700</v>
      </c>
      <c r="V143" s="58"/>
    </row>
    <row r="144" spans="1:22" x14ac:dyDescent="0.25">
      <c r="A144" s="43" t="s">
        <v>1186</v>
      </c>
      <c r="B144" s="43" t="str">
        <f>LEFT(GAAP02F[[#This Row],[Fund]],4)</f>
        <v>0176</v>
      </c>
      <c r="C144" s="58" t="s">
        <v>1187</v>
      </c>
      <c r="D144" s="58" t="s">
        <v>113</v>
      </c>
      <c r="E144" s="58" t="s">
        <v>681</v>
      </c>
      <c r="F144" s="58" t="s">
        <v>688</v>
      </c>
      <c r="G144" s="58" t="s">
        <v>681</v>
      </c>
      <c r="H144" s="58" t="s">
        <v>709</v>
      </c>
      <c r="I144" s="58" t="s">
        <v>683</v>
      </c>
      <c r="J144" s="58" t="s">
        <v>683</v>
      </c>
      <c r="K144" s="58" t="s">
        <v>691</v>
      </c>
      <c r="L144" s="58" t="s">
        <v>725</v>
      </c>
      <c r="M144" s="58" t="s">
        <v>1085</v>
      </c>
      <c r="N144" s="58" t="s">
        <v>1188</v>
      </c>
      <c r="O144" s="58" t="s">
        <v>1189</v>
      </c>
      <c r="P144" s="58"/>
      <c r="Q144" s="58"/>
      <c r="R144" s="58" t="s">
        <v>629</v>
      </c>
      <c r="S144" s="58" t="s">
        <v>726</v>
      </c>
      <c r="T144" s="58" t="s">
        <v>678</v>
      </c>
      <c r="U144" s="58" t="s">
        <v>679</v>
      </c>
      <c r="V144" s="58"/>
    </row>
    <row r="145" spans="1:22" x14ac:dyDescent="0.25">
      <c r="A145" s="43" t="s">
        <v>1190</v>
      </c>
      <c r="B145" s="43" t="str">
        <f>LEFT(GAAP02F[[#This Row],[Fund]],4)</f>
        <v>0177</v>
      </c>
      <c r="C145" s="58" t="s">
        <v>1191</v>
      </c>
      <c r="D145" s="58" t="s">
        <v>113</v>
      </c>
      <c r="E145" s="58" t="s">
        <v>681</v>
      </c>
      <c r="F145" s="58" t="s">
        <v>688</v>
      </c>
      <c r="G145" s="58" t="s">
        <v>689</v>
      </c>
      <c r="H145" s="58" t="s">
        <v>690</v>
      </c>
      <c r="I145" s="58" t="s">
        <v>683</v>
      </c>
      <c r="J145" s="58" t="s">
        <v>683</v>
      </c>
      <c r="K145" s="58" t="s">
        <v>691</v>
      </c>
      <c r="L145" s="58" t="s">
        <v>1192</v>
      </c>
      <c r="M145" s="58" t="s">
        <v>1150</v>
      </c>
      <c r="N145" s="58" t="s">
        <v>1162</v>
      </c>
      <c r="O145" s="58" t="s">
        <v>1193</v>
      </c>
      <c r="P145" s="58" t="s">
        <v>1164</v>
      </c>
      <c r="Q145" s="58" t="s">
        <v>1164</v>
      </c>
      <c r="R145" s="58" t="s">
        <v>698</v>
      </c>
      <c r="S145" s="58" t="s">
        <v>694</v>
      </c>
      <c r="T145" s="58" t="s">
        <v>706</v>
      </c>
      <c r="U145" s="58" t="s">
        <v>700</v>
      </c>
      <c r="V145" s="58"/>
    </row>
    <row r="146" spans="1:22" x14ac:dyDescent="0.25">
      <c r="A146" s="43" t="s">
        <v>1194</v>
      </c>
      <c r="B146" s="43" t="str">
        <f>LEFT(GAAP02F[[#This Row],[Fund]],4)</f>
        <v>0178</v>
      </c>
      <c r="C146" s="58" t="s">
        <v>1195</v>
      </c>
      <c r="D146" s="58" t="s">
        <v>113</v>
      </c>
      <c r="E146" s="58" t="s">
        <v>681</v>
      </c>
      <c r="F146" s="58" t="s">
        <v>688</v>
      </c>
      <c r="G146" s="58" t="s">
        <v>681</v>
      </c>
      <c r="H146" s="58" t="s">
        <v>831</v>
      </c>
      <c r="I146" s="58" t="s">
        <v>683</v>
      </c>
      <c r="J146" s="58" t="s">
        <v>683</v>
      </c>
      <c r="K146" s="58" t="s">
        <v>691</v>
      </c>
      <c r="L146" s="58" t="s">
        <v>832</v>
      </c>
      <c r="M146" s="58"/>
      <c r="N146" s="58"/>
      <c r="O146" s="58"/>
      <c r="P146" s="58"/>
      <c r="Q146" s="58"/>
      <c r="R146" s="58" t="s">
        <v>698</v>
      </c>
      <c r="S146" s="58" t="s">
        <v>779</v>
      </c>
      <c r="T146" s="58" t="s">
        <v>1052</v>
      </c>
      <c r="U146" s="58" t="s">
        <v>700</v>
      </c>
      <c r="V146" s="58"/>
    </row>
    <row r="147" spans="1:22" x14ac:dyDescent="0.25">
      <c r="A147" s="43" t="s">
        <v>1196</v>
      </c>
      <c r="B147" s="43" t="str">
        <f>LEFT(GAAP02F[[#This Row],[Fund]],4)</f>
        <v>0179</v>
      </c>
      <c r="C147" s="58" t="s">
        <v>1197</v>
      </c>
      <c r="D147" s="58" t="s">
        <v>113</v>
      </c>
      <c r="E147" s="58" t="s">
        <v>681</v>
      </c>
      <c r="F147" s="58" t="s">
        <v>688</v>
      </c>
      <c r="G147" s="58" t="s">
        <v>681</v>
      </c>
      <c r="H147" s="58" t="s">
        <v>709</v>
      </c>
      <c r="I147" s="58" t="s">
        <v>683</v>
      </c>
      <c r="J147" s="58" t="s">
        <v>683</v>
      </c>
      <c r="K147" s="58" t="s">
        <v>691</v>
      </c>
      <c r="L147" s="58" t="s">
        <v>725</v>
      </c>
      <c r="M147" s="58" t="s">
        <v>1150</v>
      </c>
      <c r="N147" s="58" t="s">
        <v>1198</v>
      </c>
      <c r="O147" s="58" t="s">
        <v>1199</v>
      </c>
      <c r="P147" s="58" t="s">
        <v>1164</v>
      </c>
      <c r="Q147" s="58"/>
      <c r="R147" s="58" t="s">
        <v>698</v>
      </c>
      <c r="S147" s="58" t="s">
        <v>726</v>
      </c>
      <c r="T147" s="58" t="s">
        <v>706</v>
      </c>
      <c r="U147" s="58" t="s">
        <v>700</v>
      </c>
      <c r="V147" s="58"/>
    </row>
    <row r="148" spans="1:22" x14ac:dyDescent="0.25">
      <c r="A148" s="43" t="s">
        <v>1200</v>
      </c>
      <c r="B148" s="43" t="str">
        <f>LEFT(GAAP02F[[#This Row],[Fund]],4)</f>
        <v>0180</v>
      </c>
      <c r="C148" s="58" t="s">
        <v>1201</v>
      </c>
      <c r="D148" s="58" t="s">
        <v>113</v>
      </c>
      <c r="E148" s="58" t="s">
        <v>681</v>
      </c>
      <c r="F148" s="58" t="s">
        <v>709</v>
      </c>
      <c r="G148" s="58" t="s">
        <v>689</v>
      </c>
      <c r="H148" s="58" t="s">
        <v>788</v>
      </c>
      <c r="I148" s="58" t="s">
        <v>683</v>
      </c>
      <c r="J148" s="58" t="s">
        <v>683</v>
      </c>
      <c r="K148" s="58" t="s">
        <v>826</v>
      </c>
      <c r="L148" s="58" t="s">
        <v>827</v>
      </c>
      <c r="M148" s="58" t="s">
        <v>1202</v>
      </c>
      <c r="N148" s="58" t="s">
        <v>1203</v>
      </c>
      <c r="O148" s="58" t="s">
        <v>814</v>
      </c>
      <c r="P148" s="58"/>
      <c r="Q148" s="58"/>
      <c r="R148" s="58" t="s">
        <v>693</v>
      </c>
      <c r="S148" s="58" t="s">
        <v>828</v>
      </c>
      <c r="T148" s="58" t="s">
        <v>766</v>
      </c>
      <c r="U148" s="58" t="s">
        <v>679</v>
      </c>
      <c r="V148" s="58"/>
    </row>
    <row r="149" spans="1:22" x14ac:dyDescent="0.25">
      <c r="A149" s="43" t="s">
        <v>1204</v>
      </c>
      <c r="B149" s="43" t="str">
        <f>LEFT(GAAP02F[[#This Row],[Fund]],4)</f>
        <v>0181</v>
      </c>
      <c r="C149" s="58" t="s">
        <v>1205</v>
      </c>
      <c r="D149" s="58" t="s">
        <v>113</v>
      </c>
      <c r="E149" s="58" t="s">
        <v>681</v>
      </c>
      <c r="F149" s="58" t="s">
        <v>688</v>
      </c>
      <c r="G149" s="58" t="s">
        <v>689</v>
      </c>
      <c r="H149" s="58" t="s">
        <v>690</v>
      </c>
      <c r="I149" s="58" t="s">
        <v>683</v>
      </c>
      <c r="J149" s="58" t="s">
        <v>683</v>
      </c>
      <c r="K149" s="58" t="s">
        <v>691</v>
      </c>
      <c r="L149" s="58" t="s">
        <v>949</v>
      </c>
      <c r="M149" s="58" t="s">
        <v>1150</v>
      </c>
      <c r="N149" s="58" t="s">
        <v>1206</v>
      </c>
      <c r="O149" s="58" t="s">
        <v>1207</v>
      </c>
      <c r="P149" s="58" t="s">
        <v>1164</v>
      </c>
      <c r="Q149" s="58"/>
      <c r="R149" s="58" t="s">
        <v>698</v>
      </c>
      <c r="S149" s="58" t="s">
        <v>694</v>
      </c>
      <c r="T149" s="58" t="s">
        <v>706</v>
      </c>
      <c r="U149" s="58" t="s">
        <v>700</v>
      </c>
      <c r="V149" s="58"/>
    </row>
    <row r="150" spans="1:22" x14ac:dyDescent="0.25">
      <c r="A150" s="43" t="s">
        <v>1208</v>
      </c>
      <c r="B150" s="43" t="str">
        <f>LEFT(GAAP02F[[#This Row],[Fund]],4)</f>
        <v>0183</v>
      </c>
      <c r="C150" s="58" t="s">
        <v>1209</v>
      </c>
      <c r="D150" s="58" t="s">
        <v>113</v>
      </c>
      <c r="E150" s="58" t="s">
        <v>681</v>
      </c>
      <c r="F150" s="58" t="s">
        <v>688</v>
      </c>
      <c r="G150" s="58" t="s">
        <v>681</v>
      </c>
      <c r="H150" s="58" t="s">
        <v>709</v>
      </c>
      <c r="I150" s="58" t="s">
        <v>683</v>
      </c>
      <c r="J150" s="58" t="s">
        <v>683</v>
      </c>
      <c r="K150" s="58" t="s">
        <v>691</v>
      </c>
      <c r="L150" s="58" t="s">
        <v>725</v>
      </c>
      <c r="M150" s="58" t="s">
        <v>718</v>
      </c>
      <c r="N150" s="58" t="s">
        <v>1210</v>
      </c>
      <c r="O150" s="58" t="s">
        <v>1211</v>
      </c>
      <c r="P150" s="58"/>
      <c r="Q150" s="58"/>
      <c r="R150" s="58" t="s">
        <v>698</v>
      </c>
      <c r="S150" s="58" t="s">
        <v>726</v>
      </c>
      <c r="T150" s="58" t="s">
        <v>712</v>
      </c>
      <c r="U150" s="58" t="s">
        <v>679</v>
      </c>
      <c r="V150" s="58"/>
    </row>
    <row r="151" spans="1:22" x14ac:dyDescent="0.25">
      <c r="A151" s="43" t="s">
        <v>1212</v>
      </c>
      <c r="B151" s="43" t="str">
        <f>LEFT(GAAP02F[[#This Row],[Fund]],4)</f>
        <v>0184</v>
      </c>
      <c r="C151" s="58" t="s">
        <v>1213</v>
      </c>
      <c r="D151" s="58" t="s">
        <v>113</v>
      </c>
      <c r="E151" s="58" t="s">
        <v>681</v>
      </c>
      <c r="F151" s="58" t="s">
        <v>682</v>
      </c>
      <c r="G151" s="58" t="s">
        <v>681</v>
      </c>
      <c r="H151" s="58" t="s">
        <v>682</v>
      </c>
      <c r="I151" s="58" t="s">
        <v>683</v>
      </c>
      <c r="J151" s="58" t="s">
        <v>683</v>
      </c>
      <c r="K151" s="58" t="s">
        <v>15</v>
      </c>
      <c r="L151" s="58" t="s">
        <v>15</v>
      </c>
      <c r="M151" s="58"/>
      <c r="N151" s="58"/>
      <c r="O151" s="58"/>
      <c r="P151" s="58"/>
      <c r="Q151" s="58"/>
      <c r="R151" s="58" t="s">
        <v>698</v>
      </c>
      <c r="S151" s="58" t="s">
        <v>1071</v>
      </c>
      <c r="T151" s="58" t="s">
        <v>706</v>
      </c>
      <c r="U151" s="58" t="s">
        <v>700</v>
      </c>
      <c r="V151" s="58"/>
    </row>
    <row r="152" spans="1:22" x14ac:dyDescent="0.25">
      <c r="A152" s="43" t="s">
        <v>1214</v>
      </c>
      <c r="B152" s="43" t="str">
        <f>LEFT(GAAP02F[[#This Row],[Fund]],4)</f>
        <v>0185</v>
      </c>
      <c r="C152" s="58" t="s">
        <v>1215</v>
      </c>
      <c r="D152" s="58" t="s">
        <v>113</v>
      </c>
      <c r="E152" s="58" t="s">
        <v>681</v>
      </c>
      <c r="F152" s="58" t="s">
        <v>682</v>
      </c>
      <c r="G152" s="58" t="s">
        <v>681</v>
      </c>
      <c r="H152" s="58" t="s">
        <v>682</v>
      </c>
      <c r="I152" s="58" t="s">
        <v>683</v>
      </c>
      <c r="J152" s="58" t="s">
        <v>683</v>
      </c>
      <c r="K152" s="58" t="s">
        <v>15</v>
      </c>
      <c r="L152" s="58" t="s">
        <v>15</v>
      </c>
      <c r="M152" s="58" t="s">
        <v>1216</v>
      </c>
      <c r="N152" s="58" t="s">
        <v>1217</v>
      </c>
      <c r="O152" s="58" t="s">
        <v>1218</v>
      </c>
      <c r="P152" s="58"/>
      <c r="Q152" s="58"/>
      <c r="R152" s="58" t="s">
        <v>698</v>
      </c>
      <c r="S152" s="58" t="s">
        <v>1071</v>
      </c>
      <c r="T152" s="58" t="s">
        <v>706</v>
      </c>
      <c r="U152" s="58" t="s">
        <v>700</v>
      </c>
      <c r="V152" s="58"/>
    </row>
    <row r="153" spans="1:22" x14ac:dyDescent="0.25">
      <c r="A153" s="43" t="s">
        <v>1219</v>
      </c>
      <c r="B153" s="43" t="str">
        <f>LEFT(GAAP02F[[#This Row],[Fund]],4)</f>
        <v>0186</v>
      </c>
      <c r="C153" s="58" t="s">
        <v>1220</v>
      </c>
      <c r="D153" s="58" t="s">
        <v>113</v>
      </c>
      <c r="E153" s="58" t="s">
        <v>681</v>
      </c>
      <c r="F153" s="58" t="s">
        <v>797</v>
      </c>
      <c r="G153" s="58" t="s">
        <v>681</v>
      </c>
      <c r="H153" s="58" t="s">
        <v>683</v>
      </c>
      <c r="I153" s="58" t="s">
        <v>688</v>
      </c>
      <c r="J153" s="58" t="s">
        <v>709</v>
      </c>
      <c r="K153" s="58" t="s">
        <v>798</v>
      </c>
      <c r="L153" s="58" t="s">
        <v>1221</v>
      </c>
      <c r="M153" s="58" t="s">
        <v>683</v>
      </c>
      <c r="N153" s="58" t="s">
        <v>683</v>
      </c>
      <c r="O153" s="58" t="s">
        <v>860</v>
      </c>
      <c r="P153" s="58"/>
      <c r="Q153" s="58"/>
      <c r="R153" s="58" t="s">
        <v>698</v>
      </c>
      <c r="S153" s="58" t="s">
        <v>1222</v>
      </c>
      <c r="T153" s="58" t="s">
        <v>712</v>
      </c>
      <c r="U153" s="58" t="s">
        <v>700</v>
      </c>
      <c r="V153" s="58"/>
    </row>
    <row r="154" spans="1:22" x14ac:dyDescent="0.25">
      <c r="A154" s="43" t="s">
        <v>1223</v>
      </c>
      <c r="B154" s="43" t="str">
        <f>LEFT(GAAP02F[[#This Row],[Fund]],4)</f>
        <v>0188</v>
      </c>
      <c r="C154" s="58" t="s">
        <v>31</v>
      </c>
      <c r="D154" s="58" t="s">
        <v>113</v>
      </c>
      <c r="E154" s="58" t="s">
        <v>681</v>
      </c>
      <c r="F154" s="58" t="s">
        <v>688</v>
      </c>
      <c r="G154" s="58" t="s">
        <v>681</v>
      </c>
      <c r="H154" s="58" t="s">
        <v>709</v>
      </c>
      <c r="I154" s="58" t="s">
        <v>683</v>
      </c>
      <c r="J154" s="58" t="s">
        <v>683</v>
      </c>
      <c r="K154" s="58" t="s">
        <v>691</v>
      </c>
      <c r="L154" s="58" t="s">
        <v>725</v>
      </c>
      <c r="M154" s="58"/>
      <c r="N154" s="58"/>
      <c r="O154" s="58"/>
      <c r="P154" s="58"/>
      <c r="Q154" s="58"/>
      <c r="R154" s="58" t="s">
        <v>629</v>
      </c>
      <c r="S154" s="58" t="s">
        <v>726</v>
      </c>
      <c r="T154" s="58" t="s">
        <v>678</v>
      </c>
      <c r="U154" s="58" t="s">
        <v>679</v>
      </c>
      <c r="V154" s="58"/>
    </row>
    <row r="155" spans="1:22" x14ac:dyDescent="0.25">
      <c r="A155" s="43" t="s">
        <v>1224</v>
      </c>
      <c r="B155" s="43" t="str">
        <f>LEFT(GAAP02F[[#This Row],[Fund]],4)</f>
        <v>0189</v>
      </c>
      <c r="C155" s="58" t="s">
        <v>1225</v>
      </c>
      <c r="D155" s="58" t="s">
        <v>113</v>
      </c>
      <c r="E155" s="58" t="s">
        <v>681</v>
      </c>
      <c r="F155" s="58" t="s">
        <v>688</v>
      </c>
      <c r="G155" s="58" t="s">
        <v>681</v>
      </c>
      <c r="H155" s="58" t="s">
        <v>709</v>
      </c>
      <c r="I155" s="58" t="s">
        <v>683</v>
      </c>
      <c r="J155" s="58" t="s">
        <v>683</v>
      </c>
      <c r="K155" s="58" t="s">
        <v>691</v>
      </c>
      <c r="L155" s="58" t="s">
        <v>725</v>
      </c>
      <c r="M155" s="58"/>
      <c r="N155" s="58"/>
      <c r="O155" s="58"/>
      <c r="P155" s="58"/>
      <c r="Q155" s="58"/>
      <c r="R155" s="58" t="s">
        <v>629</v>
      </c>
      <c r="S155" s="58" t="s">
        <v>726</v>
      </c>
      <c r="T155" s="58" t="s">
        <v>678</v>
      </c>
      <c r="U155" s="58" t="s">
        <v>679</v>
      </c>
      <c r="V155" s="58"/>
    </row>
    <row r="156" spans="1:22" x14ac:dyDescent="0.25">
      <c r="A156" s="43" t="s">
        <v>1226</v>
      </c>
      <c r="B156" s="43" t="str">
        <f>LEFT(GAAP02F[[#This Row],[Fund]],4)</f>
        <v>0190</v>
      </c>
      <c r="C156" s="58" t="s">
        <v>31</v>
      </c>
      <c r="D156" s="58" t="s">
        <v>113</v>
      </c>
      <c r="E156" s="58" t="s">
        <v>681</v>
      </c>
      <c r="F156" s="58" t="s">
        <v>688</v>
      </c>
      <c r="G156" s="58" t="s">
        <v>681</v>
      </c>
      <c r="H156" s="58" t="s">
        <v>709</v>
      </c>
      <c r="I156" s="58" t="s">
        <v>683</v>
      </c>
      <c r="J156" s="58" t="s">
        <v>683</v>
      </c>
      <c r="K156" s="58" t="s">
        <v>691</v>
      </c>
      <c r="L156" s="58" t="s">
        <v>725</v>
      </c>
      <c r="M156" s="58"/>
      <c r="N156" s="58"/>
      <c r="O156" s="58"/>
      <c r="P156" s="58"/>
      <c r="Q156" s="58"/>
      <c r="R156" s="58" t="s">
        <v>629</v>
      </c>
      <c r="S156" s="58" t="s">
        <v>726</v>
      </c>
      <c r="T156" s="58" t="s">
        <v>678</v>
      </c>
      <c r="U156" s="58" t="s">
        <v>679</v>
      </c>
      <c r="V156" s="58"/>
    </row>
    <row r="157" spans="1:22" x14ac:dyDescent="0.25">
      <c r="A157" s="43" t="s">
        <v>1227</v>
      </c>
      <c r="B157" s="43" t="str">
        <f>LEFT(GAAP02F[[#This Row],[Fund]],4)</f>
        <v>0191</v>
      </c>
      <c r="C157" s="58" t="s">
        <v>1228</v>
      </c>
      <c r="D157" s="58" t="s">
        <v>113</v>
      </c>
      <c r="E157" s="58" t="s">
        <v>681</v>
      </c>
      <c r="F157" s="58" t="s">
        <v>682</v>
      </c>
      <c r="G157" s="58" t="s">
        <v>681</v>
      </c>
      <c r="H157" s="58" t="s">
        <v>682</v>
      </c>
      <c r="I157" s="58" t="s">
        <v>683</v>
      </c>
      <c r="J157" s="58" t="s">
        <v>683</v>
      </c>
      <c r="K157" s="58" t="s">
        <v>15</v>
      </c>
      <c r="L157" s="58" t="s">
        <v>15</v>
      </c>
      <c r="M157" s="58"/>
      <c r="N157" s="58"/>
      <c r="O157" s="58"/>
      <c r="P157" s="58"/>
      <c r="Q157" s="58"/>
      <c r="R157" s="58" t="s">
        <v>698</v>
      </c>
      <c r="S157" s="58" t="s">
        <v>1071</v>
      </c>
      <c r="T157" s="58" t="s">
        <v>731</v>
      </c>
      <c r="U157" s="58" t="s">
        <v>700</v>
      </c>
      <c r="V157" s="58"/>
    </row>
    <row r="158" spans="1:22" x14ac:dyDescent="0.25">
      <c r="A158" s="43" t="s">
        <v>1229</v>
      </c>
      <c r="B158" s="43" t="str">
        <f>LEFT(GAAP02F[[#This Row],[Fund]],4)</f>
        <v>0192</v>
      </c>
      <c r="C158" s="58" t="s">
        <v>1230</v>
      </c>
      <c r="D158" s="58" t="s">
        <v>113</v>
      </c>
      <c r="E158" s="58" t="s">
        <v>681</v>
      </c>
      <c r="F158" s="58" t="s">
        <v>682</v>
      </c>
      <c r="G158" s="58" t="s">
        <v>681</v>
      </c>
      <c r="H158" s="58" t="s">
        <v>682</v>
      </c>
      <c r="I158" s="58" t="s">
        <v>683</v>
      </c>
      <c r="J158" s="58" t="s">
        <v>683</v>
      </c>
      <c r="K158" s="58" t="s">
        <v>15</v>
      </c>
      <c r="L158" s="58" t="s">
        <v>15</v>
      </c>
      <c r="M158" s="58" t="s">
        <v>718</v>
      </c>
      <c r="N158" s="58" t="s">
        <v>1231</v>
      </c>
      <c r="O158" s="58" t="s">
        <v>1232</v>
      </c>
      <c r="P158" s="58"/>
      <c r="Q158" s="58"/>
      <c r="R158" s="58" t="s">
        <v>698</v>
      </c>
      <c r="S158" s="58" t="s">
        <v>1071</v>
      </c>
      <c r="T158" s="58" t="s">
        <v>731</v>
      </c>
      <c r="U158" s="58" t="s">
        <v>700</v>
      </c>
      <c r="V158" s="58"/>
    </row>
    <row r="159" spans="1:22" x14ac:dyDescent="0.25">
      <c r="A159" s="43" t="s">
        <v>1233</v>
      </c>
      <c r="B159" s="43" t="str">
        <f>LEFT(GAAP02F[[#This Row],[Fund]],4)</f>
        <v>0193</v>
      </c>
      <c r="C159" s="58" t="s">
        <v>1234</v>
      </c>
      <c r="D159" s="58" t="s">
        <v>113</v>
      </c>
      <c r="E159" s="58" t="s">
        <v>681</v>
      </c>
      <c r="F159" s="58" t="s">
        <v>688</v>
      </c>
      <c r="G159" s="58" t="s">
        <v>681</v>
      </c>
      <c r="H159" s="58" t="s">
        <v>709</v>
      </c>
      <c r="I159" s="58" t="s">
        <v>683</v>
      </c>
      <c r="J159" s="58" t="s">
        <v>683</v>
      </c>
      <c r="K159" s="58" t="s">
        <v>691</v>
      </c>
      <c r="L159" s="58" t="s">
        <v>725</v>
      </c>
      <c r="M159" s="58" t="s">
        <v>718</v>
      </c>
      <c r="N159" s="58" t="s">
        <v>1235</v>
      </c>
      <c r="O159" s="58" t="s">
        <v>1211</v>
      </c>
      <c r="P159" s="58"/>
      <c r="Q159" s="58"/>
      <c r="R159" s="58" t="s">
        <v>698</v>
      </c>
      <c r="S159" s="58" t="s">
        <v>726</v>
      </c>
      <c r="T159" s="58" t="s">
        <v>712</v>
      </c>
      <c r="U159" s="58" t="s">
        <v>700</v>
      </c>
      <c r="V159" s="58"/>
    </row>
    <row r="160" spans="1:22" x14ac:dyDescent="0.25">
      <c r="A160" s="43" t="s">
        <v>1236</v>
      </c>
      <c r="B160" s="43" t="str">
        <f>LEFT(GAAP02F[[#This Row],[Fund]],4)</f>
        <v>0194</v>
      </c>
      <c r="C160" s="58" t="s">
        <v>1237</v>
      </c>
      <c r="D160" s="58" t="s">
        <v>113</v>
      </c>
      <c r="E160" s="58" t="s">
        <v>681</v>
      </c>
      <c r="F160" s="58" t="s">
        <v>688</v>
      </c>
      <c r="G160" s="58" t="s">
        <v>689</v>
      </c>
      <c r="H160" s="58" t="s">
        <v>776</v>
      </c>
      <c r="I160" s="58" t="s">
        <v>683</v>
      </c>
      <c r="J160" s="58" t="s">
        <v>683</v>
      </c>
      <c r="K160" s="58" t="s">
        <v>691</v>
      </c>
      <c r="L160" s="58" t="s">
        <v>777</v>
      </c>
      <c r="M160" s="58" t="s">
        <v>718</v>
      </c>
      <c r="N160" s="58" t="s">
        <v>1238</v>
      </c>
      <c r="O160" s="58" t="s">
        <v>720</v>
      </c>
      <c r="P160" s="58"/>
      <c r="Q160" s="58"/>
      <c r="R160" s="58" t="s">
        <v>693</v>
      </c>
      <c r="S160" s="58" t="s">
        <v>765</v>
      </c>
      <c r="T160" s="58" t="s">
        <v>773</v>
      </c>
      <c r="U160" s="58" t="s">
        <v>679</v>
      </c>
      <c r="V160" s="58"/>
    </row>
    <row r="161" spans="1:22" x14ac:dyDescent="0.25">
      <c r="A161" s="43" t="s">
        <v>1239</v>
      </c>
      <c r="B161" s="43" t="str">
        <f>LEFT(GAAP02F[[#This Row],[Fund]],4)</f>
        <v>0195</v>
      </c>
      <c r="C161" s="58" t="s">
        <v>1240</v>
      </c>
      <c r="D161" s="58" t="s">
        <v>113</v>
      </c>
      <c r="E161" s="58" t="s">
        <v>681</v>
      </c>
      <c r="F161" s="58" t="s">
        <v>688</v>
      </c>
      <c r="G161" s="58" t="s">
        <v>689</v>
      </c>
      <c r="H161" s="58" t="s">
        <v>776</v>
      </c>
      <c r="I161" s="58" t="s">
        <v>683</v>
      </c>
      <c r="J161" s="58" t="s">
        <v>683</v>
      </c>
      <c r="K161" s="58" t="s">
        <v>691</v>
      </c>
      <c r="L161" s="58" t="s">
        <v>777</v>
      </c>
      <c r="M161" s="58" t="s">
        <v>945</v>
      </c>
      <c r="N161" s="58" t="s">
        <v>1241</v>
      </c>
      <c r="O161" s="58" t="s">
        <v>814</v>
      </c>
      <c r="P161" s="58"/>
      <c r="Q161" s="58"/>
      <c r="R161" s="58" t="s">
        <v>693</v>
      </c>
      <c r="S161" s="58" t="s">
        <v>765</v>
      </c>
      <c r="T161" s="58" t="s">
        <v>766</v>
      </c>
      <c r="U161" s="58" t="s">
        <v>679</v>
      </c>
      <c r="V161" s="58"/>
    </row>
    <row r="162" spans="1:22" x14ac:dyDescent="0.25">
      <c r="A162" s="43" t="s">
        <v>1242</v>
      </c>
      <c r="B162" s="43" t="str">
        <f>LEFT(GAAP02F[[#This Row],[Fund]],4)</f>
        <v>0196</v>
      </c>
      <c r="C162" s="58" t="s">
        <v>1243</v>
      </c>
      <c r="D162" s="58" t="s">
        <v>113</v>
      </c>
      <c r="E162" s="58" t="s">
        <v>681</v>
      </c>
      <c r="F162" s="58" t="s">
        <v>688</v>
      </c>
      <c r="G162" s="58" t="s">
        <v>689</v>
      </c>
      <c r="H162" s="58" t="s">
        <v>690</v>
      </c>
      <c r="I162" s="58" t="s">
        <v>683</v>
      </c>
      <c r="J162" s="58" t="s">
        <v>683</v>
      </c>
      <c r="K162" s="58" t="s">
        <v>691</v>
      </c>
      <c r="L162" s="58" t="s">
        <v>743</v>
      </c>
      <c r="M162" s="58" t="s">
        <v>683</v>
      </c>
      <c r="N162" s="58" t="s">
        <v>683</v>
      </c>
      <c r="O162" s="58" t="s">
        <v>678</v>
      </c>
      <c r="P162" s="58" t="s">
        <v>679</v>
      </c>
      <c r="Q162" s="58"/>
      <c r="R162" s="58" t="s">
        <v>629</v>
      </c>
      <c r="S162" s="58" t="s">
        <v>744</v>
      </c>
      <c r="T162" s="58" t="s">
        <v>678</v>
      </c>
      <c r="U162" s="58" t="s">
        <v>679</v>
      </c>
      <c r="V162" s="58"/>
    </row>
    <row r="163" spans="1:22" x14ac:dyDescent="0.25">
      <c r="A163" s="43" t="s">
        <v>1244</v>
      </c>
      <c r="B163" s="43" t="str">
        <f>LEFT(GAAP02F[[#This Row],[Fund]],4)</f>
        <v>0198</v>
      </c>
      <c r="C163" s="58" t="s">
        <v>1245</v>
      </c>
      <c r="D163" s="58" t="s">
        <v>113</v>
      </c>
      <c r="E163" s="58" t="s">
        <v>681</v>
      </c>
      <c r="F163" s="58" t="s">
        <v>688</v>
      </c>
      <c r="G163" s="58" t="s">
        <v>689</v>
      </c>
      <c r="H163" s="58" t="s">
        <v>690</v>
      </c>
      <c r="I163" s="58" t="s">
        <v>683</v>
      </c>
      <c r="J163" s="58" t="s">
        <v>683</v>
      </c>
      <c r="K163" s="58" t="s">
        <v>691</v>
      </c>
      <c r="L163" s="58" t="s">
        <v>1171</v>
      </c>
      <c r="M163" s="58"/>
      <c r="N163" s="58"/>
      <c r="O163" s="58"/>
      <c r="P163" s="58"/>
      <c r="Q163" s="58"/>
      <c r="R163" s="58" t="s">
        <v>698</v>
      </c>
      <c r="S163" s="58" t="s">
        <v>694</v>
      </c>
      <c r="T163" s="58" t="s">
        <v>712</v>
      </c>
      <c r="U163" s="58" t="s">
        <v>700</v>
      </c>
      <c r="V163" s="58"/>
    </row>
    <row r="164" spans="1:22" x14ac:dyDescent="0.25">
      <c r="A164" s="43" t="s">
        <v>1246</v>
      </c>
      <c r="B164" s="43" t="str">
        <f>LEFT(GAAP02F[[#This Row],[Fund]],4)</f>
        <v>0200</v>
      </c>
      <c r="C164" s="58" t="s">
        <v>1247</v>
      </c>
      <c r="D164" s="58" t="s">
        <v>113</v>
      </c>
      <c r="E164" s="58" t="s">
        <v>681</v>
      </c>
      <c r="F164" s="58" t="s">
        <v>688</v>
      </c>
      <c r="G164" s="58" t="s">
        <v>681</v>
      </c>
      <c r="H164" s="58" t="s">
        <v>709</v>
      </c>
      <c r="I164" s="58" t="s">
        <v>683</v>
      </c>
      <c r="J164" s="58" t="s">
        <v>683</v>
      </c>
      <c r="K164" s="58" t="s">
        <v>691</v>
      </c>
      <c r="L164" s="58" t="s">
        <v>725</v>
      </c>
      <c r="M164" s="58"/>
      <c r="N164" s="58"/>
      <c r="O164" s="58"/>
      <c r="P164" s="58"/>
      <c r="Q164" s="58"/>
      <c r="R164" s="58" t="s">
        <v>698</v>
      </c>
      <c r="S164" s="58" t="s">
        <v>726</v>
      </c>
      <c r="T164" s="58" t="s">
        <v>712</v>
      </c>
      <c r="U164" s="58" t="s">
        <v>679</v>
      </c>
      <c r="V164" s="58"/>
    </row>
    <row r="165" spans="1:22" x14ac:dyDescent="0.25">
      <c r="A165" s="43" t="s">
        <v>1248</v>
      </c>
      <c r="B165" s="43" t="str">
        <f>LEFT(GAAP02F[[#This Row],[Fund]],4)</f>
        <v>0201</v>
      </c>
      <c r="C165" s="58" t="s">
        <v>1249</v>
      </c>
      <c r="D165" s="58" t="s">
        <v>113</v>
      </c>
      <c r="E165" s="58" t="s">
        <v>681</v>
      </c>
      <c r="F165" s="58" t="s">
        <v>688</v>
      </c>
      <c r="G165" s="58" t="s">
        <v>689</v>
      </c>
      <c r="H165" s="58" t="s">
        <v>690</v>
      </c>
      <c r="I165" s="58" t="s">
        <v>683</v>
      </c>
      <c r="J165" s="58" t="s">
        <v>683</v>
      </c>
      <c r="K165" s="58" t="s">
        <v>691</v>
      </c>
      <c r="L165" s="58" t="s">
        <v>743</v>
      </c>
      <c r="M165" s="58" t="s">
        <v>718</v>
      </c>
      <c r="N165" s="58" t="s">
        <v>1250</v>
      </c>
      <c r="O165" s="58" t="s">
        <v>1010</v>
      </c>
      <c r="P165" s="58"/>
      <c r="Q165" s="58"/>
      <c r="R165" s="58" t="s">
        <v>698</v>
      </c>
      <c r="S165" s="58" t="s">
        <v>765</v>
      </c>
      <c r="T165" s="58" t="s">
        <v>706</v>
      </c>
      <c r="U165" s="58" t="s">
        <v>679</v>
      </c>
      <c r="V165" s="58"/>
    </row>
    <row r="166" spans="1:22" x14ac:dyDescent="0.25">
      <c r="A166" s="43" t="s">
        <v>1251</v>
      </c>
      <c r="B166" s="43" t="str">
        <f>LEFT(GAAP02F[[#This Row],[Fund]],4)</f>
        <v>0203</v>
      </c>
      <c r="C166" s="58" t="s">
        <v>1252</v>
      </c>
      <c r="D166" s="58" t="s">
        <v>113</v>
      </c>
      <c r="E166" s="58" t="s">
        <v>681</v>
      </c>
      <c r="F166" s="58" t="s">
        <v>688</v>
      </c>
      <c r="G166" s="58" t="s">
        <v>681</v>
      </c>
      <c r="H166" s="58" t="s">
        <v>797</v>
      </c>
      <c r="I166" s="58" t="s">
        <v>683</v>
      </c>
      <c r="J166" s="58" t="s">
        <v>683</v>
      </c>
      <c r="K166" s="58" t="s">
        <v>691</v>
      </c>
      <c r="L166" s="58" t="s">
        <v>1113</v>
      </c>
      <c r="M166" s="58"/>
      <c r="N166" s="58"/>
      <c r="O166" s="58"/>
      <c r="P166" s="58"/>
      <c r="Q166" s="58"/>
      <c r="R166" s="58" t="s">
        <v>698</v>
      </c>
      <c r="S166" s="58" t="s">
        <v>1115</v>
      </c>
      <c r="T166" s="58" t="s">
        <v>706</v>
      </c>
      <c r="U166" s="58" t="s">
        <v>700</v>
      </c>
      <c r="V166" s="58"/>
    </row>
    <row r="167" spans="1:22" x14ac:dyDescent="0.25">
      <c r="A167" s="43" t="s">
        <v>1253</v>
      </c>
      <c r="B167" s="43" t="str">
        <f>LEFT(GAAP02F[[#This Row],[Fund]],4)</f>
        <v>0205</v>
      </c>
      <c r="C167" s="58" t="s">
        <v>1254</v>
      </c>
      <c r="D167" s="58" t="s">
        <v>113</v>
      </c>
      <c r="E167" s="58" t="s">
        <v>681</v>
      </c>
      <c r="F167" s="58" t="s">
        <v>688</v>
      </c>
      <c r="G167" s="58" t="s">
        <v>689</v>
      </c>
      <c r="H167" s="58" t="s">
        <v>776</v>
      </c>
      <c r="I167" s="58" t="s">
        <v>683</v>
      </c>
      <c r="J167" s="58" t="s">
        <v>683</v>
      </c>
      <c r="K167" s="58" t="s">
        <v>691</v>
      </c>
      <c r="L167" s="58" t="s">
        <v>777</v>
      </c>
      <c r="M167" s="58"/>
      <c r="N167" s="58"/>
      <c r="O167" s="58"/>
      <c r="P167" s="58"/>
      <c r="Q167" s="58"/>
      <c r="R167" s="58" t="s">
        <v>698</v>
      </c>
      <c r="S167" s="58" t="s">
        <v>915</v>
      </c>
      <c r="T167" s="58" t="s">
        <v>699</v>
      </c>
      <c r="U167" s="58" t="s">
        <v>700</v>
      </c>
      <c r="V167" s="58"/>
    </row>
    <row r="168" spans="1:22" x14ac:dyDescent="0.25">
      <c r="A168" s="43" t="s">
        <v>1255</v>
      </c>
      <c r="B168" s="43" t="str">
        <f>LEFT(GAAP02F[[#This Row],[Fund]],4)</f>
        <v>0207</v>
      </c>
      <c r="C168" s="58" t="s">
        <v>1256</v>
      </c>
      <c r="D168" s="58" t="s">
        <v>113</v>
      </c>
      <c r="E168" s="58" t="s">
        <v>681</v>
      </c>
      <c r="F168" s="58" t="s">
        <v>688</v>
      </c>
      <c r="G168" s="58" t="s">
        <v>681</v>
      </c>
      <c r="H168" s="58" t="s">
        <v>709</v>
      </c>
      <c r="I168" s="58" t="s">
        <v>683</v>
      </c>
      <c r="J168" s="58" t="s">
        <v>683</v>
      </c>
      <c r="K168" s="58" t="s">
        <v>691</v>
      </c>
      <c r="L168" s="58" t="s">
        <v>725</v>
      </c>
      <c r="M168" s="58" t="s">
        <v>718</v>
      </c>
      <c r="N168" s="58" t="s">
        <v>1257</v>
      </c>
      <c r="O168" s="58" t="s">
        <v>1258</v>
      </c>
      <c r="P168" s="58"/>
      <c r="Q168" s="58"/>
      <c r="R168" s="58" t="s">
        <v>693</v>
      </c>
      <c r="S168" s="58" t="s">
        <v>726</v>
      </c>
      <c r="T168" s="58" t="s">
        <v>739</v>
      </c>
      <c r="U168" s="58" t="s">
        <v>679</v>
      </c>
      <c r="V168" s="58"/>
    </row>
    <row r="169" spans="1:22" x14ac:dyDescent="0.25">
      <c r="A169" s="43" t="s">
        <v>1259</v>
      </c>
      <c r="B169" s="43" t="str">
        <f>LEFT(GAAP02F[[#This Row],[Fund]],4)</f>
        <v>0208</v>
      </c>
      <c r="C169" s="58" t="s">
        <v>1260</v>
      </c>
      <c r="D169" s="58" t="s">
        <v>113</v>
      </c>
      <c r="E169" s="58" t="s">
        <v>681</v>
      </c>
      <c r="F169" s="58" t="s">
        <v>688</v>
      </c>
      <c r="G169" s="58" t="s">
        <v>689</v>
      </c>
      <c r="H169" s="58" t="s">
        <v>776</v>
      </c>
      <c r="I169" s="58" t="s">
        <v>683</v>
      </c>
      <c r="J169" s="58" t="s">
        <v>683</v>
      </c>
      <c r="K169" s="58" t="s">
        <v>691</v>
      </c>
      <c r="L169" s="58" t="s">
        <v>777</v>
      </c>
      <c r="M169" s="58"/>
      <c r="N169" s="58"/>
      <c r="O169" s="58"/>
      <c r="P169" s="58"/>
      <c r="Q169" s="58"/>
      <c r="R169" s="58" t="s">
        <v>698</v>
      </c>
      <c r="S169" s="58" t="s">
        <v>779</v>
      </c>
      <c r="T169" s="58" t="s">
        <v>699</v>
      </c>
      <c r="U169" s="58" t="s">
        <v>700</v>
      </c>
      <c r="V169" s="58"/>
    </row>
    <row r="170" spans="1:22" x14ac:dyDescent="0.25">
      <c r="A170" s="43" t="s">
        <v>1261</v>
      </c>
      <c r="B170" s="43" t="str">
        <f>LEFT(GAAP02F[[#This Row],[Fund]],4)</f>
        <v>0209</v>
      </c>
      <c r="C170" s="58" t="s">
        <v>1262</v>
      </c>
      <c r="D170" s="58" t="s">
        <v>113</v>
      </c>
      <c r="E170" s="58" t="s">
        <v>681</v>
      </c>
      <c r="F170" s="58" t="s">
        <v>688</v>
      </c>
      <c r="G170" s="58" t="s">
        <v>689</v>
      </c>
      <c r="H170" s="58" t="s">
        <v>690</v>
      </c>
      <c r="I170" s="58" t="s">
        <v>683</v>
      </c>
      <c r="J170" s="58" t="s">
        <v>683</v>
      </c>
      <c r="K170" s="58" t="s">
        <v>691</v>
      </c>
      <c r="L170" s="58" t="s">
        <v>1171</v>
      </c>
      <c r="M170" s="58"/>
      <c r="N170" s="58"/>
      <c r="O170" s="58"/>
      <c r="P170" s="58"/>
      <c r="Q170" s="58"/>
      <c r="R170" s="58" t="s">
        <v>698</v>
      </c>
      <c r="S170" s="58" t="s">
        <v>711</v>
      </c>
      <c r="T170" s="58" t="s">
        <v>712</v>
      </c>
      <c r="U170" s="58" t="s">
        <v>700</v>
      </c>
      <c r="V170" s="58"/>
    </row>
    <row r="171" spans="1:22" x14ac:dyDescent="0.25">
      <c r="A171" s="43" t="s">
        <v>1263</v>
      </c>
      <c r="B171" s="43" t="str">
        <f>LEFT(GAAP02F[[#This Row],[Fund]],4)</f>
        <v>0210</v>
      </c>
      <c r="C171" s="58" t="s">
        <v>1264</v>
      </c>
      <c r="D171" s="58" t="s">
        <v>113</v>
      </c>
      <c r="E171" s="58" t="s">
        <v>681</v>
      </c>
      <c r="F171" s="58" t="s">
        <v>688</v>
      </c>
      <c r="G171" s="58" t="s">
        <v>689</v>
      </c>
      <c r="H171" s="58" t="s">
        <v>776</v>
      </c>
      <c r="I171" s="58" t="s">
        <v>683</v>
      </c>
      <c r="J171" s="58" t="s">
        <v>683</v>
      </c>
      <c r="K171" s="58" t="s">
        <v>691</v>
      </c>
      <c r="L171" s="58" t="s">
        <v>777</v>
      </c>
      <c r="M171" s="58" t="s">
        <v>718</v>
      </c>
      <c r="N171" s="58" t="s">
        <v>967</v>
      </c>
      <c r="O171" s="58" t="s">
        <v>1265</v>
      </c>
      <c r="P171" s="58"/>
      <c r="Q171" s="58"/>
      <c r="R171" s="58" t="s">
        <v>698</v>
      </c>
      <c r="S171" s="58" t="s">
        <v>779</v>
      </c>
      <c r="T171" s="58" t="s">
        <v>699</v>
      </c>
      <c r="U171" s="58" t="s">
        <v>700</v>
      </c>
      <c r="V171" s="58"/>
    </row>
    <row r="172" spans="1:22" x14ac:dyDescent="0.25">
      <c r="A172" s="43" t="s">
        <v>1266</v>
      </c>
      <c r="B172" s="43" t="str">
        <f>LEFT(GAAP02F[[#This Row],[Fund]],4)</f>
        <v>0211</v>
      </c>
      <c r="C172" s="58" t="s">
        <v>1267</v>
      </c>
      <c r="D172" s="58" t="s">
        <v>113</v>
      </c>
      <c r="E172" s="58" t="s">
        <v>681</v>
      </c>
      <c r="F172" s="58" t="s">
        <v>688</v>
      </c>
      <c r="G172" s="58" t="s">
        <v>681</v>
      </c>
      <c r="H172" s="58" t="s">
        <v>709</v>
      </c>
      <c r="I172" s="58" t="s">
        <v>683</v>
      </c>
      <c r="J172" s="58" t="s">
        <v>683</v>
      </c>
      <c r="K172" s="58" t="s">
        <v>691</v>
      </c>
      <c r="L172" s="58" t="s">
        <v>725</v>
      </c>
      <c r="M172" s="58" t="s">
        <v>1150</v>
      </c>
      <c r="N172" s="58" t="s">
        <v>1268</v>
      </c>
      <c r="O172" s="58" t="s">
        <v>1269</v>
      </c>
      <c r="P172" s="58" t="s">
        <v>1153</v>
      </c>
      <c r="Q172" s="58"/>
      <c r="R172" s="58" t="s">
        <v>693</v>
      </c>
      <c r="S172" s="58" t="s">
        <v>726</v>
      </c>
      <c r="T172" s="58" t="s">
        <v>739</v>
      </c>
      <c r="U172" s="58" t="s">
        <v>679</v>
      </c>
      <c r="V172" s="58"/>
    </row>
    <row r="173" spans="1:22" x14ac:dyDescent="0.25">
      <c r="A173" s="43" t="s">
        <v>1270</v>
      </c>
      <c r="B173" s="43" t="str">
        <f>LEFT(GAAP02F[[#This Row],[Fund]],4)</f>
        <v>0212</v>
      </c>
      <c r="C173" s="58" t="s">
        <v>1271</v>
      </c>
      <c r="D173" s="58" t="s">
        <v>113</v>
      </c>
      <c r="E173" s="58" t="s">
        <v>681</v>
      </c>
      <c r="F173" s="58" t="s">
        <v>688</v>
      </c>
      <c r="G173" s="58" t="s">
        <v>681</v>
      </c>
      <c r="H173" s="58" t="s">
        <v>709</v>
      </c>
      <c r="I173" s="58" t="s">
        <v>683</v>
      </c>
      <c r="J173" s="58" t="s">
        <v>683</v>
      </c>
      <c r="K173" s="58" t="s">
        <v>691</v>
      </c>
      <c r="L173" s="58" t="s">
        <v>725</v>
      </c>
      <c r="M173" s="58" t="s">
        <v>755</v>
      </c>
      <c r="N173" s="58" t="s">
        <v>1040</v>
      </c>
      <c r="O173" s="58" t="s">
        <v>814</v>
      </c>
      <c r="P173" s="58"/>
      <c r="Q173" s="58"/>
      <c r="R173" s="58" t="s">
        <v>698</v>
      </c>
      <c r="S173" s="58" t="s">
        <v>726</v>
      </c>
      <c r="T173" s="58" t="s">
        <v>712</v>
      </c>
      <c r="U173" s="58" t="s">
        <v>700</v>
      </c>
      <c r="V173" s="58"/>
    </row>
    <row r="174" spans="1:22" x14ac:dyDescent="0.25">
      <c r="A174" s="43" t="s">
        <v>1272</v>
      </c>
      <c r="B174" s="43" t="str">
        <f>LEFT(GAAP02F[[#This Row],[Fund]],4)</f>
        <v>0213</v>
      </c>
      <c r="C174" s="58" t="s">
        <v>1273</v>
      </c>
      <c r="D174" s="58" t="s">
        <v>113</v>
      </c>
      <c r="E174" s="58" t="s">
        <v>681</v>
      </c>
      <c r="F174" s="58" t="s">
        <v>688</v>
      </c>
      <c r="G174" s="58" t="s">
        <v>681</v>
      </c>
      <c r="H174" s="58" t="s">
        <v>709</v>
      </c>
      <c r="I174" s="58" t="s">
        <v>683</v>
      </c>
      <c r="J174" s="58" t="s">
        <v>683</v>
      </c>
      <c r="K174" s="58" t="s">
        <v>691</v>
      </c>
      <c r="L174" s="58" t="s">
        <v>725</v>
      </c>
      <c r="M174" s="58" t="s">
        <v>718</v>
      </c>
      <c r="N174" s="58" t="s">
        <v>1274</v>
      </c>
      <c r="O174" s="58" t="s">
        <v>1275</v>
      </c>
      <c r="P174" s="58"/>
      <c r="Q174" s="58"/>
      <c r="R174" s="58" t="s">
        <v>698</v>
      </c>
      <c r="S174" s="58" t="s">
        <v>726</v>
      </c>
      <c r="T174" s="58" t="s">
        <v>712</v>
      </c>
      <c r="U174" s="58" t="s">
        <v>700</v>
      </c>
      <c r="V174" s="58"/>
    </row>
    <row r="175" spans="1:22" x14ac:dyDescent="0.25">
      <c r="A175" s="43" t="s">
        <v>1276</v>
      </c>
      <c r="B175" s="43" t="str">
        <f>LEFT(GAAP02F[[#This Row],[Fund]],4)</f>
        <v>0214</v>
      </c>
      <c r="C175" s="58" t="s">
        <v>1277</v>
      </c>
      <c r="D175" s="58" t="s">
        <v>113</v>
      </c>
      <c r="E175" s="58" t="s">
        <v>681</v>
      </c>
      <c r="F175" s="58" t="s">
        <v>688</v>
      </c>
      <c r="G175" s="58" t="s">
        <v>689</v>
      </c>
      <c r="H175" s="58" t="s">
        <v>690</v>
      </c>
      <c r="I175" s="58" t="s">
        <v>683</v>
      </c>
      <c r="J175" s="58" t="s">
        <v>683</v>
      </c>
      <c r="K175" s="58" t="s">
        <v>691</v>
      </c>
      <c r="L175" s="58" t="s">
        <v>772</v>
      </c>
      <c r="M175" s="58"/>
      <c r="N175" s="58"/>
      <c r="O175" s="58"/>
      <c r="P175" s="58"/>
      <c r="Q175" s="58"/>
      <c r="R175" s="58" t="s">
        <v>698</v>
      </c>
      <c r="S175" s="58" t="s">
        <v>694</v>
      </c>
      <c r="T175" s="58" t="s">
        <v>699</v>
      </c>
      <c r="U175" s="58" t="s">
        <v>700</v>
      </c>
      <c r="V175" s="58"/>
    </row>
    <row r="176" spans="1:22" x14ac:dyDescent="0.25">
      <c r="A176" s="43" t="s">
        <v>1278</v>
      </c>
      <c r="B176" s="43" t="str">
        <f>LEFT(GAAP02F[[#This Row],[Fund]],4)</f>
        <v>0215</v>
      </c>
      <c r="C176" s="58" t="s">
        <v>1279</v>
      </c>
      <c r="D176" s="58" t="s">
        <v>113</v>
      </c>
      <c r="E176" s="58" t="s">
        <v>681</v>
      </c>
      <c r="F176" s="58" t="s">
        <v>688</v>
      </c>
      <c r="G176" s="58" t="s">
        <v>689</v>
      </c>
      <c r="H176" s="58" t="s">
        <v>690</v>
      </c>
      <c r="I176" s="58" t="s">
        <v>683</v>
      </c>
      <c r="J176" s="58" t="s">
        <v>683</v>
      </c>
      <c r="K176" s="58" t="s">
        <v>691</v>
      </c>
      <c r="L176" s="58" t="s">
        <v>1280</v>
      </c>
      <c r="M176" s="58"/>
      <c r="N176" s="58"/>
      <c r="O176" s="58"/>
      <c r="P176" s="58"/>
      <c r="Q176" s="58"/>
      <c r="R176" s="58" t="s">
        <v>693</v>
      </c>
      <c r="S176" s="58" t="s">
        <v>694</v>
      </c>
      <c r="T176" s="58" t="s">
        <v>766</v>
      </c>
      <c r="U176" s="58" t="s">
        <v>629</v>
      </c>
      <c r="V176" s="58"/>
    </row>
    <row r="177" spans="1:22" x14ac:dyDescent="0.25">
      <c r="A177" s="43" t="s">
        <v>1281</v>
      </c>
      <c r="B177" s="43" t="str">
        <f>LEFT(GAAP02F[[#This Row],[Fund]],4)</f>
        <v>0216</v>
      </c>
      <c r="C177" s="58" t="s">
        <v>1282</v>
      </c>
      <c r="D177" s="58" t="s">
        <v>113</v>
      </c>
      <c r="E177" s="58" t="s">
        <v>681</v>
      </c>
      <c r="F177" s="58" t="s">
        <v>688</v>
      </c>
      <c r="G177" s="58" t="s">
        <v>689</v>
      </c>
      <c r="H177" s="58" t="s">
        <v>690</v>
      </c>
      <c r="I177" s="58" t="s">
        <v>683</v>
      </c>
      <c r="J177" s="58" t="s">
        <v>683</v>
      </c>
      <c r="K177" s="58" t="s">
        <v>691</v>
      </c>
      <c r="L177" s="58" t="s">
        <v>1283</v>
      </c>
      <c r="M177" s="58"/>
      <c r="N177" s="58"/>
      <c r="O177" s="58"/>
      <c r="P177" s="58"/>
      <c r="Q177" s="58"/>
      <c r="R177" s="58" t="s">
        <v>693</v>
      </c>
      <c r="S177" s="58" t="s">
        <v>694</v>
      </c>
      <c r="T177" s="58" t="s">
        <v>773</v>
      </c>
      <c r="U177" s="58" t="s">
        <v>679</v>
      </c>
      <c r="V177" s="58"/>
    </row>
    <row r="178" spans="1:22" x14ac:dyDescent="0.25">
      <c r="A178" s="43" t="s">
        <v>1284</v>
      </c>
      <c r="B178" s="43" t="str">
        <f>LEFT(GAAP02F[[#This Row],[Fund]],4)</f>
        <v>0217</v>
      </c>
      <c r="C178" s="58" t="s">
        <v>1285</v>
      </c>
      <c r="D178" s="58" t="s">
        <v>113</v>
      </c>
      <c r="E178" s="58" t="s">
        <v>681</v>
      </c>
      <c r="F178" s="58" t="s">
        <v>688</v>
      </c>
      <c r="G178" s="58" t="s">
        <v>689</v>
      </c>
      <c r="H178" s="58" t="s">
        <v>776</v>
      </c>
      <c r="I178" s="58" t="s">
        <v>683</v>
      </c>
      <c r="J178" s="58" t="s">
        <v>683</v>
      </c>
      <c r="K178" s="58" t="s">
        <v>691</v>
      </c>
      <c r="L178" s="58" t="s">
        <v>777</v>
      </c>
      <c r="M178" s="58"/>
      <c r="N178" s="58"/>
      <c r="O178" s="58"/>
      <c r="P178" s="58"/>
      <c r="Q178" s="58"/>
      <c r="R178" s="58" t="s">
        <v>698</v>
      </c>
      <c r="S178" s="58" t="s">
        <v>779</v>
      </c>
      <c r="T178" s="58" t="s">
        <v>731</v>
      </c>
      <c r="U178" s="58" t="s">
        <v>700</v>
      </c>
      <c r="V178" s="58"/>
    </row>
    <row r="179" spans="1:22" x14ac:dyDescent="0.25">
      <c r="A179" s="43" t="s">
        <v>1286</v>
      </c>
      <c r="B179" s="43" t="str">
        <f>LEFT(GAAP02F[[#This Row],[Fund]],4)</f>
        <v>0218</v>
      </c>
      <c r="C179" s="58" t="s">
        <v>1287</v>
      </c>
      <c r="D179" s="58" t="s">
        <v>113</v>
      </c>
      <c r="E179" s="58" t="s">
        <v>681</v>
      </c>
      <c r="F179" s="58" t="s">
        <v>688</v>
      </c>
      <c r="G179" s="58" t="s">
        <v>689</v>
      </c>
      <c r="H179" s="58" t="s">
        <v>690</v>
      </c>
      <c r="I179" s="58" t="s">
        <v>683</v>
      </c>
      <c r="J179" s="58" t="s">
        <v>683</v>
      </c>
      <c r="K179" s="58" t="s">
        <v>691</v>
      </c>
      <c r="L179" s="58" t="s">
        <v>743</v>
      </c>
      <c r="M179" s="58" t="s">
        <v>1288</v>
      </c>
      <c r="N179" s="58" t="s">
        <v>1289</v>
      </c>
      <c r="O179" s="58" t="s">
        <v>814</v>
      </c>
      <c r="P179" s="58"/>
      <c r="Q179" s="58"/>
      <c r="R179" s="58" t="s">
        <v>629</v>
      </c>
      <c r="S179" s="58" t="s">
        <v>744</v>
      </c>
      <c r="T179" s="58" t="s">
        <v>678</v>
      </c>
      <c r="U179" s="58" t="s">
        <v>679</v>
      </c>
      <c r="V179" s="58"/>
    </row>
    <row r="180" spans="1:22" x14ac:dyDescent="0.25">
      <c r="A180" s="43" t="s">
        <v>1290</v>
      </c>
      <c r="B180" s="43" t="str">
        <f>LEFT(GAAP02F[[#This Row],[Fund]],4)</f>
        <v>0219</v>
      </c>
      <c r="C180" s="58" t="s">
        <v>1291</v>
      </c>
      <c r="D180" s="58" t="s">
        <v>113</v>
      </c>
      <c r="E180" s="58" t="s">
        <v>681</v>
      </c>
      <c r="F180" s="58" t="s">
        <v>688</v>
      </c>
      <c r="G180" s="58" t="s">
        <v>681</v>
      </c>
      <c r="H180" s="58" t="s">
        <v>709</v>
      </c>
      <c r="I180" s="58" t="s">
        <v>683</v>
      </c>
      <c r="J180" s="58" t="s">
        <v>683</v>
      </c>
      <c r="K180" s="58" t="s">
        <v>691</v>
      </c>
      <c r="L180" s="58" t="s">
        <v>725</v>
      </c>
      <c r="M180" s="58" t="s">
        <v>1104</v>
      </c>
      <c r="N180" s="58" t="s">
        <v>1292</v>
      </c>
      <c r="O180" s="58" t="s">
        <v>1293</v>
      </c>
      <c r="P180" s="58" t="s">
        <v>942</v>
      </c>
      <c r="Q180" s="58" t="s">
        <v>113</v>
      </c>
      <c r="R180" s="58" t="s">
        <v>693</v>
      </c>
      <c r="S180" s="58" t="s">
        <v>726</v>
      </c>
      <c r="T180" s="58" t="s">
        <v>739</v>
      </c>
      <c r="U180" s="58" t="s">
        <v>679</v>
      </c>
      <c r="V180" s="58" t="s">
        <v>738</v>
      </c>
    </row>
    <row r="181" spans="1:22" x14ac:dyDescent="0.25">
      <c r="A181" s="43" t="s">
        <v>1294</v>
      </c>
      <c r="B181" s="43" t="str">
        <f>LEFT(GAAP02F[[#This Row],[Fund]],4)</f>
        <v>0220</v>
      </c>
      <c r="C181" s="58" t="s">
        <v>1295</v>
      </c>
      <c r="D181" s="58" t="s">
        <v>113</v>
      </c>
      <c r="E181" s="58" t="s">
        <v>681</v>
      </c>
      <c r="F181" s="58" t="s">
        <v>688</v>
      </c>
      <c r="G181" s="58" t="s">
        <v>689</v>
      </c>
      <c r="H181" s="58" t="s">
        <v>690</v>
      </c>
      <c r="I181" s="58" t="s">
        <v>683</v>
      </c>
      <c r="J181" s="58" t="s">
        <v>683</v>
      </c>
      <c r="K181" s="58" t="s">
        <v>691</v>
      </c>
      <c r="L181" s="58" t="s">
        <v>743</v>
      </c>
      <c r="M181" s="58" t="s">
        <v>1296</v>
      </c>
      <c r="N181" s="58" t="s">
        <v>1297</v>
      </c>
      <c r="O181" s="58" t="s">
        <v>1298</v>
      </c>
      <c r="P181" s="58" t="s">
        <v>901</v>
      </c>
      <c r="Q181" s="58" t="s">
        <v>1299</v>
      </c>
      <c r="R181" s="58" t="s">
        <v>629</v>
      </c>
      <c r="S181" s="58" t="s">
        <v>744</v>
      </c>
      <c r="T181" s="58" t="s">
        <v>678</v>
      </c>
      <c r="U181" s="58" t="s">
        <v>679</v>
      </c>
      <c r="V181" s="58" t="s">
        <v>738</v>
      </c>
    </row>
    <row r="182" spans="1:22" x14ac:dyDescent="0.25">
      <c r="A182" s="43" t="s">
        <v>1300</v>
      </c>
      <c r="B182" s="43" t="str">
        <f>LEFT(GAAP02F[[#This Row],[Fund]],4)</f>
        <v>0222</v>
      </c>
      <c r="C182" s="58" t="s">
        <v>1301</v>
      </c>
      <c r="D182" s="58" t="s">
        <v>113</v>
      </c>
      <c r="E182" s="58" t="s">
        <v>681</v>
      </c>
      <c r="F182" s="58" t="s">
        <v>688</v>
      </c>
      <c r="G182" s="58" t="s">
        <v>689</v>
      </c>
      <c r="H182" s="58" t="s">
        <v>690</v>
      </c>
      <c r="I182" s="58" t="s">
        <v>683</v>
      </c>
      <c r="J182" s="58" t="s">
        <v>683</v>
      </c>
      <c r="K182" s="58" t="s">
        <v>691</v>
      </c>
      <c r="L182" s="58" t="s">
        <v>743</v>
      </c>
      <c r="M182" s="58" t="s">
        <v>718</v>
      </c>
      <c r="N182" s="58" t="s">
        <v>1302</v>
      </c>
      <c r="O182" s="58" t="s">
        <v>1211</v>
      </c>
      <c r="P182" s="58"/>
      <c r="Q182" s="58"/>
      <c r="R182" s="58" t="s">
        <v>629</v>
      </c>
      <c r="S182" s="58" t="s">
        <v>744</v>
      </c>
      <c r="T182" s="58" t="s">
        <v>678</v>
      </c>
      <c r="U182" s="58" t="s">
        <v>679</v>
      </c>
      <c r="V182" s="58"/>
    </row>
    <row r="183" spans="1:22" x14ac:dyDescent="0.25">
      <c r="A183" s="43" t="s">
        <v>1303</v>
      </c>
      <c r="B183" s="43" t="str">
        <f>LEFT(GAAP02F[[#This Row],[Fund]],4)</f>
        <v>0223</v>
      </c>
      <c r="C183" s="58" t="s">
        <v>1304</v>
      </c>
      <c r="D183" s="58" t="s">
        <v>113</v>
      </c>
      <c r="E183" s="58" t="s">
        <v>681</v>
      </c>
      <c r="F183" s="58" t="s">
        <v>688</v>
      </c>
      <c r="G183" s="58" t="s">
        <v>689</v>
      </c>
      <c r="H183" s="58" t="s">
        <v>690</v>
      </c>
      <c r="I183" s="58" t="s">
        <v>683</v>
      </c>
      <c r="J183" s="58" t="s">
        <v>683</v>
      </c>
      <c r="K183" s="58" t="s">
        <v>691</v>
      </c>
      <c r="L183" s="58" t="s">
        <v>748</v>
      </c>
      <c r="M183" s="58" t="s">
        <v>718</v>
      </c>
      <c r="N183" s="58" t="s">
        <v>1302</v>
      </c>
      <c r="O183" s="58" t="s">
        <v>1211</v>
      </c>
      <c r="P183" s="58"/>
      <c r="Q183" s="58"/>
      <c r="R183" s="58" t="s">
        <v>698</v>
      </c>
      <c r="S183" s="58" t="s">
        <v>694</v>
      </c>
      <c r="T183" s="58" t="s">
        <v>706</v>
      </c>
      <c r="U183" s="58" t="s">
        <v>700</v>
      </c>
      <c r="V183" s="58"/>
    </row>
    <row r="184" spans="1:22" x14ac:dyDescent="0.25">
      <c r="A184" s="43" t="s">
        <v>1305</v>
      </c>
      <c r="B184" s="43" t="str">
        <f>LEFT(GAAP02F[[#This Row],[Fund]],4)</f>
        <v>0224</v>
      </c>
      <c r="C184" s="58" t="s">
        <v>1306</v>
      </c>
      <c r="D184" s="58" t="s">
        <v>113</v>
      </c>
      <c r="E184" s="58" t="s">
        <v>681</v>
      </c>
      <c r="F184" s="58" t="s">
        <v>688</v>
      </c>
      <c r="G184" s="58" t="s">
        <v>689</v>
      </c>
      <c r="H184" s="58" t="s">
        <v>690</v>
      </c>
      <c r="I184" s="58" t="s">
        <v>683</v>
      </c>
      <c r="J184" s="58" t="s">
        <v>683</v>
      </c>
      <c r="K184" s="58" t="s">
        <v>691</v>
      </c>
      <c r="L184" s="58" t="s">
        <v>743</v>
      </c>
      <c r="M184" s="58" t="s">
        <v>718</v>
      </c>
      <c r="N184" s="58" t="s">
        <v>1307</v>
      </c>
      <c r="O184" s="58" t="s">
        <v>1308</v>
      </c>
      <c r="P184" s="58"/>
      <c r="Q184" s="58"/>
      <c r="R184" s="58" t="s">
        <v>693</v>
      </c>
      <c r="S184" s="58" t="s">
        <v>765</v>
      </c>
      <c r="T184" s="58" t="s">
        <v>739</v>
      </c>
      <c r="U184" s="58" t="s">
        <v>679</v>
      </c>
      <c r="V184" s="58"/>
    </row>
    <row r="185" spans="1:22" x14ac:dyDescent="0.25">
      <c r="A185" s="43" t="s">
        <v>1309</v>
      </c>
      <c r="B185" s="43" t="str">
        <f>LEFT(GAAP02F[[#This Row],[Fund]],4)</f>
        <v>0225</v>
      </c>
      <c r="C185" s="58" t="s">
        <v>1310</v>
      </c>
      <c r="D185" s="58" t="s">
        <v>113</v>
      </c>
      <c r="E185" s="58" t="s">
        <v>681</v>
      </c>
      <c r="F185" s="58" t="s">
        <v>688</v>
      </c>
      <c r="G185" s="58" t="s">
        <v>681</v>
      </c>
      <c r="H185" s="58" t="s">
        <v>709</v>
      </c>
      <c r="I185" s="58" t="s">
        <v>683</v>
      </c>
      <c r="J185" s="58" t="s">
        <v>683</v>
      </c>
      <c r="K185" s="58" t="s">
        <v>691</v>
      </c>
      <c r="L185" s="58" t="s">
        <v>725</v>
      </c>
      <c r="M185" s="58" t="s">
        <v>718</v>
      </c>
      <c r="N185" s="58" t="s">
        <v>1311</v>
      </c>
      <c r="O185" s="58" t="s">
        <v>1312</v>
      </c>
      <c r="P185" s="58"/>
      <c r="Q185" s="58"/>
      <c r="R185" s="58" t="s">
        <v>698</v>
      </c>
      <c r="S185" s="58" t="s">
        <v>726</v>
      </c>
      <c r="T185" s="58" t="s">
        <v>712</v>
      </c>
      <c r="U185" s="58" t="s">
        <v>700</v>
      </c>
      <c r="V185" s="58"/>
    </row>
    <row r="186" spans="1:22" x14ac:dyDescent="0.25">
      <c r="A186" s="43" t="s">
        <v>1313</v>
      </c>
      <c r="B186" s="43" t="str">
        <f>LEFT(GAAP02F[[#This Row],[Fund]],4)</f>
        <v>0226</v>
      </c>
      <c r="C186" s="58" t="s">
        <v>1314</v>
      </c>
      <c r="D186" s="58" t="s">
        <v>113</v>
      </c>
      <c r="E186" s="58" t="s">
        <v>681</v>
      </c>
      <c r="F186" s="58" t="s">
        <v>688</v>
      </c>
      <c r="G186" s="58" t="s">
        <v>681</v>
      </c>
      <c r="H186" s="58" t="s">
        <v>709</v>
      </c>
      <c r="I186" s="58" t="s">
        <v>683</v>
      </c>
      <c r="J186" s="58" t="s">
        <v>683</v>
      </c>
      <c r="K186" s="58" t="s">
        <v>691</v>
      </c>
      <c r="L186" s="58" t="s">
        <v>725</v>
      </c>
      <c r="M186" s="58" t="s">
        <v>718</v>
      </c>
      <c r="N186" s="58" t="s">
        <v>1311</v>
      </c>
      <c r="O186" s="58" t="s">
        <v>1312</v>
      </c>
      <c r="P186" s="58"/>
      <c r="Q186" s="58"/>
      <c r="R186" s="58" t="s">
        <v>698</v>
      </c>
      <c r="S186" s="58" t="s">
        <v>726</v>
      </c>
      <c r="T186" s="58" t="s">
        <v>712</v>
      </c>
      <c r="U186" s="58" t="s">
        <v>700</v>
      </c>
      <c r="V186" s="58"/>
    </row>
    <row r="187" spans="1:22" x14ac:dyDescent="0.25">
      <c r="A187" s="43" t="s">
        <v>1315</v>
      </c>
      <c r="B187" s="43" t="str">
        <f>LEFT(GAAP02F[[#This Row],[Fund]],4)</f>
        <v>0227</v>
      </c>
      <c r="C187" s="58" t="s">
        <v>1316</v>
      </c>
      <c r="D187" s="58" t="s">
        <v>113</v>
      </c>
      <c r="E187" s="58" t="s">
        <v>681</v>
      </c>
      <c r="F187" s="58" t="s">
        <v>688</v>
      </c>
      <c r="G187" s="58" t="s">
        <v>681</v>
      </c>
      <c r="H187" s="58" t="s">
        <v>709</v>
      </c>
      <c r="I187" s="58" t="s">
        <v>683</v>
      </c>
      <c r="J187" s="58" t="s">
        <v>683</v>
      </c>
      <c r="K187" s="58" t="s">
        <v>691</v>
      </c>
      <c r="L187" s="58" t="s">
        <v>725</v>
      </c>
      <c r="M187" s="58" t="s">
        <v>1085</v>
      </c>
      <c r="N187" s="58" t="s">
        <v>1317</v>
      </c>
      <c r="O187" s="58" t="s">
        <v>1318</v>
      </c>
      <c r="P187" s="58" t="s">
        <v>1026</v>
      </c>
      <c r="Q187" s="58" t="s">
        <v>1027</v>
      </c>
      <c r="R187" s="58" t="s">
        <v>698</v>
      </c>
      <c r="S187" s="58" t="s">
        <v>726</v>
      </c>
      <c r="T187" s="58" t="s">
        <v>706</v>
      </c>
      <c r="U187" s="58" t="s">
        <v>700</v>
      </c>
      <c r="V187" s="58" t="s">
        <v>145</v>
      </c>
    </row>
    <row r="188" spans="1:22" x14ac:dyDescent="0.25">
      <c r="A188" s="43" t="s">
        <v>1319</v>
      </c>
      <c r="B188" s="43" t="str">
        <f>LEFT(GAAP02F[[#This Row],[Fund]],4)</f>
        <v>0228</v>
      </c>
      <c r="C188" s="58" t="s">
        <v>1320</v>
      </c>
      <c r="D188" s="58" t="s">
        <v>113</v>
      </c>
      <c r="E188" s="58" t="s">
        <v>681</v>
      </c>
      <c r="F188" s="58" t="s">
        <v>688</v>
      </c>
      <c r="G188" s="58" t="s">
        <v>689</v>
      </c>
      <c r="H188" s="58" t="s">
        <v>690</v>
      </c>
      <c r="I188" s="58" t="s">
        <v>683</v>
      </c>
      <c r="J188" s="58" t="s">
        <v>683</v>
      </c>
      <c r="K188" s="58" t="s">
        <v>691</v>
      </c>
      <c r="L188" s="58" t="s">
        <v>1321</v>
      </c>
      <c r="M188" s="58" t="s">
        <v>1322</v>
      </c>
      <c r="N188" s="58" t="s">
        <v>1323</v>
      </c>
      <c r="O188" s="58" t="s">
        <v>1324</v>
      </c>
      <c r="P188" s="58" t="s">
        <v>867</v>
      </c>
      <c r="Q188" s="58" t="s">
        <v>1026</v>
      </c>
      <c r="R188" s="58" t="s">
        <v>698</v>
      </c>
      <c r="S188" s="58" t="s">
        <v>694</v>
      </c>
      <c r="T188" s="58" t="s">
        <v>731</v>
      </c>
      <c r="U188" s="58" t="s">
        <v>700</v>
      </c>
      <c r="V188" s="58" t="s">
        <v>867</v>
      </c>
    </row>
    <row r="189" spans="1:22" x14ac:dyDescent="0.25">
      <c r="A189" s="43" t="s">
        <v>1325</v>
      </c>
      <c r="B189" s="43" t="str">
        <f>LEFT(GAAP02F[[#This Row],[Fund]],4)</f>
        <v>0229</v>
      </c>
      <c r="C189" s="58" t="s">
        <v>1326</v>
      </c>
      <c r="D189" s="58" t="s">
        <v>113</v>
      </c>
      <c r="E189" s="58" t="s">
        <v>681</v>
      </c>
      <c r="F189" s="58" t="s">
        <v>688</v>
      </c>
      <c r="G189" s="58" t="s">
        <v>689</v>
      </c>
      <c r="H189" s="58" t="s">
        <v>776</v>
      </c>
      <c r="I189" s="58" t="s">
        <v>683</v>
      </c>
      <c r="J189" s="58" t="s">
        <v>683</v>
      </c>
      <c r="K189" s="58" t="s">
        <v>691</v>
      </c>
      <c r="L189" s="58" t="s">
        <v>777</v>
      </c>
      <c r="M189" s="58"/>
      <c r="N189" s="58"/>
      <c r="O189" s="58"/>
      <c r="P189" s="58"/>
      <c r="Q189" s="58"/>
      <c r="R189" s="58" t="s">
        <v>629</v>
      </c>
      <c r="S189" s="58" t="s">
        <v>744</v>
      </c>
      <c r="T189" s="58" t="s">
        <v>678</v>
      </c>
      <c r="U189" s="58" t="s">
        <v>679</v>
      </c>
      <c r="V189" s="58"/>
    </row>
    <row r="190" spans="1:22" x14ac:dyDescent="0.25">
      <c r="A190" s="43" t="s">
        <v>1327</v>
      </c>
      <c r="B190" s="43" t="str">
        <f>LEFT(GAAP02F[[#This Row],[Fund]],4)</f>
        <v>0230</v>
      </c>
      <c r="C190" s="58" t="s">
        <v>1328</v>
      </c>
      <c r="D190" s="58" t="s">
        <v>113</v>
      </c>
      <c r="E190" s="58" t="s">
        <v>681</v>
      </c>
      <c r="F190" s="58" t="s">
        <v>797</v>
      </c>
      <c r="G190" s="58" t="s">
        <v>689</v>
      </c>
      <c r="H190" s="58" t="s">
        <v>683</v>
      </c>
      <c r="I190" s="58" t="s">
        <v>688</v>
      </c>
      <c r="J190" s="58" t="s">
        <v>703</v>
      </c>
      <c r="K190" s="58" t="s">
        <v>798</v>
      </c>
      <c r="L190" s="58" t="s">
        <v>1329</v>
      </c>
      <c r="M190" s="58" t="s">
        <v>683</v>
      </c>
      <c r="N190" s="58" t="s">
        <v>683</v>
      </c>
      <c r="O190" s="58" t="s">
        <v>860</v>
      </c>
      <c r="P190" s="58"/>
      <c r="Q190" s="58"/>
      <c r="R190" s="58" t="s">
        <v>698</v>
      </c>
      <c r="S190" s="58" t="s">
        <v>765</v>
      </c>
      <c r="T190" s="58" t="s">
        <v>706</v>
      </c>
      <c r="U190" s="58" t="s">
        <v>679</v>
      </c>
      <c r="V190" s="58"/>
    </row>
    <row r="191" spans="1:22" x14ac:dyDescent="0.25">
      <c r="A191" s="43" t="s">
        <v>1330</v>
      </c>
      <c r="B191" s="43" t="str">
        <f>LEFT(GAAP02F[[#This Row],[Fund]],4)</f>
        <v>0231</v>
      </c>
      <c r="C191" s="58" t="s">
        <v>1331</v>
      </c>
      <c r="D191" s="58" t="s">
        <v>113</v>
      </c>
      <c r="E191" s="58" t="s">
        <v>681</v>
      </c>
      <c r="F191" s="58" t="s">
        <v>688</v>
      </c>
      <c r="G191" s="58" t="s">
        <v>689</v>
      </c>
      <c r="H191" s="58" t="s">
        <v>703</v>
      </c>
      <c r="I191" s="58" t="s">
        <v>683</v>
      </c>
      <c r="J191" s="58" t="s">
        <v>683</v>
      </c>
      <c r="K191" s="58" t="s">
        <v>691</v>
      </c>
      <c r="L191" s="58" t="s">
        <v>704</v>
      </c>
      <c r="M191" s="58" t="s">
        <v>1332</v>
      </c>
      <c r="N191" s="58" t="s">
        <v>1333</v>
      </c>
      <c r="O191" s="58" t="s">
        <v>1334</v>
      </c>
      <c r="P191" s="58" t="s">
        <v>1026</v>
      </c>
      <c r="Q191" s="58" t="s">
        <v>1027</v>
      </c>
      <c r="R191" s="58" t="s">
        <v>698</v>
      </c>
      <c r="S191" s="58" t="s">
        <v>705</v>
      </c>
      <c r="T191" s="58" t="s">
        <v>706</v>
      </c>
      <c r="U191" s="58" t="s">
        <v>679</v>
      </c>
      <c r="V191" s="58" t="s">
        <v>145</v>
      </c>
    </row>
    <row r="192" spans="1:22" x14ac:dyDescent="0.25">
      <c r="A192" s="43" t="s">
        <v>1335</v>
      </c>
      <c r="B192" s="43" t="str">
        <f>LEFT(GAAP02F[[#This Row],[Fund]],4)</f>
        <v>0232</v>
      </c>
      <c r="C192" s="58" t="s">
        <v>1336</v>
      </c>
      <c r="D192" s="58" t="s">
        <v>113</v>
      </c>
      <c r="E192" s="58" t="s">
        <v>681</v>
      </c>
      <c r="F192" s="58" t="s">
        <v>688</v>
      </c>
      <c r="G192" s="58" t="s">
        <v>689</v>
      </c>
      <c r="H192" s="58" t="s">
        <v>703</v>
      </c>
      <c r="I192" s="58" t="s">
        <v>683</v>
      </c>
      <c r="J192" s="58" t="s">
        <v>683</v>
      </c>
      <c r="K192" s="58" t="s">
        <v>691</v>
      </c>
      <c r="L192" s="58" t="s">
        <v>704</v>
      </c>
      <c r="M192" s="58" t="s">
        <v>1332</v>
      </c>
      <c r="N192" s="58" t="s">
        <v>1333</v>
      </c>
      <c r="O192" s="58" t="s">
        <v>1334</v>
      </c>
      <c r="P192" s="58" t="s">
        <v>1026</v>
      </c>
      <c r="Q192" s="58" t="s">
        <v>1027</v>
      </c>
      <c r="R192" s="58" t="s">
        <v>698</v>
      </c>
      <c r="S192" s="58" t="s">
        <v>705</v>
      </c>
      <c r="T192" s="58" t="s">
        <v>706</v>
      </c>
      <c r="U192" s="58" t="s">
        <v>679</v>
      </c>
      <c r="V192" s="58" t="s">
        <v>145</v>
      </c>
    </row>
    <row r="193" spans="1:22" x14ac:dyDescent="0.25">
      <c r="A193" s="43" t="s">
        <v>1337</v>
      </c>
      <c r="B193" s="43" t="str">
        <f>LEFT(GAAP02F[[#This Row],[Fund]],4)</f>
        <v>0233</v>
      </c>
      <c r="C193" s="58" t="s">
        <v>1338</v>
      </c>
      <c r="D193" s="58" t="s">
        <v>113</v>
      </c>
      <c r="E193" s="58" t="s">
        <v>681</v>
      </c>
      <c r="F193" s="58" t="s">
        <v>688</v>
      </c>
      <c r="G193" s="58" t="s">
        <v>689</v>
      </c>
      <c r="H193" s="58" t="s">
        <v>703</v>
      </c>
      <c r="I193" s="58" t="s">
        <v>683</v>
      </c>
      <c r="J193" s="58" t="s">
        <v>683</v>
      </c>
      <c r="K193" s="58" t="s">
        <v>691</v>
      </c>
      <c r="L193" s="58" t="s">
        <v>704</v>
      </c>
      <c r="M193" s="58" t="s">
        <v>1332</v>
      </c>
      <c r="N193" s="58" t="s">
        <v>1333</v>
      </c>
      <c r="O193" s="58" t="s">
        <v>1334</v>
      </c>
      <c r="P193" s="58" t="s">
        <v>1026</v>
      </c>
      <c r="Q193" s="58" t="s">
        <v>1027</v>
      </c>
      <c r="R193" s="58" t="s">
        <v>698</v>
      </c>
      <c r="S193" s="58" t="s">
        <v>705</v>
      </c>
      <c r="T193" s="58" t="s">
        <v>706</v>
      </c>
      <c r="U193" s="58" t="s">
        <v>679</v>
      </c>
      <c r="V193" s="58" t="s">
        <v>145</v>
      </c>
    </row>
    <row r="194" spans="1:22" x14ac:dyDescent="0.25">
      <c r="A194" s="43" t="s">
        <v>1339</v>
      </c>
      <c r="B194" s="43" t="str">
        <f>LEFT(GAAP02F[[#This Row],[Fund]],4)</f>
        <v>0234</v>
      </c>
      <c r="C194" s="58" t="s">
        <v>1340</v>
      </c>
      <c r="D194" s="58" t="s">
        <v>113</v>
      </c>
      <c r="E194" s="58" t="s">
        <v>681</v>
      </c>
      <c r="F194" s="58" t="s">
        <v>688</v>
      </c>
      <c r="G194" s="58" t="s">
        <v>689</v>
      </c>
      <c r="H194" s="58" t="s">
        <v>703</v>
      </c>
      <c r="I194" s="58" t="s">
        <v>683</v>
      </c>
      <c r="J194" s="58" t="s">
        <v>683</v>
      </c>
      <c r="K194" s="58" t="s">
        <v>691</v>
      </c>
      <c r="L194" s="58" t="s">
        <v>704</v>
      </c>
      <c r="M194" s="58" t="s">
        <v>1332</v>
      </c>
      <c r="N194" s="58" t="s">
        <v>1333</v>
      </c>
      <c r="O194" s="58" t="s">
        <v>1334</v>
      </c>
      <c r="P194" s="58" t="s">
        <v>1026</v>
      </c>
      <c r="Q194" s="58" t="s">
        <v>1027</v>
      </c>
      <c r="R194" s="58" t="s">
        <v>698</v>
      </c>
      <c r="S194" s="58" t="s">
        <v>705</v>
      </c>
      <c r="T194" s="58" t="s">
        <v>706</v>
      </c>
      <c r="U194" s="58" t="s">
        <v>679</v>
      </c>
      <c r="V194" s="58" t="s">
        <v>145</v>
      </c>
    </row>
    <row r="195" spans="1:22" x14ac:dyDescent="0.25">
      <c r="A195" s="43" t="s">
        <v>1341</v>
      </c>
      <c r="B195" s="43" t="str">
        <f>LEFT(GAAP02F[[#This Row],[Fund]],4)</f>
        <v>0235</v>
      </c>
      <c r="C195" s="58" t="s">
        <v>34</v>
      </c>
      <c r="D195" s="58" t="s">
        <v>113</v>
      </c>
      <c r="E195" s="58" t="s">
        <v>681</v>
      </c>
      <c r="F195" s="58" t="s">
        <v>688</v>
      </c>
      <c r="G195" s="58" t="s">
        <v>689</v>
      </c>
      <c r="H195" s="58" t="s">
        <v>703</v>
      </c>
      <c r="I195" s="58" t="s">
        <v>683</v>
      </c>
      <c r="J195" s="58" t="s">
        <v>683</v>
      </c>
      <c r="K195" s="58" t="s">
        <v>691</v>
      </c>
      <c r="L195" s="58" t="s">
        <v>704</v>
      </c>
      <c r="M195" s="58" t="s">
        <v>1332</v>
      </c>
      <c r="N195" s="58" t="s">
        <v>1333</v>
      </c>
      <c r="O195" s="58" t="s">
        <v>1334</v>
      </c>
      <c r="P195" s="58" t="s">
        <v>1026</v>
      </c>
      <c r="Q195" s="58" t="s">
        <v>1027</v>
      </c>
      <c r="R195" s="58" t="s">
        <v>698</v>
      </c>
      <c r="S195" s="58" t="s">
        <v>705</v>
      </c>
      <c r="T195" s="58" t="s">
        <v>706</v>
      </c>
      <c r="U195" s="58" t="s">
        <v>679</v>
      </c>
      <c r="V195" s="58" t="s">
        <v>145</v>
      </c>
    </row>
    <row r="196" spans="1:22" x14ac:dyDescent="0.25">
      <c r="A196" s="43" t="s">
        <v>1342</v>
      </c>
      <c r="B196" s="43" t="str">
        <f>LEFT(GAAP02F[[#This Row],[Fund]],4)</f>
        <v>0236</v>
      </c>
      <c r="C196" s="58" t="s">
        <v>1343</v>
      </c>
      <c r="D196" s="58" t="s">
        <v>113</v>
      </c>
      <c r="E196" s="58" t="s">
        <v>681</v>
      </c>
      <c r="F196" s="58" t="s">
        <v>688</v>
      </c>
      <c r="G196" s="58" t="s">
        <v>689</v>
      </c>
      <c r="H196" s="58" t="s">
        <v>703</v>
      </c>
      <c r="I196" s="58" t="s">
        <v>683</v>
      </c>
      <c r="J196" s="58" t="s">
        <v>683</v>
      </c>
      <c r="K196" s="58" t="s">
        <v>691</v>
      </c>
      <c r="L196" s="58" t="s">
        <v>704</v>
      </c>
      <c r="M196" s="58" t="s">
        <v>1332</v>
      </c>
      <c r="N196" s="58" t="s">
        <v>1333</v>
      </c>
      <c r="O196" s="58" t="s">
        <v>1334</v>
      </c>
      <c r="P196" s="58" t="s">
        <v>1026</v>
      </c>
      <c r="Q196" s="58" t="s">
        <v>1027</v>
      </c>
      <c r="R196" s="58" t="s">
        <v>698</v>
      </c>
      <c r="S196" s="58" t="s">
        <v>705</v>
      </c>
      <c r="T196" s="58" t="s">
        <v>706</v>
      </c>
      <c r="U196" s="58" t="s">
        <v>679</v>
      </c>
      <c r="V196" s="58" t="s">
        <v>145</v>
      </c>
    </row>
    <row r="197" spans="1:22" x14ac:dyDescent="0.25">
      <c r="A197" s="43" t="s">
        <v>1344</v>
      </c>
      <c r="B197" s="43" t="str">
        <f>LEFT(GAAP02F[[#This Row],[Fund]],4)</f>
        <v>0238</v>
      </c>
      <c r="C197" s="58" t="s">
        <v>1345</v>
      </c>
      <c r="D197" s="58" t="s">
        <v>113</v>
      </c>
      <c r="E197" s="58" t="s">
        <v>681</v>
      </c>
      <c r="F197" s="58" t="s">
        <v>688</v>
      </c>
      <c r="G197" s="58" t="s">
        <v>689</v>
      </c>
      <c r="H197" s="58" t="s">
        <v>690</v>
      </c>
      <c r="I197" s="58" t="s">
        <v>683</v>
      </c>
      <c r="J197" s="58" t="s">
        <v>683</v>
      </c>
      <c r="K197" s="58" t="s">
        <v>691</v>
      </c>
      <c r="L197" s="58" t="s">
        <v>692</v>
      </c>
      <c r="M197" s="58" t="s">
        <v>1202</v>
      </c>
      <c r="N197" s="58" t="s">
        <v>1203</v>
      </c>
      <c r="O197" s="58" t="s">
        <v>814</v>
      </c>
      <c r="P197" s="58"/>
      <c r="Q197" s="58"/>
      <c r="R197" s="58" t="s">
        <v>698</v>
      </c>
      <c r="S197" s="58" t="s">
        <v>694</v>
      </c>
      <c r="T197" s="58" t="s">
        <v>731</v>
      </c>
      <c r="U197" s="58" t="s">
        <v>700</v>
      </c>
      <c r="V197" s="58"/>
    </row>
    <row r="198" spans="1:22" x14ac:dyDescent="0.25">
      <c r="A198" s="43" t="s">
        <v>1346</v>
      </c>
      <c r="B198" s="43" t="str">
        <f>LEFT(GAAP02F[[#This Row],[Fund]],4)</f>
        <v>0239</v>
      </c>
      <c r="C198" s="58" t="s">
        <v>1347</v>
      </c>
      <c r="D198" s="58" t="s">
        <v>113</v>
      </c>
      <c r="E198" s="58" t="s">
        <v>681</v>
      </c>
      <c r="F198" s="58" t="s">
        <v>688</v>
      </c>
      <c r="G198" s="58" t="s">
        <v>689</v>
      </c>
      <c r="H198" s="58" t="s">
        <v>776</v>
      </c>
      <c r="I198" s="58" t="s">
        <v>683</v>
      </c>
      <c r="J198" s="58" t="s">
        <v>683</v>
      </c>
      <c r="K198" s="58" t="s">
        <v>691</v>
      </c>
      <c r="L198" s="58" t="s">
        <v>777</v>
      </c>
      <c r="M198" s="58" t="s">
        <v>718</v>
      </c>
      <c r="N198" s="58" t="s">
        <v>950</v>
      </c>
      <c r="O198" s="58" t="s">
        <v>1348</v>
      </c>
      <c r="P198" s="58"/>
      <c r="Q198" s="58"/>
      <c r="R198" s="58" t="s">
        <v>698</v>
      </c>
      <c r="S198" s="58" t="s">
        <v>779</v>
      </c>
      <c r="T198" s="58" t="s">
        <v>699</v>
      </c>
      <c r="U198" s="58" t="s">
        <v>700</v>
      </c>
      <c r="V198" s="58"/>
    </row>
    <row r="199" spans="1:22" x14ac:dyDescent="0.25">
      <c r="A199" s="43" t="s">
        <v>1349</v>
      </c>
      <c r="B199" s="43" t="str">
        <f>LEFT(GAAP02F[[#This Row],[Fund]],4)</f>
        <v>0240</v>
      </c>
      <c r="C199" s="58" t="s">
        <v>1350</v>
      </c>
      <c r="D199" s="58" t="s">
        <v>113</v>
      </c>
      <c r="E199" s="58" t="s">
        <v>681</v>
      </c>
      <c r="F199" s="58" t="s">
        <v>688</v>
      </c>
      <c r="G199" s="58" t="s">
        <v>689</v>
      </c>
      <c r="H199" s="58" t="s">
        <v>690</v>
      </c>
      <c r="I199" s="58" t="s">
        <v>683</v>
      </c>
      <c r="J199" s="58" t="s">
        <v>683</v>
      </c>
      <c r="K199" s="58" t="s">
        <v>691</v>
      </c>
      <c r="L199" s="58" t="s">
        <v>1351</v>
      </c>
      <c r="M199" s="58"/>
      <c r="N199" s="58"/>
      <c r="O199" s="58"/>
      <c r="P199" s="58"/>
      <c r="Q199" s="58"/>
      <c r="R199" s="58" t="s">
        <v>698</v>
      </c>
      <c r="S199" s="58" t="s">
        <v>1011</v>
      </c>
      <c r="T199" s="58" t="s">
        <v>699</v>
      </c>
      <c r="U199" s="58" t="s">
        <v>700</v>
      </c>
      <c r="V199" s="58"/>
    </row>
    <row r="200" spans="1:22" x14ac:dyDescent="0.25">
      <c r="A200" s="43" t="s">
        <v>1352</v>
      </c>
      <c r="B200" s="43" t="str">
        <f>LEFT(GAAP02F[[#This Row],[Fund]],4)</f>
        <v>0241</v>
      </c>
      <c r="C200" s="58" t="s">
        <v>1353</v>
      </c>
      <c r="D200" s="58" t="s">
        <v>113</v>
      </c>
      <c r="E200" s="58" t="s">
        <v>681</v>
      </c>
      <c r="F200" s="58" t="s">
        <v>688</v>
      </c>
      <c r="G200" s="58" t="s">
        <v>689</v>
      </c>
      <c r="H200" s="58" t="s">
        <v>690</v>
      </c>
      <c r="I200" s="58" t="s">
        <v>683</v>
      </c>
      <c r="J200" s="58" t="s">
        <v>683</v>
      </c>
      <c r="K200" s="58" t="s">
        <v>691</v>
      </c>
      <c r="L200" s="58" t="s">
        <v>1171</v>
      </c>
      <c r="M200" s="58" t="s">
        <v>1108</v>
      </c>
      <c r="N200" s="58" t="s">
        <v>1354</v>
      </c>
      <c r="O200" s="58" t="s">
        <v>1355</v>
      </c>
      <c r="P200" s="58" t="s">
        <v>1096</v>
      </c>
      <c r="Q200" s="58" t="s">
        <v>679</v>
      </c>
      <c r="R200" s="58" t="s">
        <v>698</v>
      </c>
      <c r="S200" s="58" t="s">
        <v>694</v>
      </c>
      <c r="T200" s="58" t="s">
        <v>731</v>
      </c>
      <c r="U200" s="58" t="s">
        <v>629</v>
      </c>
      <c r="V200" s="58" t="s">
        <v>1299</v>
      </c>
    </row>
    <row r="201" spans="1:22" x14ac:dyDescent="0.25">
      <c r="A201" s="43" t="s">
        <v>1356</v>
      </c>
      <c r="B201" s="43" t="str">
        <f>LEFT(GAAP02F[[#This Row],[Fund]],4)</f>
        <v>0242</v>
      </c>
      <c r="C201" s="58" t="s">
        <v>1357</v>
      </c>
      <c r="D201" s="58" t="s">
        <v>113</v>
      </c>
      <c r="E201" s="58" t="s">
        <v>681</v>
      </c>
      <c r="F201" s="58" t="s">
        <v>797</v>
      </c>
      <c r="G201" s="58" t="s">
        <v>681</v>
      </c>
      <c r="H201" s="58" t="s">
        <v>683</v>
      </c>
      <c r="I201" s="58" t="s">
        <v>682</v>
      </c>
      <c r="J201" s="58" t="s">
        <v>682</v>
      </c>
      <c r="K201" s="58" t="s">
        <v>798</v>
      </c>
      <c r="L201" s="58" t="s">
        <v>15</v>
      </c>
      <c r="M201" s="58" t="s">
        <v>683</v>
      </c>
      <c r="N201" s="58" t="s">
        <v>683</v>
      </c>
      <c r="O201" s="58" t="s">
        <v>860</v>
      </c>
      <c r="P201" s="58"/>
      <c r="Q201" s="58"/>
      <c r="R201" s="58" t="s">
        <v>698</v>
      </c>
      <c r="S201" s="58" t="s">
        <v>800</v>
      </c>
      <c r="T201" s="58" t="s">
        <v>699</v>
      </c>
      <c r="U201" s="58" t="s">
        <v>679</v>
      </c>
      <c r="V201" s="58"/>
    </row>
    <row r="202" spans="1:22" x14ac:dyDescent="0.25">
      <c r="A202" s="43" t="s">
        <v>1358</v>
      </c>
      <c r="B202" s="43" t="str">
        <f>LEFT(GAAP02F[[#This Row],[Fund]],4)</f>
        <v>0243</v>
      </c>
      <c r="C202" s="58" t="s">
        <v>1359</v>
      </c>
      <c r="D202" s="58" t="s">
        <v>113</v>
      </c>
      <c r="E202" s="58" t="s">
        <v>681</v>
      </c>
      <c r="F202" s="58" t="s">
        <v>688</v>
      </c>
      <c r="G202" s="58" t="s">
        <v>689</v>
      </c>
      <c r="H202" s="58" t="s">
        <v>776</v>
      </c>
      <c r="I202" s="58" t="s">
        <v>683</v>
      </c>
      <c r="J202" s="58" t="s">
        <v>683</v>
      </c>
      <c r="K202" s="58" t="s">
        <v>691</v>
      </c>
      <c r="L202" s="58" t="s">
        <v>777</v>
      </c>
      <c r="M202" s="58"/>
      <c r="N202" s="58"/>
      <c r="O202" s="58"/>
      <c r="P202" s="58"/>
      <c r="Q202" s="58"/>
      <c r="R202" s="58" t="s">
        <v>693</v>
      </c>
      <c r="S202" s="58" t="s">
        <v>1042</v>
      </c>
      <c r="T202" s="58" t="s">
        <v>773</v>
      </c>
      <c r="U202" s="58" t="s">
        <v>679</v>
      </c>
      <c r="V202" s="58"/>
    </row>
    <row r="203" spans="1:22" x14ac:dyDescent="0.25">
      <c r="A203" s="43" t="s">
        <v>1360</v>
      </c>
      <c r="B203" s="43" t="str">
        <f>LEFT(GAAP02F[[#This Row],[Fund]],4)</f>
        <v>0244</v>
      </c>
      <c r="C203" s="58" t="s">
        <v>1361</v>
      </c>
      <c r="D203" s="58" t="s">
        <v>113</v>
      </c>
      <c r="E203" s="58" t="s">
        <v>681</v>
      </c>
      <c r="F203" s="58" t="s">
        <v>688</v>
      </c>
      <c r="G203" s="58" t="s">
        <v>681</v>
      </c>
      <c r="H203" s="58" t="s">
        <v>709</v>
      </c>
      <c r="I203" s="58" t="s">
        <v>683</v>
      </c>
      <c r="J203" s="58" t="s">
        <v>683</v>
      </c>
      <c r="K203" s="58" t="s">
        <v>691</v>
      </c>
      <c r="L203" s="58" t="s">
        <v>725</v>
      </c>
      <c r="M203" s="58" t="s">
        <v>718</v>
      </c>
      <c r="N203" s="58" t="s">
        <v>1362</v>
      </c>
      <c r="O203" s="58" t="s">
        <v>1211</v>
      </c>
      <c r="P203" s="58"/>
      <c r="Q203" s="58"/>
      <c r="R203" s="58" t="s">
        <v>693</v>
      </c>
      <c r="S203" s="58" t="s">
        <v>726</v>
      </c>
      <c r="T203" s="58" t="s">
        <v>739</v>
      </c>
      <c r="U203" s="58" t="s">
        <v>629</v>
      </c>
      <c r="V203" s="58"/>
    </row>
    <row r="204" spans="1:22" x14ac:dyDescent="0.25">
      <c r="A204" s="43" t="s">
        <v>1363</v>
      </c>
      <c r="B204" s="43" t="str">
        <f>LEFT(GAAP02F[[#This Row],[Fund]],4)</f>
        <v>0245</v>
      </c>
      <c r="C204" s="58" t="s">
        <v>1364</v>
      </c>
      <c r="D204" s="58" t="s">
        <v>113</v>
      </c>
      <c r="E204" s="58" t="s">
        <v>681</v>
      </c>
      <c r="F204" s="58" t="s">
        <v>688</v>
      </c>
      <c r="G204" s="58" t="s">
        <v>689</v>
      </c>
      <c r="H204" s="58" t="s">
        <v>690</v>
      </c>
      <c r="I204" s="58" t="s">
        <v>683</v>
      </c>
      <c r="J204" s="58" t="s">
        <v>683</v>
      </c>
      <c r="K204" s="58" t="s">
        <v>691</v>
      </c>
      <c r="L204" s="58" t="s">
        <v>1365</v>
      </c>
      <c r="M204" s="58"/>
      <c r="N204" s="58"/>
      <c r="O204" s="58"/>
      <c r="P204" s="58"/>
      <c r="Q204" s="58"/>
      <c r="R204" s="58" t="s">
        <v>698</v>
      </c>
      <c r="S204" s="58" t="s">
        <v>1011</v>
      </c>
      <c r="T204" s="58" t="s">
        <v>699</v>
      </c>
      <c r="U204" s="58" t="s">
        <v>700</v>
      </c>
      <c r="V204" s="58"/>
    </row>
    <row r="205" spans="1:22" x14ac:dyDescent="0.25">
      <c r="A205" s="43" t="s">
        <v>1366</v>
      </c>
      <c r="B205" s="43" t="str">
        <f>LEFT(GAAP02F[[#This Row],[Fund]],4)</f>
        <v>0246</v>
      </c>
      <c r="C205" s="58" t="s">
        <v>1367</v>
      </c>
      <c r="D205" s="58" t="s">
        <v>747</v>
      </c>
      <c r="E205" s="58" t="s">
        <v>681</v>
      </c>
      <c r="F205" s="58" t="s">
        <v>787</v>
      </c>
      <c r="G205" s="58" t="s">
        <v>689</v>
      </c>
      <c r="H205" s="58" t="s">
        <v>788</v>
      </c>
      <c r="I205" s="58" t="s">
        <v>683</v>
      </c>
      <c r="J205" s="58" t="s">
        <v>683</v>
      </c>
      <c r="K205" s="58" t="s">
        <v>789</v>
      </c>
      <c r="L205" s="58" t="s">
        <v>790</v>
      </c>
      <c r="M205" s="58" t="s">
        <v>791</v>
      </c>
      <c r="N205" s="58" t="s">
        <v>792</v>
      </c>
      <c r="O205" s="58" t="s">
        <v>793</v>
      </c>
      <c r="P205" s="58" t="s">
        <v>679</v>
      </c>
      <c r="Q205" s="58" t="s">
        <v>750</v>
      </c>
      <c r="R205" s="58" t="s">
        <v>629</v>
      </c>
      <c r="S205" s="58" t="s">
        <v>744</v>
      </c>
      <c r="T205" s="58" t="s">
        <v>678</v>
      </c>
      <c r="U205" s="58" t="s">
        <v>679</v>
      </c>
      <c r="V205" s="58"/>
    </row>
    <row r="206" spans="1:22" x14ac:dyDescent="0.25">
      <c r="A206" s="43" t="s">
        <v>1368</v>
      </c>
      <c r="B206" s="43" t="str">
        <f>LEFT(GAAP02F[[#This Row],[Fund]],4)</f>
        <v>0247</v>
      </c>
      <c r="C206" s="58" t="s">
        <v>1369</v>
      </c>
      <c r="D206" s="58" t="s">
        <v>113</v>
      </c>
      <c r="E206" s="58" t="s">
        <v>681</v>
      </c>
      <c r="F206" s="58" t="s">
        <v>688</v>
      </c>
      <c r="G206" s="58" t="s">
        <v>689</v>
      </c>
      <c r="H206" s="58" t="s">
        <v>776</v>
      </c>
      <c r="I206" s="58" t="s">
        <v>683</v>
      </c>
      <c r="J206" s="58" t="s">
        <v>683</v>
      </c>
      <c r="K206" s="58" t="s">
        <v>691</v>
      </c>
      <c r="L206" s="58" t="s">
        <v>777</v>
      </c>
      <c r="M206" s="58" t="s">
        <v>683</v>
      </c>
      <c r="N206" s="58" t="s">
        <v>683</v>
      </c>
      <c r="O206" s="58" t="s">
        <v>678</v>
      </c>
      <c r="P206" s="58" t="s">
        <v>679</v>
      </c>
      <c r="Q206" s="58" t="s">
        <v>679</v>
      </c>
      <c r="R206" s="58" t="s">
        <v>698</v>
      </c>
      <c r="S206" s="58" t="s">
        <v>1370</v>
      </c>
      <c r="T206" s="58" t="s">
        <v>706</v>
      </c>
      <c r="U206" s="58" t="s">
        <v>679</v>
      </c>
      <c r="V206" s="58"/>
    </row>
    <row r="207" spans="1:22" x14ac:dyDescent="0.25">
      <c r="A207" s="43" t="s">
        <v>1371</v>
      </c>
      <c r="B207" s="43" t="str">
        <f>LEFT(GAAP02F[[#This Row],[Fund]],4)</f>
        <v>0255</v>
      </c>
      <c r="C207" s="58" t="s">
        <v>1372</v>
      </c>
      <c r="D207" s="58" t="s">
        <v>113</v>
      </c>
      <c r="E207" s="58" t="s">
        <v>681</v>
      </c>
      <c r="F207" s="58" t="s">
        <v>688</v>
      </c>
      <c r="G207" s="58" t="s">
        <v>689</v>
      </c>
      <c r="H207" s="58" t="s">
        <v>690</v>
      </c>
      <c r="I207" s="58" t="s">
        <v>683</v>
      </c>
      <c r="J207" s="58" t="s">
        <v>683</v>
      </c>
      <c r="K207" s="58" t="s">
        <v>691</v>
      </c>
      <c r="L207" s="58" t="s">
        <v>1161</v>
      </c>
      <c r="M207" s="58" t="s">
        <v>718</v>
      </c>
      <c r="N207" s="58" t="s">
        <v>1373</v>
      </c>
      <c r="O207" s="58" t="s">
        <v>720</v>
      </c>
      <c r="P207" s="58"/>
      <c r="Q207" s="58"/>
      <c r="R207" s="58" t="s">
        <v>693</v>
      </c>
      <c r="S207" s="58" t="s">
        <v>694</v>
      </c>
      <c r="T207" s="58" t="s">
        <v>766</v>
      </c>
      <c r="U207" s="58" t="s">
        <v>679</v>
      </c>
      <c r="V207" s="58"/>
    </row>
    <row r="208" spans="1:22" x14ac:dyDescent="0.25">
      <c r="A208" s="43" t="s">
        <v>1374</v>
      </c>
      <c r="B208" s="43" t="str">
        <f>LEFT(GAAP02F[[#This Row],[Fund]],4)</f>
        <v>0256</v>
      </c>
      <c r="C208" s="58" t="s">
        <v>1375</v>
      </c>
      <c r="D208" s="58" t="s">
        <v>113</v>
      </c>
      <c r="E208" s="58" t="s">
        <v>681</v>
      </c>
      <c r="F208" s="58" t="s">
        <v>688</v>
      </c>
      <c r="G208" s="58" t="s">
        <v>689</v>
      </c>
      <c r="H208" s="58" t="s">
        <v>690</v>
      </c>
      <c r="I208" s="58" t="s">
        <v>683</v>
      </c>
      <c r="J208" s="58" t="s">
        <v>683</v>
      </c>
      <c r="K208" s="58" t="s">
        <v>691</v>
      </c>
      <c r="L208" s="58" t="s">
        <v>1004</v>
      </c>
      <c r="M208" s="58" t="s">
        <v>718</v>
      </c>
      <c r="N208" s="58" t="s">
        <v>1376</v>
      </c>
      <c r="O208" s="58" t="s">
        <v>720</v>
      </c>
      <c r="P208" s="58"/>
      <c r="Q208" s="58"/>
      <c r="R208" s="58" t="s">
        <v>698</v>
      </c>
      <c r="S208" s="58" t="s">
        <v>730</v>
      </c>
      <c r="T208" s="58" t="s">
        <v>731</v>
      </c>
      <c r="U208" s="58" t="s">
        <v>700</v>
      </c>
      <c r="V208" s="58"/>
    </row>
    <row r="209" spans="1:22" x14ac:dyDescent="0.25">
      <c r="A209" s="43" t="s">
        <v>1377</v>
      </c>
      <c r="B209" s="43" t="str">
        <f>LEFT(GAAP02F[[#This Row],[Fund]],4)</f>
        <v>0257</v>
      </c>
      <c r="C209" s="58" t="s">
        <v>1378</v>
      </c>
      <c r="D209" s="58" t="s">
        <v>113</v>
      </c>
      <c r="E209" s="58" t="s">
        <v>681</v>
      </c>
      <c r="F209" s="58" t="s">
        <v>682</v>
      </c>
      <c r="G209" s="58" t="s">
        <v>681</v>
      </c>
      <c r="H209" s="58" t="s">
        <v>682</v>
      </c>
      <c r="I209" s="58" t="s">
        <v>683</v>
      </c>
      <c r="J209" s="58" t="s">
        <v>683</v>
      </c>
      <c r="K209" s="58" t="s">
        <v>15</v>
      </c>
      <c r="L209" s="58" t="s">
        <v>15</v>
      </c>
      <c r="M209" s="58" t="s">
        <v>718</v>
      </c>
      <c r="N209" s="58" t="s">
        <v>778</v>
      </c>
      <c r="O209" s="58" t="s">
        <v>1095</v>
      </c>
      <c r="P209" s="58"/>
      <c r="Q209" s="58"/>
      <c r="R209" s="58" t="s">
        <v>693</v>
      </c>
      <c r="S209" s="58" t="s">
        <v>1071</v>
      </c>
      <c r="T209" s="58" t="s">
        <v>766</v>
      </c>
      <c r="U209" s="58" t="s">
        <v>679</v>
      </c>
      <c r="V209" s="58"/>
    </row>
    <row r="210" spans="1:22" x14ac:dyDescent="0.25">
      <c r="A210" s="43" t="s">
        <v>1379</v>
      </c>
      <c r="B210" s="43" t="str">
        <f>LEFT(GAAP02F[[#This Row],[Fund]],4)</f>
        <v>0258</v>
      </c>
      <c r="C210" s="58" t="s">
        <v>1380</v>
      </c>
      <c r="D210" s="58" t="s">
        <v>113</v>
      </c>
      <c r="E210" s="58" t="s">
        <v>681</v>
      </c>
      <c r="F210" s="58" t="s">
        <v>688</v>
      </c>
      <c r="G210" s="58" t="s">
        <v>689</v>
      </c>
      <c r="H210" s="58" t="s">
        <v>690</v>
      </c>
      <c r="I210" s="58" t="s">
        <v>683</v>
      </c>
      <c r="J210" s="58" t="s">
        <v>683</v>
      </c>
      <c r="K210" s="58" t="s">
        <v>691</v>
      </c>
      <c r="L210" s="58" t="s">
        <v>743</v>
      </c>
      <c r="M210" s="58" t="s">
        <v>1131</v>
      </c>
      <c r="N210" s="58" t="s">
        <v>1381</v>
      </c>
      <c r="O210" s="58" t="s">
        <v>814</v>
      </c>
      <c r="P210" s="58"/>
      <c r="Q210" s="58"/>
      <c r="R210" s="58" t="s">
        <v>629</v>
      </c>
      <c r="S210" s="58" t="s">
        <v>744</v>
      </c>
      <c r="T210" s="58" t="s">
        <v>678</v>
      </c>
      <c r="U210" s="58" t="s">
        <v>679</v>
      </c>
      <c r="V210" s="58"/>
    </row>
    <row r="211" spans="1:22" x14ac:dyDescent="0.25">
      <c r="A211" s="43" t="s">
        <v>1382</v>
      </c>
      <c r="B211" s="43" t="str">
        <f>LEFT(GAAP02F[[#This Row],[Fund]],4)</f>
        <v>0259</v>
      </c>
      <c r="C211" s="58" t="s">
        <v>1383</v>
      </c>
      <c r="D211" s="58" t="s">
        <v>747</v>
      </c>
      <c r="E211" s="58" t="s">
        <v>992</v>
      </c>
      <c r="F211" s="58" t="s">
        <v>1384</v>
      </c>
      <c r="G211" s="58" t="s">
        <v>689</v>
      </c>
      <c r="H211" s="58" t="s">
        <v>1385</v>
      </c>
      <c r="I211" s="58" t="s">
        <v>683</v>
      </c>
      <c r="J211" s="58" t="s">
        <v>683</v>
      </c>
      <c r="K211" s="58" t="s">
        <v>1386</v>
      </c>
      <c r="L211" s="58" t="s">
        <v>1387</v>
      </c>
      <c r="M211" s="58" t="s">
        <v>683</v>
      </c>
      <c r="N211" s="58" t="s">
        <v>683</v>
      </c>
      <c r="O211" s="58" t="s">
        <v>678</v>
      </c>
      <c r="P211" s="58" t="s">
        <v>145</v>
      </c>
      <c r="Q211" s="58"/>
      <c r="R211" s="58" t="s">
        <v>698</v>
      </c>
      <c r="S211" s="58" t="s">
        <v>828</v>
      </c>
      <c r="T211" s="58" t="s">
        <v>678</v>
      </c>
      <c r="U211" s="58" t="s">
        <v>679</v>
      </c>
      <c r="V211" s="58"/>
    </row>
    <row r="212" spans="1:22" x14ac:dyDescent="0.25">
      <c r="A212" s="43" t="s">
        <v>1388</v>
      </c>
      <c r="B212" s="43" t="str">
        <f>LEFT(GAAP02F[[#This Row],[Fund]],4)</f>
        <v>0260</v>
      </c>
      <c r="C212" s="58" t="s">
        <v>1389</v>
      </c>
      <c r="D212" s="58" t="s">
        <v>113</v>
      </c>
      <c r="E212" s="58" t="s">
        <v>681</v>
      </c>
      <c r="F212" s="58" t="s">
        <v>688</v>
      </c>
      <c r="G212" s="58" t="s">
        <v>689</v>
      </c>
      <c r="H212" s="58" t="s">
        <v>776</v>
      </c>
      <c r="I212" s="58" t="s">
        <v>683</v>
      </c>
      <c r="J212" s="58" t="s">
        <v>683</v>
      </c>
      <c r="K212" s="58" t="s">
        <v>691</v>
      </c>
      <c r="L212" s="58" t="s">
        <v>777</v>
      </c>
      <c r="M212" s="58"/>
      <c r="N212" s="58"/>
      <c r="O212" s="58"/>
      <c r="P212" s="58"/>
      <c r="Q212" s="58"/>
      <c r="R212" s="58" t="s">
        <v>698</v>
      </c>
      <c r="S212" s="58" t="s">
        <v>779</v>
      </c>
      <c r="T212" s="58" t="s">
        <v>706</v>
      </c>
      <c r="U212" s="58" t="s">
        <v>700</v>
      </c>
      <c r="V212" s="58"/>
    </row>
    <row r="213" spans="1:22" x14ac:dyDescent="0.25">
      <c r="A213" s="43" t="s">
        <v>1390</v>
      </c>
      <c r="B213" s="43" t="str">
        <f>LEFT(GAAP02F[[#This Row],[Fund]],4)</f>
        <v>0261</v>
      </c>
      <c r="C213" s="58" t="s">
        <v>1391</v>
      </c>
      <c r="D213" s="58" t="s">
        <v>113</v>
      </c>
      <c r="E213" s="58" t="s">
        <v>681</v>
      </c>
      <c r="F213" s="58" t="s">
        <v>688</v>
      </c>
      <c r="G213" s="58" t="s">
        <v>681</v>
      </c>
      <c r="H213" s="58" t="s">
        <v>831</v>
      </c>
      <c r="I213" s="58" t="s">
        <v>683</v>
      </c>
      <c r="J213" s="58" t="s">
        <v>683</v>
      </c>
      <c r="K213" s="58" t="s">
        <v>691</v>
      </c>
      <c r="L213" s="58" t="s">
        <v>832</v>
      </c>
      <c r="M213" s="58"/>
      <c r="N213" s="58"/>
      <c r="O213" s="58"/>
      <c r="P213" s="58"/>
      <c r="Q213" s="58"/>
      <c r="R213" s="58" t="s">
        <v>698</v>
      </c>
      <c r="S213" s="58" t="s">
        <v>779</v>
      </c>
      <c r="T213" s="58" t="s">
        <v>731</v>
      </c>
      <c r="U213" s="58" t="s">
        <v>700</v>
      </c>
      <c r="V213" s="58"/>
    </row>
    <row r="214" spans="1:22" x14ac:dyDescent="0.25">
      <c r="A214" s="43" t="s">
        <v>1392</v>
      </c>
      <c r="B214" s="43" t="str">
        <f>LEFT(GAAP02F[[#This Row],[Fund]],4)</f>
        <v>0262</v>
      </c>
      <c r="C214" s="58" t="s">
        <v>36</v>
      </c>
      <c r="D214" s="58" t="s">
        <v>113</v>
      </c>
      <c r="E214" s="58" t="s">
        <v>681</v>
      </c>
      <c r="F214" s="58" t="s">
        <v>709</v>
      </c>
      <c r="G214" s="58" t="s">
        <v>689</v>
      </c>
      <c r="H214" s="58" t="s">
        <v>788</v>
      </c>
      <c r="I214" s="58" t="s">
        <v>683</v>
      </c>
      <c r="J214" s="58" t="s">
        <v>683</v>
      </c>
      <c r="K214" s="58" t="s">
        <v>826</v>
      </c>
      <c r="L214" s="58" t="s">
        <v>827</v>
      </c>
      <c r="M214" s="58" t="s">
        <v>1393</v>
      </c>
      <c r="N214" s="58" t="s">
        <v>1394</v>
      </c>
      <c r="O214" s="58" t="s">
        <v>1395</v>
      </c>
      <c r="P214" s="58"/>
      <c r="Q214" s="58" t="s">
        <v>113</v>
      </c>
      <c r="R214" s="58" t="s">
        <v>698</v>
      </c>
      <c r="S214" s="58" t="s">
        <v>828</v>
      </c>
      <c r="T214" s="58" t="s">
        <v>712</v>
      </c>
      <c r="U214" s="58" t="s">
        <v>679</v>
      </c>
      <c r="V214" s="58" t="s">
        <v>738</v>
      </c>
    </row>
    <row r="215" spans="1:22" x14ac:dyDescent="0.25">
      <c r="A215" s="43" t="s">
        <v>1396</v>
      </c>
      <c r="B215" s="43" t="str">
        <f>LEFT(GAAP02F[[#This Row],[Fund]],4)</f>
        <v>0263</v>
      </c>
      <c r="C215" s="58" t="s">
        <v>38</v>
      </c>
      <c r="D215" s="58" t="s">
        <v>113</v>
      </c>
      <c r="E215" s="58" t="s">
        <v>681</v>
      </c>
      <c r="F215" s="58" t="s">
        <v>688</v>
      </c>
      <c r="G215" s="58" t="s">
        <v>689</v>
      </c>
      <c r="H215" s="58" t="s">
        <v>965</v>
      </c>
      <c r="I215" s="58" t="s">
        <v>683</v>
      </c>
      <c r="J215" s="58" t="s">
        <v>683</v>
      </c>
      <c r="K215" s="58" t="s">
        <v>691</v>
      </c>
      <c r="L215" s="58" t="s">
        <v>966</v>
      </c>
      <c r="M215" s="58"/>
      <c r="N215" s="58"/>
      <c r="O215" s="58"/>
      <c r="P215" s="58"/>
      <c r="Q215" s="58"/>
      <c r="R215" s="58" t="s">
        <v>693</v>
      </c>
      <c r="S215" s="58" t="s">
        <v>765</v>
      </c>
      <c r="T215" s="58" t="s">
        <v>739</v>
      </c>
      <c r="U215" s="58" t="s">
        <v>629</v>
      </c>
      <c r="V215" s="58"/>
    </row>
    <row r="216" spans="1:22" x14ac:dyDescent="0.25">
      <c r="A216" s="43" t="s">
        <v>1397</v>
      </c>
      <c r="B216" s="43" t="str">
        <f>LEFT(GAAP02F[[#This Row],[Fund]],4)</f>
        <v>0264</v>
      </c>
      <c r="C216" s="58" t="s">
        <v>1398</v>
      </c>
      <c r="D216" s="58" t="s">
        <v>113</v>
      </c>
      <c r="E216" s="58" t="s">
        <v>681</v>
      </c>
      <c r="F216" s="58" t="s">
        <v>688</v>
      </c>
      <c r="G216" s="58" t="s">
        <v>689</v>
      </c>
      <c r="H216" s="58" t="s">
        <v>776</v>
      </c>
      <c r="I216" s="58" t="s">
        <v>683</v>
      </c>
      <c r="J216" s="58" t="s">
        <v>683</v>
      </c>
      <c r="K216" s="58" t="s">
        <v>691</v>
      </c>
      <c r="L216" s="58" t="s">
        <v>777</v>
      </c>
      <c r="M216" s="58" t="s">
        <v>683</v>
      </c>
      <c r="N216" s="58" t="s">
        <v>683</v>
      </c>
      <c r="O216" s="58"/>
      <c r="P216" s="58"/>
      <c r="Q216" s="58"/>
      <c r="R216" s="58" t="s">
        <v>698</v>
      </c>
      <c r="S216" s="58" t="s">
        <v>1128</v>
      </c>
      <c r="T216" s="58" t="s">
        <v>699</v>
      </c>
      <c r="U216" s="58" t="s">
        <v>679</v>
      </c>
      <c r="V216" s="58"/>
    </row>
    <row r="217" spans="1:22" x14ac:dyDescent="0.25">
      <c r="A217" s="43" t="s">
        <v>1399</v>
      </c>
      <c r="B217" s="43" t="str">
        <f>LEFT(GAAP02F[[#This Row],[Fund]],4)</f>
        <v>0265</v>
      </c>
      <c r="C217" s="58" t="s">
        <v>1400</v>
      </c>
      <c r="D217" s="58" t="s">
        <v>113</v>
      </c>
      <c r="E217" s="58" t="s">
        <v>681</v>
      </c>
      <c r="F217" s="58" t="s">
        <v>688</v>
      </c>
      <c r="G217" s="58" t="s">
        <v>681</v>
      </c>
      <c r="H217" s="58" t="s">
        <v>709</v>
      </c>
      <c r="I217" s="58" t="s">
        <v>683</v>
      </c>
      <c r="J217" s="58" t="s">
        <v>683</v>
      </c>
      <c r="K217" s="58" t="s">
        <v>691</v>
      </c>
      <c r="L217" s="58" t="s">
        <v>725</v>
      </c>
      <c r="M217" s="58" t="s">
        <v>1150</v>
      </c>
      <c r="N217" s="58" t="s">
        <v>1162</v>
      </c>
      <c r="O217" s="58" t="s">
        <v>1401</v>
      </c>
      <c r="P217" s="58" t="s">
        <v>1164</v>
      </c>
      <c r="Q217" s="58" t="s">
        <v>1153</v>
      </c>
      <c r="R217" s="58" t="s">
        <v>693</v>
      </c>
      <c r="S217" s="58" t="s">
        <v>726</v>
      </c>
      <c r="T217" s="58" t="s">
        <v>739</v>
      </c>
      <c r="U217" s="58" t="s">
        <v>679</v>
      </c>
      <c r="V217" s="58"/>
    </row>
    <row r="218" spans="1:22" x14ac:dyDescent="0.25">
      <c r="A218" s="43" t="s">
        <v>1402</v>
      </c>
      <c r="B218" s="43" t="str">
        <f>LEFT(GAAP02F[[#This Row],[Fund]],4)</f>
        <v>0266</v>
      </c>
      <c r="C218" s="58" t="s">
        <v>1403</v>
      </c>
      <c r="D218" s="58" t="s">
        <v>113</v>
      </c>
      <c r="E218" s="58" t="s">
        <v>681</v>
      </c>
      <c r="F218" s="58" t="s">
        <v>709</v>
      </c>
      <c r="G218" s="58" t="s">
        <v>689</v>
      </c>
      <c r="H218" s="58" t="s">
        <v>788</v>
      </c>
      <c r="I218" s="58" t="s">
        <v>683</v>
      </c>
      <c r="J218" s="58" t="s">
        <v>683</v>
      </c>
      <c r="K218" s="58" t="s">
        <v>826</v>
      </c>
      <c r="L218" s="58" t="s">
        <v>827</v>
      </c>
      <c r="M218" s="58" t="s">
        <v>1150</v>
      </c>
      <c r="N218" s="58" t="s">
        <v>1162</v>
      </c>
      <c r="O218" s="58" t="s">
        <v>1404</v>
      </c>
      <c r="P218" s="58" t="s">
        <v>700</v>
      </c>
      <c r="Q218" s="58" t="s">
        <v>679</v>
      </c>
      <c r="R218" s="58" t="s">
        <v>693</v>
      </c>
      <c r="S218" s="58" t="s">
        <v>828</v>
      </c>
      <c r="T218" s="58" t="s">
        <v>739</v>
      </c>
      <c r="U218" s="58" t="s">
        <v>679</v>
      </c>
      <c r="V218" s="58"/>
    </row>
    <row r="219" spans="1:22" x14ac:dyDescent="0.25">
      <c r="A219" s="43" t="s">
        <v>1405</v>
      </c>
      <c r="B219" s="43" t="str">
        <f>LEFT(GAAP02F[[#This Row],[Fund]],4)</f>
        <v>0267</v>
      </c>
      <c r="C219" s="58" t="s">
        <v>1406</v>
      </c>
      <c r="D219" s="58" t="s">
        <v>113</v>
      </c>
      <c r="E219" s="58" t="s">
        <v>681</v>
      </c>
      <c r="F219" s="58" t="s">
        <v>688</v>
      </c>
      <c r="G219" s="58" t="s">
        <v>689</v>
      </c>
      <c r="H219" s="58" t="s">
        <v>690</v>
      </c>
      <c r="I219" s="58" t="s">
        <v>683</v>
      </c>
      <c r="J219" s="58" t="s">
        <v>683</v>
      </c>
      <c r="K219" s="58" t="s">
        <v>691</v>
      </c>
      <c r="L219" s="58" t="s">
        <v>692</v>
      </c>
      <c r="M219" s="58" t="s">
        <v>718</v>
      </c>
      <c r="N219" s="58" t="s">
        <v>1407</v>
      </c>
      <c r="O219" s="58" t="s">
        <v>1408</v>
      </c>
      <c r="P219" s="58"/>
      <c r="Q219" s="58"/>
      <c r="R219" s="58" t="s">
        <v>693</v>
      </c>
      <c r="S219" s="58" t="s">
        <v>694</v>
      </c>
      <c r="T219" s="58" t="s">
        <v>695</v>
      </c>
      <c r="U219" s="58" t="s">
        <v>679</v>
      </c>
      <c r="V219" s="58"/>
    </row>
    <row r="220" spans="1:22" x14ac:dyDescent="0.25">
      <c r="A220" s="43" t="s">
        <v>1409</v>
      </c>
      <c r="B220" s="43" t="str">
        <f>LEFT(GAAP02F[[#This Row],[Fund]],4)</f>
        <v>0268</v>
      </c>
      <c r="C220" s="58" t="s">
        <v>1410</v>
      </c>
      <c r="D220" s="58" t="s">
        <v>113</v>
      </c>
      <c r="E220" s="58" t="s">
        <v>681</v>
      </c>
      <c r="F220" s="58" t="s">
        <v>688</v>
      </c>
      <c r="G220" s="58" t="s">
        <v>689</v>
      </c>
      <c r="H220" s="58" t="s">
        <v>690</v>
      </c>
      <c r="I220" s="58" t="s">
        <v>683</v>
      </c>
      <c r="J220" s="58" t="s">
        <v>683</v>
      </c>
      <c r="K220" s="58" t="s">
        <v>691</v>
      </c>
      <c r="L220" s="58" t="s">
        <v>1171</v>
      </c>
      <c r="M220" s="58"/>
      <c r="N220" s="58"/>
      <c r="O220" s="58"/>
      <c r="P220" s="58"/>
      <c r="Q220" s="58"/>
      <c r="R220" s="58" t="s">
        <v>693</v>
      </c>
      <c r="S220" s="58" t="s">
        <v>694</v>
      </c>
      <c r="T220" s="58" t="s">
        <v>766</v>
      </c>
      <c r="U220" s="58" t="s">
        <v>629</v>
      </c>
      <c r="V220" s="58"/>
    </row>
    <row r="221" spans="1:22" x14ac:dyDescent="0.25">
      <c r="A221" s="43" t="s">
        <v>1411</v>
      </c>
      <c r="B221" s="43" t="str">
        <f>LEFT(GAAP02F[[#This Row],[Fund]],4)</f>
        <v>0269</v>
      </c>
      <c r="C221" s="58" t="s">
        <v>1412</v>
      </c>
      <c r="D221" s="58" t="s">
        <v>113</v>
      </c>
      <c r="E221" s="58" t="s">
        <v>681</v>
      </c>
      <c r="F221" s="58" t="s">
        <v>688</v>
      </c>
      <c r="G221" s="58" t="s">
        <v>681</v>
      </c>
      <c r="H221" s="58" t="s">
        <v>709</v>
      </c>
      <c r="I221" s="58" t="s">
        <v>683</v>
      </c>
      <c r="J221" s="58" t="s">
        <v>683</v>
      </c>
      <c r="K221" s="58" t="s">
        <v>691</v>
      </c>
      <c r="L221" s="58" t="s">
        <v>725</v>
      </c>
      <c r="M221" s="58" t="s">
        <v>718</v>
      </c>
      <c r="N221" s="58" t="s">
        <v>967</v>
      </c>
      <c r="O221" s="58" t="s">
        <v>1413</v>
      </c>
      <c r="P221" s="58"/>
      <c r="Q221" s="58"/>
      <c r="R221" s="58" t="s">
        <v>698</v>
      </c>
      <c r="S221" s="58" t="s">
        <v>726</v>
      </c>
      <c r="T221" s="58" t="s">
        <v>712</v>
      </c>
      <c r="U221" s="58" t="s">
        <v>700</v>
      </c>
      <c r="V221" s="58"/>
    </row>
    <row r="222" spans="1:22" x14ac:dyDescent="0.25">
      <c r="A222" s="43" t="s">
        <v>1414</v>
      </c>
      <c r="B222" s="43" t="str">
        <f>LEFT(GAAP02F[[#This Row],[Fund]],4)</f>
        <v>0270</v>
      </c>
      <c r="C222" s="58" t="s">
        <v>1415</v>
      </c>
      <c r="D222" s="58" t="s">
        <v>113</v>
      </c>
      <c r="E222" s="58" t="s">
        <v>681</v>
      </c>
      <c r="F222" s="58" t="s">
        <v>688</v>
      </c>
      <c r="G222" s="58" t="s">
        <v>689</v>
      </c>
      <c r="H222" s="58" t="s">
        <v>776</v>
      </c>
      <c r="I222" s="58" t="s">
        <v>683</v>
      </c>
      <c r="J222" s="58" t="s">
        <v>683</v>
      </c>
      <c r="K222" s="58" t="s">
        <v>691</v>
      </c>
      <c r="L222" s="58" t="s">
        <v>777</v>
      </c>
      <c r="M222" s="58"/>
      <c r="N222" s="58"/>
      <c r="O222" s="58"/>
      <c r="P222" s="58"/>
      <c r="Q222" s="58"/>
      <c r="R222" s="58" t="s">
        <v>693</v>
      </c>
      <c r="S222" s="58" t="s">
        <v>765</v>
      </c>
      <c r="T222" s="58" t="s">
        <v>773</v>
      </c>
      <c r="U222" s="58" t="s">
        <v>679</v>
      </c>
      <c r="V222" s="58"/>
    </row>
    <row r="223" spans="1:22" x14ac:dyDescent="0.25">
      <c r="A223" s="43" t="s">
        <v>1416</v>
      </c>
      <c r="B223" s="43" t="str">
        <f>LEFT(GAAP02F[[#This Row],[Fund]],4)</f>
        <v>0271</v>
      </c>
      <c r="C223" s="58" t="s">
        <v>1417</v>
      </c>
      <c r="D223" s="58" t="s">
        <v>113</v>
      </c>
      <c r="E223" s="58" t="s">
        <v>681</v>
      </c>
      <c r="F223" s="58" t="s">
        <v>688</v>
      </c>
      <c r="G223" s="58" t="s">
        <v>689</v>
      </c>
      <c r="H223" s="58" t="s">
        <v>776</v>
      </c>
      <c r="I223" s="58" t="s">
        <v>683</v>
      </c>
      <c r="J223" s="58" t="s">
        <v>683</v>
      </c>
      <c r="K223" s="58" t="s">
        <v>691</v>
      </c>
      <c r="L223" s="58" t="s">
        <v>777</v>
      </c>
      <c r="M223" s="58" t="s">
        <v>1418</v>
      </c>
      <c r="N223" s="58" t="s">
        <v>1419</v>
      </c>
      <c r="O223" s="58" t="s">
        <v>1420</v>
      </c>
      <c r="P223" s="58"/>
      <c r="Q223" s="58" t="s">
        <v>942</v>
      </c>
      <c r="R223" s="58" t="s">
        <v>693</v>
      </c>
      <c r="S223" s="58" t="s">
        <v>765</v>
      </c>
      <c r="T223" s="58" t="s">
        <v>773</v>
      </c>
      <c r="U223" s="58" t="s">
        <v>679</v>
      </c>
      <c r="V223" s="58"/>
    </row>
    <row r="224" spans="1:22" x14ac:dyDescent="0.25">
      <c r="A224" s="43" t="s">
        <v>1421</v>
      </c>
      <c r="B224" s="43" t="str">
        <f>LEFT(GAAP02F[[#This Row],[Fund]],4)</f>
        <v>0272</v>
      </c>
      <c r="C224" s="58" t="s">
        <v>1422</v>
      </c>
      <c r="D224" s="58" t="s">
        <v>113</v>
      </c>
      <c r="E224" s="58" t="s">
        <v>681</v>
      </c>
      <c r="F224" s="58" t="s">
        <v>688</v>
      </c>
      <c r="G224" s="58" t="s">
        <v>681</v>
      </c>
      <c r="H224" s="58" t="s">
        <v>797</v>
      </c>
      <c r="I224" s="58" t="s">
        <v>683</v>
      </c>
      <c r="J224" s="58" t="s">
        <v>683</v>
      </c>
      <c r="K224" s="58" t="s">
        <v>691</v>
      </c>
      <c r="L224" s="58" t="s">
        <v>1113</v>
      </c>
      <c r="M224" s="58"/>
      <c r="N224" s="58"/>
      <c r="O224" s="58"/>
      <c r="P224" s="58"/>
      <c r="Q224" s="58"/>
      <c r="R224" s="58" t="s">
        <v>698</v>
      </c>
      <c r="S224" s="58" t="s">
        <v>1115</v>
      </c>
      <c r="T224" s="58" t="s">
        <v>706</v>
      </c>
      <c r="U224" s="58" t="s">
        <v>700</v>
      </c>
      <c r="V224" s="58"/>
    </row>
    <row r="225" spans="1:22" x14ac:dyDescent="0.25">
      <c r="A225" s="43" t="s">
        <v>1423</v>
      </c>
      <c r="B225" s="43" t="str">
        <f>LEFT(GAAP02F[[#This Row],[Fund]],4)</f>
        <v>0273</v>
      </c>
      <c r="C225" s="58" t="s">
        <v>1424</v>
      </c>
      <c r="D225" s="58" t="s">
        <v>113</v>
      </c>
      <c r="E225" s="58" t="s">
        <v>681</v>
      </c>
      <c r="F225" s="58" t="s">
        <v>688</v>
      </c>
      <c r="G225" s="58" t="s">
        <v>681</v>
      </c>
      <c r="H225" s="58" t="s">
        <v>709</v>
      </c>
      <c r="I225" s="58" t="s">
        <v>683</v>
      </c>
      <c r="J225" s="58" t="s">
        <v>683</v>
      </c>
      <c r="K225" s="58" t="s">
        <v>691</v>
      </c>
      <c r="L225" s="58" t="s">
        <v>725</v>
      </c>
      <c r="M225" s="58"/>
      <c r="N225" s="58"/>
      <c r="O225" s="58"/>
      <c r="P225" s="58"/>
      <c r="Q225" s="58"/>
      <c r="R225" s="58" t="s">
        <v>698</v>
      </c>
      <c r="S225" s="58" t="s">
        <v>726</v>
      </c>
      <c r="T225" s="58" t="s">
        <v>678</v>
      </c>
      <c r="U225" s="58" t="s">
        <v>679</v>
      </c>
      <c r="V225" s="58"/>
    </row>
    <row r="226" spans="1:22" x14ac:dyDescent="0.25">
      <c r="A226" s="43" t="s">
        <v>1425</v>
      </c>
      <c r="B226" s="43" t="str">
        <f>LEFT(GAAP02F[[#This Row],[Fund]],4)</f>
        <v>0274</v>
      </c>
      <c r="C226" s="58" t="s">
        <v>1426</v>
      </c>
      <c r="D226" s="58" t="s">
        <v>113</v>
      </c>
      <c r="E226" s="58" t="s">
        <v>681</v>
      </c>
      <c r="F226" s="58" t="s">
        <v>688</v>
      </c>
      <c r="G226" s="58" t="s">
        <v>689</v>
      </c>
      <c r="H226" s="58" t="s">
        <v>690</v>
      </c>
      <c r="I226" s="58" t="s">
        <v>683</v>
      </c>
      <c r="J226" s="58" t="s">
        <v>683</v>
      </c>
      <c r="K226" s="58" t="s">
        <v>691</v>
      </c>
      <c r="L226" s="58" t="s">
        <v>777</v>
      </c>
      <c r="M226" s="58"/>
      <c r="N226" s="58"/>
      <c r="O226" s="58"/>
      <c r="P226" s="58"/>
      <c r="Q226" s="58"/>
      <c r="R226" s="58" t="s">
        <v>698</v>
      </c>
      <c r="S226" s="58" t="s">
        <v>1427</v>
      </c>
      <c r="T226" s="58" t="s">
        <v>678</v>
      </c>
      <c r="U226" s="58" t="s">
        <v>679</v>
      </c>
      <c r="V226" s="58"/>
    </row>
    <row r="227" spans="1:22" x14ac:dyDescent="0.25">
      <c r="A227" s="43" t="s">
        <v>1428</v>
      </c>
      <c r="B227" s="43" t="str">
        <f>LEFT(GAAP02F[[#This Row],[Fund]],4)</f>
        <v>0275</v>
      </c>
      <c r="C227" s="58" t="s">
        <v>1429</v>
      </c>
      <c r="D227" s="58" t="s">
        <v>113</v>
      </c>
      <c r="E227" s="58" t="s">
        <v>681</v>
      </c>
      <c r="F227" s="58" t="s">
        <v>688</v>
      </c>
      <c r="G227" s="58" t="s">
        <v>681</v>
      </c>
      <c r="H227" s="58" t="s">
        <v>709</v>
      </c>
      <c r="I227" s="58" t="s">
        <v>683</v>
      </c>
      <c r="J227" s="58" t="s">
        <v>683</v>
      </c>
      <c r="K227" s="58" t="s">
        <v>691</v>
      </c>
      <c r="L227" s="58" t="s">
        <v>725</v>
      </c>
      <c r="M227" s="58" t="s">
        <v>718</v>
      </c>
      <c r="N227" s="58" t="s">
        <v>1430</v>
      </c>
      <c r="O227" s="58" t="s">
        <v>1413</v>
      </c>
      <c r="P227" s="58"/>
      <c r="Q227" s="58"/>
      <c r="R227" s="58" t="s">
        <v>698</v>
      </c>
      <c r="S227" s="58" t="s">
        <v>726</v>
      </c>
      <c r="T227" s="58" t="s">
        <v>712</v>
      </c>
      <c r="U227" s="58" t="s">
        <v>700</v>
      </c>
      <c r="V227" s="58"/>
    </row>
    <row r="228" spans="1:22" x14ac:dyDescent="0.25">
      <c r="A228" s="43" t="s">
        <v>1431</v>
      </c>
      <c r="B228" s="43" t="str">
        <f>LEFT(GAAP02F[[#This Row],[Fund]],4)</f>
        <v>0276</v>
      </c>
      <c r="C228" s="58" t="s">
        <v>1432</v>
      </c>
      <c r="D228" s="58" t="s">
        <v>113</v>
      </c>
      <c r="E228" s="58" t="s">
        <v>681</v>
      </c>
      <c r="F228" s="58" t="s">
        <v>688</v>
      </c>
      <c r="G228" s="58" t="s">
        <v>681</v>
      </c>
      <c r="H228" s="58" t="s">
        <v>709</v>
      </c>
      <c r="I228" s="58" t="s">
        <v>683</v>
      </c>
      <c r="J228" s="58" t="s">
        <v>683</v>
      </c>
      <c r="K228" s="58" t="s">
        <v>691</v>
      </c>
      <c r="L228" s="58" t="s">
        <v>725</v>
      </c>
      <c r="M228" s="58" t="s">
        <v>755</v>
      </c>
      <c r="N228" s="58" t="s">
        <v>1433</v>
      </c>
      <c r="O228" s="58" t="s">
        <v>814</v>
      </c>
      <c r="P228" s="58"/>
      <c r="Q228" s="58"/>
      <c r="R228" s="58" t="s">
        <v>698</v>
      </c>
      <c r="S228" s="58" t="s">
        <v>726</v>
      </c>
      <c r="T228" s="58" t="s">
        <v>712</v>
      </c>
      <c r="U228" s="58" t="s">
        <v>700</v>
      </c>
      <c r="V228" s="58"/>
    </row>
    <row r="229" spans="1:22" x14ac:dyDescent="0.25">
      <c r="A229" s="43" t="s">
        <v>1434</v>
      </c>
      <c r="B229" s="43" t="str">
        <f>LEFT(GAAP02F[[#This Row],[Fund]],4)</f>
        <v>0277</v>
      </c>
      <c r="C229" s="58" t="s">
        <v>1435</v>
      </c>
      <c r="D229" s="58" t="s">
        <v>113</v>
      </c>
      <c r="E229" s="58" t="s">
        <v>681</v>
      </c>
      <c r="F229" s="58" t="s">
        <v>688</v>
      </c>
      <c r="G229" s="58" t="s">
        <v>681</v>
      </c>
      <c r="H229" s="58" t="s">
        <v>709</v>
      </c>
      <c r="I229" s="58" t="s">
        <v>683</v>
      </c>
      <c r="J229" s="58" t="s">
        <v>683</v>
      </c>
      <c r="K229" s="58" t="s">
        <v>691</v>
      </c>
      <c r="L229" s="58" t="s">
        <v>725</v>
      </c>
      <c r="M229" s="58"/>
      <c r="N229" s="58"/>
      <c r="O229" s="58"/>
      <c r="P229" s="58"/>
      <c r="Q229" s="58"/>
      <c r="R229" s="58" t="s">
        <v>698</v>
      </c>
      <c r="S229" s="58" t="s">
        <v>726</v>
      </c>
      <c r="T229" s="58" t="s">
        <v>712</v>
      </c>
      <c r="U229" s="58" t="s">
        <v>700</v>
      </c>
      <c r="V229" s="58"/>
    </row>
    <row r="230" spans="1:22" x14ac:dyDescent="0.25">
      <c r="A230" s="43" t="s">
        <v>1436</v>
      </c>
      <c r="B230" s="43" t="str">
        <f>LEFT(GAAP02F[[#This Row],[Fund]],4)</f>
        <v>0278</v>
      </c>
      <c r="C230" s="58" t="s">
        <v>1437</v>
      </c>
      <c r="D230" s="58" t="s">
        <v>113</v>
      </c>
      <c r="E230" s="58" t="s">
        <v>681</v>
      </c>
      <c r="F230" s="58" t="s">
        <v>688</v>
      </c>
      <c r="G230" s="58" t="s">
        <v>681</v>
      </c>
      <c r="H230" s="58" t="s">
        <v>709</v>
      </c>
      <c r="I230" s="58" t="s">
        <v>683</v>
      </c>
      <c r="J230" s="58" t="s">
        <v>683</v>
      </c>
      <c r="K230" s="58" t="s">
        <v>691</v>
      </c>
      <c r="L230" s="58" t="s">
        <v>725</v>
      </c>
      <c r="M230" s="58"/>
      <c r="N230" s="58"/>
      <c r="O230" s="58"/>
      <c r="P230" s="58"/>
      <c r="Q230" s="58"/>
      <c r="R230" s="58" t="s">
        <v>698</v>
      </c>
      <c r="S230" s="58" t="s">
        <v>726</v>
      </c>
      <c r="T230" s="58" t="s">
        <v>712</v>
      </c>
      <c r="U230" s="58" t="s">
        <v>700</v>
      </c>
      <c r="V230" s="58"/>
    </row>
    <row r="231" spans="1:22" x14ac:dyDescent="0.25">
      <c r="A231" s="43" t="s">
        <v>1438</v>
      </c>
      <c r="B231" s="43" t="str">
        <f>LEFT(GAAP02F[[#This Row],[Fund]],4)</f>
        <v>0279</v>
      </c>
      <c r="C231" s="58" t="s">
        <v>1439</v>
      </c>
      <c r="D231" s="58" t="s">
        <v>113</v>
      </c>
      <c r="E231" s="58" t="s">
        <v>681</v>
      </c>
      <c r="F231" s="58" t="s">
        <v>688</v>
      </c>
      <c r="G231" s="58" t="s">
        <v>689</v>
      </c>
      <c r="H231" s="58" t="s">
        <v>776</v>
      </c>
      <c r="I231" s="58" t="s">
        <v>683</v>
      </c>
      <c r="J231" s="58" t="s">
        <v>683</v>
      </c>
      <c r="K231" s="58" t="s">
        <v>691</v>
      </c>
      <c r="L231" s="58" t="s">
        <v>777</v>
      </c>
      <c r="M231" s="58" t="s">
        <v>718</v>
      </c>
      <c r="N231" s="58" t="s">
        <v>1440</v>
      </c>
      <c r="O231" s="58" t="s">
        <v>1441</v>
      </c>
      <c r="P231" s="58"/>
      <c r="Q231" s="58"/>
      <c r="R231" s="58" t="s">
        <v>693</v>
      </c>
      <c r="S231" s="58" t="s">
        <v>765</v>
      </c>
      <c r="T231" s="58" t="s">
        <v>773</v>
      </c>
      <c r="U231" s="58" t="s">
        <v>679</v>
      </c>
      <c r="V231" s="58"/>
    </row>
    <row r="232" spans="1:22" x14ac:dyDescent="0.25">
      <c r="A232" s="43" t="s">
        <v>1442</v>
      </c>
      <c r="B232" s="43" t="str">
        <f>LEFT(GAAP02F[[#This Row],[Fund]],4)</f>
        <v>0280</v>
      </c>
      <c r="C232" s="58" t="s">
        <v>1443</v>
      </c>
      <c r="D232" s="58" t="s">
        <v>113</v>
      </c>
      <c r="E232" s="58" t="s">
        <v>681</v>
      </c>
      <c r="F232" s="58" t="s">
        <v>688</v>
      </c>
      <c r="G232" s="58" t="s">
        <v>689</v>
      </c>
      <c r="H232" s="58" t="s">
        <v>776</v>
      </c>
      <c r="I232" s="58" t="s">
        <v>683</v>
      </c>
      <c r="J232" s="58" t="s">
        <v>683</v>
      </c>
      <c r="K232" s="58" t="s">
        <v>691</v>
      </c>
      <c r="L232" s="58" t="s">
        <v>777</v>
      </c>
      <c r="M232" s="58"/>
      <c r="N232" s="58"/>
      <c r="O232" s="58"/>
      <c r="P232" s="58"/>
      <c r="Q232" s="58"/>
      <c r="R232" s="58" t="s">
        <v>698</v>
      </c>
      <c r="S232" s="58" t="s">
        <v>779</v>
      </c>
      <c r="T232" s="58" t="s">
        <v>699</v>
      </c>
      <c r="U232" s="58" t="s">
        <v>700</v>
      </c>
      <c r="V232" s="58"/>
    </row>
    <row r="233" spans="1:22" x14ac:dyDescent="0.25">
      <c r="A233" s="43" t="s">
        <v>1444</v>
      </c>
      <c r="B233" s="43" t="str">
        <f>LEFT(GAAP02F[[#This Row],[Fund]],4)</f>
        <v>0281</v>
      </c>
      <c r="C233" s="58" t="s">
        <v>1445</v>
      </c>
      <c r="D233" s="58" t="s">
        <v>113</v>
      </c>
      <c r="E233" s="58" t="s">
        <v>681</v>
      </c>
      <c r="F233" s="58" t="s">
        <v>688</v>
      </c>
      <c r="G233" s="58" t="s">
        <v>681</v>
      </c>
      <c r="H233" s="58" t="s">
        <v>709</v>
      </c>
      <c r="I233" s="58" t="s">
        <v>683</v>
      </c>
      <c r="J233" s="58" t="s">
        <v>683</v>
      </c>
      <c r="K233" s="58" t="s">
        <v>691</v>
      </c>
      <c r="L233" s="58" t="s">
        <v>725</v>
      </c>
      <c r="M233" s="58" t="s">
        <v>718</v>
      </c>
      <c r="N233" s="58" t="s">
        <v>1446</v>
      </c>
      <c r="O233" s="58" t="s">
        <v>1447</v>
      </c>
      <c r="P233" s="58"/>
      <c r="Q233" s="58"/>
      <c r="R233" s="58" t="s">
        <v>698</v>
      </c>
      <c r="S233" s="58" t="s">
        <v>726</v>
      </c>
      <c r="T233" s="58" t="s">
        <v>712</v>
      </c>
      <c r="U233" s="58" t="s">
        <v>700</v>
      </c>
      <c r="V233" s="58"/>
    </row>
    <row r="234" spans="1:22" x14ac:dyDescent="0.25">
      <c r="A234" s="43" t="s">
        <v>1448</v>
      </c>
      <c r="B234" s="43" t="str">
        <f>LEFT(GAAP02F[[#This Row],[Fund]],4)</f>
        <v>0283</v>
      </c>
      <c r="C234" s="58" t="s">
        <v>1449</v>
      </c>
      <c r="D234" s="58" t="s">
        <v>747</v>
      </c>
      <c r="E234" s="58" t="s">
        <v>681</v>
      </c>
      <c r="F234" s="58" t="s">
        <v>797</v>
      </c>
      <c r="G234" s="58" t="s">
        <v>681</v>
      </c>
      <c r="H234" s="58" t="s">
        <v>683</v>
      </c>
      <c r="I234" s="58" t="s">
        <v>682</v>
      </c>
      <c r="J234" s="58" t="s">
        <v>682</v>
      </c>
      <c r="K234" s="58" t="s">
        <v>798</v>
      </c>
      <c r="L234" s="58" t="s">
        <v>15</v>
      </c>
      <c r="M234" s="58" t="s">
        <v>683</v>
      </c>
      <c r="N234" s="58" t="s">
        <v>683</v>
      </c>
      <c r="O234" s="58" t="s">
        <v>799</v>
      </c>
      <c r="P234" s="58"/>
      <c r="Q234" s="58"/>
      <c r="R234" s="58" t="s">
        <v>698</v>
      </c>
      <c r="S234" s="58" t="s">
        <v>800</v>
      </c>
      <c r="T234" s="58" t="s">
        <v>706</v>
      </c>
      <c r="U234" s="58" t="s">
        <v>679</v>
      </c>
      <c r="V234" s="58"/>
    </row>
    <row r="235" spans="1:22" x14ac:dyDescent="0.25">
      <c r="A235" s="43" t="s">
        <v>1450</v>
      </c>
      <c r="B235" s="43" t="str">
        <f>LEFT(GAAP02F[[#This Row],[Fund]],4)</f>
        <v>0284</v>
      </c>
      <c r="C235" s="58" t="s">
        <v>1451</v>
      </c>
      <c r="D235" s="58" t="s">
        <v>113</v>
      </c>
      <c r="E235" s="58" t="s">
        <v>681</v>
      </c>
      <c r="F235" s="58" t="s">
        <v>688</v>
      </c>
      <c r="G235" s="58" t="s">
        <v>689</v>
      </c>
      <c r="H235" s="58" t="s">
        <v>776</v>
      </c>
      <c r="I235" s="58" t="s">
        <v>683</v>
      </c>
      <c r="J235" s="58" t="s">
        <v>683</v>
      </c>
      <c r="K235" s="58" t="s">
        <v>691</v>
      </c>
      <c r="L235" s="58" t="s">
        <v>777</v>
      </c>
      <c r="M235" s="58"/>
      <c r="N235" s="58"/>
      <c r="O235" s="58"/>
      <c r="P235" s="58"/>
      <c r="Q235" s="58"/>
      <c r="R235" s="58" t="s">
        <v>629</v>
      </c>
      <c r="S235" s="58" t="s">
        <v>744</v>
      </c>
      <c r="T235" s="58" t="s">
        <v>678</v>
      </c>
      <c r="U235" s="58" t="s">
        <v>679</v>
      </c>
      <c r="V235" s="58"/>
    </row>
    <row r="236" spans="1:22" x14ac:dyDescent="0.25">
      <c r="A236" s="43" t="s">
        <v>1452</v>
      </c>
      <c r="B236" s="43" t="str">
        <f>LEFT(GAAP02F[[#This Row],[Fund]],4)</f>
        <v>0285</v>
      </c>
      <c r="C236" s="58" t="s">
        <v>1453</v>
      </c>
      <c r="D236" s="58" t="s">
        <v>113</v>
      </c>
      <c r="E236" s="58" t="s">
        <v>681</v>
      </c>
      <c r="F236" s="58" t="s">
        <v>688</v>
      </c>
      <c r="G236" s="58" t="s">
        <v>689</v>
      </c>
      <c r="H236" s="58" t="s">
        <v>965</v>
      </c>
      <c r="I236" s="58" t="s">
        <v>683</v>
      </c>
      <c r="J236" s="58" t="s">
        <v>683</v>
      </c>
      <c r="K236" s="58" t="s">
        <v>691</v>
      </c>
      <c r="L236" s="58" t="s">
        <v>966</v>
      </c>
      <c r="M236" s="58" t="s">
        <v>1150</v>
      </c>
      <c r="N236" s="58" t="s">
        <v>1162</v>
      </c>
      <c r="O236" s="58" t="s">
        <v>1454</v>
      </c>
      <c r="P236" s="58" t="s">
        <v>700</v>
      </c>
      <c r="Q236" s="58" t="s">
        <v>679</v>
      </c>
      <c r="R236" s="58" t="s">
        <v>698</v>
      </c>
      <c r="S236" s="58" t="s">
        <v>794</v>
      </c>
      <c r="T236" s="58" t="s">
        <v>678</v>
      </c>
      <c r="U236" s="58" t="s">
        <v>629</v>
      </c>
      <c r="V236" s="58"/>
    </row>
    <row r="237" spans="1:22" x14ac:dyDescent="0.25">
      <c r="A237" s="43" t="s">
        <v>1455</v>
      </c>
      <c r="B237" s="43" t="str">
        <f>LEFT(GAAP02F[[#This Row],[Fund]],4)</f>
        <v>0286</v>
      </c>
      <c r="C237" s="58" t="s">
        <v>1456</v>
      </c>
      <c r="D237" s="58" t="s">
        <v>113</v>
      </c>
      <c r="E237" s="58" t="s">
        <v>681</v>
      </c>
      <c r="F237" s="58" t="s">
        <v>688</v>
      </c>
      <c r="G237" s="58" t="s">
        <v>681</v>
      </c>
      <c r="H237" s="58" t="s">
        <v>709</v>
      </c>
      <c r="I237" s="58" t="s">
        <v>683</v>
      </c>
      <c r="J237" s="58" t="s">
        <v>683</v>
      </c>
      <c r="K237" s="58" t="s">
        <v>691</v>
      </c>
      <c r="L237" s="58" t="s">
        <v>725</v>
      </c>
      <c r="M237" s="58"/>
      <c r="N237" s="58"/>
      <c r="O237" s="58"/>
      <c r="P237" s="58"/>
      <c r="Q237" s="58"/>
      <c r="R237" s="58" t="s">
        <v>698</v>
      </c>
      <c r="S237" s="58" t="s">
        <v>726</v>
      </c>
      <c r="T237" s="58" t="s">
        <v>712</v>
      </c>
      <c r="U237" s="58" t="s">
        <v>700</v>
      </c>
      <c r="V237" s="58"/>
    </row>
    <row r="238" spans="1:22" x14ac:dyDescent="0.25">
      <c r="A238" s="43" t="s">
        <v>1457</v>
      </c>
      <c r="B238" s="43" t="str">
        <f>LEFT(GAAP02F[[#This Row],[Fund]],4)</f>
        <v>0287</v>
      </c>
      <c r="C238" s="58" t="s">
        <v>1458</v>
      </c>
      <c r="D238" s="58" t="s">
        <v>113</v>
      </c>
      <c r="E238" s="58" t="s">
        <v>681</v>
      </c>
      <c r="F238" s="58" t="s">
        <v>682</v>
      </c>
      <c r="G238" s="58" t="s">
        <v>681</v>
      </c>
      <c r="H238" s="58" t="s">
        <v>682</v>
      </c>
      <c r="I238" s="58" t="s">
        <v>683</v>
      </c>
      <c r="J238" s="58" t="s">
        <v>683</v>
      </c>
      <c r="K238" s="58" t="s">
        <v>15</v>
      </c>
      <c r="L238" s="58" t="s">
        <v>15</v>
      </c>
      <c r="M238" s="58" t="s">
        <v>718</v>
      </c>
      <c r="N238" s="58" t="s">
        <v>1459</v>
      </c>
      <c r="O238" s="58" t="s">
        <v>1460</v>
      </c>
      <c r="P238" s="58"/>
      <c r="Q238" s="58"/>
      <c r="R238" s="58" t="s">
        <v>693</v>
      </c>
      <c r="S238" s="58" t="s">
        <v>1071</v>
      </c>
      <c r="T238" s="58" t="s">
        <v>773</v>
      </c>
      <c r="U238" s="58" t="s">
        <v>679</v>
      </c>
      <c r="V238" s="58"/>
    </row>
    <row r="239" spans="1:22" x14ac:dyDescent="0.25">
      <c r="A239" s="43" t="s">
        <v>1461</v>
      </c>
      <c r="B239" s="43" t="str">
        <f>LEFT(GAAP02F[[#This Row],[Fund]],4)</f>
        <v>0288</v>
      </c>
      <c r="C239" s="58" t="s">
        <v>1462</v>
      </c>
      <c r="D239" s="58" t="s">
        <v>113</v>
      </c>
      <c r="E239" s="58" t="s">
        <v>681</v>
      </c>
      <c r="F239" s="58" t="s">
        <v>688</v>
      </c>
      <c r="G239" s="58" t="s">
        <v>689</v>
      </c>
      <c r="H239" s="58" t="s">
        <v>776</v>
      </c>
      <c r="I239" s="58" t="s">
        <v>683</v>
      </c>
      <c r="J239" s="58" t="s">
        <v>683</v>
      </c>
      <c r="K239" s="58" t="s">
        <v>691</v>
      </c>
      <c r="L239" s="58" t="s">
        <v>777</v>
      </c>
      <c r="M239" s="58"/>
      <c r="N239" s="58"/>
      <c r="O239" s="58"/>
      <c r="P239" s="58"/>
      <c r="Q239" s="58"/>
      <c r="R239" s="58" t="s">
        <v>698</v>
      </c>
      <c r="S239" s="58" t="s">
        <v>779</v>
      </c>
      <c r="T239" s="58" t="s">
        <v>731</v>
      </c>
      <c r="U239" s="58" t="s">
        <v>700</v>
      </c>
      <c r="V239" s="58"/>
    </row>
    <row r="240" spans="1:22" x14ac:dyDescent="0.25">
      <c r="A240" s="43" t="s">
        <v>1463</v>
      </c>
      <c r="B240" s="43" t="str">
        <f>LEFT(GAAP02F[[#This Row],[Fund]],4)</f>
        <v>0289</v>
      </c>
      <c r="C240" s="58" t="s">
        <v>1464</v>
      </c>
      <c r="D240" s="58" t="s">
        <v>113</v>
      </c>
      <c r="E240" s="58" t="s">
        <v>681</v>
      </c>
      <c r="F240" s="58" t="s">
        <v>688</v>
      </c>
      <c r="G240" s="58" t="s">
        <v>689</v>
      </c>
      <c r="H240" s="58" t="s">
        <v>690</v>
      </c>
      <c r="I240" s="58" t="s">
        <v>683</v>
      </c>
      <c r="J240" s="58" t="s">
        <v>683</v>
      </c>
      <c r="K240" s="58" t="s">
        <v>691</v>
      </c>
      <c r="L240" s="58" t="s">
        <v>1465</v>
      </c>
      <c r="M240" s="58" t="s">
        <v>718</v>
      </c>
      <c r="N240" s="58" t="s">
        <v>1466</v>
      </c>
      <c r="O240" s="58" t="s">
        <v>1467</v>
      </c>
      <c r="P240" s="58"/>
      <c r="Q240" s="58"/>
      <c r="R240" s="58" t="s">
        <v>698</v>
      </c>
      <c r="S240" s="58" t="s">
        <v>694</v>
      </c>
      <c r="T240" s="58" t="s">
        <v>706</v>
      </c>
      <c r="U240" s="58" t="s">
        <v>700</v>
      </c>
      <c r="V240" s="58"/>
    </row>
    <row r="241" spans="1:22" x14ac:dyDescent="0.25">
      <c r="A241" s="43" t="s">
        <v>1468</v>
      </c>
      <c r="B241" s="43" t="str">
        <f>LEFT(GAAP02F[[#This Row],[Fund]],4)</f>
        <v>0290</v>
      </c>
      <c r="C241" s="58" t="s">
        <v>1469</v>
      </c>
      <c r="D241" s="58" t="s">
        <v>113</v>
      </c>
      <c r="E241" s="58" t="s">
        <v>681</v>
      </c>
      <c r="F241" s="58" t="s">
        <v>688</v>
      </c>
      <c r="G241" s="58" t="s">
        <v>689</v>
      </c>
      <c r="H241" s="58" t="s">
        <v>776</v>
      </c>
      <c r="I241" s="58" t="s">
        <v>683</v>
      </c>
      <c r="J241" s="58" t="s">
        <v>683</v>
      </c>
      <c r="K241" s="58" t="s">
        <v>691</v>
      </c>
      <c r="L241" s="58" t="s">
        <v>777</v>
      </c>
      <c r="M241" s="58"/>
      <c r="N241" s="58"/>
      <c r="O241" s="58"/>
      <c r="P241" s="58"/>
      <c r="Q241" s="58"/>
      <c r="R241" s="58" t="s">
        <v>693</v>
      </c>
      <c r="S241" s="58" t="s">
        <v>765</v>
      </c>
      <c r="T241" s="58" t="s">
        <v>766</v>
      </c>
      <c r="U241" s="58" t="s">
        <v>629</v>
      </c>
      <c r="V241" s="58"/>
    </row>
    <row r="242" spans="1:22" x14ac:dyDescent="0.25">
      <c r="A242" s="43" t="s">
        <v>1470</v>
      </c>
      <c r="B242" s="43" t="str">
        <f>LEFT(GAAP02F[[#This Row],[Fund]],4)</f>
        <v>0293</v>
      </c>
      <c r="C242" s="58" t="s">
        <v>1471</v>
      </c>
      <c r="D242" s="58" t="s">
        <v>113</v>
      </c>
      <c r="E242" s="58" t="s">
        <v>681</v>
      </c>
      <c r="F242" s="58" t="s">
        <v>688</v>
      </c>
      <c r="G242" s="58" t="s">
        <v>681</v>
      </c>
      <c r="H242" s="58" t="s">
        <v>831</v>
      </c>
      <c r="I242" s="58" t="s">
        <v>683</v>
      </c>
      <c r="J242" s="58" t="s">
        <v>683</v>
      </c>
      <c r="K242" s="58" t="s">
        <v>691</v>
      </c>
      <c r="L242" s="58" t="s">
        <v>832</v>
      </c>
      <c r="M242" s="58" t="s">
        <v>718</v>
      </c>
      <c r="N242" s="58" t="s">
        <v>1472</v>
      </c>
      <c r="O242" s="58" t="s">
        <v>1473</v>
      </c>
      <c r="P242" s="58"/>
      <c r="Q242" s="58"/>
      <c r="R242" s="58" t="s">
        <v>693</v>
      </c>
      <c r="S242" s="58" t="s">
        <v>765</v>
      </c>
      <c r="T242" s="58" t="s">
        <v>833</v>
      </c>
      <c r="U242" s="58" t="s">
        <v>679</v>
      </c>
      <c r="V242" s="58"/>
    </row>
    <row r="243" spans="1:22" x14ac:dyDescent="0.25">
      <c r="A243" s="43" t="s">
        <v>1474</v>
      </c>
      <c r="B243" s="43" t="str">
        <f>LEFT(GAAP02F[[#This Row],[Fund]],4)</f>
        <v>0294</v>
      </c>
      <c r="C243" s="58" t="s">
        <v>1475</v>
      </c>
      <c r="D243" s="58" t="s">
        <v>113</v>
      </c>
      <c r="E243" s="58" t="s">
        <v>681</v>
      </c>
      <c r="F243" s="58" t="s">
        <v>688</v>
      </c>
      <c r="G243" s="58" t="s">
        <v>681</v>
      </c>
      <c r="H243" s="58" t="s">
        <v>709</v>
      </c>
      <c r="I243" s="58" t="s">
        <v>683</v>
      </c>
      <c r="J243" s="58" t="s">
        <v>683</v>
      </c>
      <c r="K243" s="58" t="s">
        <v>691</v>
      </c>
      <c r="L243" s="58" t="s">
        <v>725</v>
      </c>
      <c r="M243" s="58" t="s">
        <v>718</v>
      </c>
      <c r="N243" s="58" t="s">
        <v>1476</v>
      </c>
      <c r="O243" s="58" t="s">
        <v>1467</v>
      </c>
      <c r="P243" s="58"/>
      <c r="Q243" s="58"/>
      <c r="R243" s="58" t="s">
        <v>693</v>
      </c>
      <c r="S243" s="58" t="s">
        <v>726</v>
      </c>
      <c r="T243" s="58" t="s">
        <v>739</v>
      </c>
      <c r="U243" s="58" t="s">
        <v>679</v>
      </c>
      <c r="V243" s="58"/>
    </row>
    <row r="244" spans="1:22" x14ac:dyDescent="0.25">
      <c r="A244" s="43" t="s">
        <v>1477</v>
      </c>
      <c r="B244" s="43" t="str">
        <f>LEFT(GAAP02F[[#This Row],[Fund]],4)</f>
        <v>0295</v>
      </c>
      <c r="C244" s="58" t="s">
        <v>1478</v>
      </c>
      <c r="D244" s="58" t="s">
        <v>113</v>
      </c>
      <c r="E244" s="58" t="s">
        <v>681</v>
      </c>
      <c r="F244" s="58" t="s">
        <v>688</v>
      </c>
      <c r="G244" s="58" t="s">
        <v>689</v>
      </c>
      <c r="H244" s="58" t="s">
        <v>776</v>
      </c>
      <c r="I244" s="58" t="s">
        <v>683</v>
      </c>
      <c r="J244" s="58" t="s">
        <v>683</v>
      </c>
      <c r="K244" s="58" t="s">
        <v>691</v>
      </c>
      <c r="L244" s="58" t="s">
        <v>777</v>
      </c>
      <c r="M244" s="58" t="s">
        <v>718</v>
      </c>
      <c r="N244" s="58" t="s">
        <v>1479</v>
      </c>
      <c r="O244" s="58" t="s">
        <v>1480</v>
      </c>
      <c r="P244" s="58"/>
      <c r="Q244" s="58"/>
      <c r="R244" s="58" t="s">
        <v>698</v>
      </c>
      <c r="S244" s="58" t="s">
        <v>779</v>
      </c>
      <c r="T244" s="58" t="s">
        <v>699</v>
      </c>
      <c r="U244" s="58" t="s">
        <v>700</v>
      </c>
      <c r="V244" s="58"/>
    </row>
    <row r="245" spans="1:22" x14ac:dyDescent="0.25">
      <c r="A245" s="43" t="s">
        <v>1481</v>
      </c>
      <c r="B245" s="43" t="str">
        <f>LEFT(GAAP02F[[#This Row],[Fund]],4)</f>
        <v>0296</v>
      </c>
      <c r="C245" s="58" t="s">
        <v>1482</v>
      </c>
      <c r="D245" s="58" t="s">
        <v>113</v>
      </c>
      <c r="E245" s="58" t="s">
        <v>681</v>
      </c>
      <c r="F245" s="58" t="s">
        <v>709</v>
      </c>
      <c r="G245" s="58" t="s">
        <v>689</v>
      </c>
      <c r="H245" s="58" t="s">
        <v>788</v>
      </c>
      <c r="I245" s="58" t="s">
        <v>683</v>
      </c>
      <c r="J245" s="58" t="s">
        <v>683</v>
      </c>
      <c r="K245" s="58" t="s">
        <v>826</v>
      </c>
      <c r="L245" s="58" t="s">
        <v>827</v>
      </c>
      <c r="M245" s="58" t="s">
        <v>718</v>
      </c>
      <c r="N245" s="58" t="s">
        <v>1483</v>
      </c>
      <c r="O245" s="58" t="s">
        <v>1467</v>
      </c>
      <c r="P245" s="58"/>
      <c r="Q245" s="58"/>
      <c r="R245" s="58" t="s">
        <v>693</v>
      </c>
      <c r="S245" s="58" t="s">
        <v>828</v>
      </c>
      <c r="T245" s="58" t="s">
        <v>739</v>
      </c>
      <c r="U245" s="58" t="s">
        <v>679</v>
      </c>
      <c r="V245" s="58"/>
    </row>
    <row r="246" spans="1:22" x14ac:dyDescent="0.25">
      <c r="A246" s="43" t="s">
        <v>1484</v>
      </c>
      <c r="B246" s="43" t="str">
        <f>LEFT(GAAP02F[[#This Row],[Fund]],4)</f>
        <v>0297</v>
      </c>
      <c r="C246" s="58" t="s">
        <v>1485</v>
      </c>
      <c r="D246" s="58" t="s">
        <v>708</v>
      </c>
      <c r="E246" s="58" t="s">
        <v>689</v>
      </c>
      <c r="F246" s="58" t="s">
        <v>850</v>
      </c>
      <c r="G246" s="58" t="s">
        <v>689</v>
      </c>
      <c r="H246" s="58" t="s">
        <v>788</v>
      </c>
      <c r="I246" s="58" t="s">
        <v>683</v>
      </c>
      <c r="J246" s="58" t="s">
        <v>683</v>
      </c>
      <c r="K246" s="58" t="s">
        <v>851</v>
      </c>
      <c r="L246" s="58" t="s">
        <v>852</v>
      </c>
      <c r="M246" s="58" t="s">
        <v>791</v>
      </c>
      <c r="N246" s="58" t="s">
        <v>792</v>
      </c>
      <c r="O246" s="58" t="s">
        <v>678</v>
      </c>
      <c r="P246" s="58" t="s">
        <v>145</v>
      </c>
      <c r="Q246" s="58" t="s">
        <v>750</v>
      </c>
      <c r="R246" s="58" t="s">
        <v>698</v>
      </c>
      <c r="S246" s="58" t="s">
        <v>1486</v>
      </c>
      <c r="T246" s="58" t="s">
        <v>731</v>
      </c>
      <c r="U246" s="58" t="s">
        <v>679</v>
      </c>
      <c r="V246" s="58"/>
    </row>
    <row r="247" spans="1:22" x14ac:dyDescent="0.25">
      <c r="A247" s="43" t="s">
        <v>1487</v>
      </c>
      <c r="B247" s="43" t="str">
        <f>LEFT(GAAP02F[[#This Row],[Fund]],4)</f>
        <v>0298</v>
      </c>
      <c r="C247" s="58" t="s">
        <v>1488</v>
      </c>
      <c r="D247" s="58" t="s">
        <v>113</v>
      </c>
      <c r="E247" s="58" t="s">
        <v>681</v>
      </c>
      <c r="F247" s="58" t="s">
        <v>688</v>
      </c>
      <c r="G247" s="58" t="s">
        <v>689</v>
      </c>
      <c r="H247" s="58" t="s">
        <v>776</v>
      </c>
      <c r="I247" s="58" t="s">
        <v>683</v>
      </c>
      <c r="J247" s="58" t="s">
        <v>683</v>
      </c>
      <c r="K247" s="58" t="s">
        <v>691</v>
      </c>
      <c r="L247" s="58" t="s">
        <v>777</v>
      </c>
      <c r="M247" s="58" t="s">
        <v>718</v>
      </c>
      <c r="N247" s="58" t="s">
        <v>1210</v>
      </c>
      <c r="O247" s="58" t="s">
        <v>1489</v>
      </c>
      <c r="P247" s="58"/>
      <c r="Q247" s="58"/>
      <c r="R247" s="58" t="s">
        <v>698</v>
      </c>
      <c r="S247" s="58" t="s">
        <v>1011</v>
      </c>
      <c r="T247" s="58" t="s">
        <v>699</v>
      </c>
      <c r="U247" s="58" t="s">
        <v>700</v>
      </c>
      <c r="V247" s="58"/>
    </row>
    <row r="248" spans="1:22" x14ac:dyDescent="0.25">
      <c r="A248" s="43" t="s">
        <v>1490</v>
      </c>
      <c r="B248" s="43" t="str">
        <f>LEFT(GAAP02F[[#This Row],[Fund]],4)</f>
        <v>0299</v>
      </c>
      <c r="C248" s="58" t="s">
        <v>1491</v>
      </c>
      <c r="D248" s="58" t="s">
        <v>113</v>
      </c>
      <c r="E248" s="58" t="s">
        <v>681</v>
      </c>
      <c r="F248" s="58" t="s">
        <v>688</v>
      </c>
      <c r="G248" s="58" t="s">
        <v>689</v>
      </c>
      <c r="H248" s="58" t="s">
        <v>776</v>
      </c>
      <c r="I248" s="58" t="s">
        <v>683</v>
      </c>
      <c r="J248" s="58" t="s">
        <v>683</v>
      </c>
      <c r="K248" s="58" t="s">
        <v>691</v>
      </c>
      <c r="L248" s="58" t="s">
        <v>777</v>
      </c>
      <c r="M248" s="58" t="s">
        <v>718</v>
      </c>
      <c r="N248" s="58" t="s">
        <v>1210</v>
      </c>
      <c r="O248" s="58" t="s">
        <v>1489</v>
      </c>
      <c r="P248" s="58"/>
      <c r="Q248" s="58"/>
      <c r="R248" s="58" t="s">
        <v>698</v>
      </c>
      <c r="S248" s="58" t="s">
        <v>1011</v>
      </c>
      <c r="T248" s="58" t="s">
        <v>699</v>
      </c>
      <c r="U248" s="58" t="s">
        <v>700</v>
      </c>
      <c r="V248" s="58"/>
    </row>
    <row r="249" spans="1:22" x14ac:dyDescent="0.25">
      <c r="A249" s="43" t="s">
        <v>1492</v>
      </c>
      <c r="B249" s="43" t="str">
        <f>LEFT(GAAP02F[[#This Row],[Fund]],4)</f>
        <v>0300</v>
      </c>
      <c r="C249" s="58" t="s">
        <v>1493</v>
      </c>
      <c r="D249" s="58" t="s">
        <v>113</v>
      </c>
      <c r="E249" s="58" t="s">
        <v>681</v>
      </c>
      <c r="F249" s="58" t="s">
        <v>688</v>
      </c>
      <c r="G249" s="58" t="s">
        <v>689</v>
      </c>
      <c r="H249" s="58" t="s">
        <v>776</v>
      </c>
      <c r="I249" s="58" t="s">
        <v>683</v>
      </c>
      <c r="J249" s="58" t="s">
        <v>683</v>
      </c>
      <c r="K249" s="58" t="s">
        <v>691</v>
      </c>
      <c r="L249" s="58" t="s">
        <v>777</v>
      </c>
      <c r="M249" s="58"/>
      <c r="N249" s="58"/>
      <c r="O249" s="58"/>
      <c r="P249" s="58"/>
      <c r="Q249" s="58"/>
      <c r="R249" s="58" t="s">
        <v>698</v>
      </c>
      <c r="S249" s="58" t="s">
        <v>779</v>
      </c>
      <c r="T249" s="58" t="s">
        <v>712</v>
      </c>
      <c r="U249" s="58" t="s">
        <v>700</v>
      </c>
      <c r="V249" s="58"/>
    </row>
    <row r="250" spans="1:22" x14ac:dyDescent="0.25">
      <c r="A250" s="43" t="s">
        <v>1494</v>
      </c>
      <c r="B250" s="43" t="str">
        <f>LEFT(GAAP02F[[#This Row],[Fund]],4)</f>
        <v>0304</v>
      </c>
      <c r="C250" s="58" t="s">
        <v>1495</v>
      </c>
      <c r="D250" s="58" t="s">
        <v>113</v>
      </c>
      <c r="E250" s="58" t="s">
        <v>681</v>
      </c>
      <c r="F250" s="58" t="s">
        <v>688</v>
      </c>
      <c r="G250" s="58" t="s">
        <v>689</v>
      </c>
      <c r="H250" s="58" t="s">
        <v>690</v>
      </c>
      <c r="I250" s="58" t="s">
        <v>683</v>
      </c>
      <c r="J250" s="58" t="s">
        <v>683</v>
      </c>
      <c r="K250" s="58" t="s">
        <v>691</v>
      </c>
      <c r="L250" s="58" t="s">
        <v>743</v>
      </c>
      <c r="M250" s="58" t="s">
        <v>1288</v>
      </c>
      <c r="N250" s="58" t="s">
        <v>1496</v>
      </c>
      <c r="O250" s="58" t="s">
        <v>814</v>
      </c>
      <c r="P250" s="58"/>
      <c r="Q250" s="58"/>
      <c r="R250" s="58" t="s">
        <v>693</v>
      </c>
      <c r="S250" s="58" t="s">
        <v>765</v>
      </c>
      <c r="T250" s="58" t="s">
        <v>773</v>
      </c>
      <c r="U250" s="58" t="s">
        <v>679</v>
      </c>
      <c r="V250" s="58"/>
    </row>
    <row r="251" spans="1:22" x14ac:dyDescent="0.25">
      <c r="A251" s="43" t="s">
        <v>1497</v>
      </c>
      <c r="B251" s="43" t="str">
        <f>LEFT(GAAP02F[[#This Row],[Fund]],4)</f>
        <v>0305</v>
      </c>
      <c r="C251" s="58" t="s">
        <v>1498</v>
      </c>
      <c r="D251" s="58" t="s">
        <v>113</v>
      </c>
      <c r="E251" s="58" t="s">
        <v>681</v>
      </c>
      <c r="F251" s="58" t="s">
        <v>688</v>
      </c>
      <c r="G251" s="58" t="s">
        <v>689</v>
      </c>
      <c r="H251" s="58" t="s">
        <v>690</v>
      </c>
      <c r="I251" s="58" t="s">
        <v>683</v>
      </c>
      <c r="J251" s="58" t="s">
        <v>683</v>
      </c>
      <c r="K251" s="58" t="s">
        <v>691</v>
      </c>
      <c r="L251" s="58" t="s">
        <v>949</v>
      </c>
      <c r="M251" s="58"/>
      <c r="N251" s="58"/>
      <c r="O251" s="58"/>
      <c r="P251" s="58"/>
      <c r="Q251" s="58"/>
      <c r="R251" s="58" t="s">
        <v>698</v>
      </c>
      <c r="S251" s="58" t="s">
        <v>694</v>
      </c>
      <c r="T251" s="58" t="s">
        <v>699</v>
      </c>
      <c r="U251" s="58" t="s">
        <v>700</v>
      </c>
      <c r="V251" s="58"/>
    </row>
    <row r="252" spans="1:22" x14ac:dyDescent="0.25">
      <c r="A252" s="43" t="s">
        <v>1499</v>
      </c>
      <c r="B252" s="43" t="str">
        <f>LEFT(GAAP02F[[#This Row],[Fund]],4)</f>
        <v>0306</v>
      </c>
      <c r="C252" s="58" t="s">
        <v>1500</v>
      </c>
      <c r="D252" s="58" t="s">
        <v>113</v>
      </c>
      <c r="E252" s="58" t="s">
        <v>681</v>
      </c>
      <c r="F252" s="58" t="s">
        <v>688</v>
      </c>
      <c r="G252" s="58" t="s">
        <v>681</v>
      </c>
      <c r="H252" s="58" t="s">
        <v>709</v>
      </c>
      <c r="I252" s="58" t="s">
        <v>683</v>
      </c>
      <c r="J252" s="58" t="s">
        <v>683</v>
      </c>
      <c r="K252" s="58" t="s">
        <v>691</v>
      </c>
      <c r="L252" s="58" t="s">
        <v>725</v>
      </c>
      <c r="M252" s="58"/>
      <c r="N252" s="58"/>
      <c r="O252" s="58"/>
      <c r="P252" s="58"/>
      <c r="Q252" s="58"/>
      <c r="R252" s="58" t="s">
        <v>698</v>
      </c>
      <c r="S252" s="58" t="s">
        <v>726</v>
      </c>
      <c r="T252" s="58" t="s">
        <v>706</v>
      </c>
      <c r="U252" s="58" t="s">
        <v>700</v>
      </c>
      <c r="V252" s="58"/>
    </row>
    <row r="253" spans="1:22" x14ac:dyDescent="0.25">
      <c r="A253" s="43" t="s">
        <v>1501</v>
      </c>
      <c r="B253" s="43" t="str">
        <f>LEFT(GAAP02F[[#This Row],[Fund]],4)</f>
        <v>0308</v>
      </c>
      <c r="C253" s="58" t="s">
        <v>1502</v>
      </c>
      <c r="D253" s="58" t="s">
        <v>113</v>
      </c>
      <c r="E253" s="58" t="s">
        <v>681</v>
      </c>
      <c r="F253" s="58" t="s">
        <v>682</v>
      </c>
      <c r="G253" s="58" t="s">
        <v>681</v>
      </c>
      <c r="H253" s="58" t="s">
        <v>682</v>
      </c>
      <c r="I253" s="58" t="s">
        <v>683</v>
      </c>
      <c r="J253" s="58" t="s">
        <v>683</v>
      </c>
      <c r="K253" s="58" t="s">
        <v>15</v>
      </c>
      <c r="L253" s="58" t="s">
        <v>15</v>
      </c>
      <c r="M253" s="58" t="s">
        <v>718</v>
      </c>
      <c r="N253" s="58" t="s">
        <v>1503</v>
      </c>
      <c r="O253" s="58" t="s">
        <v>1467</v>
      </c>
      <c r="P253" s="58"/>
      <c r="Q253" s="58"/>
      <c r="R253" s="58" t="s">
        <v>693</v>
      </c>
      <c r="S253" s="58" t="s">
        <v>1071</v>
      </c>
      <c r="T253" s="58" t="s">
        <v>762</v>
      </c>
      <c r="U253" s="58" t="s">
        <v>679</v>
      </c>
      <c r="V253" s="58"/>
    </row>
    <row r="254" spans="1:22" x14ac:dyDescent="0.25">
      <c r="A254" s="43" t="s">
        <v>1504</v>
      </c>
      <c r="B254" s="43" t="str">
        <f>LEFT(GAAP02F[[#This Row],[Fund]],4)</f>
        <v>0309</v>
      </c>
      <c r="C254" s="58" t="s">
        <v>1505</v>
      </c>
      <c r="D254" s="58" t="s">
        <v>113</v>
      </c>
      <c r="E254" s="58" t="s">
        <v>681</v>
      </c>
      <c r="F254" s="58" t="s">
        <v>688</v>
      </c>
      <c r="G254" s="58" t="s">
        <v>681</v>
      </c>
      <c r="H254" s="58" t="s">
        <v>797</v>
      </c>
      <c r="I254" s="58" t="s">
        <v>683</v>
      </c>
      <c r="J254" s="58" t="s">
        <v>683</v>
      </c>
      <c r="K254" s="58" t="s">
        <v>691</v>
      </c>
      <c r="L254" s="58" t="s">
        <v>1113</v>
      </c>
      <c r="M254" s="58" t="s">
        <v>1506</v>
      </c>
      <c r="N254" s="58" t="s">
        <v>1507</v>
      </c>
      <c r="O254" s="58" t="s">
        <v>1508</v>
      </c>
      <c r="P254" s="58" t="s">
        <v>901</v>
      </c>
      <c r="Q254" s="58"/>
      <c r="R254" s="58" t="s">
        <v>693</v>
      </c>
      <c r="S254" s="58" t="s">
        <v>1115</v>
      </c>
      <c r="T254" s="58" t="s">
        <v>773</v>
      </c>
      <c r="U254" s="58" t="s">
        <v>679</v>
      </c>
      <c r="V254" s="58" t="s">
        <v>738</v>
      </c>
    </row>
    <row r="255" spans="1:22" x14ac:dyDescent="0.25">
      <c r="A255" s="43" t="s">
        <v>1509</v>
      </c>
      <c r="B255" s="43" t="str">
        <f>LEFT(GAAP02F[[#This Row],[Fund]],4)</f>
        <v>0310</v>
      </c>
      <c r="C255" s="58" t="s">
        <v>1510</v>
      </c>
      <c r="D255" s="58" t="s">
        <v>113</v>
      </c>
      <c r="E255" s="58" t="s">
        <v>681</v>
      </c>
      <c r="F255" s="58" t="s">
        <v>688</v>
      </c>
      <c r="G255" s="58" t="s">
        <v>689</v>
      </c>
      <c r="H255" s="58" t="s">
        <v>776</v>
      </c>
      <c r="I255" s="58" t="s">
        <v>683</v>
      </c>
      <c r="J255" s="58" t="s">
        <v>683</v>
      </c>
      <c r="K255" s="58" t="s">
        <v>691</v>
      </c>
      <c r="L255" s="58" t="s">
        <v>777</v>
      </c>
      <c r="M255" s="58"/>
      <c r="N255" s="58"/>
      <c r="O255" s="58"/>
      <c r="P255" s="58"/>
      <c r="Q255" s="58"/>
      <c r="R255" s="58" t="s">
        <v>698</v>
      </c>
      <c r="S255" s="58" t="s">
        <v>779</v>
      </c>
      <c r="T255" s="58" t="s">
        <v>699</v>
      </c>
      <c r="U255" s="58" t="s">
        <v>700</v>
      </c>
      <c r="V255" s="58"/>
    </row>
    <row r="256" spans="1:22" x14ac:dyDescent="0.25">
      <c r="A256" s="43" t="s">
        <v>1511</v>
      </c>
      <c r="B256" s="43" t="str">
        <f>LEFT(GAAP02F[[#This Row],[Fund]],4)</f>
        <v>0311</v>
      </c>
      <c r="C256" s="58" t="s">
        <v>1512</v>
      </c>
      <c r="D256" s="58" t="s">
        <v>113</v>
      </c>
      <c r="E256" s="58" t="s">
        <v>681</v>
      </c>
      <c r="F256" s="58" t="s">
        <v>688</v>
      </c>
      <c r="G256" s="58" t="s">
        <v>689</v>
      </c>
      <c r="H256" s="58" t="s">
        <v>690</v>
      </c>
      <c r="I256" s="58" t="s">
        <v>683</v>
      </c>
      <c r="J256" s="58" t="s">
        <v>683</v>
      </c>
      <c r="K256" s="58" t="s">
        <v>691</v>
      </c>
      <c r="L256" s="58" t="s">
        <v>1513</v>
      </c>
      <c r="M256" s="58" t="s">
        <v>718</v>
      </c>
      <c r="N256" s="58" t="s">
        <v>1091</v>
      </c>
      <c r="O256" s="58" t="s">
        <v>1514</v>
      </c>
      <c r="P256" s="58"/>
      <c r="Q256" s="58"/>
      <c r="R256" s="58" t="s">
        <v>693</v>
      </c>
      <c r="S256" s="58" t="s">
        <v>694</v>
      </c>
      <c r="T256" s="58" t="s">
        <v>773</v>
      </c>
      <c r="U256" s="58" t="s">
        <v>679</v>
      </c>
      <c r="V256" s="58"/>
    </row>
    <row r="257" spans="1:22" x14ac:dyDescent="0.25">
      <c r="A257" s="43" t="s">
        <v>1515</v>
      </c>
      <c r="B257" s="43" t="str">
        <f>LEFT(GAAP02F[[#This Row],[Fund]],4)</f>
        <v>0312</v>
      </c>
      <c r="C257" s="58" t="s">
        <v>1516</v>
      </c>
      <c r="D257" s="58" t="s">
        <v>113</v>
      </c>
      <c r="E257" s="58" t="s">
        <v>681</v>
      </c>
      <c r="F257" s="58" t="s">
        <v>688</v>
      </c>
      <c r="G257" s="58" t="s">
        <v>689</v>
      </c>
      <c r="H257" s="58" t="s">
        <v>776</v>
      </c>
      <c r="I257" s="58" t="s">
        <v>683</v>
      </c>
      <c r="J257" s="58" t="s">
        <v>683</v>
      </c>
      <c r="K257" s="58" t="s">
        <v>691</v>
      </c>
      <c r="L257" s="58" t="s">
        <v>777</v>
      </c>
      <c r="M257" s="58" t="s">
        <v>718</v>
      </c>
      <c r="N257" s="58" t="s">
        <v>1517</v>
      </c>
      <c r="O257" s="58" t="s">
        <v>1518</v>
      </c>
      <c r="P257" s="58"/>
      <c r="Q257" s="58"/>
      <c r="R257" s="58" t="s">
        <v>693</v>
      </c>
      <c r="S257" s="58" t="s">
        <v>1042</v>
      </c>
      <c r="T257" s="58" t="s">
        <v>773</v>
      </c>
      <c r="U257" s="58" t="s">
        <v>629</v>
      </c>
      <c r="V257" s="58"/>
    </row>
    <row r="258" spans="1:22" x14ac:dyDescent="0.25">
      <c r="A258" s="43" t="s">
        <v>1519</v>
      </c>
      <c r="B258" s="43" t="str">
        <f>LEFT(GAAP02F[[#This Row],[Fund]],4)</f>
        <v>0313</v>
      </c>
      <c r="C258" s="58" t="s">
        <v>1520</v>
      </c>
      <c r="D258" s="58" t="s">
        <v>113</v>
      </c>
      <c r="E258" s="58" t="s">
        <v>681</v>
      </c>
      <c r="F258" s="58" t="s">
        <v>688</v>
      </c>
      <c r="G258" s="58" t="s">
        <v>681</v>
      </c>
      <c r="H258" s="58" t="s">
        <v>797</v>
      </c>
      <c r="I258" s="58" t="s">
        <v>683</v>
      </c>
      <c r="J258" s="58" t="s">
        <v>683</v>
      </c>
      <c r="K258" s="58" t="s">
        <v>691</v>
      </c>
      <c r="L258" s="58" t="s">
        <v>1113</v>
      </c>
      <c r="M258" s="58" t="s">
        <v>718</v>
      </c>
      <c r="N258" s="58" t="s">
        <v>1521</v>
      </c>
      <c r="O258" s="58" t="s">
        <v>1522</v>
      </c>
      <c r="P258" s="58"/>
      <c r="Q258" s="58"/>
      <c r="R258" s="58" t="s">
        <v>693</v>
      </c>
      <c r="S258" s="58" t="s">
        <v>1115</v>
      </c>
      <c r="T258" s="58" t="s">
        <v>773</v>
      </c>
      <c r="U258" s="58" t="s">
        <v>679</v>
      </c>
      <c r="V258" s="58"/>
    </row>
    <row r="259" spans="1:22" x14ac:dyDescent="0.25">
      <c r="A259" s="43" t="s">
        <v>1523</v>
      </c>
      <c r="B259" s="43" t="str">
        <f>LEFT(GAAP02F[[#This Row],[Fund]],4)</f>
        <v>0314</v>
      </c>
      <c r="C259" s="58" t="s">
        <v>1524</v>
      </c>
      <c r="D259" s="58" t="s">
        <v>113</v>
      </c>
      <c r="E259" s="58" t="s">
        <v>681</v>
      </c>
      <c r="F259" s="58" t="s">
        <v>688</v>
      </c>
      <c r="G259" s="58" t="s">
        <v>681</v>
      </c>
      <c r="H259" s="58" t="s">
        <v>709</v>
      </c>
      <c r="I259" s="58" t="s">
        <v>683</v>
      </c>
      <c r="J259" s="58" t="s">
        <v>683</v>
      </c>
      <c r="K259" s="58" t="s">
        <v>691</v>
      </c>
      <c r="L259" s="58" t="s">
        <v>725</v>
      </c>
      <c r="M259" s="58" t="s">
        <v>1150</v>
      </c>
      <c r="N259" s="58" t="s">
        <v>1151</v>
      </c>
      <c r="O259" s="58" t="s">
        <v>1525</v>
      </c>
      <c r="P259" s="58" t="s">
        <v>700</v>
      </c>
      <c r="Q259" s="58"/>
      <c r="R259" s="58" t="s">
        <v>698</v>
      </c>
      <c r="S259" s="58" t="s">
        <v>726</v>
      </c>
      <c r="T259" s="58" t="s">
        <v>712</v>
      </c>
      <c r="U259" s="58" t="s">
        <v>700</v>
      </c>
      <c r="V259" s="58"/>
    </row>
    <row r="260" spans="1:22" x14ac:dyDescent="0.25">
      <c r="A260" s="43" t="s">
        <v>1526</v>
      </c>
      <c r="B260" s="43" t="str">
        <f>LEFT(GAAP02F[[#This Row],[Fund]],4)</f>
        <v>0315</v>
      </c>
      <c r="C260" s="58" t="s">
        <v>1527</v>
      </c>
      <c r="D260" s="58" t="s">
        <v>113</v>
      </c>
      <c r="E260" s="58" t="s">
        <v>681</v>
      </c>
      <c r="F260" s="58" t="s">
        <v>688</v>
      </c>
      <c r="G260" s="58" t="s">
        <v>689</v>
      </c>
      <c r="H260" s="58" t="s">
        <v>690</v>
      </c>
      <c r="I260" s="58" t="s">
        <v>683</v>
      </c>
      <c r="J260" s="58" t="s">
        <v>683</v>
      </c>
      <c r="K260" s="58" t="s">
        <v>691</v>
      </c>
      <c r="L260" s="58" t="s">
        <v>743</v>
      </c>
      <c r="M260" s="58" t="s">
        <v>718</v>
      </c>
      <c r="N260" s="58" t="s">
        <v>1528</v>
      </c>
      <c r="O260" s="58" t="s">
        <v>1529</v>
      </c>
      <c r="P260" s="58"/>
      <c r="Q260" s="58"/>
      <c r="R260" s="58" t="s">
        <v>698</v>
      </c>
      <c r="S260" s="58" t="s">
        <v>765</v>
      </c>
      <c r="T260" s="58" t="s">
        <v>706</v>
      </c>
      <c r="U260" s="58" t="s">
        <v>679</v>
      </c>
      <c r="V260" s="58"/>
    </row>
    <row r="261" spans="1:22" x14ac:dyDescent="0.25">
      <c r="A261" s="43" t="s">
        <v>1530</v>
      </c>
      <c r="B261" s="43" t="str">
        <f>LEFT(GAAP02F[[#This Row],[Fund]],4)</f>
        <v>0316</v>
      </c>
      <c r="C261" s="58" t="s">
        <v>1531</v>
      </c>
      <c r="D261" s="58" t="s">
        <v>113</v>
      </c>
      <c r="E261" s="58" t="s">
        <v>681</v>
      </c>
      <c r="F261" s="58" t="s">
        <v>688</v>
      </c>
      <c r="G261" s="58" t="s">
        <v>681</v>
      </c>
      <c r="H261" s="58" t="s">
        <v>709</v>
      </c>
      <c r="I261" s="58" t="s">
        <v>683</v>
      </c>
      <c r="J261" s="58" t="s">
        <v>683</v>
      </c>
      <c r="K261" s="58" t="s">
        <v>691</v>
      </c>
      <c r="L261" s="58" t="s">
        <v>710</v>
      </c>
      <c r="M261" s="58" t="s">
        <v>1202</v>
      </c>
      <c r="N261" s="58" t="s">
        <v>1532</v>
      </c>
      <c r="O261" s="58" t="s">
        <v>814</v>
      </c>
      <c r="P261" s="58"/>
      <c r="Q261" s="58"/>
      <c r="R261" s="58" t="s">
        <v>693</v>
      </c>
      <c r="S261" s="58" t="s">
        <v>711</v>
      </c>
      <c r="T261" s="58" t="s">
        <v>739</v>
      </c>
      <c r="U261" s="58" t="s">
        <v>679</v>
      </c>
      <c r="V261" s="58"/>
    </row>
    <row r="262" spans="1:22" x14ac:dyDescent="0.25">
      <c r="A262" s="43" t="s">
        <v>1533</v>
      </c>
      <c r="B262" s="43" t="str">
        <f>LEFT(GAAP02F[[#This Row],[Fund]],4)</f>
        <v>0317</v>
      </c>
      <c r="C262" s="58" t="s">
        <v>1534</v>
      </c>
      <c r="D262" s="58" t="s">
        <v>113</v>
      </c>
      <c r="E262" s="58" t="s">
        <v>681</v>
      </c>
      <c r="F262" s="58" t="s">
        <v>688</v>
      </c>
      <c r="G262" s="58" t="s">
        <v>689</v>
      </c>
      <c r="H262" s="58" t="s">
        <v>776</v>
      </c>
      <c r="I262" s="58" t="s">
        <v>683</v>
      </c>
      <c r="J262" s="58" t="s">
        <v>683</v>
      </c>
      <c r="K262" s="58" t="s">
        <v>691</v>
      </c>
      <c r="L262" s="58" t="s">
        <v>777</v>
      </c>
      <c r="M262" s="58"/>
      <c r="N262" s="58"/>
      <c r="O262" s="58"/>
      <c r="P262" s="58"/>
      <c r="Q262" s="58"/>
      <c r="R262" s="58" t="s">
        <v>693</v>
      </c>
      <c r="S262" s="58" t="s">
        <v>1535</v>
      </c>
      <c r="T262" s="58" t="s">
        <v>695</v>
      </c>
      <c r="U262" s="58" t="s">
        <v>629</v>
      </c>
      <c r="V262" s="58"/>
    </row>
    <row r="263" spans="1:22" x14ac:dyDescent="0.25">
      <c r="A263" s="43" t="s">
        <v>1536</v>
      </c>
      <c r="B263" s="43" t="str">
        <f>LEFT(GAAP02F[[#This Row],[Fund]],4)</f>
        <v>0318</v>
      </c>
      <c r="C263" s="58" t="s">
        <v>1537</v>
      </c>
      <c r="D263" s="58" t="s">
        <v>113</v>
      </c>
      <c r="E263" s="58" t="s">
        <v>681</v>
      </c>
      <c r="F263" s="58" t="s">
        <v>688</v>
      </c>
      <c r="G263" s="58" t="s">
        <v>689</v>
      </c>
      <c r="H263" s="58" t="s">
        <v>690</v>
      </c>
      <c r="I263" s="58" t="s">
        <v>683</v>
      </c>
      <c r="J263" s="58" t="s">
        <v>683</v>
      </c>
      <c r="K263" s="58" t="s">
        <v>691</v>
      </c>
      <c r="L263" s="58" t="s">
        <v>1538</v>
      </c>
      <c r="M263" s="58" t="s">
        <v>718</v>
      </c>
      <c r="N263" s="58" t="s">
        <v>1539</v>
      </c>
      <c r="O263" s="58" t="s">
        <v>1467</v>
      </c>
      <c r="P263" s="58"/>
      <c r="Q263" s="58"/>
      <c r="R263" s="58" t="s">
        <v>693</v>
      </c>
      <c r="S263" s="58" t="s">
        <v>694</v>
      </c>
      <c r="T263" s="58" t="s">
        <v>739</v>
      </c>
      <c r="U263" s="58" t="s">
        <v>679</v>
      </c>
      <c r="V263" s="58"/>
    </row>
    <row r="264" spans="1:22" x14ac:dyDescent="0.25">
      <c r="A264" s="43" t="s">
        <v>1540</v>
      </c>
      <c r="B264" s="43" t="str">
        <f>LEFT(GAAP02F[[#This Row],[Fund]],4)</f>
        <v>0319</v>
      </c>
      <c r="C264" s="58" t="s">
        <v>1541</v>
      </c>
      <c r="D264" s="58" t="s">
        <v>113</v>
      </c>
      <c r="E264" s="58" t="s">
        <v>681</v>
      </c>
      <c r="F264" s="58" t="s">
        <v>688</v>
      </c>
      <c r="G264" s="58" t="s">
        <v>689</v>
      </c>
      <c r="H264" s="58" t="s">
        <v>776</v>
      </c>
      <c r="I264" s="58" t="s">
        <v>683</v>
      </c>
      <c r="J264" s="58" t="s">
        <v>683</v>
      </c>
      <c r="K264" s="58" t="s">
        <v>691</v>
      </c>
      <c r="L264" s="58" t="s">
        <v>777</v>
      </c>
      <c r="M264" s="58"/>
      <c r="N264" s="58"/>
      <c r="O264" s="58"/>
      <c r="P264" s="58"/>
      <c r="Q264" s="58"/>
      <c r="R264" s="58" t="s">
        <v>698</v>
      </c>
      <c r="S264" s="58" t="s">
        <v>779</v>
      </c>
      <c r="T264" s="58" t="s">
        <v>699</v>
      </c>
      <c r="U264" s="58" t="s">
        <v>700</v>
      </c>
      <c r="V264" s="58"/>
    </row>
    <row r="265" spans="1:22" x14ac:dyDescent="0.25">
      <c r="A265" s="43" t="s">
        <v>1542</v>
      </c>
      <c r="B265" s="43" t="str">
        <f>LEFT(GAAP02F[[#This Row],[Fund]],4)</f>
        <v>0320</v>
      </c>
      <c r="C265" s="58" t="s">
        <v>1543</v>
      </c>
      <c r="D265" s="58" t="s">
        <v>113</v>
      </c>
      <c r="E265" s="58" t="s">
        <v>681</v>
      </c>
      <c r="F265" s="58" t="s">
        <v>688</v>
      </c>
      <c r="G265" s="58" t="s">
        <v>681</v>
      </c>
      <c r="H265" s="58" t="s">
        <v>709</v>
      </c>
      <c r="I265" s="58" t="s">
        <v>683</v>
      </c>
      <c r="J265" s="58" t="s">
        <v>683</v>
      </c>
      <c r="K265" s="58" t="s">
        <v>691</v>
      </c>
      <c r="L265" s="58" t="s">
        <v>725</v>
      </c>
      <c r="M265" s="58" t="s">
        <v>718</v>
      </c>
      <c r="N265" s="58" t="s">
        <v>1082</v>
      </c>
      <c r="O265" s="58" t="s">
        <v>1544</v>
      </c>
      <c r="P265" s="58"/>
      <c r="Q265" s="58"/>
      <c r="R265" s="58" t="s">
        <v>698</v>
      </c>
      <c r="S265" s="58" t="s">
        <v>726</v>
      </c>
      <c r="T265" s="58" t="s">
        <v>712</v>
      </c>
      <c r="U265" s="58" t="s">
        <v>700</v>
      </c>
      <c r="V265" s="58"/>
    </row>
    <row r="266" spans="1:22" x14ac:dyDescent="0.25">
      <c r="A266" s="43" t="s">
        <v>1545</v>
      </c>
      <c r="B266" s="43" t="str">
        <f>LEFT(GAAP02F[[#This Row],[Fund]],4)</f>
        <v>0321</v>
      </c>
      <c r="C266" s="58" t="s">
        <v>1546</v>
      </c>
      <c r="D266" s="58" t="s">
        <v>113</v>
      </c>
      <c r="E266" s="58" t="s">
        <v>681</v>
      </c>
      <c r="F266" s="58" t="s">
        <v>688</v>
      </c>
      <c r="G266" s="58" t="s">
        <v>681</v>
      </c>
      <c r="H266" s="58" t="s">
        <v>709</v>
      </c>
      <c r="I266" s="58" t="s">
        <v>683</v>
      </c>
      <c r="J266" s="58" t="s">
        <v>683</v>
      </c>
      <c r="K266" s="58" t="s">
        <v>691</v>
      </c>
      <c r="L266" s="58" t="s">
        <v>725</v>
      </c>
      <c r="M266" s="58" t="s">
        <v>718</v>
      </c>
      <c r="N266" s="58" t="s">
        <v>1082</v>
      </c>
      <c r="O266" s="58" t="s">
        <v>1544</v>
      </c>
      <c r="P266" s="58"/>
      <c r="Q266" s="58"/>
      <c r="R266" s="58" t="s">
        <v>698</v>
      </c>
      <c r="S266" s="58" t="s">
        <v>726</v>
      </c>
      <c r="T266" s="58" t="s">
        <v>712</v>
      </c>
      <c r="U266" s="58" t="s">
        <v>700</v>
      </c>
      <c r="V266" s="58"/>
    </row>
    <row r="267" spans="1:22" x14ac:dyDescent="0.25">
      <c r="A267" s="43" t="s">
        <v>1547</v>
      </c>
      <c r="B267" s="43" t="str">
        <f>LEFT(GAAP02F[[#This Row],[Fund]],4)</f>
        <v>0322</v>
      </c>
      <c r="C267" s="58" t="s">
        <v>1548</v>
      </c>
      <c r="D267" s="58" t="s">
        <v>113</v>
      </c>
      <c r="E267" s="58" t="s">
        <v>681</v>
      </c>
      <c r="F267" s="58" t="s">
        <v>688</v>
      </c>
      <c r="G267" s="58" t="s">
        <v>681</v>
      </c>
      <c r="H267" s="58" t="s">
        <v>709</v>
      </c>
      <c r="I267" s="58" t="s">
        <v>683</v>
      </c>
      <c r="J267" s="58" t="s">
        <v>683</v>
      </c>
      <c r="K267" s="58" t="s">
        <v>691</v>
      </c>
      <c r="L267" s="58" t="s">
        <v>725</v>
      </c>
      <c r="M267" s="58" t="s">
        <v>718</v>
      </c>
      <c r="N267" s="58" t="s">
        <v>1082</v>
      </c>
      <c r="O267" s="58" t="s">
        <v>1544</v>
      </c>
      <c r="P267" s="58"/>
      <c r="Q267" s="58"/>
      <c r="R267" s="58" t="s">
        <v>698</v>
      </c>
      <c r="S267" s="58" t="s">
        <v>726</v>
      </c>
      <c r="T267" s="58" t="s">
        <v>712</v>
      </c>
      <c r="U267" s="58" t="s">
        <v>700</v>
      </c>
      <c r="V267" s="58"/>
    </row>
    <row r="268" spans="1:22" x14ac:dyDescent="0.25">
      <c r="A268" s="43" t="s">
        <v>1549</v>
      </c>
      <c r="B268" s="43" t="str">
        <f>LEFT(GAAP02F[[#This Row],[Fund]],4)</f>
        <v>0325</v>
      </c>
      <c r="C268" s="58" t="s">
        <v>1550</v>
      </c>
      <c r="D268" s="58" t="s">
        <v>113</v>
      </c>
      <c r="E268" s="58" t="s">
        <v>681</v>
      </c>
      <c r="F268" s="58" t="s">
        <v>688</v>
      </c>
      <c r="G268" s="58" t="s">
        <v>689</v>
      </c>
      <c r="H268" s="58" t="s">
        <v>776</v>
      </c>
      <c r="I268" s="58" t="s">
        <v>683</v>
      </c>
      <c r="J268" s="58" t="s">
        <v>683</v>
      </c>
      <c r="K268" s="58" t="s">
        <v>691</v>
      </c>
      <c r="L268" s="58" t="s">
        <v>777</v>
      </c>
      <c r="M268" s="58"/>
      <c r="N268" s="58"/>
      <c r="O268" s="58"/>
      <c r="P268" s="58"/>
      <c r="Q268" s="58"/>
      <c r="R268" s="58" t="s">
        <v>698</v>
      </c>
      <c r="S268" s="58" t="s">
        <v>779</v>
      </c>
      <c r="T268" s="58" t="s">
        <v>699</v>
      </c>
      <c r="U268" s="58" t="s">
        <v>700</v>
      </c>
      <c r="V268" s="58"/>
    </row>
    <row r="269" spans="1:22" x14ac:dyDescent="0.25">
      <c r="A269" s="43" t="s">
        <v>1551</v>
      </c>
      <c r="B269" s="43" t="str">
        <f>LEFT(GAAP02F[[#This Row],[Fund]],4)</f>
        <v>0326</v>
      </c>
      <c r="C269" s="58" t="s">
        <v>1552</v>
      </c>
      <c r="D269" s="58" t="s">
        <v>113</v>
      </c>
      <c r="E269" s="58" t="s">
        <v>681</v>
      </c>
      <c r="F269" s="58" t="s">
        <v>688</v>
      </c>
      <c r="G269" s="58" t="s">
        <v>689</v>
      </c>
      <c r="H269" s="58" t="s">
        <v>776</v>
      </c>
      <c r="I269" s="58" t="s">
        <v>683</v>
      </c>
      <c r="J269" s="58" t="s">
        <v>683</v>
      </c>
      <c r="K269" s="58" t="s">
        <v>691</v>
      </c>
      <c r="L269" s="58" t="s">
        <v>777</v>
      </c>
      <c r="M269" s="58"/>
      <c r="N269" s="58"/>
      <c r="O269" s="58"/>
      <c r="P269" s="58"/>
      <c r="Q269" s="58"/>
      <c r="R269" s="58" t="s">
        <v>698</v>
      </c>
      <c r="S269" s="58" t="s">
        <v>779</v>
      </c>
      <c r="T269" s="58" t="s">
        <v>699</v>
      </c>
      <c r="U269" s="58" t="s">
        <v>700</v>
      </c>
      <c r="V269" s="58"/>
    </row>
    <row r="270" spans="1:22" x14ac:dyDescent="0.25">
      <c r="A270" s="43" t="s">
        <v>1553</v>
      </c>
      <c r="B270" s="43" t="str">
        <f>LEFT(GAAP02F[[#This Row],[Fund]],4)</f>
        <v>0327</v>
      </c>
      <c r="C270" s="58" t="s">
        <v>1554</v>
      </c>
      <c r="D270" s="58" t="s">
        <v>113</v>
      </c>
      <c r="E270" s="58" t="s">
        <v>681</v>
      </c>
      <c r="F270" s="58" t="s">
        <v>688</v>
      </c>
      <c r="G270" s="58" t="s">
        <v>689</v>
      </c>
      <c r="H270" s="58" t="s">
        <v>776</v>
      </c>
      <c r="I270" s="58" t="s">
        <v>683</v>
      </c>
      <c r="J270" s="58" t="s">
        <v>683</v>
      </c>
      <c r="K270" s="58" t="s">
        <v>691</v>
      </c>
      <c r="L270" s="58" t="s">
        <v>777</v>
      </c>
      <c r="M270" s="58"/>
      <c r="N270" s="58"/>
      <c r="O270" s="58"/>
      <c r="P270" s="58"/>
      <c r="Q270" s="58"/>
      <c r="R270" s="58" t="s">
        <v>698</v>
      </c>
      <c r="S270" s="58" t="s">
        <v>779</v>
      </c>
      <c r="T270" s="58" t="s">
        <v>731</v>
      </c>
      <c r="U270" s="58" t="s">
        <v>700</v>
      </c>
      <c r="V270" s="58"/>
    </row>
    <row r="271" spans="1:22" x14ac:dyDescent="0.25">
      <c r="A271" s="43" t="s">
        <v>1555</v>
      </c>
      <c r="B271" s="43" t="str">
        <f>LEFT(GAAP02F[[#This Row],[Fund]],4)</f>
        <v>0328</v>
      </c>
      <c r="C271" s="58" t="s">
        <v>1556</v>
      </c>
      <c r="D271" s="58" t="s">
        <v>113</v>
      </c>
      <c r="E271" s="58" t="s">
        <v>681</v>
      </c>
      <c r="F271" s="58" t="s">
        <v>688</v>
      </c>
      <c r="G271" s="58" t="s">
        <v>689</v>
      </c>
      <c r="H271" s="58" t="s">
        <v>690</v>
      </c>
      <c r="I271" s="58" t="s">
        <v>683</v>
      </c>
      <c r="J271" s="58" t="s">
        <v>683</v>
      </c>
      <c r="K271" s="58" t="s">
        <v>691</v>
      </c>
      <c r="L271" s="58" t="s">
        <v>715</v>
      </c>
      <c r="M271" s="58"/>
      <c r="N271" s="58"/>
      <c r="O271" s="58"/>
      <c r="P271" s="58"/>
      <c r="Q271" s="58"/>
      <c r="R271" s="58" t="s">
        <v>698</v>
      </c>
      <c r="S271" s="58" t="s">
        <v>694</v>
      </c>
      <c r="T271" s="58" t="s">
        <v>699</v>
      </c>
      <c r="U271" s="58" t="s">
        <v>700</v>
      </c>
      <c r="V271" s="58"/>
    </row>
    <row r="272" spans="1:22" x14ac:dyDescent="0.25">
      <c r="A272" s="43" t="s">
        <v>1557</v>
      </c>
      <c r="B272" s="43" t="str">
        <f>LEFT(GAAP02F[[#This Row],[Fund]],4)</f>
        <v>0329</v>
      </c>
      <c r="C272" s="58" t="s">
        <v>1558</v>
      </c>
      <c r="D272" s="58" t="s">
        <v>113</v>
      </c>
      <c r="E272" s="58" t="s">
        <v>681</v>
      </c>
      <c r="F272" s="58" t="s">
        <v>688</v>
      </c>
      <c r="G272" s="58" t="s">
        <v>689</v>
      </c>
      <c r="H272" s="58" t="s">
        <v>1384</v>
      </c>
      <c r="I272" s="58" t="s">
        <v>683</v>
      </c>
      <c r="J272" s="58" t="s">
        <v>683</v>
      </c>
      <c r="K272" s="58" t="s">
        <v>691</v>
      </c>
      <c r="L272" s="58" t="s">
        <v>1559</v>
      </c>
      <c r="M272" s="58" t="s">
        <v>683</v>
      </c>
      <c r="N272" s="58" t="s">
        <v>683</v>
      </c>
      <c r="O272" s="58" t="s">
        <v>678</v>
      </c>
      <c r="P272" s="58" t="s">
        <v>679</v>
      </c>
      <c r="Q272" s="58" t="s">
        <v>679</v>
      </c>
      <c r="R272" s="58" t="s">
        <v>698</v>
      </c>
      <c r="S272" s="58" t="s">
        <v>779</v>
      </c>
      <c r="T272" s="58" t="s">
        <v>731</v>
      </c>
      <c r="U272" s="58" t="s">
        <v>700</v>
      </c>
      <c r="V272" s="58" t="s">
        <v>679</v>
      </c>
    </row>
    <row r="273" spans="1:22" x14ac:dyDescent="0.25">
      <c r="A273" s="43" t="s">
        <v>1560</v>
      </c>
      <c r="B273" s="43" t="str">
        <f>LEFT(GAAP02F[[#This Row],[Fund]],4)</f>
        <v>0330</v>
      </c>
      <c r="C273" s="58" t="s">
        <v>1561</v>
      </c>
      <c r="D273" s="58" t="s">
        <v>113</v>
      </c>
      <c r="E273" s="58" t="s">
        <v>681</v>
      </c>
      <c r="F273" s="58" t="s">
        <v>688</v>
      </c>
      <c r="G273" s="58" t="s">
        <v>689</v>
      </c>
      <c r="H273" s="58" t="s">
        <v>1384</v>
      </c>
      <c r="I273" s="58" t="s">
        <v>683</v>
      </c>
      <c r="J273" s="58" t="s">
        <v>683</v>
      </c>
      <c r="K273" s="58" t="s">
        <v>691</v>
      </c>
      <c r="L273" s="58" t="s">
        <v>1559</v>
      </c>
      <c r="M273" s="58" t="s">
        <v>683</v>
      </c>
      <c r="N273" s="58" t="s">
        <v>683</v>
      </c>
      <c r="O273" s="58" t="s">
        <v>678</v>
      </c>
      <c r="P273" s="58" t="s">
        <v>679</v>
      </c>
      <c r="Q273" s="58" t="s">
        <v>679</v>
      </c>
      <c r="R273" s="58" t="s">
        <v>698</v>
      </c>
      <c r="S273" s="58" t="s">
        <v>779</v>
      </c>
      <c r="T273" s="58" t="s">
        <v>731</v>
      </c>
      <c r="U273" s="58" t="s">
        <v>700</v>
      </c>
      <c r="V273" s="58" t="s">
        <v>679</v>
      </c>
    </row>
    <row r="274" spans="1:22" x14ac:dyDescent="0.25">
      <c r="A274" s="43" t="s">
        <v>1562</v>
      </c>
      <c r="B274" s="43" t="str">
        <f>LEFT(GAAP02F[[#This Row],[Fund]],4)</f>
        <v>0331</v>
      </c>
      <c r="C274" s="58" t="s">
        <v>1563</v>
      </c>
      <c r="D274" s="58" t="s">
        <v>113</v>
      </c>
      <c r="E274" s="58" t="s">
        <v>681</v>
      </c>
      <c r="F274" s="58" t="s">
        <v>688</v>
      </c>
      <c r="G274" s="58" t="s">
        <v>689</v>
      </c>
      <c r="H274" s="58" t="s">
        <v>1384</v>
      </c>
      <c r="I274" s="58" t="s">
        <v>683</v>
      </c>
      <c r="J274" s="58" t="s">
        <v>683</v>
      </c>
      <c r="K274" s="58" t="s">
        <v>691</v>
      </c>
      <c r="L274" s="58" t="s">
        <v>1559</v>
      </c>
      <c r="M274" s="58" t="s">
        <v>683</v>
      </c>
      <c r="N274" s="58" t="s">
        <v>683</v>
      </c>
      <c r="O274" s="58" t="s">
        <v>678</v>
      </c>
      <c r="P274" s="58" t="s">
        <v>679</v>
      </c>
      <c r="Q274" s="58" t="s">
        <v>679</v>
      </c>
      <c r="R274" s="58" t="s">
        <v>698</v>
      </c>
      <c r="S274" s="58" t="s">
        <v>779</v>
      </c>
      <c r="T274" s="58" t="s">
        <v>706</v>
      </c>
      <c r="U274" s="58" t="s">
        <v>700</v>
      </c>
      <c r="V274" s="58" t="s">
        <v>679</v>
      </c>
    </row>
    <row r="275" spans="1:22" x14ac:dyDescent="0.25">
      <c r="A275" s="43" t="s">
        <v>1564</v>
      </c>
      <c r="B275" s="43" t="str">
        <f>LEFT(GAAP02F[[#This Row],[Fund]],4)</f>
        <v>0332</v>
      </c>
      <c r="C275" s="58" t="s">
        <v>1565</v>
      </c>
      <c r="D275" s="58" t="s">
        <v>113</v>
      </c>
      <c r="E275" s="58" t="s">
        <v>681</v>
      </c>
      <c r="F275" s="58" t="s">
        <v>688</v>
      </c>
      <c r="G275" s="58" t="s">
        <v>689</v>
      </c>
      <c r="H275" s="58" t="s">
        <v>1384</v>
      </c>
      <c r="I275" s="58" t="s">
        <v>683</v>
      </c>
      <c r="J275" s="58" t="s">
        <v>683</v>
      </c>
      <c r="K275" s="58" t="s">
        <v>691</v>
      </c>
      <c r="L275" s="58" t="s">
        <v>1559</v>
      </c>
      <c r="M275" s="58" t="s">
        <v>683</v>
      </c>
      <c r="N275" s="58" t="s">
        <v>683</v>
      </c>
      <c r="O275" s="58" t="s">
        <v>678</v>
      </c>
      <c r="P275" s="58" t="s">
        <v>679</v>
      </c>
      <c r="Q275" s="58" t="s">
        <v>679</v>
      </c>
      <c r="R275" s="58" t="s">
        <v>698</v>
      </c>
      <c r="S275" s="58" t="s">
        <v>779</v>
      </c>
      <c r="T275" s="58" t="s">
        <v>706</v>
      </c>
      <c r="U275" s="58" t="s">
        <v>700</v>
      </c>
      <c r="V275" s="58" t="s">
        <v>679</v>
      </c>
    </row>
    <row r="276" spans="1:22" x14ac:dyDescent="0.25">
      <c r="A276" s="43" t="s">
        <v>1566</v>
      </c>
      <c r="B276" s="43" t="str">
        <f>LEFT(GAAP02F[[#This Row],[Fund]],4)</f>
        <v>0333</v>
      </c>
      <c r="C276" s="58" t="s">
        <v>1567</v>
      </c>
      <c r="D276" s="58" t="s">
        <v>113</v>
      </c>
      <c r="E276" s="58" t="s">
        <v>681</v>
      </c>
      <c r="F276" s="58" t="s">
        <v>688</v>
      </c>
      <c r="G276" s="58" t="s">
        <v>689</v>
      </c>
      <c r="H276" s="58" t="s">
        <v>1384</v>
      </c>
      <c r="I276" s="58" t="s">
        <v>683</v>
      </c>
      <c r="J276" s="58" t="s">
        <v>683</v>
      </c>
      <c r="K276" s="58" t="s">
        <v>691</v>
      </c>
      <c r="L276" s="58" t="s">
        <v>1559</v>
      </c>
      <c r="M276" s="58" t="s">
        <v>683</v>
      </c>
      <c r="N276" s="58" t="s">
        <v>683</v>
      </c>
      <c r="O276" s="58" t="s">
        <v>678</v>
      </c>
      <c r="P276" s="58" t="s">
        <v>679</v>
      </c>
      <c r="Q276" s="58" t="s">
        <v>679</v>
      </c>
      <c r="R276" s="58" t="s">
        <v>698</v>
      </c>
      <c r="S276" s="58" t="s">
        <v>779</v>
      </c>
      <c r="T276" s="58" t="s">
        <v>706</v>
      </c>
      <c r="U276" s="58" t="s">
        <v>700</v>
      </c>
      <c r="V276" s="58" t="s">
        <v>679</v>
      </c>
    </row>
    <row r="277" spans="1:22" x14ac:dyDescent="0.25">
      <c r="A277" s="43" t="s">
        <v>1568</v>
      </c>
      <c r="B277" s="43" t="str">
        <f>LEFT(GAAP02F[[#This Row],[Fund]],4)</f>
        <v>0334</v>
      </c>
      <c r="C277" s="58" t="s">
        <v>1569</v>
      </c>
      <c r="D277" s="58" t="s">
        <v>113</v>
      </c>
      <c r="E277" s="58" t="s">
        <v>681</v>
      </c>
      <c r="F277" s="58" t="s">
        <v>688</v>
      </c>
      <c r="G277" s="58" t="s">
        <v>689</v>
      </c>
      <c r="H277" s="58" t="s">
        <v>1384</v>
      </c>
      <c r="I277" s="58" t="s">
        <v>683</v>
      </c>
      <c r="J277" s="58" t="s">
        <v>683</v>
      </c>
      <c r="K277" s="58" t="s">
        <v>691</v>
      </c>
      <c r="L277" s="58" t="s">
        <v>1559</v>
      </c>
      <c r="M277" s="58" t="s">
        <v>683</v>
      </c>
      <c r="N277" s="58" t="s">
        <v>683</v>
      </c>
      <c r="O277" s="58" t="s">
        <v>678</v>
      </c>
      <c r="P277" s="58" t="s">
        <v>679</v>
      </c>
      <c r="Q277" s="58" t="s">
        <v>679</v>
      </c>
      <c r="R277" s="58" t="s">
        <v>698</v>
      </c>
      <c r="S277" s="58" t="s">
        <v>779</v>
      </c>
      <c r="T277" s="58" t="s">
        <v>706</v>
      </c>
      <c r="U277" s="58" t="s">
        <v>700</v>
      </c>
      <c r="V277" s="58" t="s">
        <v>679</v>
      </c>
    </row>
    <row r="278" spans="1:22" x14ac:dyDescent="0.25">
      <c r="A278" s="43" t="s">
        <v>1570</v>
      </c>
      <c r="B278" s="43" t="str">
        <f>LEFT(GAAP02F[[#This Row],[Fund]],4)</f>
        <v>0335</v>
      </c>
      <c r="C278" s="58" t="s">
        <v>1571</v>
      </c>
      <c r="D278" s="58" t="s">
        <v>113</v>
      </c>
      <c r="E278" s="58" t="s">
        <v>681</v>
      </c>
      <c r="F278" s="58" t="s">
        <v>688</v>
      </c>
      <c r="G278" s="58" t="s">
        <v>689</v>
      </c>
      <c r="H278" s="58" t="s">
        <v>776</v>
      </c>
      <c r="I278" s="58" t="s">
        <v>683</v>
      </c>
      <c r="J278" s="58" t="s">
        <v>683</v>
      </c>
      <c r="K278" s="58" t="s">
        <v>691</v>
      </c>
      <c r="L278" s="58" t="s">
        <v>777</v>
      </c>
      <c r="M278" s="58"/>
      <c r="N278" s="58"/>
      <c r="O278" s="58"/>
      <c r="P278" s="58"/>
      <c r="Q278" s="58"/>
      <c r="R278" s="58" t="s">
        <v>698</v>
      </c>
      <c r="S278" s="58" t="s">
        <v>779</v>
      </c>
      <c r="T278" s="58" t="s">
        <v>706</v>
      </c>
      <c r="U278" s="58" t="s">
        <v>700</v>
      </c>
      <c r="V278" s="58"/>
    </row>
    <row r="279" spans="1:22" x14ac:dyDescent="0.25">
      <c r="A279" s="43" t="s">
        <v>1572</v>
      </c>
      <c r="B279" s="43" t="str">
        <f>LEFT(GAAP02F[[#This Row],[Fund]],4)</f>
        <v>0336</v>
      </c>
      <c r="C279" s="58" t="s">
        <v>1573</v>
      </c>
      <c r="D279" s="58" t="s">
        <v>113</v>
      </c>
      <c r="E279" s="58" t="s">
        <v>681</v>
      </c>
      <c r="F279" s="58" t="s">
        <v>688</v>
      </c>
      <c r="G279" s="58" t="s">
        <v>681</v>
      </c>
      <c r="H279" s="58" t="s">
        <v>709</v>
      </c>
      <c r="I279" s="58" t="s">
        <v>683</v>
      </c>
      <c r="J279" s="58" t="s">
        <v>683</v>
      </c>
      <c r="K279" s="58" t="s">
        <v>691</v>
      </c>
      <c r="L279" s="58" t="s">
        <v>725</v>
      </c>
      <c r="M279" s="58" t="s">
        <v>718</v>
      </c>
      <c r="N279" s="58" t="s">
        <v>1528</v>
      </c>
      <c r="O279" s="58" t="s">
        <v>1574</v>
      </c>
      <c r="P279" s="58"/>
      <c r="Q279" s="58"/>
      <c r="R279" s="58" t="s">
        <v>698</v>
      </c>
      <c r="S279" s="58" t="s">
        <v>726</v>
      </c>
      <c r="T279" s="58" t="s">
        <v>712</v>
      </c>
      <c r="U279" s="58" t="s">
        <v>700</v>
      </c>
      <c r="V279" s="58"/>
    </row>
    <row r="280" spans="1:22" x14ac:dyDescent="0.25">
      <c r="A280" s="43" t="s">
        <v>1575</v>
      </c>
      <c r="B280" s="43" t="str">
        <f>LEFT(GAAP02F[[#This Row],[Fund]],4)</f>
        <v>0338</v>
      </c>
      <c r="C280" s="58" t="s">
        <v>1576</v>
      </c>
      <c r="D280" s="58" t="s">
        <v>113</v>
      </c>
      <c r="E280" s="58" t="s">
        <v>681</v>
      </c>
      <c r="F280" s="58" t="s">
        <v>688</v>
      </c>
      <c r="G280" s="58" t="s">
        <v>681</v>
      </c>
      <c r="H280" s="58" t="s">
        <v>709</v>
      </c>
      <c r="I280" s="58" t="s">
        <v>683</v>
      </c>
      <c r="J280" s="58" t="s">
        <v>683</v>
      </c>
      <c r="K280" s="58" t="s">
        <v>691</v>
      </c>
      <c r="L280" s="58" t="s">
        <v>725</v>
      </c>
      <c r="M280" s="58" t="s">
        <v>718</v>
      </c>
      <c r="N280" s="58" t="s">
        <v>1521</v>
      </c>
      <c r="O280" s="58" t="s">
        <v>1544</v>
      </c>
      <c r="P280" s="58"/>
      <c r="Q280" s="58"/>
      <c r="R280" s="58" t="s">
        <v>698</v>
      </c>
      <c r="S280" s="58" t="s">
        <v>726</v>
      </c>
      <c r="T280" s="58" t="s">
        <v>712</v>
      </c>
      <c r="U280" s="58" t="s">
        <v>700</v>
      </c>
      <c r="V280" s="58"/>
    </row>
    <row r="281" spans="1:22" x14ac:dyDescent="0.25">
      <c r="A281" s="43" t="s">
        <v>1577</v>
      </c>
      <c r="B281" s="43" t="str">
        <f>LEFT(GAAP02F[[#This Row],[Fund]],4)</f>
        <v>0341</v>
      </c>
      <c r="C281" s="58" t="s">
        <v>1578</v>
      </c>
      <c r="D281" s="58" t="s">
        <v>113</v>
      </c>
      <c r="E281" s="58" t="s">
        <v>681</v>
      </c>
      <c r="F281" s="58" t="s">
        <v>688</v>
      </c>
      <c r="G281" s="58" t="s">
        <v>689</v>
      </c>
      <c r="H281" s="58" t="s">
        <v>965</v>
      </c>
      <c r="I281" s="58" t="s">
        <v>683</v>
      </c>
      <c r="J281" s="58" t="s">
        <v>683</v>
      </c>
      <c r="K281" s="58" t="s">
        <v>691</v>
      </c>
      <c r="L281" s="58" t="s">
        <v>966</v>
      </c>
      <c r="M281" s="58"/>
      <c r="N281" s="58"/>
      <c r="O281" s="58"/>
      <c r="P281" s="58"/>
      <c r="Q281" s="58"/>
      <c r="R281" s="58" t="s">
        <v>698</v>
      </c>
      <c r="S281" s="58" t="s">
        <v>765</v>
      </c>
      <c r="T281" s="58" t="s">
        <v>699</v>
      </c>
      <c r="U281" s="58" t="s">
        <v>679</v>
      </c>
      <c r="V281" s="58"/>
    </row>
    <row r="282" spans="1:22" x14ac:dyDescent="0.25">
      <c r="A282" s="43" t="s">
        <v>1579</v>
      </c>
      <c r="B282" s="43" t="str">
        <f>LEFT(GAAP02F[[#This Row],[Fund]],4)</f>
        <v>0342</v>
      </c>
      <c r="C282" s="58" t="s">
        <v>1580</v>
      </c>
      <c r="D282" s="58" t="s">
        <v>113</v>
      </c>
      <c r="E282" s="58" t="s">
        <v>681</v>
      </c>
      <c r="F282" s="58" t="s">
        <v>797</v>
      </c>
      <c r="G282" s="58" t="s">
        <v>681</v>
      </c>
      <c r="H282" s="58" t="s">
        <v>683</v>
      </c>
      <c r="I282" s="58" t="s">
        <v>682</v>
      </c>
      <c r="J282" s="58" t="s">
        <v>682</v>
      </c>
      <c r="K282" s="58" t="s">
        <v>798</v>
      </c>
      <c r="L282" s="58" t="s">
        <v>15</v>
      </c>
      <c r="M282" s="58" t="s">
        <v>683</v>
      </c>
      <c r="N282" s="58" t="s">
        <v>683</v>
      </c>
      <c r="O282" s="58" t="s">
        <v>1581</v>
      </c>
      <c r="P282" s="58" t="s">
        <v>679</v>
      </c>
      <c r="Q282" s="58" t="s">
        <v>679</v>
      </c>
      <c r="R282" s="58" t="s">
        <v>698</v>
      </c>
      <c r="S282" s="58" t="s">
        <v>1030</v>
      </c>
      <c r="T282" s="58" t="s">
        <v>1052</v>
      </c>
      <c r="U282" s="58" t="s">
        <v>700</v>
      </c>
      <c r="V282" s="58"/>
    </row>
    <row r="283" spans="1:22" x14ac:dyDescent="0.25">
      <c r="A283" s="43" t="s">
        <v>1582</v>
      </c>
      <c r="B283" s="43" t="str">
        <f>LEFT(GAAP02F[[#This Row],[Fund]],4)</f>
        <v>0344</v>
      </c>
      <c r="C283" s="58" t="s">
        <v>1583</v>
      </c>
      <c r="D283" s="58" t="s">
        <v>113</v>
      </c>
      <c r="E283" s="58" t="s">
        <v>681</v>
      </c>
      <c r="F283" s="58" t="s">
        <v>688</v>
      </c>
      <c r="G283" s="58" t="s">
        <v>689</v>
      </c>
      <c r="H283" s="58" t="s">
        <v>965</v>
      </c>
      <c r="I283" s="58" t="s">
        <v>683</v>
      </c>
      <c r="J283" s="58" t="s">
        <v>683</v>
      </c>
      <c r="K283" s="58" t="s">
        <v>691</v>
      </c>
      <c r="L283" s="58" t="s">
        <v>966</v>
      </c>
      <c r="M283" s="58"/>
      <c r="N283" s="58"/>
      <c r="O283" s="58"/>
      <c r="P283" s="58"/>
      <c r="Q283" s="58"/>
      <c r="R283" s="58" t="s">
        <v>698</v>
      </c>
      <c r="S283" s="58" t="s">
        <v>711</v>
      </c>
      <c r="T283" s="58" t="s">
        <v>1052</v>
      </c>
      <c r="U283" s="58" t="s">
        <v>679</v>
      </c>
      <c r="V283" s="58"/>
    </row>
    <row r="284" spans="1:22" x14ac:dyDescent="0.25">
      <c r="A284" s="43" t="s">
        <v>1584</v>
      </c>
      <c r="B284" s="43" t="str">
        <f>LEFT(GAAP02F[[#This Row],[Fund]],4)</f>
        <v>0345</v>
      </c>
      <c r="C284" s="58" t="s">
        <v>1585</v>
      </c>
      <c r="D284" s="58" t="s">
        <v>113</v>
      </c>
      <c r="E284" s="58" t="s">
        <v>681</v>
      </c>
      <c r="F284" s="58" t="s">
        <v>688</v>
      </c>
      <c r="G284" s="58" t="s">
        <v>689</v>
      </c>
      <c r="H284" s="58" t="s">
        <v>690</v>
      </c>
      <c r="I284" s="58" t="s">
        <v>683</v>
      </c>
      <c r="J284" s="58" t="s">
        <v>683</v>
      </c>
      <c r="K284" s="58" t="s">
        <v>691</v>
      </c>
      <c r="L284" s="58" t="s">
        <v>743</v>
      </c>
      <c r="M284" s="58" t="s">
        <v>749</v>
      </c>
      <c r="N284" s="58" t="s">
        <v>683</v>
      </c>
      <c r="O284" s="58" t="s">
        <v>678</v>
      </c>
      <c r="P284" s="58" t="s">
        <v>679</v>
      </c>
      <c r="Q284" s="58" t="s">
        <v>750</v>
      </c>
      <c r="R284" s="58" t="s">
        <v>698</v>
      </c>
      <c r="S284" s="58" t="s">
        <v>779</v>
      </c>
      <c r="T284" s="58" t="s">
        <v>1052</v>
      </c>
      <c r="U284" s="58" t="s">
        <v>700</v>
      </c>
      <c r="V284" s="58"/>
    </row>
    <row r="285" spans="1:22" x14ac:dyDescent="0.25">
      <c r="A285" s="43" t="s">
        <v>1586</v>
      </c>
      <c r="B285" s="43" t="str">
        <f>LEFT(GAAP02F[[#This Row],[Fund]],4)</f>
        <v>0346</v>
      </c>
      <c r="C285" s="58" t="s">
        <v>1015</v>
      </c>
      <c r="D285" s="58" t="s">
        <v>113</v>
      </c>
      <c r="E285" s="58" t="s">
        <v>992</v>
      </c>
      <c r="F285" s="58" t="s">
        <v>1016</v>
      </c>
      <c r="G285" s="58" t="s">
        <v>689</v>
      </c>
      <c r="H285" s="58" t="s">
        <v>788</v>
      </c>
      <c r="I285" s="58" t="s">
        <v>683</v>
      </c>
      <c r="J285" s="58" t="s">
        <v>683</v>
      </c>
      <c r="K285" s="58" t="s">
        <v>1017</v>
      </c>
      <c r="L285" s="58" t="s">
        <v>1587</v>
      </c>
      <c r="M285" s="58" t="s">
        <v>683</v>
      </c>
      <c r="N285" s="58" t="s">
        <v>683</v>
      </c>
      <c r="O285" s="58" t="s">
        <v>1581</v>
      </c>
      <c r="P285" s="58"/>
      <c r="Q285" s="58"/>
      <c r="R285" s="58" t="s">
        <v>698</v>
      </c>
      <c r="S285" s="58" t="s">
        <v>1019</v>
      </c>
      <c r="T285" s="58" t="s">
        <v>678</v>
      </c>
      <c r="U285" s="58" t="s">
        <v>679</v>
      </c>
      <c r="V285" s="58"/>
    </row>
    <row r="286" spans="1:22" x14ac:dyDescent="0.25">
      <c r="A286" s="43" t="s">
        <v>1588</v>
      </c>
      <c r="B286" s="43" t="str">
        <f>LEFT(GAAP02F[[#This Row],[Fund]],4)</f>
        <v>0347</v>
      </c>
      <c r="C286" s="58" t="s">
        <v>1589</v>
      </c>
      <c r="D286" s="58" t="s">
        <v>113</v>
      </c>
      <c r="E286" s="58" t="s">
        <v>681</v>
      </c>
      <c r="F286" s="58" t="s">
        <v>688</v>
      </c>
      <c r="G286" s="58" t="s">
        <v>689</v>
      </c>
      <c r="H286" s="58" t="s">
        <v>690</v>
      </c>
      <c r="I286" s="58" t="s">
        <v>683</v>
      </c>
      <c r="J286" s="58" t="s">
        <v>683</v>
      </c>
      <c r="K286" s="58" t="s">
        <v>691</v>
      </c>
      <c r="L286" s="58" t="s">
        <v>1590</v>
      </c>
      <c r="M286" s="58"/>
      <c r="N286" s="58"/>
      <c r="O286" s="58"/>
      <c r="P286" s="58"/>
      <c r="Q286" s="58"/>
      <c r="R286" s="58" t="s">
        <v>693</v>
      </c>
      <c r="S286" s="58" t="s">
        <v>694</v>
      </c>
      <c r="T286" s="58" t="s">
        <v>739</v>
      </c>
      <c r="U286" s="58" t="s">
        <v>629</v>
      </c>
      <c r="V286" s="58"/>
    </row>
    <row r="287" spans="1:22" x14ac:dyDescent="0.25">
      <c r="A287" s="43" t="s">
        <v>1591</v>
      </c>
      <c r="B287" s="43" t="str">
        <f>LEFT(GAAP02F[[#This Row],[Fund]],4)</f>
        <v>0348</v>
      </c>
      <c r="C287" s="58" t="s">
        <v>1592</v>
      </c>
      <c r="D287" s="58" t="s">
        <v>113</v>
      </c>
      <c r="E287" s="58" t="s">
        <v>681</v>
      </c>
      <c r="F287" s="58" t="s">
        <v>682</v>
      </c>
      <c r="G287" s="58" t="s">
        <v>681</v>
      </c>
      <c r="H287" s="58" t="s">
        <v>682</v>
      </c>
      <c r="I287" s="58" t="s">
        <v>683</v>
      </c>
      <c r="J287" s="58" t="s">
        <v>683</v>
      </c>
      <c r="K287" s="58" t="s">
        <v>15</v>
      </c>
      <c r="L287" s="58" t="s">
        <v>15</v>
      </c>
      <c r="M287" s="58"/>
      <c r="N287" s="58"/>
      <c r="O287" s="58"/>
      <c r="P287" s="58"/>
      <c r="Q287" s="58"/>
      <c r="R287" s="58" t="s">
        <v>693</v>
      </c>
      <c r="S287" s="58" t="s">
        <v>1071</v>
      </c>
      <c r="T287" s="58" t="s">
        <v>766</v>
      </c>
      <c r="U287" s="58" t="s">
        <v>679</v>
      </c>
      <c r="V287" s="58"/>
    </row>
    <row r="288" spans="1:22" x14ac:dyDescent="0.25">
      <c r="A288" s="43" t="s">
        <v>1593</v>
      </c>
      <c r="B288" s="43" t="str">
        <f>LEFT(GAAP02F[[#This Row],[Fund]],4)</f>
        <v>0349</v>
      </c>
      <c r="C288" s="58" t="s">
        <v>1594</v>
      </c>
      <c r="D288" s="58" t="s">
        <v>113</v>
      </c>
      <c r="E288" s="58" t="s">
        <v>681</v>
      </c>
      <c r="F288" s="58" t="s">
        <v>682</v>
      </c>
      <c r="G288" s="58" t="s">
        <v>681</v>
      </c>
      <c r="H288" s="58" t="s">
        <v>682</v>
      </c>
      <c r="I288" s="58" t="s">
        <v>683</v>
      </c>
      <c r="J288" s="58" t="s">
        <v>683</v>
      </c>
      <c r="K288" s="58" t="s">
        <v>15</v>
      </c>
      <c r="L288" s="58" t="s">
        <v>15</v>
      </c>
      <c r="M288" s="58" t="s">
        <v>718</v>
      </c>
      <c r="N288" s="58" t="s">
        <v>1595</v>
      </c>
      <c r="O288" s="58" t="s">
        <v>720</v>
      </c>
      <c r="P288" s="58"/>
      <c r="Q288" s="58"/>
      <c r="R288" s="58" t="s">
        <v>693</v>
      </c>
      <c r="S288" s="58" t="s">
        <v>1071</v>
      </c>
      <c r="T288" s="58" t="s">
        <v>762</v>
      </c>
      <c r="U288" s="58" t="s">
        <v>679</v>
      </c>
      <c r="V288" s="58"/>
    </row>
    <row r="289" spans="1:22" x14ac:dyDescent="0.25">
      <c r="A289" s="43" t="s">
        <v>1596</v>
      </c>
      <c r="B289" s="43" t="str">
        <f>LEFT(GAAP02F[[#This Row],[Fund]],4)</f>
        <v>0350</v>
      </c>
      <c r="C289" s="58" t="s">
        <v>1597</v>
      </c>
      <c r="D289" s="58" t="s">
        <v>113</v>
      </c>
      <c r="E289" s="58" t="s">
        <v>681</v>
      </c>
      <c r="F289" s="58" t="s">
        <v>688</v>
      </c>
      <c r="G289" s="58" t="s">
        <v>689</v>
      </c>
      <c r="H289" s="58" t="s">
        <v>1384</v>
      </c>
      <c r="I289" s="58" t="s">
        <v>683</v>
      </c>
      <c r="J289" s="58" t="s">
        <v>683</v>
      </c>
      <c r="K289" s="58" t="s">
        <v>691</v>
      </c>
      <c r="L289" s="58" t="s">
        <v>1559</v>
      </c>
      <c r="M289" s="58" t="s">
        <v>683</v>
      </c>
      <c r="N289" s="58" t="s">
        <v>683</v>
      </c>
      <c r="O289" s="58" t="s">
        <v>678</v>
      </c>
      <c r="P289" s="58" t="s">
        <v>145</v>
      </c>
      <c r="Q289" s="58" t="s">
        <v>1027</v>
      </c>
      <c r="R289" s="58" t="s">
        <v>698</v>
      </c>
      <c r="S289" s="58" t="s">
        <v>1598</v>
      </c>
      <c r="T289" s="58" t="s">
        <v>678</v>
      </c>
      <c r="U289" s="58" t="s">
        <v>679</v>
      </c>
      <c r="V289" s="58"/>
    </row>
    <row r="290" spans="1:22" x14ac:dyDescent="0.25">
      <c r="A290" s="43" t="s">
        <v>1599</v>
      </c>
      <c r="B290" s="43" t="str">
        <f>LEFT(GAAP02F[[#This Row],[Fund]],4)</f>
        <v>0351</v>
      </c>
      <c r="C290" s="58" t="s">
        <v>1600</v>
      </c>
      <c r="D290" s="58" t="s">
        <v>113</v>
      </c>
      <c r="E290" s="58" t="s">
        <v>681</v>
      </c>
      <c r="F290" s="58" t="s">
        <v>688</v>
      </c>
      <c r="G290" s="58" t="s">
        <v>689</v>
      </c>
      <c r="H290" s="58" t="s">
        <v>1384</v>
      </c>
      <c r="I290" s="58" t="s">
        <v>683</v>
      </c>
      <c r="J290" s="58" t="s">
        <v>683</v>
      </c>
      <c r="K290" s="58" t="s">
        <v>691</v>
      </c>
      <c r="L290" s="58" t="s">
        <v>1559</v>
      </c>
      <c r="M290" s="58" t="s">
        <v>683</v>
      </c>
      <c r="N290" s="58" t="s">
        <v>683</v>
      </c>
      <c r="O290" s="58" t="s">
        <v>678</v>
      </c>
      <c r="P290" s="58" t="s">
        <v>679</v>
      </c>
      <c r="Q290" s="58" t="s">
        <v>679</v>
      </c>
      <c r="R290" s="58" t="s">
        <v>698</v>
      </c>
      <c r="S290" s="58" t="s">
        <v>779</v>
      </c>
      <c r="T290" s="58" t="s">
        <v>706</v>
      </c>
      <c r="U290" s="58" t="s">
        <v>700</v>
      </c>
      <c r="V290" s="58" t="s">
        <v>679</v>
      </c>
    </row>
    <row r="291" spans="1:22" x14ac:dyDescent="0.25">
      <c r="A291" s="43" t="s">
        <v>1601</v>
      </c>
      <c r="B291" s="43" t="str">
        <f>LEFT(GAAP02F[[#This Row],[Fund]],4)</f>
        <v>0352</v>
      </c>
      <c r="C291" s="58" t="s">
        <v>1602</v>
      </c>
      <c r="D291" s="58" t="s">
        <v>113</v>
      </c>
      <c r="E291" s="58" t="s">
        <v>681</v>
      </c>
      <c r="F291" s="58" t="s">
        <v>688</v>
      </c>
      <c r="G291" s="58" t="s">
        <v>689</v>
      </c>
      <c r="H291" s="58" t="s">
        <v>1384</v>
      </c>
      <c r="I291" s="58" t="s">
        <v>683</v>
      </c>
      <c r="J291" s="58" t="s">
        <v>683</v>
      </c>
      <c r="K291" s="58" t="s">
        <v>691</v>
      </c>
      <c r="L291" s="58" t="s">
        <v>1559</v>
      </c>
      <c r="M291" s="58" t="s">
        <v>683</v>
      </c>
      <c r="N291" s="58" t="s">
        <v>683</v>
      </c>
      <c r="O291" s="58" t="s">
        <v>678</v>
      </c>
      <c r="P291" s="58" t="s">
        <v>679</v>
      </c>
      <c r="Q291" s="58" t="s">
        <v>679</v>
      </c>
      <c r="R291" s="58" t="s">
        <v>698</v>
      </c>
      <c r="S291" s="58" t="s">
        <v>779</v>
      </c>
      <c r="T291" s="58" t="s">
        <v>706</v>
      </c>
      <c r="U291" s="58" t="s">
        <v>700</v>
      </c>
      <c r="V291" s="58" t="s">
        <v>679</v>
      </c>
    </row>
    <row r="292" spans="1:22" x14ac:dyDescent="0.25">
      <c r="A292" s="43" t="s">
        <v>1603</v>
      </c>
      <c r="B292" s="43" t="str">
        <f>LEFT(GAAP02F[[#This Row],[Fund]],4)</f>
        <v>0353</v>
      </c>
      <c r="C292" s="58" t="s">
        <v>1604</v>
      </c>
      <c r="D292" s="58" t="s">
        <v>113</v>
      </c>
      <c r="E292" s="58" t="s">
        <v>681</v>
      </c>
      <c r="F292" s="58" t="s">
        <v>688</v>
      </c>
      <c r="G292" s="58" t="s">
        <v>689</v>
      </c>
      <c r="H292" s="58" t="s">
        <v>1384</v>
      </c>
      <c r="I292" s="58" t="s">
        <v>683</v>
      </c>
      <c r="J292" s="58" t="s">
        <v>683</v>
      </c>
      <c r="K292" s="58" t="s">
        <v>691</v>
      </c>
      <c r="L292" s="58" t="s">
        <v>1559</v>
      </c>
      <c r="M292" s="58" t="s">
        <v>683</v>
      </c>
      <c r="N292" s="58" t="s">
        <v>683</v>
      </c>
      <c r="O292" s="58" t="s">
        <v>678</v>
      </c>
      <c r="P292" s="58" t="s">
        <v>679</v>
      </c>
      <c r="Q292" s="58" t="s">
        <v>679</v>
      </c>
      <c r="R292" s="58" t="s">
        <v>698</v>
      </c>
      <c r="S292" s="58" t="s">
        <v>779</v>
      </c>
      <c r="T292" s="58" t="s">
        <v>706</v>
      </c>
      <c r="U292" s="58" t="s">
        <v>700</v>
      </c>
      <c r="V292" s="58" t="s">
        <v>679</v>
      </c>
    </row>
    <row r="293" spans="1:22" x14ac:dyDescent="0.25">
      <c r="A293" s="43" t="s">
        <v>1605</v>
      </c>
      <c r="B293" s="43" t="str">
        <f>LEFT(GAAP02F[[#This Row],[Fund]],4)</f>
        <v>0354</v>
      </c>
      <c r="C293" s="58" t="s">
        <v>1606</v>
      </c>
      <c r="D293" s="58" t="s">
        <v>113</v>
      </c>
      <c r="E293" s="58" t="s">
        <v>681</v>
      </c>
      <c r="F293" s="58" t="s">
        <v>688</v>
      </c>
      <c r="G293" s="58" t="s">
        <v>689</v>
      </c>
      <c r="H293" s="58" t="s">
        <v>1384</v>
      </c>
      <c r="I293" s="58" t="s">
        <v>683</v>
      </c>
      <c r="J293" s="58" t="s">
        <v>683</v>
      </c>
      <c r="K293" s="58" t="s">
        <v>691</v>
      </c>
      <c r="L293" s="58" t="s">
        <v>1559</v>
      </c>
      <c r="M293" s="58" t="s">
        <v>683</v>
      </c>
      <c r="N293" s="58" t="s">
        <v>683</v>
      </c>
      <c r="O293" s="58" t="s">
        <v>678</v>
      </c>
      <c r="P293" s="58" t="s">
        <v>679</v>
      </c>
      <c r="Q293" s="58" t="s">
        <v>679</v>
      </c>
      <c r="R293" s="58" t="s">
        <v>698</v>
      </c>
      <c r="S293" s="58" t="s">
        <v>779</v>
      </c>
      <c r="T293" s="58" t="s">
        <v>706</v>
      </c>
      <c r="U293" s="58" t="s">
        <v>700</v>
      </c>
      <c r="V293" s="58" t="s">
        <v>679</v>
      </c>
    </row>
    <row r="294" spans="1:22" x14ac:dyDescent="0.25">
      <c r="A294" s="43" t="s">
        <v>1607</v>
      </c>
      <c r="B294" s="43" t="str">
        <f>LEFT(GAAP02F[[#This Row],[Fund]],4)</f>
        <v>0355</v>
      </c>
      <c r="C294" s="58" t="s">
        <v>1608</v>
      </c>
      <c r="D294" s="58" t="s">
        <v>113</v>
      </c>
      <c r="E294" s="58" t="s">
        <v>681</v>
      </c>
      <c r="F294" s="58" t="s">
        <v>688</v>
      </c>
      <c r="G294" s="58" t="s">
        <v>689</v>
      </c>
      <c r="H294" s="58" t="s">
        <v>1384</v>
      </c>
      <c r="I294" s="58" t="s">
        <v>683</v>
      </c>
      <c r="J294" s="58" t="s">
        <v>683</v>
      </c>
      <c r="K294" s="58" t="s">
        <v>691</v>
      </c>
      <c r="L294" s="58" t="s">
        <v>1559</v>
      </c>
      <c r="M294" s="58" t="s">
        <v>683</v>
      </c>
      <c r="N294" s="58" t="s">
        <v>683</v>
      </c>
      <c r="O294" s="58" t="s">
        <v>678</v>
      </c>
      <c r="P294" s="58" t="s">
        <v>679</v>
      </c>
      <c r="Q294" s="58" t="s">
        <v>679</v>
      </c>
      <c r="R294" s="58" t="s">
        <v>698</v>
      </c>
      <c r="S294" s="58" t="s">
        <v>779</v>
      </c>
      <c r="T294" s="58" t="s">
        <v>706</v>
      </c>
      <c r="U294" s="58" t="s">
        <v>700</v>
      </c>
      <c r="V294" s="58" t="s">
        <v>679</v>
      </c>
    </row>
    <row r="295" spans="1:22" x14ac:dyDescent="0.25">
      <c r="A295" s="43" t="s">
        <v>1609</v>
      </c>
      <c r="B295" s="43" t="str">
        <f>LEFT(GAAP02F[[#This Row],[Fund]],4)</f>
        <v>0356</v>
      </c>
      <c r="C295" s="58" t="s">
        <v>1610</v>
      </c>
      <c r="D295" s="58" t="s">
        <v>113</v>
      </c>
      <c r="E295" s="58" t="s">
        <v>681</v>
      </c>
      <c r="F295" s="58" t="s">
        <v>688</v>
      </c>
      <c r="G295" s="58" t="s">
        <v>689</v>
      </c>
      <c r="H295" s="58" t="s">
        <v>1384</v>
      </c>
      <c r="I295" s="58" t="s">
        <v>683</v>
      </c>
      <c r="J295" s="58" t="s">
        <v>683</v>
      </c>
      <c r="K295" s="58" t="s">
        <v>691</v>
      </c>
      <c r="L295" s="58" t="s">
        <v>1559</v>
      </c>
      <c r="M295" s="58" t="s">
        <v>683</v>
      </c>
      <c r="N295" s="58" t="s">
        <v>683</v>
      </c>
      <c r="O295" s="58" t="s">
        <v>678</v>
      </c>
      <c r="P295" s="58" t="s">
        <v>679</v>
      </c>
      <c r="Q295" s="58" t="s">
        <v>679</v>
      </c>
      <c r="R295" s="58" t="s">
        <v>698</v>
      </c>
      <c r="S295" s="58" t="s">
        <v>779</v>
      </c>
      <c r="T295" s="58" t="s">
        <v>706</v>
      </c>
      <c r="U295" s="58" t="s">
        <v>700</v>
      </c>
      <c r="V295" s="58" t="s">
        <v>679</v>
      </c>
    </row>
    <row r="296" spans="1:22" x14ac:dyDescent="0.25">
      <c r="A296" s="43" t="s">
        <v>1611</v>
      </c>
      <c r="B296" s="43" t="str">
        <f>LEFT(GAAP02F[[#This Row],[Fund]],4)</f>
        <v>0357</v>
      </c>
      <c r="C296" s="58" t="s">
        <v>1600</v>
      </c>
      <c r="D296" s="58" t="s">
        <v>113</v>
      </c>
      <c r="E296" s="58" t="s">
        <v>681</v>
      </c>
      <c r="F296" s="58" t="s">
        <v>688</v>
      </c>
      <c r="G296" s="58" t="s">
        <v>689</v>
      </c>
      <c r="H296" s="58" t="s">
        <v>1384</v>
      </c>
      <c r="I296" s="58" t="s">
        <v>683</v>
      </c>
      <c r="J296" s="58" t="s">
        <v>683</v>
      </c>
      <c r="K296" s="58" t="s">
        <v>691</v>
      </c>
      <c r="L296" s="58" t="s">
        <v>1559</v>
      </c>
      <c r="M296" s="58" t="s">
        <v>683</v>
      </c>
      <c r="N296" s="58" t="s">
        <v>683</v>
      </c>
      <c r="O296" s="58" t="s">
        <v>678</v>
      </c>
      <c r="P296" s="58" t="s">
        <v>679</v>
      </c>
      <c r="Q296" s="58" t="s">
        <v>679</v>
      </c>
      <c r="R296" s="58" t="s">
        <v>698</v>
      </c>
      <c r="S296" s="58" t="s">
        <v>779</v>
      </c>
      <c r="T296" s="58" t="s">
        <v>706</v>
      </c>
      <c r="U296" s="58" t="s">
        <v>700</v>
      </c>
      <c r="V296" s="58" t="s">
        <v>679</v>
      </c>
    </row>
    <row r="297" spans="1:22" x14ac:dyDescent="0.25">
      <c r="A297" s="43" t="s">
        <v>1612</v>
      </c>
      <c r="B297" s="43" t="str">
        <f>LEFT(GAAP02F[[#This Row],[Fund]],4)</f>
        <v>0358</v>
      </c>
      <c r="C297" s="58" t="s">
        <v>1613</v>
      </c>
      <c r="D297" s="58" t="s">
        <v>113</v>
      </c>
      <c r="E297" s="58" t="s">
        <v>681</v>
      </c>
      <c r="F297" s="58" t="s">
        <v>688</v>
      </c>
      <c r="G297" s="58" t="s">
        <v>689</v>
      </c>
      <c r="H297" s="58" t="s">
        <v>1384</v>
      </c>
      <c r="I297" s="58" t="s">
        <v>683</v>
      </c>
      <c r="J297" s="58" t="s">
        <v>683</v>
      </c>
      <c r="K297" s="58" t="s">
        <v>691</v>
      </c>
      <c r="L297" s="58" t="s">
        <v>1559</v>
      </c>
      <c r="M297" s="58" t="s">
        <v>683</v>
      </c>
      <c r="N297" s="58" t="s">
        <v>683</v>
      </c>
      <c r="O297" s="58" t="s">
        <v>678</v>
      </c>
      <c r="P297" s="58" t="s">
        <v>679</v>
      </c>
      <c r="Q297" s="58" t="s">
        <v>679</v>
      </c>
      <c r="R297" s="58" t="s">
        <v>698</v>
      </c>
      <c r="S297" s="58" t="s">
        <v>779</v>
      </c>
      <c r="T297" s="58" t="s">
        <v>706</v>
      </c>
      <c r="U297" s="58" t="s">
        <v>700</v>
      </c>
      <c r="V297" s="58" t="s">
        <v>679</v>
      </c>
    </row>
    <row r="298" spans="1:22" x14ac:dyDescent="0.25">
      <c r="A298" s="43" t="s">
        <v>1614</v>
      </c>
      <c r="B298" s="43" t="str">
        <f>LEFT(GAAP02F[[#This Row],[Fund]],4)</f>
        <v>0359</v>
      </c>
      <c r="C298" s="58" t="s">
        <v>1615</v>
      </c>
      <c r="D298" s="58" t="s">
        <v>113</v>
      </c>
      <c r="E298" s="58" t="s">
        <v>681</v>
      </c>
      <c r="F298" s="58" t="s">
        <v>688</v>
      </c>
      <c r="G298" s="58" t="s">
        <v>689</v>
      </c>
      <c r="H298" s="58" t="s">
        <v>1384</v>
      </c>
      <c r="I298" s="58" t="s">
        <v>683</v>
      </c>
      <c r="J298" s="58" t="s">
        <v>683</v>
      </c>
      <c r="K298" s="58" t="s">
        <v>691</v>
      </c>
      <c r="L298" s="58" t="s">
        <v>1559</v>
      </c>
      <c r="M298" s="58" t="s">
        <v>683</v>
      </c>
      <c r="N298" s="58" t="s">
        <v>683</v>
      </c>
      <c r="O298" s="58" t="s">
        <v>678</v>
      </c>
      <c r="P298" s="58" t="s">
        <v>679</v>
      </c>
      <c r="Q298" s="58" t="s">
        <v>679</v>
      </c>
      <c r="R298" s="58" t="s">
        <v>698</v>
      </c>
      <c r="S298" s="58" t="s">
        <v>779</v>
      </c>
      <c r="T298" s="58" t="s">
        <v>706</v>
      </c>
      <c r="U298" s="58" t="s">
        <v>700</v>
      </c>
      <c r="V298" s="58" t="s">
        <v>679</v>
      </c>
    </row>
    <row r="299" spans="1:22" x14ac:dyDescent="0.25">
      <c r="A299" s="43" t="s">
        <v>1616</v>
      </c>
      <c r="B299" s="43" t="str">
        <f>LEFT(GAAP02F[[#This Row],[Fund]],4)</f>
        <v>0360</v>
      </c>
      <c r="C299" s="58" t="s">
        <v>1617</v>
      </c>
      <c r="D299" s="58" t="s">
        <v>113</v>
      </c>
      <c r="E299" s="58" t="s">
        <v>681</v>
      </c>
      <c r="F299" s="58" t="s">
        <v>688</v>
      </c>
      <c r="G299" s="58" t="s">
        <v>689</v>
      </c>
      <c r="H299" s="58" t="s">
        <v>690</v>
      </c>
      <c r="I299" s="58" t="s">
        <v>683</v>
      </c>
      <c r="J299" s="58" t="s">
        <v>683</v>
      </c>
      <c r="K299" s="58" t="s">
        <v>691</v>
      </c>
      <c r="L299" s="58" t="s">
        <v>743</v>
      </c>
      <c r="M299" s="58" t="s">
        <v>683</v>
      </c>
      <c r="N299" s="58" t="s">
        <v>683</v>
      </c>
      <c r="O299" s="58" t="s">
        <v>1581</v>
      </c>
      <c r="P299" s="58"/>
      <c r="Q299" s="58"/>
      <c r="R299" s="58" t="s">
        <v>629</v>
      </c>
      <c r="S299" s="58" t="s">
        <v>744</v>
      </c>
      <c r="T299" s="58" t="s">
        <v>678</v>
      </c>
      <c r="U299" s="58" t="s">
        <v>679</v>
      </c>
      <c r="V299" s="58"/>
    </row>
    <row r="300" spans="1:22" x14ac:dyDescent="0.25">
      <c r="A300" s="43" t="s">
        <v>1618</v>
      </c>
      <c r="B300" s="43" t="str">
        <f>LEFT(GAAP02F[[#This Row],[Fund]],4)</f>
        <v>0361</v>
      </c>
      <c r="C300" s="58" t="s">
        <v>1619</v>
      </c>
      <c r="D300" s="58" t="s">
        <v>113</v>
      </c>
      <c r="E300" s="58" t="s">
        <v>681</v>
      </c>
      <c r="F300" s="58" t="s">
        <v>688</v>
      </c>
      <c r="G300" s="58" t="s">
        <v>689</v>
      </c>
      <c r="H300" s="58" t="s">
        <v>1384</v>
      </c>
      <c r="I300" s="58" t="s">
        <v>683</v>
      </c>
      <c r="J300" s="58" t="s">
        <v>683</v>
      </c>
      <c r="K300" s="58" t="s">
        <v>691</v>
      </c>
      <c r="L300" s="58" t="s">
        <v>1559</v>
      </c>
      <c r="M300" s="58" t="s">
        <v>683</v>
      </c>
      <c r="N300" s="58" t="s">
        <v>683</v>
      </c>
      <c r="O300" s="58" t="s">
        <v>678</v>
      </c>
      <c r="P300" s="58" t="s">
        <v>679</v>
      </c>
      <c r="Q300" s="58" t="s">
        <v>679</v>
      </c>
      <c r="R300" s="58" t="s">
        <v>698</v>
      </c>
      <c r="S300" s="58" t="s">
        <v>779</v>
      </c>
      <c r="T300" s="58" t="s">
        <v>706</v>
      </c>
      <c r="U300" s="58" t="s">
        <v>700</v>
      </c>
      <c r="V300" s="58" t="s">
        <v>679</v>
      </c>
    </row>
    <row r="301" spans="1:22" x14ac:dyDescent="0.25">
      <c r="A301" s="43" t="s">
        <v>1620</v>
      </c>
      <c r="B301" s="43" t="str">
        <f>LEFT(GAAP02F[[#This Row],[Fund]],4)</f>
        <v>0363</v>
      </c>
      <c r="C301" s="58" t="s">
        <v>1621</v>
      </c>
      <c r="D301" s="58" t="s">
        <v>113</v>
      </c>
      <c r="E301" s="58" t="s">
        <v>681</v>
      </c>
      <c r="F301" s="58" t="s">
        <v>688</v>
      </c>
      <c r="G301" s="58" t="s">
        <v>689</v>
      </c>
      <c r="H301" s="58" t="s">
        <v>1384</v>
      </c>
      <c r="I301" s="58" t="s">
        <v>683</v>
      </c>
      <c r="J301" s="58" t="s">
        <v>683</v>
      </c>
      <c r="K301" s="58" t="s">
        <v>691</v>
      </c>
      <c r="L301" s="58" t="s">
        <v>1559</v>
      </c>
      <c r="M301" s="58"/>
      <c r="N301" s="58"/>
      <c r="O301" s="58"/>
      <c r="P301" s="58"/>
      <c r="Q301" s="58"/>
      <c r="R301" s="58" t="s">
        <v>629</v>
      </c>
      <c r="S301" s="58" t="s">
        <v>1598</v>
      </c>
      <c r="T301" s="58" t="s">
        <v>678</v>
      </c>
      <c r="U301" s="58" t="s">
        <v>679</v>
      </c>
      <c r="V301" s="58"/>
    </row>
    <row r="302" spans="1:22" x14ac:dyDescent="0.25">
      <c r="A302" s="43" t="s">
        <v>1622</v>
      </c>
      <c r="B302" s="43" t="str">
        <f>LEFT(GAAP02F[[#This Row],[Fund]],4)</f>
        <v>0365</v>
      </c>
      <c r="C302" s="58" t="s">
        <v>1623</v>
      </c>
      <c r="D302" s="58" t="s">
        <v>113</v>
      </c>
      <c r="E302" s="58" t="s">
        <v>681</v>
      </c>
      <c r="F302" s="58" t="s">
        <v>688</v>
      </c>
      <c r="G302" s="58" t="s">
        <v>689</v>
      </c>
      <c r="H302" s="58" t="s">
        <v>690</v>
      </c>
      <c r="I302" s="58" t="s">
        <v>683</v>
      </c>
      <c r="J302" s="58" t="s">
        <v>683</v>
      </c>
      <c r="K302" s="58" t="s">
        <v>691</v>
      </c>
      <c r="L302" s="58" t="s">
        <v>692</v>
      </c>
      <c r="M302" s="58" t="s">
        <v>1131</v>
      </c>
      <c r="N302" s="58" t="s">
        <v>1624</v>
      </c>
      <c r="O302" s="58" t="s">
        <v>814</v>
      </c>
      <c r="P302" s="58"/>
      <c r="Q302" s="58"/>
      <c r="R302" s="58" t="s">
        <v>693</v>
      </c>
      <c r="S302" s="58" t="s">
        <v>694</v>
      </c>
      <c r="T302" s="58" t="s">
        <v>833</v>
      </c>
      <c r="U302" s="58" t="s">
        <v>679</v>
      </c>
      <c r="V302" s="58"/>
    </row>
    <row r="303" spans="1:22" x14ac:dyDescent="0.25">
      <c r="A303" s="43" t="s">
        <v>1625</v>
      </c>
      <c r="B303" s="43" t="str">
        <f>LEFT(GAAP02F[[#This Row],[Fund]],4)</f>
        <v>0366</v>
      </c>
      <c r="C303" s="58" t="s">
        <v>1626</v>
      </c>
      <c r="D303" s="58" t="s">
        <v>747</v>
      </c>
      <c r="E303" s="58" t="s">
        <v>681</v>
      </c>
      <c r="F303" s="58" t="s">
        <v>688</v>
      </c>
      <c r="G303" s="58" t="s">
        <v>689</v>
      </c>
      <c r="H303" s="58" t="s">
        <v>690</v>
      </c>
      <c r="I303" s="58" t="s">
        <v>683</v>
      </c>
      <c r="J303" s="58" t="s">
        <v>683</v>
      </c>
      <c r="K303" s="58" t="s">
        <v>691</v>
      </c>
      <c r="L303" s="58" t="s">
        <v>743</v>
      </c>
      <c r="M303" s="58" t="s">
        <v>1627</v>
      </c>
      <c r="N303" s="58" t="s">
        <v>570</v>
      </c>
      <c r="O303" s="58" t="s">
        <v>678</v>
      </c>
      <c r="P303" s="58" t="s">
        <v>679</v>
      </c>
      <c r="Q303" s="58" t="s">
        <v>750</v>
      </c>
      <c r="R303" s="58" t="s">
        <v>698</v>
      </c>
      <c r="S303" s="58" t="s">
        <v>1628</v>
      </c>
      <c r="T303" s="58" t="s">
        <v>731</v>
      </c>
      <c r="U303" s="58" t="s">
        <v>679</v>
      </c>
      <c r="V303" s="58"/>
    </row>
    <row r="304" spans="1:22" x14ac:dyDescent="0.25">
      <c r="A304" s="43" t="s">
        <v>1629</v>
      </c>
      <c r="B304" s="43" t="str">
        <f>LEFT(GAAP02F[[#This Row],[Fund]],4)</f>
        <v>0367</v>
      </c>
      <c r="C304" s="58" t="s">
        <v>1630</v>
      </c>
      <c r="D304" s="58" t="s">
        <v>113</v>
      </c>
      <c r="E304" s="58" t="s">
        <v>681</v>
      </c>
      <c r="F304" s="58" t="s">
        <v>688</v>
      </c>
      <c r="G304" s="58" t="s">
        <v>689</v>
      </c>
      <c r="H304" s="58" t="s">
        <v>690</v>
      </c>
      <c r="I304" s="58" t="s">
        <v>683</v>
      </c>
      <c r="J304" s="58" t="s">
        <v>683</v>
      </c>
      <c r="K304" s="58" t="s">
        <v>691</v>
      </c>
      <c r="L304" s="58" t="s">
        <v>1631</v>
      </c>
      <c r="M304" s="58" t="s">
        <v>755</v>
      </c>
      <c r="N304" s="58" t="s">
        <v>1632</v>
      </c>
      <c r="O304" s="58" t="s">
        <v>814</v>
      </c>
      <c r="P304" s="58"/>
      <c r="Q304" s="58"/>
      <c r="R304" s="58" t="s">
        <v>698</v>
      </c>
      <c r="S304" s="58" t="s">
        <v>1633</v>
      </c>
      <c r="T304" s="58" t="s">
        <v>731</v>
      </c>
      <c r="U304" s="58" t="s">
        <v>700</v>
      </c>
      <c r="V304" s="58"/>
    </row>
    <row r="305" spans="1:22" x14ac:dyDescent="0.25">
      <c r="A305" s="43" t="s">
        <v>1634</v>
      </c>
      <c r="B305" s="43" t="str">
        <f>LEFT(GAAP02F[[#This Row],[Fund]],4)</f>
        <v>0368</v>
      </c>
      <c r="C305" s="58" t="s">
        <v>1635</v>
      </c>
      <c r="D305" s="58" t="s">
        <v>113</v>
      </c>
      <c r="E305" s="58" t="s">
        <v>681</v>
      </c>
      <c r="F305" s="58" t="s">
        <v>688</v>
      </c>
      <c r="G305" s="58" t="s">
        <v>689</v>
      </c>
      <c r="H305" s="58" t="s">
        <v>776</v>
      </c>
      <c r="I305" s="58" t="s">
        <v>683</v>
      </c>
      <c r="J305" s="58" t="s">
        <v>683</v>
      </c>
      <c r="K305" s="58" t="s">
        <v>691</v>
      </c>
      <c r="L305" s="58" t="s">
        <v>777</v>
      </c>
      <c r="M305" s="58"/>
      <c r="N305" s="58"/>
      <c r="O305" s="58"/>
      <c r="P305" s="58"/>
      <c r="Q305" s="58"/>
      <c r="R305" s="58" t="s">
        <v>693</v>
      </c>
      <c r="S305" s="58" t="s">
        <v>765</v>
      </c>
      <c r="T305" s="58" t="s">
        <v>773</v>
      </c>
      <c r="U305" s="58" t="s">
        <v>679</v>
      </c>
      <c r="V305" s="58"/>
    </row>
    <row r="306" spans="1:22" x14ac:dyDescent="0.25">
      <c r="A306" s="43" t="s">
        <v>1636</v>
      </c>
      <c r="B306" s="43" t="str">
        <f>LEFT(GAAP02F[[#This Row],[Fund]],4)</f>
        <v>0369</v>
      </c>
      <c r="C306" s="58" t="s">
        <v>1637</v>
      </c>
      <c r="D306" s="58" t="s">
        <v>113</v>
      </c>
      <c r="E306" s="58" t="s">
        <v>681</v>
      </c>
      <c r="F306" s="58" t="s">
        <v>688</v>
      </c>
      <c r="G306" s="58" t="s">
        <v>689</v>
      </c>
      <c r="H306" s="58" t="s">
        <v>776</v>
      </c>
      <c r="I306" s="58" t="s">
        <v>683</v>
      </c>
      <c r="J306" s="58" t="s">
        <v>683</v>
      </c>
      <c r="K306" s="58" t="s">
        <v>691</v>
      </c>
      <c r="L306" s="58" t="s">
        <v>777</v>
      </c>
      <c r="M306" s="58"/>
      <c r="N306" s="58"/>
      <c r="O306" s="58"/>
      <c r="P306" s="58"/>
      <c r="Q306" s="58"/>
      <c r="R306" s="58" t="s">
        <v>693</v>
      </c>
      <c r="S306" s="58" t="s">
        <v>765</v>
      </c>
      <c r="T306" s="58" t="s">
        <v>773</v>
      </c>
      <c r="U306" s="58" t="s">
        <v>679</v>
      </c>
      <c r="V306" s="58"/>
    </row>
    <row r="307" spans="1:22" x14ac:dyDescent="0.25">
      <c r="A307" s="43" t="s">
        <v>1638</v>
      </c>
      <c r="B307" s="43" t="str">
        <f>LEFT(GAAP02F[[#This Row],[Fund]],4)</f>
        <v>0371</v>
      </c>
      <c r="C307" s="58" t="s">
        <v>1639</v>
      </c>
      <c r="D307" s="58" t="s">
        <v>113</v>
      </c>
      <c r="E307" s="58" t="s">
        <v>681</v>
      </c>
      <c r="F307" s="58" t="s">
        <v>688</v>
      </c>
      <c r="G307" s="58" t="s">
        <v>681</v>
      </c>
      <c r="H307" s="58" t="s">
        <v>709</v>
      </c>
      <c r="I307" s="58" t="s">
        <v>683</v>
      </c>
      <c r="J307" s="58" t="s">
        <v>683</v>
      </c>
      <c r="K307" s="58" t="s">
        <v>691</v>
      </c>
      <c r="L307" s="58" t="s">
        <v>725</v>
      </c>
      <c r="M307" s="58" t="s">
        <v>718</v>
      </c>
      <c r="N307" s="58" t="s">
        <v>1640</v>
      </c>
      <c r="O307" s="58" t="s">
        <v>720</v>
      </c>
      <c r="P307" s="58"/>
      <c r="Q307" s="58"/>
      <c r="R307" s="58" t="s">
        <v>693</v>
      </c>
      <c r="S307" s="58" t="s">
        <v>726</v>
      </c>
      <c r="T307" s="58" t="s">
        <v>739</v>
      </c>
      <c r="U307" s="58" t="s">
        <v>679</v>
      </c>
      <c r="V307" s="58"/>
    </row>
    <row r="308" spans="1:22" x14ac:dyDescent="0.25">
      <c r="A308" s="43" t="s">
        <v>1641</v>
      </c>
      <c r="B308" s="43" t="str">
        <f>LEFT(GAAP02F[[#This Row],[Fund]],4)</f>
        <v>0372</v>
      </c>
      <c r="C308" s="58" t="s">
        <v>1642</v>
      </c>
      <c r="D308" s="58" t="s">
        <v>113</v>
      </c>
      <c r="E308" s="58" t="s">
        <v>681</v>
      </c>
      <c r="F308" s="58" t="s">
        <v>688</v>
      </c>
      <c r="G308" s="58" t="s">
        <v>689</v>
      </c>
      <c r="H308" s="58" t="s">
        <v>965</v>
      </c>
      <c r="I308" s="58" t="s">
        <v>683</v>
      </c>
      <c r="J308" s="58" t="s">
        <v>683</v>
      </c>
      <c r="K308" s="58" t="s">
        <v>691</v>
      </c>
      <c r="L308" s="58" t="s">
        <v>966</v>
      </c>
      <c r="M308" s="58" t="s">
        <v>1643</v>
      </c>
      <c r="N308" s="58" t="s">
        <v>106</v>
      </c>
      <c r="O308" s="58" t="s">
        <v>1644</v>
      </c>
      <c r="P308" s="58" t="s">
        <v>1026</v>
      </c>
      <c r="Q308" s="58" t="s">
        <v>1027</v>
      </c>
      <c r="R308" s="58" t="s">
        <v>693</v>
      </c>
      <c r="S308" s="58" t="s">
        <v>765</v>
      </c>
      <c r="T308" s="58" t="s">
        <v>766</v>
      </c>
      <c r="U308" s="58" t="s">
        <v>679</v>
      </c>
      <c r="V308" s="58" t="s">
        <v>145</v>
      </c>
    </row>
    <row r="309" spans="1:22" x14ac:dyDescent="0.25">
      <c r="A309" s="43" t="s">
        <v>1645</v>
      </c>
      <c r="B309" s="43" t="str">
        <f>LEFT(GAAP02F[[#This Row],[Fund]],4)</f>
        <v>0373</v>
      </c>
      <c r="C309" s="58" t="s">
        <v>1646</v>
      </c>
      <c r="D309" s="58" t="s">
        <v>113</v>
      </c>
      <c r="E309" s="58" t="s">
        <v>681</v>
      </c>
      <c r="F309" s="58" t="s">
        <v>688</v>
      </c>
      <c r="G309" s="58" t="s">
        <v>681</v>
      </c>
      <c r="H309" s="58" t="s">
        <v>831</v>
      </c>
      <c r="I309" s="58" t="s">
        <v>683</v>
      </c>
      <c r="J309" s="58" t="s">
        <v>683</v>
      </c>
      <c r="K309" s="58" t="s">
        <v>836</v>
      </c>
      <c r="L309" s="58" t="s">
        <v>832</v>
      </c>
      <c r="M309" s="58" t="s">
        <v>1647</v>
      </c>
      <c r="N309" s="58" t="s">
        <v>1648</v>
      </c>
      <c r="O309" s="58" t="s">
        <v>1644</v>
      </c>
      <c r="P309" s="58" t="s">
        <v>1026</v>
      </c>
      <c r="Q309" s="58" t="s">
        <v>1027</v>
      </c>
      <c r="R309" s="58" t="s">
        <v>693</v>
      </c>
      <c r="S309" s="58" t="s">
        <v>765</v>
      </c>
      <c r="T309" s="58" t="s">
        <v>766</v>
      </c>
      <c r="U309" s="58" t="s">
        <v>679</v>
      </c>
      <c r="V309" s="58" t="s">
        <v>145</v>
      </c>
    </row>
    <row r="310" spans="1:22" x14ac:dyDescent="0.25">
      <c r="A310" s="43" t="s">
        <v>1649</v>
      </c>
      <c r="B310" s="43" t="str">
        <f>LEFT(GAAP02F[[#This Row],[Fund]],4)</f>
        <v>0374</v>
      </c>
      <c r="C310" s="58" t="s">
        <v>1650</v>
      </c>
      <c r="D310" s="58" t="s">
        <v>113</v>
      </c>
      <c r="E310" s="58" t="s">
        <v>681</v>
      </c>
      <c r="F310" s="58" t="s">
        <v>682</v>
      </c>
      <c r="G310" s="58" t="s">
        <v>681</v>
      </c>
      <c r="H310" s="58" t="s">
        <v>682</v>
      </c>
      <c r="I310" s="58" t="s">
        <v>683</v>
      </c>
      <c r="J310" s="58" t="s">
        <v>683</v>
      </c>
      <c r="K310" s="58" t="s">
        <v>15</v>
      </c>
      <c r="L310" s="58"/>
      <c r="M310" s="58" t="s">
        <v>1108</v>
      </c>
      <c r="N310" s="58" t="s">
        <v>1532</v>
      </c>
      <c r="O310" s="58" t="s">
        <v>1651</v>
      </c>
      <c r="P310" s="58"/>
      <c r="Q310" s="58"/>
      <c r="R310" s="58" t="s">
        <v>684</v>
      </c>
      <c r="S310" s="58" t="s">
        <v>1652</v>
      </c>
      <c r="T310" s="58" t="s">
        <v>678</v>
      </c>
      <c r="U310" s="58" t="s">
        <v>679</v>
      </c>
      <c r="V310" s="58"/>
    </row>
    <row r="311" spans="1:22" x14ac:dyDescent="0.25">
      <c r="A311" s="43" t="s">
        <v>1653</v>
      </c>
      <c r="B311" s="43" t="str">
        <f>LEFT(GAAP02F[[#This Row],[Fund]],4)</f>
        <v>0375</v>
      </c>
      <c r="C311" s="58" t="s">
        <v>1650</v>
      </c>
      <c r="D311" s="58" t="s">
        <v>113</v>
      </c>
      <c r="E311" s="58" t="s">
        <v>681</v>
      </c>
      <c r="F311" s="58" t="s">
        <v>682</v>
      </c>
      <c r="G311" s="58" t="s">
        <v>681</v>
      </c>
      <c r="H311" s="58" t="s">
        <v>682</v>
      </c>
      <c r="I311" s="58" t="s">
        <v>683</v>
      </c>
      <c r="J311" s="58" t="s">
        <v>683</v>
      </c>
      <c r="K311" s="58" t="s">
        <v>15</v>
      </c>
      <c r="L311" s="58"/>
      <c r="M311" s="58" t="s">
        <v>718</v>
      </c>
      <c r="N311" s="58" t="s">
        <v>1418</v>
      </c>
      <c r="O311" s="58" t="s">
        <v>1654</v>
      </c>
      <c r="P311" s="58"/>
      <c r="Q311" s="58"/>
      <c r="R311" s="58" t="s">
        <v>693</v>
      </c>
      <c r="S311" s="58" t="s">
        <v>1655</v>
      </c>
      <c r="T311" s="58" t="s">
        <v>766</v>
      </c>
      <c r="U311" s="58" t="s">
        <v>679</v>
      </c>
      <c r="V311" s="58"/>
    </row>
    <row r="312" spans="1:22" x14ac:dyDescent="0.25">
      <c r="A312" s="43" t="s">
        <v>1656</v>
      </c>
      <c r="B312" s="43" t="str">
        <f>LEFT(GAAP02F[[#This Row],[Fund]],4)</f>
        <v>0376</v>
      </c>
      <c r="C312" s="58" t="s">
        <v>1657</v>
      </c>
      <c r="D312" s="58" t="s">
        <v>113</v>
      </c>
      <c r="E312" s="58" t="s">
        <v>681</v>
      </c>
      <c r="F312" s="58" t="s">
        <v>688</v>
      </c>
      <c r="G312" s="58" t="s">
        <v>689</v>
      </c>
      <c r="H312" s="58" t="s">
        <v>776</v>
      </c>
      <c r="I312" s="58" t="s">
        <v>683</v>
      </c>
      <c r="J312" s="58" t="s">
        <v>683</v>
      </c>
      <c r="K312" s="58" t="s">
        <v>691</v>
      </c>
      <c r="L312" s="58" t="s">
        <v>777</v>
      </c>
      <c r="M312" s="58"/>
      <c r="N312" s="58"/>
      <c r="O312" s="58"/>
      <c r="P312" s="58"/>
      <c r="Q312" s="58"/>
      <c r="R312" s="58" t="s">
        <v>698</v>
      </c>
      <c r="S312" s="58" t="s">
        <v>779</v>
      </c>
      <c r="T312" s="58" t="s">
        <v>699</v>
      </c>
      <c r="U312" s="58" t="s">
        <v>700</v>
      </c>
      <c r="V312" s="58"/>
    </row>
    <row r="313" spans="1:22" x14ac:dyDescent="0.25">
      <c r="A313" s="43" t="s">
        <v>1658</v>
      </c>
      <c r="B313" s="43" t="str">
        <f>LEFT(GAAP02F[[#This Row],[Fund]],4)</f>
        <v>0377</v>
      </c>
      <c r="C313" s="58" t="s">
        <v>1659</v>
      </c>
      <c r="D313" s="58" t="s">
        <v>113</v>
      </c>
      <c r="E313" s="58" t="s">
        <v>681</v>
      </c>
      <c r="F313" s="58" t="s">
        <v>682</v>
      </c>
      <c r="G313" s="58" t="s">
        <v>681</v>
      </c>
      <c r="H313" s="58" t="s">
        <v>682</v>
      </c>
      <c r="I313" s="58" t="s">
        <v>683</v>
      </c>
      <c r="J313" s="58" t="s">
        <v>683</v>
      </c>
      <c r="K313" s="58" t="s">
        <v>15</v>
      </c>
      <c r="L313" s="58"/>
      <c r="M313" s="58" t="s">
        <v>1150</v>
      </c>
      <c r="N313" s="58" t="s">
        <v>1162</v>
      </c>
      <c r="O313" s="58" t="s">
        <v>1145</v>
      </c>
      <c r="P313" s="58"/>
      <c r="Q313" s="58"/>
      <c r="R313" s="58" t="s">
        <v>684</v>
      </c>
      <c r="S313" s="58" t="s">
        <v>1652</v>
      </c>
      <c r="T313" s="58" t="s">
        <v>678</v>
      </c>
      <c r="U313" s="58" t="s">
        <v>679</v>
      </c>
      <c r="V313" s="58"/>
    </row>
    <row r="314" spans="1:22" x14ac:dyDescent="0.25">
      <c r="A314" s="43" t="s">
        <v>1660</v>
      </c>
      <c r="B314" s="43" t="str">
        <f>LEFT(GAAP02F[[#This Row],[Fund]],4)</f>
        <v>0378</v>
      </c>
      <c r="C314" s="58" t="s">
        <v>1661</v>
      </c>
      <c r="D314" s="58" t="s">
        <v>113</v>
      </c>
      <c r="E314" s="58" t="s">
        <v>681</v>
      </c>
      <c r="F314" s="58" t="s">
        <v>688</v>
      </c>
      <c r="G314" s="58" t="s">
        <v>689</v>
      </c>
      <c r="H314" s="58" t="s">
        <v>690</v>
      </c>
      <c r="I314" s="58" t="s">
        <v>683</v>
      </c>
      <c r="J314" s="58" t="s">
        <v>683</v>
      </c>
      <c r="K314" s="58" t="s">
        <v>691</v>
      </c>
      <c r="L314" s="58" t="s">
        <v>1662</v>
      </c>
      <c r="M314" s="58" t="s">
        <v>718</v>
      </c>
      <c r="N314" s="58" t="s">
        <v>709</v>
      </c>
      <c r="O314" s="58" t="s">
        <v>1663</v>
      </c>
      <c r="P314" s="58"/>
      <c r="Q314" s="58"/>
      <c r="R314" s="58" t="s">
        <v>698</v>
      </c>
      <c r="S314" s="58" t="s">
        <v>730</v>
      </c>
      <c r="T314" s="58" t="s">
        <v>731</v>
      </c>
      <c r="U314" s="58" t="s">
        <v>700</v>
      </c>
      <c r="V314" s="58"/>
    </row>
    <row r="315" spans="1:22" x14ac:dyDescent="0.25">
      <c r="A315" s="43" t="s">
        <v>1664</v>
      </c>
      <c r="B315" s="43" t="str">
        <f>LEFT(GAAP02F[[#This Row],[Fund]],4)</f>
        <v>0380</v>
      </c>
      <c r="C315" s="58" t="s">
        <v>1665</v>
      </c>
      <c r="D315" s="58" t="s">
        <v>113</v>
      </c>
      <c r="E315" s="58" t="s">
        <v>681</v>
      </c>
      <c r="F315" s="58" t="s">
        <v>688</v>
      </c>
      <c r="G315" s="58" t="s">
        <v>689</v>
      </c>
      <c r="H315" s="58" t="s">
        <v>776</v>
      </c>
      <c r="I315" s="58" t="s">
        <v>683</v>
      </c>
      <c r="J315" s="58" t="s">
        <v>683</v>
      </c>
      <c r="K315" s="58" t="s">
        <v>691</v>
      </c>
      <c r="L315" s="58" t="s">
        <v>777</v>
      </c>
      <c r="M315" s="58"/>
      <c r="N315" s="58"/>
      <c r="O315" s="58"/>
      <c r="P315" s="58"/>
      <c r="Q315" s="58"/>
      <c r="R315" s="58" t="s">
        <v>698</v>
      </c>
      <c r="S315" s="58" t="s">
        <v>1666</v>
      </c>
      <c r="T315" s="58" t="s">
        <v>699</v>
      </c>
      <c r="U315" s="58" t="s">
        <v>700</v>
      </c>
      <c r="V315" s="58"/>
    </row>
    <row r="316" spans="1:22" x14ac:dyDescent="0.25">
      <c r="A316" s="43" t="s">
        <v>1667</v>
      </c>
      <c r="B316" s="43" t="str">
        <f>LEFT(GAAP02F[[#This Row],[Fund]],4)</f>
        <v>0381</v>
      </c>
      <c r="C316" s="58" t="s">
        <v>1668</v>
      </c>
      <c r="D316" s="58" t="s">
        <v>113</v>
      </c>
      <c r="E316" s="58" t="s">
        <v>681</v>
      </c>
      <c r="F316" s="58" t="s">
        <v>688</v>
      </c>
      <c r="G316" s="58" t="s">
        <v>681</v>
      </c>
      <c r="H316" s="58" t="s">
        <v>709</v>
      </c>
      <c r="I316" s="58" t="s">
        <v>683</v>
      </c>
      <c r="J316" s="58" t="s">
        <v>683</v>
      </c>
      <c r="K316" s="58" t="s">
        <v>691</v>
      </c>
      <c r="L316" s="58" t="s">
        <v>725</v>
      </c>
      <c r="M316" s="58" t="s">
        <v>718</v>
      </c>
      <c r="N316" s="58" t="s">
        <v>1669</v>
      </c>
      <c r="O316" s="58" t="s">
        <v>1663</v>
      </c>
      <c r="P316" s="58"/>
      <c r="Q316" s="58"/>
      <c r="R316" s="58" t="s">
        <v>698</v>
      </c>
      <c r="S316" s="58" t="s">
        <v>726</v>
      </c>
      <c r="T316" s="58" t="s">
        <v>712</v>
      </c>
      <c r="U316" s="58" t="s">
        <v>700</v>
      </c>
      <c r="V316" s="58"/>
    </row>
    <row r="317" spans="1:22" x14ac:dyDescent="0.25">
      <c r="A317" s="43" t="s">
        <v>1670</v>
      </c>
      <c r="B317" s="43" t="str">
        <f>LEFT(GAAP02F[[#This Row],[Fund]],4)</f>
        <v>0382</v>
      </c>
      <c r="C317" s="58" t="s">
        <v>1671</v>
      </c>
      <c r="D317" s="58" t="s">
        <v>113</v>
      </c>
      <c r="E317" s="58" t="s">
        <v>681</v>
      </c>
      <c r="F317" s="58" t="s">
        <v>688</v>
      </c>
      <c r="G317" s="58" t="s">
        <v>681</v>
      </c>
      <c r="H317" s="58" t="s">
        <v>709</v>
      </c>
      <c r="I317" s="58" t="s">
        <v>683</v>
      </c>
      <c r="J317" s="58" t="s">
        <v>683</v>
      </c>
      <c r="K317" s="58" t="s">
        <v>691</v>
      </c>
      <c r="L317" s="58" t="s">
        <v>725</v>
      </c>
      <c r="M317" s="58" t="s">
        <v>718</v>
      </c>
      <c r="N317" s="58" t="s">
        <v>1669</v>
      </c>
      <c r="O317" s="58" t="s">
        <v>1663</v>
      </c>
      <c r="P317" s="58"/>
      <c r="Q317" s="58"/>
      <c r="R317" s="58" t="s">
        <v>698</v>
      </c>
      <c r="S317" s="58" t="s">
        <v>726</v>
      </c>
      <c r="T317" s="58" t="s">
        <v>712</v>
      </c>
      <c r="U317" s="58" t="s">
        <v>700</v>
      </c>
      <c r="V317" s="58"/>
    </row>
    <row r="318" spans="1:22" x14ac:dyDescent="0.25">
      <c r="A318" s="43" t="s">
        <v>1672</v>
      </c>
      <c r="B318" s="43" t="str">
        <f>LEFT(GAAP02F[[#This Row],[Fund]],4)</f>
        <v>0383</v>
      </c>
      <c r="C318" s="58" t="s">
        <v>1673</v>
      </c>
      <c r="D318" s="58" t="s">
        <v>113</v>
      </c>
      <c r="E318" s="58" t="s">
        <v>681</v>
      </c>
      <c r="F318" s="58" t="s">
        <v>688</v>
      </c>
      <c r="G318" s="58" t="s">
        <v>681</v>
      </c>
      <c r="H318" s="58" t="s">
        <v>709</v>
      </c>
      <c r="I318" s="58" t="s">
        <v>683</v>
      </c>
      <c r="J318" s="58" t="s">
        <v>683</v>
      </c>
      <c r="K318" s="58" t="s">
        <v>691</v>
      </c>
      <c r="L318" s="58" t="s">
        <v>725</v>
      </c>
      <c r="M318" s="58" t="s">
        <v>718</v>
      </c>
      <c r="N318" s="58" t="s">
        <v>1674</v>
      </c>
      <c r="O318" s="58" t="s">
        <v>1663</v>
      </c>
      <c r="P318" s="58"/>
      <c r="Q318" s="58"/>
      <c r="R318" s="58" t="s">
        <v>693</v>
      </c>
      <c r="S318" s="58" t="s">
        <v>726</v>
      </c>
      <c r="T318" s="58" t="s">
        <v>739</v>
      </c>
      <c r="U318" s="58" t="s">
        <v>679</v>
      </c>
      <c r="V318" s="58"/>
    </row>
    <row r="319" spans="1:22" x14ac:dyDescent="0.25">
      <c r="A319" s="43" t="s">
        <v>1675</v>
      </c>
      <c r="B319" s="43" t="str">
        <f>LEFT(GAAP02F[[#This Row],[Fund]],4)</f>
        <v>0384</v>
      </c>
      <c r="C319" s="58" t="s">
        <v>1676</v>
      </c>
      <c r="D319" s="58" t="s">
        <v>113</v>
      </c>
      <c r="E319" s="58" t="s">
        <v>681</v>
      </c>
      <c r="F319" s="58" t="s">
        <v>688</v>
      </c>
      <c r="G319" s="58" t="s">
        <v>681</v>
      </c>
      <c r="H319" s="58" t="s">
        <v>709</v>
      </c>
      <c r="I319" s="58" t="s">
        <v>683</v>
      </c>
      <c r="J319" s="58" t="s">
        <v>683</v>
      </c>
      <c r="K319" s="58" t="s">
        <v>691</v>
      </c>
      <c r="L319" s="58" t="s">
        <v>725</v>
      </c>
      <c r="M319" s="58" t="s">
        <v>718</v>
      </c>
      <c r="N319" s="58" t="s">
        <v>1674</v>
      </c>
      <c r="O319" s="58" t="s">
        <v>1663</v>
      </c>
      <c r="P319" s="58"/>
      <c r="Q319" s="58"/>
      <c r="R319" s="58" t="s">
        <v>698</v>
      </c>
      <c r="S319" s="58" t="s">
        <v>726</v>
      </c>
      <c r="T319" s="58" t="s">
        <v>712</v>
      </c>
      <c r="U319" s="58" t="s">
        <v>679</v>
      </c>
      <c r="V319" s="58"/>
    </row>
    <row r="320" spans="1:22" x14ac:dyDescent="0.25">
      <c r="A320" s="43" t="s">
        <v>1677</v>
      </c>
      <c r="B320" s="43" t="str">
        <f>LEFT(GAAP02F[[#This Row],[Fund]],4)</f>
        <v>0386</v>
      </c>
      <c r="C320" s="58" t="s">
        <v>1678</v>
      </c>
      <c r="D320" s="58" t="s">
        <v>113</v>
      </c>
      <c r="E320" s="58" t="s">
        <v>681</v>
      </c>
      <c r="F320" s="58" t="s">
        <v>688</v>
      </c>
      <c r="G320" s="58" t="s">
        <v>681</v>
      </c>
      <c r="H320" s="58" t="s">
        <v>709</v>
      </c>
      <c r="I320" s="58" t="s">
        <v>683</v>
      </c>
      <c r="J320" s="58" t="s">
        <v>683</v>
      </c>
      <c r="K320" s="58" t="s">
        <v>691</v>
      </c>
      <c r="L320" s="58" t="s">
        <v>725</v>
      </c>
      <c r="M320" s="58"/>
      <c r="N320" s="58"/>
      <c r="O320" s="58"/>
      <c r="P320" s="58"/>
      <c r="Q320" s="58"/>
      <c r="R320" s="58" t="s">
        <v>693</v>
      </c>
      <c r="S320" s="58" t="s">
        <v>726</v>
      </c>
      <c r="T320" s="58" t="s">
        <v>739</v>
      </c>
      <c r="U320" s="58" t="s">
        <v>679</v>
      </c>
      <c r="V320" s="58"/>
    </row>
    <row r="321" spans="1:22" x14ac:dyDescent="0.25">
      <c r="A321" s="43" t="s">
        <v>1679</v>
      </c>
      <c r="B321" s="43" t="str">
        <f>LEFT(GAAP02F[[#This Row],[Fund]],4)</f>
        <v>0387</v>
      </c>
      <c r="C321" s="58" t="s">
        <v>1680</v>
      </c>
      <c r="D321" s="58" t="s">
        <v>113</v>
      </c>
      <c r="E321" s="58" t="s">
        <v>681</v>
      </c>
      <c r="F321" s="58" t="s">
        <v>688</v>
      </c>
      <c r="G321" s="58" t="s">
        <v>681</v>
      </c>
      <c r="H321" s="58" t="s">
        <v>709</v>
      </c>
      <c r="I321" s="58" t="s">
        <v>683</v>
      </c>
      <c r="J321" s="58" t="s">
        <v>683</v>
      </c>
      <c r="K321" s="58" t="s">
        <v>691</v>
      </c>
      <c r="L321" s="58" t="s">
        <v>725</v>
      </c>
      <c r="M321" s="58" t="s">
        <v>1681</v>
      </c>
      <c r="N321" s="58" t="s">
        <v>1682</v>
      </c>
      <c r="O321" s="58" t="s">
        <v>1683</v>
      </c>
      <c r="P321" s="58" t="s">
        <v>902</v>
      </c>
      <c r="Q321" s="58" t="s">
        <v>107</v>
      </c>
      <c r="R321" s="58" t="s">
        <v>698</v>
      </c>
      <c r="S321" s="58" t="s">
        <v>726</v>
      </c>
      <c r="T321" s="58" t="s">
        <v>712</v>
      </c>
      <c r="U321" s="58" t="s">
        <v>700</v>
      </c>
      <c r="V321" s="58" t="s">
        <v>740</v>
      </c>
    </row>
    <row r="322" spans="1:22" x14ac:dyDescent="0.25">
      <c r="A322" s="43" t="s">
        <v>1684</v>
      </c>
      <c r="B322" s="43" t="str">
        <f>LEFT(GAAP02F[[#This Row],[Fund]],4)</f>
        <v>0389</v>
      </c>
      <c r="C322" s="58" t="s">
        <v>1685</v>
      </c>
      <c r="D322" s="58" t="s">
        <v>113</v>
      </c>
      <c r="E322" s="58" t="s">
        <v>681</v>
      </c>
      <c r="F322" s="58" t="s">
        <v>688</v>
      </c>
      <c r="G322" s="58" t="s">
        <v>681</v>
      </c>
      <c r="H322" s="58" t="s">
        <v>709</v>
      </c>
      <c r="I322" s="58" t="s">
        <v>683</v>
      </c>
      <c r="J322" s="58" t="s">
        <v>683</v>
      </c>
      <c r="K322" s="58" t="s">
        <v>691</v>
      </c>
      <c r="L322" s="58" t="s">
        <v>725</v>
      </c>
      <c r="M322" s="58" t="s">
        <v>1108</v>
      </c>
      <c r="N322" s="58" t="s">
        <v>813</v>
      </c>
      <c r="O322" s="58" t="s">
        <v>1686</v>
      </c>
      <c r="P322" s="58"/>
      <c r="Q322" s="58"/>
      <c r="R322" s="58" t="s">
        <v>698</v>
      </c>
      <c r="S322" s="58" t="s">
        <v>726</v>
      </c>
      <c r="T322" s="58" t="s">
        <v>712</v>
      </c>
      <c r="U322" s="58" t="s">
        <v>700</v>
      </c>
      <c r="V322" s="58"/>
    </row>
    <row r="323" spans="1:22" x14ac:dyDescent="0.25">
      <c r="A323" s="43" t="s">
        <v>1687</v>
      </c>
      <c r="B323" s="43" t="str">
        <f>LEFT(GAAP02F[[#This Row],[Fund]],4)</f>
        <v>0392</v>
      </c>
      <c r="C323" s="58" t="s">
        <v>40</v>
      </c>
      <c r="D323" s="58" t="s">
        <v>113</v>
      </c>
      <c r="E323" s="58" t="s">
        <v>681</v>
      </c>
      <c r="F323" s="58" t="s">
        <v>688</v>
      </c>
      <c r="G323" s="58" t="s">
        <v>681</v>
      </c>
      <c r="H323" s="58" t="s">
        <v>709</v>
      </c>
      <c r="I323" s="58" t="s">
        <v>683</v>
      </c>
      <c r="J323" s="58" t="s">
        <v>683</v>
      </c>
      <c r="K323" s="58" t="s">
        <v>691</v>
      </c>
      <c r="L323" s="58" t="s">
        <v>725</v>
      </c>
      <c r="M323" s="58"/>
      <c r="N323" s="58"/>
      <c r="O323" s="58"/>
      <c r="P323" s="58"/>
      <c r="Q323" s="58"/>
      <c r="R323" s="58" t="s">
        <v>693</v>
      </c>
      <c r="S323" s="58" t="s">
        <v>726</v>
      </c>
      <c r="T323" s="58" t="s">
        <v>739</v>
      </c>
      <c r="U323" s="58" t="s">
        <v>679</v>
      </c>
      <c r="V323" s="58"/>
    </row>
    <row r="324" spans="1:22" x14ac:dyDescent="0.25">
      <c r="A324" s="43" t="s">
        <v>1688</v>
      </c>
      <c r="B324" s="43" t="str">
        <f>LEFT(GAAP02F[[#This Row],[Fund]],4)</f>
        <v>0393</v>
      </c>
      <c r="C324" s="58" t="s">
        <v>1689</v>
      </c>
      <c r="D324" s="58" t="s">
        <v>113</v>
      </c>
      <c r="E324" s="58" t="s">
        <v>681</v>
      </c>
      <c r="F324" s="58" t="s">
        <v>688</v>
      </c>
      <c r="G324" s="58" t="s">
        <v>681</v>
      </c>
      <c r="H324" s="58" t="s">
        <v>682</v>
      </c>
      <c r="I324" s="58" t="s">
        <v>683</v>
      </c>
      <c r="J324" s="58" t="s">
        <v>683</v>
      </c>
      <c r="K324" s="58" t="s">
        <v>691</v>
      </c>
      <c r="L324" s="58" t="s">
        <v>1690</v>
      </c>
      <c r="M324" s="58" t="s">
        <v>718</v>
      </c>
      <c r="N324" s="58" t="s">
        <v>1691</v>
      </c>
      <c r="O324" s="58" t="s">
        <v>1663</v>
      </c>
      <c r="P324" s="58"/>
      <c r="Q324" s="58"/>
      <c r="R324" s="58" t="s">
        <v>629</v>
      </c>
      <c r="S324" s="58" t="s">
        <v>1692</v>
      </c>
      <c r="T324" s="58" t="s">
        <v>678</v>
      </c>
      <c r="U324" s="58" t="s">
        <v>679</v>
      </c>
      <c r="V324" s="58"/>
    </row>
    <row r="325" spans="1:22" x14ac:dyDescent="0.25">
      <c r="A325" s="43" t="s">
        <v>1693</v>
      </c>
      <c r="B325" s="43" t="str">
        <f>LEFT(GAAP02F[[#This Row],[Fund]],4)</f>
        <v>0396</v>
      </c>
      <c r="C325" s="58" t="s">
        <v>1694</v>
      </c>
      <c r="D325" s="58" t="s">
        <v>113</v>
      </c>
      <c r="E325" s="58" t="s">
        <v>681</v>
      </c>
      <c r="F325" s="58" t="s">
        <v>688</v>
      </c>
      <c r="G325" s="58" t="s">
        <v>689</v>
      </c>
      <c r="H325" s="58" t="s">
        <v>690</v>
      </c>
      <c r="I325" s="58" t="s">
        <v>683</v>
      </c>
      <c r="J325" s="58" t="s">
        <v>683</v>
      </c>
      <c r="K325" s="58" t="s">
        <v>691</v>
      </c>
      <c r="L325" s="58" t="s">
        <v>1695</v>
      </c>
      <c r="M325" s="58"/>
      <c r="N325" s="58"/>
      <c r="O325" s="58"/>
      <c r="P325" s="58"/>
      <c r="Q325" s="58"/>
      <c r="R325" s="58" t="s">
        <v>698</v>
      </c>
      <c r="S325" s="58" t="s">
        <v>694</v>
      </c>
      <c r="T325" s="58" t="s">
        <v>706</v>
      </c>
      <c r="U325" s="58" t="s">
        <v>700</v>
      </c>
      <c r="V325" s="58"/>
    </row>
    <row r="326" spans="1:22" x14ac:dyDescent="0.25">
      <c r="A326" s="43" t="s">
        <v>1696</v>
      </c>
      <c r="B326" s="43" t="str">
        <f>LEFT(GAAP02F[[#This Row],[Fund]],4)</f>
        <v>0398</v>
      </c>
      <c r="C326" s="58" t="s">
        <v>1697</v>
      </c>
      <c r="D326" s="58" t="s">
        <v>113</v>
      </c>
      <c r="E326" s="58" t="s">
        <v>681</v>
      </c>
      <c r="F326" s="58" t="s">
        <v>688</v>
      </c>
      <c r="G326" s="58" t="s">
        <v>689</v>
      </c>
      <c r="H326" s="58" t="s">
        <v>690</v>
      </c>
      <c r="I326" s="58" t="s">
        <v>683</v>
      </c>
      <c r="J326" s="58" t="s">
        <v>683</v>
      </c>
      <c r="K326" s="58" t="s">
        <v>691</v>
      </c>
      <c r="L326" s="58" t="s">
        <v>743</v>
      </c>
      <c r="M326" s="58"/>
      <c r="N326" s="58"/>
      <c r="O326" s="58"/>
      <c r="P326" s="58"/>
      <c r="Q326" s="58"/>
      <c r="R326" s="58" t="s">
        <v>629</v>
      </c>
      <c r="S326" s="58" t="s">
        <v>744</v>
      </c>
      <c r="T326" s="58" t="s">
        <v>678</v>
      </c>
      <c r="U326" s="58" t="s">
        <v>629</v>
      </c>
      <c r="V326" s="58"/>
    </row>
    <row r="327" spans="1:22" x14ac:dyDescent="0.25">
      <c r="A327" s="43" t="s">
        <v>1698</v>
      </c>
      <c r="B327" s="43" t="str">
        <f>LEFT(GAAP02F[[#This Row],[Fund]],4)</f>
        <v>0399</v>
      </c>
      <c r="C327" s="58" t="s">
        <v>1699</v>
      </c>
      <c r="D327" s="58" t="s">
        <v>113</v>
      </c>
      <c r="E327" s="58" t="s">
        <v>681</v>
      </c>
      <c r="F327" s="58" t="s">
        <v>688</v>
      </c>
      <c r="G327" s="58" t="s">
        <v>689</v>
      </c>
      <c r="H327" s="58" t="s">
        <v>690</v>
      </c>
      <c r="I327" s="58" t="s">
        <v>683</v>
      </c>
      <c r="J327" s="58" t="s">
        <v>683</v>
      </c>
      <c r="K327" s="58" t="s">
        <v>691</v>
      </c>
      <c r="L327" s="58" t="s">
        <v>1171</v>
      </c>
      <c r="M327" s="58"/>
      <c r="N327" s="58"/>
      <c r="O327" s="58"/>
      <c r="P327" s="58"/>
      <c r="Q327" s="58"/>
      <c r="R327" s="58" t="s">
        <v>693</v>
      </c>
      <c r="S327" s="58" t="s">
        <v>694</v>
      </c>
      <c r="T327" s="58" t="s">
        <v>695</v>
      </c>
      <c r="U327" s="58" t="s">
        <v>629</v>
      </c>
      <c r="V327" s="58"/>
    </row>
    <row r="328" spans="1:22" x14ac:dyDescent="0.25">
      <c r="A328" s="43" t="s">
        <v>1700</v>
      </c>
      <c r="B328" s="43" t="str">
        <f>LEFT(GAAP02F[[#This Row],[Fund]],4)</f>
        <v>0400</v>
      </c>
      <c r="C328" s="58" t="s">
        <v>1701</v>
      </c>
      <c r="D328" s="58" t="s">
        <v>113</v>
      </c>
      <c r="E328" s="58" t="s">
        <v>681</v>
      </c>
      <c r="F328" s="58" t="s">
        <v>688</v>
      </c>
      <c r="G328" s="58" t="s">
        <v>689</v>
      </c>
      <c r="H328" s="58" t="s">
        <v>776</v>
      </c>
      <c r="I328" s="58" t="s">
        <v>683</v>
      </c>
      <c r="J328" s="58" t="s">
        <v>683</v>
      </c>
      <c r="K328" s="58" t="s">
        <v>691</v>
      </c>
      <c r="L328" s="58" t="s">
        <v>777</v>
      </c>
      <c r="M328" s="58" t="s">
        <v>718</v>
      </c>
      <c r="N328" s="58" t="s">
        <v>1702</v>
      </c>
      <c r="O328" s="58" t="s">
        <v>1703</v>
      </c>
      <c r="P328" s="58"/>
      <c r="Q328" s="58"/>
      <c r="R328" s="58" t="s">
        <v>698</v>
      </c>
      <c r="S328" s="58" t="s">
        <v>1011</v>
      </c>
      <c r="T328" s="58" t="s">
        <v>712</v>
      </c>
      <c r="U328" s="58" t="s">
        <v>700</v>
      </c>
      <c r="V328" s="58"/>
    </row>
    <row r="329" spans="1:22" x14ac:dyDescent="0.25">
      <c r="A329" s="43" t="s">
        <v>1704</v>
      </c>
      <c r="B329" s="43" t="str">
        <f>LEFT(GAAP02F[[#This Row],[Fund]],4)</f>
        <v>0402</v>
      </c>
      <c r="C329" s="58" t="s">
        <v>1705</v>
      </c>
      <c r="D329" s="58" t="s">
        <v>708</v>
      </c>
      <c r="E329" s="58" t="s">
        <v>681</v>
      </c>
      <c r="F329" s="58" t="s">
        <v>688</v>
      </c>
      <c r="G329" s="58" t="s">
        <v>681</v>
      </c>
      <c r="H329" s="58" t="s">
        <v>709</v>
      </c>
      <c r="I329" s="58" t="s">
        <v>683</v>
      </c>
      <c r="J329" s="58" t="s">
        <v>683</v>
      </c>
      <c r="K329" s="58" t="s">
        <v>691</v>
      </c>
      <c r="L329" s="58" t="s">
        <v>710</v>
      </c>
      <c r="M329" s="58"/>
      <c r="N329" s="58"/>
      <c r="O329" s="58"/>
      <c r="P329" s="58"/>
      <c r="Q329" s="58"/>
      <c r="R329" s="58" t="s">
        <v>698</v>
      </c>
      <c r="S329" s="58" t="s">
        <v>711</v>
      </c>
      <c r="T329" s="58" t="s">
        <v>712</v>
      </c>
      <c r="U329" s="58" t="s">
        <v>679</v>
      </c>
      <c r="V329" s="58"/>
    </row>
    <row r="330" spans="1:22" x14ac:dyDescent="0.25">
      <c r="A330" s="43" t="s">
        <v>1706</v>
      </c>
      <c r="B330" s="43" t="str">
        <f>LEFT(GAAP02F[[#This Row],[Fund]],4)</f>
        <v>0403</v>
      </c>
      <c r="C330" s="58" t="s">
        <v>1707</v>
      </c>
      <c r="D330" s="58" t="s">
        <v>708</v>
      </c>
      <c r="E330" s="58" t="s">
        <v>681</v>
      </c>
      <c r="F330" s="58" t="s">
        <v>797</v>
      </c>
      <c r="G330" s="58" t="s">
        <v>681</v>
      </c>
      <c r="H330" s="58" t="s">
        <v>683</v>
      </c>
      <c r="I330" s="58" t="s">
        <v>688</v>
      </c>
      <c r="J330" s="58" t="s">
        <v>709</v>
      </c>
      <c r="K330" s="58" t="s">
        <v>798</v>
      </c>
      <c r="L330" s="58" t="s">
        <v>1221</v>
      </c>
      <c r="M330" s="58" t="s">
        <v>683</v>
      </c>
      <c r="N330" s="58" t="s">
        <v>683</v>
      </c>
      <c r="O330" s="58" t="s">
        <v>799</v>
      </c>
      <c r="P330" s="58"/>
      <c r="Q330" s="58"/>
      <c r="R330" s="58" t="s">
        <v>698</v>
      </c>
      <c r="S330" s="58" t="s">
        <v>1222</v>
      </c>
      <c r="T330" s="58" t="s">
        <v>712</v>
      </c>
      <c r="U330" s="58" t="s">
        <v>679</v>
      </c>
      <c r="V330" s="58"/>
    </row>
    <row r="331" spans="1:22" x14ac:dyDescent="0.25">
      <c r="A331" s="43" t="s">
        <v>1708</v>
      </c>
      <c r="B331" s="43" t="str">
        <f>LEFT(GAAP02F[[#This Row],[Fund]],4)</f>
        <v>0404</v>
      </c>
      <c r="C331" s="58" t="s">
        <v>1709</v>
      </c>
      <c r="D331" s="58" t="s">
        <v>708</v>
      </c>
      <c r="E331" s="58" t="s">
        <v>681</v>
      </c>
      <c r="F331" s="58" t="s">
        <v>688</v>
      </c>
      <c r="G331" s="58" t="s">
        <v>681</v>
      </c>
      <c r="H331" s="58" t="s">
        <v>709</v>
      </c>
      <c r="I331" s="58" t="s">
        <v>683</v>
      </c>
      <c r="J331" s="58" t="s">
        <v>683</v>
      </c>
      <c r="K331" s="58" t="s">
        <v>691</v>
      </c>
      <c r="L331" s="58" t="s">
        <v>725</v>
      </c>
      <c r="M331" s="58" t="s">
        <v>718</v>
      </c>
      <c r="N331" s="58" t="s">
        <v>1710</v>
      </c>
      <c r="O331" s="58" t="s">
        <v>1467</v>
      </c>
      <c r="P331" s="58"/>
      <c r="Q331" s="58"/>
      <c r="R331" s="58" t="s">
        <v>698</v>
      </c>
      <c r="S331" s="58" t="s">
        <v>726</v>
      </c>
      <c r="T331" s="58" t="s">
        <v>712</v>
      </c>
      <c r="U331" s="58" t="s">
        <v>679</v>
      </c>
      <c r="V331" s="58"/>
    </row>
    <row r="332" spans="1:22" x14ac:dyDescent="0.25">
      <c r="A332" s="43" t="s">
        <v>1711</v>
      </c>
      <c r="B332" s="43" t="str">
        <f>LEFT(GAAP02F[[#This Row],[Fund]],4)</f>
        <v>0405</v>
      </c>
      <c r="C332" s="58" t="s">
        <v>1712</v>
      </c>
      <c r="D332" s="58" t="s">
        <v>708</v>
      </c>
      <c r="E332" s="58" t="s">
        <v>681</v>
      </c>
      <c r="F332" s="58" t="s">
        <v>688</v>
      </c>
      <c r="G332" s="58" t="s">
        <v>681</v>
      </c>
      <c r="H332" s="58" t="s">
        <v>709</v>
      </c>
      <c r="I332" s="58" t="s">
        <v>683</v>
      </c>
      <c r="J332" s="58" t="s">
        <v>683</v>
      </c>
      <c r="K332" s="58" t="s">
        <v>691</v>
      </c>
      <c r="L332" s="58" t="s">
        <v>725</v>
      </c>
      <c r="M332" s="58" t="s">
        <v>718</v>
      </c>
      <c r="N332" s="58" t="s">
        <v>1710</v>
      </c>
      <c r="O332" s="58" t="s">
        <v>1467</v>
      </c>
      <c r="P332" s="58"/>
      <c r="Q332" s="58"/>
      <c r="R332" s="58" t="s">
        <v>698</v>
      </c>
      <c r="S332" s="58" t="s">
        <v>726</v>
      </c>
      <c r="T332" s="58" t="s">
        <v>731</v>
      </c>
      <c r="U332" s="58" t="s">
        <v>679</v>
      </c>
      <c r="V332" s="58"/>
    </row>
    <row r="333" spans="1:22" x14ac:dyDescent="0.25">
      <c r="A333" s="43" t="s">
        <v>1713</v>
      </c>
      <c r="B333" s="43" t="str">
        <f>LEFT(GAAP02F[[#This Row],[Fund]],4)</f>
        <v>0407</v>
      </c>
      <c r="C333" s="58" t="s">
        <v>1714</v>
      </c>
      <c r="D333" s="58" t="s">
        <v>113</v>
      </c>
      <c r="E333" s="58" t="s">
        <v>681</v>
      </c>
      <c r="F333" s="58" t="s">
        <v>688</v>
      </c>
      <c r="G333" s="58" t="s">
        <v>689</v>
      </c>
      <c r="H333" s="58" t="s">
        <v>776</v>
      </c>
      <c r="I333" s="58" t="s">
        <v>683</v>
      </c>
      <c r="J333" s="58" t="s">
        <v>683</v>
      </c>
      <c r="K333" s="58" t="s">
        <v>691</v>
      </c>
      <c r="L333" s="58" t="s">
        <v>777</v>
      </c>
      <c r="M333" s="58"/>
      <c r="N333" s="58"/>
      <c r="O333" s="58"/>
      <c r="P333" s="58"/>
      <c r="Q333" s="58"/>
      <c r="R333" s="58" t="s">
        <v>693</v>
      </c>
      <c r="S333" s="58" t="s">
        <v>765</v>
      </c>
      <c r="T333" s="58" t="s">
        <v>762</v>
      </c>
      <c r="U333" s="58" t="s">
        <v>629</v>
      </c>
      <c r="V333" s="58"/>
    </row>
    <row r="334" spans="1:22" x14ac:dyDescent="0.25">
      <c r="A334" s="43" t="s">
        <v>1715</v>
      </c>
      <c r="B334" s="43" t="str">
        <f>LEFT(GAAP02F[[#This Row],[Fund]],4)</f>
        <v>0408</v>
      </c>
      <c r="C334" s="58" t="s">
        <v>1716</v>
      </c>
      <c r="D334" s="58" t="s">
        <v>113</v>
      </c>
      <c r="E334" s="58" t="s">
        <v>681</v>
      </c>
      <c r="F334" s="58" t="s">
        <v>688</v>
      </c>
      <c r="G334" s="58" t="s">
        <v>689</v>
      </c>
      <c r="H334" s="58" t="s">
        <v>776</v>
      </c>
      <c r="I334" s="58" t="s">
        <v>683</v>
      </c>
      <c r="J334" s="58" t="s">
        <v>683</v>
      </c>
      <c r="K334" s="58" t="s">
        <v>691</v>
      </c>
      <c r="L334" s="58" t="s">
        <v>777</v>
      </c>
      <c r="M334" s="58" t="s">
        <v>1717</v>
      </c>
      <c r="N334" s="58" t="s">
        <v>1718</v>
      </c>
      <c r="O334" s="58" t="s">
        <v>1719</v>
      </c>
      <c r="P334" s="58" t="s">
        <v>929</v>
      </c>
      <c r="Q334" s="58" t="s">
        <v>901</v>
      </c>
      <c r="R334" s="58" t="s">
        <v>698</v>
      </c>
      <c r="S334" s="58" t="s">
        <v>779</v>
      </c>
      <c r="T334" s="58" t="s">
        <v>1052</v>
      </c>
      <c r="U334" s="58" t="s">
        <v>700</v>
      </c>
      <c r="V334" s="58"/>
    </row>
    <row r="335" spans="1:22" x14ac:dyDescent="0.25">
      <c r="A335" s="43" t="s">
        <v>1720</v>
      </c>
      <c r="B335" s="43" t="str">
        <f>LEFT(GAAP02F[[#This Row],[Fund]],4)</f>
        <v>0409</v>
      </c>
      <c r="C335" s="58" t="s">
        <v>1721</v>
      </c>
      <c r="D335" s="58" t="s">
        <v>708</v>
      </c>
      <c r="E335" s="58" t="s">
        <v>681</v>
      </c>
      <c r="F335" s="58" t="s">
        <v>688</v>
      </c>
      <c r="G335" s="58" t="s">
        <v>681</v>
      </c>
      <c r="H335" s="58" t="s">
        <v>709</v>
      </c>
      <c r="I335" s="58" t="s">
        <v>683</v>
      </c>
      <c r="J335" s="58" t="s">
        <v>683</v>
      </c>
      <c r="K335" s="58" t="s">
        <v>691</v>
      </c>
      <c r="L335" s="58" t="s">
        <v>725</v>
      </c>
      <c r="M335" s="58" t="s">
        <v>1131</v>
      </c>
      <c r="N335" s="58" t="s">
        <v>1722</v>
      </c>
      <c r="O335" s="58" t="s">
        <v>814</v>
      </c>
      <c r="P335" s="58"/>
      <c r="Q335" s="58"/>
      <c r="R335" s="58" t="s">
        <v>698</v>
      </c>
      <c r="S335" s="58" t="s">
        <v>711</v>
      </c>
      <c r="T335" s="58" t="s">
        <v>712</v>
      </c>
      <c r="U335" s="58" t="s">
        <v>679</v>
      </c>
      <c r="V335" s="58"/>
    </row>
    <row r="336" spans="1:22" x14ac:dyDescent="0.25">
      <c r="A336" s="43" t="s">
        <v>1723</v>
      </c>
      <c r="B336" s="43" t="str">
        <f>LEFT(GAAP02F[[#This Row],[Fund]],4)</f>
        <v>0410</v>
      </c>
      <c r="C336" s="58" t="s">
        <v>1724</v>
      </c>
      <c r="D336" s="58" t="s">
        <v>113</v>
      </c>
      <c r="E336" s="58" t="s">
        <v>681</v>
      </c>
      <c r="F336" s="58" t="s">
        <v>688</v>
      </c>
      <c r="G336" s="58" t="s">
        <v>689</v>
      </c>
      <c r="H336" s="58" t="s">
        <v>1016</v>
      </c>
      <c r="I336" s="58" t="s">
        <v>683</v>
      </c>
      <c r="J336" s="58" t="s">
        <v>683</v>
      </c>
      <c r="K336" s="58" t="s">
        <v>691</v>
      </c>
      <c r="L336" s="58" t="s">
        <v>1143</v>
      </c>
      <c r="M336" s="58"/>
      <c r="N336" s="58"/>
      <c r="O336" s="58"/>
      <c r="P336" s="58"/>
      <c r="Q336" s="58"/>
      <c r="R336" s="58" t="s">
        <v>698</v>
      </c>
      <c r="S336" s="58" t="s">
        <v>779</v>
      </c>
      <c r="T336" s="58" t="s">
        <v>699</v>
      </c>
      <c r="U336" s="58" t="s">
        <v>700</v>
      </c>
      <c r="V336" s="58"/>
    </row>
    <row r="337" spans="1:22" x14ac:dyDescent="0.25">
      <c r="A337" s="43" t="s">
        <v>1725</v>
      </c>
      <c r="B337" s="43" t="str">
        <f>LEFT(GAAP02F[[#This Row],[Fund]],4)</f>
        <v>0412</v>
      </c>
      <c r="C337" s="58" t="s">
        <v>1726</v>
      </c>
      <c r="D337" s="58" t="s">
        <v>113</v>
      </c>
      <c r="E337" s="58" t="s">
        <v>681</v>
      </c>
      <c r="F337" s="58" t="s">
        <v>688</v>
      </c>
      <c r="G337" s="58" t="s">
        <v>689</v>
      </c>
      <c r="H337" s="58" t="s">
        <v>776</v>
      </c>
      <c r="I337" s="58" t="s">
        <v>683</v>
      </c>
      <c r="J337" s="58" t="s">
        <v>683</v>
      </c>
      <c r="K337" s="58" t="s">
        <v>691</v>
      </c>
      <c r="L337" s="58" t="s">
        <v>777</v>
      </c>
      <c r="M337" s="58"/>
      <c r="N337" s="58"/>
      <c r="O337" s="58"/>
      <c r="P337" s="58"/>
      <c r="Q337" s="58"/>
      <c r="R337" s="58" t="s">
        <v>698</v>
      </c>
      <c r="S337" s="58" t="s">
        <v>1727</v>
      </c>
      <c r="T337" s="58" t="s">
        <v>731</v>
      </c>
      <c r="U337" s="58" t="s">
        <v>700</v>
      </c>
      <c r="V337" s="58"/>
    </row>
    <row r="338" spans="1:22" x14ac:dyDescent="0.25">
      <c r="A338" s="43" t="s">
        <v>1728</v>
      </c>
      <c r="B338" s="43" t="str">
        <f>LEFT(GAAP02F[[#This Row],[Fund]],4)</f>
        <v>0413</v>
      </c>
      <c r="C338" s="58" t="s">
        <v>1729</v>
      </c>
      <c r="D338" s="58" t="s">
        <v>708</v>
      </c>
      <c r="E338" s="58" t="s">
        <v>681</v>
      </c>
      <c r="F338" s="58" t="s">
        <v>688</v>
      </c>
      <c r="G338" s="58" t="s">
        <v>681</v>
      </c>
      <c r="H338" s="58" t="s">
        <v>709</v>
      </c>
      <c r="I338" s="58" t="s">
        <v>683</v>
      </c>
      <c r="J338" s="58" t="s">
        <v>683</v>
      </c>
      <c r="K338" s="58" t="s">
        <v>691</v>
      </c>
      <c r="L338" s="58" t="s">
        <v>725</v>
      </c>
      <c r="M338" s="58" t="s">
        <v>718</v>
      </c>
      <c r="N338" s="58" t="s">
        <v>1710</v>
      </c>
      <c r="O338" s="58" t="s">
        <v>1467</v>
      </c>
      <c r="P338" s="58"/>
      <c r="Q338" s="58"/>
      <c r="R338" s="58" t="s">
        <v>698</v>
      </c>
      <c r="S338" s="58" t="s">
        <v>726</v>
      </c>
      <c r="T338" s="58" t="s">
        <v>712</v>
      </c>
      <c r="U338" s="58" t="s">
        <v>679</v>
      </c>
      <c r="V338" s="58"/>
    </row>
    <row r="339" spans="1:22" x14ac:dyDescent="0.25">
      <c r="A339" s="43" t="s">
        <v>1730</v>
      </c>
      <c r="B339" s="43" t="str">
        <f>LEFT(GAAP02F[[#This Row],[Fund]],4)</f>
        <v>0414</v>
      </c>
      <c r="C339" s="58" t="s">
        <v>42</v>
      </c>
      <c r="D339" s="58" t="s">
        <v>708</v>
      </c>
      <c r="E339" s="58" t="s">
        <v>681</v>
      </c>
      <c r="F339" s="58" t="s">
        <v>688</v>
      </c>
      <c r="G339" s="58" t="s">
        <v>681</v>
      </c>
      <c r="H339" s="58" t="s">
        <v>709</v>
      </c>
      <c r="I339" s="58" t="s">
        <v>683</v>
      </c>
      <c r="J339" s="58" t="s">
        <v>683</v>
      </c>
      <c r="K339" s="58" t="s">
        <v>691</v>
      </c>
      <c r="L339" s="58" t="s">
        <v>725</v>
      </c>
      <c r="M339" s="58" t="s">
        <v>718</v>
      </c>
      <c r="N339" s="58" t="s">
        <v>1710</v>
      </c>
      <c r="O339" s="58" t="s">
        <v>1467</v>
      </c>
      <c r="P339" s="58"/>
      <c r="Q339" s="58"/>
      <c r="R339" s="58" t="s">
        <v>698</v>
      </c>
      <c r="S339" s="58" t="s">
        <v>726</v>
      </c>
      <c r="T339" s="58" t="s">
        <v>712</v>
      </c>
      <c r="U339" s="58" t="s">
        <v>679</v>
      </c>
      <c r="V339" s="58"/>
    </row>
    <row r="340" spans="1:22" x14ac:dyDescent="0.25">
      <c r="A340" s="43" t="s">
        <v>1731</v>
      </c>
      <c r="B340" s="43" t="str">
        <f>LEFT(GAAP02F[[#This Row],[Fund]],4)</f>
        <v>0415</v>
      </c>
      <c r="C340" s="58" t="s">
        <v>1732</v>
      </c>
      <c r="D340" s="58" t="s">
        <v>708</v>
      </c>
      <c r="E340" s="58" t="s">
        <v>681</v>
      </c>
      <c r="F340" s="58" t="s">
        <v>688</v>
      </c>
      <c r="G340" s="58" t="s">
        <v>681</v>
      </c>
      <c r="H340" s="58" t="s">
        <v>709</v>
      </c>
      <c r="I340" s="58" t="s">
        <v>683</v>
      </c>
      <c r="J340" s="58" t="s">
        <v>683</v>
      </c>
      <c r="K340" s="58" t="s">
        <v>691</v>
      </c>
      <c r="L340" s="58" t="s">
        <v>725</v>
      </c>
      <c r="M340" s="58" t="s">
        <v>718</v>
      </c>
      <c r="N340" s="58" t="s">
        <v>1710</v>
      </c>
      <c r="O340" s="58" t="s">
        <v>1467</v>
      </c>
      <c r="P340" s="58"/>
      <c r="Q340" s="58"/>
      <c r="R340" s="58" t="s">
        <v>698</v>
      </c>
      <c r="S340" s="58" t="s">
        <v>711</v>
      </c>
      <c r="T340" s="58" t="s">
        <v>712</v>
      </c>
      <c r="U340" s="58" t="s">
        <v>679</v>
      </c>
      <c r="V340" s="58"/>
    </row>
    <row r="341" spans="1:22" x14ac:dyDescent="0.25">
      <c r="A341" s="43" t="s">
        <v>1733</v>
      </c>
      <c r="B341" s="43" t="str">
        <f>LEFT(GAAP02F[[#This Row],[Fund]],4)</f>
        <v>0416</v>
      </c>
      <c r="C341" s="58" t="s">
        <v>1734</v>
      </c>
      <c r="D341" s="58" t="s">
        <v>708</v>
      </c>
      <c r="E341" s="58" t="s">
        <v>681</v>
      </c>
      <c r="F341" s="58" t="s">
        <v>797</v>
      </c>
      <c r="G341" s="58" t="s">
        <v>681</v>
      </c>
      <c r="H341" s="58" t="s">
        <v>683</v>
      </c>
      <c r="I341" s="58" t="s">
        <v>688</v>
      </c>
      <c r="J341" s="58" t="s">
        <v>709</v>
      </c>
      <c r="K341" s="58" t="s">
        <v>798</v>
      </c>
      <c r="L341" s="58" t="s">
        <v>1221</v>
      </c>
      <c r="M341" s="58" t="s">
        <v>683</v>
      </c>
      <c r="N341" s="58" t="s">
        <v>683</v>
      </c>
      <c r="O341" s="58" t="s">
        <v>799</v>
      </c>
      <c r="P341" s="58"/>
      <c r="Q341" s="58"/>
      <c r="R341" s="58" t="s">
        <v>698</v>
      </c>
      <c r="S341" s="58" t="s">
        <v>1222</v>
      </c>
      <c r="T341" s="58" t="s">
        <v>712</v>
      </c>
      <c r="U341" s="58" t="s">
        <v>679</v>
      </c>
      <c r="V341" s="58"/>
    </row>
    <row r="342" spans="1:22" x14ac:dyDescent="0.25">
      <c r="A342" s="43" t="s">
        <v>1735</v>
      </c>
      <c r="B342" s="43" t="str">
        <f>LEFT(GAAP02F[[#This Row],[Fund]],4)</f>
        <v>0417</v>
      </c>
      <c r="C342" s="58" t="s">
        <v>1736</v>
      </c>
      <c r="D342" s="58" t="s">
        <v>708</v>
      </c>
      <c r="E342" s="58" t="s">
        <v>681</v>
      </c>
      <c r="F342" s="58" t="s">
        <v>688</v>
      </c>
      <c r="G342" s="58" t="s">
        <v>681</v>
      </c>
      <c r="H342" s="58" t="s">
        <v>709</v>
      </c>
      <c r="I342" s="58" t="s">
        <v>683</v>
      </c>
      <c r="J342" s="58" t="s">
        <v>683</v>
      </c>
      <c r="K342" s="58" t="s">
        <v>691</v>
      </c>
      <c r="L342" s="58" t="s">
        <v>725</v>
      </c>
      <c r="M342" s="58" t="s">
        <v>718</v>
      </c>
      <c r="N342" s="58" t="s">
        <v>1710</v>
      </c>
      <c r="O342" s="58" t="s">
        <v>1467</v>
      </c>
      <c r="P342" s="58"/>
      <c r="Q342" s="58"/>
      <c r="R342" s="58" t="s">
        <v>698</v>
      </c>
      <c r="S342" s="58" t="s">
        <v>726</v>
      </c>
      <c r="T342" s="58" t="s">
        <v>712</v>
      </c>
      <c r="U342" s="58" t="s">
        <v>679</v>
      </c>
      <c r="V342" s="58"/>
    </row>
    <row r="343" spans="1:22" x14ac:dyDescent="0.25">
      <c r="A343" s="43" t="s">
        <v>1737</v>
      </c>
      <c r="B343" s="43" t="str">
        <f>LEFT(GAAP02F[[#This Row],[Fund]],4)</f>
        <v>0418</v>
      </c>
      <c r="C343" s="58" t="s">
        <v>1738</v>
      </c>
      <c r="D343" s="58" t="s">
        <v>708</v>
      </c>
      <c r="E343" s="58" t="s">
        <v>681</v>
      </c>
      <c r="F343" s="58" t="s">
        <v>688</v>
      </c>
      <c r="G343" s="58" t="s">
        <v>681</v>
      </c>
      <c r="H343" s="58" t="s">
        <v>709</v>
      </c>
      <c r="I343" s="58" t="s">
        <v>683</v>
      </c>
      <c r="J343" s="58" t="s">
        <v>683</v>
      </c>
      <c r="K343" s="58" t="s">
        <v>691</v>
      </c>
      <c r="L343" s="58" t="s">
        <v>725</v>
      </c>
      <c r="M343" s="58" t="s">
        <v>1131</v>
      </c>
      <c r="N343" s="58" t="s">
        <v>1722</v>
      </c>
      <c r="O343" s="58" t="s">
        <v>814</v>
      </c>
      <c r="P343" s="58"/>
      <c r="Q343" s="58"/>
      <c r="R343" s="58" t="s">
        <v>698</v>
      </c>
      <c r="S343" s="58" t="s">
        <v>726</v>
      </c>
      <c r="T343" s="58" t="s">
        <v>712</v>
      </c>
      <c r="U343" s="58" t="s">
        <v>679</v>
      </c>
      <c r="V343" s="58"/>
    </row>
    <row r="344" spans="1:22" x14ac:dyDescent="0.25">
      <c r="A344" s="43" t="s">
        <v>1739</v>
      </c>
      <c r="B344" s="43" t="str">
        <f>LEFT(GAAP02F[[#This Row],[Fund]],4)</f>
        <v>0419</v>
      </c>
      <c r="C344" s="58" t="s">
        <v>1740</v>
      </c>
      <c r="D344" s="58" t="s">
        <v>708</v>
      </c>
      <c r="E344" s="58" t="s">
        <v>681</v>
      </c>
      <c r="F344" s="58" t="s">
        <v>688</v>
      </c>
      <c r="G344" s="58" t="s">
        <v>681</v>
      </c>
      <c r="H344" s="58" t="s">
        <v>709</v>
      </c>
      <c r="I344" s="58" t="s">
        <v>683</v>
      </c>
      <c r="J344" s="58" t="s">
        <v>683</v>
      </c>
      <c r="K344" s="58" t="s">
        <v>691</v>
      </c>
      <c r="L344" s="58" t="s">
        <v>725</v>
      </c>
      <c r="M344" s="58" t="s">
        <v>1131</v>
      </c>
      <c r="N344" s="58" t="s">
        <v>1722</v>
      </c>
      <c r="O344" s="58" t="s">
        <v>814</v>
      </c>
      <c r="P344" s="58"/>
      <c r="Q344" s="58"/>
      <c r="R344" s="58" t="s">
        <v>698</v>
      </c>
      <c r="S344" s="58" t="s">
        <v>726</v>
      </c>
      <c r="T344" s="58" t="s">
        <v>712</v>
      </c>
      <c r="U344" s="58" t="s">
        <v>679</v>
      </c>
      <c r="V344" s="58"/>
    </row>
    <row r="345" spans="1:22" x14ac:dyDescent="0.25">
      <c r="A345" s="43" t="s">
        <v>1741</v>
      </c>
      <c r="B345" s="43" t="str">
        <f>LEFT(GAAP02F[[#This Row],[Fund]],4)</f>
        <v>0421</v>
      </c>
      <c r="C345" s="58" t="s">
        <v>1742</v>
      </c>
      <c r="D345" s="58" t="s">
        <v>113</v>
      </c>
      <c r="E345" s="58" t="s">
        <v>681</v>
      </c>
      <c r="F345" s="58" t="s">
        <v>688</v>
      </c>
      <c r="G345" s="58" t="s">
        <v>681</v>
      </c>
      <c r="H345" s="58" t="s">
        <v>831</v>
      </c>
      <c r="I345" s="58" t="s">
        <v>683</v>
      </c>
      <c r="J345" s="58" t="s">
        <v>683</v>
      </c>
      <c r="K345" s="58" t="s">
        <v>691</v>
      </c>
      <c r="L345" s="58" t="s">
        <v>832</v>
      </c>
      <c r="M345" s="58" t="s">
        <v>683</v>
      </c>
      <c r="N345" s="58" t="s">
        <v>683</v>
      </c>
      <c r="O345" s="58"/>
      <c r="P345" s="58"/>
      <c r="Q345" s="58"/>
      <c r="R345" s="58" t="s">
        <v>698</v>
      </c>
      <c r="S345" s="58" t="s">
        <v>765</v>
      </c>
      <c r="T345" s="58" t="s">
        <v>699</v>
      </c>
      <c r="U345" s="58" t="s">
        <v>629</v>
      </c>
      <c r="V345" s="58"/>
    </row>
    <row r="346" spans="1:22" x14ac:dyDescent="0.25">
      <c r="A346" s="43" t="s">
        <v>1743</v>
      </c>
      <c r="B346" s="43" t="str">
        <f>LEFT(GAAP02F[[#This Row],[Fund]],4)</f>
        <v>0422</v>
      </c>
      <c r="C346" s="58" t="s">
        <v>1744</v>
      </c>
      <c r="D346" s="58" t="s">
        <v>708</v>
      </c>
      <c r="E346" s="58" t="s">
        <v>681</v>
      </c>
      <c r="F346" s="58" t="s">
        <v>688</v>
      </c>
      <c r="G346" s="58" t="s">
        <v>681</v>
      </c>
      <c r="H346" s="58" t="s">
        <v>709</v>
      </c>
      <c r="I346" s="58" t="s">
        <v>683</v>
      </c>
      <c r="J346" s="58" t="s">
        <v>683</v>
      </c>
      <c r="K346" s="58" t="s">
        <v>691</v>
      </c>
      <c r="L346" s="58" t="s">
        <v>725</v>
      </c>
      <c r="M346" s="58" t="s">
        <v>718</v>
      </c>
      <c r="N346" s="58" t="s">
        <v>1710</v>
      </c>
      <c r="O346" s="58" t="s">
        <v>1467</v>
      </c>
      <c r="P346" s="58"/>
      <c r="Q346" s="58"/>
      <c r="R346" s="58" t="s">
        <v>698</v>
      </c>
      <c r="S346" s="58" t="s">
        <v>726</v>
      </c>
      <c r="T346" s="58" t="s">
        <v>712</v>
      </c>
      <c r="U346" s="58" t="s">
        <v>679</v>
      </c>
      <c r="V346" s="58"/>
    </row>
    <row r="347" spans="1:22" x14ac:dyDescent="0.25">
      <c r="A347" s="43" t="s">
        <v>1745</v>
      </c>
      <c r="B347" s="43" t="str">
        <f>LEFT(GAAP02F[[#This Row],[Fund]],4)</f>
        <v>0423</v>
      </c>
      <c r="C347" s="58" t="s">
        <v>1746</v>
      </c>
      <c r="D347" s="58" t="s">
        <v>708</v>
      </c>
      <c r="E347" s="58" t="s">
        <v>681</v>
      </c>
      <c r="F347" s="58" t="s">
        <v>688</v>
      </c>
      <c r="G347" s="58" t="s">
        <v>681</v>
      </c>
      <c r="H347" s="58" t="s">
        <v>709</v>
      </c>
      <c r="I347" s="58" t="s">
        <v>683</v>
      </c>
      <c r="J347" s="58" t="s">
        <v>683</v>
      </c>
      <c r="K347" s="58" t="s">
        <v>691</v>
      </c>
      <c r="L347" s="58" t="s">
        <v>725</v>
      </c>
      <c r="M347" s="58" t="s">
        <v>718</v>
      </c>
      <c r="N347" s="58" t="s">
        <v>1710</v>
      </c>
      <c r="O347" s="58" t="s">
        <v>1467</v>
      </c>
      <c r="P347" s="58"/>
      <c r="Q347" s="58"/>
      <c r="R347" s="58" t="s">
        <v>698</v>
      </c>
      <c r="S347" s="58" t="s">
        <v>726</v>
      </c>
      <c r="T347" s="58" t="s">
        <v>712</v>
      </c>
      <c r="U347" s="58" t="s">
        <v>679</v>
      </c>
      <c r="V347" s="58"/>
    </row>
    <row r="348" spans="1:22" x14ac:dyDescent="0.25">
      <c r="A348" s="43" t="s">
        <v>1747</v>
      </c>
      <c r="B348" s="43" t="str">
        <f>LEFT(GAAP02F[[#This Row],[Fund]],4)</f>
        <v>0424</v>
      </c>
      <c r="C348" s="58" t="s">
        <v>1748</v>
      </c>
      <c r="D348" s="58" t="s">
        <v>708</v>
      </c>
      <c r="E348" s="58" t="s">
        <v>681</v>
      </c>
      <c r="F348" s="58" t="s">
        <v>688</v>
      </c>
      <c r="G348" s="58" t="s">
        <v>681</v>
      </c>
      <c r="H348" s="58" t="s">
        <v>709</v>
      </c>
      <c r="I348" s="58" t="s">
        <v>683</v>
      </c>
      <c r="J348" s="58" t="s">
        <v>683</v>
      </c>
      <c r="K348" s="58" t="s">
        <v>691</v>
      </c>
      <c r="L348" s="58" t="s">
        <v>725</v>
      </c>
      <c r="M348" s="58" t="s">
        <v>1131</v>
      </c>
      <c r="N348" s="58" t="s">
        <v>1722</v>
      </c>
      <c r="O348" s="58" t="s">
        <v>814</v>
      </c>
      <c r="P348" s="58"/>
      <c r="Q348" s="58"/>
      <c r="R348" s="58" t="s">
        <v>698</v>
      </c>
      <c r="S348" s="58" t="s">
        <v>726</v>
      </c>
      <c r="T348" s="58" t="s">
        <v>712</v>
      </c>
      <c r="U348" s="58" t="s">
        <v>679</v>
      </c>
      <c r="V348" s="58"/>
    </row>
    <row r="349" spans="1:22" x14ac:dyDescent="0.25">
      <c r="A349" s="43" t="s">
        <v>1749</v>
      </c>
      <c r="B349" s="43" t="str">
        <f>LEFT(GAAP02F[[#This Row],[Fund]],4)</f>
        <v>0425</v>
      </c>
      <c r="C349" s="58" t="s">
        <v>1750</v>
      </c>
      <c r="D349" s="58" t="s">
        <v>113</v>
      </c>
      <c r="E349" s="58" t="s">
        <v>681</v>
      </c>
      <c r="F349" s="58" t="s">
        <v>688</v>
      </c>
      <c r="G349" s="58" t="s">
        <v>689</v>
      </c>
      <c r="H349" s="58" t="s">
        <v>965</v>
      </c>
      <c r="I349" s="58" t="s">
        <v>683</v>
      </c>
      <c r="J349" s="58" t="s">
        <v>683</v>
      </c>
      <c r="K349" s="58" t="s">
        <v>691</v>
      </c>
      <c r="L349" s="58" t="s">
        <v>966</v>
      </c>
      <c r="M349" s="58"/>
      <c r="N349" s="58"/>
      <c r="O349" s="58"/>
      <c r="P349" s="58"/>
      <c r="Q349" s="58"/>
      <c r="R349" s="58" t="s">
        <v>693</v>
      </c>
      <c r="S349" s="58" t="s">
        <v>1042</v>
      </c>
      <c r="T349" s="58" t="s">
        <v>766</v>
      </c>
      <c r="U349" s="58" t="s">
        <v>629</v>
      </c>
      <c r="V349" s="58"/>
    </row>
    <row r="350" spans="1:22" x14ac:dyDescent="0.25">
      <c r="A350" s="43" t="s">
        <v>1751</v>
      </c>
      <c r="B350" s="43" t="str">
        <f>LEFT(GAAP02F[[#This Row],[Fund]],4)</f>
        <v>0429</v>
      </c>
      <c r="C350" s="58" t="s">
        <v>1752</v>
      </c>
      <c r="D350" s="58" t="s">
        <v>113</v>
      </c>
      <c r="E350" s="58" t="s">
        <v>681</v>
      </c>
      <c r="F350" s="58" t="s">
        <v>688</v>
      </c>
      <c r="G350" s="58" t="s">
        <v>681</v>
      </c>
      <c r="H350" s="58" t="s">
        <v>709</v>
      </c>
      <c r="I350" s="58" t="s">
        <v>683</v>
      </c>
      <c r="J350" s="58" t="s">
        <v>683</v>
      </c>
      <c r="K350" s="58" t="s">
        <v>691</v>
      </c>
      <c r="L350" s="58" t="s">
        <v>725</v>
      </c>
      <c r="M350" s="58" t="s">
        <v>1753</v>
      </c>
      <c r="N350" s="58" t="s">
        <v>1754</v>
      </c>
      <c r="O350" s="58" t="s">
        <v>1755</v>
      </c>
      <c r="P350" s="58" t="s">
        <v>708</v>
      </c>
      <c r="Q350" s="58"/>
      <c r="R350" s="58" t="s">
        <v>698</v>
      </c>
      <c r="S350" s="58" t="s">
        <v>726</v>
      </c>
      <c r="T350" s="58" t="s">
        <v>712</v>
      </c>
      <c r="U350" s="58" t="s">
        <v>679</v>
      </c>
      <c r="V350" s="58" t="s">
        <v>902</v>
      </c>
    </row>
    <row r="351" spans="1:22" x14ac:dyDescent="0.25">
      <c r="A351" s="43" t="s">
        <v>1756</v>
      </c>
      <c r="B351" s="43" t="str">
        <f>LEFT(GAAP02F[[#This Row],[Fund]],4)</f>
        <v>0430</v>
      </c>
      <c r="C351" s="58" t="s">
        <v>1757</v>
      </c>
      <c r="D351" s="58" t="s">
        <v>113</v>
      </c>
      <c r="E351" s="58" t="s">
        <v>681</v>
      </c>
      <c r="F351" s="58" t="s">
        <v>688</v>
      </c>
      <c r="G351" s="58" t="s">
        <v>681</v>
      </c>
      <c r="H351" s="58" t="s">
        <v>709</v>
      </c>
      <c r="I351" s="58" t="s">
        <v>683</v>
      </c>
      <c r="J351" s="58" t="s">
        <v>683</v>
      </c>
      <c r="K351" s="58" t="s">
        <v>691</v>
      </c>
      <c r="L351" s="58" t="s">
        <v>725</v>
      </c>
      <c r="M351" s="58" t="s">
        <v>1758</v>
      </c>
      <c r="N351" s="58" t="s">
        <v>757</v>
      </c>
      <c r="O351" s="58" t="s">
        <v>1759</v>
      </c>
      <c r="P351" s="58" t="s">
        <v>740</v>
      </c>
      <c r="Q351" s="58"/>
      <c r="R351" s="58" t="s">
        <v>629</v>
      </c>
      <c r="S351" s="58" t="s">
        <v>726</v>
      </c>
      <c r="T351" s="58" t="s">
        <v>678</v>
      </c>
      <c r="U351" s="58" t="s">
        <v>679</v>
      </c>
      <c r="V351" s="58"/>
    </row>
    <row r="352" spans="1:22" x14ac:dyDescent="0.25">
      <c r="A352" s="43" t="s">
        <v>1760</v>
      </c>
      <c r="B352" s="43" t="str">
        <f>LEFT(GAAP02F[[#This Row],[Fund]],4)</f>
        <v>0434</v>
      </c>
      <c r="C352" s="58" t="s">
        <v>1761</v>
      </c>
      <c r="D352" s="58" t="s">
        <v>113</v>
      </c>
      <c r="E352" s="58" t="s">
        <v>681</v>
      </c>
      <c r="F352" s="58" t="s">
        <v>688</v>
      </c>
      <c r="G352" s="58" t="s">
        <v>681</v>
      </c>
      <c r="H352" s="58" t="s">
        <v>709</v>
      </c>
      <c r="I352" s="58" t="s">
        <v>683</v>
      </c>
      <c r="J352" s="58" t="s">
        <v>683</v>
      </c>
      <c r="K352" s="58" t="s">
        <v>691</v>
      </c>
      <c r="L352" s="58" t="s">
        <v>725</v>
      </c>
      <c r="M352" s="58" t="s">
        <v>1150</v>
      </c>
      <c r="N352" s="58" t="s">
        <v>1162</v>
      </c>
      <c r="O352" s="58" t="s">
        <v>1762</v>
      </c>
      <c r="P352" s="58" t="s">
        <v>1164</v>
      </c>
      <c r="Q352" s="58" t="s">
        <v>1153</v>
      </c>
      <c r="R352" s="58" t="s">
        <v>693</v>
      </c>
      <c r="S352" s="58" t="s">
        <v>726</v>
      </c>
      <c r="T352" s="58" t="s">
        <v>739</v>
      </c>
      <c r="U352" s="58" t="s">
        <v>679</v>
      </c>
      <c r="V352" s="58"/>
    </row>
    <row r="353" spans="1:22" x14ac:dyDescent="0.25">
      <c r="A353" s="43" t="s">
        <v>1763</v>
      </c>
      <c r="B353" s="43" t="str">
        <f>LEFT(GAAP02F[[#This Row],[Fund]],4)</f>
        <v>0436</v>
      </c>
      <c r="C353" s="58" t="s">
        <v>1764</v>
      </c>
      <c r="D353" s="58" t="s">
        <v>113</v>
      </c>
      <c r="E353" s="58" t="s">
        <v>681</v>
      </c>
      <c r="F353" s="58" t="s">
        <v>688</v>
      </c>
      <c r="G353" s="58" t="s">
        <v>681</v>
      </c>
      <c r="H353" s="58" t="s">
        <v>709</v>
      </c>
      <c r="I353" s="58" t="s">
        <v>683</v>
      </c>
      <c r="J353" s="58" t="s">
        <v>683</v>
      </c>
      <c r="K353" s="58" t="s">
        <v>691</v>
      </c>
      <c r="L353" s="58" t="s">
        <v>725</v>
      </c>
      <c r="M353" s="58" t="s">
        <v>718</v>
      </c>
      <c r="N353" s="58" t="s">
        <v>1765</v>
      </c>
      <c r="O353" s="58" t="s">
        <v>1766</v>
      </c>
      <c r="P353" s="58"/>
      <c r="Q353" s="58"/>
      <c r="R353" s="58" t="s">
        <v>698</v>
      </c>
      <c r="S353" s="58" t="s">
        <v>726</v>
      </c>
      <c r="T353" s="58" t="s">
        <v>712</v>
      </c>
      <c r="U353" s="58" t="s">
        <v>700</v>
      </c>
      <c r="V353" s="58"/>
    </row>
    <row r="354" spans="1:22" x14ac:dyDescent="0.25">
      <c r="A354" s="43" t="s">
        <v>1767</v>
      </c>
      <c r="B354" s="43" t="str">
        <f>LEFT(GAAP02F[[#This Row],[Fund]],4)</f>
        <v>0437</v>
      </c>
      <c r="C354" s="58" t="s">
        <v>1768</v>
      </c>
      <c r="D354" s="58" t="s">
        <v>113</v>
      </c>
      <c r="E354" s="58" t="s">
        <v>681</v>
      </c>
      <c r="F354" s="58" t="s">
        <v>688</v>
      </c>
      <c r="G354" s="58" t="s">
        <v>689</v>
      </c>
      <c r="H354" s="58" t="s">
        <v>965</v>
      </c>
      <c r="I354" s="58" t="s">
        <v>683</v>
      </c>
      <c r="J354" s="58" t="s">
        <v>683</v>
      </c>
      <c r="K354" s="58" t="s">
        <v>691</v>
      </c>
      <c r="L354" s="58" t="s">
        <v>966</v>
      </c>
      <c r="M354" s="58" t="s">
        <v>1085</v>
      </c>
      <c r="N354" s="58" t="s">
        <v>1769</v>
      </c>
      <c r="O354" s="58" t="s">
        <v>1153</v>
      </c>
      <c r="P354" s="58"/>
      <c r="Q354" s="58"/>
      <c r="R354" s="58" t="s">
        <v>693</v>
      </c>
      <c r="S354" s="58" t="s">
        <v>765</v>
      </c>
      <c r="T354" s="58" t="s">
        <v>766</v>
      </c>
      <c r="U354" s="58" t="s">
        <v>679</v>
      </c>
      <c r="V354" s="58"/>
    </row>
    <row r="355" spans="1:22" x14ac:dyDescent="0.25">
      <c r="A355" s="43" t="s">
        <v>1770</v>
      </c>
      <c r="B355" s="43" t="str">
        <f>LEFT(GAAP02F[[#This Row],[Fund]],4)</f>
        <v>0439</v>
      </c>
      <c r="C355" s="58" t="s">
        <v>1771</v>
      </c>
      <c r="D355" s="58" t="s">
        <v>113</v>
      </c>
      <c r="E355" s="58" t="s">
        <v>681</v>
      </c>
      <c r="F355" s="58" t="s">
        <v>688</v>
      </c>
      <c r="G355" s="58" t="s">
        <v>681</v>
      </c>
      <c r="H355" s="58" t="s">
        <v>709</v>
      </c>
      <c r="I355" s="58" t="s">
        <v>683</v>
      </c>
      <c r="J355" s="58" t="s">
        <v>683</v>
      </c>
      <c r="K355" s="58" t="s">
        <v>691</v>
      </c>
      <c r="L355" s="58" t="s">
        <v>725</v>
      </c>
      <c r="M355" s="58" t="s">
        <v>718</v>
      </c>
      <c r="N355" s="58" t="s">
        <v>1772</v>
      </c>
      <c r="O355" s="58" t="s">
        <v>1773</v>
      </c>
      <c r="P355" s="58"/>
      <c r="Q355" s="58"/>
      <c r="R355" s="58" t="s">
        <v>698</v>
      </c>
      <c r="S355" s="58" t="s">
        <v>726</v>
      </c>
      <c r="T355" s="58" t="s">
        <v>712</v>
      </c>
      <c r="U355" s="58" t="s">
        <v>700</v>
      </c>
      <c r="V355" s="58"/>
    </row>
    <row r="356" spans="1:22" x14ac:dyDescent="0.25">
      <c r="A356" s="43" t="s">
        <v>1774</v>
      </c>
      <c r="B356" s="43" t="str">
        <f>LEFT(GAAP02F[[#This Row],[Fund]],4)</f>
        <v>0440</v>
      </c>
      <c r="C356" s="58" t="s">
        <v>1775</v>
      </c>
      <c r="D356" s="58" t="s">
        <v>113</v>
      </c>
      <c r="E356" s="58" t="s">
        <v>681</v>
      </c>
      <c r="F356" s="58" t="s">
        <v>688</v>
      </c>
      <c r="G356" s="58" t="s">
        <v>681</v>
      </c>
      <c r="H356" s="58" t="s">
        <v>709</v>
      </c>
      <c r="I356" s="58" t="s">
        <v>683</v>
      </c>
      <c r="J356" s="58" t="s">
        <v>683</v>
      </c>
      <c r="K356" s="58" t="s">
        <v>691</v>
      </c>
      <c r="L356" s="58" t="s">
        <v>725</v>
      </c>
      <c r="M356" s="58" t="s">
        <v>1108</v>
      </c>
      <c r="N356" s="58" t="s">
        <v>1717</v>
      </c>
      <c r="O356" s="58" t="s">
        <v>1211</v>
      </c>
      <c r="P356" s="58"/>
      <c r="Q356" s="58"/>
      <c r="R356" s="58" t="s">
        <v>629</v>
      </c>
      <c r="S356" s="58" t="s">
        <v>726</v>
      </c>
      <c r="T356" s="58" t="s">
        <v>678</v>
      </c>
      <c r="U356" s="58" t="s">
        <v>629</v>
      </c>
      <c r="V356" s="58"/>
    </row>
    <row r="357" spans="1:22" x14ac:dyDescent="0.25">
      <c r="A357" s="43" t="s">
        <v>1776</v>
      </c>
      <c r="B357" s="43" t="str">
        <f>LEFT(GAAP02F[[#This Row],[Fund]],4)</f>
        <v>0442</v>
      </c>
      <c r="C357" s="58" t="s">
        <v>1777</v>
      </c>
      <c r="D357" s="58" t="s">
        <v>113</v>
      </c>
      <c r="E357" s="58" t="s">
        <v>681</v>
      </c>
      <c r="F357" s="58" t="s">
        <v>682</v>
      </c>
      <c r="G357" s="58" t="s">
        <v>681</v>
      </c>
      <c r="H357" s="58" t="s">
        <v>682</v>
      </c>
      <c r="I357" s="58" t="s">
        <v>683</v>
      </c>
      <c r="J357" s="58" t="s">
        <v>683</v>
      </c>
      <c r="K357" s="58" t="s">
        <v>15</v>
      </c>
      <c r="L357" s="58" t="s">
        <v>15</v>
      </c>
      <c r="M357" s="58" t="s">
        <v>718</v>
      </c>
      <c r="N357" s="58" t="s">
        <v>1274</v>
      </c>
      <c r="O357" s="58" t="s">
        <v>1773</v>
      </c>
      <c r="P357" s="58"/>
      <c r="Q357" s="58"/>
      <c r="R357" s="58" t="s">
        <v>698</v>
      </c>
      <c r="S357" s="58" t="s">
        <v>1071</v>
      </c>
      <c r="T357" s="58" t="s">
        <v>731</v>
      </c>
      <c r="U357" s="58" t="s">
        <v>700</v>
      </c>
      <c r="V357" s="58"/>
    </row>
    <row r="358" spans="1:22" x14ac:dyDescent="0.25">
      <c r="A358" s="43" t="s">
        <v>1778</v>
      </c>
      <c r="B358" s="43" t="str">
        <f>LEFT(GAAP02F[[#This Row],[Fund]],4)</f>
        <v>0443</v>
      </c>
      <c r="C358" s="58" t="s">
        <v>1779</v>
      </c>
      <c r="D358" s="58" t="s">
        <v>708</v>
      </c>
      <c r="E358" s="58" t="s">
        <v>681</v>
      </c>
      <c r="F358" s="58" t="s">
        <v>688</v>
      </c>
      <c r="G358" s="58" t="s">
        <v>681</v>
      </c>
      <c r="H358" s="58" t="s">
        <v>709</v>
      </c>
      <c r="I358" s="58" t="s">
        <v>683</v>
      </c>
      <c r="J358" s="58" t="s">
        <v>683</v>
      </c>
      <c r="K358" s="58" t="s">
        <v>691</v>
      </c>
      <c r="L358" s="58" t="s">
        <v>725</v>
      </c>
      <c r="M358" s="58" t="s">
        <v>718</v>
      </c>
      <c r="N358" s="58" t="s">
        <v>1710</v>
      </c>
      <c r="O358" s="58" t="s">
        <v>1467</v>
      </c>
      <c r="P358" s="58"/>
      <c r="Q358" s="58"/>
      <c r="R358" s="58" t="s">
        <v>698</v>
      </c>
      <c r="S358" s="58" t="s">
        <v>726</v>
      </c>
      <c r="T358" s="58" t="s">
        <v>712</v>
      </c>
      <c r="U358" s="58" t="s">
        <v>679</v>
      </c>
      <c r="V358" s="58"/>
    </row>
    <row r="359" spans="1:22" x14ac:dyDescent="0.25">
      <c r="A359" s="43" t="s">
        <v>1780</v>
      </c>
      <c r="B359" s="43" t="str">
        <f>LEFT(GAAP02F[[#This Row],[Fund]],4)</f>
        <v>0444</v>
      </c>
      <c r="C359" s="58" t="s">
        <v>1781</v>
      </c>
      <c r="D359" s="58" t="s">
        <v>708</v>
      </c>
      <c r="E359" s="58" t="s">
        <v>681</v>
      </c>
      <c r="F359" s="58" t="s">
        <v>797</v>
      </c>
      <c r="G359" s="58" t="s">
        <v>681</v>
      </c>
      <c r="H359" s="58" t="s">
        <v>683</v>
      </c>
      <c r="I359" s="58" t="s">
        <v>688</v>
      </c>
      <c r="J359" s="58" t="s">
        <v>709</v>
      </c>
      <c r="K359" s="58" t="s">
        <v>798</v>
      </c>
      <c r="L359" s="58" t="s">
        <v>1221</v>
      </c>
      <c r="M359" s="58" t="s">
        <v>683</v>
      </c>
      <c r="N359" s="58" t="s">
        <v>683</v>
      </c>
      <c r="O359" s="58" t="s">
        <v>799</v>
      </c>
      <c r="P359" s="58"/>
      <c r="Q359" s="58"/>
      <c r="R359" s="58" t="s">
        <v>698</v>
      </c>
      <c r="S359" s="58" t="s">
        <v>1222</v>
      </c>
      <c r="T359" s="58" t="s">
        <v>712</v>
      </c>
      <c r="U359" s="58" t="s">
        <v>679</v>
      </c>
      <c r="V359" s="58"/>
    </row>
    <row r="360" spans="1:22" x14ac:dyDescent="0.25">
      <c r="A360" s="43" t="s">
        <v>1782</v>
      </c>
      <c r="B360" s="43" t="str">
        <f>LEFT(GAAP02F[[#This Row],[Fund]],4)</f>
        <v>0445</v>
      </c>
      <c r="C360" s="58" t="s">
        <v>1783</v>
      </c>
      <c r="D360" s="58" t="s">
        <v>708</v>
      </c>
      <c r="E360" s="58" t="s">
        <v>681</v>
      </c>
      <c r="F360" s="58" t="s">
        <v>688</v>
      </c>
      <c r="G360" s="58" t="s">
        <v>681</v>
      </c>
      <c r="H360" s="58" t="s">
        <v>709</v>
      </c>
      <c r="I360" s="58" t="s">
        <v>683</v>
      </c>
      <c r="J360" s="58" t="s">
        <v>683</v>
      </c>
      <c r="K360" s="58" t="s">
        <v>691</v>
      </c>
      <c r="L360" s="58" t="s">
        <v>725</v>
      </c>
      <c r="M360" s="58" t="s">
        <v>718</v>
      </c>
      <c r="N360" s="58" t="s">
        <v>1710</v>
      </c>
      <c r="O360" s="58" t="s">
        <v>1467</v>
      </c>
      <c r="P360" s="58"/>
      <c r="Q360" s="58"/>
      <c r="R360" s="58" t="s">
        <v>698</v>
      </c>
      <c r="S360" s="58" t="s">
        <v>726</v>
      </c>
      <c r="T360" s="58" t="s">
        <v>712</v>
      </c>
      <c r="U360" s="58" t="s">
        <v>679</v>
      </c>
      <c r="V360" s="58"/>
    </row>
    <row r="361" spans="1:22" x14ac:dyDescent="0.25">
      <c r="A361" s="43" t="s">
        <v>1784</v>
      </c>
      <c r="B361" s="43" t="str">
        <f>LEFT(GAAP02F[[#This Row],[Fund]],4)</f>
        <v>0446</v>
      </c>
      <c r="C361" s="58" t="s">
        <v>1785</v>
      </c>
      <c r="D361" s="58" t="s">
        <v>708</v>
      </c>
      <c r="E361" s="58" t="s">
        <v>681</v>
      </c>
      <c r="F361" s="58" t="s">
        <v>688</v>
      </c>
      <c r="G361" s="58" t="s">
        <v>681</v>
      </c>
      <c r="H361" s="58" t="s">
        <v>709</v>
      </c>
      <c r="I361" s="58" t="s">
        <v>683</v>
      </c>
      <c r="J361" s="58" t="s">
        <v>683</v>
      </c>
      <c r="K361" s="58" t="s">
        <v>691</v>
      </c>
      <c r="L361" s="58" t="s">
        <v>725</v>
      </c>
      <c r="M361" s="58" t="s">
        <v>718</v>
      </c>
      <c r="N361" s="58" t="s">
        <v>1710</v>
      </c>
      <c r="O361" s="58" t="s">
        <v>1467</v>
      </c>
      <c r="P361" s="58"/>
      <c r="Q361" s="58"/>
      <c r="R361" s="58" t="s">
        <v>698</v>
      </c>
      <c r="S361" s="58" t="s">
        <v>726</v>
      </c>
      <c r="T361" s="58" t="s">
        <v>712</v>
      </c>
      <c r="U361" s="58" t="s">
        <v>679</v>
      </c>
      <c r="V361" s="58"/>
    </row>
    <row r="362" spans="1:22" x14ac:dyDescent="0.25">
      <c r="A362" s="43" t="s">
        <v>1786</v>
      </c>
      <c r="B362" s="43" t="str">
        <f>LEFT(GAAP02F[[#This Row],[Fund]],4)</f>
        <v>0447</v>
      </c>
      <c r="C362" s="58" t="s">
        <v>1787</v>
      </c>
      <c r="D362" s="58" t="s">
        <v>113</v>
      </c>
      <c r="E362" s="58" t="s">
        <v>681</v>
      </c>
      <c r="F362" s="58" t="s">
        <v>709</v>
      </c>
      <c r="G362" s="58" t="s">
        <v>689</v>
      </c>
      <c r="H362" s="58" t="s">
        <v>788</v>
      </c>
      <c r="I362" s="58" t="s">
        <v>683</v>
      </c>
      <c r="J362" s="58" t="s">
        <v>683</v>
      </c>
      <c r="K362" s="58" t="s">
        <v>826</v>
      </c>
      <c r="L362" s="58" t="s">
        <v>827</v>
      </c>
      <c r="M362" s="58"/>
      <c r="N362" s="58"/>
      <c r="O362" s="58"/>
      <c r="P362" s="58"/>
      <c r="Q362" s="58"/>
      <c r="R362" s="58" t="s">
        <v>693</v>
      </c>
      <c r="S362" s="58" t="s">
        <v>828</v>
      </c>
      <c r="T362" s="58" t="s">
        <v>739</v>
      </c>
      <c r="U362" s="58" t="s">
        <v>629</v>
      </c>
      <c r="V362" s="58"/>
    </row>
    <row r="363" spans="1:22" x14ac:dyDescent="0.25">
      <c r="A363" s="43" t="s">
        <v>1788</v>
      </c>
      <c r="B363" s="43" t="str">
        <f>LEFT(GAAP02F[[#This Row],[Fund]],4)</f>
        <v>0448</v>
      </c>
      <c r="C363" s="58" t="s">
        <v>1789</v>
      </c>
      <c r="D363" s="58" t="s">
        <v>113</v>
      </c>
      <c r="E363" s="58" t="s">
        <v>681</v>
      </c>
      <c r="F363" s="58" t="s">
        <v>688</v>
      </c>
      <c r="G363" s="58" t="s">
        <v>689</v>
      </c>
      <c r="H363" s="58" t="s">
        <v>690</v>
      </c>
      <c r="I363" s="58" t="s">
        <v>683</v>
      </c>
      <c r="J363" s="58" t="s">
        <v>683</v>
      </c>
      <c r="K363" s="58" t="s">
        <v>691</v>
      </c>
      <c r="L363" s="58" t="s">
        <v>1790</v>
      </c>
      <c r="M363" s="58"/>
      <c r="N363" s="58"/>
      <c r="O363" s="58"/>
      <c r="P363" s="58"/>
      <c r="Q363" s="58"/>
      <c r="R363" s="58" t="s">
        <v>698</v>
      </c>
      <c r="S363" s="58" t="s">
        <v>694</v>
      </c>
      <c r="T363" s="58" t="s">
        <v>731</v>
      </c>
      <c r="U363" s="58" t="s">
        <v>700</v>
      </c>
      <c r="V363" s="58"/>
    </row>
    <row r="364" spans="1:22" x14ac:dyDescent="0.25">
      <c r="A364" s="43" t="s">
        <v>1791</v>
      </c>
      <c r="B364" s="43" t="str">
        <f>LEFT(GAAP02F[[#This Row],[Fund]],4)</f>
        <v>0449</v>
      </c>
      <c r="C364" s="58" t="s">
        <v>1792</v>
      </c>
      <c r="D364" s="58" t="s">
        <v>113</v>
      </c>
      <c r="E364" s="58" t="s">
        <v>681</v>
      </c>
      <c r="F364" s="58" t="s">
        <v>688</v>
      </c>
      <c r="G364" s="58" t="s">
        <v>681</v>
      </c>
      <c r="H364" s="58" t="s">
        <v>709</v>
      </c>
      <c r="I364" s="58" t="s">
        <v>683</v>
      </c>
      <c r="J364" s="58" t="s">
        <v>683</v>
      </c>
      <c r="K364" s="58" t="s">
        <v>691</v>
      </c>
      <c r="L364" s="58" t="s">
        <v>725</v>
      </c>
      <c r="M364" s="58"/>
      <c r="N364" s="58"/>
      <c r="O364" s="58"/>
      <c r="P364" s="58"/>
      <c r="Q364" s="58"/>
      <c r="R364" s="58" t="s">
        <v>693</v>
      </c>
      <c r="S364" s="58" t="s">
        <v>726</v>
      </c>
      <c r="T364" s="58" t="s">
        <v>739</v>
      </c>
      <c r="U364" s="58" t="s">
        <v>679</v>
      </c>
      <c r="V364" s="58"/>
    </row>
    <row r="365" spans="1:22" x14ac:dyDescent="0.25">
      <c r="A365" s="43" t="s">
        <v>1793</v>
      </c>
      <c r="B365" s="43" t="str">
        <f>LEFT(GAAP02F[[#This Row],[Fund]],4)</f>
        <v>0450</v>
      </c>
      <c r="C365" s="58" t="s">
        <v>1794</v>
      </c>
      <c r="D365" s="58" t="s">
        <v>113</v>
      </c>
      <c r="E365" s="58" t="s">
        <v>681</v>
      </c>
      <c r="F365" s="58" t="s">
        <v>688</v>
      </c>
      <c r="G365" s="58" t="s">
        <v>689</v>
      </c>
      <c r="H365" s="58" t="s">
        <v>690</v>
      </c>
      <c r="I365" s="58" t="s">
        <v>683</v>
      </c>
      <c r="J365" s="58" t="s">
        <v>683</v>
      </c>
      <c r="K365" s="58" t="s">
        <v>691</v>
      </c>
      <c r="L365" s="58" t="s">
        <v>743</v>
      </c>
      <c r="M365" s="58" t="s">
        <v>683</v>
      </c>
      <c r="N365" s="58" t="s">
        <v>683</v>
      </c>
      <c r="O365" s="58" t="s">
        <v>678</v>
      </c>
      <c r="P365" s="58" t="s">
        <v>145</v>
      </c>
      <c r="Q365" s="58"/>
      <c r="R365" s="58" t="s">
        <v>629</v>
      </c>
      <c r="S365" s="58" t="s">
        <v>744</v>
      </c>
      <c r="T365" s="58" t="s">
        <v>678</v>
      </c>
      <c r="U365" s="58" t="s">
        <v>679</v>
      </c>
      <c r="V365" s="58"/>
    </row>
    <row r="366" spans="1:22" x14ac:dyDescent="0.25">
      <c r="A366" s="43" t="s">
        <v>1795</v>
      </c>
      <c r="B366" s="43" t="str">
        <f>LEFT(GAAP02F[[#This Row],[Fund]],4)</f>
        <v>0451</v>
      </c>
      <c r="C366" s="58" t="s">
        <v>1015</v>
      </c>
      <c r="D366" s="58" t="s">
        <v>113</v>
      </c>
      <c r="E366" s="58" t="s">
        <v>992</v>
      </c>
      <c r="F366" s="58" t="s">
        <v>1016</v>
      </c>
      <c r="G366" s="58" t="s">
        <v>689</v>
      </c>
      <c r="H366" s="58" t="s">
        <v>850</v>
      </c>
      <c r="I366" s="58" t="s">
        <v>683</v>
      </c>
      <c r="J366" s="58" t="s">
        <v>683</v>
      </c>
      <c r="K366" s="58" t="s">
        <v>1017</v>
      </c>
      <c r="L366" s="58" t="s">
        <v>1018</v>
      </c>
      <c r="M366" s="58" t="s">
        <v>683</v>
      </c>
      <c r="N366" s="58" t="s">
        <v>683</v>
      </c>
      <c r="O366" s="58" t="s">
        <v>1581</v>
      </c>
      <c r="P366" s="58"/>
      <c r="Q366" s="58"/>
      <c r="R366" s="58" t="s">
        <v>629</v>
      </c>
      <c r="S366" s="58" t="s">
        <v>1019</v>
      </c>
      <c r="T366" s="58" t="s">
        <v>678</v>
      </c>
      <c r="U366" s="58" t="s">
        <v>679</v>
      </c>
      <c r="V366" s="58"/>
    </row>
    <row r="367" spans="1:22" x14ac:dyDescent="0.25">
      <c r="A367" s="43" t="s">
        <v>1796</v>
      </c>
      <c r="B367" s="43" t="str">
        <f>LEFT(GAAP02F[[#This Row],[Fund]],4)</f>
        <v>0452</v>
      </c>
      <c r="C367" s="58" t="s">
        <v>1797</v>
      </c>
      <c r="D367" s="58" t="s">
        <v>113</v>
      </c>
      <c r="E367" s="58" t="s">
        <v>681</v>
      </c>
      <c r="F367" s="58" t="s">
        <v>688</v>
      </c>
      <c r="G367" s="58" t="s">
        <v>689</v>
      </c>
      <c r="H367" s="58" t="s">
        <v>690</v>
      </c>
      <c r="I367" s="58" t="s">
        <v>683</v>
      </c>
      <c r="J367" s="58" t="s">
        <v>683</v>
      </c>
      <c r="K367" s="58" t="s">
        <v>691</v>
      </c>
      <c r="L367" s="58" t="s">
        <v>1798</v>
      </c>
      <c r="M367" s="58"/>
      <c r="N367" s="58"/>
      <c r="O367" s="58"/>
      <c r="P367" s="58"/>
      <c r="Q367" s="58"/>
      <c r="R367" s="58" t="s">
        <v>698</v>
      </c>
      <c r="S367" s="58" t="s">
        <v>730</v>
      </c>
      <c r="T367" s="58" t="s">
        <v>706</v>
      </c>
      <c r="U367" s="58" t="s">
        <v>700</v>
      </c>
      <c r="V367" s="58"/>
    </row>
    <row r="368" spans="1:22" x14ac:dyDescent="0.25">
      <c r="A368" s="43" t="s">
        <v>1799</v>
      </c>
      <c r="B368" s="43" t="str">
        <f>LEFT(GAAP02F[[#This Row],[Fund]],4)</f>
        <v>0453</v>
      </c>
      <c r="C368" s="58" t="s">
        <v>1800</v>
      </c>
      <c r="D368" s="58" t="s">
        <v>113</v>
      </c>
      <c r="E368" s="58" t="s">
        <v>681</v>
      </c>
      <c r="F368" s="58" t="s">
        <v>688</v>
      </c>
      <c r="G368" s="58" t="s">
        <v>689</v>
      </c>
      <c r="H368" s="58" t="s">
        <v>690</v>
      </c>
      <c r="I368" s="58" t="s">
        <v>683</v>
      </c>
      <c r="J368" s="58" t="s">
        <v>683</v>
      </c>
      <c r="K368" s="58" t="s">
        <v>691</v>
      </c>
      <c r="L368" s="58" t="s">
        <v>1798</v>
      </c>
      <c r="M368" s="58"/>
      <c r="N368" s="58"/>
      <c r="O368" s="58"/>
      <c r="P368" s="58"/>
      <c r="Q368" s="58"/>
      <c r="R368" s="58" t="s">
        <v>698</v>
      </c>
      <c r="S368" s="58" t="s">
        <v>730</v>
      </c>
      <c r="T368" s="58" t="s">
        <v>706</v>
      </c>
      <c r="U368" s="58" t="s">
        <v>700</v>
      </c>
      <c r="V368" s="58"/>
    </row>
    <row r="369" spans="1:22" x14ac:dyDescent="0.25">
      <c r="A369" s="43" t="s">
        <v>1801</v>
      </c>
      <c r="B369" s="43" t="str">
        <f>LEFT(GAAP02F[[#This Row],[Fund]],4)</f>
        <v>0455</v>
      </c>
      <c r="C369" s="58" t="s">
        <v>1802</v>
      </c>
      <c r="D369" s="58" t="s">
        <v>113</v>
      </c>
      <c r="E369" s="58" t="s">
        <v>681</v>
      </c>
      <c r="F369" s="58" t="s">
        <v>688</v>
      </c>
      <c r="G369" s="58" t="s">
        <v>681</v>
      </c>
      <c r="H369" s="58" t="s">
        <v>709</v>
      </c>
      <c r="I369" s="58" t="s">
        <v>683</v>
      </c>
      <c r="J369" s="58" t="s">
        <v>683</v>
      </c>
      <c r="K369" s="58" t="s">
        <v>691</v>
      </c>
      <c r="L369" s="58" t="s">
        <v>725</v>
      </c>
      <c r="M369" s="58"/>
      <c r="N369" s="58"/>
      <c r="O369" s="58"/>
      <c r="P369" s="58"/>
      <c r="Q369" s="58"/>
      <c r="R369" s="58" t="s">
        <v>693</v>
      </c>
      <c r="S369" s="58" t="s">
        <v>726</v>
      </c>
      <c r="T369" s="58" t="s">
        <v>739</v>
      </c>
      <c r="U369" s="58" t="s">
        <v>679</v>
      </c>
      <c r="V369" s="58"/>
    </row>
    <row r="370" spans="1:22" x14ac:dyDescent="0.25">
      <c r="A370" s="43" t="s">
        <v>1803</v>
      </c>
      <c r="B370" s="43" t="str">
        <f>LEFT(GAAP02F[[#This Row],[Fund]],4)</f>
        <v>0456</v>
      </c>
      <c r="C370" s="58" t="s">
        <v>1804</v>
      </c>
      <c r="D370" s="58" t="s">
        <v>113</v>
      </c>
      <c r="E370" s="58" t="s">
        <v>681</v>
      </c>
      <c r="F370" s="58" t="s">
        <v>688</v>
      </c>
      <c r="G370" s="58" t="s">
        <v>681</v>
      </c>
      <c r="H370" s="58" t="s">
        <v>709</v>
      </c>
      <c r="I370" s="58" t="s">
        <v>683</v>
      </c>
      <c r="J370" s="58" t="s">
        <v>683</v>
      </c>
      <c r="K370" s="58" t="s">
        <v>691</v>
      </c>
      <c r="L370" s="58" t="s">
        <v>725</v>
      </c>
      <c r="M370" s="58" t="s">
        <v>718</v>
      </c>
      <c r="N370" s="58" t="s">
        <v>1805</v>
      </c>
      <c r="O370" s="58" t="s">
        <v>720</v>
      </c>
      <c r="P370" s="58"/>
      <c r="Q370" s="58"/>
      <c r="R370" s="58" t="s">
        <v>693</v>
      </c>
      <c r="S370" s="58" t="s">
        <v>726</v>
      </c>
      <c r="T370" s="58" t="s">
        <v>739</v>
      </c>
      <c r="U370" s="58" t="s">
        <v>679</v>
      </c>
      <c r="V370" s="58"/>
    </row>
    <row r="371" spans="1:22" x14ac:dyDescent="0.25">
      <c r="A371" s="43" t="s">
        <v>1806</v>
      </c>
      <c r="B371" s="43" t="str">
        <f>LEFT(GAAP02F[[#This Row],[Fund]],4)</f>
        <v>0457</v>
      </c>
      <c r="C371" s="58" t="s">
        <v>1807</v>
      </c>
      <c r="D371" s="58" t="s">
        <v>113</v>
      </c>
      <c r="E371" s="58" t="s">
        <v>681</v>
      </c>
      <c r="F371" s="58" t="s">
        <v>688</v>
      </c>
      <c r="G371" s="58" t="s">
        <v>689</v>
      </c>
      <c r="H371" s="58" t="s">
        <v>690</v>
      </c>
      <c r="I371" s="58" t="s">
        <v>683</v>
      </c>
      <c r="J371" s="58" t="s">
        <v>683</v>
      </c>
      <c r="K371" s="58" t="s">
        <v>691</v>
      </c>
      <c r="L371" s="58" t="s">
        <v>1790</v>
      </c>
      <c r="M371" s="58"/>
      <c r="N371" s="58"/>
      <c r="O371" s="58"/>
      <c r="P371" s="58"/>
      <c r="Q371" s="58"/>
      <c r="R371" s="58" t="s">
        <v>698</v>
      </c>
      <c r="S371" s="58" t="s">
        <v>694</v>
      </c>
      <c r="T371" s="58" t="s">
        <v>731</v>
      </c>
      <c r="U371" s="58" t="s">
        <v>700</v>
      </c>
      <c r="V371" s="58"/>
    </row>
    <row r="372" spans="1:22" x14ac:dyDescent="0.25">
      <c r="A372" s="43" t="s">
        <v>1808</v>
      </c>
      <c r="B372" s="43" t="str">
        <f>LEFT(GAAP02F[[#This Row],[Fund]],4)</f>
        <v>0458</v>
      </c>
      <c r="C372" s="58" t="s">
        <v>1809</v>
      </c>
      <c r="D372" s="58" t="s">
        <v>113</v>
      </c>
      <c r="E372" s="58" t="s">
        <v>681</v>
      </c>
      <c r="F372" s="58" t="s">
        <v>688</v>
      </c>
      <c r="G372" s="58" t="s">
        <v>681</v>
      </c>
      <c r="H372" s="58" t="s">
        <v>709</v>
      </c>
      <c r="I372" s="58" t="s">
        <v>683</v>
      </c>
      <c r="J372" s="58" t="s">
        <v>683</v>
      </c>
      <c r="K372" s="58" t="s">
        <v>691</v>
      </c>
      <c r="L372" s="58" t="s">
        <v>725</v>
      </c>
      <c r="M372" s="58"/>
      <c r="N372" s="58"/>
      <c r="O372" s="58"/>
      <c r="P372" s="58"/>
      <c r="Q372" s="58"/>
      <c r="R372" s="58" t="s">
        <v>693</v>
      </c>
      <c r="S372" s="58" t="s">
        <v>726</v>
      </c>
      <c r="T372" s="58" t="s">
        <v>739</v>
      </c>
      <c r="U372" s="58" t="s">
        <v>679</v>
      </c>
      <c r="V372" s="58"/>
    </row>
    <row r="373" spans="1:22" x14ac:dyDescent="0.25">
      <c r="A373" s="43" t="s">
        <v>1810</v>
      </c>
      <c r="B373" s="43" t="str">
        <f>LEFT(GAAP02F[[#This Row],[Fund]],4)</f>
        <v>0459</v>
      </c>
      <c r="C373" s="58" t="s">
        <v>1811</v>
      </c>
      <c r="D373" s="58" t="s">
        <v>113</v>
      </c>
      <c r="E373" s="58" t="s">
        <v>681</v>
      </c>
      <c r="F373" s="58" t="s">
        <v>688</v>
      </c>
      <c r="G373" s="58" t="s">
        <v>689</v>
      </c>
      <c r="H373" s="58" t="s">
        <v>776</v>
      </c>
      <c r="I373" s="58" t="s">
        <v>683</v>
      </c>
      <c r="J373" s="58" t="s">
        <v>683</v>
      </c>
      <c r="K373" s="58" t="s">
        <v>691</v>
      </c>
      <c r="L373" s="58" t="s">
        <v>777</v>
      </c>
      <c r="M373" s="58" t="s">
        <v>1288</v>
      </c>
      <c r="N373" s="58" t="s">
        <v>1812</v>
      </c>
      <c r="O373" s="58" t="s">
        <v>814</v>
      </c>
      <c r="P373" s="58"/>
      <c r="Q373" s="58"/>
      <c r="R373" s="58" t="s">
        <v>698</v>
      </c>
      <c r="S373" s="58" t="s">
        <v>779</v>
      </c>
      <c r="T373" s="58" t="s">
        <v>699</v>
      </c>
      <c r="U373" s="58" t="s">
        <v>700</v>
      </c>
      <c r="V373" s="58"/>
    </row>
    <row r="374" spans="1:22" x14ac:dyDescent="0.25">
      <c r="A374" s="43" t="s">
        <v>1813</v>
      </c>
      <c r="B374" s="43" t="str">
        <f>LEFT(GAAP02F[[#This Row],[Fund]],4)</f>
        <v>0460</v>
      </c>
      <c r="C374" s="58" t="s">
        <v>1814</v>
      </c>
      <c r="D374" s="58" t="s">
        <v>113</v>
      </c>
      <c r="E374" s="58" t="s">
        <v>681</v>
      </c>
      <c r="F374" s="58" t="s">
        <v>688</v>
      </c>
      <c r="G374" s="58" t="s">
        <v>689</v>
      </c>
      <c r="H374" s="58" t="s">
        <v>776</v>
      </c>
      <c r="I374" s="58" t="s">
        <v>683</v>
      </c>
      <c r="J374" s="58" t="s">
        <v>683</v>
      </c>
      <c r="K374" s="58" t="s">
        <v>691</v>
      </c>
      <c r="L374" s="58" t="s">
        <v>777</v>
      </c>
      <c r="M374" s="58" t="s">
        <v>1815</v>
      </c>
      <c r="N374" s="58" t="s">
        <v>1816</v>
      </c>
      <c r="O374" s="58" t="s">
        <v>1817</v>
      </c>
      <c r="P374" s="58" t="s">
        <v>700</v>
      </c>
      <c r="Q374" s="58" t="s">
        <v>700</v>
      </c>
      <c r="R374" s="58" t="s">
        <v>698</v>
      </c>
      <c r="S374" s="58" t="s">
        <v>779</v>
      </c>
      <c r="T374" s="58" t="s">
        <v>731</v>
      </c>
      <c r="U374" s="58" t="s">
        <v>700</v>
      </c>
      <c r="V374" s="58" t="s">
        <v>684</v>
      </c>
    </row>
    <row r="375" spans="1:22" x14ac:dyDescent="0.25">
      <c r="A375" s="43" t="s">
        <v>1818</v>
      </c>
      <c r="B375" s="43" t="str">
        <f>LEFT(GAAP02F[[#This Row],[Fund]],4)</f>
        <v>0461</v>
      </c>
      <c r="C375" s="58" t="s">
        <v>1819</v>
      </c>
      <c r="D375" s="58" t="s">
        <v>113</v>
      </c>
      <c r="E375" s="58" t="s">
        <v>681</v>
      </c>
      <c r="F375" s="58" t="s">
        <v>688</v>
      </c>
      <c r="G375" s="58" t="s">
        <v>689</v>
      </c>
      <c r="H375" s="58" t="s">
        <v>776</v>
      </c>
      <c r="I375" s="58" t="s">
        <v>683</v>
      </c>
      <c r="J375" s="58" t="s">
        <v>683</v>
      </c>
      <c r="K375" s="58" t="s">
        <v>691</v>
      </c>
      <c r="L375" s="58" t="s">
        <v>777</v>
      </c>
      <c r="M375" s="58"/>
      <c r="N375" s="58"/>
      <c r="O375" s="58"/>
      <c r="P375" s="58"/>
      <c r="Q375" s="58"/>
      <c r="R375" s="58" t="s">
        <v>698</v>
      </c>
      <c r="S375" s="58" t="s">
        <v>1727</v>
      </c>
      <c r="T375" s="58" t="s">
        <v>731</v>
      </c>
      <c r="U375" s="58" t="s">
        <v>700</v>
      </c>
      <c r="V375" s="58"/>
    </row>
    <row r="376" spans="1:22" x14ac:dyDescent="0.25">
      <c r="A376" s="43" t="s">
        <v>1820</v>
      </c>
      <c r="B376" s="43" t="str">
        <f>LEFT(GAAP02F[[#This Row],[Fund]],4)</f>
        <v>0462</v>
      </c>
      <c r="C376" s="58" t="s">
        <v>1821</v>
      </c>
      <c r="D376" s="58" t="s">
        <v>113</v>
      </c>
      <c r="E376" s="58" t="s">
        <v>681</v>
      </c>
      <c r="F376" s="58" t="s">
        <v>688</v>
      </c>
      <c r="G376" s="58" t="s">
        <v>689</v>
      </c>
      <c r="H376" s="58" t="s">
        <v>776</v>
      </c>
      <c r="I376" s="58" t="s">
        <v>683</v>
      </c>
      <c r="J376" s="58" t="s">
        <v>683</v>
      </c>
      <c r="K376" s="58" t="s">
        <v>691</v>
      </c>
      <c r="L376" s="58" t="s">
        <v>777</v>
      </c>
      <c r="M376" s="58"/>
      <c r="N376" s="58"/>
      <c r="O376" s="58"/>
      <c r="P376" s="58"/>
      <c r="Q376" s="58"/>
      <c r="R376" s="58" t="s">
        <v>698</v>
      </c>
      <c r="S376" s="58" t="s">
        <v>779</v>
      </c>
      <c r="T376" s="58" t="s">
        <v>731</v>
      </c>
      <c r="U376" s="58" t="s">
        <v>700</v>
      </c>
      <c r="V376" s="58"/>
    </row>
    <row r="377" spans="1:22" x14ac:dyDescent="0.25">
      <c r="A377" s="43" t="s">
        <v>1822</v>
      </c>
      <c r="B377" s="43" t="str">
        <f>LEFT(GAAP02F[[#This Row],[Fund]],4)</f>
        <v>0463</v>
      </c>
      <c r="C377" s="58" t="s">
        <v>1823</v>
      </c>
      <c r="D377" s="58" t="s">
        <v>113</v>
      </c>
      <c r="E377" s="58" t="s">
        <v>681</v>
      </c>
      <c r="F377" s="58" t="s">
        <v>688</v>
      </c>
      <c r="G377" s="58" t="s">
        <v>689</v>
      </c>
      <c r="H377" s="58" t="s">
        <v>690</v>
      </c>
      <c r="I377" s="58" t="s">
        <v>683</v>
      </c>
      <c r="J377" s="58" t="s">
        <v>683</v>
      </c>
      <c r="K377" s="58" t="s">
        <v>691</v>
      </c>
      <c r="L377" s="58" t="s">
        <v>743</v>
      </c>
      <c r="M377" s="58"/>
      <c r="N377" s="58"/>
      <c r="O377" s="58"/>
      <c r="P377" s="58"/>
      <c r="Q377" s="58"/>
      <c r="R377" s="58" t="s">
        <v>698</v>
      </c>
      <c r="S377" s="58" t="s">
        <v>1824</v>
      </c>
      <c r="T377" s="58" t="s">
        <v>678</v>
      </c>
      <c r="U377" s="58" t="s">
        <v>679</v>
      </c>
      <c r="V377" s="58"/>
    </row>
    <row r="378" spans="1:22" x14ac:dyDescent="0.25">
      <c r="A378" s="43" t="s">
        <v>1825</v>
      </c>
      <c r="B378" s="43" t="str">
        <f>LEFT(GAAP02F[[#This Row],[Fund]],4)</f>
        <v>0464</v>
      </c>
      <c r="C378" s="58" t="s">
        <v>1826</v>
      </c>
      <c r="D378" s="58" t="s">
        <v>113</v>
      </c>
      <c r="E378" s="58" t="s">
        <v>681</v>
      </c>
      <c r="F378" s="58" t="s">
        <v>688</v>
      </c>
      <c r="G378" s="58" t="s">
        <v>689</v>
      </c>
      <c r="H378" s="58" t="s">
        <v>690</v>
      </c>
      <c r="I378" s="58" t="s">
        <v>683</v>
      </c>
      <c r="J378" s="58" t="s">
        <v>683</v>
      </c>
      <c r="K378" s="58" t="s">
        <v>691</v>
      </c>
      <c r="L378" s="58" t="s">
        <v>769</v>
      </c>
      <c r="M378" s="58" t="s">
        <v>1202</v>
      </c>
      <c r="N378" s="58" t="s">
        <v>1827</v>
      </c>
      <c r="O378" s="58" t="s">
        <v>814</v>
      </c>
      <c r="P378" s="58"/>
      <c r="Q378" s="58"/>
      <c r="R378" s="58" t="s">
        <v>698</v>
      </c>
      <c r="S378" s="58" t="s">
        <v>694</v>
      </c>
      <c r="T378" s="58" t="s">
        <v>731</v>
      </c>
      <c r="U378" s="58" t="s">
        <v>700</v>
      </c>
      <c r="V378" s="58"/>
    </row>
    <row r="379" spans="1:22" x14ac:dyDescent="0.25">
      <c r="A379" s="43" t="s">
        <v>1828</v>
      </c>
      <c r="B379" s="43" t="str">
        <f>LEFT(GAAP02F[[#This Row],[Fund]],4)</f>
        <v>0465</v>
      </c>
      <c r="C379" s="58" t="s">
        <v>1829</v>
      </c>
      <c r="D379" s="58" t="s">
        <v>113</v>
      </c>
      <c r="E379" s="58" t="s">
        <v>681</v>
      </c>
      <c r="F379" s="58" t="s">
        <v>688</v>
      </c>
      <c r="G379" s="58" t="s">
        <v>681</v>
      </c>
      <c r="H379" s="58" t="s">
        <v>709</v>
      </c>
      <c r="I379" s="58" t="s">
        <v>683</v>
      </c>
      <c r="J379" s="58" t="s">
        <v>683</v>
      </c>
      <c r="K379" s="58" t="s">
        <v>691</v>
      </c>
      <c r="L379" s="58" t="s">
        <v>725</v>
      </c>
      <c r="M379" s="58" t="s">
        <v>683</v>
      </c>
      <c r="N379" s="58" t="s">
        <v>683</v>
      </c>
      <c r="O379" s="58"/>
      <c r="P379" s="58"/>
      <c r="Q379" s="58"/>
      <c r="R379" s="58" t="s">
        <v>698</v>
      </c>
      <c r="S379" s="58" t="s">
        <v>726</v>
      </c>
      <c r="T379" s="58" t="s">
        <v>712</v>
      </c>
      <c r="U379" s="58" t="s">
        <v>700</v>
      </c>
      <c r="V379" s="58"/>
    </row>
    <row r="380" spans="1:22" x14ac:dyDescent="0.25">
      <c r="A380" s="43" t="s">
        <v>1830</v>
      </c>
      <c r="B380" s="43" t="str">
        <f>LEFT(GAAP02F[[#This Row],[Fund]],4)</f>
        <v>0467</v>
      </c>
      <c r="C380" s="58" t="s">
        <v>1831</v>
      </c>
      <c r="D380" s="58" t="s">
        <v>113</v>
      </c>
      <c r="E380" s="58" t="s">
        <v>681</v>
      </c>
      <c r="F380" s="58" t="s">
        <v>797</v>
      </c>
      <c r="G380" s="58" t="s">
        <v>681</v>
      </c>
      <c r="H380" s="58" t="s">
        <v>683</v>
      </c>
      <c r="I380" s="58" t="s">
        <v>682</v>
      </c>
      <c r="J380" s="58" t="s">
        <v>682</v>
      </c>
      <c r="K380" s="58" t="s">
        <v>798</v>
      </c>
      <c r="L380" s="58" t="s">
        <v>15</v>
      </c>
      <c r="M380" s="58" t="s">
        <v>683</v>
      </c>
      <c r="N380" s="58" t="s">
        <v>683</v>
      </c>
      <c r="O380" s="58" t="s">
        <v>809</v>
      </c>
      <c r="P380" s="58"/>
      <c r="Q380" s="58"/>
      <c r="R380" s="58" t="s">
        <v>698</v>
      </c>
      <c r="S380" s="58" t="s">
        <v>800</v>
      </c>
      <c r="T380" s="58" t="s">
        <v>731</v>
      </c>
      <c r="U380" s="58" t="s">
        <v>679</v>
      </c>
      <c r="V380" s="58"/>
    </row>
    <row r="381" spans="1:22" x14ac:dyDescent="0.25">
      <c r="A381" s="43" t="s">
        <v>1832</v>
      </c>
      <c r="B381" s="43" t="str">
        <f>LEFT(GAAP02F[[#This Row],[Fund]],4)</f>
        <v>0470</v>
      </c>
      <c r="C381" s="58" t="s">
        <v>1833</v>
      </c>
      <c r="D381" s="58" t="s">
        <v>113</v>
      </c>
      <c r="E381" s="58" t="s">
        <v>681</v>
      </c>
      <c r="F381" s="58" t="s">
        <v>688</v>
      </c>
      <c r="G381" s="58" t="s">
        <v>689</v>
      </c>
      <c r="H381" s="58" t="s">
        <v>690</v>
      </c>
      <c r="I381" s="58" t="s">
        <v>683</v>
      </c>
      <c r="J381" s="58" t="s">
        <v>683</v>
      </c>
      <c r="K381" s="58" t="s">
        <v>691</v>
      </c>
      <c r="L381" s="58" t="s">
        <v>769</v>
      </c>
      <c r="M381" s="58" t="s">
        <v>1202</v>
      </c>
      <c r="N381" s="58" t="s">
        <v>1827</v>
      </c>
      <c r="O381" s="58" t="s">
        <v>814</v>
      </c>
      <c r="P381" s="58"/>
      <c r="Q381" s="58"/>
      <c r="R381" s="58" t="s">
        <v>698</v>
      </c>
      <c r="S381" s="58" t="s">
        <v>694</v>
      </c>
      <c r="T381" s="58" t="s">
        <v>731</v>
      </c>
      <c r="U381" s="58" t="s">
        <v>700</v>
      </c>
      <c r="V381" s="58"/>
    </row>
    <row r="382" spans="1:22" x14ac:dyDescent="0.25">
      <c r="A382" s="43" t="s">
        <v>1834</v>
      </c>
      <c r="B382" s="43" t="str">
        <f>LEFT(GAAP02F[[#This Row],[Fund]],4)</f>
        <v>0471</v>
      </c>
      <c r="C382" s="58" t="s">
        <v>1835</v>
      </c>
      <c r="D382" s="58" t="s">
        <v>113</v>
      </c>
      <c r="E382" s="58" t="s">
        <v>681</v>
      </c>
      <c r="F382" s="58" t="s">
        <v>688</v>
      </c>
      <c r="G382" s="58" t="s">
        <v>689</v>
      </c>
      <c r="H382" s="58" t="s">
        <v>690</v>
      </c>
      <c r="I382" s="58" t="s">
        <v>683</v>
      </c>
      <c r="J382" s="58" t="s">
        <v>683</v>
      </c>
      <c r="K382" s="58" t="s">
        <v>691</v>
      </c>
      <c r="L382" s="58" t="s">
        <v>769</v>
      </c>
      <c r="M382" s="58" t="s">
        <v>1202</v>
      </c>
      <c r="N382" s="58" t="s">
        <v>1827</v>
      </c>
      <c r="O382" s="58" t="s">
        <v>814</v>
      </c>
      <c r="P382" s="58"/>
      <c r="Q382" s="58"/>
      <c r="R382" s="58" t="s">
        <v>698</v>
      </c>
      <c r="S382" s="58" t="s">
        <v>694</v>
      </c>
      <c r="T382" s="58" t="s">
        <v>731</v>
      </c>
      <c r="U382" s="58" t="s">
        <v>700</v>
      </c>
      <c r="V382" s="58"/>
    </row>
    <row r="383" spans="1:22" x14ac:dyDescent="0.25">
      <c r="A383" s="43" t="s">
        <v>1836</v>
      </c>
      <c r="B383" s="43" t="str">
        <f>LEFT(GAAP02F[[#This Row],[Fund]],4)</f>
        <v>0472</v>
      </c>
      <c r="C383" s="58" t="s">
        <v>1837</v>
      </c>
      <c r="D383" s="58" t="s">
        <v>747</v>
      </c>
      <c r="E383" s="58" t="s">
        <v>689</v>
      </c>
      <c r="F383" s="58" t="s">
        <v>850</v>
      </c>
      <c r="G383" s="58" t="s">
        <v>689</v>
      </c>
      <c r="H383" s="58" t="s">
        <v>788</v>
      </c>
      <c r="I383" s="58" t="s">
        <v>683</v>
      </c>
      <c r="J383" s="58" t="s">
        <v>683</v>
      </c>
      <c r="K383" s="58" t="s">
        <v>851</v>
      </c>
      <c r="L383" s="58" t="s">
        <v>852</v>
      </c>
      <c r="M383" s="58" t="s">
        <v>791</v>
      </c>
      <c r="N383" s="58" t="s">
        <v>792</v>
      </c>
      <c r="O383" s="58" t="s">
        <v>678</v>
      </c>
      <c r="P383" s="58" t="s">
        <v>145</v>
      </c>
      <c r="Q383" s="58" t="s">
        <v>750</v>
      </c>
      <c r="R383" s="58" t="s">
        <v>698</v>
      </c>
      <c r="S383" s="58" t="s">
        <v>1486</v>
      </c>
      <c r="T383" s="58" t="s">
        <v>678</v>
      </c>
      <c r="U383" s="58" t="s">
        <v>679</v>
      </c>
      <c r="V383" s="58"/>
    </row>
    <row r="384" spans="1:22" x14ac:dyDescent="0.25">
      <c r="A384" s="43" t="s">
        <v>1838</v>
      </c>
      <c r="B384" s="43" t="str">
        <f>LEFT(GAAP02F[[#This Row],[Fund]],4)</f>
        <v>0473</v>
      </c>
      <c r="C384" s="58" t="s">
        <v>1839</v>
      </c>
      <c r="D384" s="58" t="s">
        <v>113</v>
      </c>
      <c r="E384" s="58" t="s">
        <v>681</v>
      </c>
      <c r="F384" s="58" t="s">
        <v>688</v>
      </c>
      <c r="G384" s="58" t="s">
        <v>689</v>
      </c>
      <c r="H384" s="58" t="s">
        <v>690</v>
      </c>
      <c r="I384" s="58" t="s">
        <v>683</v>
      </c>
      <c r="J384" s="58" t="s">
        <v>683</v>
      </c>
      <c r="K384" s="58" t="s">
        <v>691</v>
      </c>
      <c r="L384" s="58" t="s">
        <v>692</v>
      </c>
      <c r="M384" s="58"/>
      <c r="N384" s="58"/>
      <c r="O384" s="58"/>
      <c r="P384" s="58"/>
      <c r="Q384" s="58"/>
      <c r="R384" s="58" t="s">
        <v>698</v>
      </c>
      <c r="S384" s="58" t="s">
        <v>694</v>
      </c>
      <c r="T384" s="58" t="s">
        <v>731</v>
      </c>
      <c r="U384" s="58" t="s">
        <v>700</v>
      </c>
      <c r="V384" s="58"/>
    </row>
    <row r="385" spans="1:22" x14ac:dyDescent="0.25">
      <c r="A385" s="43" t="s">
        <v>1840</v>
      </c>
      <c r="B385" s="43" t="str">
        <f>LEFT(GAAP02F[[#This Row],[Fund]],4)</f>
        <v>0474</v>
      </c>
      <c r="C385" s="58" t="s">
        <v>1841</v>
      </c>
      <c r="D385" s="58" t="s">
        <v>747</v>
      </c>
      <c r="E385" s="58" t="s">
        <v>681</v>
      </c>
      <c r="F385" s="58" t="s">
        <v>688</v>
      </c>
      <c r="G385" s="58" t="s">
        <v>689</v>
      </c>
      <c r="H385" s="58" t="s">
        <v>690</v>
      </c>
      <c r="I385" s="58" t="s">
        <v>683</v>
      </c>
      <c r="J385" s="58" t="s">
        <v>683</v>
      </c>
      <c r="K385" s="58" t="s">
        <v>691</v>
      </c>
      <c r="L385" s="58" t="s">
        <v>743</v>
      </c>
      <c r="M385" s="58" t="s">
        <v>749</v>
      </c>
      <c r="N385" s="58" t="s">
        <v>683</v>
      </c>
      <c r="O385" s="58" t="s">
        <v>678</v>
      </c>
      <c r="P385" s="58" t="s">
        <v>679</v>
      </c>
      <c r="Q385" s="58" t="s">
        <v>750</v>
      </c>
      <c r="R385" s="58" t="s">
        <v>698</v>
      </c>
      <c r="S385" s="58" t="s">
        <v>1842</v>
      </c>
      <c r="T385" s="58" t="s">
        <v>678</v>
      </c>
      <c r="U385" s="58" t="s">
        <v>679</v>
      </c>
      <c r="V385" s="58"/>
    </row>
    <row r="386" spans="1:22" x14ac:dyDescent="0.25">
      <c r="A386" s="43" t="s">
        <v>1843</v>
      </c>
      <c r="B386" s="43" t="str">
        <f>LEFT(GAAP02F[[#This Row],[Fund]],4)</f>
        <v>0475</v>
      </c>
      <c r="C386" s="58" t="s">
        <v>1844</v>
      </c>
      <c r="D386" s="58" t="s">
        <v>113</v>
      </c>
      <c r="E386" s="58" t="s">
        <v>681</v>
      </c>
      <c r="F386" s="58" t="s">
        <v>688</v>
      </c>
      <c r="G386" s="58" t="s">
        <v>681</v>
      </c>
      <c r="H386" s="58" t="s">
        <v>709</v>
      </c>
      <c r="I386" s="58" t="s">
        <v>683</v>
      </c>
      <c r="J386" s="58" t="s">
        <v>683</v>
      </c>
      <c r="K386" s="58" t="s">
        <v>691</v>
      </c>
      <c r="L386" s="58" t="s">
        <v>725</v>
      </c>
      <c r="M386" s="58"/>
      <c r="N386" s="58"/>
      <c r="O386" s="58"/>
      <c r="P386" s="58"/>
      <c r="Q386" s="58"/>
      <c r="R386" s="58" t="s">
        <v>698</v>
      </c>
      <c r="S386" s="58" t="s">
        <v>726</v>
      </c>
      <c r="T386" s="58" t="s">
        <v>712</v>
      </c>
      <c r="U386" s="58" t="s">
        <v>700</v>
      </c>
      <c r="V386" s="58"/>
    </row>
    <row r="387" spans="1:22" x14ac:dyDescent="0.25">
      <c r="A387" s="43" t="s">
        <v>1845</v>
      </c>
      <c r="B387" s="43" t="str">
        <f>LEFT(GAAP02F[[#This Row],[Fund]],4)</f>
        <v>0478</v>
      </c>
      <c r="C387" s="58" t="s">
        <v>1846</v>
      </c>
      <c r="D387" s="58" t="s">
        <v>113</v>
      </c>
      <c r="E387" s="58" t="s">
        <v>681</v>
      </c>
      <c r="F387" s="58" t="s">
        <v>688</v>
      </c>
      <c r="G387" s="58" t="s">
        <v>689</v>
      </c>
      <c r="H387" s="58" t="s">
        <v>690</v>
      </c>
      <c r="I387" s="58" t="s">
        <v>683</v>
      </c>
      <c r="J387" s="58" t="s">
        <v>683</v>
      </c>
      <c r="K387" s="58" t="s">
        <v>691</v>
      </c>
      <c r="L387" s="58" t="s">
        <v>1847</v>
      </c>
      <c r="M387" s="58"/>
      <c r="N387" s="58"/>
      <c r="O387" s="58"/>
      <c r="P387" s="58"/>
      <c r="Q387" s="58"/>
      <c r="R387" s="58" t="s">
        <v>698</v>
      </c>
      <c r="S387" s="58" t="s">
        <v>694</v>
      </c>
      <c r="T387" s="58" t="s">
        <v>706</v>
      </c>
      <c r="U387" s="58" t="s">
        <v>700</v>
      </c>
      <c r="V387" s="58"/>
    </row>
    <row r="388" spans="1:22" x14ac:dyDescent="0.25">
      <c r="A388" s="43" t="s">
        <v>1848</v>
      </c>
      <c r="B388" s="43" t="str">
        <f>LEFT(GAAP02F[[#This Row],[Fund]],4)</f>
        <v>0479</v>
      </c>
      <c r="C388" s="58" t="s">
        <v>1849</v>
      </c>
      <c r="D388" s="58" t="s">
        <v>113</v>
      </c>
      <c r="E388" s="58" t="s">
        <v>681</v>
      </c>
      <c r="F388" s="58" t="s">
        <v>688</v>
      </c>
      <c r="G388" s="58" t="s">
        <v>681</v>
      </c>
      <c r="H388" s="58" t="s">
        <v>709</v>
      </c>
      <c r="I388" s="58" t="s">
        <v>683</v>
      </c>
      <c r="J388" s="58" t="s">
        <v>683</v>
      </c>
      <c r="K388" s="58" t="s">
        <v>691</v>
      </c>
      <c r="L388" s="58" t="s">
        <v>725</v>
      </c>
      <c r="M388" s="58"/>
      <c r="N388" s="58"/>
      <c r="O388" s="58"/>
      <c r="P388" s="58"/>
      <c r="Q388" s="58"/>
      <c r="R388" s="58" t="s">
        <v>693</v>
      </c>
      <c r="S388" s="58" t="s">
        <v>726</v>
      </c>
      <c r="T388" s="58" t="s">
        <v>739</v>
      </c>
      <c r="U388" s="58" t="s">
        <v>679</v>
      </c>
      <c r="V388" s="58"/>
    </row>
    <row r="389" spans="1:22" x14ac:dyDescent="0.25">
      <c r="A389" s="43" t="s">
        <v>1850</v>
      </c>
      <c r="B389" s="43" t="str">
        <f>LEFT(GAAP02F[[#This Row],[Fund]],4)</f>
        <v>0481</v>
      </c>
      <c r="C389" s="58" t="s">
        <v>1851</v>
      </c>
      <c r="D389" s="58" t="s">
        <v>113</v>
      </c>
      <c r="E389" s="58" t="s">
        <v>681</v>
      </c>
      <c r="F389" s="58" t="s">
        <v>688</v>
      </c>
      <c r="G389" s="58" t="s">
        <v>689</v>
      </c>
      <c r="H389" s="58" t="s">
        <v>690</v>
      </c>
      <c r="I389" s="58" t="s">
        <v>683</v>
      </c>
      <c r="J389" s="58" t="s">
        <v>683</v>
      </c>
      <c r="K389" s="58" t="s">
        <v>691</v>
      </c>
      <c r="L389" s="58" t="s">
        <v>772</v>
      </c>
      <c r="M389" s="58"/>
      <c r="N389" s="58"/>
      <c r="O389" s="58"/>
      <c r="P389" s="58"/>
      <c r="Q389" s="58"/>
      <c r="R389" s="58" t="s">
        <v>693</v>
      </c>
      <c r="S389" s="58" t="s">
        <v>694</v>
      </c>
      <c r="T389" s="58" t="s">
        <v>773</v>
      </c>
      <c r="U389" s="58" t="s">
        <v>679</v>
      </c>
      <c r="V389" s="58"/>
    </row>
    <row r="390" spans="1:22" x14ac:dyDescent="0.25">
      <c r="A390" s="43" t="s">
        <v>1852</v>
      </c>
      <c r="B390" s="43" t="str">
        <f>LEFT(GAAP02F[[#This Row],[Fund]],4)</f>
        <v>0482</v>
      </c>
      <c r="C390" s="58" t="s">
        <v>1853</v>
      </c>
      <c r="D390" s="58" t="s">
        <v>113</v>
      </c>
      <c r="E390" s="58" t="s">
        <v>681</v>
      </c>
      <c r="F390" s="58" t="s">
        <v>688</v>
      </c>
      <c r="G390" s="58" t="s">
        <v>681</v>
      </c>
      <c r="H390" s="58" t="s">
        <v>709</v>
      </c>
      <c r="I390" s="58" t="s">
        <v>683</v>
      </c>
      <c r="J390" s="58" t="s">
        <v>683</v>
      </c>
      <c r="K390" s="58" t="s">
        <v>691</v>
      </c>
      <c r="L390" s="58" t="s">
        <v>725</v>
      </c>
      <c r="M390" s="58"/>
      <c r="N390" s="58"/>
      <c r="O390" s="58"/>
      <c r="P390" s="58"/>
      <c r="Q390" s="58"/>
      <c r="R390" s="58" t="s">
        <v>698</v>
      </c>
      <c r="S390" s="58" t="s">
        <v>726</v>
      </c>
      <c r="T390" s="58" t="s">
        <v>712</v>
      </c>
      <c r="U390" s="58" t="s">
        <v>700</v>
      </c>
      <c r="V390" s="58"/>
    </row>
    <row r="391" spans="1:22" x14ac:dyDescent="0.25">
      <c r="A391" s="43" t="s">
        <v>1854</v>
      </c>
      <c r="B391" s="43" t="str">
        <f>LEFT(GAAP02F[[#This Row],[Fund]],4)</f>
        <v>0483</v>
      </c>
      <c r="C391" s="58" t="s">
        <v>1855</v>
      </c>
      <c r="D391" s="58" t="s">
        <v>113</v>
      </c>
      <c r="E391" s="58" t="s">
        <v>681</v>
      </c>
      <c r="F391" s="58" t="s">
        <v>688</v>
      </c>
      <c r="G391" s="58" t="s">
        <v>689</v>
      </c>
      <c r="H391" s="58" t="s">
        <v>690</v>
      </c>
      <c r="I391" s="58" t="s">
        <v>683</v>
      </c>
      <c r="J391" s="58" t="s">
        <v>683</v>
      </c>
      <c r="K391" s="58" t="s">
        <v>691</v>
      </c>
      <c r="L391" s="58" t="s">
        <v>769</v>
      </c>
      <c r="M391" s="58" t="s">
        <v>1202</v>
      </c>
      <c r="N391" s="58" t="s">
        <v>1827</v>
      </c>
      <c r="O391" s="58" t="s">
        <v>814</v>
      </c>
      <c r="P391" s="58"/>
      <c r="Q391" s="58"/>
      <c r="R391" s="58" t="s">
        <v>698</v>
      </c>
      <c r="S391" s="58" t="s">
        <v>694</v>
      </c>
      <c r="T391" s="58" t="s">
        <v>731</v>
      </c>
      <c r="U391" s="58" t="s">
        <v>700</v>
      </c>
      <c r="V391" s="58"/>
    </row>
    <row r="392" spans="1:22" x14ac:dyDescent="0.25">
      <c r="A392" s="43" t="s">
        <v>1856</v>
      </c>
      <c r="B392" s="43" t="str">
        <f>LEFT(GAAP02F[[#This Row],[Fund]],4)</f>
        <v>0485</v>
      </c>
      <c r="C392" s="58" t="s">
        <v>1857</v>
      </c>
      <c r="D392" s="58" t="s">
        <v>113</v>
      </c>
      <c r="E392" s="58" t="s">
        <v>681</v>
      </c>
      <c r="F392" s="58" t="s">
        <v>688</v>
      </c>
      <c r="G392" s="58" t="s">
        <v>689</v>
      </c>
      <c r="H392" s="58" t="s">
        <v>690</v>
      </c>
      <c r="I392" s="58" t="s">
        <v>683</v>
      </c>
      <c r="J392" s="58" t="s">
        <v>683</v>
      </c>
      <c r="K392" s="58" t="s">
        <v>691</v>
      </c>
      <c r="L392" s="58" t="s">
        <v>1858</v>
      </c>
      <c r="M392" s="58" t="s">
        <v>718</v>
      </c>
      <c r="N392" s="58" t="s">
        <v>1859</v>
      </c>
      <c r="O392" s="58" t="s">
        <v>1258</v>
      </c>
      <c r="P392" s="58"/>
      <c r="Q392" s="58"/>
      <c r="R392" s="58" t="s">
        <v>693</v>
      </c>
      <c r="S392" s="58" t="s">
        <v>694</v>
      </c>
      <c r="T392" s="58" t="s">
        <v>766</v>
      </c>
      <c r="U392" s="58" t="s">
        <v>679</v>
      </c>
      <c r="V392" s="58"/>
    </row>
    <row r="393" spans="1:22" x14ac:dyDescent="0.25">
      <c r="A393" s="43" t="s">
        <v>1860</v>
      </c>
      <c r="B393" s="43" t="str">
        <f>LEFT(GAAP02F[[#This Row],[Fund]],4)</f>
        <v>0486</v>
      </c>
      <c r="C393" s="58" t="s">
        <v>1861</v>
      </c>
      <c r="D393" s="58" t="s">
        <v>113</v>
      </c>
      <c r="E393" s="58" t="s">
        <v>681</v>
      </c>
      <c r="F393" s="58" t="s">
        <v>688</v>
      </c>
      <c r="G393" s="58" t="s">
        <v>681</v>
      </c>
      <c r="H393" s="58" t="s">
        <v>709</v>
      </c>
      <c r="I393" s="58" t="s">
        <v>683</v>
      </c>
      <c r="J393" s="58" t="s">
        <v>683</v>
      </c>
      <c r="K393" s="58" t="s">
        <v>691</v>
      </c>
      <c r="L393" s="58" t="s">
        <v>725</v>
      </c>
      <c r="M393" s="58" t="s">
        <v>718</v>
      </c>
      <c r="N393" s="58" t="s">
        <v>1862</v>
      </c>
      <c r="O393" s="58" t="s">
        <v>1863</v>
      </c>
      <c r="P393" s="58"/>
      <c r="Q393" s="58"/>
      <c r="R393" s="58" t="s">
        <v>629</v>
      </c>
      <c r="S393" s="58" t="s">
        <v>726</v>
      </c>
      <c r="T393" s="58" t="s">
        <v>678</v>
      </c>
      <c r="U393" s="58" t="s">
        <v>679</v>
      </c>
      <c r="V393" s="58"/>
    </row>
    <row r="394" spans="1:22" x14ac:dyDescent="0.25">
      <c r="A394" s="43" t="s">
        <v>1864</v>
      </c>
      <c r="B394" s="43" t="str">
        <f>LEFT(GAAP02F[[#This Row],[Fund]],4)</f>
        <v>0487</v>
      </c>
      <c r="C394" s="58" t="s">
        <v>1865</v>
      </c>
      <c r="D394" s="58" t="s">
        <v>113</v>
      </c>
      <c r="E394" s="58" t="s">
        <v>681</v>
      </c>
      <c r="F394" s="58" t="s">
        <v>688</v>
      </c>
      <c r="G394" s="58" t="s">
        <v>689</v>
      </c>
      <c r="H394" s="58" t="s">
        <v>690</v>
      </c>
      <c r="I394" s="58" t="s">
        <v>683</v>
      </c>
      <c r="J394" s="58" t="s">
        <v>683</v>
      </c>
      <c r="K394" s="58" t="s">
        <v>691</v>
      </c>
      <c r="L394" s="58" t="s">
        <v>1866</v>
      </c>
      <c r="M394" s="58" t="s">
        <v>718</v>
      </c>
      <c r="N394" s="58" t="s">
        <v>778</v>
      </c>
      <c r="O394" s="58" t="s">
        <v>1867</v>
      </c>
      <c r="P394" s="58"/>
      <c r="Q394" s="58"/>
      <c r="R394" s="58" t="s">
        <v>698</v>
      </c>
      <c r="S394" s="58" t="s">
        <v>694</v>
      </c>
      <c r="T394" s="58" t="s">
        <v>838</v>
      </c>
      <c r="U394" s="58" t="s">
        <v>700</v>
      </c>
      <c r="V394" s="58"/>
    </row>
    <row r="395" spans="1:22" x14ac:dyDescent="0.25">
      <c r="A395" s="43" t="s">
        <v>1868</v>
      </c>
      <c r="B395" s="43" t="str">
        <f>LEFT(GAAP02F[[#This Row],[Fund]],4)</f>
        <v>0489</v>
      </c>
      <c r="C395" s="58" t="s">
        <v>1869</v>
      </c>
      <c r="D395" s="58" t="s">
        <v>113</v>
      </c>
      <c r="E395" s="58" t="s">
        <v>681</v>
      </c>
      <c r="F395" s="58" t="s">
        <v>688</v>
      </c>
      <c r="G395" s="58" t="s">
        <v>681</v>
      </c>
      <c r="H395" s="58" t="s">
        <v>709</v>
      </c>
      <c r="I395" s="58" t="s">
        <v>683</v>
      </c>
      <c r="J395" s="58" t="s">
        <v>683</v>
      </c>
      <c r="K395" s="58" t="s">
        <v>691</v>
      </c>
      <c r="L395" s="58" t="s">
        <v>725</v>
      </c>
      <c r="M395" s="58" t="s">
        <v>718</v>
      </c>
      <c r="N395" s="58" t="s">
        <v>1870</v>
      </c>
      <c r="O395" s="58" t="s">
        <v>1663</v>
      </c>
      <c r="P395" s="58"/>
      <c r="Q395" s="58"/>
      <c r="R395" s="58" t="s">
        <v>629</v>
      </c>
      <c r="S395" s="58" t="s">
        <v>726</v>
      </c>
      <c r="T395" s="58" t="s">
        <v>678</v>
      </c>
      <c r="U395" s="58" t="s">
        <v>679</v>
      </c>
      <c r="V395" s="58"/>
    </row>
    <row r="396" spans="1:22" x14ac:dyDescent="0.25">
      <c r="A396" s="43" t="s">
        <v>1871</v>
      </c>
      <c r="B396" s="43" t="str">
        <f>LEFT(GAAP02F[[#This Row],[Fund]],4)</f>
        <v>0491</v>
      </c>
      <c r="C396" s="58" t="s">
        <v>1872</v>
      </c>
      <c r="D396" s="58" t="s">
        <v>113</v>
      </c>
      <c r="E396" s="58" t="s">
        <v>681</v>
      </c>
      <c r="F396" s="58" t="s">
        <v>688</v>
      </c>
      <c r="G396" s="58" t="s">
        <v>689</v>
      </c>
      <c r="H396" s="58" t="s">
        <v>690</v>
      </c>
      <c r="I396" s="58" t="s">
        <v>683</v>
      </c>
      <c r="J396" s="58" t="s">
        <v>683</v>
      </c>
      <c r="K396" s="58" t="s">
        <v>691</v>
      </c>
      <c r="L396" s="58" t="s">
        <v>769</v>
      </c>
      <c r="M396" s="58" t="s">
        <v>1202</v>
      </c>
      <c r="N396" s="58" t="s">
        <v>1827</v>
      </c>
      <c r="O396" s="58" t="s">
        <v>814</v>
      </c>
      <c r="P396" s="58"/>
      <c r="Q396" s="58"/>
      <c r="R396" s="58" t="s">
        <v>698</v>
      </c>
      <c r="S396" s="58" t="s">
        <v>694</v>
      </c>
      <c r="T396" s="58" t="s">
        <v>731</v>
      </c>
      <c r="U396" s="58" t="s">
        <v>700</v>
      </c>
      <c r="V396" s="58"/>
    </row>
    <row r="397" spans="1:22" x14ac:dyDescent="0.25">
      <c r="A397" s="43" t="s">
        <v>1873</v>
      </c>
      <c r="B397" s="43" t="str">
        <f>LEFT(GAAP02F[[#This Row],[Fund]],4)</f>
        <v>0492</v>
      </c>
      <c r="C397" s="58" t="s">
        <v>1874</v>
      </c>
      <c r="D397" s="58" t="s">
        <v>113</v>
      </c>
      <c r="E397" s="58" t="s">
        <v>681</v>
      </c>
      <c r="F397" s="58" t="s">
        <v>688</v>
      </c>
      <c r="G397" s="58" t="s">
        <v>689</v>
      </c>
      <c r="H397" s="58" t="s">
        <v>690</v>
      </c>
      <c r="I397" s="58" t="s">
        <v>683</v>
      </c>
      <c r="J397" s="58" t="s">
        <v>683</v>
      </c>
      <c r="K397" s="58" t="s">
        <v>691</v>
      </c>
      <c r="L397" s="58" t="s">
        <v>1875</v>
      </c>
      <c r="M397" s="58" t="s">
        <v>718</v>
      </c>
      <c r="N397" s="58" t="s">
        <v>1082</v>
      </c>
      <c r="O397" s="58" t="s">
        <v>1654</v>
      </c>
      <c r="P397" s="58"/>
      <c r="Q397" s="58"/>
      <c r="R397" s="58" t="s">
        <v>698</v>
      </c>
      <c r="S397" s="58" t="s">
        <v>694</v>
      </c>
      <c r="T397" s="58" t="s">
        <v>699</v>
      </c>
      <c r="U397" s="58" t="s">
        <v>700</v>
      </c>
      <c r="V397" s="58"/>
    </row>
    <row r="398" spans="1:22" x14ac:dyDescent="0.25">
      <c r="A398" s="43" t="s">
        <v>1876</v>
      </c>
      <c r="B398" s="43" t="str">
        <f>LEFT(GAAP02F[[#This Row],[Fund]],4)</f>
        <v>0493</v>
      </c>
      <c r="C398" s="58" t="s">
        <v>1877</v>
      </c>
      <c r="D398" s="58" t="s">
        <v>113</v>
      </c>
      <c r="E398" s="58" t="s">
        <v>681</v>
      </c>
      <c r="F398" s="58" t="s">
        <v>688</v>
      </c>
      <c r="G398" s="58" t="s">
        <v>689</v>
      </c>
      <c r="H398" s="58" t="s">
        <v>690</v>
      </c>
      <c r="I398" s="58" t="s">
        <v>683</v>
      </c>
      <c r="J398" s="58" t="s">
        <v>683</v>
      </c>
      <c r="K398" s="58" t="s">
        <v>691</v>
      </c>
      <c r="L398" s="58" t="s">
        <v>769</v>
      </c>
      <c r="M398" s="58" t="s">
        <v>1202</v>
      </c>
      <c r="N398" s="58" t="s">
        <v>1827</v>
      </c>
      <c r="O398" s="58" t="s">
        <v>814</v>
      </c>
      <c r="P398" s="58"/>
      <c r="Q398" s="58"/>
      <c r="R398" s="58" t="s">
        <v>698</v>
      </c>
      <c r="S398" s="58" t="s">
        <v>694</v>
      </c>
      <c r="T398" s="58" t="s">
        <v>731</v>
      </c>
      <c r="U398" s="58" t="s">
        <v>700</v>
      </c>
      <c r="V398" s="58"/>
    </row>
    <row r="399" spans="1:22" x14ac:dyDescent="0.25">
      <c r="A399" s="43" t="s">
        <v>1878</v>
      </c>
      <c r="B399" s="43" t="str">
        <f>LEFT(GAAP02F[[#This Row],[Fund]],4)</f>
        <v>0496</v>
      </c>
      <c r="C399" s="58" t="s">
        <v>1879</v>
      </c>
      <c r="D399" s="58" t="s">
        <v>113</v>
      </c>
      <c r="E399" s="58" t="s">
        <v>681</v>
      </c>
      <c r="F399" s="58" t="s">
        <v>688</v>
      </c>
      <c r="G399" s="58" t="s">
        <v>689</v>
      </c>
      <c r="H399" s="58" t="s">
        <v>690</v>
      </c>
      <c r="I399" s="58" t="s">
        <v>683</v>
      </c>
      <c r="J399" s="58" t="s">
        <v>683</v>
      </c>
      <c r="K399" s="58" t="s">
        <v>691</v>
      </c>
      <c r="L399" s="58" t="s">
        <v>1880</v>
      </c>
      <c r="M399" s="58" t="s">
        <v>718</v>
      </c>
      <c r="N399" s="58" t="s">
        <v>1322</v>
      </c>
      <c r="O399" s="58" t="s">
        <v>1068</v>
      </c>
      <c r="P399" s="58"/>
      <c r="Q399" s="58"/>
      <c r="R399" s="58" t="s">
        <v>698</v>
      </c>
      <c r="S399" s="58" t="s">
        <v>1881</v>
      </c>
      <c r="T399" s="58" t="s">
        <v>706</v>
      </c>
      <c r="U399" s="58" t="s">
        <v>700</v>
      </c>
      <c r="V399" s="58"/>
    </row>
    <row r="400" spans="1:22" x14ac:dyDescent="0.25">
      <c r="A400" s="43" t="s">
        <v>1882</v>
      </c>
      <c r="B400" s="43" t="str">
        <f>LEFT(GAAP02F[[#This Row],[Fund]],4)</f>
        <v>0497</v>
      </c>
      <c r="C400" s="58" t="s">
        <v>1883</v>
      </c>
      <c r="D400" s="58" t="s">
        <v>113</v>
      </c>
      <c r="E400" s="58" t="s">
        <v>681</v>
      </c>
      <c r="F400" s="58" t="s">
        <v>688</v>
      </c>
      <c r="G400" s="58" t="s">
        <v>681</v>
      </c>
      <c r="H400" s="58" t="s">
        <v>709</v>
      </c>
      <c r="I400" s="58" t="s">
        <v>683</v>
      </c>
      <c r="J400" s="58" t="s">
        <v>683</v>
      </c>
      <c r="K400" s="58" t="s">
        <v>691</v>
      </c>
      <c r="L400" s="58" t="s">
        <v>725</v>
      </c>
      <c r="M400" s="58" t="s">
        <v>718</v>
      </c>
      <c r="N400" s="58" t="s">
        <v>1210</v>
      </c>
      <c r="O400" s="58" t="s">
        <v>1884</v>
      </c>
      <c r="P400" s="58"/>
      <c r="Q400" s="58"/>
      <c r="R400" s="58" t="s">
        <v>698</v>
      </c>
      <c r="S400" s="58" t="s">
        <v>726</v>
      </c>
      <c r="T400" s="58" t="s">
        <v>712</v>
      </c>
      <c r="U400" s="58" t="s">
        <v>700</v>
      </c>
      <c r="V400" s="58"/>
    </row>
    <row r="401" spans="1:22" x14ac:dyDescent="0.25">
      <c r="A401" s="43" t="s">
        <v>1885</v>
      </c>
      <c r="B401" s="43" t="str">
        <f>LEFT(GAAP02F[[#This Row],[Fund]],4)</f>
        <v>0498</v>
      </c>
      <c r="C401" s="58" t="s">
        <v>1886</v>
      </c>
      <c r="D401" s="58" t="s">
        <v>113</v>
      </c>
      <c r="E401" s="58" t="s">
        <v>689</v>
      </c>
      <c r="F401" s="58" t="s">
        <v>850</v>
      </c>
      <c r="G401" s="58" t="s">
        <v>681</v>
      </c>
      <c r="H401" s="58" t="s">
        <v>1887</v>
      </c>
      <c r="I401" s="58" t="s">
        <v>683</v>
      </c>
      <c r="J401" s="58" t="s">
        <v>683</v>
      </c>
      <c r="K401" s="58" t="s">
        <v>851</v>
      </c>
      <c r="L401" s="58" t="s">
        <v>1888</v>
      </c>
      <c r="M401" s="58" t="s">
        <v>791</v>
      </c>
      <c r="N401" s="58" t="s">
        <v>792</v>
      </c>
      <c r="O401" s="58" t="s">
        <v>678</v>
      </c>
      <c r="P401" s="58" t="s">
        <v>145</v>
      </c>
      <c r="Q401" s="58" t="s">
        <v>750</v>
      </c>
      <c r="R401" s="58" t="s">
        <v>629</v>
      </c>
      <c r="S401" s="58" t="s">
        <v>1889</v>
      </c>
      <c r="T401" s="58" t="s">
        <v>678</v>
      </c>
      <c r="U401" s="58" t="s">
        <v>679</v>
      </c>
      <c r="V401" s="58"/>
    </row>
    <row r="402" spans="1:22" x14ac:dyDescent="0.25">
      <c r="A402" s="43" t="s">
        <v>1890</v>
      </c>
      <c r="B402" s="43" t="str">
        <f>LEFT(GAAP02F[[#This Row],[Fund]],4)</f>
        <v>0500</v>
      </c>
      <c r="C402" s="58" t="s">
        <v>1891</v>
      </c>
      <c r="D402" s="58" t="s">
        <v>747</v>
      </c>
      <c r="E402" s="58" t="s">
        <v>689</v>
      </c>
      <c r="F402" s="58" t="s">
        <v>850</v>
      </c>
      <c r="G402" s="58" t="s">
        <v>689</v>
      </c>
      <c r="H402" s="58" t="s">
        <v>788</v>
      </c>
      <c r="I402" s="58" t="s">
        <v>683</v>
      </c>
      <c r="J402" s="58" t="s">
        <v>683</v>
      </c>
      <c r="K402" s="58" t="s">
        <v>851</v>
      </c>
      <c r="L402" s="58" t="s">
        <v>852</v>
      </c>
      <c r="M402" s="58" t="s">
        <v>791</v>
      </c>
      <c r="N402" s="58" t="s">
        <v>1892</v>
      </c>
      <c r="O402" s="58" t="s">
        <v>678</v>
      </c>
      <c r="P402" s="58" t="s">
        <v>145</v>
      </c>
      <c r="Q402" s="58" t="s">
        <v>750</v>
      </c>
      <c r="R402" s="58" t="s">
        <v>698</v>
      </c>
      <c r="S402" s="58" t="s">
        <v>711</v>
      </c>
      <c r="T402" s="58" t="s">
        <v>838</v>
      </c>
      <c r="U402" s="58" t="s">
        <v>679</v>
      </c>
      <c r="V402" s="58"/>
    </row>
    <row r="403" spans="1:22" x14ac:dyDescent="0.25">
      <c r="A403" s="43" t="s">
        <v>1893</v>
      </c>
      <c r="B403" s="43" t="str">
        <f>LEFT(GAAP02F[[#This Row],[Fund]],4)</f>
        <v>0501</v>
      </c>
      <c r="C403" s="58" t="s">
        <v>1894</v>
      </c>
      <c r="D403" s="58" t="s">
        <v>747</v>
      </c>
      <c r="E403" s="58" t="s">
        <v>1895</v>
      </c>
      <c r="F403" s="58" t="s">
        <v>788</v>
      </c>
      <c r="G403" s="58" t="s">
        <v>681</v>
      </c>
      <c r="H403" s="58" t="s">
        <v>709</v>
      </c>
      <c r="I403" s="58" t="s">
        <v>683</v>
      </c>
      <c r="J403" s="58" t="s">
        <v>683</v>
      </c>
      <c r="K403" s="58" t="s">
        <v>1896</v>
      </c>
      <c r="L403" s="58" t="s">
        <v>1894</v>
      </c>
      <c r="M403" s="58" t="s">
        <v>1897</v>
      </c>
      <c r="N403" s="58" t="s">
        <v>792</v>
      </c>
      <c r="O403" s="58" t="s">
        <v>678</v>
      </c>
      <c r="P403" s="58" t="s">
        <v>145</v>
      </c>
      <c r="Q403" s="58" t="s">
        <v>750</v>
      </c>
      <c r="R403" s="58" t="s">
        <v>698</v>
      </c>
      <c r="S403" s="58" t="s">
        <v>711</v>
      </c>
      <c r="T403" s="58" t="s">
        <v>678</v>
      </c>
      <c r="U403" s="58" t="s">
        <v>679</v>
      </c>
      <c r="V403" s="58"/>
    </row>
    <row r="404" spans="1:22" x14ac:dyDescent="0.25">
      <c r="A404" s="43" t="s">
        <v>1898</v>
      </c>
      <c r="B404" s="43" t="str">
        <f>LEFT(GAAP02F[[#This Row],[Fund]],4)</f>
        <v>0502</v>
      </c>
      <c r="C404" s="58" t="s">
        <v>1899</v>
      </c>
      <c r="D404" s="58" t="s">
        <v>747</v>
      </c>
      <c r="E404" s="58" t="s">
        <v>689</v>
      </c>
      <c r="F404" s="58" t="s">
        <v>850</v>
      </c>
      <c r="G404" s="58" t="s">
        <v>681</v>
      </c>
      <c r="H404" s="58" t="s">
        <v>688</v>
      </c>
      <c r="I404" s="58" t="s">
        <v>683</v>
      </c>
      <c r="J404" s="58" t="s">
        <v>683</v>
      </c>
      <c r="K404" s="58" t="s">
        <v>851</v>
      </c>
      <c r="L404" s="58" t="s">
        <v>1900</v>
      </c>
      <c r="M404" s="58" t="s">
        <v>791</v>
      </c>
      <c r="N404" s="58" t="s">
        <v>792</v>
      </c>
      <c r="O404" s="58" t="s">
        <v>678</v>
      </c>
      <c r="P404" s="58" t="s">
        <v>145</v>
      </c>
      <c r="Q404" s="58" t="s">
        <v>750</v>
      </c>
      <c r="R404" s="58" t="s">
        <v>698</v>
      </c>
      <c r="S404" s="58" t="s">
        <v>711</v>
      </c>
      <c r="T404" s="58" t="s">
        <v>712</v>
      </c>
      <c r="U404" s="58" t="s">
        <v>679</v>
      </c>
      <c r="V404" s="58"/>
    </row>
    <row r="405" spans="1:22" x14ac:dyDescent="0.25">
      <c r="A405" s="43" t="s">
        <v>1901</v>
      </c>
      <c r="B405" s="43" t="str">
        <f>LEFT(GAAP02F[[#This Row],[Fund]],4)</f>
        <v>0503</v>
      </c>
      <c r="C405" s="58" t="s">
        <v>1902</v>
      </c>
      <c r="D405" s="58" t="s">
        <v>747</v>
      </c>
      <c r="E405" s="58" t="s">
        <v>689</v>
      </c>
      <c r="F405" s="58" t="s">
        <v>850</v>
      </c>
      <c r="G405" s="58" t="s">
        <v>689</v>
      </c>
      <c r="H405" s="58" t="s">
        <v>788</v>
      </c>
      <c r="I405" s="58" t="s">
        <v>683</v>
      </c>
      <c r="J405" s="58" t="s">
        <v>683</v>
      </c>
      <c r="K405" s="58" t="s">
        <v>851</v>
      </c>
      <c r="L405" s="58" t="s">
        <v>852</v>
      </c>
      <c r="M405" s="58" t="s">
        <v>791</v>
      </c>
      <c r="N405" s="58" t="s">
        <v>792</v>
      </c>
      <c r="O405" s="58" t="s">
        <v>678</v>
      </c>
      <c r="P405" s="58" t="s">
        <v>679</v>
      </c>
      <c r="Q405" s="58" t="s">
        <v>750</v>
      </c>
      <c r="R405" s="58" t="s">
        <v>698</v>
      </c>
      <c r="S405" s="58" t="s">
        <v>711</v>
      </c>
      <c r="T405" s="58" t="s">
        <v>699</v>
      </c>
      <c r="U405" s="58" t="s">
        <v>679</v>
      </c>
      <c r="V405" s="58"/>
    </row>
    <row r="406" spans="1:22" x14ac:dyDescent="0.25">
      <c r="A406" s="43" t="s">
        <v>1903</v>
      </c>
      <c r="B406" s="43" t="str">
        <f>LEFT(GAAP02F[[#This Row],[Fund]],4)</f>
        <v>0505</v>
      </c>
      <c r="C406" s="58" t="s">
        <v>1904</v>
      </c>
      <c r="D406" s="58" t="s">
        <v>747</v>
      </c>
      <c r="E406" s="58" t="s">
        <v>689</v>
      </c>
      <c r="F406" s="58" t="s">
        <v>850</v>
      </c>
      <c r="G406" s="58" t="s">
        <v>681</v>
      </c>
      <c r="H406" s="58" t="s">
        <v>1887</v>
      </c>
      <c r="I406" s="58" t="s">
        <v>683</v>
      </c>
      <c r="J406" s="58" t="s">
        <v>683</v>
      </c>
      <c r="K406" s="58" t="s">
        <v>851</v>
      </c>
      <c r="L406" s="58" t="s">
        <v>1888</v>
      </c>
      <c r="M406" s="58" t="s">
        <v>791</v>
      </c>
      <c r="N406" s="58" t="s">
        <v>792</v>
      </c>
      <c r="O406" s="58" t="s">
        <v>678</v>
      </c>
      <c r="P406" s="58" t="s">
        <v>145</v>
      </c>
      <c r="Q406" s="58" t="s">
        <v>750</v>
      </c>
      <c r="R406" s="58" t="s">
        <v>629</v>
      </c>
      <c r="S406" s="58" t="s">
        <v>1889</v>
      </c>
      <c r="T406" s="58" t="s">
        <v>678</v>
      </c>
      <c r="U406" s="58" t="s">
        <v>629</v>
      </c>
      <c r="V406" s="58"/>
    </row>
    <row r="407" spans="1:22" x14ac:dyDescent="0.25">
      <c r="A407" s="43" t="s">
        <v>1905</v>
      </c>
      <c r="B407" s="43" t="str">
        <f>LEFT(GAAP02F[[#This Row],[Fund]],4)</f>
        <v>0506</v>
      </c>
      <c r="C407" s="58" t="s">
        <v>1906</v>
      </c>
      <c r="D407" s="58" t="s">
        <v>747</v>
      </c>
      <c r="E407" s="58" t="s">
        <v>689</v>
      </c>
      <c r="F407" s="58" t="s">
        <v>850</v>
      </c>
      <c r="G407" s="58" t="s">
        <v>681</v>
      </c>
      <c r="H407" s="58" t="s">
        <v>688</v>
      </c>
      <c r="I407" s="58" t="s">
        <v>683</v>
      </c>
      <c r="J407" s="58" t="s">
        <v>683</v>
      </c>
      <c r="K407" s="58" t="s">
        <v>851</v>
      </c>
      <c r="L407" s="58" t="s">
        <v>1900</v>
      </c>
      <c r="M407" s="58" t="s">
        <v>791</v>
      </c>
      <c r="N407" s="58" t="s">
        <v>792</v>
      </c>
      <c r="O407" s="58" t="s">
        <v>678</v>
      </c>
      <c r="P407" s="58" t="s">
        <v>145</v>
      </c>
      <c r="Q407" s="58" t="s">
        <v>750</v>
      </c>
      <c r="R407" s="58" t="s">
        <v>698</v>
      </c>
      <c r="S407" s="58" t="s">
        <v>711</v>
      </c>
      <c r="T407" s="58" t="s">
        <v>712</v>
      </c>
      <c r="U407" s="58" t="s">
        <v>679</v>
      </c>
      <c r="V407" s="58"/>
    </row>
    <row r="408" spans="1:22" x14ac:dyDescent="0.25">
      <c r="A408" s="43" t="s">
        <v>1907</v>
      </c>
      <c r="B408" s="43" t="str">
        <f>LEFT(GAAP02F[[#This Row],[Fund]],4)</f>
        <v>0507</v>
      </c>
      <c r="C408" s="58" t="s">
        <v>1908</v>
      </c>
      <c r="D408" s="58" t="s">
        <v>747</v>
      </c>
      <c r="E408" s="58" t="s">
        <v>689</v>
      </c>
      <c r="F408" s="58" t="s">
        <v>850</v>
      </c>
      <c r="G408" s="58" t="s">
        <v>681</v>
      </c>
      <c r="H408" s="58" t="s">
        <v>688</v>
      </c>
      <c r="I408" s="58" t="s">
        <v>683</v>
      </c>
      <c r="J408" s="58" t="s">
        <v>683</v>
      </c>
      <c r="K408" s="58" t="s">
        <v>851</v>
      </c>
      <c r="L408" s="58" t="s">
        <v>1900</v>
      </c>
      <c r="M408" s="58" t="s">
        <v>791</v>
      </c>
      <c r="N408" s="58" t="s">
        <v>792</v>
      </c>
      <c r="O408" s="58" t="s">
        <v>678</v>
      </c>
      <c r="P408" s="58" t="s">
        <v>145</v>
      </c>
      <c r="Q408" s="58" t="s">
        <v>750</v>
      </c>
      <c r="R408" s="58" t="s">
        <v>698</v>
      </c>
      <c r="S408" s="58" t="s">
        <v>711</v>
      </c>
      <c r="T408" s="58" t="s">
        <v>712</v>
      </c>
      <c r="U408" s="58" t="s">
        <v>679</v>
      </c>
      <c r="V408" s="58"/>
    </row>
    <row r="409" spans="1:22" x14ac:dyDescent="0.25">
      <c r="A409" s="43" t="s">
        <v>1909</v>
      </c>
      <c r="B409" s="43" t="str">
        <f>LEFT(GAAP02F[[#This Row],[Fund]],4)</f>
        <v>0510</v>
      </c>
      <c r="C409" s="58" t="s">
        <v>1910</v>
      </c>
      <c r="D409" s="58" t="s">
        <v>747</v>
      </c>
      <c r="E409" s="58" t="s">
        <v>1895</v>
      </c>
      <c r="F409" s="58" t="s">
        <v>788</v>
      </c>
      <c r="G409" s="58" t="s">
        <v>689</v>
      </c>
      <c r="H409" s="58" t="s">
        <v>1595</v>
      </c>
      <c r="I409" s="58" t="s">
        <v>683</v>
      </c>
      <c r="J409" s="58" t="s">
        <v>683</v>
      </c>
      <c r="K409" s="58" t="s">
        <v>1896</v>
      </c>
      <c r="L409" s="58" t="s">
        <v>1911</v>
      </c>
      <c r="M409" s="58" t="s">
        <v>683</v>
      </c>
      <c r="N409" s="58" t="s">
        <v>683</v>
      </c>
      <c r="O409" s="58" t="s">
        <v>678</v>
      </c>
      <c r="P409" s="58" t="s">
        <v>145</v>
      </c>
      <c r="Q409" s="58" t="s">
        <v>750</v>
      </c>
      <c r="R409" s="58" t="s">
        <v>629</v>
      </c>
      <c r="S409" s="58" t="s">
        <v>1912</v>
      </c>
      <c r="T409" s="58" t="s">
        <v>678</v>
      </c>
      <c r="U409" s="58" t="s">
        <v>629</v>
      </c>
      <c r="V409" s="58"/>
    </row>
    <row r="410" spans="1:22" x14ac:dyDescent="0.25">
      <c r="A410" s="43" t="s">
        <v>1913</v>
      </c>
      <c r="B410" s="43" t="str">
        <f>LEFT(GAAP02F[[#This Row],[Fund]],4)</f>
        <v>0512</v>
      </c>
      <c r="C410" s="58" t="s">
        <v>1914</v>
      </c>
      <c r="D410" s="58" t="s">
        <v>747</v>
      </c>
      <c r="E410" s="58" t="s">
        <v>1895</v>
      </c>
      <c r="F410" s="58" t="s">
        <v>788</v>
      </c>
      <c r="G410" s="58" t="s">
        <v>689</v>
      </c>
      <c r="H410" s="58" t="s">
        <v>1915</v>
      </c>
      <c r="I410" s="58" t="s">
        <v>683</v>
      </c>
      <c r="J410" s="58" t="s">
        <v>683</v>
      </c>
      <c r="K410" s="58" t="s">
        <v>1896</v>
      </c>
      <c r="L410" s="58" t="s">
        <v>1916</v>
      </c>
      <c r="M410" s="58" t="s">
        <v>1917</v>
      </c>
      <c r="N410" s="58" t="s">
        <v>1918</v>
      </c>
      <c r="O410" s="58" t="s">
        <v>678</v>
      </c>
      <c r="P410" s="58" t="s">
        <v>145</v>
      </c>
      <c r="Q410" s="58" t="s">
        <v>750</v>
      </c>
      <c r="R410" s="58" t="s">
        <v>698</v>
      </c>
      <c r="S410" s="58" t="s">
        <v>1019</v>
      </c>
      <c r="T410" s="58" t="s">
        <v>678</v>
      </c>
      <c r="U410" s="58" t="s">
        <v>700</v>
      </c>
      <c r="V410" s="58"/>
    </row>
    <row r="411" spans="1:22" x14ac:dyDescent="0.25">
      <c r="A411" s="43" t="s">
        <v>1919</v>
      </c>
      <c r="B411" s="43" t="str">
        <f>LEFT(GAAP02F[[#This Row],[Fund]],4)</f>
        <v>0513</v>
      </c>
      <c r="C411" s="58" t="s">
        <v>1920</v>
      </c>
      <c r="D411" s="58" t="s">
        <v>747</v>
      </c>
      <c r="E411" s="58" t="s">
        <v>689</v>
      </c>
      <c r="F411" s="58" t="s">
        <v>850</v>
      </c>
      <c r="G411" s="58" t="s">
        <v>689</v>
      </c>
      <c r="H411" s="58" t="s">
        <v>788</v>
      </c>
      <c r="I411" s="58" t="s">
        <v>683</v>
      </c>
      <c r="J411" s="58" t="s">
        <v>683</v>
      </c>
      <c r="K411" s="58" t="s">
        <v>851</v>
      </c>
      <c r="L411" s="58" t="s">
        <v>852</v>
      </c>
      <c r="M411" s="58" t="s">
        <v>1897</v>
      </c>
      <c r="N411" s="58" t="s">
        <v>792</v>
      </c>
      <c r="O411" s="58" t="s">
        <v>678</v>
      </c>
      <c r="P411" s="58" t="s">
        <v>679</v>
      </c>
      <c r="Q411" s="58" t="s">
        <v>750</v>
      </c>
      <c r="R411" s="58" t="s">
        <v>698</v>
      </c>
      <c r="S411" s="58" t="s">
        <v>1011</v>
      </c>
      <c r="T411" s="58" t="s">
        <v>699</v>
      </c>
      <c r="U411" s="58" t="s">
        <v>679</v>
      </c>
      <c r="V411" s="58"/>
    </row>
    <row r="412" spans="1:22" x14ac:dyDescent="0.25">
      <c r="A412" s="43" t="s">
        <v>1921</v>
      </c>
      <c r="B412" s="43" t="str">
        <f>LEFT(GAAP02F[[#This Row],[Fund]],4)</f>
        <v>0514</v>
      </c>
      <c r="C412" s="58" t="s">
        <v>1922</v>
      </c>
      <c r="D412" s="58" t="s">
        <v>747</v>
      </c>
      <c r="E412" s="58" t="s">
        <v>681</v>
      </c>
      <c r="F412" s="58" t="s">
        <v>682</v>
      </c>
      <c r="G412" s="58" t="s">
        <v>681</v>
      </c>
      <c r="H412" s="58" t="s">
        <v>682</v>
      </c>
      <c r="I412" s="58" t="s">
        <v>683</v>
      </c>
      <c r="J412" s="58" t="s">
        <v>683</v>
      </c>
      <c r="K412" s="58" t="s">
        <v>15</v>
      </c>
      <c r="L412" s="58" t="s">
        <v>15</v>
      </c>
      <c r="M412" s="58" t="s">
        <v>1923</v>
      </c>
      <c r="N412" s="58" t="s">
        <v>683</v>
      </c>
      <c r="O412" s="58" t="s">
        <v>678</v>
      </c>
      <c r="P412" s="58" t="s">
        <v>679</v>
      </c>
      <c r="Q412" s="58" t="s">
        <v>113</v>
      </c>
      <c r="R412" s="58" t="s">
        <v>698</v>
      </c>
      <c r="S412" s="58" t="s">
        <v>1071</v>
      </c>
      <c r="T412" s="58" t="s">
        <v>706</v>
      </c>
      <c r="U412" s="58" t="s">
        <v>700</v>
      </c>
      <c r="V412" s="58"/>
    </row>
    <row r="413" spans="1:22" x14ac:dyDescent="0.25">
      <c r="A413" s="43" t="s">
        <v>1924</v>
      </c>
      <c r="B413" s="43" t="str">
        <f>LEFT(GAAP02F[[#This Row],[Fund]],4)</f>
        <v>0516</v>
      </c>
      <c r="C413" s="58" t="s">
        <v>44</v>
      </c>
      <c r="D413" s="58" t="s">
        <v>747</v>
      </c>
      <c r="E413" s="58" t="s">
        <v>681</v>
      </c>
      <c r="F413" s="58" t="s">
        <v>688</v>
      </c>
      <c r="G413" s="58" t="s">
        <v>689</v>
      </c>
      <c r="H413" s="58" t="s">
        <v>776</v>
      </c>
      <c r="I413" s="58" t="s">
        <v>683</v>
      </c>
      <c r="J413" s="58" t="s">
        <v>683</v>
      </c>
      <c r="K413" s="58" t="s">
        <v>691</v>
      </c>
      <c r="L413" s="58" t="s">
        <v>777</v>
      </c>
      <c r="M413" s="58" t="s">
        <v>821</v>
      </c>
      <c r="N413" s="58" t="s">
        <v>683</v>
      </c>
      <c r="O413" s="58" t="s">
        <v>678</v>
      </c>
      <c r="P413" s="58" t="s">
        <v>679</v>
      </c>
      <c r="Q413" s="58" t="s">
        <v>750</v>
      </c>
      <c r="R413" s="58" t="s">
        <v>693</v>
      </c>
      <c r="S413" s="58" t="s">
        <v>711</v>
      </c>
      <c r="T413" s="58" t="s">
        <v>739</v>
      </c>
      <c r="U413" s="58" t="s">
        <v>679</v>
      </c>
      <c r="V413" s="58"/>
    </row>
    <row r="414" spans="1:22" x14ac:dyDescent="0.25">
      <c r="A414" s="43" t="s">
        <v>1925</v>
      </c>
      <c r="B414" s="43" t="str">
        <f>LEFT(GAAP02F[[#This Row],[Fund]],4)</f>
        <v>0518</v>
      </c>
      <c r="C414" s="58" t="s">
        <v>1926</v>
      </c>
      <c r="D414" s="58" t="s">
        <v>747</v>
      </c>
      <c r="E414" s="58" t="s">
        <v>689</v>
      </c>
      <c r="F414" s="58" t="s">
        <v>850</v>
      </c>
      <c r="G414" s="58" t="s">
        <v>689</v>
      </c>
      <c r="H414" s="58" t="s">
        <v>788</v>
      </c>
      <c r="I414" s="58" t="s">
        <v>683</v>
      </c>
      <c r="J414" s="58" t="s">
        <v>683</v>
      </c>
      <c r="K414" s="58" t="s">
        <v>851</v>
      </c>
      <c r="L414" s="58" t="s">
        <v>852</v>
      </c>
      <c r="M414" s="58" t="s">
        <v>791</v>
      </c>
      <c r="N414" s="58" t="s">
        <v>792</v>
      </c>
      <c r="O414" s="58" t="s">
        <v>678</v>
      </c>
      <c r="P414" s="58" t="s">
        <v>679</v>
      </c>
      <c r="Q414" s="58" t="s">
        <v>750</v>
      </c>
      <c r="R414" s="58" t="s">
        <v>698</v>
      </c>
      <c r="S414" s="58" t="s">
        <v>1927</v>
      </c>
      <c r="T414" s="58" t="s">
        <v>706</v>
      </c>
      <c r="U414" s="58" t="s">
        <v>700</v>
      </c>
      <c r="V414" s="58"/>
    </row>
    <row r="415" spans="1:22" x14ac:dyDescent="0.25">
      <c r="A415" s="43" t="s">
        <v>1928</v>
      </c>
      <c r="B415" s="43" t="str">
        <f>LEFT(GAAP02F[[#This Row],[Fund]],4)</f>
        <v>0519</v>
      </c>
      <c r="C415" s="58" t="s">
        <v>1929</v>
      </c>
      <c r="D415" s="58" t="s">
        <v>747</v>
      </c>
      <c r="E415" s="58" t="s">
        <v>681</v>
      </c>
      <c r="F415" s="58" t="s">
        <v>688</v>
      </c>
      <c r="G415" s="58" t="s">
        <v>689</v>
      </c>
      <c r="H415" s="58" t="s">
        <v>690</v>
      </c>
      <c r="I415" s="58" t="s">
        <v>683</v>
      </c>
      <c r="J415" s="58" t="s">
        <v>683</v>
      </c>
      <c r="K415" s="58" t="s">
        <v>691</v>
      </c>
      <c r="L415" s="58" t="s">
        <v>743</v>
      </c>
      <c r="M415" s="58" t="s">
        <v>1930</v>
      </c>
      <c r="N415" s="58" t="s">
        <v>683</v>
      </c>
      <c r="O415" s="58" t="s">
        <v>678</v>
      </c>
      <c r="P415" s="58" t="s">
        <v>679</v>
      </c>
      <c r="Q415" s="58" t="s">
        <v>750</v>
      </c>
      <c r="R415" s="58" t="s">
        <v>698</v>
      </c>
      <c r="S415" s="58" t="s">
        <v>765</v>
      </c>
      <c r="T415" s="58" t="s">
        <v>1052</v>
      </c>
      <c r="U415" s="58" t="s">
        <v>679</v>
      </c>
      <c r="V415" s="58"/>
    </row>
    <row r="416" spans="1:22" x14ac:dyDescent="0.25">
      <c r="A416" s="43" t="s">
        <v>1931</v>
      </c>
      <c r="B416" s="43" t="str">
        <f>LEFT(GAAP02F[[#This Row],[Fund]],4)</f>
        <v>0521</v>
      </c>
      <c r="C416" s="58" t="s">
        <v>849</v>
      </c>
      <c r="D416" s="58" t="s">
        <v>747</v>
      </c>
      <c r="E416" s="58" t="s">
        <v>689</v>
      </c>
      <c r="F416" s="58" t="s">
        <v>850</v>
      </c>
      <c r="G416" s="58" t="s">
        <v>689</v>
      </c>
      <c r="H416" s="58" t="s">
        <v>788</v>
      </c>
      <c r="I416" s="58" t="s">
        <v>683</v>
      </c>
      <c r="J416" s="58" t="s">
        <v>683</v>
      </c>
      <c r="K416" s="58" t="s">
        <v>851</v>
      </c>
      <c r="L416" s="58" t="s">
        <v>852</v>
      </c>
      <c r="M416" s="58" t="s">
        <v>853</v>
      </c>
      <c r="N416" s="58" t="s">
        <v>1932</v>
      </c>
      <c r="O416" s="58" t="s">
        <v>678</v>
      </c>
      <c r="P416" s="58" t="s">
        <v>145</v>
      </c>
      <c r="Q416" s="58" t="s">
        <v>750</v>
      </c>
      <c r="R416" s="58" t="s">
        <v>698</v>
      </c>
      <c r="S416" s="58" t="s">
        <v>711</v>
      </c>
      <c r="T416" s="58" t="s">
        <v>838</v>
      </c>
      <c r="U416" s="58" t="s">
        <v>679</v>
      </c>
      <c r="V416" s="58"/>
    </row>
    <row r="417" spans="1:22" x14ac:dyDescent="0.25">
      <c r="A417" s="43" t="s">
        <v>1933</v>
      </c>
      <c r="B417" s="43" t="str">
        <f>LEFT(GAAP02F[[#This Row],[Fund]],4)</f>
        <v>0523</v>
      </c>
      <c r="C417" s="58" t="s">
        <v>1934</v>
      </c>
      <c r="D417" s="58" t="s">
        <v>747</v>
      </c>
      <c r="E417" s="58" t="s">
        <v>681</v>
      </c>
      <c r="F417" s="58" t="s">
        <v>709</v>
      </c>
      <c r="G417" s="58" t="s">
        <v>689</v>
      </c>
      <c r="H417" s="58" t="s">
        <v>1384</v>
      </c>
      <c r="I417" s="58" t="s">
        <v>683</v>
      </c>
      <c r="J417" s="58" t="s">
        <v>683</v>
      </c>
      <c r="K417" s="58" t="s">
        <v>826</v>
      </c>
      <c r="L417" s="58" t="s">
        <v>1935</v>
      </c>
      <c r="M417" s="58" t="s">
        <v>683</v>
      </c>
      <c r="N417" s="58" t="s">
        <v>683</v>
      </c>
      <c r="O417" s="58" t="s">
        <v>1936</v>
      </c>
      <c r="P417" s="58" t="s">
        <v>145</v>
      </c>
      <c r="Q417" s="58" t="s">
        <v>679</v>
      </c>
      <c r="R417" s="58" t="s">
        <v>698</v>
      </c>
      <c r="S417" s="58" t="s">
        <v>711</v>
      </c>
      <c r="T417" s="58" t="s">
        <v>838</v>
      </c>
      <c r="U417" s="58" t="s">
        <v>679</v>
      </c>
      <c r="V417" s="58" t="s">
        <v>679</v>
      </c>
    </row>
    <row r="418" spans="1:22" x14ac:dyDescent="0.25">
      <c r="A418" s="43" t="s">
        <v>1937</v>
      </c>
      <c r="B418" s="43" t="str">
        <f>LEFT(GAAP02F[[#This Row],[Fund]],4)</f>
        <v>0524</v>
      </c>
      <c r="C418" s="58" t="s">
        <v>1938</v>
      </c>
      <c r="D418" s="58" t="s">
        <v>747</v>
      </c>
      <c r="E418" s="58" t="s">
        <v>681</v>
      </c>
      <c r="F418" s="58" t="s">
        <v>709</v>
      </c>
      <c r="G418" s="58" t="s">
        <v>689</v>
      </c>
      <c r="H418" s="58" t="s">
        <v>1384</v>
      </c>
      <c r="I418" s="58" t="s">
        <v>683</v>
      </c>
      <c r="J418" s="58" t="s">
        <v>683</v>
      </c>
      <c r="K418" s="58" t="s">
        <v>826</v>
      </c>
      <c r="L418" s="58" t="s">
        <v>1935</v>
      </c>
      <c r="M418" s="58" t="s">
        <v>683</v>
      </c>
      <c r="N418" s="58" t="s">
        <v>683</v>
      </c>
      <c r="O418" s="58" t="s">
        <v>1939</v>
      </c>
      <c r="P418" s="58" t="s">
        <v>145</v>
      </c>
      <c r="Q418" s="58" t="s">
        <v>750</v>
      </c>
      <c r="R418" s="58" t="s">
        <v>698</v>
      </c>
      <c r="S418" s="58" t="s">
        <v>711</v>
      </c>
      <c r="T418" s="58" t="s">
        <v>731</v>
      </c>
      <c r="U418" s="58" t="s">
        <v>679</v>
      </c>
      <c r="V418" s="58"/>
    </row>
    <row r="419" spans="1:22" x14ac:dyDescent="0.25">
      <c r="A419" s="43" t="s">
        <v>1940</v>
      </c>
      <c r="B419" s="43" t="str">
        <f>LEFT(GAAP02F[[#This Row],[Fund]],4)</f>
        <v>0525</v>
      </c>
      <c r="C419" s="58" t="s">
        <v>1941</v>
      </c>
      <c r="D419" s="58" t="s">
        <v>747</v>
      </c>
      <c r="E419" s="58" t="s">
        <v>689</v>
      </c>
      <c r="F419" s="58" t="s">
        <v>850</v>
      </c>
      <c r="G419" s="58" t="s">
        <v>689</v>
      </c>
      <c r="H419" s="58" t="s">
        <v>1942</v>
      </c>
      <c r="I419" s="58" t="s">
        <v>683</v>
      </c>
      <c r="J419" s="58" t="s">
        <v>683</v>
      </c>
      <c r="K419" s="58" t="s">
        <v>851</v>
      </c>
      <c r="L419" s="58" t="s">
        <v>1943</v>
      </c>
      <c r="M419" s="58" t="s">
        <v>1944</v>
      </c>
      <c r="N419" s="58" t="s">
        <v>792</v>
      </c>
      <c r="O419" s="58" t="s">
        <v>678</v>
      </c>
      <c r="P419" s="58" t="s">
        <v>145</v>
      </c>
      <c r="Q419" s="58" t="s">
        <v>750</v>
      </c>
      <c r="R419" s="58" t="s">
        <v>698</v>
      </c>
      <c r="S419" s="58" t="s">
        <v>711</v>
      </c>
      <c r="T419" s="58" t="s">
        <v>731</v>
      </c>
      <c r="U419" s="58" t="s">
        <v>679</v>
      </c>
      <c r="V419" s="58"/>
    </row>
    <row r="420" spans="1:22" x14ac:dyDescent="0.25">
      <c r="A420" s="43" t="s">
        <v>1945</v>
      </c>
      <c r="B420" s="43" t="str">
        <f>LEFT(GAAP02F[[#This Row],[Fund]],4)</f>
        <v>0526</v>
      </c>
      <c r="C420" s="58" t="s">
        <v>1946</v>
      </c>
      <c r="D420" s="58" t="s">
        <v>747</v>
      </c>
      <c r="E420" s="58" t="s">
        <v>1895</v>
      </c>
      <c r="F420" s="58" t="s">
        <v>788</v>
      </c>
      <c r="G420" s="58" t="s">
        <v>689</v>
      </c>
      <c r="H420" s="58" t="s">
        <v>1915</v>
      </c>
      <c r="I420" s="58" t="s">
        <v>683</v>
      </c>
      <c r="J420" s="58" t="s">
        <v>683</v>
      </c>
      <c r="K420" s="58" t="s">
        <v>1896</v>
      </c>
      <c r="L420" s="58" t="s">
        <v>1916</v>
      </c>
      <c r="M420" s="58"/>
      <c r="N420" s="58"/>
      <c r="O420" s="58"/>
      <c r="P420" s="58" t="s">
        <v>145</v>
      </c>
      <c r="Q420" s="58"/>
      <c r="R420" s="58" t="s">
        <v>698</v>
      </c>
      <c r="S420" s="58" t="s">
        <v>1912</v>
      </c>
      <c r="T420" s="58" t="s">
        <v>678</v>
      </c>
      <c r="U420" s="58" t="s">
        <v>629</v>
      </c>
      <c r="V420" s="58"/>
    </row>
    <row r="421" spans="1:22" x14ac:dyDescent="0.25">
      <c r="A421" s="43" t="s">
        <v>1947</v>
      </c>
      <c r="B421" s="43" t="str">
        <f>LEFT(GAAP02F[[#This Row],[Fund]],4)</f>
        <v>0528</v>
      </c>
      <c r="C421" s="58" t="s">
        <v>1948</v>
      </c>
      <c r="D421" s="58" t="s">
        <v>747</v>
      </c>
      <c r="E421" s="58" t="s">
        <v>1895</v>
      </c>
      <c r="F421" s="58" t="s">
        <v>788</v>
      </c>
      <c r="G421" s="58" t="s">
        <v>689</v>
      </c>
      <c r="H421" s="58" t="s">
        <v>850</v>
      </c>
      <c r="I421" s="58" t="s">
        <v>683</v>
      </c>
      <c r="J421" s="58" t="s">
        <v>683</v>
      </c>
      <c r="K421" s="58" t="s">
        <v>1896</v>
      </c>
      <c r="L421" s="58" t="s">
        <v>1949</v>
      </c>
      <c r="M421" s="58" t="s">
        <v>1944</v>
      </c>
      <c r="N421" s="58" t="s">
        <v>792</v>
      </c>
      <c r="O421" s="58" t="s">
        <v>678</v>
      </c>
      <c r="P421" s="58" t="s">
        <v>679</v>
      </c>
      <c r="Q421" s="58" t="s">
        <v>750</v>
      </c>
      <c r="R421" s="58" t="s">
        <v>698</v>
      </c>
      <c r="S421" s="58" t="s">
        <v>1912</v>
      </c>
      <c r="T421" s="58" t="s">
        <v>678</v>
      </c>
      <c r="U421" s="58" t="s">
        <v>679</v>
      </c>
      <c r="V421" s="58"/>
    </row>
    <row r="422" spans="1:22" x14ac:dyDescent="0.25">
      <c r="A422" s="43" t="s">
        <v>1950</v>
      </c>
      <c r="B422" s="43" t="str">
        <f>LEFT(GAAP02F[[#This Row],[Fund]],4)</f>
        <v>0530</v>
      </c>
      <c r="C422" s="58" t="s">
        <v>1951</v>
      </c>
      <c r="D422" s="58" t="s">
        <v>747</v>
      </c>
      <c r="E422" s="58" t="s">
        <v>689</v>
      </c>
      <c r="F422" s="58" t="s">
        <v>850</v>
      </c>
      <c r="G422" s="58" t="s">
        <v>689</v>
      </c>
      <c r="H422" s="58" t="s">
        <v>788</v>
      </c>
      <c r="I422" s="58" t="s">
        <v>683</v>
      </c>
      <c r="J422" s="58" t="s">
        <v>683</v>
      </c>
      <c r="K422" s="58" t="s">
        <v>851</v>
      </c>
      <c r="L422" s="58" t="s">
        <v>852</v>
      </c>
      <c r="M422" s="58" t="s">
        <v>791</v>
      </c>
      <c r="N422" s="58" t="s">
        <v>792</v>
      </c>
      <c r="O422" s="58" t="s">
        <v>678</v>
      </c>
      <c r="P422" s="58" t="s">
        <v>679</v>
      </c>
      <c r="Q422" s="58" t="s">
        <v>750</v>
      </c>
      <c r="R422" s="58" t="s">
        <v>629</v>
      </c>
      <c r="S422" s="58" t="s">
        <v>1952</v>
      </c>
      <c r="T422" s="58" t="s">
        <v>678</v>
      </c>
      <c r="U422" s="58" t="s">
        <v>629</v>
      </c>
      <c r="V422" s="58"/>
    </row>
    <row r="423" spans="1:22" x14ac:dyDescent="0.25">
      <c r="A423" s="43" t="s">
        <v>1953</v>
      </c>
      <c r="B423" s="43" t="str">
        <f>LEFT(GAAP02F[[#This Row],[Fund]],4)</f>
        <v>0534</v>
      </c>
      <c r="C423" s="58" t="s">
        <v>1954</v>
      </c>
      <c r="D423" s="58" t="s">
        <v>747</v>
      </c>
      <c r="E423" s="58" t="s">
        <v>689</v>
      </c>
      <c r="F423" s="58" t="s">
        <v>850</v>
      </c>
      <c r="G423" s="58" t="s">
        <v>689</v>
      </c>
      <c r="H423" s="58" t="s">
        <v>788</v>
      </c>
      <c r="I423" s="58" t="s">
        <v>683</v>
      </c>
      <c r="J423" s="58" t="s">
        <v>683</v>
      </c>
      <c r="K423" s="58" t="s">
        <v>851</v>
      </c>
      <c r="L423" s="58" t="s">
        <v>852</v>
      </c>
      <c r="M423" s="58" t="s">
        <v>1944</v>
      </c>
      <c r="N423" s="58" t="s">
        <v>792</v>
      </c>
      <c r="O423" s="58" t="s">
        <v>678</v>
      </c>
      <c r="P423" s="58" t="s">
        <v>145</v>
      </c>
      <c r="Q423" s="58" t="s">
        <v>750</v>
      </c>
      <c r="R423" s="58" t="s">
        <v>698</v>
      </c>
      <c r="S423" s="58" t="s">
        <v>1486</v>
      </c>
      <c r="T423" s="58" t="s">
        <v>699</v>
      </c>
      <c r="U423" s="58" t="s">
        <v>629</v>
      </c>
      <c r="V423" s="58"/>
    </row>
    <row r="424" spans="1:22" x14ac:dyDescent="0.25">
      <c r="A424" s="43" t="s">
        <v>1955</v>
      </c>
      <c r="B424" s="43" t="str">
        <f>LEFT(GAAP02F[[#This Row],[Fund]],4)</f>
        <v>0535</v>
      </c>
      <c r="C424" s="58" t="s">
        <v>1956</v>
      </c>
      <c r="D424" s="58" t="s">
        <v>747</v>
      </c>
      <c r="E424" s="58" t="s">
        <v>681</v>
      </c>
      <c r="F424" s="58" t="s">
        <v>688</v>
      </c>
      <c r="G424" s="58" t="s">
        <v>689</v>
      </c>
      <c r="H424" s="58" t="s">
        <v>690</v>
      </c>
      <c r="I424" s="58" t="s">
        <v>683</v>
      </c>
      <c r="J424" s="58" t="s">
        <v>683</v>
      </c>
      <c r="K424" s="58" t="s">
        <v>691</v>
      </c>
      <c r="L424" s="58" t="s">
        <v>743</v>
      </c>
      <c r="M424" s="58" t="s">
        <v>749</v>
      </c>
      <c r="N424" s="58" t="s">
        <v>683</v>
      </c>
      <c r="O424" s="58" t="s">
        <v>678</v>
      </c>
      <c r="P424" s="58" t="s">
        <v>679</v>
      </c>
      <c r="Q424" s="58" t="s">
        <v>750</v>
      </c>
      <c r="R424" s="58" t="s">
        <v>629</v>
      </c>
      <c r="S424" s="58" t="s">
        <v>744</v>
      </c>
      <c r="T424" s="58" t="s">
        <v>678</v>
      </c>
      <c r="U424" s="58" t="s">
        <v>679</v>
      </c>
      <c r="V424" s="58"/>
    </row>
    <row r="425" spans="1:22" x14ac:dyDescent="0.25">
      <c r="A425" s="43" t="s">
        <v>1957</v>
      </c>
      <c r="B425" s="43" t="str">
        <f>LEFT(GAAP02F[[#This Row],[Fund]],4)</f>
        <v>0536</v>
      </c>
      <c r="C425" s="58" t="s">
        <v>1958</v>
      </c>
      <c r="D425" s="58" t="s">
        <v>747</v>
      </c>
      <c r="E425" s="58" t="s">
        <v>689</v>
      </c>
      <c r="F425" s="58" t="s">
        <v>850</v>
      </c>
      <c r="G425" s="58" t="s">
        <v>689</v>
      </c>
      <c r="H425" s="58" t="s">
        <v>788</v>
      </c>
      <c r="I425" s="58" t="s">
        <v>683</v>
      </c>
      <c r="J425" s="58" t="s">
        <v>683</v>
      </c>
      <c r="K425" s="58" t="s">
        <v>851</v>
      </c>
      <c r="L425" s="58" t="s">
        <v>852</v>
      </c>
      <c r="M425" s="58" t="s">
        <v>683</v>
      </c>
      <c r="N425" s="58" t="s">
        <v>683</v>
      </c>
      <c r="O425" s="58" t="s">
        <v>678</v>
      </c>
      <c r="P425" s="58" t="s">
        <v>145</v>
      </c>
      <c r="Q425" s="58" t="s">
        <v>750</v>
      </c>
      <c r="R425" s="58" t="s">
        <v>698</v>
      </c>
      <c r="S425" s="58" t="s">
        <v>1959</v>
      </c>
      <c r="T425" s="58" t="s">
        <v>838</v>
      </c>
      <c r="U425" s="58" t="s">
        <v>629</v>
      </c>
      <c r="V425" s="58"/>
    </row>
    <row r="426" spans="1:22" x14ac:dyDescent="0.25">
      <c r="A426" s="43" t="s">
        <v>1960</v>
      </c>
      <c r="B426" s="43" t="str">
        <f>LEFT(GAAP02F[[#This Row],[Fund]],4)</f>
        <v>0537</v>
      </c>
      <c r="C426" s="58" t="s">
        <v>1961</v>
      </c>
      <c r="D426" s="58" t="s">
        <v>747</v>
      </c>
      <c r="E426" s="58" t="s">
        <v>992</v>
      </c>
      <c r="F426" s="58" t="s">
        <v>993</v>
      </c>
      <c r="G426" s="58" t="s">
        <v>689</v>
      </c>
      <c r="H426" s="58" t="s">
        <v>682</v>
      </c>
      <c r="I426" s="58" t="s">
        <v>683</v>
      </c>
      <c r="J426" s="58" t="s">
        <v>683</v>
      </c>
      <c r="K426" s="58" t="s">
        <v>994</v>
      </c>
      <c r="L426" s="58" t="s">
        <v>994</v>
      </c>
      <c r="M426" s="58" t="s">
        <v>683</v>
      </c>
      <c r="N426" s="58" t="s">
        <v>683</v>
      </c>
      <c r="O426" s="58" t="s">
        <v>678</v>
      </c>
      <c r="P426" s="58" t="s">
        <v>145</v>
      </c>
      <c r="Q426" s="58" t="s">
        <v>679</v>
      </c>
      <c r="R426" s="58" t="s">
        <v>698</v>
      </c>
      <c r="S426" s="58" t="s">
        <v>711</v>
      </c>
      <c r="T426" s="58" t="s">
        <v>678</v>
      </c>
      <c r="U426" s="58" t="s">
        <v>679</v>
      </c>
      <c r="V426" s="58"/>
    </row>
    <row r="427" spans="1:22" x14ac:dyDescent="0.25">
      <c r="A427" s="43" t="s">
        <v>1962</v>
      </c>
      <c r="B427" s="43" t="str">
        <f>LEFT(GAAP02F[[#This Row],[Fund]],4)</f>
        <v>0538</v>
      </c>
      <c r="C427" s="58" t="s">
        <v>1963</v>
      </c>
      <c r="D427" s="58" t="s">
        <v>747</v>
      </c>
      <c r="E427" s="58" t="s">
        <v>681</v>
      </c>
      <c r="F427" s="58" t="s">
        <v>709</v>
      </c>
      <c r="G427" s="58" t="s">
        <v>689</v>
      </c>
      <c r="H427" s="58" t="s">
        <v>1384</v>
      </c>
      <c r="I427" s="58" t="s">
        <v>683</v>
      </c>
      <c r="J427" s="58" t="s">
        <v>683</v>
      </c>
      <c r="K427" s="58" t="s">
        <v>826</v>
      </c>
      <c r="L427" s="58" t="s">
        <v>1935</v>
      </c>
      <c r="M427" s="58" t="s">
        <v>683</v>
      </c>
      <c r="N427" s="58" t="s">
        <v>683</v>
      </c>
      <c r="O427" s="58" t="s">
        <v>1939</v>
      </c>
      <c r="P427" s="58" t="s">
        <v>145</v>
      </c>
      <c r="Q427" s="58" t="s">
        <v>750</v>
      </c>
      <c r="R427" s="58" t="s">
        <v>698</v>
      </c>
      <c r="S427" s="58" t="s">
        <v>711</v>
      </c>
      <c r="T427" s="58" t="s">
        <v>731</v>
      </c>
      <c r="U427" s="58" t="s">
        <v>679</v>
      </c>
      <c r="V427" s="58"/>
    </row>
    <row r="428" spans="1:22" x14ac:dyDescent="0.25">
      <c r="A428" s="43" t="s">
        <v>1964</v>
      </c>
      <c r="B428" s="43" t="str">
        <f>LEFT(GAAP02F[[#This Row],[Fund]],4)</f>
        <v>0539</v>
      </c>
      <c r="C428" s="58" t="s">
        <v>1965</v>
      </c>
      <c r="D428" s="58" t="s">
        <v>747</v>
      </c>
      <c r="E428" s="58" t="s">
        <v>681</v>
      </c>
      <c r="F428" s="58" t="s">
        <v>709</v>
      </c>
      <c r="G428" s="58" t="s">
        <v>689</v>
      </c>
      <c r="H428" s="58" t="s">
        <v>1384</v>
      </c>
      <c r="I428" s="58" t="s">
        <v>683</v>
      </c>
      <c r="J428" s="58" t="s">
        <v>683</v>
      </c>
      <c r="K428" s="58" t="s">
        <v>826</v>
      </c>
      <c r="L428" s="58" t="s">
        <v>1935</v>
      </c>
      <c r="M428" s="58" t="s">
        <v>683</v>
      </c>
      <c r="N428" s="58" t="s">
        <v>683</v>
      </c>
      <c r="O428" s="58" t="s">
        <v>1939</v>
      </c>
      <c r="P428" s="58" t="s">
        <v>145</v>
      </c>
      <c r="Q428" s="58" t="s">
        <v>750</v>
      </c>
      <c r="R428" s="58" t="s">
        <v>698</v>
      </c>
      <c r="S428" s="58" t="s">
        <v>711</v>
      </c>
      <c r="T428" s="58" t="s">
        <v>731</v>
      </c>
      <c r="U428" s="58" t="s">
        <v>679</v>
      </c>
      <c r="V428" s="58"/>
    </row>
    <row r="429" spans="1:22" x14ac:dyDescent="0.25">
      <c r="A429" s="43" t="s">
        <v>1966</v>
      </c>
      <c r="B429" s="43" t="str">
        <f>LEFT(GAAP02F[[#This Row],[Fund]],4)</f>
        <v>0541</v>
      </c>
      <c r="C429" s="58" t="s">
        <v>1967</v>
      </c>
      <c r="D429" s="58" t="s">
        <v>747</v>
      </c>
      <c r="E429" s="58" t="s">
        <v>681</v>
      </c>
      <c r="F429" s="58" t="s">
        <v>709</v>
      </c>
      <c r="G429" s="58" t="s">
        <v>689</v>
      </c>
      <c r="H429" s="58" t="s">
        <v>1384</v>
      </c>
      <c r="I429" s="58" t="s">
        <v>683</v>
      </c>
      <c r="J429" s="58" t="s">
        <v>683</v>
      </c>
      <c r="K429" s="58" t="s">
        <v>826</v>
      </c>
      <c r="L429" s="58" t="s">
        <v>1935</v>
      </c>
      <c r="M429" s="58" t="s">
        <v>683</v>
      </c>
      <c r="N429" s="58" t="s">
        <v>683</v>
      </c>
      <c r="O429" s="58" t="s">
        <v>1939</v>
      </c>
      <c r="P429" s="58"/>
      <c r="Q429" s="58"/>
      <c r="R429" s="58" t="s">
        <v>698</v>
      </c>
      <c r="S429" s="58" t="s">
        <v>711</v>
      </c>
      <c r="T429" s="58" t="s">
        <v>838</v>
      </c>
      <c r="U429" s="58" t="s">
        <v>679</v>
      </c>
      <c r="V429" s="58"/>
    </row>
    <row r="430" spans="1:22" x14ac:dyDescent="0.25">
      <c r="A430" s="43" t="s">
        <v>1968</v>
      </c>
      <c r="B430" s="43" t="str">
        <f>LEFT(GAAP02F[[#This Row],[Fund]],4)</f>
        <v>0542</v>
      </c>
      <c r="C430" s="58" t="s">
        <v>1969</v>
      </c>
      <c r="D430" s="58" t="s">
        <v>747</v>
      </c>
      <c r="E430" s="58" t="s">
        <v>689</v>
      </c>
      <c r="F430" s="58" t="s">
        <v>850</v>
      </c>
      <c r="G430" s="58" t="s">
        <v>689</v>
      </c>
      <c r="H430" s="58" t="s">
        <v>788</v>
      </c>
      <c r="I430" s="58" t="s">
        <v>683</v>
      </c>
      <c r="J430" s="58" t="s">
        <v>683</v>
      </c>
      <c r="K430" s="58" t="s">
        <v>851</v>
      </c>
      <c r="L430" s="58" t="s">
        <v>852</v>
      </c>
      <c r="M430" s="58" t="s">
        <v>683</v>
      </c>
      <c r="N430" s="58" t="s">
        <v>683</v>
      </c>
      <c r="O430" s="58" t="s">
        <v>678</v>
      </c>
      <c r="P430" s="58" t="s">
        <v>145</v>
      </c>
      <c r="Q430" s="58" t="s">
        <v>750</v>
      </c>
      <c r="R430" s="58" t="s">
        <v>698</v>
      </c>
      <c r="S430" s="58" t="s">
        <v>1959</v>
      </c>
      <c r="T430" s="58" t="s">
        <v>838</v>
      </c>
      <c r="U430" s="58" t="s">
        <v>629</v>
      </c>
      <c r="V430" s="58"/>
    </row>
    <row r="431" spans="1:22" x14ac:dyDescent="0.25">
      <c r="A431" s="43" t="s">
        <v>1970</v>
      </c>
      <c r="B431" s="43" t="str">
        <f>LEFT(GAAP02F[[#This Row],[Fund]],4)</f>
        <v>0543</v>
      </c>
      <c r="C431" s="58" t="s">
        <v>1971</v>
      </c>
      <c r="D431" s="58" t="s">
        <v>708</v>
      </c>
      <c r="E431" s="58" t="s">
        <v>681</v>
      </c>
      <c r="F431" s="58" t="s">
        <v>688</v>
      </c>
      <c r="G431" s="58" t="s">
        <v>681</v>
      </c>
      <c r="H431" s="58" t="s">
        <v>709</v>
      </c>
      <c r="I431" s="58" t="s">
        <v>683</v>
      </c>
      <c r="J431" s="58" t="s">
        <v>683</v>
      </c>
      <c r="K431" s="58" t="s">
        <v>691</v>
      </c>
      <c r="L431" s="58" t="s">
        <v>725</v>
      </c>
      <c r="M431" s="58" t="s">
        <v>718</v>
      </c>
      <c r="N431" s="58" t="s">
        <v>1710</v>
      </c>
      <c r="O431" s="58" t="s">
        <v>1467</v>
      </c>
      <c r="P431" s="58"/>
      <c r="Q431" s="58"/>
      <c r="R431" s="58" t="s">
        <v>698</v>
      </c>
      <c r="S431" s="58" t="s">
        <v>726</v>
      </c>
      <c r="T431" s="58" t="s">
        <v>712</v>
      </c>
      <c r="U431" s="58" t="s">
        <v>679</v>
      </c>
      <c r="V431" s="58"/>
    </row>
    <row r="432" spans="1:22" x14ac:dyDescent="0.25">
      <c r="A432" s="43" t="s">
        <v>1972</v>
      </c>
      <c r="B432" s="43" t="str">
        <f>LEFT(GAAP02F[[#This Row],[Fund]],4)</f>
        <v>0544</v>
      </c>
      <c r="C432" s="58" t="s">
        <v>1973</v>
      </c>
      <c r="D432" s="58" t="s">
        <v>708</v>
      </c>
      <c r="E432" s="58" t="s">
        <v>681</v>
      </c>
      <c r="F432" s="58" t="s">
        <v>688</v>
      </c>
      <c r="G432" s="58" t="s">
        <v>681</v>
      </c>
      <c r="H432" s="58" t="s">
        <v>709</v>
      </c>
      <c r="I432" s="58" t="s">
        <v>683</v>
      </c>
      <c r="J432" s="58" t="s">
        <v>683</v>
      </c>
      <c r="K432" s="58" t="s">
        <v>691</v>
      </c>
      <c r="L432" s="58" t="s">
        <v>725</v>
      </c>
      <c r="M432" s="58" t="s">
        <v>718</v>
      </c>
      <c r="N432" s="58" t="s">
        <v>1710</v>
      </c>
      <c r="O432" s="58" t="s">
        <v>1467</v>
      </c>
      <c r="P432" s="58"/>
      <c r="Q432" s="58"/>
      <c r="R432" s="58" t="s">
        <v>698</v>
      </c>
      <c r="S432" s="58" t="s">
        <v>726</v>
      </c>
      <c r="T432" s="58" t="s">
        <v>712</v>
      </c>
      <c r="U432" s="58" t="s">
        <v>679</v>
      </c>
      <c r="V432" s="58"/>
    </row>
    <row r="433" spans="1:22" x14ac:dyDescent="0.25">
      <c r="A433" s="43" t="s">
        <v>1974</v>
      </c>
      <c r="B433" s="43" t="str">
        <f>LEFT(GAAP02F[[#This Row],[Fund]],4)</f>
        <v>0545</v>
      </c>
      <c r="C433" s="58" t="s">
        <v>46</v>
      </c>
      <c r="D433" s="58" t="s">
        <v>708</v>
      </c>
      <c r="E433" s="58" t="s">
        <v>681</v>
      </c>
      <c r="F433" s="58" t="s">
        <v>688</v>
      </c>
      <c r="G433" s="58" t="s">
        <v>681</v>
      </c>
      <c r="H433" s="58" t="s">
        <v>709</v>
      </c>
      <c r="I433" s="58" t="s">
        <v>683</v>
      </c>
      <c r="J433" s="58" t="s">
        <v>683</v>
      </c>
      <c r="K433" s="58" t="s">
        <v>691</v>
      </c>
      <c r="L433" s="58" t="s">
        <v>725</v>
      </c>
      <c r="M433" s="58" t="s">
        <v>718</v>
      </c>
      <c r="N433" s="58" t="s">
        <v>1710</v>
      </c>
      <c r="O433" s="58" t="s">
        <v>1467</v>
      </c>
      <c r="P433" s="58"/>
      <c r="Q433" s="58"/>
      <c r="R433" s="58" t="s">
        <v>698</v>
      </c>
      <c r="S433" s="58" t="s">
        <v>726</v>
      </c>
      <c r="T433" s="58" t="s">
        <v>712</v>
      </c>
      <c r="U433" s="58" t="s">
        <v>679</v>
      </c>
      <c r="V433" s="58"/>
    </row>
    <row r="434" spans="1:22" x14ac:dyDescent="0.25">
      <c r="A434" s="43" t="s">
        <v>1975</v>
      </c>
      <c r="B434" s="43" t="str">
        <f>LEFT(GAAP02F[[#This Row],[Fund]],4)</f>
        <v>0546</v>
      </c>
      <c r="C434" s="58" t="s">
        <v>1976</v>
      </c>
      <c r="D434" s="58" t="s">
        <v>708</v>
      </c>
      <c r="E434" s="58" t="s">
        <v>681</v>
      </c>
      <c r="F434" s="58" t="s">
        <v>688</v>
      </c>
      <c r="G434" s="58" t="s">
        <v>681</v>
      </c>
      <c r="H434" s="58" t="s">
        <v>709</v>
      </c>
      <c r="I434" s="58" t="s">
        <v>683</v>
      </c>
      <c r="J434" s="58" t="s">
        <v>683</v>
      </c>
      <c r="K434" s="58" t="s">
        <v>691</v>
      </c>
      <c r="L434" s="58" t="s">
        <v>725</v>
      </c>
      <c r="M434" s="58" t="s">
        <v>718</v>
      </c>
      <c r="N434" s="58" t="s">
        <v>1710</v>
      </c>
      <c r="O434" s="58" t="s">
        <v>1467</v>
      </c>
      <c r="P434" s="58"/>
      <c r="Q434" s="58"/>
      <c r="R434" s="58" t="s">
        <v>698</v>
      </c>
      <c r="S434" s="58" t="s">
        <v>726</v>
      </c>
      <c r="T434" s="58" t="s">
        <v>731</v>
      </c>
      <c r="U434" s="58" t="s">
        <v>679</v>
      </c>
      <c r="V434" s="58"/>
    </row>
    <row r="435" spans="1:22" x14ac:dyDescent="0.25">
      <c r="A435" s="43" t="s">
        <v>1977</v>
      </c>
      <c r="B435" s="43" t="str">
        <f>LEFT(GAAP02F[[#This Row],[Fund]],4)</f>
        <v>0547</v>
      </c>
      <c r="C435" s="58" t="s">
        <v>1978</v>
      </c>
      <c r="D435" s="58" t="s">
        <v>708</v>
      </c>
      <c r="E435" s="58" t="s">
        <v>681</v>
      </c>
      <c r="F435" s="58" t="s">
        <v>688</v>
      </c>
      <c r="G435" s="58" t="s">
        <v>681</v>
      </c>
      <c r="H435" s="58" t="s">
        <v>709</v>
      </c>
      <c r="I435" s="58" t="s">
        <v>683</v>
      </c>
      <c r="J435" s="58" t="s">
        <v>683</v>
      </c>
      <c r="K435" s="58" t="s">
        <v>691</v>
      </c>
      <c r="L435" s="58" t="s">
        <v>725</v>
      </c>
      <c r="M435" s="58" t="s">
        <v>718</v>
      </c>
      <c r="N435" s="58" t="s">
        <v>1710</v>
      </c>
      <c r="O435" s="58" t="s">
        <v>1467</v>
      </c>
      <c r="P435" s="58"/>
      <c r="Q435" s="58"/>
      <c r="R435" s="58" t="s">
        <v>698</v>
      </c>
      <c r="S435" s="58" t="s">
        <v>726</v>
      </c>
      <c r="T435" s="58" t="s">
        <v>712</v>
      </c>
      <c r="U435" s="58" t="s">
        <v>679</v>
      </c>
      <c r="V435" s="58"/>
    </row>
    <row r="436" spans="1:22" x14ac:dyDescent="0.25">
      <c r="A436" s="43" t="s">
        <v>1979</v>
      </c>
      <c r="B436" s="43" t="str">
        <f>LEFT(GAAP02F[[#This Row],[Fund]],4)</f>
        <v>0549</v>
      </c>
      <c r="C436" s="58" t="s">
        <v>1980</v>
      </c>
      <c r="D436" s="58" t="s">
        <v>747</v>
      </c>
      <c r="E436" s="58" t="s">
        <v>992</v>
      </c>
      <c r="F436" s="58" t="s">
        <v>993</v>
      </c>
      <c r="G436" s="58" t="s">
        <v>689</v>
      </c>
      <c r="H436" s="58" t="s">
        <v>682</v>
      </c>
      <c r="I436" s="58" t="s">
        <v>683</v>
      </c>
      <c r="J436" s="58" t="s">
        <v>683</v>
      </c>
      <c r="K436" s="58" t="s">
        <v>994</v>
      </c>
      <c r="L436" s="58" t="s">
        <v>994</v>
      </c>
      <c r="M436" s="58" t="s">
        <v>683</v>
      </c>
      <c r="N436" s="58" t="s">
        <v>683</v>
      </c>
      <c r="O436" s="58" t="s">
        <v>678</v>
      </c>
      <c r="P436" s="58" t="s">
        <v>679</v>
      </c>
      <c r="Q436" s="58" t="s">
        <v>679</v>
      </c>
      <c r="R436" s="58" t="s">
        <v>698</v>
      </c>
      <c r="S436" s="58" t="s">
        <v>1981</v>
      </c>
      <c r="T436" s="58" t="s">
        <v>678</v>
      </c>
      <c r="U436" s="58" t="s">
        <v>679</v>
      </c>
      <c r="V436" s="58"/>
    </row>
    <row r="437" spans="1:22" x14ac:dyDescent="0.25">
      <c r="A437" s="43" t="s">
        <v>1982</v>
      </c>
      <c r="B437" s="43" t="str">
        <f>LEFT(GAAP02F[[#This Row],[Fund]],4)</f>
        <v>0550</v>
      </c>
      <c r="C437" s="58" t="s">
        <v>1983</v>
      </c>
      <c r="D437" s="58" t="s">
        <v>747</v>
      </c>
      <c r="E437" s="58" t="s">
        <v>992</v>
      </c>
      <c r="F437" s="58" t="s">
        <v>993</v>
      </c>
      <c r="G437" s="58" t="s">
        <v>689</v>
      </c>
      <c r="H437" s="58" t="s">
        <v>682</v>
      </c>
      <c r="I437" s="58" t="s">
        <v>683</v>
      </c>
      <c r="J437" s="58" t="s">
        <v>683</v>
      </c>
      <c r="K437" s="58" t="s">
        <v>994</v>
      </c>
      <c r="L437" s="58" t="s">
        <v>994</v>
      </c>
      <c r="M437" s="58" t="s">
        <v>683</v>
      </c>
      <c r="N437" s="58" t="s">
        <v>683</v>
      </c>
      <c r="O437" s="58" t="s">
        <v>678</v>
      </c>
      <c r="P437" s="58" t="s">
        <v>679</v>
      </c>
      <c r="Q437" s="58" t="s">
        <v>679</v>
      </c>
      <c r="R437" s="58" t="s">
        <v>698</v>
      </c>
      <c r="S437" s="58" t="s">
        <v>1981</v>
      </c>
      <c r="T437" s="58" t="s">
        <v>678</v>
      </c>
      <c r="U437" s="58" t="s">
        <v>679</v>
      </c>
      <c r="V437" s="58"/>
    </row>
    <row r="438" spans="1:22" x14ac:dyDescent="0.25">
      <c r="A438" s="43" t="s">
        <v>1984</v>
      </c>
      <c r="B438" s="43" t="str">
        <f>LEFT(GAAP02F[[#This Row],[Fund]],4)</f>
        <v>0551</v>
      </c>
      <c r="C438" s="58" t="s">
        <v>1015</v>
      </c>
      <c r="D438" s="58" t="s">
        <v>747</v>
      </c>
      <c r="E438" s="58" t="s">
        <v>992</v>
      </c>
      <c r="F438" s="58" t="s">
        <v>1016</v>
      </c>
      <c r="G438" s="58" t="s">
        <v>689</v>
      </c>
      <c r="H438" s="58" t="s">
        <v>850</v>
      </c>
      <c r="I438" s="58" t="s">
        <v>683</v>
      </c>
      <c r="J438" s="58" t="s">
        <v>683</v>
      </c>
      <c r="K438" s="58" t="s">
        <v>1017</v>
      </c>
      <c r="L438" s="58" t="s">
        <v>1018</v>
      </c>
      <c r="M438" s="58" t="s">
        <v>683</v>
      </c>
      <c r="N438" s="58" t="s">
        <v>683</v>
      </c>
      <c r="O438" s="58" t="s">
        <v>1581</v>
      </c>
      <c r="P438" s="58"/>
      <c r="Q438" s="58"/>
      <c r="R438" s="58" t="s">
        <v>698</v>
      </c>
      <c r="S438" s="58" t="s">
        <v>1019</v>
      </c>
      <c r="T438" s="58" t="s">
        <v>678</v>
      </c>
      <c r="U438" s="58" t="s">
        <v>679</v>
      </c>
      <c r="V438" s="58"/>
    </row>
    <row r="439" spans="1:22" x14ac:dyDescent="0.25">
      <c r="A439" s="43" t="s">
        <v>1985</v>
      </c>
      <c r="B439" s="43" t="str">
        <f>LEFT(GAAP02F[[#This Row],[Fund]],4)</f>
        <v>0555</v>
      </c>
      <c r="C439" s="58" t="s">
        <v>1986</v>
      </c>
      <c r="D439" s="58" t="s">
        <v>747</v>
      </c>
      <c r="E439" s="58" t="s">
        <v>681</v>
      </c>
      <c r="F439" s="58" t="s">
        <v>688</v>
      </c>
      <c r="G439" s="58" t="s">
        <v>681</v>
      </c>
      <c r="H439" s="58" t="s">
        <v>797</v>
      </c>
      <c r="I439" s="58" t="s">
        <v>683</v>
      </c>
      <c r="J439" s="58" t="s">
        <v>683</v>
      </c>
      <c r="K439" s="58" t="s">
        <v>691</v>
      </c>
      <c r="L439" s="58" t="s">
        <v>1113</v>
      </c>
      <c r="M439" s="58" t="s">
        <v>749</v>
      </c>
      <c r="N439" s="58" t="s">
        <v>683</v>
      </c>
      <c r="O439" s="58" t="s">
        <v>678</v>
      </c>
      <c r="P439" s="58" t="s">
        <v>679</v>
      </c>
      <c r="Q439" s="58" t="s">
        <v>750</v>
      </c>
      <c r="R439" s="58" t="s">
        <v>698</v>
      </c>
      <c r="S439" s="58" t="s">
        <v>1115</v>
      </c>
      <c r="T439" s="58" t="s">
        <v>706</v>
      </c>
      <c r="U439" s="58" t="s">
        <v>679</v>
      </c>
      <c r="V439" s="58"/>
    </row>
    <row r="440" spans="1:22" x14ac:dyDescent="0.25">
      <c r="A440" s="43" t="s">
        <v>1987</v>
      </c>
      <c r="B440" s="43" t="str">
        <f>LEFT(GAAP02F[[#This Row],[Fund]],4)</f>
        <v>0556</v>
      </c>
      <c r="C440" s="58" t="s">
        <v>1988</v>
      </c>
      <c r="D440" s="58" t="s">
        <v>113</v>
      </c>
      <c r="E440" s="58" t="s">
        <v>681</v>
      </c>
      <c r="F440" s="58" t="s">
        <v>688</v>
      </c>
      <c r="G440" s="58" t="s">
        <v>689</v>
      </c>
      <c r="H440" s="58" t="s">
        <v>1016</v>
      </c>
      <c r="I440" s="58" t="s">
        <v>683</v>
      </c>
      <c r="J440" s="58" t="s">
        <v>683</v>
      </c>
      <c r="K440" s="58" t="s">
        <v>691</v>
      </c>
      <c r="L440" s="58" t="s">
        <v>1143</v>
      </c>
      <c r="M440" s="58" t="s">
        <v>755</v>
      </c>
      <c r="N440" s="58" t="s">
        <v>1989</v>
      </c>
      <c r="O440" s="58" t="s">
        <v>1990</v>
      </c>
      <c r="P440" s="58"/>
      <c r="Q440" s="58"/>
      <c r="R440" s="58" t="s">
        <v>693</v>
      </c>
      <c r="S440" s="58" t="s">
        <v>765</v>
      </c>
      <c r="T440" s="58" t="s">
        <v>766</v>
      </c>
      <c r="U440" s="58" t="s">
        <v>679</v>
      </c>
      <c r="V440" s="58"/>
    </row>
    <row r="441" spans="1:22" x14ac:dyDescent="0.25">
      <c r="A441" s="43" t="s">
        <v>1991</v>
      </c>
      <c r="B441" s="43" t="str">
        <f>LEFT(GAAP02F[[#This Row],[Fund]],4)</f>
        <v>0557</v>
      </c>
      <c r="C441" s="58" t="s">
        <v>1992</v>
      </c>
      <c r="D441" s="58" t="s">
        <v>113</v>
      </c>
      <c r="E441" s="58" t="s">
        <v>681</v>
      </c>
      <c r="F441" s="58" t="s">
        <v>688</v>
      </c>
      <c r="G441" s="58" t="s">
        <v>681</v>
      </c>
      <c r="H441" s="58" t="s">
        <v>709</v>
      </c>
      <c r="I441" s="58" t="s">
        <v>683</v>
      </c>
      <c r="J441" s="58" t="s">
        <v>683</v>
      </c>
      <c r="K441" s="58" t="s">
        <v>691</v>
      </c>
      <c r="L441" s="58" t="s">
        <v>725</v>
      </c>
      <c r="M441" s="58" t="s">
        <v>718</v>
      </c>
      <c r="N441" s="58" t="s">
        <v>792</v>
      </c>
      <c r="O441" s="58" t="s">
        <v>1663</v>
      </c>
      <c r="P441" s="58"/>
      <c r="Q441" s="58"/>
      <c r="R441" s="58" t="s">
        <v>698</v>
      </c>
      <c r="S441" s="58" t="s">
        <v>726</v>
      </c>
      <c r="T441" s="58" t="s">
        <v>712</v>
      </c>
      <c r="U441" s="58" t="s">
        <v>700</v>
      </c>
      <c r="V441" s="58"/>
    </row>
    <row r="442" spans="1:22" x14ac:dyDescent="0.25">
      <c r="A442" s="43" t="s">
        <v>1993</v>
      </c>
      <c r="B442" s="43" t="str">
        <f>LEFT(GAAP02F[[#This Row],[Fund]],4)</f>
        <v>0558</v>
      </c>
      <c r="C442" s="58" t="s">
        <v>1994</v>
      </c>
      <c r="D442" s="58" t="s">
        <v>113</v>
      </c>
      <c r="E442" s="58" t="s">
        <v>681</v>
      </c>
      <c r="F442" s="58" t="s">
        <v>688</v>
      </c>
      <c r="G442" s="58" t="s">
        <v>681</v>
      </c>
      <c r="H442" s="58" t="s">
        <v>709</v>
      </c>
      <c r="I442" s="58" t="s">
        <v>683</v>
      </c>
      <c r="J442" s="58" t="s">
        <v>683</v>
      </c>
      <c r="K442" s="58" t="s">
        <v>691</v>
      </c>
      <c r="L442" s="58" t="s">
        <v>725</v>
      </c>
      <c r="M442" s="58" t="s">
        <v>718</v>
      </c>
      <c r="N442" s="58" t="s">
        <v>1995</v>
      </c>
      <c r="O442" s="58" t="s">
        <v>1663</v>
      </c>
      <c r="P442" s="58"/>
      <c r="Q442" s="58"/>
      <c r="R442" s="58" t="s">
        <v>698</v>
      </c>
      <c r="S442" s="58" t="s">
        <v>726</v>
      </c>
      <c r="T442" s="58" t="s">
        <v>712</v>
      </c>
      <c r="U442" s="58" t="s">
        <v>700</v>
      </c>
      <c r="V442" s="58"/>
    </row>
    <row r="443" spans="1:22" x14ac:dyDescent="0.25">
      <c r="A443" s="43" t="s">
        <v>1996</v>
      </c>
      <c r="B443" s="43" t="str">
        <f>LEFT(GAAP02F[[#This Row],[Fund]],4)</f>
        <v>0559</v>
      </c>
      <c r="C443" s="58" t="s">
        <v>1997</v>
      </c>
      <c r="D443" s="58" t="s">
        <v>747</v>
      </c>
      <c r="E443" s="58" t="s">
        <v>689</v>
      </c>
      <c r="F443" s="58" t="s">
        <v>850</v>
      </c>
      <c r="G443" s="58" t="s">
        <v>689</v>
      </c>
      <c r="H443" s="58" t="s">
        <v>788</v>
      </c>
      <c r="I443" s="58" t="s">
        <v>683</v>
      </c>
      <c r="J443" s="58" t="s">
        <v>683</v>
      </c>
      <c r="K443" s="58" t="s">
        <v>851</v>
      </c>
      <c r="L443" s="58" t="s">
        <v>852</v>
      </c>
      <c r="M443" s="58" t="s">
        <v>853</v>
      </c>
      <c r="N443" s="58" t="s">
        <v>1892</v>
      </c>
      <c r="O443" s="58" t="s">
        <v>678</v>
      </c>
      <c r="P443" s="58" t="s">
        <v>679</v>
      </c>
      <c r="Q443" s="58" t="s">
        <v>750</v>
      </c>
      <c r="R443" s="58" t="s">
        <v>698</v>
      </c>
      <c r="S443" s="58" t="s">
        <v>1959</v>
      </c>
      <c r="T443" s="58" t="s">
        <v>712</v>
      </c>
      <c r="U443" s="58" t="s">
        <v>629</v>
      </c>
      <c r="V443" s="58"/>
    </row>
    <row r="444" spans="1:22" x14ac:dyDescent="0.25">
      <c r="A444" s="43" t="s">
        <v>1998</v>
      </c>
      <c r="B444" s="43" t="str">
        <f>LEFT(GAAP02F[[#This Row],[Fund]],4)</f>
        <v>0560</v>
      </c>
      <c r="C444" s="58" t="s">
        <v>1999</v>
      </c>
      <c r="D444" s="58" t="s">
        <v>747</v>
      </c>
      <c r="E444" s="58" t="s">
        <v>689</v>
      </c>
      <c r="F444" s="58" t="s">
        <v>850</v>
      </c>
      <c r="G444" s="58" t="s">
        <v>689</v>
      </c>
      <c r="H444" s="58" t="s">
        <v>788</v>
      </c>
      <c r="I444" s="58" t="s">
        <v>683</v>
      </c>
      <c r="J444" s="58" t="s">
        <v>683</v>
      </c>
      <c r="K444" s="58" t="s">
        <v>851</v>
      </c>
      <c r="L444" s="58" t="s">
        <v>852</v>
      </c>
      <c r="M444" s="58" t="s">
        <v>853</v>
      </c>
      <c r="N444" s="58" t="s">
        <v>1892</v>
      </c>
      <c r="O444" s="58" t="s">
        <v>678</v>
      </c>
      <c r="P444" s="58" t="s">
        <v>679</v>
      </c>
      <c r="Q444" s="58" t="s">
        <v>750</v>
      </c>
      <c r="R444" s="58" t="s">
        <v>698</v>
      </c>
      <c r="S444" s="58" t="s">
        <v>1959</v>
      </c>
      <c r="T444" s="58" t="s">
        <v>712</v>
      </c>
      <c r="U444" s="58" t="s">
        <v>629</v>
      </c>
      <c r="V444" s="58"/>
    </row>
    <row r="445" spans="1:22" x14ac:dyDescent="0.25">
      <c r="A445" s="43" t="s">
        <v>2000</v>
      </c>
      <c r="B445" s="43" t="str">
        <f>LEFT(GAAP02F[[#This Row],[Fund]],4)</f>
        <v>0561</v>
      </c>
      <c r="C445" s="58" t="s">
        <v>2001</v>
      </c>
      <c r="D445" s="58" t="s">
        <v>747</v>
      </c>
      <c r="E445" s="58" t="s">
        <v>681</v>
      </c>
      <c r="F445" s="58" t="s">
        <v>709</v>
      </c>
      <c r="G445" s="58" t="s">
        <v>689</v>
      </c>
      <c r="H445" s="58" t="s">
        <v>1384</v>
      </c>
      <c r="I445" s="58" t="s">
        <v>683</v>
      </c>
      <c r="J445" s="58" t="s">
        <v>683</v>
      </c>
      <c r="K445" s="58" t="s">
        <v>826</v>
      </c>
      <c r="L445" s="58" t="s">
        <v>1935</v>
      </c>
      <c r="M445" s="58" t="s">
        <v>683</v>
      </c>
      <c r="N445" s="58" t="s">
        <v>683</v>
      </c>
      <c r="O445" s="58" t="s">
        <v>1939</v>
      </c>
      <c r="P445" s="58" t="s">
        <v>145</v>
      </c>
      <c r="Q445" s="58" t="s">
        <v>750</v>
      </c>
      <c r="R445" s="58" t="s">
        <v>698</v>
      </c>
      <c r="S445" s="58" t="s">
        <v>711</v>
      </c>
      <c r="T445" s="58" t="s">
        <v>731</v>
      </c>
      <c r="U445" s="58" t="s">
        <v>679</v>
      </c>
      <c r="V445" s="58"/>
    </row>
    <row r="446" spans="1:22" x14ac:dyDescent="0.25">
      <c r="A446" s="43" t="s">
        <v>2002</v>
      </c>
      <c r="B446" s="43" t="str">
        <f>LEFT(GAAP02F[[#This Row],[Fund]],4)</f>
        <v>0562</v>
      </c>
      <c r="C446" s="58" t="s">
        <v>2003</v>
      </c>
      <c r="D446" s="58" t="s">
        <v>747</v>
      </c>
      <c r="E446" s="58" t="s">
        <v>689</v>
      </c>
      <c r="F446" s="58" t="s">
        <v>850</v>
      </c>
      <c r="G446" s="58" t="s">
        <v>681</v>
      </c>
      <c r="H446" s="58" t="s">
        <v>1384</v>
      </c>
      <c r="I446" s="58" t="s">
        <v>683</v>
      </c>
      <c r="J446" s="58" t="s">
        <v>683</v>
      </c>
      <c r="K446" s="58" t="s">
        <v>851</v>
      </c>
      <c r="L446" s="58" t="s">
        <v>2003</v>
      </c>
      <c r="M446" s="58" t="s">
        <v>2004</v>
      </c>
      <c r="N446" s="58" t="s">
        <v>792</v>
      </c>
      <c r="O446" s="58" t="s">
        <v>678</v>
      </c>
      <c r="P446" s="58" t="s">
        <v>145</v>
      </c>
      <c r="Q446" s="58" t="s">
        <v>750</v>
      </c>
      <c r="R446" s="58" t="s">
        <v>698</v>
      </c>
      <c r="S446" s="58" t="s">
        <v>2005</v>
      </c>
      <c r="T446" s="58" t="s">
        <v>731</v>
      </c>
      <c r="U446" s="58" t="s">
        <v>629</v>
      </c>
      <c r="V446" s="58"/>
    </row>
    <row r="447" spans="1:22" x14ac:dyDescent="0.25">
      <c r="A447" s="43" t="s">
        <v>2006</v>
      </c>
      <c r="B447" s="43" t="str">
        <f>LEFT(GAAP02F[[#This Row],[Fund]],4)</f>
        <v>0563</v>
      </c>
      <c r="C447" s="58" t="s">
        <v>2007</v>
      </c>
      <c r="D447" s="58" t="s">
        <v>747</v>
      </c>
      <c r="E447" s="58" t="s">
        <v>992</v>
      </c>
      <c r="F447" s="58" t="s">
        <v>1595</v>
      </c>
      <c r="G447" s="58" t="s">
        <v>689</v>
      </c>
      <c r="H447" s="58" t="s">
        <v>682</v>
      </c>
      <c r="I447" s="58" t="s">
        <v>683</v>
      </c>
      <c r="J447" s="58" t="s">
        <v>683</v>
      </c>
      <c r="K447" s="58" t="s">
        <v>2008</v>
      </c>
      <c r="L447" s="58" t="s">
        <v>2009</v>
      </c>
      <c r="M447" s="58" t="s">
        <v>749</v>
      </c>
      <c r="N447" s="58" t="s">
        <v>683</v>
      </c>
      <c r="O447" s="58" t="s">
        <v>678</v>
      </c>
      <c r="P447" s="58" t="s">
        <v>145</v>
      </c>
      <c r="Q447" s="58"/>
      <c r="R447" s="58" t="s">
        <v>698</v>
      </c>
      <c r="S447" s="58" t="s">
        <v>2010</v>
      </c>
      <c r="T447" s="58" t="s">
        <v>678</v>
      </c>
      <c r="U447" s="58" t="s">
        <v>679</v>
      </c>
      <c r="V447" s="58"/>
    </row>
    <row r="448" spans="1:22" x14ac:dyDescent="0.25">
      <c r="A448" s="43" t="s">
        <v>2011</v>
      </c>
      <c r="B448" s="43" t="str">
        <f>LEFT(GAAP02F[[#This Row],[Fund]],4)</f>
        <v>0564</v>
      </c>
      <c r="C448" s="58" t="s">
        <v>2012</v>
      </c>
      <c r="D448" s="58" t="s">
        <v>747</v>
      </c>
      <c r="E448" s="58" t="s">
        <v>689</v>
      </c>
      <c r="F448" s="58" t="s">
        <v>850</v>
      </c>
      <c r="G448" s="58" t="s">
        <v>689</v>
      </c>
      <c r="H448" s="58" t="s">
        <v>788</v>
      </c>
      <c r="I448" s="58" t="s">
        <v>683</v>
      </c>
      <c r="J448" s="58" t="s">
        <v>683</v>
      </c>
      <c r="K448" s="58" t="s">
        <v>851</v>
      </c>
      <c r="L448" s="58" t="s">
        <v>852</v>
      </c>
      <c r="M448" s="58" t="s">
        <v>683</v>
      </c>
      <c r="N448" s="58" t="s">
        <v>683</v>
      </c>
      <c r="O448" s="58" t="s">
        <v>678</v>
      </c>
      <c r="P448" s="58" t="s">
        <v>145</v>
      </c>
      <c r="Q448" s="58" t="s">
        <v>750</v>
      </c>
      <c r="R448" s="58" t="s">
        <v>698</v>
      </c>
      <c r="S448" s="58" t="s">
        <v>1959</v>
      </c>
      <c r="T448" s="58" t="s">
        <v>712</v>
      </c>
      <c r="U448" s="58" t="s">
        <v>679</v>
      </c>
      <c r="V448" s="58"/>
    </row>
    <row r="449" spans="1:22" x14ac:dyDescent="0.25">
      <c r="A449" s="43" t="s">
        <v>2013</v>
      </c>
      <c r="B449" s="43" t="str">
        <f>LEFT(GAAP02F[[#This Row],[Fund]],4)</f>
        <v>0565</v>
      </c>
      <c r="C449" s="58" t="s">
        <v>48</v>
      </c>
      <c r="D449" s="58" t="s">
        <v>747</v>
      </c>
      <c r="E449" s="58" t="s">
        <v>681</v>
      </c>
      <c r="F449" s="58" t="s">
        <v>688</v>
      </c>
      <c r="G449" s="58" t="s">
        <v>689</v>
      </c>
      <c r="H449" s="58" t="s">
        <v>965</v>
      </c>
      <c r="I449" s="58" t="s">
        <v>683</v>
      </c>
      <c r="J449" s="58" t="s">
        <v>683</v>
      </c>
      <c r="K449" s="58" t="s">
        <v>691</v>
      </c>
      <c r="L449" s="58" t="s">
        <v>966</v>
      </c>
      <c r="M449" s="58" t="s">
        <v>749</v>
      </c>
      <c r="N449" s="58" t="s">
        <v>683</v>
      </c>
      <c r="O449" s="58" t="s">
        <v>678</v>
      </c>
      <c r="P449" s="58" t="s">
        <v>679</v>
      </c>
      <c r="Q449" s="58" t="s">
        <v>750</v>
      </c>
      <c r="R449" s="58" t="s">
        <v>698</v>
      </c>
      <c r="S449" s="58" t="s">
        <v>711</v>
      </c>
      <c r="T449" s="58" t="s">
        <v>712</v>
      </c>
      <c r="U449" s="58" t="s">
        <v>679</v>
      </c>
      <c r="V449" s="58"/>
    </row>
    <row r="450" spans="1:22" x14ac:dyDescent="0.25">
      <c r="A450" s="43" t="s">
        <v>2014</v>
      </c>
      <c r="B450" s="43" t="str">
        <f>LEFT(GAAP02F[[#This Row],[Fund]],4)</f>
        <v>0566</v>
      </c>
      <c r="C450" s="58" t="s">
        <v>2015</v>
      </c>
      <c r="D450" s="58" t="s">
        <v>113</v>
      </c>
      <c r="E450" s="58" t="s">
        <v>681</v>
      </c>
      <c r="F450" s="58" t="s">
        <v>688</v>
      </c>
      <c r="G450" s="58" t="s">
        <v>689</v>
      </c>
      <c r="H450" s="58" t="s">
        <v>690</v>
      </c>
      <c r="I450" s="58" t="s">
        <v>683</v>
      </c>
      <c r="J450" s="58" t="s">
        <v>683</v>
      </c>
      <c r="K450" s="58" t="s">
        <v>691</v>
      </c>
      <c r="L450" s="58" t="s">
        <v>2016</v>
      </c>
      <c r="M450" s="58" t="s">
        <v>718</v>
      </c>
      <c r="N450" s="58" t="s">
        <v>2017</v>
      </c>
      <c r="O450" s="58" t="s">
        <v>1663</v>
      </c>
      <c r="P450" s="58"/>
      <c r="Q450" s="58"/>
      <c r="R450" s="58" t="s">
        <v>698</v>
      </c>
      <c r="S450" s="58" t="s">
        <v>730</v>
      </c>
      <c r="T450" s="58" t="s">
        <v>731</v>
      </c>
      <c r="U450" s="58" t="s">
        <v>700</v>
      </c>
      <c r="V450" s="58"/>
    </row>
    <row r="451" spans="1:22" x14ac:dyDescent="0.25">
      <c r="A451" s="43" t="s">
        <v>2018</v>
      </c>
      <c r="B451" s="43" t="str">
        <f>LEFT(GAAP02F[[#This Row],[Fund]],4)</f>
        <v>0567</v>
      </c>
      <c r="C451" s="58" t="s">
        <v>2019</v>
      </c>
      <c r="D451" s="58" t="s">
        <v>113</v>
      </c>
      <c r="E451" s="58" t="s">
        <v>681</v>
      </c>
      <c r="F451" s="58" t="s">
        <v>688</v>
      </c>
      <c r="G451" s="58" t="s">
        <v>689</v>
      </c>
      <c r="H451" s="58" t="s">
        <v>776</v>
      </c>
      <c r="I451" s="58" t="s">
        <v>683</v>
      </c>
      <c r="J451" s="58" t="s">
        <v>683</v>
      </c>
      <c r="K451" s="58" t="s">
        <v>691</v>
      </c>
      <c r="L451" s="58" t="s">
        <v>777</v>
      </c>
      <c r="M451" s="58" t="s">
        <v>718</v>
      </c>
      <c r="N451" s="58" t="s">
        <v>1376</v>
      </c>
      <c r="O451" s="58" t="s">
        <v>1663</v>
      </c>
      <c r="P451" s="58"/>
      <c r="Q451" s="58"/>
      <c r="R451" s="58" t="s">
        <v>698</v>
      </c>
      <c r="S451" s="58" t="s">
        <v>779</v>
      </c>
      <c r="T451" s="58" t="s">
        <v>731</v>
      </c>
      <c r="U451" s="58" t="s">
        <v>700</v>
      </c>
      <c r="V451" s="58"/>
    </row>
    <row r="452" spans="1:22" x14ac:dyDescent="0.25">
      <c r="A452" s="43" t="s">
        <v>2020</v>
      </c>
      <c r="B452" s="43" t="str">
        <f>LEFT(GAAP02F[[#This Row],[Fund]],4)</f>
        <v>0568</v>
      </c>
      <c r="C452" s="58" t="s">
        <v>2021</v>
      </c>
      <c r="D452" s="58" t="s">
        <v>747</v>
      </c>
      <c r="E452" s="58" t="s">
        <v>689</v>
      </c>
      <c r="F452" s="58" t="s">
        <v>850</v>
      </c>
      <c r="G452" s="58" t="s">
        <v>689</v>
      </c>
      <c r="H452" s="58" t="s">
        <v>788</v>
      </c>
      <c r="I452" s="58" t="s">
        <v>683</v>
      </c>
      <c r="J452" s="58" t="s">
        <v>683</v>
      </c>
      <c r="K452" s="58" t="s">
        <v>851</v>
      </c>
      <c r="L452" s="58" t="s">
        <v>852</v>
      </c>
      <c r="M452" s="58" t="s">
        <v>1944</v>
      </c>
      <c r="N452" s="58" t="s">
        <v>792</v>
      </c>
      <c r="O452" s="58" t="s">
        <v>678</v>
      </c>
      <c r="P452" s="58" t="s">
        <v>679</v>
      </c>
      <c r="Q452" s="58" t="s">
        <v>750</v>
      </c>
      <c r="R452" s="58" t="s">
        <v>629</v>
      </c>
      <c r="S452" s="58" t="s">
        <v>744</v>
      </c>
      <c r="T452" s="58" t="s">
        <v>678</v>
      </c>
      <c r="U452" s="58" t="s">
        <v>679</v>
      </c>
      <c r="V452" s="58"/>
    </row>
    <row r="453" spans="1:22" x14ac:dyDescent="0.25">
      <c r="A453" s="43" t="s">
        <v>2022</v>
      </c>
      <c r="B453" s="43" t="str">
        <f>LEFT(GAAP02F[[#This Row],[Fund]],4)</f>
        <v>0569</v>
      </c>
      <c r="C453" s="58" t="s">
        <v>2023</v>
      </c>
      <c r="D453" s="58" t="s">
        <v>113</v>
      </c>
      <c r="E453" s="58" t="s">
        <v>681</v>
      </c>
      <c r="F453" s="58" t="s">
        <v>688</v>
      </c>
      <c r="G453" s="58" t="s">
        <v>689</v>
      </c>
      <c r="H453" s="58" t="s">
        <v>776</v>
      </c>
      <c r="I453" s="58" t="s">
        <v>683</v>
      </c>
      <c r="J453" s="58" t="s">
        <v>683</v>
      </c>
      <c r="K453" s="58" t="s">
        <v>691</v>
      </c>
      <c r="L453" s="58" t="s">
        <v>777</v>
      </c>
      <c r="M453" s="58" t="s">
        <v>718</v>
      </c>
      <c r="N453" s="58" t="s">
        <v>1376</v>
      </c>
      <c r="O453" s="58" t="s">
        <v>1663</v>
      </c>
      <c r="P453" s="58"/>
      <c r="Q453" s="58"/>
      <c r="R453" s="58" t="s">
        <v>698</v>
      </c>
      <c r="S453" s="58" t="s">
        <v>779</v>
      </c>
      <c r="T453" s="58" t="s">
        <v>731</v>
      </c>
      <c r="U453" s="58" t="s">
        <v>700</v>
      </c>
      <c r="V453" s="58"/>
    </row>
    <row r="454" spans="1:22" x14ac:dyDescent="0.25">
      <c r="A454" s="43" t="s">
        <v>2024</v>
      </c>
      <c r="B454" s="43" t="str">
        <f>LEFT(GAAP02F[[#This Row],[Fund]],4)</f>
        <v>0571</v>
      </c>
      <c r="C454" s="58" t="s">
        <v>2025</v>
      </c>
      <c r="D454" s="58" t="s">
        <v>747</v>
      </c>
      <c r="E454" s="58" t="s">
        <v>681</v>
      </c>
      <c r="F454" s="58" t="s">
        <v>688</v>
      </c>
      <c r="G454" s="58" t="s">
        <v>689</v>
      </c>
      <c r="H454" s="58" t="s">
        <v>690</v>
      </c>
      <c r="I454" s="58" t="s">
        <v>683</v>
      </c>
      <c r="J454" s="58" t="s">
        <v>683</v>
      </c>
      <c r="K454" s="58" t="s">
        <v>691</v>
      </c>
      <c r="L454" s="58" t="s">
        <v>748</v>
      </c>
      <c r="M454" s="58" t="s">
        <v>2026</v>
      </c>
      <c r="N454" s="58" t="s">
        <v>683</v>
      </c>
      <c r="O454" s="58" t="s">
        <v>678</v>
      </c>
      <c r="P454" s="58" t="s">
        <v>679</v>
      </c>
      <c r="Q454" s="58" t="s">
        <v>750</v>
      </c>
      <c r="R454" s="58" t="s">
        <v>693</v>
      </c>
      <c r="S454" s="58" t="s">
        <v>2027</v>
      </c>
      <c r="T454" s="58" t="s">
        <v>773</v>
      </c>
      <c r="U454" s="58" t="s">
        <v>679</v>
      </c>
      <c r="V454" s="58"/>
    </row>
    <row r="455" spans="1:22" x14ac:dyDescent="0.25">
      <c r="A455" s="43" t="s">
        <v>2028</v>
      </c>
      <c r="B455" s="43" t="str">
        <f>LEFT(GAAP02F[[#This Row],[Fund]],4)</f>
        <v>0572</v>
      </c>
      <c r="C455" s="58" t="s">
        <v>2029</v>
      </c>
      <c r="D455" s="58" t="s">
        <v>747</v>
      </c>
      <c r="E455" s="58" t="s">
        <v>681</v>
      </c>
      <c r="F455" s="58" t="s">
        <v>688</v>
      </c>
      <c r="G455" s="58" t="s">
        <v>681</v>
      </c>
      <c r="H455" s="58" t="s">
        <v>709</v>
      </c>
      <c r="I455" s="58" t="s">
        <v>683</v>
      </c>
      <c r="J455" s="58" t="s">
        <v>683</v>
      </c>
      <c r="K455" s="58" t="s">
        <v>691</v>
      </c>
      <c r="L455" s="58" t="s">
        <v>725</v>
      </c>
      <c r="M455" s="58" t="s">
        <v>749</v>
      </c>
      <c r="N455" s="58" t="s">
        <v>683</v>
      </c>
      <c r="O455" s="58" t="s">
        <v>678</v>
      </c>
      <c r="P455" s="58" t="s">
        <v>679</v>
      </c>
      <c r="Q455" s="58" t="s">
        <v>750</v>
      </c>
      <c r="R455" s="58" t="s">
        <v>693</v>
      </c>
      <c r="S455" s="58" t="s">
        <v>726</v>
      </c>
      <c r="T455" s="58" t="s">
        <v>739</v>
      </c>
      <c r="U455" s="58" t="s">
        <v>679</v>
      </c>
      <c r="V455" s="58"/>
    </row>
    <row r="456" spans="1:22" x14ac:dyDescent="0.25">
      <c r="A456" s="43" t="s">
        <v>2030</v>
      </c>
      <c r="B456" s="43" t="str">
        <f>LEFT(GAAP02F[[#This Row],[Fund]],4)</f>
        <v>0573</v>
      </c>
      <c r="C456" s="58" t="s">
        <v>2031</v>
      </c>
      <c r="D456" s="58" t="s">
        <v>747</v>
      </c>
      <c r="E456" s="58" t="s">
        <v>689</v>
      </c>
      <c r="F456" s="58" t="s">
        <v>850</v>
      </c>
      <c r="G456" s="58" t="s">
        <v>681</v>
      </c>
      <c r="H456" s="58" t="s">
        <v>1887</v>
      </c>
      <c r="I456" s="58" t="s">
        <v>683</v>
      </c>
      <c r="J456" s="58" t="s">
        <v>683</v>
      </c>
      <c r="K456" s="58" t="s">
        <v>851</v>
      </c>
      <c r="L456" s="58" t="s">
        <v>1888</v>
      </c>
      <c r="M456" s="58" t="s">
        <v>791</v>
      </c>
      <c r="N456" s="58" t="s">
        <v>792</v>
      </c>
      <c r="O456" s="58" t="s">
        <v>678</v>
      </c>
      <c r="P456" s="58" t="s">
        <v>145</v>
      </c>
      <c r="Q456" s="58" t="s">
        <v>750</v>
      </c>
      <c r="R456" s="58" t="s">
        <v>629</v>
      </c>
      <c r="S456" s="58" t="s">
        <v>1889</v>
      </c>
      <c r="T456" s="58" t="s">
        <v>678</v>
      </c>
      <c r="U456" s="58" t="s">
        <v>679</v>
      </c>
      <c r="V456" s="58"/>
    </row>
    <row r="457" spans="1:22" x14ac:dyDescent="0.25">
      <c r="A457" s="43" t="s">
        <v>2032</v>
      </c>
      <c r="B457" s="43" t="str">
        <f>LEFT(GAAP02F[[#This Row],[Fund]],4)</f>
        <v>0574</v>
      </c>
      <c r="C457" s="58" t="s">
        <v>2033</v>
      </c>
      <c r="D457" s="58" t="s">
        <v>708</v>
      </c>
      <c r="E457" s="58" t="s">
        <v>681</v>
      </c>
      <c r="F457" s="58" t="s">
        <v>709</v>
      </c>
      <c r="G457" s="58" t="s">
        <v>689</v>
      </c>
      <c r="H457" s="58" t="s">
        <v>850</v>
      </c>
      <c r="I457" s="58" t="s">
        <v>683</v>
      </c>
      <c r="J457" s="58" t="s">
        <v>683</v>
      </c>
      <c r="K457" s="58" t="s">
        <v>826</v>
      </c>
      <c r="L457" s="58" t="s">
        <v>1076</v>
      </c>
      <c r="M457" s="58" t="s">
        <v>683</v>
      </c>
      <c r="N457" s="58"/>
      <c r="O457" s="58"/>
      <c r="P457" s="58"/>
      <c r="Q457" s="58"/>
      <c r="R457" s="58" t="s">
        <v>698</v>
      </c>
      <c r="S457" s="58" t="s">
        <v>711</v>
      </c>
      <c r="T457" s="58" t="s">
        <v>1052</v>
      </c>
      <c r="U457" s="58" t="s">
        <v>679</v>
      </c>
      <c r="V457" s="58"/>
    </row>
    <row r="458" spans="1:22" x14ac:dyDescent="0.25">
      <c r="A458" s="43" t="s">
        <v>2034</v>
      </c>
      <c r="B458" s="43" t="str">
        <f>LEFT(GAAP02F[[#This Row],[Fund]],4)</f>
        <v>0575</v>
      </c>
      <c r="C458" s="58" t="s">
        <v>2035</v>
      </c>
      <c r="D458" s="58" t="s">
        <v>747</v>
      </c>
      <c r="E458" s="58" t="s">
        <v>689</v>
      </c>
      <c r="F458" s="58" t="s">
        <v>850</v>
      </c>
      <c r="G458" s="58" t="s">
        <v>681</v>
      </c>
      <c r="H458" s="58" t="s">
        <v>1887</v>
      </c>
      <c r="I458" s="58" t="s">
        <v>683</v>
      </c>
      <c r="J458" s="58" t="s">
        <v>683</v>
      </c>
      <c r="K458" s="58" t="s">
        <v>851</v>
      </c>
      <c r="L458" s="58" t="s">
        <v>1888</v>
      </c>
      <c r="M458" s="58" t="s">
        <v>791</v>
      </c>
      <c r="N458" s="58" t="s">
        <v>792</v>
      </c>
      <c r="O458" s="58" t="s">
        <v>678</v>
      </c>
      <c r="P458" s="58" t="s">
        <v>145</v>
      </c>
      <c r="Q458" s="58" t="s">
        <v>750</v>
      </c>
      <c r="R458" s="58" t="s">
        <v>629</v>
      </c>
      <c r="S458" s="58" t="s">
        <v>711</v>
      </c>
      <c r="T458" s="58" t="s">
        <v>678</v>
      </c>
      <c r="U458" s="58" t="s">
        <v>679</v>
      </c>
      <c r="V458" s="58"/>
    </row>
    <row r="459" spans="1:22" x14ac:dyDescent="0.25">
      <c r="A459" s="43" t="s">
        <v>2036</v>
      </c>
      <c r="B459" s="43" t="str">
        <f>LEFT(GAAP02F[[#This Row],[Fund]],4)</f>
        <v>0576</v>
      </c>
      <c r="C459" s="58" t="s">
        <v>2037</v>
      </c>
      <c r="D459" s="58" t="s">
        <v>747</v>
      </c>
      <c r="E459" s="58" t="s">
        <v>689</v>
      </c>
      <c r="F459" s="58" t="s">
        <v>850</v>
      </c>
      <c r="G459" s="58" t="s">
        <v>681</v>
      </c>
      <c r="H459" s="58" t="s">
        <v>1887</v>
      </c>
      <c r="I459" s="58" t="s">
        <v>683</v>
      </c>
      <c r="J459" s="58" t="s">
        <v>683</v>
      </c>
      <c r="K459" s="58" t="s">
        <v>851</v>
      </c>
      <c r="L459" s="58" t="s">
        <v>1888</v>
      </c>
      <c r="M459" s="58" t="s">
        <v>791</v>
      </c>
      <c r="N459" s="58" t="s">
        <v>792</v>
      </c>
      <c r="O459" s="58" t="s">
        <v>678</v>
      </c>
      <c r="P459" s="58" t="s">
        <v>145</v>
      </c>
      <c r="Q459" s="58" t="s">
        <v>750</v>
      </c>
      <c r="R459" s="58" t="s">
        <v>629</v>
      </c>
      <c r="S459" s="58" t="s">
        <v>711</v>
      </c>
      <c r="T459" s="58" t="s">
        <v>678</v>
      </c>
      <c r="U459" s="58" t="s">
        <v>679</v>
      </c>
      <c r="V459" s="58"/>
    </row>
    <row r="460" spans="1:22" x14ac:dyDescent="0.25">
      <c r="A460" s="43" t="s">
        <v>2038</v>
      </c>
      <c r="B460" s="43" t="str">
        <f>LEFT(GAAP02F[[#This Row],[Fund]],4)</f>
        <v>0577</v>
      </c>
      <c r="C460" s="58" t="s">
        <v>2039</v>
      </c>
      <c r="D460" s="58" t="s">
        <v>113</v>
      </c>
      <c r="E460" s="58" t="s">
        <v>681</v>
      </c>
      <c r="F460" s="58" t="s">
        <v>688</v>
      </c>
      <c r="G460" s="58" t="s">
        <v>681</v>
      </c>
      <c r="H460" s="58" t="s">
        <v>709</v>
      </c>
      <c r="I460" s="58" t="s">
        <v>683</v>
      </c>
      <c r="J460" s="58" t="s">
        <v>683</v>
      </c>
      <c r="K460" s="58" t="s">
        <v>691</v>
      </c>
      <c r="L460" s="58" t="s">
        <v>725</v>
      </c>
      <c r="M460" s="58" t="s">
        <v>718</v>
      </c>
      <c r="N460" s="58" t="s">
        <v>2040</v>
      </c>
      <c r="O460" s="58" t="s">
        <v>1663</v>
      </c>
      <c r="P460" s="58"/>
      <c r="Q460" s="58"/>
      <c r="R460" s="58" t="s">
        <v>693</v>
      </c>
      <c r="S460" s="58" t="s">
        <v>726</v>
      </c>
      <c r="T460" s="58" t="s">
        <v>739</v>
      </c>
      <c r="U460" s="58" t="s">
        <v>679</v>
      </c>
      <c r="V460" s="58"/>
    </row>
    <row r="461" spans="1:22" x14ac:dyDescent="0.25">
      <c r="A461" s="43" t="s">
        <v>2041</v>
      </c>
      <c r="B461" s="43" t="str">
        <f>LEFT(GAAP02F[[#This Row],[Fund]],4)</f>
        <v>0578</v>
      </c>
      <c r="C461" s="58" t="s">
        <v>2042</v>
      </c>
      <c r="D461" s="58" t="s">
        <v>747</v>
      </c>
      <c r="E461" s="58" t="s">
        <v>689</v>
      </c>
      <c r="F461" s="58" t="s">
        <v>850</v>
      </c>
      <c r="G461" s="58" t="s">
        <v>681</v>
      </c>
      <c r="H461" s="58" t="s">
        <v>1887</v>
      </c>
      <c r="I461" s="58" t="s">
        <v>683</v>
      </c>
      <c r="J461" s="58" t="s">
        <v>683</v>
      </c>
      <c r="K461" s="58" t="s">
        <v>851</v>
      </c>
      <c r="L461" s="58" t="s">
        <v>1888</v>
      </c>
      <c r="M461" s="58" t="s">
        <v>791</v>
      </c>
      <c r="N461" s="58" t="s">
        <v>792</v>
      </c>
      <c r="O461" s="58" t="s">
        <v>678</v>
      </c>
      <c r="P461" s="58" t="s">
        <v>145</v>
      </c>
      <c r="Q461" s="58" t="s">
        <v>750</v>
      </c>
      <c r="R461" s="58" t="s">
        <v>629</v>
      </c>
      <c r="S461" s="58" t="s">
        <v>711</v>
      </c>
      <c r="T461" s="58" t="s">
        <v>678</v>
      </c>
      <c r="U461" s="58" t="s">
        <v>679</v>
      </c>
      <c r="V461" s="58"/>
    </row>
    <row r="462" spans="1:22" x14ac:dyDescent="0.25">
      <c r="A462" s="43" t="s">
        <v>2043</v>
      </c>
      <c r="B462" s="43" t="str">
        <f>LEFT(GAAP02F[[#This Row],[Fund]],4)</f>
        <v>0579</v>
      </c>
      <c r="C462" s="58" t="s">
        <v>2044</v>
      </c>
      <c r="D462" s="58" t="s">
        <v>747</v>
      </c>
      <c r="E462" s="58" t="s">
        <v>681</v>
      </c>
      <c r="F462" s="58" t="s">
        <v>688</v>
      </c>
      <c r="G462" s="58" t="s">
        <v>681</v>
      </c>
      <c r="H462" s="58" t="s">
        <v>682</v>
      </c>
      <c r="I462" s="58" t="s">
        <v>683</v>
      </c>
      <c r="J462" s="58" t="s">
        <v>683</v>
      </c>
      <c r="K462" s="58" t="s">
        <v>691</v>
      </c>
      <c r="L462" s="58" t="s">
        <v>1690</v>
      </c>
      <c r="M462" s="58" t="s">
        <v>749</v>
      </c>
      <c r="N462" s="58" t="s">
        <v>683</v>
      </c>
      <c r="O462" s="58" t="s">
        <v>678</v>
      </c>
      <c r="P462" s="58" t="s">
        <v>679</v>
      </c>
      <c r="Q462" s="58" t="s">
        <v>750</v>
      </c>
      <c r="R462" s="58" t="s">
        <v>698</v>
      </c>
      <c r="S462" s="58" t="s">
        <v>1692</v>
      </c>
      <c r="T462" s="58" t="s">
        <v>678</v>
      </c>
      <c r="U462" s="58" t="s">
        <v>679</v>
      </c>
      <c r="V462" s="58"/>
    </row>
    <row r="463" spans="1:22" x14ac:dyDescent="0.25">
      <c r="A463" s="43" t="s">
        <v>2045</v>
      </c>
      <c r="B463" s="43" t="str">
        <f>LEFT(GAAP02F[[#This Row],[Fund]],4)</f>
        <v>0580</v>
      </c>
      <c r="C463" s="58" t="s">
        <v>2046</v>
      </c>
      <c r="D463" s="58" t="s">
        <v>747</v>
      </c>
      <c r="E463" s="58" t="s">
        <v>689</v>
      </c>
      <c r="F463" s="58" t="s">
        <v>850</v>
      </c>
      <c r="G463" s="58" t="s">
        <v>681</v>
      </c>
      <c r="H463" s="58" t="s">
        <v>1887</v>
      </c>
      <c r="I463" s="58" t="s">
        <v>683</v>
      </c>
      <c r="J463" s="58" t="s">
        <v>683</v>
      </c>
      <c r="K463" s="58" t="s">
        <v>851</v>
      </c>
      <c r="L463" s="58" t="s">
        <v>1888</v>
      </c>
      <c r="M463" s="58" t="s">
        <v>791</v>
      </c>
      <c r="N463" s="58" t="s">
        <v>792</v>
      </c>
      <c r="O463" s="58" t="s">
        <v>678</v>
      </c>
      <c r="P463" s="58" t="s">
        <v>145</v>
      </c>
      <c r="Q463" s="58" t="s">
        <v>750</v>
      </c>
      <c r="R463" s="58" t="s">
        <v>629</v>
      </c>
      <c r="S463" s="58" t="s">
        <v>711</v>
      </c>
      <c r="T463" s="58" t="s">
        <v>678</v>
      </c>
      <c r="U463" s="58" t="s">
        <v>679</v>
      </c>
      <c r="V463" s="58"/>
    </row>
    <row r="464" spans="1:22" x14ac:dyDescent="0.25">
      <c r="A464" s="43" t="s">
        <v>2047</v>
      </c>
      <c r="B464" s="43" t="str">
        <f>LEFT(GAAP02F[[#This Row],[Fund]],4)</f>
        <v>0581</v>
      </c>
      <c r="C464" s="58" t="s">
        <v>2048</v>
      </c>
      <c r="D464" s="58" t="s">
        <v>747</v>
      </c>
      <c r="E464" s="58" t="s">
        <v>689</v>
      </c>
      <c r="F464" s="58" t="s">
        <v>850</v>
      </c>
      <c r="G464" s="58" t="s">
        <v>681</v>
      </c>
      <c r="H464" s="58" t="s">
        <v>1887</v>
      </c>
      <c r="I464" s="58" t="s">
        <v>683</v>
      </c>
      <c r="J464" s="58" t="s">
        <v>683</v>
      </c>
      <c r="K464" s="58" t="s">
        <v>851</v>
      </c>
      <c r="L464" s="58" t="s">
        <v>1888</v>
      </c>
      <c r="M464" s="58" t="s">
        <v>791</v>
      </c>
      <c r="N464" s="58" t="s">
        <v>792</v>
      </c>
      <c r="O464" s="58" t="s">
        <v>678</v>
      </c>
      <c r="P464" s="58" t="s">
        <v>145</v>
      </c>
      <c r="Q464" s="58" t="s">
        <v>750</v>
      </c>
      <c r="R464" s="58" t="s">
        <v>629</v>
      </c>
      <c r="S464" s="58" t="s">
        <v>711</v>
      </c>
      <c r="T464" s="58" t="s">
        <v>678</v>
      </c>
      <c r="U464" s="58" t="s">
        <v>629</v>
      </c>
      <c r="V464" s="58"/>
    </row>
    <row r="465" spans="1:22" x14ac:dyDescent="0.25">
      <c r="A465" s="43" t="s">
        <v>2049</v>
      </c>
      <c r="B465" s="43" t="str">
        <f>LEFT(GAAP02F[[#This Row],[Fund]],4)</f>
        <v>0582</v>
      </c>
      <c r="C465" s="58" t="s">
        <v>2050</v>
      </c>
      <c r="D465" s="58" t="s">
        <v>113</v>
      </c>
      <c r="E465" s="58" t="s">
        <v>681</v>
      </c>
      <c r="F465" s="58" t="s">
        <v>688</v>
      </c>
      <c r="G465" s="58" t="s">
        <v>681</v>
      </c>
      <c r="H465" s="58" t="s">
        <v>709</v>
      </c>
      <c r="I465" s="58" t="s">
        <v>683</v>
      </c>
      <c r="J465" s="58" t="s">
        <v>683</v>
      </c>
      <c r="K465" s="58" t="s">
        <v>691</v>
      </c>
      <c r="L465" s="58" t="s">
        <v>725</v>
      </c>
      <c r="M465" s="58" t="s">
        <v>683</v>
      </c>
      <c r="N465" s="58" t="s">
        <v>683</v>
      </c>
      <c r="O465" s="58"/>
      <c r="P465" s="58"/>
      <c r="Q465" s="58"/>
      <c r="R465" s="58" t="s">
        <v>693</v>
      </c>
      <c r="S465" s="58" t="s">
        <v>726</v>
      </c>
      <c r="T465" s="58" t="s">
        <v>695</v>
      </c>
      <c r="U465" s="58" t="s">
        <v>679</v>
      </c>
      <c r="V465" s="58"/>
    </row>
    <row r="466" spans="1:22" x14ac:dyDescent="0.25">
      <c r="A466" s="43" t="s">
        <v>2051</v>
      </c>
      <c r="B466" s="43" t="str">
        <f>LEFT(GAAP02F[[#This Row],[Fund]],4)</f>
        <v>0583</v>
      </c>
      <c r="C466" s="58" t="s">
        <v>2052</v>
      </c>
      <c r="D466" s="58" t="s">
        <v>747</v>
      </c>
      <c r="E466" s="58" t="s">
        <v>689</v>
      </c>
      <c r="F466" s="58" t="s">
        <v>850</v>
      </c>
      <c r="G466" s="58" t="s">
        <v>681</v>
      </c>
      <c r="H466" s="58" t="s">
        <v>1887</v>
      </c>
      <c r="I466" s="58" t="s">
        <v>683</v>
      </c>
      <c r="J466" s="58" t="s">
        <v>683</v>
      </c>
      <c r="K466" s="58" t="s">
        <v>851</v>
      </c>
      <c r="L466" s="58" t="s">
        <v>1888</v>
      </c>
      <c r="M466" s="58" t="s">
        <v>791</v>
      </c>
      <c r="N466" s="58" t="s">
        <v>792</v>
      </c>
      <c r="O466" s="58" t="s">
        <v>678</v>
      </c>
      <c r="P466" s="58" t="s">
        <v>145</v>
      </c>
      <c r="Q466" s="58" t="s">
        <v>750</v>
      </c>
      <c r="R466" s="58" t="s">
        <v>629</v>
      </c>
      <c r="S466" s="58" t="s">
        <v>1889</v>
      </c>
      <c r="T466" s="58" t="s">
        <v>678</v>
      </c>
      <c r="U466" s="58" t="s">
        <v>629</v>
      </c>
      <c r="V466" s="58"/>
    </row>
    <row r="467" spans="1:22" x14ac:dyDescent="0.25">
      <c r="A467" s="43" t="s">
        <v>2053</v>
      </c>
      <c r="B467" s="43" t="str">
        <f>LEFT(GAAP02F[[#This Row],[Fund]],4)</f>
        <v>0585</v>
      </c>
      <c r="C467" s="58" t="s">
        <v>2054</v>
      </c>
      <c r="D467" s="58" t="s">
        <v>113</v>
      </c>
      <c r="E467" s="58" t="s">
        <v>681</v>
      </c>
      <c r="F467" s="58" t="s">
        <v>688</v>
      </c>
      <c r="G467" s="58" t="s">
        <v>689</v>
      </c>
      <c r="H467" s="58" t="s">
        <v>703</v>
      </c>
      <c r="I467" s="58" t="s">
        <v>683</v>
      </c>
      <c r="J467" s="58" t="s">
        <v>683</v>
      </c>
      <c r="K467" s="58" t="s">
        <v>691</v>
      </c>
      <c r="L467" s="58" t="s">
        <v>704</v>
      </c>
      <c r="M467" s="58" t="s">
        <v>683</v>
      </c>
      <c r="N467" s="58"/>
      <c r="O467" s="58"/>
      <c r="P467" s="58"/>
      <c r="Q467" s="58"/>
      <c r="R467" s="58" t="s">
        <v>698</v>
      </c>
      <c r="S467" s="58" t="s">
        <v>705</v>
      </c>
      <c r="T467" s="58" t="s">
        <v>706</v>
      </c>
      <c r="U467" s="58" t="s">
        <v>629</v>
      </c>
      <c r="V467" s="58"/>
    </row>
    <row r="468" spans="1:22" x14ac:dyDescent="0.25">
      <c r="A468" s="43" t="s">
        <v>2055</v>
      </c>
      <c r="B468" s="43" t="str">
        <f>LEFT(GAAP02F[[#This Row],[Fund]],4)</f>
        <v>0586</v>
      </c>
      <c r="C468" s="58" t="s">
        <v>2056</v>
      </c>
      <c r="D468" s="58" t="s">
        <v>747</v>
      </c>
      <c r="E468" s="58" t="s">
        <v>689</v>
      </c>
      <c r="F468" s="58" t="s">
        <v>850</v>
      </c>
      <c r="G468" s="58" t="s">
        <v>689</v>
      </c>
      <c r="H468" s="58" t="s">
        <v>788</v>
      </c>
      <c r="I468" s="58" t="s">
        <v>683</v>
      </c>
      <c r="J468" s="58" t="s">
        <v>683</v>
      </c>
      <c r="K468" s="58" t="s">
        <v>851</v>
      </c>
      <c r="L468" s="58" t="s">
        <v>852</v>
      </c>
      <c r="M468" s="58" t="s">
        <v>791</v>
      </c>
      <c r="N468" s="58" t="s">
        <v>1892</v>
      </c>
      <c r="O468" s="58" t="s">
        <v>678</v>
      </c>
      <c r="P468" s="58" t="s">
        <v>145</v>
      </c>
      <c r="Q468" s="58" t="s">
        <v>750</v>
      </c>
      <c r="R468" s="58" t="s">
        <v>698</v>
      </c>
      <c r="S468" s="58" t="s">
        <v>711</v>
      </c>
      <c r="T468" s="58" t="s">
        <v>838</v>
      </c>
      <c r="U468" s="58" t="s">
        <v>679</v>
      </c>
      <c r="V468" s="58"/>
    </row>
    <row r="469" spans="1:22" x14ac:dyDescent="0.25">
      <c r="A469" s="43" t="s">
        <v>2057</v>
      </c>
      <c r="B469" s="43" t="str">
        <f>LEFT(GAAP02F[[#This Row],[Fund]],4)</f>
        <v>0587</v>
      </c>
      <c r="C469" s="58" t="s">
        <v>2058</v>
      </c>
      <c r="D469" s="58" t="s">
        <v>113</v>
      </c>
      <c r="E469" s="58" t="s">
        <v>681</v>
      </c>
      <c r="F469" s="58" t="s">
        <v>688</v>
      </c>
      <c r="G469" s="58" t="s">
        <v>689</v>
      </c>
      <c r="H469" s="58" t="s">
        <v>1016</v>
      </c>
      <c r="I469" s="58" t="s">
        <v>683</v>
      </c>
      <c r="J469" s="58" t="s">
        <v>683</v>
      </c>
      <c r="K469" s="58" t="s">
        <v>691</v>
      </c>
      <c r="L469" s="58" t="s">
        <v>1143</v>
      </c>
      <c r="M469" s="58" t="s">
        <v>755</v>
      </c>
      <c r="N469" s="58" t="s">
        <v>1989</v>
      </c>
      <c r="O469" s="58" t="s">
        <v>1990</v>
      </c>
      <c r="P469" s="58"/>
      <c r="Q469" s="58"/>
      <c r="R469" s="58" t="s">
        <v>698</v>
      </c>
      <c r="S469" s="58" t="s">
        <v>779</v>
      </c>
      <c r="T469" s="58" t="s">
        <v>731</v>
      </c>
      <c r="U469" s="58" t="s">
        <v>700</v>
      </c>
      <c r="V469" s="58"/>
    </row>
    <row r="470" spans="1:22" x14ac:dyDescent="0.25">
      <c r="A470" s="43" t="s">
        <v>2059</v>
      </c>
      <c r="B470" s="43" t="str">
        <f>LEFT(GAAP02F[[#This Row],[Fund]],4)</f>
        <v>0588</v>
      </c>
      <c r="C470" s="58" t="s">
        <v>2060</v>
      </c>
      <c r="D470" s="58" t="s">
        <v>747</v>
      </c>
      <c r="E470" s="58" t="s">
        <v>689</v>
      </c>
      <c r="F470" s="58" t="s">
        <v>850</v>
      </c>
      <c r="G470" s="58" t="s">
        <v>681</v>
      </c>
      <c r="H470" s="58" t="s">
        <v>1595</v>
      </c>
      <c r="I470" s="58" t="s">
        <v>683</v>
      </c>
      <c r="J470" s="58" t="s">
        <v>683</v>
      </c>
      <c r="K470" s="58" t="s">
        <v>851</v>
      </c>
      <c r="L470" s="58" t="s">
        <v>2061</v>
      </c>
      <c r="M470" s="58" t="s">
        <v>2062</v>
      </c>
      <c r="N470" s="58" t="s">
        <v>1918</v>
      </c>
      <c r="O470" s="58" t="s">
        <v>678</v>
      </c>
      <c r="P470" s="58" t="s">
        <v>679</v>
      </c>
      <c r="Q470" s="58" t="s">
        <v>750</v>
      </c>
      <c r="R470" s="58" t="s">
        <v>698</v>
      </c>
      <c r="S470" s="58" t="s">
        <v>2063</v>
      </c>
      <c r="T470" s="58" t="s">
        <v>2064</v>
      </c>
      <c r="U470" s="58" t="s">
        <v>700</v>
      </c>
      <c r="V470" s="58"/>
    </row>
    <row r="471" spans="1:22" x14ac:dyDescent="0.25">
      <c r="A471" s="43" t="s">
        <v>2065</v>
      </c>
      <c r="B471" s="43" t="str">
        <f>LEFT(GAAP02F[[#This Row],[Fund]],4)</f>
        <v>0589</v>
      </c>
      <c r="C471" s="58" t="s">
        <v>2066</v>
      </c>
      <c r="D471" s="58" t="s">
        <v>113</v>
      </c>
      <c r="E471" s="58" t="s">
        <v>681</v>
      </c>
      <c r="F471" s="58" t="s">
        <v>682</v>
      </c>
      <c r="G471" s="58" t="s">
        <v>681</v>
      </c>
      <c r="H471" s="58" t="s">
        <v>682</v>
      </c>
      <c r="I471" s="58" t="s">
        <v>683</v>
      </c>
      <c r="J471" s="58" t="s">
        <v>683</v>
      </c>
      <c r="K471" s="58" t="s">
        <v>15</v>
      </c>
      <c r="L471" s="58" t="s">
        <v>15</v>
      </c>
      <c r="M471" s="58" t="s">
        <v>718</v>
      </c>
      <c r="N471" s="58" t="s">
        <v>791</v>
      </c>
      <c r="O471" s="58" t="s">
        <v>1663</v>
      </c>
      <c r="P471" s="58"/>
      <c r="Q471" s="58"/>
      <c r="R471" s="58" t="s">
        <v>693</v>
      </c>
      <c r="S471" s="58" t="s">
        <v>1071</v>
      </c>
      <c r="T471" s="58" t="s">
        <v>773</v>
      </c>
      <c r="U471" s="58" t="s">
        <v>679</v>
      </c>
      <c r="V471" s="58"/>
    </row>
    <row r="472" spans="1:22" x14ac:dyDescent="0.25">
      <c r="A472" s="43" t="s">
        <v>2067</v>
      </c>
      <c r="B472" s="43" t="str">
        <f>LEFT(GAAP02F[[#This Row],[Fund]],4)</f>
        <v>0590</v>
      </c>
      <c r="C472" s="58" t="s">
        <v>2068</v>
      </c>
      <c r="D472" s="58" t="s">
        <v>747</v>
      </c>
      <c r="E472" s="58" t="s">
        <v>689</v>
      </c>
      <c r="F472" s="58" t="s">
        <v>850</v>
      </c>
      <c r="G472" s="58" t="s">
        <v>689</v>
      </c>
      <c r="H472" s="58" t="s">
        <v>682</v>
      </c>
      <c r="I472" s="58" t="s">
        <v>683</v>
      </c>
      <c r="J472" s="58" t="s">
        <v>683</v>
      </c>
      <c r="K472" s="58" t="s">
        <v>851</v>
      </c>
      <c r="L472" s="58" t="s">
        <v>2069</v>
      </c>
      <c r="M472" s="58" t="s">
        <v>1944</v>
      </c>
      <c r="N472" s="58" t="s">
        <v>2070</v>
      </c>
      <c r="O472" s="58" t="s">
        <v>678</v>
      </c>
      <c r="P472" s="58" t="s">
        <v>145</v>
      </c>
      <c r="Q472" s="58" t="s">
        <v>750</v>
      </c>
      <c r="R472" s="58" t="s">
        <v>698</v>
      </c>
      <c r="S472" s="58" t="s">
        <v>711</v>
      </c>
      <c r="T472" s="58" t="s">
        <v>699</v>
      </c>
      <c r="U472" s="58" t="s">
        <v>679</v>
      </c>
      <c r="V472" s="58"/>
    </row>
    <row r="473" spans="1:22" x14ac:dyDescent="0.25">
      <c r="A473" s="43" t="s">
        <v>2071</v>
      </c>
      <c r="B473" s="43" t="str">
        <f>LEFT(GAAP02F[[#This Row],[Fund]],4)</f>
        <v>0591</v>
      </c>
      <c r="C473" s="58" t="s">
        <v>2072</v>
      </c>
      <c r="D473" s="58" t="s">
        <v>747</v>
      </c>
      <c r="E473" s="58" t="s">
        <v>689</v>
      </c>
      <c r="F473" s="58" t="s">
        <v>850</v>
      </c>
      <c r="G473" s="58" t="s">
        <v>689</v>
      </c>
      <c r="H473" s="58" t="s">
        <v>682</v>
      </c>
      <c r="I473" s="58" t="s">
        <v>683</v>
      </c>
      <c r="J473" s="58" t="s">
        <v>683</v>
      </c>
      <c r="K473" s="58" t="s">
        <v>851</v>
      </c>
      <c r="L473" s="58" t="s">
        <v>2069</v>
      </c>
      <c r="M473" s="58" t="s">
        <v>791</v>
      </c>
      <c r="N473" s="58" t="s">
        <v>792</v>
      </c>
      <c r="O473" s="58" t="s">
        <v>678</v>
      </c>
      <c r="P473" s="58" t="s">
        <v>679</v>
      </c>
      <c r="Q473" s="58" t="s">
        <v>750</v>
      </c>
      <c r="R473" s="58" t="s">
        <v>698</v>
      </c>
      <c r="S473" s="58" t="s">
        <v>2063</v>
      </c>
      <c r="T473" s="58" t="s">
        <v>731</v>
      </c>
      <c r="U473" s="58" t="s">
        <v>700</v>
      </c>
      <c r="V473" s="58"/>
    </row>
    <row r="474" spans="1:22" x14ac:dyDescent="0.25">
      <c r="A474" s="43" t="s">
        <v>2073</v>
      </c>
      <c r="B474" s="43" t="str">
        <f>LEFT(GAAP02F[[#This Row],[Fund]],4)</f>
        <v>0592</v>
      </c>
      <c r="C474" s="58" t="s">
        <v>2074</v>
      </c>
      <c r="D474" s="58" t="s">
        <v>747</v>
      </c>
      <c r="E474" s="58" t="s">
        <v>689</v>
      </c>
      <c r="F474" s="58" t="s">
        <v>850</v>
      </c>
      <c r="G474" s="58" t="s">
        <v>689</v>
      </c>
      <c r="H474" s="58" t="s">
        <v>682</v>
      </c>
      <c r="I474" s="58" t="s">
        <v>683</v>
      </c>
      <c r="J474" s="58" t="s">
        <v>683</v>
      </c>
      <c r="K474" s="58" t="s">
        <v>851</v>
      </c>
      <c r="L474" s="58" t="s">
        <v>2069</v>
      </c>
      <c r="M474" s="58" t="s">
        <v>1897</v>
      </c>
      <c r="N474" s="58" t="s">
        <v>2070</v>
      </c>
      <c r="O474" s="58" t="s">
        <v>678</v>
      </c>
      <c r="P474" s="58" t="s">
        <v>145</v>
      </c>
      <c r="Q474" s="58" t="s">
        <v>750</v>
      </c>
      <c r="R474" s="58" t="s">
        <v>698</v>
      </c>
      <c r="S474" s="58" t="s">
        <v>711</v>
      </c>
      <c r="T474" s="58" t="s">
        <v>731</v>
      </c>
      <c r="U474" s="58" t="s">
        <v>679</v>
      </c>
      <c r="V474" s="58"/>
    </row>
    <row r="475" spans="1:22" x14ac:dyDescent="0.25">
      <c r="A475" s="43" t="s">
        <v>2075</v>
      </c>
      <c r="B475" s="43" t="str">
        <f>LEFT(GAAP02F[[#This Row],[Fund]],4)</f>
        <v>0593</v>
      </c>
      <c r="C475" s="58" t="s">
        <v>2076</v>
      </c>
      <c r="D475" s="58" t="s">
        <v>113</v>
      </c>
      <c r="E475" s="58" t="s">
        <v>681</v>
      </c>
      <c r="F475" s="58" t="s">
        <v>688</v>
      </c>
      <c r="G475" s="58" t="s">
        <v>681</v>
      </c>
      <c r="H475" s="58" t="s">
        <v>709</v>
      </c>
      <c r="I475" s="58" t="s">
        <v>683</v>
      </c>
      <c r="J475" s="58" t="s">
        <v>683</v>
      </c>
      <c r="K475" s="58" t="s">
        <v>691</v>
      </c>
      <c r="L475" s="58" t="s">
        <v>725</v>
      </c>
      <c r="M475" s="58" t="s">
        <v>1131</v>
      </c>
      <c r="N475" s="58" t="s">
        <v>2077</v>
      </c>
      <c r="O475" s="58" t="s">
        <v>1990</v>
      </c>
      <c r="P475" s="58"/>
      <c r="Q475" s="58"/>
      <c r="R475" s="58" t="s">
        <v>698</v>
      </c>
      <c r="S475" s="58" t="s">
        <v>726</v>
      </c>
      <c r="T475" s="58" t="s">
        <v>712</v>
      </c>
      <c r="U475" s="58" t="s">
        <v>700</v>
      </c>
      <c r="V475" s="58"/>
    </row>
    <row r="476" spans="1:22" x14ac:dyDescent="0.25">
      <c r="A476" s="43" t="s">
        <v>2078</v>
      </c>
      <c r="B476" s="43" t="str">
        <f>LEFT(GAAP02F[[#This Row],[Fund]],4)</f>
        <v>0596</v>
      </c>
      <c r="C476" s="58" t="s">
        <v>2079</v>
      </c>
      <c r="D476" s="58" t="s">
        <v>747</v>
      </c>
      <c r="E476" s="58" t="s">
        <v>689</v>
      </c>
      <c r="F476" s="58" t="s">
        <v>850</v>
      </c>
      <c r="G476" s="58" t="s">
        <v>689</v>
      </c>
      <c r="H476" s="58" t="s">
        <v>788</v>
      </c>
      <c r="I476" s="58" t="s">
        <v>683</v>
      </c>
      <c r="J476" s="58" t="s">
        <v>683</v>
      </c>
      <c r="K476" s="58" t="s">
        <v>851</v>
      </c>
      <c r="L476" s="58" t="s">
        <v>852</v>
      </c>
      <c r="M476" s="58" t="s">
        <v>683</v>
      </c>
      <c r="N476" s="58" t="s">
        <v>683</v>
      </c>
      <c r="O476" s="58" t="s">
        <v>678</v>
      </c>
      <c r="P476" s="58" t="s">
        <v>145</v>
      </c>
      <c r="Q476" s="58" t="s">
        <v>750</v>
      </c>
      <c r="R476" s="58" t="s">
        <v>698</v>
      </c>
      <c r="S476" s="58" t="s">
        <v>1959</v>
      </c>
      <c r="T476" s="58" t="s">
        <v>838</v>
      </c>
      <c r="U476" s="58" t="s">
        <v>629</v>
      </c>
      <c r="V476" s="58"/>
    </row>
    <row r="477" spans="1:22" x14ac:dyDescent="0.25">
      <c r="A477" s="43" t="s">
        <v>2080</v>
      </c>
      <c r="B477" s="43" t="str">
        <f>LEFT(GAAP02F[[#This Row],[Fund]],4)</f>
        <v>0597</v>
      </c>
      <c r="C477" s="58" t="s">
        <v>2081</v>
      </c>
      <c r="D477" s="58" t="s">
        <v>747</v>
      </c>
      <c r="E477" s="58" t="s">
        <v>681</v>
      </c>
      <c r="F477" s="58" t="s">
        <v>682</v>
      </c>
      <c r="G477" s="58" t="s">
        <v>681</v>
      </c>
      <c r="H477" s="58" t="s">
        <v>682</v>
      </c>
      <c r="I477" s="58" t="s">
        <v>683</v>
      </c>
      <c r="J477" s="58" t="s">
        <v>683</v>
      </c>
      <c r="K477" s="58" t="s">
        <v>15</v>
      </c>
      <c r="L477" s="58" t="s">
        <v>15</v>
      </c>
      <c r="M477" s="58" t="s">
        <v>749</v>
      </c>
      <c r="N477" s="58" t="s">
        <v>683</v>
      </c>
      <c r="O477" s="58" t="s">
        <v>678</v>
      </c>
      <c r="P477" s="58" t="s">
        <v>679</v>
      </c>
      <c r="Q477" s="58" t="s">
        <v>750</v>
      </c>
      <c r="R477" s="58" t="s">
        <v>693</v>
      </c>
      <c r="S477" s="58" t="s">
        <v>1071</v>
      </c>
      <c r="T477" s="58" t="s">
        <v>766</v>
      </c>
      <c r="U477" s="58" t="s">
        <v>679</v>
      </c>
      <c r="V477" s="58"/>
    </row>
    <row r="478" spans="1:22" x14ac:dyDescent="0.25">
      <c r="A478" s="43" t="s">
        <v>2082</v>
      </c>
      <c r="B478" s="43" t="str">
        <f>LEFT(GAAP02F[[#This Row],[Fund]],4)</f>
        <v>0600</v>
      </c>
      <c r="C478" s="58" t="s">
        <v>2083</v>
      </c>
      <c r="D478" s="58" t="s">
        <v>747</v>
      </c>
      <c r="E478" s="58" t="s">
        <v>681</v>
      </c>
      <c r="F478" s="58" t="s">
        <v>688</v>
      </c>
      <c r="G478" s="58" t="s">
        <v>689</v>
      </c>
      <c r="H478" s="58" t="s">
        <v>690</v>
      </c>
      <c r="I478" s="58" t="s">
        <v>683</v>
      </c>
      <c r="J478" s="58" t="s">
        <v>683</v>
      </c>
      <c r="K478" s="58" t="s">
        <v>691</v>
      </c>
      <c r="L478" s="58" t="s">
        <v>2084</v>
      </c>
      <c r="M478" s="58" t="s">
        <v>749</v>
      </c>
      <c r="N478" s="58" t="s">
        <v>683</v>
      </c>
      <c r="O478" s="58" t="s">
        <v>678</v>
      </c>
      <c r="P478" s="58" t="s">
        <v>679</v>
      </c>
      <c r="Q478" s="58" t="s">
        <v>750</v>
      </c>
      <c r="R478" s="58" t="s">
        <v>693</v>
      </c>
      <c r="S478" s="58" t="s">
        <v>694</v>
      </c>
      <c r="T478" s="58" t="s">
        <v>773</v>
      </c>
      <c r="U478" s="58" t="s">
        <v>679</v>
      </c>
      <c r="V478" s="58"/>
    </row>
    <row r="479" spans="1:22" x14ac:dyDescent="0.25">
      <c r="A479" s="43" t="s">
        <v>2085</v>
      </c>
      <c r="B479" s="43" t="str">
        <f>LEFT(GAAP02F[[#This Row],[Fund]],4)</f>
        <v>0601</v>
      </c>
      <c r="C479" s="58" t="s">
        <v>2086</v>
      </c>
      <c r="D479" s="58" t="s">
        <v>747</v>
      </c>
      <c r="E479" s="58" t="s">
        <v>681</v>
      </c>
      <c r="F479" s="58" t="s">
        <v>787</v>
      </c>
      <c r="G479" s="58" t="s">
        <v>689</v>
      </c>
      <c r="H479" s="58" t="s">
        <v>788</v>
      </c>
      <c r="I479" s="58" t="s">
        <v>683</v>
      </c>
      <c r="J479" s="58" t="s">
        <v>683</v>
      </c>
      <c r="K479" s="58" t="s">
        <v>789</v>
      </c>
      <c r="L479" s="58" t="s">
        <v>790</v>
      </c>
      <c r="M479" s="58" t="s">
        <v>791</v>
      </c>
      <c r="N479" s="58" t="s">
        <v>792</v>
      </c>
      <c r="O479" s="58" t="s">
        <v>2087</v>
      </c>
      <c r="P479" s="58" t="s">
        <v>679</v>
      </c>
      <c r="Q479" s="58" t="s">
        <v>750</v>
      </c>
      <c r="R479" s="58" t="s">
        <v>629</v>
      </c>
      <c r="S479" s="58" t="s">
        <v>794</v>
      </c>
      <c r="T479" s="58" t="s">
        <v>678</v>
      </c>
      <c r="U479" s="58" t="s">
        <v>679</v>
      </c>
      <c r="V479" s="58"/>
    </row>
    <row r="480" spans="1:22" x14ac:dyDescent="0.25">
      <c r="A480" s="43" t="s">
        <v>2088</v>
      </c>
      <c r="B480" s="43" t="str">
        <f>LEFT(GAAP02F[[#This Row],[Fund]],4)</f>
        <v>0602</v>
      </c>
      <c r="C480" s="58" t="s">
        <v>2089</v>
      </c>
      <c r="D480" s="58" t="s">
        <v>747</v>
      </c>
      <c r="E480" s="58" t="s">
        <v>681</v>
      </c>
      <c r="F480" s="58" t="s">
        <v>787</v>
      </c>
      <c r="G480" s="58" t="s">
        <v>689</v>
      </c>
      <c r="H480" s="58" t="s">
        <v>787</v>
      </c>
      <c r="I480" s="58" t="s">
        <v>683</v>
      </c>
      <c r="J480" s="58" t="s">
        <v>683</v>
      </c>
      <c r="K480" s="58" t="s">
        <v>789</v>
      </c>
      <c r="L480" s="58" t="s">
        <v>2089</v>
      </c>
      <c r="M480" s="58" t="s">
        <v>791</v>
      </c>
      <c r="N480" s="58" t="s">
        <v>792</v>
      </c>
      <c r="O480" s="58" t="s">
        <v>2087</v>
      </c>
      <c r="P480" s="58" t="s">
        <v>679</v>
      </c>
      <c r="Q480" s="58" t="s">
        <v>750</v>
      </c>
      <c r="R480" s="58" t="s">
        <v>629</v>
      </c>
      <c r="S480" s="58" t="s">
        <v>2090</v>
      </c>
      <c r="T480" s="58" t="s">
        <v>678</v>
      </c>
      <c r="U480" s="58" t="s">
        <v>679</v>
      </c>
      <c r="V480" s="58"/>
    </row>
    <row r="481" spans="1:22" x14ac:dyDescent="0.25">
      <c r="A481" s="43" t="s">
        <v>2091</v>
      </c>
      <c r="B481" s="43" t="str">
        <f>LEFT(GAAP02F[[#This Row],[Fund]],4)</f>
        <v>0604</v>
      </c>
      <c r="C481" s="58" t="s">
        <v>2092</v>
      </c>
      <c r="D481" s="58" t="s">
        <v>747</v>
      </c>
      <c r="E481" s="58" t="s">
        <v>681</v>
      </c>
      <c r="F481" s="58" t="s">
        <v>709</v>
      </c>
      <c r="G481" s="58" t="s">
        <v>689</v>
      </c>
      <c r="H481" s="58" t="s">
        <v>788</v>
      </c>
      <c r="I481" s="58" t="s">
        <v>683</v>
      </c>
      <c r="J481" s="58" t="s">
        <v>683</v>
      </c>
      <c r="K481" s="58" t="s">
        <v>826</v>
      </c>
      <c r="L481" s="58" t="s">
        <v>827</v>
      </c>
      <c r="M481" s="58" t="s">
        <v>749</v>
      </c>
      <c r="N481" s="58" t="s">
        <v>2017</v>
      </c>
      <c r="O481" s="58" t="s">
        <v>678</v>
      </c>
      <c r="P481" s="58" t="s">
        <v>679</v>
      </c>
      <c r="Q481" s="58" t="s">
        <v>750</v>
      </c>
      <c r="R481" s="58" t="s">
        <v>693</v>
      </c>
      <c r="S481" s="58" t="s">
        <v>2093</v>
      </c>
      <c r="T481" s="58" t="s">
        <v>766</v>
      </c>
      <c r="U481" s="58" t="s">
        <v>679</v>
      </c>
      <c r="V481" s="58"/>
    </row>
    <row r="482" spans="1:22" x14ac:dyDescent="0.25">
      <c r="A482" s="43" t="s">
        <v>2094</v>
      </c>
      <c r="B482" s="43" t="str">
        <f>LEFT(GAAP02F[[#This Row],[Fund]],4)</f>
        <v>0605</v>
      </c>
      <c r="C482" s="58" t="s">
        <v>2095</v>
      </c>
      <c r="D482" s="58" t="s">
        <v>747</v>
      </c>
      <c r="E482" s="58" t="s">
        <v>681</v>
      </c>
      <c r="F482" s="58" t="s">
        <v>787</v>
      </c>
      <c r="G482" s="58" t="s">
        <v>689</v>
      </c>
      <c r="H482" s="58" t="s">
        <v>788</v>
      </c>
      <c r="I482" s="58" t="s">
        <v>683</v>
      </c>
      <c r="J482" s="58" t="s">
        <v>683</v>
      </c>
      <c r="K482" s="58" t="s">
        <v>789</v>
      </c>
      <c r="L482" s="58" t="s">
        <v>790</v>
      </c>
      <c r="M482" s="58" t="s">
        <v>791</v>
      </c>
      <c r="N482" s="58" t="s">
        <v>792</v>
      </c>
      <c r="O482" s="58" t="s">
        <v>2087</v>
      </c>
      <c r="P482" s="58" t="s">
        <v>679</v>
      </c>
      <c r="Q482" s="58" t="s">
        <v>750</v>
      </c>
      <c r="R482" s="58" t="s">
        <v>629</v>
      </c>
      <c r="S482" s="58" t="s">
        <v>794</v>
      </c>
      <c r="T482" s="58" t="s">
        <v>678</v>
      </c>
      <c r="U482" s="58" t="s">
        <v>679</v>
      </c>
      <c r="V482" s="58"/>
    </row>
    <row r="483" spans="1:22" x14ac:dyDescent="0.25">
      <c r="A483" s="43" t="s">
        <v>2096</v>
      </c>
      <c r="B483" s="43" t="str">
        <f>LEFT(GAAP02F[[#This Row],[Fund]],4)</f>
        <v>0606</v>
      </c>
      <c r="C483" s="58" t="s">
        <v>2097</v>
      </c>
      <c r="D483" s="58" t="s">
        <v>747</v>
      </c>
      <c r="E483" s="58" t="s">
        <v>681</v>
      </c>
      <c r="F483" s="58" t="s">
        <v>688</v>
      </c>
      <c r="G483" s="58" t="s">
        <v>689</v>
      </c>
      <c r="H483" s="58" t="s">
        <v>965</v>
      </c>
      <c r="I483" s="58" t="s">
        <v>683</v>
      </c>
      <c r="J483" s="58" t="s">
        <v>683</v>
      </c>
      <c r="K483" s="58" t="s">
        <v>691</v>
      </c>
      <c r="L483" s="58" t="s">
        <v>966</v>
      </c>
      <c r="M483" s="58" t="s">
        <v>2098</v>
      </c>
      <c r="N483" s="58" t="s">
        <v>683</v>
      </c>
      <c r="O483" s="58" t="s">
        <v>678</v>
      </c>
      <c r="P483" s="58" t="s">
        <v>679</v>
      </c>
      <c r="Q483" s="58" t="s">
        <v>750</v>
      </c>
      <c r="R483" s="58" t="s">
        <v>698</v>
      </c>
      <c r="S483" s="58" t="s">
        <v>837</v>
      </c>
      <c r="T483" s="58" t="s">
        <v>1052</v>
      </c>
      <c r="U483" s="58" t="s">
        <v>679</v>
      </c>
      <c r="V483" s="58"/>
    </row>
    <row r="484" spans="1:22" x14ac:dyDescent="0.25">
      <c r="A484" s="43" t="s">
        <v>2099</v>
      </c>
      <c r="B484" s="43" t="str">
        <f>LEFT(GAAP02F[[#This Row],[Fund]],4)</f>
        <v>0607</v>
      </c>
      <c r="C484" s="58" t="s">
        <v>2100</v>
      </c>
      <c r="D484" s="58" t="s">
        <v>747</v>
      </c>
      <c r="E484" s="58" t="s">
        <v>689</v>
      </c>
      <c r="F484" s="58" t="s">
        <v>850</v>
      </c>
      <c r="G484" s="58" t="s">
        <v>689</v>
      </c>
      <c r="H484" s="58" t="s">
        <v>788</v>
      </c>
      <c r="I484" s="58" t="s">
        <v>683</v>
      </c>
      <c r="J484" s="58" t="s">
        <v>683</v>
      </c>
      <c r="K484" s="58" t="s">
        <v>851</v>
      </c>
      <c r="L484" s="58" t="s">
        <v>852</v>
      </c>
      <c r="M484" s="58" t="s">
        <v>791</v>
      </c>
      <c r="N484" s="58" t="s">
        <v>792</v>
      </c>
      <c r="O484" s="58" t="s">
        <v>678</v>
      </c>
      <c r="P484" s="58" t="s">
        <v>679</v>
      </c>
      <c r="Q484" s="58" t="s">
        <v>750</v>
      </c>
      <c r="R484" s="58" t="s">
        <v>698</v>
      </c>
      <c r="S484" s="58" t="s">
        <v>1959</v>
      </c>
      <c r="T484" s="58" t="s">
        <v>731</v>
      </c>
      <c r="U484" s="58" t="s">
        <v>679</v>
      </c>
      <c r="V484" s="58"/>
    </row>
    <row r="485" spans="1:22" x14ac:dyDescent="0.25">
      <c r="A485" s="43" t="s">
        <v>2101</v>
      </c>
      <c r="B485" s="43" t="str">
        <f>LEFT(GAAP02F[[#This Row],[Fund]],4)</f>
        <v>0608</v>
      </c>
      <c r="C485" s="58" t="s">
        <v>2102</v>
      </c>
      <c r="D485" s="58" t="s">
        <v>747</v>
      </c>
      <c r="E485" s="58" t="s">
        <v>681</v>
      </c>
      <c r="F485" s="58" t="s">
        <v>787</v>
      </c>
      <c r="G485" s="58" t="s">
        <v>689</v>
      </c>
      <c r="H485" s="58" t="s">
        <v>1016</v>
      </c>
      <c r="I485" s="58" t="s">
        <v>683</v>
      </c>
      <c r="J485" s="58" t="s">
        <v>683</v>
      </c>
      <c r="K485" s="58" t="s">
        <v>789</v>
      </c>
      <c r="L485" s="58" t="s">
        <v>2103</v>
      </c>
      <c r="M485" s="58" t="s">
        <v>791</v>
      </c>
      <c r="N485" s="58" t="s">
        <v>792</v>
      </c>
      <c r="O485" s="58" t="s">
        <v>2087</v>
      </c>
      <c r="P485" s="58" t="s">
        <v>145</v>
      </c>
      <c r="Q485" s="58" t="s">
        <v>750</v>
      </c>
      <c r="R485" s="58" t="s">
        <v>629</v>
      </c>
      <c r="S485" s="58" t="s">
        <v>828</v>
      </c>
      <c r="T485" s="58" t="s">
        <v>678</v>
      </c>
      <c r="U485" s="58" t="s">
        <v>679</v>
      </c>
      <c r="V485" s="58"/>
    </row>
    <row r="486" spans="1:22" x14ac:dyDescent="0.25">
      <c r="A486" s="43" t="s">
        <v>2104</v>
      </c>
      <c r="B486" s="43" t="str">
        <f>LEFT(GAAP02F[[#This Row],[Fund]],4)</f>
        <v>0610</v>
      </c>
      <c r="C486" s="58" t="s">
        <v>2105</v>
      </c>
      <c r="D486" s="58" t="s">
        <v>747</v>
      </c>
      <c r="E486" s="58" t="s">
        <v>992</v>
      </c>
      <c r="F486" s="58" t="s">
        <v>1595</v>
      </c>
      <c r="G486" s="58" t="s">
        <v>689</v>
      </c>
      <c r="H486" s="58" t="s">
        <v>788</v>
      </c>
      <c r="I486" s="58" t="s">
        <v>683</v>
      </c>
      <c r="J486" s="58" t="s">
        <v>683</v>
      </c>
      <c r="K486" s="58" t="s">
        <v>2008</v>
      </c>
      <c r="L486" s="58" t="s">
        <v>2106</v>
      </c>
      <c r="M486" s="58" t="s">
        <v>2107</v>
      </c>
      <c r="N486" s="58" t="s">
        <v>2108</v>
      </c>
      <c r="O486" s="58"/>
      <c r="P486" s="58"/>
      <c r="Q486" s="58"/>
      <c r="R486" s="58" t="s">
        <v>698</v>
      </c>
      <c r="S486" s="58" t="s">
        <v>794</v>
      </c>
      <c r="T486" s="58" t="s">
        <v>678</v>
      </c>
      <c r="U486" s="58" t="s">
        <v>679</v>
      </c>
      <c r="V486" s="58"/>
    </row>
    <row r="487" spans="1:22" x14ac:dyDescent="0.25">
      <c r="A487" s="43" t="s">
        <v>2109</v>
      </c>
      <c r="B487" s="43" t="str">
        <f>LEFT(GAAP02F[[#This Row],[Fund]],4)</f>
        <v>0612</v>
      </c>
      <c r="C487" s="58" t="s">
        <v>2110</v>
      </c>
      <c r="D487" s="58" t="s">
        <v>747</v>
      </c>
      <c r="E487" s="58" t="s">
        <v>992</v>
      </c>
      <c r="F487" s="58" t="s">
        <v>1595</v>
      </c>
      <c r="G487" s="58" t="s">
        <v>689</v>
      </c>
      <c r="H487" s="58" t="s">
        <v>788</v>
      </c>
      <c r="I487" s="58" t="s">
        <v>683</v>
      </c>
      <c r="J487" s="58" t="s">
        <v>683</v>
      </c>
      <c r="K487" s="58" t="s">
        <v>2008</v>
      </c>
      <c r="L487" s="58" t="s">
        <v>2106</v>
      </c>
      <c r="M487" s="58" t="s">
        <v>749</v>
      </c>
      <c r="N487" s="58" t="s">
        <v>792</v>
      </c>
      <c r="O487" s="58" t="s">
        <v>678</v>
      </c>
      <c r="P487" s="58" t="s">
        <v>145</v>
      </c>
      <c r="Q487" s="58" t="s">
        <v>679</v>
      </c>
      <c r="R487" s="58" t="s">
        <v>698</v>
      </c>
      <c r="S487" s="58" t="s">
        <v>711</v>
      </c>
      <c r="T487" s="58" t="s">
        <v>678</v>
      </c>
      <c r="U487" s="58" t="s">
        <v>679</v>
      </c>
      <c r="V487" s="58"/>
    </row>
    <row r="488" spans="1:22" x14ac:dyDescent="0.25">
      <c r="A488" s="43" t="s">
        <v>2111</v>
      </c>
      <c r="B488" s="43" t="str">
        <f>LEFT(GAAP02F[[#This Row],[Fund]],4)</f>
        <v>0615</v>
      </c>
      <c r="C488" s="58" t="s">
        <v>2112</v>
      </c>
      <c r="D488" s="58" t="s">
        <v>747</v>
      </c>
      <c r="E488" s="58" t="s">
        <v>992</v>
      </c>
      <c r="F488" s="58" t="s">
        <v>1384</v>
      </c>
      <c r="G488" s="58" t="s">
        <v>689</v>
      </c>
      <c r="H488" s="58" t="s">
        <v>1385</v>
      </c>
      <c r="I488" s="58" t="s">
        <v>683</v>
      </c>
      <c r="J488" s="58" t="s">
        <v>683</v>
      </c>
      <c r="K488" s="58" t="s">
        <v>1386</v>
      </c>
      <c r="L488" s="58" t="s">
        <v>1387</v>
      </c>
      <c r="M488" s="58" t="s">
        <v>2113</v>
      </c>
      <c r="N488" s="58" t="s">
        <v>1918</v>
      </c>
      <c r="O488" s="58" t="s">
        <v>678</v>
      </c>
      <c r="P488" s="58" t="s">
        <v>145</v>
      </c>
      <c r="Q488" s="58"/>
      <c r="R488" s="58" t="s">
        <v>698</v>
      </c>
      <c r="S488" s="58" t="s">
        <v>828</v>
      </c>
      <c r="T488" s="58" t="s">
        <v>678</v>
      </c>
      <c r="U488" s="58" t="s">
        <v>679</v>
      </c>
      <c r="V488" s="58"/>
    </row>
    <row r="489" spans="1:22" x14ac:dyDescent="0.25">
      <c r="A489" s="43" t="s">
        <v>2114</v>
      </c>
      <c r="B489" s="43" t="str">
        <f>LEFT(GAAP02F[[#This Row],[Fund]],4)</f>
        <v>0616</v>
      </c>
      <c r="C489" s="58" t="s">
        <v>2115</v>
      </c>
      <c r="D489" s="58" t="s">
        <v>747</v>
      </c>
      <c r="E489" s="58" t="s">
        <v>681</v>
      </c>
      <c r="F489" s="58" t="s">
        <v>688</v>
      </c>
      <c r="G489" s="58" t="s">
        <v>689</v>
      </c>
      <c r="H489" s="58" t="s">
        <v>965</v>
      </c>
      <c r="I489" s="58" t="s">
        <v>683</v>
      </c>
      <c r="J489" s="58" t="s">
        <v>683</v>
      </c>
      <c r="K489" s="58" t="s">
        <v>691</v>
      </c>
      <c r="L489" s="58" t="s">
        <v>966</v>
      </c>
      <c r="M489" s="58" t="s">
        <v>749</v>
      </c>
      <c r="N489" s="58" t="s">
        <v>683</v>
      </c>
      <c r="O489" s="58" t="s">
        <v>678</v>
      </c>
      <c r="P489" s="58" t="s">
        <v>679</v>
      </c>
      <c r="Q489" s="58" t="s">
        <v>750</v>
      </c>
      <c r="R489" s="58" t="s">
        <v>693</v>
      </c>
      <c r="S489" s="58" t="s">
        <v>765</v>
      </c>
      <c r="T489" s="58" t="s">
        <v>766</v>
      </c>
      <c r="U489" s="58" t="s">
        <v>679</v>
      </c>
      <c r="V489" s="58"/>
    </row>
    <row r="490" spans="1:22" x14ac:dyDescent="0.25">
      <c r="A490" s="43" t="s">
        <v>2116</v>
      </c>
      <c r="B490" s="43" t="str">
        <f>LEFT(GAAP02F[[#This Row],[Fund]],4)</f>
        <v>0617</v>
      </c>
      <c r="C490" s="58" t="s">
        <v>2117</v>
      </c>
      <c r="D490" s="58" t="s">
        <v>747</v>
      </c>
      <c r="E490" s="58" t="s">
        <v>689</v>
      </c>
      <c r="F490" s="58" t="s">
        <v>850</v>
      </c>
      <c r="G490" s="58" t="s">
        <v>689</v>
      </c>
      <c r="H490" s="58" t="s">
        <v>709</v>
      </c>
      <c r="I490" s="58" t="s">
        <v>683</v>
      </c>
      <c r="J490" s="58" t="s">
        <v>683</v>
      </c>
      <c r="K490" s="58" t="s">
        <v>851</v>
      </c>
      <c r="L490" s="58" t="s">
        <v>2118</v>
      </c>
      <c r="M490" s="58" t="s">
        <v>791</v>
      </c>
      <c r="N490" s="58" t="s">
        <v>576</v>
      </c>
      <c r="O490" s="58" t="s">
        <v>678</v>
      </c>
      <c r="P490" s="58" t="s">
        <v>145</v>
      </c>
      <c r="Q490" s="58" t="s">
        <v>750</v>
      </c>
      <c r="R490" s="58" t="s">
        <v>698</v>
      </c>
      <c r="S490" s="58" t="s">
        <v>711</v>
      </c>
      <c r="T490" s="58" t="s">
        <v>712</v>
      </c>
      <c r="U490" s="58" t="s">
        <v>679</v>
      </c>
      <c r="V490" s="58"/>
    </row>
    <row r="491" spans="1:22" x14ac:dyDescent="0.25">
      <c r="A491" s="43" t="s">
        <v>2119</v>
      </c>
      <c r="B491" s="43" t="str">
        <f>LEFT(GAAP02F[[#This Row],[Fund]],4)</f>
        <v>0620</v>
      </c>
      <c r="C491" s="58" t="s">
        <v>2120</v>
      </c>
      <c r="D491" s="58" t="s">
        <v>747</v>
      </c>
      <c r="E491" s="58" t="s">
        <v>681</v>
      </c>
      <c r="F491" s="58" t="s">
        <v>688</v>
      </c>
      <c r="G491" s="58" t="s">
        <v>689</v>
      </c>
      <c r="H491" s="58" t="s">
        <v>690</v>
      </c>
      <c r="I491" s="58" t="s">
        <v>683</v>
      </c>
      <c r="J491" s="58" t="s">
        <v>683</v>
      </c>
      <c r="K491" s="58" t="s">
        <v>819</v>
      </c>
      <c r="L491" s="58" t="s">
        <v>2121</v>
      </c>
      <c r="M491" s="58" t="s">
        <v>821</v>
      </c>
      <c r="N491" s="58" t="s">
        <v>683</v>
      </c>
      <c r="O491" s="58" t="s">
        <v>678</v>
      </c>
      <c r="P491" s="58" t="s">
        <v>679</v>
      </c>
      <c r="Q491" s="58" t="s">
        <v>750</v>
      </c>
      <c r="R491" s="58" t="s">
        <v>693</v>
      </c>
      <c r="S491" s="58" t="s">
        <v>5589</v>
      </c>
      <c r="T491" s="58" t="s">
        <v>773</v>
      </c>
      <c r="U491" s="58" t="s">
        <v>679</v>
      </c>
      <c r="V491" s="58"/>
    </row>
    <row r="492" spans="1:22" x14ac:dyDescent="0.25">
      <c r="A492" s="43" t="s">
        <v>2123</v>
      </c>
      <c r="B492" s="43" t="str">
        <f>LEFT(GAAP02F[[#This Row],[Fund]],4)</f>
        <v>0621</v>
      </c>
      <c r="C492" s="58" t="s">
        <v>2124</v>
      </c>
      <c r="D492" s="58" t="s">
        <v>747</v>
      </c>
      <c r="E492" s="58" t="s">
        <v>681</v>
      </c>
      <c r="F492" s="58" t="s">
        <v>688</v>
      </c>
      <c r="G492" s="58" t="s">
        <v>689</v>
      </c>
      <c r="H492" s="58" t="s">
        <v>690</v>
      </c>
      <c r="I492" s="58" t="s">
        <v>683</v>
      </c>
      <c r="J492" s="58" t="s">
        <v>683</v>
      </c>
      <c r="K492" s="58" t="s">
        <v>691</v>
      </c>
      <c r="L492" s="58" t="s">
        <v>2125</v>
      </c>
      <c r="M492" s="58" t="s">
        <v>749</v>
      </c>
      <c r="N492" s="58" t="s">
        <v>683</v>
      </c>
      <c r="O492" s="58" t="s">
        <v>678</v>
      </c>
      <c r="P492" s="58" t="s">
        <v>679</v>
      </c>
      <c r="Q492" s="58" t="s">
        <v>750</v>
      </c>
      <c r="R492" s="58" t="s">
        <v>698</v>
      </c>
      <c r="S492" s="58" t="s">
        <v>694</v>
      </c>
      <c r="T492" s="58" t="s">
        <v>731</v>
      </c>
      <c r="U492" s="58" t="s">
        <v>700</v>
      </c>
      <c r="V492" s="58"/>
    </row>
    <row r="493" spans="1:22" x14ac:dyDescent="0.25">
      <c r="A493" s="43" t="s">
        <v>2126</v>
      </c>
      <c r="B493" s="43" t="str">
        <f>LEFT(GAAP02F[[#This Row],[Fund]],4)</f>
        <v>0622</v>
      </c>
      <c r="C493" s="58" t="s">
        <v>2127</v>
      </c>
      <c r="D493" s="58" t="s">
        <v>113</v>
      </c>
      <c r="E493" s="58" t="s">
        <v>681</v>
      </c>
      <c r="F493" s="58" t="s">
        <v>688</v>
      </c>
      <c r="G493" s="58" t="s">
        <v>681</v>
      </c>
      <c r="H493" s="58" t="s">
        <v>709</v>
      </c>
      <c r="I493" s="58" t="s">
        <v>683</v>
      </c>
      <c r="J493" s="58" t="s">
        <v>683</v>
      </c>
      <c r="K493" s="58" t="s">
        <v>691</v>
      </c>
      <c r="L493" s="58" t="s">
        <v>725</v>
      </c>
      <c r="M493" s="58" t="s">
        <v>718</v>
      </c>
      <c r="N493" s="58" t="s">
        <v>1647</v>
      </c>
      <c r="O493" s="58" t="s">
        <v>1010</v>
      </c>
      <c r="P493" s="58"/>
      <c r="Q493" s="58"/>
      <c r="R493" s="58" t="s">
        <v>698</v>
      </c>
      <c r="S493" s="58" t="s">
        <v>726</v>
      </c>
      <c r="T493" s="58" t="s">
        <v>706</v>
      </c>
      <c r="U493" s="58" t="s">
        <v>700</v>
      </c>
      <c r="V493" s="58"/>
    </row>
    <row r="494" spans="1:22" x14ac:dyDescent="0.25">
      <c r="A494" s="43" t="s">
        <v>2128</v>
      </c>
      <c r="B494" s="43" t="str">
        <f>LEFT(GAAP02F[[#This Row],[Fund]],4)</f>
        <v>0623</v>
      </c>
      <c r="C494" s="58" t="s">
        <v>2129</v>
      </c>
      <c r="D494" s="58" t="s">
        <v>113</v>
      </c>
      <c r="E494" s="58" t="s">
        <v>681</v>
      </c>
      <c r="F494" s="58" t="s">
        <v>688</v>
      </c>
      <c r="G494" s="58" t="s">
        <v>689</v>
      </c>
      <c r="H494" s="58" t="s">
        <v>703</v>
      </c>
      <c r="I494" s="58" t="s">
        <v>683</v>
      </c>
      <c r="J494" s="58" t="s">
        <v>683</v>
      </c>
      <c r="K494" s="58" t="s">
        <v>691</v>
      </c>
      <c r="L494" s="58" t="s">
        <v>704</v>
      </c>
      <c r="M494" s="58" t="s">
        <v>918</v>
      </c>
      <c r="N494" s="58" t="s">
        <v>2130</v>
      </c>
      <c r="O494" s="58" t="s">
        <v>2131</v>
      </c>
      <c r="P494" s="58"/>
      <c r="Q494" s="58"/>
      <c r="R494" s="58" t="s">
        <v>698</v>
      </c>
      <c r="S494" s="58" t="s">
        <v>705</v>
      </c>
      <c r="T494" s="58" t="s">
        <v>706</v>
      </c>
      <c r="U494" s="58" t="s">
        <v>629</v>
      </c>
      <c r="V494" s="58"/>
    </row>
    <row r="495" spans="1:22" x14ac:dyDescent="0.25">
      <c r="A495" s="43" t="s">
        <v>2132</v>
      </c>
      <c r="B495" s="43" t="str">
        <f>LEFT(GAAP02F[[#This Row],[Fund]],4)</f>
        <v>0625</v>
      </c>
      <c r="C495" s="58" t="s">
        <v>2133</v>
      </c>
      <c r="D495" s="58" t="s">
        <v>747</v>
      </c>
      <c r="E495" s="58" t="s">
        <v>689</v>
      </c>
      <c r="F495" s="58" t="s">
        <v>850</v>
      </c>
      <c r="G495" s="58" t="s">
        <v>689</v>
      </c>
      <c r="H495" s="58" t="s">
        <v>1942</v>
      </c>
      <c r="I495" s="58" t="s">
        <v>683</v>
      </c>
      <c r="J495" s="58" t="s">
        <v>683</v>
      </c>
      <c r="K495" s="58" t="s">
        <v>851</v>
      </c>
      <c r="L495" s="58" t="s">
        <v>2134</v>
      </c>
      <c r="M495" s="58" t="s">
        <v>683</v>
      </c>
      <c r="N495" s="58" t="s">
        <v>683</v>
      </c>
      <c r="O495" s="58" t="s">
        <v>678</v>
      </c>
      <c r="P495" s="58" t="s">
        <v>145</v>
      </c>
      <c r="Q495" s="58"/>
      <c r="R495" s="58" t="s">
        <v>698</v>
      </c>
      <c r="S495" s="58" t="s">
        <v>1881</v>
      </c>
      <c r="T495" s="58" t="s">
        <v>706</v>
      </c>
      <c r="U495" s="58" t="s">
        <v>679</v>
      </c>
      <c r="V495" s="58"/>
    </row>
    <row r="496" spans="1:22" x14ac:dyDescent="0.25">
      <c r="A496" s="43" t="s">
        <v>2135</v>
      </c>
      <c r="B496" s="43" t="str">
        <f>LEFT(GAAP02F[[#This Row],[Fund]],4)</f>
        <v>0626</v>
      </c>
      <c r="C496" s="58" t="s">
        <v>2136</v>
      </c>
      <c r="D496" s="58" t="s">
        <v>747</v>
      </c>
      <c r="E496" s="58" t="s">
        <v>689</v>
      </c>
      <c r="F496" s="58" t="s">
        <v>850</v>
      </c>
      <c r="G496" s="58" t="s">
        <v>689</v>
      </c>
      <c r="H496" s="58" t="s">
        <v>1942</v>
      </c>
      <c r="I496" s="58" t="s">
        <v>683</v>
      </c>
      <c r="J496" s="58" t="s">
        <v>683</v>
      </c>
      <c r="K496" s="58" t="s">
        <v>851</v>
      </c>
      <c r="L496" s="58" t="s">
        <v>2134</v>
      </c>
      <c r="M496" s="58" t="s">
        <v>683</v>
      </c>
      <c r="N496" s="58" t="s">
        <v>683</v>
      </c>
      <c r="O496" s="58" t="s">
        <v>678</v>
      </c>
      <c r="P496" s="58" t="s">
        <v>145</v>
      </c>
      <c r="Q496" s="58"/>
      <c r="R496" s="58" t="s">
        <v>698</v>
      </c>
      <c r="S496" s="58" t="s">
        <v>1881</v>
      </c>
      <c r="T496" s="58" t="s">
        <v>706</v>
      </c>
      <c r="U496" s="58" t="s">
        <v>679</v>
      </c>
      <c r="V496" s="58"/>
    </row>
    <row r="497" spans="1:22" x14ac:dyDescent="0.25">
      <c r="A497" s="43" t="s">
        <v>2137</v>
      </c>
      <c r="B497" s="43" t="str">
        <f>LEFT(GAAP02F[[#This Row],[Fund]],4)</f>
        <v>0627</v>
      </c>
      <c r="C497" s="58" t="s">
        <v>2138</v>
      </c>
      <c r="D497" s="58" t="s">
        <v>747</v>
      </c>
      <c r="E497" s="58" t="s">
        <v>689</v>
      </c>
      <c r="F497" s="58" t="s">
        <v>850</v>
      </c>
      <c r="G497" s="58" t="s">
        <v>689</v>
      </c>
      <c r="H497" s="58" t="s">
        <v>1942</v>
      </c>
      <c r="I497" s="58" t="s">
        <v>683</v>
      </c>
      <c r="J497" s="58" t="s">
        <v>683</v>
      </c>
      <c r="K497" s="58" t="s">
        <v>851</v>
      </c>
      <c r="L497" s="58" t="s">
        <v>2134</v>
      </c>
      <c r="M497" s="58" t="s">
        <v>683</v>
      </c>
      <c r="N497" s="58" t="s">
        <v>683</v>
      </c>
      <c r="O497" s="58" t="s">
        <v>678</v>
      </c>
      <c r="P497" s="58" t="s">
        <v>145</v>
      </c>
      <c r="Q497" s="58"/>
      <c r="R497" s="58" t="s">
        <v>698</v>
      </c>
      <c r="S497" s="58" t="s">
        <v>1881</v>
      </c>
      <c r="T497" s="58" t="s">
        <v>706</v>
      </c>
      <c r="U497" s="58" t="s">
        <v>679</v>
      </c>
      <c r="V497" s="58"/>
    </row>
    <row r="498" spans="1:22" x14ac:dyDescent="0.25">
      <c r="A498" s="43" t="s">
        <v>2139</v>
      </c>
      <c r="B498" s="43" t="str">
        <f>LEFT(GAAP02F[[#This Row],[Fund]],4)</f>
        <v>0628</v>
      </c>
      <c r="C498" s="58" t="s">
        <v>2140</v>
      </c>
      <c r="D498" s="58" t="s">
        <v>747</v>
      </c>
      <c r="E498" s="58" t="s">
        <v>689</v>
      </c>
      <c r="F498" s="58" t="s">
        <v>850</v>
      </c>
      <c r="G498" s="58" t="s">
        <v>689</v>
      </c>
      <c r="H498" s="58" t="s">
        <v>1942</v>
      </c>
      <c r="I498" s="58" t="s">
        <v>683</v>
      </c>
      <c r="J498" s="58" t="s">
        <v>683</v>
      </c>
      <c r="K498" s="58" t="s">
        <v>851</v>
      </c>
      <c r="L498" s="58" t="s">
        <v>2134</v>
      </c>
      <c r="M498" s="58" t="s">
        <v>683</v>
      </c>
      <c r="N498" s="58" t="s">
        <v>683</v>
      </c>
      <c r="O498" s="58" t="s">
        <v>678</v>
      </c>
      <c r="P498" s="58" t="s">
        <v>145</v>
      </c>
      <c r="Q498" s="58"/>
      <c r="R498" s="58" t="s">
        <v>698</v>
      </c>
      <c r="S498" s="58" t="s">
        <v>1881</v>
      </c>
      <c r="T498" s="58" t="s">
        <v>706</v>
      </c>
      <c r="U498" s="58" t="s">
        <v>679</v>
      </c>
      <c r="V498" s="58"/>
    </row>
    <row r="499" spans="1:22" x14ac:dyDescent="0.25">
      <c r="A499" s="43" t="s">
        <v>2141</v>
      </c>
      <c r="B499" s="43" t="str">
        <f>LEFT(GAAP02F[[#This Row],[Fund]],4)</f>
        <v>0629</v>
      </c>
      <c r="C499" s="58" t="s">
        <v>2134</v>
      </c>
      <c r="D499" s="58" t="s">
        <v>747</v>
      </c>
      <c r="E499" s="58" t="s">
        <v>689</v>
      </c>
      <c r="F499" s="58" t="s">
        <v>850</v>
      </c>
      <c r="G499" s="58" t="s">
        <v>689</v>
      </c>
      <c r="H499" s="58" t="s">
        <v>1942</v>
      </c>
      <c r="I499" s="58" t="s">
        <v>683</v>
      </c>
      <c r="J499" s="58" t="s">
        <v>683</v>
      </c>
      <c r="K499" s="58" t="s">
        <v>851</v>
      </c>
      <c r="L499" s="58" t="s">
        <v>2134</v>
      </c>
      <c r="M499" s="58" t="s">
        <v>683</v>
      </c>
      <c r="N499" s="58" t="s">
        <v>683</v>
      </c>
      <c r="O499" s="58" t="s">
        <v>678</v>
      </c>
      <c r="P499" s="58" t="s">
        <v>145</v>
      </c>
      <c r="Q499" s="58"/>
      <c r="R499" s="58" t="s">
        <v>698</v>
      </c>
      <c r="S499" s="58" t="s">
        <v>711</v>
      </c>
      <c r="T499" s="58" t="s">
        <v>706</v>
      </c>
      <c r="U499" s="58" t="s">
        <v>679</v>
      </c>
      <c r="V499" s="58"/>
    </row>
    <row r="500" spans="1:22" x14ac:dyDescent="0.25">
      <c r="A500" s="43" t="s">
        <v>2142</v>
      </c>
      <c r="B500" s="43" t="str">
        <f>LEFT(GAAP02F[[#This Row],[Fund]],4)</f>
        <v>0630</v>
      </c>
      <c r="C500" s="58" t="s">
        <v>2143</v>
      </c>
      <c r="D500" s="58" t="s">
        <v>747</v>
      </c>
      <c r="E500" s="58" t="s">
        <v>681</v>
      </c>
      <c r="F500" s="58" t="s">
        <v>797</v>
      </c>
      <c r="G500" s="58" t="s">
        <v>681</v>
      </c>
      <c r="H500" s="58" t="s">
        <v>683</v>
      </c>
      <c r="I500" s="58" t="s">
        <v>682</v>
      </c>
      <c r="J500" s="58" t="s">
        <v>682</v>
      </c>
      <c r="K500" s="58" t="s">
        <v>798</v>
      </c>
      <c r="L500" s="58" t="s">
        <v>15</v>
      </c>
      <c r="M500" s="58" t="s">
        <v>683</v>
      </c>
      <c r="N500" s="58" t="s">
        <v>683</v>
      </c>
      <c r="O500" s="58" t="s">
        <v>809</v>
      </c>
      <c r="P500" s="58"/>
      <c r="Q500" s="58"/>
      <c r="R500" s="58" t="s">
        <v>698</v>
      </c>
      <c r="S500" s="58" t="s">
        <v>800</v>
      </c>
      <c r="T500" s="58" t="s">
        <v>731</v>
      </c>
      <c r="U500" s="58" t="s">
        <v>679</v>
      </c>
      <c r="V500" s="58"/>
    </row>
    <row r="501" spans="1:22" x14ac:dyDescent="0.25">
      <c r="A501" s="43" t="s">
        <v>2144</v>
      </c>
      <c r="B501" s="43" t="str">
        <f>LEFT(GAAP02F[[#This Row],[Fund]],4)</f>
        <v>0631</v>
      </c>
      <c r="C501" s="58" t="s">
        <v>2145</v>
      </c>
      <c r="D501" s="58" t="s">
        <v>113</v>
      </c>
      <c r="E501" s="58" t="s">
        <v>681</v>
      </c>
      <c r="F501" s="58" t="s">
        <v>688</v>
      </c>
      <c r="G501" s="58" t="s">
        <v>689</v>
      </c>
      <c r="H501" s="58" t="s">
        <v>703</v>
      </c>
      <c r="I501" s="58" t="s">
        <v>683</v>
      </c>
      <c r="J501" s="58" t="s">
        <v>683</v>
      </c>
      <c r="K501" s="58" t="s">
        <v>691</v>
      </c>
      <c r="L501" s="58" t="s">
        <v>704</v>
      </c>
      <c r="M501" s="58" t="s">
        <v>918</v>
      </c>
      <c r="N501" s="58" t="s">
        <v>2130</v>
      </c>
      <c r="O501" s="58" t="s">
        <v>2146</v>
      </c>
      <c r="P501" s="58"/>
      <c r="Q501" s="58"/>
      <c r="R501" s="58" t="s">
        <v>698</v>
      </c>
      <c r="S501" s="58" t="s">
        <v>705</v>
      </c>
      <c r="T501" s="58" t="s">
        <v>706</v>
      </c>
      <c r="U501" s="58" t="s">
        <v>700</v>
      </c>
      <c r="V501" s="58"/>
    </row>
    <row r="502" spans="1:22" x14ac:dyDescent="0.25">
      <c r="A502" s="43" t="s">
        <v>2147</v>
      </c>
      <c r="B502" s="43" t="str">
        <f>LEFT(GAAP02F[[#This Row],[Fund]],4)</f>
        <v>0632</v>
      </c>
      <c r="C502" s="58" t="s">
        <v>2148</v>
      </c>
      <c r="D502" s="58" t="s">
        <v>747</v>
      </c>
      <c r="E502" s="58" t="s">
        <v>681</v>
      </c>
      <c r="F502" s="58" t="s">
        <v>787</v>
      </c>
      <c r="G502" s="58" t="s">
        <v>689</v>
      </c>
      <c r="H502" s="58" t="s">
        <v>1384</v>
      </c>
      <c r="I502" s="58" t="s">
        <v>683</v>
      </c>
      <c r="J502" s="58" t="s">
        <v>683</v>
      </c>
      <c r="K502" s="58" t="s">
        <v>789</v>
      </c>
      <c r="L502" s="58" t="s">
        <v>2149</v>
      </c>
      <c r="M502" s="58" t="s">
        <v>683</v>
      </c>
      <c r="N502" s="58" t="s">
        <v>683</v>
      </c>
      <c r="O502" s="58" t="s">
        <v>678</v>
      </c>
      <c r="P502" s="58" t="s">
        <v>145</v>
      </c>
      <c r="Q502" s="58"/>
      <c r="R502" s="58" t="s">
        <v>629</v>
      </c>
      <c r="S502" s="58" t="s">
        <v>1486</v>
      </c>
      <c r="T502" s="58" t="s">
        <v>678</v>
      </c>
      <c r="U502" s="58" t="s">
        <v>679</v>
      </c>
      <c r="V502" s="58"/>
    </row>
    <row r="503" spans="1:22" x14ac:dyDescent="0.25">
      <c r="A503" s="43" t="s">
        <v>2150</v>
      </c>
      <c r="B503" s="43" t="str">
        <f>LEFT(GAAP02F[[#This Row],[Fund]],4)</f>
        <v>0634</v>
      </c>
      <c r="C503" s="58" t="s">
        <v>2151</v>
      </c>
      <c r="D503" s="58" t="s">
        <v>113</v>
      </c>
      <c r="E503" s="58" t="s">
        <v>681</v>
      </c>
      <c r="F503" s="58" t="s">
        <v>688</v>
      </c>
      <c r="G503" s="58" t="s">
        <v>689</v>
      </c>
      <c r="H503" s="58" t="s">
        <v>703</v>
      </c>
      <c r="I503" s="58" t="s">
        <v>683</v>
      </c>
      <c r="J503" s="58" t="s">
        <v>683</v>
      </c>
      <c r="K503" s="58" t="s">
        <v>691</v>
      </c>
      <c r="L503" s="58" t="s">
        <v>704</v>
      </c>
      <c r="M503" s="58" t="s">
        <v>918</v>
      </c>
      <c r="N503" s="58" t="s">
        <v>2130</v>
      </c>
      <c r="O503" s="58" t="s">
        <v>2146</v>
      </c>
      <c r="P503" s="58"/>
      <c r="Q503" s="58"/>
      <c r="R503" s="58" t="s">
        <v>698</v>
      </c>
      <c r="S503" s="58" t="s">
        <v>705</v>
      </c>
      <c r="T503" s="58" t="s">
        <v>706</v>
      </c>
      <c r="U503" s="58" t="s">
        <v>700</v>
      </c>
      <c r="V503" s="58"/>
    </row>
    <row r="504" spans="1:22" x14ac:dyDescent="0.25">
      <c r="A504" s="43" t="s">
        <v>2152</v>
      </c>
      <c r="B504" s="43" t="str">
        <f>LEFT(GAAP02F[[#This Row],[Fund]],4)</f>
        <v>0635</v>
      </c>
      <c r="C504" s="58" t="s">
        <v>2153</v>
      </c>
      <c r="D504" s="58" t="s">
        <v>747</v>
      </c>
      <c r="E504" s="58" t="s">
        <v>681</v>
      </c>
      <c r="F504" s="58" t="s">
        <v>688</v>
      </c>
      <c r="G504" s="58" t="s">
        <v>689</v>
      </c>
      <c r="H504" s="58" t="s">
        <v>965</v>
      </c>
      <c r="I504" s="58" t="s">
        <v>683</v>
      </c>
      <c r="J504" s="58" t="s">
        <v>683</v>
      </c>
      <c r="K504" s="58" t="s">
        <v>691</v>
      </c>
      <c r="L504" s="58" t="s">
        <v>966</v>
      </c>
      <c r="M504" s="58" t="s">
        <v>1930</v>
      </c>
      <c r="N504" s="58" t="s">
        <v>683</v>
      </c>
      <c r="O504" s="58" t="s">
        <v>678</v>
      </c>
      <c r="P504" s="58" t="s">
        <v>679</v>
      </c>
      <c r="Q504" s="58" t="s">
        <v>750</v>
      </c>
      <c r="R504" s="58" t="s">
        <v>629</v>
      </c>
      <c r="S504" s="58" t="s">
        <v>2154</v>
      </c>
      <c r="T504" s="58" t="s">
        <v>678</v>
      </c>
      <c r="U504" s="58" t="s">
        <v>679</v>
      </c>
      <c r="V504" s="58"/>
    </row>
    <row r="505" spans="1:22" x14ac:dyDescent="0.25">
      <c r="A505" s="43" t="s">
        <v>2155</v>
      </c>
      <c r="B505" s="43" t="str">
        <f>LEFT(GAAP02F[[#This Row],[Fund]],4)</f>
        <v>0636</v>
      </c>
      <c r="C505" s="58" t="s">
        <v>2156</v>
      </c>
      <c r="D505" s="58" t="s">
        <v>113</v>
      </c>
      <c r="E505" s="58" t="s">
        <v>681</v>
      </c>
      <c r="F505" s="58" t="s">
        <v>688</v>
      </c>
      <c r="G505" s="58" t="s">
        <v>689</v>
      </c>
      <c r="H505" s="58" t="s">
        <v>703</v>
      </c>
      <c r="I505" s="58" t="s">
        <v>683</v>
      </c>
      <c r="J505" s="58" t="s">
        <v>683</v>
      </c>
      <c r="K505" s="58" t="s">
        <v>691</v>
      </c>
      <c r="L505" s="58" t="s">
        <v>704</v>
      </c>
      <c r="M505" s="58" t="s">
        <v>918</v>
      </c>
      <c r="N505" s="58" t="s">
        <v>2130</v>
      </c>
      <c r="O505" s="58" t="s">
        <v>2146</v>
      </c>
      <c r="P505" s="58"/>
      <c r="Q505" s="58"/>
      <c r="R505" s="58" t="s">
        <v>698</v>
      </c>
      <c r="S505" s="58" t="s">
        <v>705</v>
      </c>
      <c r="T505" s="58" t="s">
        <v>706</v>
      </c>
      <c r="U505" s="58" t="s">
        <v>700</v>
      </c>
      <c r="V505" s="58"/>
    </row>
    <row r="506" spans="1:22" x14ac:dyDescent="0.25">
      <c r="A506" s="43" t="s">
        <v>2157</v>
      </c>
      <c r="B506" s="43" t="str">
        <f>LEFT(GAAP02F[[#This Row],[Fund]],4)</f>
        <v>0637</v>
      </c>
      <c r="C506" s="58" t="s">
        <v>2158</v>
      </c>
      <c r="D506" s="58" t="s">
        <v>113</v>
      </c>
      <c r="E506" s="58" t="s">
        <v>681</v>
      </c>
      <c r="F506" s="58" t="s">
        <v>688</v>
      </c>
      <c r="G506" s="58" t="s">
        <v>689</v>
      </c>
      <c r="H506" s="58" t="s">
        <v>703</v>
      </c>
      <c r="I506" s="58" t="s">
        <v>683</v>
      </c>
      <c r="J506" s="58" t="s">
        <v>683</v>
      </c>
      <c r="K506" s="58" t="s">
        <v>691</v>
      </c>
      <c r="L506" s="58" t="s">
        <v>704</v>
      </c>
      <c r="M506" s="58" t="s">
        <v>918</v>
      </c>
      <c r="N506" s="58" t="s">
        <v>2130</v>
      </c>
      <c r="O506" s="58" t="s">
        <v>2146</v>
      </c>
      <c r="P506" s="58"/>
      <c r="Q506" s="58"/>
      <c r="R506" s="58" t="s">
        <v>698</v>
      </c>
      <c r="S506" s="58" t="s">
        <v>705</v>
      </c>
      <c r="T506" s="58" t="s">
        <v>706</v>
      </c>
      <c r="U506" s="58" t="s">
        <v>700</v>
      </c>
      <c r="V506" s="58"/>
    </row>
    <row r="507" spans="1:22" x14ac:dyDescent="0.25">
      <c r="A507" s="43" t="s">
        <v>2159</v>
      </c>
      <c r="B507" s="43" t="str">
        <f>LEFT(GAAP02F[[#This Row],[Fund]],4)</f>
        <v>0638</v>
      </c>
      <c r="C507" s="58" t="s">
        <v>2160</v>
      </c>
      <c r="D507" s="58" t="s">
        <v>113</v>
      </c>
      <c r="E507" s="58" t="s">
        <v>681</v>
      </c>
      <c r="F507" s="58" t="s">
        <v>688</v>
      </c>
      <c r="G507" s="58" t="s">
        <v>689</v>
      </c>
      <c r="H507" s="58" t="s">
        <v>703</v>
      </c>
      <c r="I507" s="58" t="s">
        <v>683</v>
      </c>
      <c r="J507" s="58" t="s">
        <v>683</v>
      </c>
      <c r="K507" s="58" t="s">
        <v>691</v>
      </c>
      <c r="L507" s="58" t="s">
        <v>704</v>
      </c>
      <c r="M507" s="58" t="s">
        <v>918</v>
      </c>
      <c r="N507" s="58" t="s">
        <v>2130</v>
      </c>
      <c r="O507" s="58" t="s">
        <v>2146</v>
      </c>
      <c r="P507" s="58"/>
      <c r="Q507" s="58"/>
      <c r="R507" s="58" t="s">
        <v>698</v>
      </c>
      <c r="S507" s="58" t="s">
        <v>705</v>
      </c>
      <c r="T507" s="58" t="s">
        <v>706</v>
      </c>
      <c r="U507" s="58" t="s">
        <v>629</v>
      </c>
      <c r="V507" s="58"/>
    </row>
    <row r="508" spans="1:22" x14ac:dyDescent="0.25">
      <c r="A508" s="43" t="s">
        <v>2161</v>
      </c>
      <c r="B508" s="43" t="str">
        <f>LEFT(GAAP02F[[#This Row],[Fund]],4)</f>
        <v>0639</v>
      </c>
      <c r="C508" s="58" t="s">
        <v>2162</v>
      </c>
      <c r="D508" s="58" t="s">
        <v>113</v>
      </c>
      <c r="E508" s="58" t="s">
        <v>681</v>
      </c>
      <c r="F508" s="58" t="s">
        <v>688</v>
      </c>
      <c r="G508" s="58" t="s">
        <v>689</v>
      </c>
      <c r="H508" s="58" t="s">
        <v>703</v>
      </c>
      <c r="I508" s="58" t="s">
        <v>683</v>
      </c>
      <c r="J508" s="58" t="s">
        <v>683</v>
      </c>
      <c r="K508" s="58" t="s">
        <v>691</v>
      </c>
      <c r="L508" s="58" t="s">
        <v>704</v>
      </c>
      <c r="M508" s="58" t="s">
        <v>918</v>
      </c>
      <c r="N508" s="58" t="s">
        <v>2130</v>
      </c>
      <c r="O508" s="58" t="s">
        <v>2146</v>
      </c>
      <c r="P508" s="58"/>
      <c r="Q508" s="58"/>
      <c r="R508" s="58" t="s">
        <v>698</v>
      </c>
      <c r="S508" s="58" t="s">
        <v>705</v>
      </c>
      <c r="T508" s="58" t="s">
        <v>706</v>
      </c>
      <c r="U508" s="58" t="s">
        <v>629</v>
      </c>
      <c r="V508" s="58"/>
    </row>
    <row r="509" spans="1:22" x14ac:dyDescent="0.25">
      <c r="A509" s="43" t="s">
        <v>2163</v>
      </c>
      <c r="B509" s="43" t="str">
        <f>LEFT(GAAP02F[[#This Row],[Fund]],4)</f>
        <v>0640</v>
      </c>
      <c r="C509" s="58" t="s">
        <v>2164</v>
      </c>
      <c r="D509" s="58" t="s">
        <v>747</v>
      </c>
      <c r="E509" s="58" t="s">
        <v>681</v>
      </c>
      <c r="F509" s="58" t="s">
        <v>688</v>
      </c>
      <c r="G509" s="58" t="s">
        <v>689</v>
      </c>
      <c r="H509" s="58" t="s">
        <v>690</v>
      </c>
      <c r="I509" s="58" t="s">
        <v>683</v>
      </c>
      <c r="J509" s="58" t="s">
        <v>683</v>
      </c>
      <c r="K509" s="58" t="s">
        <v>691</v>
      </c>
      <c r="L509" s="58" t="s">
        <v>743</v>
      </c>
      <c r="M509" s="58" t="s">
        <v>749</v>
      </c>
      <c r="N509" s="58" t="s">
        <v>683</v>
      </c>
      <c r="O509" s="58" t="s">
        <v>678</v>
      </c>
      <c r="P509" s="58" t="s">
        <v>679</v>
      </c>
      <c r="Q509" s="58" t="s">
        <v>750</v>
      </c>
      <c r="R509" s="58" t="s">
        <v>698</v>
      </c>
      <c r="S509" s="58" t="s">
        <v>744</v>
      </c>
      <c r="T509" s="58" t="s">
        <v>678</v>
      </c>
      <c r="U509" s="58" t="s">
        <v>629</v>
      </c>
      <c r="V509" s="58"/>
    </row>
    <row r="510" spans="1:22" x14ac:dyDescent="0.25">
      <c r="A510" s="43" t="s">
        <v>2165</v>
      </c>
      <c r="B510" s="43" t="str">
        <f>LEFT(GAAP02F[[#This Row],[Fund]],4)</f>
        <v>0641</v>
      </c>
      <c r="C510" s="58" t="s">
        <v>2166</v>
      </c>
      <c r="D510" s="58" t="s">
        <v>747</v>
      </c>
      <c r="E510" s="58" t="s">
        <v>681</v>
      </c>
      <c r="F510" s="58" t="s">
        <v>688</v>
      </c>
      <c r="G510" s="58" t="s">
        <v>689</v>
      </c>
      <c r="H510" s="58" t="s">
        <v>965</v>
      </c>
      <c r="I510" s="58" t="s">
        <v>683</v>
      </c>
      <c r="J510" s="58" t="s">
        <v>683</v>
      </c>
      <c r="K510" s="58" t="s">
        <v>691</v>
      </c>
      <c r="L510" s="58" t="s">
        <v>966</v>
      </c>
      <c r="M510" s="58" t="s">
        <v>821</v>
      </c>
      <c r="N510" s="58" t="s">
        <v>683</v>
      </c>
      <c r="O510" s="58" t="s">
        <v>678</v>
      </c>
      <c r="P510" s="58" t="s">
        <v>679</v>
      </c>
      <c r="Q510" s="58" t="s">
        <v>750</v>
      </c>
      <c r="R510" s="58" t="s">
        <v>698</v>
      </c>
      <c r="S510" s="58" t="s">
        <v>779</v>
      </c>
      <c r="T510" s="58" t="s">
        <v>731</v>
      </c>
      <c r="U510" s="58" t="s">
        <v>700</v>
      </c>
      <c r="V510" s="58"/>
    </row>
    <row r="511" spans="1:22" x14ac:dyDescent="0.25">
      <c r="A511" s="43" t="s">
        <v>2167</v>
      </c>
      <c r="B511" s="43" t="str">
        <f>LEFT(GAAP02F[[#This Row],[Fund]],4)</f>
        <v>0642</v>
      </c>
      <c r="C511" s="58" t="s">
        <v>2168</v>
      </c>
      <c r="D511" s="58" t="s">
        <v>113</v>
      </c>
      <c r="E511" s="58" t="s">
        <v>681</v>
      </c>
      <c r="F511" s="58" t="s">
        <v>688</v>
      </c>
      <c r="G511" s="58" t="s">
        <v>689</v>
      </c>
      <c r="H511" s="58" t="s">
        <v>690</v>
      </c>
      <c r="I511" s="58" t="s">
        <v>683</v>
      </c>
      <c r="J511" s="58" t="s">
        <v>683</v>
      </c>
      <c r="K511" s="58" t="s">
        <v>691</v>
      </c>
      <c r="L511" s="58" t="s">
        <v>2169</v>
      </c>
      <c r="M511" s="58" t="s">
        <v>718</v>
      </c>
      <c r="N511" s="58" t="s">
        <v>2170</v>
      </c>
      <c r="O511" s="58" t="s">
        <v>1010</v>
      </c>
      <c r="P511" s="58"/>
      <c r="Q511" s="58"/>
      <c r="R511" s="58" t="s">
        <v>698</v>
      </c>
      <c r="S511" s="58" t="s">
        <v>694</v>
      </c>
      <c r="T511" s="58" t="s">
        <v>706</v>
      </c>
      <c r="U511" s="58" t="s">
        <v>700</v>
      </c>
      <c r="V511" s="58"/>
    </row>
    <row r="512" spans="1:22" x14ac:dyDescent="0.25">
      <c r="A512" s="43" t="s">
        <v>2171</v>
      </c>
      <c r="B512" s="43" t="str">
        <f>LEFT(GAAP02F[[#This Row],[Fund]],4)</f>
        <v>0643</v>
      </c>
      <c r="C512" s="58" t="s">
        <v>2172</v>
      </c>
      <c r="D512" s="58" t="s">
        <v>113</v>
      </c>
      <c r="E512" s="58" t="s">
        <v>681</v>
      </c>
      <c r="F512" s="58" t="s">
        <v>688</v>
      </c>
      <c r="G512" s="58" t="s">
        <v>681</v>
      </c>
      <c r="H512" s="58" t="s">
        <v>709</v>
      </c>
      <c r="I512" s="58" t="s">
        <v>683</v>
      </c>
      <c r="J512" s="58" t="s">
        <v>683</v>
      </c>
      <c r="K512" s="58" t="s">
        <v>691</v>
      </c>
      <c r="L512" s="58" t="s">
        <v>725</v>
      </c>
      <c r="M512" s="58" t="s">
        <v>718</v>
      </c>
      <c r="N512" s="58" t="s">
        <v>853</v>
      </c>
      <c r="O512" s="58" t="s">
        <v>1010</v>
      </c>
      <c r="P512" s="58"/>
      <c r="Q512" s="58"/>
      <c r="R512" s="58" t="s">
        <v>693</v>
      </c>
      <c r="S512" s="58" t="s">
        <v>726</v>
      </c>
      <c r="T512" s="58" t="s">
        <v>739</v>
      </c>
      <c r="U512" s="58" t="s">
        <v>679</v>
      </c>
      <c r="V512" s="58"/>
    </row>
    <row r="513" spans="1:22" x14ac:dyDescent="0.25">
      <c r="A513" s="43" t="s">
        <v>2173</v>
      </c>
      <c r="B513" s="43" t="str">
        <f>LEFT(GAAP02F[[#This Row],[Fund]],4)</f>
        <v>0644</v>
      </c>
      <c r="C513" s="58" t="s">
        <v>2174</v>
      </c>
      <c r="D513" s="58" t="s">
        <v>747</v>
      </c>
      <c r="E513" s="58" t="s">
        <v>681</v>
      </c>
      <c r="F513" s="58" t="s">
        <v>797</v>
      </c>
      <c r="G513" s="58" t="s">
        <v>681</v>
      </c>
      <c r="H513" s="58" t="s">
        <v>683</v>
      </c>
      <c r="I513" s="58" t="s">
        <v>682</v>
      </c>
      <c r="J513" s="58" t="s">
        <v>682</v>
      </c>
      <c r="K513" s="58" t="s">
        <v>798</v>
      </c>
      <c r="L513" s="58" t="s">
        <v>15</v>
      </c>
      <c r="M513" s="58" t="s">
        <v>683</v>
      </c>
      <c r="N513" s="58" t="s">
        <v>683</v>
      </c>
      <c r="O513" s="58" t="s">
        <v>799</v>
      </c>
      <c r="P513" s="58"/>
      <c r="Q513" s="58"/>
      <c r="R513" s="58" t="s">
        <v>684</v>
      </c>
      <c r="S513" s="58" t="s">
        <v>800</v>
      </c>
      <c r="T513" s="58" t="s">
        <v>678</v>
      </c>
      <c r="U513" s="58" t="s">
        <v>679</v>
      </c>
      <c r="V513" s="58"/>
    </row>
    <row r="514" spans="1:22" x14ac:dyDescent="0.25">
      <c r="A514" s="43" t="s">
        <v>2175</v>
      </c>
      <c r="B514" s="43" t="str">
        <f>LEFT(GAAP02F[[#This Row],[Fund]],4)</f>
        <v>0645</v>
      </c>
      <c r="C514" s="58" t="s">
        <v>2176</v>
      </c>
      <c r="D514" s="58" t="s">
        <v>113</v>
      </c>
      <c r="E514" s="58" t="s">
        <v>681</v>
      </c>
      <c r="F514" s="58" t="s">
        <v>688</v>
      </c>
      <c r="G514" s="58" t="s">
        <v>689</v>
      </c>
      <c r="H514" s="58" t="s">
        <v>776</v>
      </c>
      <c r="I514" s="58" t="s">
        <v>683</v>
      </c>
      <c r="J514" s="58" t="s">
        <v>683</v>
      </c>
      <c r="K514" s="58" t="s">
        <v>691</v>
      </c>
      <c r="L514" s="58" t="s">
        <v>777</v>
      </c>
      <c r="M514" s="58"/>
      <c r="N514" s="58"/>
      <c r="O514" s="58"/>
      <c r="P514" s="58"/>
      <c r="Q514" s="58"/>
      <c r="R514" s="58" t="s">
        <v>698</v>
      </c>
      <c r="S514" s="58" t="s">
        <v>744</v>
      </c>
      <c r="T514" s="58" t="s">
        <v>678</v>
      </c>
      <c r="U514" s="58" t="s">
        <v>679</v>
      </c>
      <c r="V514" s="58"/>
    </row>
    <row r="515" spans="1:22" x14ac:dyDescent="0.25">
      <c r="A515" s="43" t="s">
        <v>2177</v>
      </c>
      <c r="B515" s="43" t="str">
        <f>LEFT(GAAP02F[[#This Row],[Fund]],4)</f>
        <v>0646</v>
      </c>
      <c r="C515" s="58" t="s">
        <v>2178</v>
      </c>
      <c r="D515" s="58" t="s">
        <v>113</v>
      </c>
      <c r="E515" s="58" t="s">
        <v>681</v>
      </c>
      <c r="F515" s="58" t="s">
        <v>688</v>
      </c>
      <c r="G515" s="58" t="s">
        <v>681</v>
      </c>
      <c r="H515" s="58" t="s">
        <v>709</v>
      </c>
      <c r="I515" s="58" t="s">
        <v>683</v>
      </c>
      <c r="J515" s="58" t="s">
        <v>683</v>
      </c>
      <c r="K515" s="58" t="s">
        <v>691</v>
      </c>
      <c r="L515" s="58" t="s">
        <v>725</v>
      </c>
      <c r="M515" s="58" t="s">
        <v>718</v>
      </c>
      <c r="N515" s="58" t="s">
        <v>1109</v>
      </c>
      <c r="O515" s="58" t="s">
        <v>1010</v>
      </c>
      <c r="P515" s="58"/>
      <c r="Q515" s="58"/>
      <c r="R515" s="58" t="s">
        <v>629</v>
      </c>
      <c r="S515" s="58" t="s">
        <v>726</v>
      </c>
      <c r="T515" s="58" t="s">
        <v>678</v>
      </c>
      <c r="U515" s="58" t="s">
        <v>679</v>
      </c>
      <c r="V515" s="58"/>
    </row>
    <row r="516" spans="1:22" x14ac:dyDescent="0.25">
      <c r="A516" s="43" t="s">
        <v>2179</v>
      </c>
      <c r="B516" s="43" t="str">
        <f>LEFT(GAAP02F[[#This Row],[Fund]],4)</f>
        <v>0647</v>
      </c>
      <c r="C516" s="58" t="s">
        <v>2180</v>
      </c>
      <c r="D516" s="58" t="s">
        <v>113</v>
      </c>
      <c r="E516" s="58" t="s">
        <v>681</v>
      </c>
      <c r="F516" s="58" t="s">
        <v>688</v>
      </c>
      <c r="G516" s="58" t="s">
        <v>681</v>
      </c>
      <c r="H516" s="58" t="s">
        <v>709</v>
      </c>
      <c r="I516" s="58" t="s">
        <v>683</v>
      </c>
      <c r="J516" s="58" t="s">
        <v>683</v>
      </c>
      <c r="K516" s="58" t="s">
        <v>691</v>
      </c>
      <c r="L516" s="58" t="s">
        <v>725</v>
      </c>
      <c r="M516" s="58" t="s">
        <v>718</v>
      </c>
      <c r="N516" s="58" t="s">
        <v>1109</v>
      </c>
      <c r="O516" s="58" t="s">
        <v>1010</v>
      </c>
      <c r="P516" s="58"/>
      <c r="Q516" s="58"/>
      <c r="R516" s="58" t="s">
        <v>693</v>
      </c>
      <c r="S516" s="58" t="s">
        <v>726</v>
      </c>
      <c r="T516" s="58" t="s">
        <v>739</v>
      </c>
      <c r="U516" s="58" t="s">
        <v>679</v>
      </c>
      <c r="V516" s="58"/>
    </row>
    <row r="517" spans="1:22" x14ac:dyDescent="0.25">
      <c r="A517" s="43" t="s">
        <v>2181</v>
      </c>
      <c r="B517" s="43" t="str">
        <f>LEFT(GAAP02F[[#This Row],[Fund]],4)</f>
        <v>0648</v>
      </c>
      <c r="C517" s="58" t="s">
        <v>2182</v>
      </c>
      <c r="D517" s="58" t="s">
        <v>113</v>
      </c>
      <c r="E517" s="58" t="s">
        <v>681</v>
      </c>
      <c r="F517" s="58" t="s">
        <v>688</v>
      </c>
      <c r="G517" s="58" t="s">
        <v>689</v>
      </c>
      <c r="H517" s="58" t="s">
        <v>776</v>
      </c>
      <c r="I517" s="58" t="s">
        <v>683</v>
      </c>
      <c r="J517" s="58" t="s">
        <v>683</v>
      </c>
      <c r="K517" s="58" t="s">
        <v>691</v>
      </c>
      <c r="L517" s="58" t="s">
        <v>777</v>
      </c>
      <c r="M517" s="58" t="s">
        <v>683</v>
      </c>
      <c r="N517" s="58" t="s">
        <v>683</v>
      </c>
      <c r="O517" s="58" t="s">
        <v>678</v>
      </c>
      <c r="P517" s="58" t="s">
        <v>679</v>
      </c>
      <c r="Q517" s="58" t="s">
        <v>679</v>
      </c>
      <c r="R517" s="58" t="s">
        <v>698</v>
      </c>
      <c r="S517" s="58" t="s">
        <v>2183</v>
      </c>
      <c r="T517" s="58" t="s">
        <v>699</v>
      </c>
      <c r="U517" s="58" t="s">
        <v>700</v>
      </c>
      <c r="V517" s="58" t="s">
        <v>679</v>
      </c>
    </row>
    <row r="518" spans="1:22" x14ac:dyDescent="0.25">
      <c r="A518" s="43" t="s">
        <v>2184</v>
      </c>
      <c r="B518" s="43" t="str">
        <f>LEFT(GAAP02F[[#This Row],[Fund]],4)</f>
        <v>0649</v>
      </c>
      <c r="C518" s="58" t="s">
        <v>2185</v>
      </c>
      <c r="D518" s="58" t="s">
        <v>747</v>
      </c>
      <c r="E518" s="58" t="s">
        <v>1895</v>
      </c>
      <c r="F518" s="58" t="s">
        <v>788</v>
      </c>
      <c r="G518" s="58" t="s">
        <v>689</v>
      </c>
      <c r="H518" s="58" t="s">
        <v>850</v>
      </c>
      <c r="I518" s="58" t="s">
        <v>683</v>
      </c>
      <c r="J518" s="58" t="s">
        <v>683</v>
      </c>
      <c r="K518" s="58" t="s">
        <v>1896</v>
      </c>
      <c r="L518" s="58" t="s">
        <v>1949</v>
      </c>
      <c r="M518" s="58" t="s">
        <v>1944</v>
      </c>
      <c r="N518" s="58" t="s">
        <v>792</v>
      </c>
      <c r="O518" s="58" t="s">
        <v>678</v>
      </c>
      <c r="P518" s="58" t="s">
        <v>145</v>
      </c>
      <c r="Q518" s="58" t="s">
        <v>750</v>
      </c>
      <c r="R518" s="58" t="s">
        <v>698</v>
      </c>
      <c r="S518" s="58" t="s">
        <v>1912</v>
      </c>
      <c r="T518" s="58" t="s">
        <v>678</v>
      </c>
      <c r="U518" s="58" t="s">
        <v>679</v>
      </c>
      <c r="V518" s="58"/>
    </row>
    <row r="519" spans="1:22" x14ac:dyDescent="0.25">
      <c r="A519" s="43" t="s">
        <v>2186</v>
      </c>
      <c r="B519" s="43" t="str">
        <f>LEFT(GAAP02F[[#This Row],[Fund]],4)</f>
        <v>0652</v>
      </c>
      <c r="C519" s="58" t="s">
        <v>2187</v>
      </c>
      <c r="D519" s="58" t="s">
        <v>747</v>
      </c>
      <c r="E519" s="58" t="s">
        <v>992</v>
      </c>
      <c r="F519" s="58" t="s">
        <v>993</v>
      </c>
      <c r="G519" s="58" t="s">
        <v>689</v>
      </c>
      <c r="H519" s="58" t="s">
        <v>682</v>
      </c>
      <c r="I519" s="58" t="s">
        <v>683</v>
      </c>
      <c r="J519" s="58" t="s">
        <v>683</v>
      </c>
      <c r="K519" s="58" t="s">
        <v>994</v>
      </c>
      <c r="L519" s="58" t="s">
        <v>994</v>
      </c>
      <c r="M519" s="58" t="s">
        <v>683</v>
      </c>
      <c r="N519" s="58" t="s">
        <v>683</v>
      </c>
      <c r="O519" s="58" t="s">
        <v>678</v>
      </c>
      <c r="P519" s="58" t="s">
        <v>145</v>
      </c>
      <c r="Q519" s="58" t="s">
        <v>679</v>
      </c>
      <c r="R519" s="58" t="s">
        <v>698</v>
      </c>
      <c r="S519" s="58" t="s">
        <v>1628</v>
      </c>
      <c r="T519" s="58" t="s">
        <v>678</v>
      </c>
      <c r="U519" s="58" t="s">
        <v>679</v>
      </c>
      <c r="V519" s="58"/>
    </row>
    <row r="520" spans="1:22" x14ac:dyDescent="0.25">
      <c r="A520" s="43" t="s">
        <v>2188</v>
      </c>
      <c r="B520" s="43" t="str">
        <f>LEFT(GAAP02F[[#This Row],[Fund]],4)</f>
        <v>0653</v>
      </c>
      <c r="C520" s="58" t="s">
        <v>2189</v>
      </c>
      <c r="D520" s="58" t="s">
        <v>708</v>
      </c>
      <c r="E520" s="58" t="s">
        <v>681</v>
      </c>
      <c r="F520" s="58" t="s">
        <v>688</v>
      </c>
      <c r="G520" s="58" t="s">
        <v>681</v>
      </c>
      <c r="H520" s="58" t="s">
        <v>831</v>
      </c>
      <c r="I520" s="58" t="s">
        <v>683</v>
      </c>
      <c r="J520" s="58" t="s">
        <v>683</v>
      </c>
      <c r="K520" s="58" t="s">
        <v>836</v>
      </c>
      <c r="L520" s="58" t="s">
        <v>832</v>
      </c>
      <c r="M520" s="58"/>
      <c r="N520" s="58"/>
      <c r="O520" s="58"/>
      <c r="P520" s="58"/>
      <c r="Q520" s="58"/>
      <c r="R520" s="58" t="s">
        <v>698</v>
      </c>
      <c r="S520" s="58" t="s">
        <v>711</v>
      </c>
      <c r="T520" s="58" t="s">
        <v>838</v>
      </c>
      <c r="U520" s="58" t="s">
        <v>679</v>
      </c>
      <c r="V520" s="58"/>
    </row>
    <row r="521" spans="1:22" x14ac:dyDescent="0.25">
      <c r="A521" s="43" t="s">
        <v>2190</v>
      </c>
      <c r="B521" s="43" t="str">
        <f>LEFT(GAAP02F[[#This Row],[Fund]],4)</f>
        <v>0655</v>
      </c>
      <c r="C521" s="58" t="s">
        <v>2191</v>
      </c>
      <c r="D521" s="58" t="s">
        <v>747</v>
      </c>
      <c r="E521" s="58" t="s">
        <v>992</v>
      </c>
      <c r="F521" s="58" t="s">
        <v>1595</v>
      </c>
      <c r="G521" s="58" t="s">
        <v>689</v>
      </c>
      <c r="H521" s="58" t="s">
        <v>788</v>
      </c>
      <c r="I521" s="58" t="s">
        <v>683</v>
      </c>
      <c r="J521" s="58" t="s">
        <v>683</v>
      </c>
      <c r="K521" s="58" t="s">
        <v>2008</v>
      </c>
      <c r="L521" s="58" t="s">
        <v>2008</v>
      </c>
      <c r="M521" s="58" t="s">
        <v>2107</v>
      </c>
      <c r="N521" s="58" t="s">
        <v>2108</v>
      </c>
      <c r="O521" s="58"/>
      <c r="P521" s="58"/>
      <c r="Q521" s="58"/>
      <c r="R521" s="58" t="s">
        <v>629</v>
      </c>
      <c r="S521" s="58" t="s">
        <v>794</v>
      </c>
      <c r="T521" s="58" t="s">
        <v>678</v>
      </c>
      <c r="U521" s="58" t="s">
        <v>679</v>
      </c>
      <c r="V521" s="58"/>
    </row>
    <row r="522" spans="1:22" x14ac:dyDescent="0.25">
      <c r="A522" s="43" t="s">
        <v>2192</v>
      </c>
      <c r="B522" s="43" t="str">
        <f>LEFT(GAAP02F[[#This Row],[Fund]],4)</f>
        <v>0656</v>
      </c>
      <c r="C522" s="58" t="s">
        <v>2193</v>
      </c>
      <c r="D522" s="58" t="s">
        <v>747</v>
      </c>
      <c r="E522" s="58" t="s">
        <v>681</v>
      </c>
      <c r="F522" s="58" t="s">
        <v>797</v>
      </c>
      <c r="G522" s="58" t="s">
        <v>681</v>
      </c>
      <c r="H522" s="58" t="s">
        <v>683</v>
      </c>
      <c r="I522" s="58" t="s">
        <v>682</v>
      </c>
      <c r="J522" s="58" t="s">
        <v>682</v>
      </c>
      <c r="K522" s="58" t="s">
        <v>798</v>
      </c>
      <c r="L522" s="58" t="s">
        <v>15</v>
      </c>
      <c r="M522" s="58" t="s">
        <v>683</v>
      </c>
      <c r="N522" s="58" t="s">
        <v>683</v>
      </c>
      <c r="O522" s="58" t="s">
        <v>799</v>
      </c>
      <c r="P522" s="58"/>
      <c r="Q522" s="58"/>
      <c r="R522" s="58" t="s">
        <v>698</v>
      </c>
      <c r="S522" s="58" t="s">
        <v>800</v>
      </c>
      <c r="T522" s="58" t="s">
        <v>731</v>
      </c>
      <c r="U522" s="58" t="s">
        <v>679</v>
      </c>
      <c r="V522" s="58"/>
    </row>
    <row r="523" spans="1:22" x14ac:dyDescent="0.25">
      <c r="A523" s="43" t="s">
        <v>2194</v>
      </c>
      <c r="B523" s="43" t="str">
        <f>LEFT(GAAP02F[[#This Row],[Fund]],4)</f>
        <v>0657</v>
      </c>
      <c r="C523" s="58" t="s">
        <v>2195</v>
      </c>
      <c r="D523" s="58" t="s">
        <v>708</v>
      </c>
      <c r="E523" s="58" t="s">
        <v>681</v>
      </c>
      <c r="F523" s="58" t="s">
        <v>709</v>
      </c>
      <c r="G523" s="58" t="s">
        <v>689</v>
      </c>
      <c r="H523" s="58" t="s">
        <v>965</v>
      </c>
      <c r="I523" s="58" t="s">
        <v>683</v>
      </c>
      <c r="J523" s="58" t="s">
        <v>683</v>
      </c>
      <c r="K523" s="58" t="s">
        <v>826</v>
      </c>
      <c r="L523" s="58" t="s">
        <v>1051</v>
      </c>
      <c r="M523" s="58"/>
      <c r="N523" s="58"/>
      <c r="O523" s="58"/>
      <c r="P523" s="58"/>
      <c r="Q523" s="58"/>
      <c r="R523" s="58" t="s">
        <v>698</v>
      </c>
      <c r="S523" s="58" t="s">
        <v>711</v>
      </c>
      <c r="T523" s="58" t="s">
        <v>1052</v>
      </c>
      <c r="U523" s="58" t="s">
        <v>679</v>
      </c>
      <c r="V523" s="58"/>
    </row>
    <row r="524" spans="1:22" x14ac:dyDescent="0.25">
      <c r="A524" s="43" t="s">
        <v>2196</v>
      </c>
      <c r="B524" s="43" t="str">
        <f>LEFT(GAAP02F[[#This Row],[Fund]],4)</f>
        <v>0658</v>
      </c>
      <c r="C524" s="58" t="s">
        <v>2197</v>
      </c>
      <c r="D524" s="58" t="s">
        <v>708</v>
      </c>
      <c r="E524" s="58" t="s">
        <v>681</v>
      </c>
      <c r="F524" s="58" t="s">
        <v>709</v>
      </c>
      <c r="G524" s="58" t="s">
        <v>689</v>
      </c>
      <c r="H524" s="58" t="s">
        <v>850</v>
      </c>
      <c r="I524" s="58" t="s">
        <v>683</v>
      </c>
      <c r="J524" s="58" t="s">
        <v>683</v>
      </c>
      <c r="K524" s="58" t="s">
        <v>826</v>
      </c>
      <c r="L524" s="58" t="s">
        <v>1076</v>
      </c>
      <c r="M524" s="58"/>
      <c r="N524" s="58"/>
      <c r="O524" s="58"/>
      <c r="P524" s="58"/>
      <c r="Q524" s="58"/>
      <c r="R524" s="58" t="s">
        <v>698</v>
      </c>
      <c r="S524" s="58" t="s">
        <v>711</v>
      </c>
      <c r="T524" s="58" t="s">
        <v>1052</v>
      </c>
      <c r="U524" s="58" t="s">
        <v>679</v>
      </c>
      <c r="V524" s="58"/>
    </row>
    <row r="525" spans="1:22" x14ac:dyDescent="0.25">
      <c r="A525" s="43" t="s">
        <v>2198</v>
      </c>
      <c r="B525" s="43" t="str">
        <f>LEFT(GAAP02F[[#This Row],[Fund]],4)</f>
        <v>0660</v>
      </c>
      <c r="C525" s="58" t="s">
        <v>2199</v>
      </c>
      <c r="D525" s="58" t="s">
        <v>747</v>
      </c>
      <c r="E525" s="58" t="s">
        <v>681</v>
      </c>
      <c r="F525" s="58" t="s">
        <v>787</v>
      </c>
      <c r="G525" s="58" t="s">
        <v>689</v>
      </c>
      <c r="H525" s="58" t="s">
        <v>709</v>
      </c>
      <c r="I525" s="58" t="s">
        <v>683</v>
      </c>
      <c r="J525" s="58" t="s">
        <v>683</v>
      </c>
      <c r="K525" s="58" t="s">
        <v>789</v>
      </c>
      <c r="L525" s="58" t="s">
        <v>2199</v>
      </c>
      <c r="M525" s="58" t="s">
        <v>791</v>
      </c>
      <c r="N525" s="58" t="s">
        <v>792</v>
      </c>
      <c r="O525" s="58" t="s">
        <v>2087</v>
      </c>
      <c r="P525" s="58" t="s">
        <v>145</v>
      </c>
      <c r="Q525" s="58" t="s">
        <v>750</v>
      </c>
      <c r="R525" s="58" t="s">
        <v>698</v>
      </c>
      <c r="S525" s="58" t="s">
        <v>711</v>
      </c>
      <c r="T525" s="58" t="s">
        <v>731</v>
      </c>
      <c r="U525" s="58" t="s">
        <v>679</v>
      </c>
      <c r="V525" s="58"/>
    </row>
    <row r="526" spans="1:22" x14ac:dyDescent="0.25">
      <c r="A526" s="43" t="s">
        <v>2200</v>
      </c>
      <c r="B526" s="43" t="str">
        <f>LEFT(GAAP02F[[#This Row],[Fund]],4)</f>
        <v>0661</v>
      </c>
      <c r="C526" s="58" t="s">
        <v>2201</v>
      </c>
      <c r="D526" s="58" t="s">
        <v>747</v>
      </c>
      <c r="E526" s="58" t="s">
        <v>681</v>
      </c>
      <c r="F526" s="58" t="s">
        <v>688</v>
      </c>
      <c r="G526" s="58" t="s">
        <v>689</v>
      </c>
      <c r="H526" s="58" t="s">
        <v>965</v>
      </c>
      <c r="I526" s="58" t="s">
        <v>683</v>
      </c>
      <c r="J526" s="58" t="s">
        <v>683</v>
      </c>
      <c r="K526" s="58" t="s">
        <v>691</v>
      </c>
      <c r="L526" s="58" t="s">
        <v>966</v>
      </c>
      <c r="M526" s="58" t="s">
        <v>749</v>
      </c>
      <c r="N526" s="58" t="s">
        <v>683</v>
      </c>
      <c r="O526" s="58" t="s">
        <v>678</v>
      </c>
      <c r="P526" s="58" t="s">
        <v>679</v>
      </c>
      <c r="Q526" s="58" t="s">
        <v>750</v>
      </c>
      <c r="R526" s="58" t="s">
        <v>693</v>
      </c>
      <c r="S526" s="58" t="s">
        <v>765</v>
      </c>
      <c r="T526" s="58" t="s">
        <v>762</v>
      </c>
      <c r="U526" s="58" t="s">
        <v>679</v>
      </c>
      <c r="V526" s="58"/>
    </row>
    <row r="527" spans="1:22" x14ac:dyDescent="0.25">
      <c r="A527" s="43" t="s">
        <v>2202</v>
      </c>
      <c r="B527" s="43" t="str">
        <f>LEFT(GAAP02F[[#This Row],[Fund]],4)</f>
        <v>0662</v>
      </c>
      <c r="C527" s="58" t="s">
        <v>2203</v>
      </c>
      <c r="D527" s="58" t="s">
        <v>747</v>
      </c>
      <c r="E527" s="58" t="s">
        <v>681</v>
      </c>
      <c r="F527" s="58" t="s">
        <v>688</v>
      </c>
      <c r="G527" s="58" t="s">
        <v>689</v>
      </c>
      <c r="H527" s="58" t="s">
        <v>690</v>
      </c>
      <c r="I527" s="58" t="s">
        <v>683</v>
      </c>
      <c r="J527" s="58" t="s">
        <v>683</v>
      </c>
      <c r="K527" s="58" t="s">
        <v>691</v>
      </c>
      <c r="L527" s="58" t="s">
        <v>743</v>
      </c>
      <c r="M527" s="58" t="s">
        <v>749</v>
      </c>
      <c r="N527" s="58" t="s">
        <v>683</v>
      </c>
      <c r="O527" s="58" t="s">
        <v>678</v>
      </c>
      <c r="P527" s="58" t="s">
        <v>679</v>
      </c>
      <c r="Q527" s="58" t="s">
        <v>750</v>
      </c>
      <c r="R527" s="58" t="s">
        <v>629</v>
      </c>
      <c r="S527" s="58" t="s">
        <v>744</v>
      </c>
      <c r="T527" s="58" t="s">
        <v>678</v>
      </c>
      <c r="U527" s="58" t="s">
        <v>679</v>
      </c>
      <c r="V527" s="58"/>
    </row>
    <row r="528" spans="1:22" x14ac:dyDescent="0.25">
      <c r="A528" s="43" t="s">
        <v>2204</v>
      </c>
      <c r="B528" s="43" t="str">
        <f>LEFT(GAAP02F[[#This Row],[Fund]],4)</f>
        <v>0664</v>
      </c>
      <c r="C528" s="58" t="s">
        <v>2205</v>
      </c>
      <c r="D528" s="58" t="s">
        <v>747</v>
      </c>
      <c r="E528" s="58" t="s">
        <v>681</v>
      </c>
      <c r="F528" s="58" t="s">
        <v>688</v>
      </c>
      <c r="G528" s="58" t="s">
        <v>689</v>
      </c>
      <c r="H528" s="58" t="s">
        <v>690</v>
      </c>
      <c r="I528" s="58" t="s">
        <v>683</v>
      </c>
      <c r="J528" s="58" t="s">
        <v>683</v>
      </c>
      <c r="K528" s="58" t="s">
        <v>691</v>
      </c>
      <c r="L528" s="58" t="s">
        <v>743</v>
      </c>
      <c r="M528" s="58" t="s">
        <v>749</v>
      </c>
      <c r="N528" s="58" t="s">
        <v>683</v>
      </c>
      <c r="O528" s="58" t="s">
        <v>678</v>
      </c>
      <c r="P528" s="58" t="s">
        <v>679</v>
      </c>
      <c r="Q528" s="58" t="s">
        <v>750</v>
      </c>
      <c r="R528" s="58" t="s">
        <v>629</v>
      </c>
      <c r="S528" s="58" t="s">
        <v>744</v>
      </c>
      <c r="T528" s="58" t="s">
        <v>678</v>
      </c>
      <c r="U528" s="58" t="s">
        <v>679</v>
      </c>
      <c r="V528" s="58"/>
    </row>
    <row r="529" spans="1:22" x14ac:dyDescent="0.25">
      <c r="A529" s="43" t="s">
        <v>2206</v>
      </c>
      <c r="B529" s="43" t="str">
        <f>LEFT(GAAP02F[[#This Row],[Fund]],4)</f>
        <v>0665</v>
      </c>
      <c r="C529" s="58" t="s">
        <v>2207</v>
      </c>
      <c r="D529" s="58" t="s">
        <v>747</v>
      </c>
      <c r="E529" s="58" t="s">
        <v>681</v>
      </c>
      <c r="F529" s="58" t="s">
        <v>682</v>
      </c>
      <c r="G529" s="58" t="s">
        <v>681</v>
      </c>
      <c r="H529" s="58" t="s">
        <v>682</v>
      </c>
      <c r="I529" s="58" t="s">
        <v>683</v>
      </c>
      <c r="J529" s="58" t="s">
        <v>683</v>
      </c>
      <c r="K529" s="58" t="s">
        <v>15</v>
      </c>
      <c r="L529" s="58" t="s">
        <v>15</v>
      </c>
      <c r="M529" s="58" t="s">
        <v>749</v>
      </c>
      <c r="N529" s="58" t="s">
        <v>683</v>
      </c>
      <c r="O529" s="58" t="s">
        <v>678</v>
      </c>
      <c r="P529" s="58" t="s">
        <v>679</v>
      </c>
      <c r="Q529" s="58" t="s">
        <v>750</v>
      </c>
      <c r="R529" s="58" t="s">
        <v>693</v>
      </c>
      <c r="S529" s="58" t="s">
        <v>1071</v>
      </c>
      <c r="T529" s="58" t="s">
        <v>773</v>
      </c>
      <c r="U529" s="58" t="s">
        <v>679</v>
      </c>
      <c r="V529" s="58"/>
    </row>
    <row r="530" spans="1:22" x14ac:dyDescent="0.25">
      <c r="A530" s="43" t="s">
        <v>2208</v>
      </c>
      <c r="B530" s="43" t="str">
        <f>LEFT(GAAP02F[[#This Row],[Fund]],4)</f>
        <v>0666</v>
      </c>
      <c r="C530" s="58" t="s">
        <v>2209</v>
      </c>
      <c r="D530" s="58" t="s">
        <v>747</v>
      </c>
      <c r="E530" s="58" t="s">
        <v>681</v>
      </c>
      <c r="F530" s="58" t="s">
        <v>787</v>
      </c>
      <c r="G530" s="58" t="s">
        <v>689</v>
      </c>
      <c r="H530" s="58" t="s">
        <v>682</v>
      </c>
      <c r="I530" s="58" t="s">
        <v>683</v>
      </c>
      <c r="J530" s="58" t="s">
        <v>683</v>
      </c>
      <c r="K530" s="58" t="s">
        <v>789</v>
      </c>
      <c r="L530" s="58" t="s">
        <v>2209</v>
      </c>
      <c r="M530" s="58" t="s">
        <v>791</v>
      </c>
      <c r="N530" s="58" t="s">
        <v>792</v>
      </c>
      <c r="O530" s="58" t="s">
        <v>2210</v>
      </c>
      <c r="P530" s="58" t="s">
        <v>679</v>
      </c>
      <c r="Q530" s="58" t="s">
        <v>750</v>
      </c>
      <c r="R530" s="58" t="s">
        <v>629</v>
      </c>
      <c r="S530" s="58" t="s">
        <v>711</v>
      </c>
      <c r="T530" s="58" t="s">
        <v>678</v>
      </c>
      <c r="U530" s="58" t="s">
        <v>679</v>
      </c>
      <c r="V530" s="58"/>
    </row>
    <row r="531" spans="1:22" x14ac:dyDescent="0.25">
      <c r="A531" s="43" t="s">
        <v>2211</v>
      </c>
      <c r="B531" s="43" t="str">
        <f>LEFT(GAAP02F[[#This Row],[Fund]],4)</f>
        <v>0668</v>
      </c>
      <c r="C531" s="58" t="s">
        <v>2199</v>
      </c>
      <c r="D531" s="58" t="s">
        <v>747</v>
      </c>
      <c r="E531" s="58" t="s">
        <v>681</v>
      </c>
      <c r="F531" s="58" t="s">
        <v>787</v>
      </c>
      <c r="G531" s="58" t="s">
        <v>689</v>
      </c>
      <c r="H531" s="58" t="s">
        <v>709</v>
      </c>
      <c r="I531" s="58" t="s">
        <v>683</v>
      </c>
      <c r="J531" s="58" t="s">
        <v>683</v>
      </c>
      <c r="K531" s="58" t="s">
        <v>789</v>
      </c>
      <c r="L531" s="58" t="s">
        <v>2199</v>
      </c>
      <c r="M531" s="58" t="s">
        <v>791</v>
      </c>
      <c r="N531" s="58" t="s">
        <v>792</v>
      </c>
      <c r="O531" s="58" t="s">
        <v>2087</v>
      </c>
      <c r="P531" s="58" t="s">
        <v>145</v>
      </c>
      <c r="Q531" s="58" t="s">
        <v>750</v>
      </c>
      <c r="R531" s="58" t="s">
        <v>698</v>
      </c>
      <c r="S531" s="58" t="s">
        <v>711</v>
      </c>
      <c r="T531" s="58" t="s">
        <v>731</v>
      </c>
      <c r="U531" s="58" t="s">
        <v>679</v>
      </c>
      <c r="V531" s="58"/>
    </row>
    <row r="532" spans="1:22" x14ac:dyDescent="0.25">
      <c r="A532" s="43" t="s">
        <v>2212</v>
      </c>
      <c r="B532" s="43" t="str">
        <f>LEFT(GAAP02F[[#This Row],[Fund]],4)</f>
        <v>0669</v>
      </c>
      <c r="C532" s="58" t="s">
        <v>2213</v>
      </c>
      <c r="D532" s="58" t="s">
        <v>747</v>
      </c>
      <c r="E532" s="58" t="s">
        <v>681</v>
      </c>
      <c r="F532" s="58" t="s">
        <v>688</v>
      </c>
      <c r="G532" s="58" t="s">
        <v>689</v>
      </c>
      <c r="H532" s="58" t="s">
        <v>690</v>
      </c>
      <c r="I532" s="58" t="s">
        <v>683</v>
      </c>
      <c r="J532" s="58" t="s">
        <v>683</v>
      </c>
      <c r="K532" s="58" t="s">
        <v>691</v>
      </c>
      <c r="L532" s="58" t="s">
        <v>743</v>
      </c>
      <c r="M532" s="58" t="s">
        <v>749</v>
      </c>
      <c r="N532" s="58" t="s">
        <v>683</v>
      </c>
      <c r="O532" s="58" t="s">
        <v>678</v>
      </c>
      <c r="P532" s="58" t="s">
        <v>679</v>
      </c>
      <c r="Q532" s="58" t="s">
        <v>750</v>
      </c>
      <c r="R532" s="58" t="s">
        <v>629</v>
      </c>
      <c r="S532" s="58" t="s">
        <v>744</v>
      </c>
      <c r="T532" s="58" t="s">
        <v>678</v>
      </c>
      <c r="U532" s="58" t="s">
        <v>679</v>
      </c>
      <c r="V532" s="58"/>
    </row>
    <row r="533" spans="1:22" x14ac:dyDescent="0.25">
      <c r="A533" s="43" t="s">
        <v>2214</v>
      </c>
      <c r="B533" s="43" t="str">
        <f>LEFT(GAAP02F[[#This Row],[Fund]],4)</f>
        <v>0671</v>
      </c>
      <c r="C533" s="58" t="s">
        <v>2215</v>
      </c>
      <c r="D533" s="58" t="s">
        <v>747</v>
      </c>
      <c r="E533" s="58" t="s">
        <v>992</v>
      </c>
      <c r="F533" s="58" t="s">
        <v>993</v>
      </c>
      <c r="G533" s="58" t="s">
        <v>689</v>
      </c>
      <c r="H533" s="58" t="s">
        <v>682</v>
      </c>
      <c r="I533" s="58" t="s">
        <v>683</v>
      </c>
      <c r="J533" s="58" t="s">
        <v>683</v>
      </c>
      <c r="K533" s="58" t="s">
        <v>994</v>
      </c>
      <c r="L533" s="58" t="s">
        <v>994</v>
      </c>
      <c r="M533" s="58" t="s">
        <v>683</v>
      </c>
      <c r="N533" s="58" t="s">
        <v>683</v>
      </c>
      <c r="O533" s="58" t="s">
        <v>678</v>
      </c>
      <c r="P533" s="58" t="s">
        <v>679</v>
      </c>
      <c r="Q533" s="58" t="s">
        <v>679</v>
      </c>
      <c r="R533" s="58" t="s">
        <v>629</v>
      </c>
      <c r="S533" s="58" t="s">
        <v>1981</v>
      </c>
      <c r="T533" s="58" t="s">
        <v>678</v>
      </c>
      <c r="U533" s="58" t="s">
        <v>679</v>
      </c>
      <c r="V533" s="58"/>
    </row>
    <row r="534" spans="1:22" x14ac:dyDescent="0.25">
      <c r="A534" s="43" t="s">
        <v>2216</v>
      </c>
      <c r="B534" s="43" t="str">
        <f>LEFT(GAAP02F[[#This Row],[Fund]],4)</f>
        <v>0672</v>
      </c>
      <c r="C534" s="58" t="s">
        <v>2217</v>
      </c>
      <c r="D534" s="58" t="s">
        <v>747</v>
      </c>
      <c r="E534" s="58" t="s">
        <v>681</v>
      </c>
      <c r="F534" s="58" t="s">
        <v>688</v>
      </c>
      <c r="G534" s="58" t="s">
        <v>681</v>
      </c>
      <c r="H534" s="58" t="s">
        <v>797</v>
      </c>
      <c r="I534" s="58" t="s">
        <v>683</v>
      </c>
      <c r="J534" s="58" t="s">
        <v>683</v>
      </c>
      <c r="K534" s="58" t="s">
        <v>691</v>
      </c>
      <c r="L534" s="58" t="s">
        <v>1113</v>
      </c>
      <c r="M534" s="58" t="s">
        <v>2218</v>
      </c>
      <c r="N534" s="58" t="s">
        <v>574</v>
      </c>
      <c r="O534" s="58" t="s">
        <v>678</v>
      </c>
      <c r="P534" s="58" t="s">
        <v>679</v>
      </c>
      <c r="Q534" s="58" t="s">
        <v>750</v>
      </c>
      <c r="R534" s="58" t="s">
        <v>698</v>
      </c>
      <c r="S534" s="58" t="s">
        <v>1030</v>
      </c>
      <c r="T534" s="58" t="s">
        <v>706</v>
      </c>
      <c r="U534" s="58" t="s">
        <v>700</v>
      </c>
      <c r="V534" s="58"/>
    </row>
    <row r="535" spans="1:22" x14ac:dyDescent="0.25">
      <c r="A535" s="43" t="s">
        <v>2219</v>
      </c>
      <c r="B535" s="43" t="str">
        <f>LEFT(GAAP02F[[#This Row],[Fund]],4)</f>
        <v>0673</v>
      </c>
      <c r="C535" s="58" t="s">
        <v>2220</v>
      </c>
      <c r="D535" s="58" t="s">
        <v>747</v>
      </c>
      <c r="E535" s="58" t="s">
        <v>689</v>
      </c>
      <c r="F535" s="58" t="s">
        <v>850</v>
      </c>
      <c r="G535" s="58" t="s">
        <v>689</v>
      </c>
      <c r="H535" s="58" t="s">
        <v>788</v>
      </c>
      <c r="I535" s="58" t="s">
        <v>683</v>
      </c>
      <c r="J535" s="58" t="s">
        <v>683</v>
      </c>
      <c r="K535" s="58" t="s">
        <v>851</v>
      </c>
      <c r="L535" s="58" t="s">
        <v>852</v>
      </c>
      <c r="M535" s="58" t="s">
        <v>1897</v>
      </c>
      <c r="N535" s="58" t="s">
        <v>792</v>
      </c>
      <c r="O535" s="58" t="s">
        <v>678</v>
      </c>
      <c r="P535" s="58" t="s">
        <v>679</v>
      </c>
      <c r="Q535" s="58" t="s">
        <v>750</v>
      </c>
      <c r="R535" s="58" t="s">
        <v>698</v>
      </c>
      <c r="S535" s="58" t="s">
        <v>1959</v>
      </c>
      <c r="T535" s="58" t="s">
        <v>838</v>
      </c>
      <c r="U535" s="58" t="s">
        <v>629</v>
      </c>
      <c r="V535" s="58"/>
    </row>
    <row r="536" spans="1:22" x14ac:dyDescent="0.25">
      <c r="A536" s="43" t="s">
        <v>2221</v>
      </c>
      <c r="B536" s="43" t="str">
        <f>LEFT(GAAP02F[[#This Row],[Fund]],4)</f>
        <v>0675</v>
      </c>
      <c r="C536" s="58" t="s">
        <v>2222</v>
      </c>
      <c r="D536" s="58" t="s">
        <v>747</v>
      </c>
      <c r="E536" s="58" t="s">
        <v>681</v>
      </c>
      <c r="F536" s="58" t="s">
        <v>797</v>
      </c>
      <c r="G536" s="58" t="s">
        <v>681</v>
      </c>
      <c r="H536" s="58" t="s">
        <v>683</v>
      </c>
      <c r="I536" s="58" t="s">
        <v>682</v>
      </c>
      <c r="J536" s="58" t="s">
        <v>682</v>
      </c>
      <c r="K536" s="58" t="s">
        <v>798</v>
      </c>
      <c r="L536" s="58" t="s">
        <v>15</v>
      </c>
      <c r="M536" s="58" t="s">
        <v>683</v>
      </c>
      <c r="N536" s="58" t="s">
        <v>683</v>
      </c>
      <c r="O536" s="58" t="s">
        <v>860</v>
      </c>
      <c r="P536" s="58" t="s">
        <v>145</v>
      </c>
      <c r="Q536" s="58" t="s">
        <v>679</v>
      </c>
      <c r="R536" s="58" t="s">
        <v>698</v>
      </c>
      <c r="S536" s="58" t="s">
        <v>1030</v>
      </c>
      <c r="T536" s="58" t="s">
        <v>731</v>
      </c>
      <c r="U536" s="58" t="s">
        <v>679</v>
      </c>
      <c r="V536" s="58"/>
    </row>
    <row r="537" spans="1:22" x14ac:dyDescent="0.25">
      <c r="A537" s="43" t="s">
        <v>2223</v>
      </c>
      <c r="B537" s="43" t="str">
        <f>LEFT(GAAP02F[[#This Row],[Fund]],4)</f>
        <v>0676</v>
      </c>
      <c r="C537" s="58" t="s">
        <v>2224</v>
      </c>
      <c r="D537" s="58" t="s">
        <v>747</v>
      </c>
      <c r="E537" s="58" t="s">
        <v>681</v>
      </c>
      <c r="F537" s="58" t="s">
        <v>688</v>
      </c>
      <c r="G537" s="58" t="s">
        <v>689</v>
      </c>
      <c r="H537" s="58" t="s">
        <v>690</v>
      </c>
      <c r="I537" s="58" t="s">
        <v>683</v>
      </c>
      <c r="J537" s="58" t="s">
        <v>683</v>
      </c>
      <c r="K537" s="58" t="s">
        <v>691</v>
      </c>
      <c r="L537" s="58" t="s">
        <v>743</v>
      </c>
      <c r="M537" s="58" t="s">
        <v>749</v>
      </c>
      <c r="N537" s="58" t="s">
        <v>683</v>
      </c>
      <c r="O537" s="58" t="s">
        <v>678</v>
      </c>
      <c r="P537" s="58" t="s">
        <v>679</v>
      </c>
      <c r="Q537" s="58" t="s">
        <v>750</v>
      </c>
      <c r="R537" s="58" t="s">
        <v>698</v>
      </c>
      <c r="S537" s="58" t="s">
        <v>744</v>
      </c>
      <c r="T537" s="58" t="s">
        <v>678</v>
      </c>
      <c r="U537" s="58" t="s">
        <v>679</v>
      </c>
      <c r="V537" s="58"/>
    </row>
    <row r="538" spans="1:22" x14ac:dyDescent="0.25">
      <c r="A538" s="43" t="s">
        <v>2225</v>
      </c>
      <c r="B538" s="43" t="str">
        <f>LEFT(GAAP02F[[#This Row],[Fund]],4)</f>
        <v>0678</v>
      </c>
      <c r="C538" s="58" t="s">
        <v>2226</v>
      </c>
      <c r="D538" s="58" t="s">
        <v>747</v>
      </c>
      <c r="E538" s="58" t="s">
        <v>681</v>
      </c>
      <c r="F538" s="58" t="s">
        <v>787</v>
      </c>
      <c r="G538" s="58" t="s">
        <v>689</v>
      </c>
      <c r="H538" s="58" t="s">
        <v>688</v>
      </c>
      <c r="I538" s="58" t="s">
        <v>683</v>
      </c>
      <c r="J538" s="58" t="s">
        <v>683</v>
      </c>
      <c r="K538" s="58" t="s">
        <v>789</v>
      </c>
      <c r="L538" s="58" t="s">
        <v>2227</v>
      </c>
      <c r="M538" s="58" t="s">
        <v>791</v>
      </c>
      <c r="N538" s="58" t="s">
        <v>792</v>
      </c>
      <c r="O538" s="58" t="s">
        <v>2228</v>
      </c>
      <c r="P538" s="58" t="s">
        <v>145</v>
      </c>
      <c r="Q538" s="58" t="s">
        <v>750</v>
      </c>
      <c r="R538" s="58" t="s">
        <v>629</v>
      </c>
      <c r="S538" s="58" t="s">
        <v>794</v>
      </c>
      <c r="T538" s="58" t="s">
        <v>678</v>
      </c>
      <c r="U538" s="58" t="s">
        <v>629</v>
      </c>
      <c r="V538" s="58"/>
    </row>
    <row r="539" spans="1:22" x14ac:dyDescent="0.25">
      <c r="A539" s="43" t="s">
        <v>2229</v>
      </c>
      <c r="B539" s="43" t="str">
        <f>LEFT(GAAP02F[[#This Row],[Fund]],4)</f>
        <v>0679</v>
      </c>
      <c r="C539" s="58" t="s">
        <v>2230</v>
      </c>
      <c r="D539" s="58" t="s">
        <v>747</v>
      </c>
      <c r="E539" s="58" t="s">
        <v>681</v>
      </c>
      <c r="F539" s="58" t="s">
        <v>688</v>
      </c>
      <c r="G539" s="58" t="s">
        <v>681</v>
      </c>
      <c r="H539" s="58" t="s">
        <v>709</v>
      </c>
      <c r="I539" s="58" t="s">
        <v>683</v>
      </c>
      <c r="J539" s="58" t="s">
        <v>683</v>
      </c>
      <c r="K539" s="58" t="s">
        <v>691</v>
      </c>
      <c r="L539" s="58" t="s">
        <v>725</v>
      </c>
      <c r="M539" s="58" t="s">
        <v>749</v>
      </c>
      <c r="N539" s="58" t="s">
        <v>683</v>
      </c>
      <c r="O539" s="58" t="s">
        <v>678</v>
      </c>
      <c r="P539" s="58" t="s">
        <v>679</v>
      </c>
      <c r="Q539" s="58" t="s">
        <v>750</v>
      </c>
      <c r="R539" s="58" t="s">
        <v>698</v>
      </c>
      <c r="S539" s="58" t="s">
        <v>726</v>
      </c>
      <c r="T539" s="58" t="s">
        <v>712</v>
      </c>
      <c r="U539" s="58" t="s">
        <v>700</v>
      </c>
      <c r="V539" s="58"/>
    </row>
    <row r="540" spans="1:22" x14ac:dyDescent="0.25">
      <c r="A540" s="43" t="s">
        <v>2231</v>
      </c>
      <c r="B540" s="43" t="str">
        <f>LEFT(GAAP02F[[#This Row],[Fund]],4)</f>
        <v>0681</v>
      </c>
      <c r="C540" s="58" t="s">
        <v>2232</v>
      </c>
      <c r="D540" s="58" t="s">
        <v>747</v>
      </c>
      <c r="E540" s="58" t="s">
        <v>681</v>
      </c>
      <c r="F540" s="58" t="s">
        <v>797</v>
      </c>
      <c r="G540" s="58" t="s">
        <v>689</v>
      </c>
      <c r="H540" s="58" t="s">
        <v>683</v>
      </c>
      <c r="I540" s="58" t="s">
        <v>787</v>
      </c>
      <c r="J540" s="58" t="s">
        <v>788</v>
      </c>
      <c r="K540" s="58" t="s">
        <v>798</v>
      </c>
      <c r="L540" s="58" t="s">
        <v>2233</v>
      </c>
      <c r="M540" s="58" t="s">
        <v>683</v>
      </c>
      <c r="N540" s="58" t="s">
        <v>683</v>
      </c>
      <c r="O540" s="58" t="s">
        <v>860</v>
      </c>
      <c r="P540" s="58"/>
      <c r="Q540" s="58"/>
      <c r="R540" s="58" t="s">
        <v>698</v>
      </c>
      <c r="S540" s="58" t="s">
        <v>6237</v>
      </c>
      <c r="T540" s="58" t="s">
        <v>678</v>
      </c>
      <c r="U540" s="58" t="s">
        <v>679</v>
      </c>
      <c r="V540" s="58"/>
    </row>
    <row r="541" spans="1:22" x14ac:dyDescent="0.25">
      <c r="A541" s="43" t="s">
        <v>2234</v>
      </c>
      <c r="B541" s="43" t="str">
        <f>LEFT(GAAP02F[[#This Row],[Fund]],4)</f>
        <v>0682</v>
      </c>
      <c r="C541" s="58" t="s">
        <v>2235</v>
      </c>
      <c r="D541" s="58" t="s">
        <v>747</v>
      </c>
      <c r="E541" s="58" t="s">
        <v>681</v>
      </c>
      <c r="F541" s="58" t="s">
        <v>787</v>
      </c>
      <c r="G541" s="58" t="s">
        <v>689</v>
      </c>
      <c r="H541" s="58" t="s">
        <v>688</v>
      </c>
      <c r="I541" s="58" t="s">
        <v>683</v>
      </c>
      <c r="J541" s="58" t="s">
        <v>683</v>
      </c>
      <c r="K541" s="58" t="s">
        <v>789</v>
      </c>
      <c r="L541" s="58" t="s">
        <v>2227</v>
      </c>
      <c r="M541" s="58" t="s">
        <v>791</v>
      </c>
      <c r="N541" s="58" t="s">
        <v>792</v>
      </c>
      <c r="O541" s="58" t="s">
        <v>2228</v>
      </c>
      <c r="P541" s="58" t="s">
        <v>679</v>
      </c>
      <c r="Q541" s="58" t="s">
        <v>750</v>
      </c>
      <c r="R541" s="58" t="s">
        <v>629</v>
      </c>
      <c r="S541" s="58" t="s">
        <v>915</v>
      </c>
      <c r="T541" s="58" t="s">
        <v>678</v>
      </c>
      <c r="U541" s="58" t="s">
        <v>679</v>
      </c>
      <c r="V541" s="58"/>
    </row>
    <row r="542" spans="1:22" x14ac:dyDescent="0.25">
      <c r="A542" s="43" t="s">
        <v>2236</v>
      </c>
      <c r="B542" s="43" t="str">
        <f>LEFT(GAAP02F[[#This Row],[Fund]],4)</f>
        <v>0683</v>
      </c>
      <c r="C542" s="58" t="s">
        <v>2148</v>
      </c>
      <c r="D542" s="58" t="s">
        <v>747</v>
      </c>
      <c r="E542" s="58" t="s">
        <v>681</v>
      </c>
      <c r="F542" s="58" t="s">
        <v>787</v>
      </c>
      <c r="G542" s="58" t="s">
        <v>689</v>
      </c>
      <c r="H542" s="58" t="s">
        <v>1384</v>
      </c>
      <c r="I542" s="58" t="s">
        <v>683</v>
      </c>
      <c r="J542" s="58" t="s">
        <v>683</v>
      </c>
      <c r="K542" s="58" t="s">
        <v>789</v>
      </c>
      <c r="L542" s="58" t="s">
        <v>2149</v>
      </c>
      <c r="M542" s="58" t="s">
        <v>683</v>
      </c>
      <c r="N542" s="58" t="s">
        <v>683</v>
      </c>
      <c r="O542" s="58" t="s">
        <v>678</v>
      </c>
      <c r="P542" s="58" t="s">
        <v>145</v>
      </c>
      <c r="Q542" s="58"/>
      <c r="R542" s="58" t="s">
        <v>629</v>
      </c>
      <c r="S542" s="58" t="s">
        <v>1486</v>
      </c>
      <c r="T542" s="58" t="s">
        <v>678</v>
      </c>
      <c r="U542" s="58" t="s">
        <v>679</v>
      </c>
      <c r="V542" s="58"/>
    </row>
    <row r="543" spans="1:22" x14ac:dyDescent="0.25">
      <c r="A543" s="43" t="s">
        <v>2237</v>
      </c>
      <c r="B543" s="43" t="str">
        <f>LEFT(GAAP02F[[#This Row],[Fund]],4)</f>
        <v>0684</v>
      </c>
      <c r="C543" s="58" t="s">
        <v>2238</v>
      </c>
      <c r="D543" s="58" t="s">
        <v>747</v>
      </c>
      <c r="E543" s="58" t="s">
        <v>681</v>
      </c>
      <c r="F543" s="58" t="s">
        <v>787</v>
      </c>
      <c r="G543" s="58" t="s">
        <v>689</v>
      </c>
      <c r="H543" s="58" t="s">
        <v>688</v>
      </c>
      <c r="I543" s="58" t="s">
        <v>683</v>
      </c>
      <c r="J543" s="58" t="s">
        <v>683</v>
      </c>
      <c r="K543" s="58" t="s">
        <v>789</v>
      </c>
      <c r="L543" s="58" t="s">
        <v>2227</v>
      </c>
      <c r="M543" s="58" t="s">
        <v>791</v>
      </c>
      <c r="N543" s="58" t="s">
        <v>792</v>
      </c>
      <c r="O543" s="58" t="s">
        <v>2228</v>
      </c>
      <c r="P543" s="58" t="s">
        <v>679</v>
      </c>
      <c r="Q543" s="58" t="s">
        <v>750</v>
      </c>
      <c r="R543" s="58" t="s">
        <v>629</v>
      </c>
      <c r="S543" s="58" t="s">
        <v>2005</v>
      </c>
      <c r="T543" s="58" t="s">
        <v>678</v>
      </c>
      <c r="U543" s="58" t="s">
        <v>629</v>
      </c>
      <c r="V543" s="58"/>
    </row>
    <row r="544" spans="1:22" x14ac:dyDescent="0.25">
      <c r="A544" s="43" t="s">
        <v>2239</v>
      </c>
      <c r="B544" s="43" t="str">
        <f>LEFT(GAAP02F[[#This Row],[Fund]],4)</f>
        <v>0686</v>
      </c>
      <c r="C544" s="58" t="s">
        <v>1841</v>
      </c>
      <c r="D544" s="58" t="s">
        <v>747</v>
      </c>
      <c r="E544" s="58" t="s">
        <v>681</v>
      </c>
      <c r="F544" s="58" t="s">
        <v>688</v>
      </c>
      <c r="G544" s="58" t="s">
        <v>681</v>
      </c>
      <c r="H544" s="58" t="s">
        <v>709</v>
      </c>
      <c r="I544" s="58" t="s">
        <v>683</v>
      </c>
      <c r="J544" s="58" t="s">
        <v>683</v>
      </c>
      <c r="K544" s="58" t="s">
        <v>691</v>
      </c>
      <c r="L544" s="58" t="s">
        <v>710</v>
      </c>
      <c r="M544" s="58" t="s">
        <v>749</v>
      </c>
      <c r="N544" s="58" t="s">
        <v>683</v>
      </c>
      <c r="O544" s="58" t="s">
        <v>678</v>
      </c>
      <c r="P544" s="58" t="s">
        <v>679</v>
      </c>
      <c r="Q544" s="58" t="s">
        <v>750</v>
      </c>
      <c r="R544" s="58" t="s">
        <v>698</v>
      </c>
      <c r="S544" s="58" t="s">
        <v>711</v>
      </c>
      <c r="T544" s="58" t="s">
        <v>678</v>
      </c>
      <c r="U544" s="58" t="s">
        <v>679</v>
      </c>
      <c r="V544" s="58"/>
    </row>
    <row r="545" spans="1:22" x14ac:dyDescent="0.25">
      <c r="A545" s="43" t="s">
        <v>2240</v>
      </c>
      <c r="B545" s="43" t="str">
        <f>LEFT(GAAP02F[[#This Row],[Fund]],4)</f>
        <v>0687</v>
      </c>
      <c r="C545" s="58" t="s">
        <v>2241</v>
      </c>
      <c r="D545" s="58" t="s">
        <v>747</v>
      </c>
      <c r="E545" s="58" t="s">
        <v>689</v>
      </c>
      <c r="F545" s="58" t="s">
        <v>850</v>
      </c>
      <c r="G545" s="58" t="s">
        <v>689</v>
      </c>
      <c r="H545" s="58" t="s">
        <v>788</v>
      </c>
      <c r="I545" s="58" t="s">
        <v>683</v>
      </c>
      <c r="J545" s="58" t="s">
        <v>683</v>
      </c>
      <c r="K545" s="58" t="s">
        <v>851</v>
      </c>
      <c r="L545" s="58" t="s">
        <v>852</v>
      </c>
      <c r="M545" s="58" t="s">
        <v>791</v>
      </c>
      <c r="N545" s="58" t="s">
        <v>792</v>
      </c>
      <c r="O545" s="58" t="s">
        <v>678</v>
      </c>
      <c r="P545" s="58" t="s">
        <v>679</v>
      </c>
      <c r="Q545" s="58" t="s">
        <v>750</v>
      </c>
      <c r="R545" s="58" t="s">
        <v>629</v>
      </c>
      <c r="S545" s="58" t="s">
        <v>744</v>
      </c>
      <c r="T545" s="58" t="s">
        <v>678</v>
      </c>
      <c r="U545" s="58" t="s">
        <v>629</v>
      </c>
      <c r="V545" s="58"/>
    </row>
    <row r="546" spans="1:22" x14ac:dyDescent="0.25">
      <c r="A546" s="43" t="s">
        <v>2242</v>
      </c>
      <c r="B546" s="43" t="str">
        <f>LEFT(GAAP02F[[#This Row],[Fund]],4)</f>
        <v>0688</v>
      </c>
      <c r="C546" s="58" t="s">
        <v>2243</v>
      </c>
      <c r="D546" s="58" t="s">
        <v>747</v>
      </c>
      <c r="E546" s="58" t="s">
        <v>992</v>
      </c>
      <c r="F546" s="58" t="s">
        <v>993</v>
      </c>
      <c r="G546" s="58" t="s">
        <v>689</v>
      </c>
      <c r="H546" s="58" t="s">
        <v>682</v>
      </c>
      <c r="I546" s="58" t="s">
        <v>683</v>
      </c>
      <c r="J546" s="58" t="s">
        <v>683</v>
      </c>
      <c r="K546" s="58" t="s">
        <v>994</v>
      </c>
      <c r="L546" s="58" t="s">
        <v>994</v>
      </c>
      <c r="M546" s="58" t="s">
        <v>683</v>
      </c>
      <c r="N546" s="58" t="s">
        <v>683</v>
      </c>
      <c r="O546" s="58" t="s">
        <v>678</v>
      </c>
      <c r="P546" s="58" t="s">
        <v>679</v>
      </c>
      <c r="Q546" s="58" t="s">
        <v>679</v>
      </c>
      <c r="R546" s="58" t="s">
        <v>698</v>
      </c>
      <c r="S546" s="58" t="s">
        <v>1981</v>
      </c>
      <c r="T546" s="58" t="s">
        <v>678</v>
      </c>
      <c r="U546" s="58" t="s">
        <v>679</v>
      </c>
      <c r="V546" s="58"/>
    </row>
    <row r="547" spans="1:22" x14ac:dyDescent="0.25">
      <c r="A547" s="43" t="s">
        <v>2244</v>
      </c>
      <c r="B547" s="43" t="str">
        <f>LEFT(GAAP02F[[#This Row],[Fund]],4)</f>
        <v>0689</v>
      </c>
      <c r="C547" s="58" t="s">
        <v>2245</v>
      </c>
      <c r="D547" s="58" t="s">
        <v>747</v>
      </c>
      <c r="E547" s="58" t="s">
        <v>681</v>
      </c>
      <c r="F547" s="58" t="s">
        <v>688</v>
      </c>
      <c r="G547" s="58" t="s">
        <v>689</v>
      </c>
      <c r="H547" s="58" t="s">
        <v>690</v>
      </c>
      <c r="I547" s="58" t="s">
        <v>683</v>
      </c>
      <c r="J547" s="58" t="s">
        <v>683</v>
      </c>
      <c r="K547" s="58" t="s">
        <v>691</v>
      </c>
      <c r="L547" s="58" t="s">
        <v>743</v>
      </c>
      <c r="M547" s="58" t="s">
        <v>749</v>
      </c>
      <c r="N547" s="58" t="s">
        <v>683</v>
      </c>
      <c r="O547" s="58" t="s">
        <v>678</v>
      </c>
      <c r="P547" s="58" t="s">
        <v>679</v>
      </c>
      <c r="Q547" s="58" t="s">
        <v>750</v>
      </c>
      <c r="R547" s="58" t="s">
        <v>629</v>
      </c>
      <c r="S547" s="58" t="s">
        <v>744</v>
      </c>
      <c r="T547" s="58" t="s">
        <v>678</v>
      </c>
      <c r="U547" s="58" t="s">
        <v>679</v>
      </c>
      <c r="V547" s="58"/>
    </row>
    <row r="548" spans="1:22" x14ac:dyDescent="0.25">
      <c r="A548" s="43" t="s">
        <v>2246</v>
      </c>
      <c r="B548" s="43" t="str">
        <f>LEFT(GAAP02F[[#This Row],[Fund]],4)</f>
        <v>0690</v>
      </c>
      <c r="C548" s="58" t="s">
        <v>2247</v>
      </c>
      <c r="D548" s="58" t="s">
        <v>747</v>
      </c>
      <c r="E548" s="58" t="s">
        <v>681</v>
      </c>
      <c r="F548" s="58" t="s">
        <v>709</v>
      </c>
      <c r="G548" s="58" t="s">
        <v>689</v>
      </c>
      <c r="H548" s="58" t="s">
        <v>788</v>
      </c>
      <c r="I548" s="58" t="s">
        <v>683</v>
      </c>
      <c r="J548" s="58" t="s">
        <v>683</v>
      </c>
      <c r="K548" s="58" t="s">
        <v>826</v>
      </c>
      <c r="L548" s="58" t="s">
        <v>827</v>
      </c>
      <c r="M548" s="58" t="s">
        <v>749</v>
      </c>
      <c r="N548" s="58" t="s">
        <v>2017</v>
      </c>
      <c r="O548" s="58" t="s">
        <v>678</v>
      </c>
      <c r="P548" s="58" t="s">
        <v>679</v>
      </c>
      <c r="Q548" s="58" t="s">
        <v>750</v>
      </c>
      <c r="R548" s="58" t="s">
        <v>698</v>
      </c>
      <c r="S548" s="58" t="s">
        <v>2093</v>
      </c>
      <c r="T548" s="58" t="s">
        <v>706</v>
      </c>
      <c r="U548" s="58" t="s">
        <v>629</v>
      </c>
      <c r="V548" s="58"/>
    </row>
    <row r="549" spans="1:22" x14ac:dyDescent="0.25">
      <c r="A549" s="43" t="s">
        <v>2248</v>
      </c>
      <c r="B549" s="43" t="str">
        <f>LEFT(GAAP02F[[#This Row],[Fund]],4)</f>
        <v>0691</v>
      </c>
      <c r="C549" s="58" t="s">
        <v>2249</v>
      </c>
      <c r="D549" s="58" t="s">
        <v>747</v>
      </c>
      <c r="E549" s="58" t="s">
        <v>681</v>
      </c>
      <c r="F549" s="58" t="s">
        <v>787</v>
      </c>
      <c r="G549" s="58" t="s">
        <v>689</v>
      </c>
      <c r="H549" s="58" t="s">
        <v>850</v>
      </c>
      <c r="I549" s="58" t="s">
        <v>683</v>
      </c>
      <c r="J549" s="58" t="s">
        <v>683</v>
      </c>
      <c r="K549" s="58" t="s">
        <v>789</v>
      </c>
      <c r="L549" s="58" t="s">
        <v>2250</v>
      </c>
      <c r="M549" s="58" t="s">
        <v>791</v>
      </c>
      <c r="N549" s="58" t="s">
        <v>792</v>
      </c>
      <c r="O549" s="58" t="s">
        <v>2251</v>
      </c>
      <c r="P549" s="58" t="s">
        <v>679</v>
      </c>
      <c r="Q549" s="58" t="s">
        <v>750</v>
      </c>
      <c r="R549" s="58" t="s">
        <v>629</v>
      </c>
      <c r="S549" s="58" t="s">
        <v>828</v>
      </c>
      <c r="T549" s="58" t="s">
        <v>678</v>
      </c>
      <c r="U549" s="58" t="s">
        <v>679</v>
      </c>
      <c r="V549" s="58"/>
    </row>
    <row r="550" spans="1:22" x14ac:dyDescent="0.25">
      <c r="A550" s="43" t="s">
        <v>2252</v>
      </c>
      <c r="B550" s="43" t="str">
        <f>LEFT(GAAP02F[[#This Row],[Fund]],4)</f>
        <v>0693</v>
      </c>
      <c r="C550" s="58" t="s">
        <v>1015</v>
      </c>
      <c r="D550" s="58" t="s">
        <v>747</v>
      </c>
      <c r="E550" s="58" t="s">
        <v>992</v>
      </c>
      <c r="F550" s="58" t="s">
        <v>1016</v>
      </c>
      <c r="G550" s="58" t="s">
        <v>689</v>
      </c>
      <c r="H550" s="58" t="s">
        <v>788</v>
      </c>
      <c r="I550" s="58" t="s">
        <v>683</v>
      </c>
      <c r="J550" s="58" t="s">
        <v>683</v>
      </c>
      <c r="K550" s="58" t="s">
        <v>1017</v>
      </c>
      <c r="L550" s="58" t="s">
        <v>1587</v>
      </c>
      <c r="M550" s="58" t="s">
        <v>683</v>
      </c>
      <c r="N550" s="58" t="s">
        <v>683</v>
      </c>
      <c r="O550" s="58" t="s">
        <v>860</v>
      </c>
      <c r="P550" s="58"/>
      <c r="Q550" s="58"/>
      <c r="R550" s="58" t="s">
        <v>629</v>
      </c>
      <c r="S550" s="58" t="s">
        <v>1019</v>
      </c>
      <c r="T550" s="58" t="s">
        <v>678</v>
      </c>
      <c r="U550" s="58" t="s">
        <v>679</v>
      </c>
      <c r="V550" s="58"/>
    </row>
    <row r="551" spans="1:22" x14ac:dyDescent="0.25">
      <c r="A551" s="43" t="s">
        <v>2253</v>
      </c>
      <c r="B551" s="43" t="str">
        <f>LEFT(GAAP02F[[#This Row],[Fund]],4)</f>
        <v>0694</v>
      </c>
      <c r="C551" s="58" t="s">
        <v>2254</v>
      </c>
      <c r="D551" s="58" t="s">
        <v>747</v>
      </c>
      <c r="E551" s="58" t="s">
        <v>681</v>
      </c>
      <c r="F551" s="58" t="s">
        <v>688</v>
      </c>
      <c r="G551" s="58" t="s">
        <v>689</v>
      </c>
      <c r="H551" s="58" t="s">
        <v>690</v>
      </c>
      <c r="I551" s="58" t="s">
        <v>683</v>
      </c>
      <c r="J551" s="58" t="s">
        <v>683</v>
      </c>
      <c r="K551" s="58" t="s">
        <v>691</v>
      </c>
      <c r="L551" s="58" t="s">
        <v>743</v>
      </c>
      <c r="M551" s="58" t="s">
        <v>749</v>
      </c>
      <c r="N551" s="58" t="s">
        <v>683</v>
      </c>
      <c r="O551" s="58" t="s">
        <v>678</v>
      </c>
      <c r="P551" s="58" t="s">
        <v>679</v>
      </c>
      <c r="Q551" s="58" t="s">
        <v>750</v>
      </c>
      <c r="R551" s="58" t="s">
        <v>629</v>
      </c>
      <c r="S551" s="58" t="s">
        <v>744</v>
      </c>
      <c r="T551" s="58" t="s">
        <v>678</v>
      </c>
      <c r="U551" s="58" t="s">
        <v>679</v>
      </c>
      <c r="V551" s="58"/>
    </row>
    <row r="552" spans="1:22" x14ac:dyDescent="0.25">
      <c r="A552" s="43" t="s">
        <v>2255</v>
      </c>
      <c r="B552" s="43" t="str">
        <f>LEFT(GAAP02F[[#This Row],[Fund]],4)</f>
        <v>0695</v>
      </c>
      <c r="C552" s="58" t="s">
        <v>849</v>
      </c>
      <c r="D552" s="58" t="s">
        <v>747</v>
      </c>
      <c r="E552" s="58" t="s">
        <v>689</v>
      </c>
      <c r="F552" s="58" t="s">
        <v>850</v>
      </c>
      <c r="G552" s="58" t="s">
        <v>689</v>
      </c>
      <c r="H552" s="58" t="s">
        <v>788</v>
      </c>
      <c r="I552" s="58" t="s">
        <v>683</v>
      </c>
      <c r="J552" s="58" t="s">
        <v>683</v>
      </c>
      <c r="K552" s="58" t="s">
        <v>851</v>
      </c>
      <c r="L552" s="58" t="s">
        <v>852</v>
      </c>
      <c r="M552" s="58" t="s">
        <v>1944</v>
      </c>
      <c r="N552" s="58" t="s">
        <v>792</v>
      </c>
      <c r="O552" s="58" t="s">
        <v>678</v>
      </c>
      <c r="P552" s="58" t="s">
        <v>145</v>
      </c>
      <c r="Q552" s="58" t="s">
        <v>750</v>
      </c>
      <c r="R552" s="58" t="s">
        <v>629</v>
      </c>
      <c r="S552" s="58" t="s">
        <v>1486</v>
      </c>
      <c r="T552" s="58" t="s">
        <v>678</v>
      </c>
      <c r="U552" s="58" t="s">
        <v>679</v>
      </c>
      <c r="V552" s="58"/>
    </row>
    <row r="553" spans="1:22" x14ac:dyDescent="0.25">
      <c r="A553" s="43" t="s">
        <v>2256</v>
      </c>
      <c r="B553" s="43" t="str">
        <f>LEFT(GAAP02F[[#This Row],[Fund]],4)</f>
        <v>0696</v>
      </c>
      <c r="C553" s="58" t="s">
        <v>2257</v>
      </c>
      <c r="D553" s="58" t="s">
        <v>747</v>
      </c>
      <c r="E553" s="58" t="s">
        <v>681</v>
      </c>
      <c r="F553" s="58" t="s">
        <v>797</v>
      </c>
      <c r="G553" s="58" t="s">
        <v>681</v>
      </c>
      <c r="H553" s="58" t="s">
        <v>682</v>
      </c>
      <c r="I553" s="58" t="s">
        <v>682</v>
      </c>
      <c r="J553" s="58" t="s">
        <v>682</v>
      </c>
      <c r="K553" s="58" t="s">
        <v>798</v>
      </c>
      <c r="L553" s="58" t="s">
        <v>15</v>
      </c>
      <c r="M553" s="58" t="s">
        <v>683</v>
      </c>
      <c r="N553" s="58" t="s">
        <v>683</v>
      </c>
      <c r="O553" s="58" t="s">
        <v>799</v>
      </c>
      <c r="P553" s="58" t="s">
        <v>679</v>
      </c>
      <c r="Q553" s="58" t="s">
        <v>679</v>
      </c>
      <c r="R553" s="58" t="s">
        <v>698</v>
      </c>
      <c r="S553" s="58" t="s">
        <v>2258</v>
      </c>
      <c r="T553" s="58" t="s">
        <v>706</v>
      </c>
      <c r="U553" s="58" t="s">
        <v>679</v>
      </c>
      <c r="V553" s="58"/>
    </row>
    <row r="554" spans="1:22" x14ac:dyDescent="0.25">
      <c r="A554" s="43" t="s">
        <v>2259</v>
      </c>
      <c r="B554" s="43" t="str">
        <f>LEFT(GAAP02F[[#This Row],[Fund]],4)</f>
        <v>0698</v>
      </c>
      <c r="C554" s="58" t="s">
        <v>2260</v>
      </c>
      <c r="D554" s="58" t="s">
        <v>747</v>
      </c>
      <c r="E554" s="58" t="s">
        <v>1895</v>
      </c>
      <c r="F554" s="58" t="s">
        <v>788</v>
      </c>
      <c r="G554" s="58" t="s">
        <v>681</v>
      </c>
      <c r="H554" s="58" t="s">
        <v>709</v>
      </c>
      <c r="I554" s="58" t="s">
        <v>683</v>
      </c>
      <c r="J554" s="58" t="s">
        <v>683</v>
      </c>
      <c r="K554" s="58" t="s">
        <v>1896</v>
      </c>
      <c r="L554" s="58" t="s">
        <v>1894</v>
      </c>
      <c r="M554" s="58" t="s">
        <v>1897</v>
      </c>
      <c r="N554" s="58" t="s">
        <v>792</v>
      </c>
      <c r="O554" s="58"/>
      <c r="P554" s="58"/>
      <c r="Q554" s="58"/>
      <c r="R554" s="58" t="s">
        <v>698</v>
      </c>
      <c r="S554" s="58" t="s">
        <v>711</v>
      </c>
      <c r="T554" s="58" t="s">
        <v>678</v>
      </c>
      <c r="U554" s="58" t="s">
        <v>679</v>
      </c>
      <c r="V554" s="58"/>
    </row>
    <row r="555" spans="1:22" x14ac:dyDescent="0.25">
      <c r="A555" s="43" t="s">
        <v>2261</v>
      </c>
      <c r="B555" s="43" t="str">
        <f>LEFT(GAAP02F[[#This Row],[Fund]],4)</f>
        <v>0700</v>
      </c>
      <c r="C555" s="58" t="s">
        <v>2262</v>
      </c>
      <c r="D555" s="58" t="s">
        <v>113</v>
      </c>
      <c r="E555" s="58" t="s">
        <v>681</v>
      </c>
      <c r="F555" s="58" t="s">
        <v>709</v>
      </c>
      <c r="G555" s="58" t="s">
        <v>689</v>
      </c>
      <c r="H555" s="58" t="s">
        <v>788</v>
      </c>
      <c r="I555" s="58" t="s">
        <v>683</v>
      </c>
      <c r="J555" s="58" t="s">
        <v>683</v>
      </c>
      <c r="K555" s="58" t="s">
        <v>826</v>
      </c>
      <c r="L555" s="58" t="s">
        <v>827</v>
      </c>
      <c r="M555" s="58" t="s">
        <v>683</v>
      </c>
      <c r="N555" s="58" t="s">
        <v>683</v>
      </c>
      <c r="O555" s="58" t="s">
        <v>678</v>
      </c>
      <c r="P555" s="58" t="s">
        <v>145</v>
      </c>
      <c r="Q555" s="58"/>
      <c r="R555" s="58" t="s">
        <v>698</v>
      </c>
      <c r="S555" s="58" t="s">
        <v>1486</v>
      </c>
      <c r="T555" s="58" t="s">
        <v>678</v>
      </c>
      <c r="U555" s="58" t="s">
        <v>679</v>
      </c>
      <c r="V555" s="58"/>
    </row>
    <row r="556" spans="1:22" x14ac:dyDescent="0.25">
      <c r="A556" s="43" t="s">
        <v>2263</v>
      </c>
      <c r="B556" s="43" t="str">
        <f>LEFT(GAAP02F[[#This Row],[Fund]],4)</f>
        <v>0701</v>
      </c>
      <c r="C556" s="58" t="s">
        <v>2264</v>
      </c>
      <c r="D556" s="58" t="s">
        <v>708</v>
      </c>
      <c r="E556" s="58" t="s">
        <v>681</v>
      </c>
      <c r="F556" s="58" t="s">
        <v>709</v>
      </c>
      <c r="G556" s="58" t="s">
        <v>689</v>
      </c>
      <c r="H556" s="58" t="s">
        <v>788</v>
      </c>
      <c r="I556" s="58" t="s">
        <v>683</v>
      </c>
      <c r="J556" s="58" t="s">
        <v>683</v>
      </c>
      <c r="K556" s="58" t="s">
        <v>826</v>
      </c>
      <c r="L556" s="58" t="s">
        <v>827</v>
      </c>
      <c r="M556" s="58" t="s">
        <v>683</v>
      </c>
      <c r="N556" s="58" t="s">
        <v>683</v>
      </c>
      <c r="O556" s="58"/>
      <c r="P556" s="58"/>
      <c r="Q556" s="58"/>
      <c r="R556" s="58" t="s">
        <v>698</v>
      </c>
      <c r="S556" s="58" t="s">
        <v>711</v>
      </c>
      <c r="T556" s="58" t="s">
        <v>731</v>
      </c>
      <c r="U556" s="58" t="s">
        <v>679</v>
      </c>
      <c r="V556" s="58"/>
    </row>
    <row r="557" spans="1:22" x14ac:dyDescent="0.25">
      <c r="A557" s="43" t="s">
        <v>2265</v>
      </c>
      <c r="B557" s="43" t="str">
        <f>LEFT(GAAP02F[[#This Row],[Fund]],4)</f>
        <v>0702</v>
      </c>
      <c r="C557" s="58" t="s">
        <v>2266</v>
      </c>
      <c r="D557" s="58" t="s">
        <v>747</v>
      </c>
      <c r="E557" s="58" t="s">
        <v>681</v>
      </c>
      <c r="F557" s="58" t="s">
        <v>688</v>
      </c>
      <c r="G557" s="58" t="s">
        <v>689</v>
      </c>
      <c r="H557" s="58" t="s">
        <v>776</v>
      </c>
      <c r="I557" s="58" t="s">
        <v>683</v>
      </c>
      <c r="J557" s="58" t="s">
        <v>683</v>
      </c>
      <c r="K557" s="58" t="s">
        <v>691</v>
      </c>
      <c r="L557" s="58" t="s">
        <v>777</v>
      </c>
      <c r="M557" s="58" t="s">
        <v>749</v>
      </c>
      <c r="N557" s="58" t="s">
        <v>683</v>
      </c>
      <c r="O557" s="58" t="s">
        <v>678</v>
      </c>
      <c r="P557" s="58" t="s">
        <v>679</v>
      </c>
      <c r="Q557" s="58" t="s">
        <v>750</v>
      </c>
      <c r="R557" s="58" t="s">
        <v>698</v>
      </c>
      <c r="S557" s="58" t="s">
        <v>1011</v>
      </c>
      <c r="T557" s="58" t="s">
        <v>699</v>
      </c>
      <c r="U557" s="58" t="s">
        <v>700</v>
      </c>
      <c r="V557" s="58"/>
    </row>
    <row r="558" spans="1:22" x14ac:dyDescent="0.25">
      <c r="A558" s="43" t="s">
        <v>2267</v>
      </c>
      <c r="B558" s="43" t="str">
        <f>LEFT(GAAP02F[[#This Row],[Fund]],4)</f>
        <v>0703</v>
      </c>
      <c r="C558" s="58" t="s">
        <v>2268</v>
      </c>
      <c r="D558" s="58" t="s">
        <v>708</v>
      </c>
      <c r="E558" s="58" t="s">
        <v>681</v>
      </c>
      <c r="F558" s="58" t="s">
        <v>688</v>
      </c>
      <c r="G558" s="58" t="s">
        <v>681</v>
      </c>
      <c r="H558" s="58" t="s">
        <v>831</v>
      </c>
      <c r="I558" s="58" t="s">
        <v>683</v>
      </c>
      <c r="J558" s="58" t="s">
        <v>683</v>
      </c>
      <c r="K558" s="58" t="s">
        <v>836</v>
      </c>
      <c r="L558" s="58" t="s">
        <v>832</v>
      </c>
      <c r="M558" s="58" t="s">
        <v>2269</v>
      </c>
      <c r="N558" s="58" t="s">
        <v>2270</v>
      </c>
      <c r="O558" s="58" t="s">
        <v>2271</v>
      </c>
      <c r="P558" s="58" t="s">
        <v>868</v>
      </c>
      <c r="Q558" s="58" t="s">
        <v>901</v>
      </c>
      <c r="R558" s="58" t="s">
        <v>698</v>
      </c>
      <c r="S558" s="58" t="s">
        <v>711</v>
      </c>
      <c r="T558" s="58" t="s">
        <v>838</v>
      </c>
      <c r="U558" s="58" t="s">
        <v>679</v>
      </c>
      <c r="V558" s="58" t="s">
        <v>2272</v>
      </c>
    </row>
    <row r="559" spans="1:22" x14ac:dyDescent="0.25">
      <c r="A559" s="43" t="s">
        <v>2273</v>
      </c>
      <c r="B559" s="43" t="str">
        <f>LEFT(GAAP02F[[#This Row],[Fund]],4)</f>
        <v>0704</v>
      </c>
      <c r="C559" s="58" t="s">
        <v>2274</v>
      </c>
      <c r="D559" s="58" t="s">
        <v>113</v>
      </c>
      <c r="E559" s="58" t="s">
        <v>681</v>
      </c>
      <c r="F559" s="58" t="s">
        <v>688</v>
      </c>
      <c r="G559" s="58" t="s">
        <v>689</v>
      </c>
      <c r="H559" s="58" t="s">
        <v>776</v>
      </c>
      <c r="I559" s="58" t="s">
        <v>683</v>
      </c>
      <c r="J559" s="58" t="s">
        <v>683</v>
      </c>
      <c r="K559" s="58" t="s">
        <v>691</v>
      </c>
      <c r="L559" s="58" t="s">
        <v>777</v>
      </c>
      <c r="M559" s="58"/>
      <c r="N559" s="58"/>
      <c r="O559" s="58"/>
      <c r="P559" s="58"/>
      <c r="Q559" s="58"/>
      <c r="R559" s="58" t="s">
        <v>698</v>
      </c>
      <c r="S559" s="58" t="s">
        <v>779</v>
      </c>
      <c r="T559" s="58" t="s">
        <v>699</v>
      </c>
      <c r="U559" s="58" t="s">
        <v>700</v>
      </c>
      <c r="V559" s="58"/>
    </row>
    <row r="560" spans="1:22" x14ac:dyDescent="0.25">
      <c r="A560" s="43" t="s">
        <v>2275</v>
      </c>
      <c r="B560" s="43" t="str">
        <f>LEFT(GAAP02F[[#This Row],[Fund]],4)</f>
        <v>0705</v>
      </c>
      <c r="C560" s="58" t="s">
        <v>2276</v>
      </c>
      <c r="D560" s="58" t="s">
        <v>708</v>
      </c>
      <c r="E560" s="58" t="s">
        <v>681</v>
      </c>
      <c r="F560" s="58" t="s">
        <v>709</v>
      </c>
      <c r="G560" s="58" t="s">
        <v>689</v>
      </c>
      <c r="H560" s="58" t="s">
        <v>850</v>
      </c>
      <c r="I560" s="58" t="s">
        <v>683</v>
      </c>
      <c r="J560" s="58" t="s">
        <v>683</v>
      </c>
      <c r="K560" s="58" t="s">
        <v>826</v>
      </c>
      <c r="L560" s="58" t="s">
        <v>1076</v>
      </c>
      <c r="M560" s="58"/>
      <c r="N560" s="58"/>
      <c r="O560" s="58"/>
      <c r="P560" s="58"/>
      <c r="Q560" s="58"/>
      <c r="R560" s="58" t="s">
        <v>698</v>
      </c>
      <c r="S560" s="58" t="s">
        <v>711</v>
      </c>
      <c r="T560" s="58" t="s">
        <v>1052</v>
      </c>
      <c r="U560" s="58" t="s">
        <v>679</v>
      </c>
      <c r="V560" s="58"/>
    </row>
    <row r="561" spans="1:22" x14ac:dyDescent="0.25">
      <c r="A561" s="43" t="s">
        <v>2277</v>
      </c>
      <c r="B561" s="43" t="str">
        <f>LEFT(GAAP02F[[#This Row],[Fund]],4)</f>
        <v>0706</v>
      </c>
      <c r="C561" s="58" t="s">
        <v>2278</v>
      </c>
      <c r="D561" s="58" t="s">
        <v>113</v>
      </c>
      <c r="E561" s="58" t="s">
        <v>681</v>
      </c>
      <c r="F561" s="58" t="s">
        <v>688</v>
      </c>
      <c r="G561" s="58" t="s">
        <v>689</v>
      </c>
      <c r="H561" s="58" t="s">
        <v>776</v>
      </c>
      <c r="I561" s="58" t="s">
        <v>683</v>
      </c>
      <c r="J561" s="58" t="s">
        <v>683</v>
      </c>
      <c r="K561" s="58" t="s">
        <v>691</v>
      </c>
      <c r="L561" s="58" t="s">
        <v>777</v>
      </c>
      <c r="M561" s="58"/>
      <c r="N561" s="58"/>
      <c r="O561" s="58"/>
      <c r="P561" s="58"/>
      <c r="Q561" s="58"/>
      <c r="R561" s="58" t="s">
        <v>698</v>
      </c>
      <c r="S561" s="58" t="s">
        <v>779</v>
      </c>
      <c r="T561" s="58" t="s">
        <v>699</v>
      </c>
      <c r="U561" s="58" t="s">
        <v>700</v>
      </c>
      <c r="V561" s="58"/>
    </row>
    <row r="562" spans="1:22" x14ac:dyDescent="0.25">
      <c r="A562" s="43" t="s">
        <v>2279</v>
      </c>
      <c r="B562" s="43" t="str">
        <f>LEFT(GAAP02F[[#This Row],[Fund]],4)</f>
        <v>0707</v>
      </c>
      <c r="C562" s="58" t="s">
        <v>2280</v>
      </c>
      <c r="D562" s="58" t="s">
        <v>708</v>
      </c>
      <c r="E562" s="58" t="s">
        <v>681</v>
      </c>
      <c r="F562" s="58" t="s">
        <v>688</v>
      </c>
      <c r="G562" s="58" t="s">
        <v>681</v>
      </c>
      <c r="H562" s="58" t="s">
        <v>709</v>
      </c>
      <c r="I562" s="58" t="s">
        <v>683</v>
      </c>
      <c r="J562" s="58" t="s">
        <v>683</v>
      </c>
      <c r="K562" s="58" t="s">
        <v>691</v>
      </c>
      <c r="L562" s="58" t="s">
        <v>710</v>
      </c>
      <c r="M562" s="58"/>
      <c r="N562" s="58"/>
      <c r="O562" s="58"/>
      <c r="P562" s="58"/>
      <c r="Q562" s="58"/>
      <c r="R562" s="58" t="s">
        <v>698</v>
      </c>
      <c r="S562" s="58" t="s">
        <v>711</v>
      </c>
      <c r="T562" s="58" t="s">
        <v>712</v>
      </c>
      <c r="U562" s="58" t="s">
        <v>679</v>
      </c>
      <c r="V562" s="58"/>
    </row>
    <row r="563" spans="1:22" x14ac:dyDescent="0.25">
      <c r="A563" s="43" t="s">
        <v>2281</v>
      </c>
      <c r="B563" s="43" t="str">
        <f>LEFT(GAAP02F[[#This Row],[Fund]],4)</f>
        <v>0708</v>
      </c>
      <c r="C563" s="58" t="s">
        <v>2282</v>
      </c>
      <c r="D563" s="58" t="s">
        <v>708</v>
      </c>
      <c r="E563" s="58" t="s">
        <v>681</v>
      </c>
      <c r="F563" s="58" t="s">
        <v>709</v>
      </c>
      <c r="G563" s="58" t="s">
        <v>689</v>
      </c>
      <c r="H563" s="58" t="s">
        <v>965</v>
      </c>
      <c r="I563" s="58" t="s">
        <v>683</v>
      </c>
      <c r="J563" s="58" t="s">
        <v>683</v>
      </c>
      <c r="K563" s="58" t="s">
        <v>826</v>
      </c>
      <c r="L563" s="58" t="s">
        <v>1051</v>
      </c>
      <c r="M563" s="58" t="s">
        <v>1150</v>
      </c>
      <c r="N563" s="58" t="s">
        <v>2283</v>
      </c>
      <c r="O563" s="58" t="s">
        <v>2284</v>
      </c>
      <c r="P563" s="58" t="s">
        <v>679</v>
      </c>
      <c r="Q563" s="58"/>
      <c r="R563" s="58" t="s">
        <v>698</v>
      </c>
      <c r="S563" s="58" t="s">
        <v>711</v>
      </c>
      <c r="T563" s="58" t="s">
        <v>1052</v>
      </c>
      <c r="U563" s="58" t="s">
        <v>679</v>
      </c>
      <c r="V563" s="58"/>
    </row>
    <row r="564" spans="1:22" x14ac:dyDescent="0.25">
      <c r="A564" s="43" t="s">
        <v>2285</v>
      </c>
      <c r="B564" s="43" t="str">
        <f>LEFT(GAAP02F[[#This Row],[Fund]],4)</f>
        <v>0710</v>
      </c>
      <c r="C564" s="58" t="s">
        <v>2286</v>
      </c>
      <c r="D564" s="58" t="s">
        <v>708</v>
      </c>
      <c r="E564" s="58" t="s">
        <v>689</v>
      </c>
      <c r="F564" s="58" t="s">
        <v>850</v>
      </c>
      <c r="G564" s="58" t="s">
        <v>689</v>
      </c>
      <c r="H564" s="58" t="s">
        <v>788</v>
      </c>
      <c r="I564" s="58" t="s">
        <v>683</v>
      </c>
      <c r="J564" s="58" t="s">
        <v>683</v>
      </c>
      <c r="K564" s="58" t="s">
        <v>851</v>
      </c>
      <c r="L564" s="58" t="s">
        <v>852</v>
      </c>
      <c r="M564" s="58" t="s">
        <v>1944</v>
      </c>
      <c r="N564" s="58" t="s">
        <v>792</v>
      </c>
      <c r="O564" s="58" t="s">
        <v>678</v>
      </c>
      <c r="P564" s="58" t="s">
        <v>145</v>
      </c>
      <c r="Q564" s="58" t="s">
        <v>750</v>
      </c>
      <c r="R564" s="58" t="s">
        <v>698</v>
      </c>
      <c r="S564" s="58" t="s">
        <v>711</v>
      </c>
      <c r="T564" s="58" t="s">
        <v>712</v>
      </c>
      <c r="U564" s="58" t="s">
        <v>629</v>
      </c>
      <c r="V564" s="58"/>
    </row>
    <row r="565" spans="1:22" x14ac:dyDescent="0.25">
      <c r="A565" s="43" t="s">
        <v>2287</v>
      </c>
      <c r="B565" s="43" t="str">
        <f>LEFT(GAAP02F[[#This Row],[Fund]],4)</f>
        <v>0711</v>
      </c>
      <c r="C565" s="58" t="s">
        <v>2288</v>
      </c>
      <c r="D565" s="58" t="s">
        <v>708</v>
      </c>
      <c r="E565" s="58" t="s">
        <v>681</v>
      </c>
      <c r="F565" s="58" t="s">
        <v>688</v>
      </c>
      <c r="G565" s="58" t="s">
        <v>689</v>
      </c>
      <c r="H565" s="58" t="s">
        <v>965</v>
      </c>
      <c r="I565" s="58" t="s">
        <v>683</v>
      </c>
      <c r="J565" s="58" t="s">
        <v>683</v>
      </c>
      <c r="K565" s="58" t="s">
        <v>691</v>
      </c>
      <c r="L565" s="58" t="s">
        <v>966</v>
      </c>
      <c r="M565" s="58" t="s">
        <v>718</v>
      </c>
      <c r="N565" s="58" t="s">
        <v>2289</v>
      </c>
      <c r="O565" s="58" t="s">
        <v>1041</v>
      </c>
      <c r="P565" s="58"/>
      <c r="Q565" s="58"/>
      <c r="R565" s="58" t="s">
        <v>698</v>
      </c>
      <c r="S565" s="58" t="s">
        <v>711</v>
      </c>
      <c r="T565" s="58" t="s">
        <v>2290</v>
      </c>
      <c r="U565" s="58" t="s">
        <v>679</v>
      </c>
      <c r="V565" s="58"/>
    </row>
    <row r="566" spans="1:22" x14ac:dyDescent="0.25">
      <c r="A566" s="43" t="s">
        <v>2291</v>
      </c>
      <c r="B566" s="43" t="str">
        <f>LEFT(GAAP02F[[#This Row],[Fund]],4)</f>
        <v>0714</v>
      </c>
      <c r="C566" s="58" t="s">
        <v>2292</v>
      </c>
      <c r="D566" s="58" t="s">
        <v>708</v>
      </c>
      <c r="E566" s="58" t="s">
        <v>681</v>
      </c>
      <c r="F566" s="58" t="s">
        <v>688</v>
      </c>
      <c r="G566" s="58" t="s">
        <v>689</v>
      </c>
      <c r="H566" s="58" t="s">
        <v>965</v>
      </c>
      <c r="I566" s="58" t="s">
        <v>683</v>
      </c>
      <c r="J566" s="58" t="s">
        <v>683</v>
      </c>
      <c r="K566" s="58" t="s">
        <v>691</v>
      </c>
      <c r="L566" s="58" t="s">
        <v>966</v>
      </c>
      <c r="M566" s="58" t="s">
        <v>718</v>
      </c>
      <c r="N566" s="58" t="s">
        <v>2293</v>
      </c>
      <c r="O566" s="58" t="s">
        <v>2294</v>
      </c>
      <c r="P566" s="58" t="s">
        <v>1299</v>
      </c>
      <c r="Q566" s="58" t="s">
        <v>1164</v>
      </c>
      <c r="R566" s="58" t="s">
        <v>698</v>
      </c>
      <c r="S566" s="58" t="s">
        <v>711</v>
      </c>
      <c r="T566" s="58" t="s">
        <v>699</v>
      </c>
      <c r="U566" s="58" t="s">
        <v>679</v>
      </c>
      <c r="V566" s="58" t="s">
        <v>1164</v>
      </c>
    </row>
    <row r="567" spans="1:22" x14ac:dyDescent="0.25">
      <c r="A567" s="43" t="s">
        <v>2295</v>
      </c>
      <c r="B567" s="43" t="str">
        <f>LEFT(GAAP02F[[#This Row],[Fund]],4)</f>
        <v>0716</v>
      </c>
      <c r="C567" s="58" t="s">
        <v>2296</v>
      </c>
      <c r="D567" s="58" t="s">
        <v>708</v>
      </c>
      <c r="E567" s="58" t="s">
        <v>681</v>
      </c>
      <c r="F567" s="58" t="s">
        <v>688</v>
      </c>
      <c r="G567" s="58" t="s">
        <v>689</v>
      </c>
      <c r="H567" s="58" t="s">
        <v>965</v>
      </c>
      <c r="I567" s="58" t="s">
        <v>683</v>
      </c>
      <c r="J567" s="58" t="s">
        <v>683</v>
      </c>
      <c r="K567" s="58" t="s">
        <v>691</v>
      </c>
      <c r="L567" s="58" t="s">
        <v>966</v>
      </c>
      <c r="M567" s="58" t="s">
        <v>2297</v>
      </c>
      <c r="N567" s="58" t="s">
        <v>2298</v>
      </c>
      <c r="O567" s="58" t="s">
        <v>2299</v>
      </c>
      <c r="P567" s="58" t="s">
        <v>107</v>
      </c>
      <c r="Q567" s="58" t="s">
        <v>901</v>
      </c>
      <c r="R567" s="58" t="s">
        <v>698</v>
      </c>
      <c r="S567" s="58" t="s">
        <v>711</v>
      </c>
      <c r="T567" s="58" t="s">
        <v>712</v>
      </c>
      <c r="U567" s="58" t="s">
        <v>679</v>
      </c>
      <c r="V567" s="58"/>
    </row>
    <row r="568" spans="1:22" x14ac:dyDescent="0.25">
      <c r="A568" s="43" t="s">
        <v>2300</v>
      </c>
      <c r="B568" s="43" t="str">
        <f>LEFT(GAAP02F[[#This Row],[Fund]],4)</f>
        <v>0717</v>
      </c>
      <c r="C568" s="58" t="s">
        <v>2301</v>
      </c>
      <c r="D568" s="58" t="s">
        <v>113</v>
      </c>
      <c r="E568" s="58" t="s">
        <v>681</v>
      </c>
      <c r="F568" s="58" t="s">
        <v>688</v>
      </c>
      <c r="G568" s="58" t="s">
        <v>689</v>
      </c>
      <c r="H568" s="58" t="s">
        <v>776</v>
      </c>
      <c r="I568" s="58" t="s">
        <v>683</v>
      </c>
      <c r="J568" s="58" t="s">
        <v>683</v>
      </c>
      <c r="K568" s="58" t="s">
        <v>691</v>
      </c>
      <c r="L568" s="58" t="s">
        <v>777</v>
      </c>
      <c r="M568" s="58"/>
      <c r="N568" s="58"/>
      <c r="O568" s="58"/>
      <c r="P568" s="58"/>
      <c r="Q568" s="58"/>
      <c r="R568" s="58" t="s">
        <v>698</v>
      </c>
      <c r="S568" s="58" t="s">
        <v>779</v>
      </c>
      <c r="T568" s="58" t="s">
        <v>699</v>
      </c>
      <c r="U568" s="58" t="s">
        <v>700</v>
      </c>
      <c r="V568" s="58"/>
    </row>
    <row r="569" spans="1:22" x14ac:dyDescent="0.25">
      <c r="A569" s="43" t="s">
        <v>2302</v>
      </c>
      <c r="B569" s="43" t="str">
        <f>LEFT(GAAP02F[[#This Row],[Fund]],4)</f>
        <v>0718</v>
      </c>
      <c r="C569" s="58" t="s">
        <v>2303</v>
      </c>
      <c r="D569" s="58" t="s">
        <v>708</v>
      </c>
      <c r="E569" s="58" t="s">
        <v>681</v>
      </c>
      <c r="F569" s="58" t="s">
        <v>709</v>
      </c>
      <c r="G569" s="58" t="s">
        <v>689</v>
      </c>
      <c r="H569" s="58" t="s">
        <v>850</v>
      </c>
      <c r="I569" s="58" t="s">
        <v>683</v>
      </c>
      <c r="J569" s="58" t="s">
        <v>683</v>
      </c>
      <c r="K569" s="58" t="s">
        <v>826</v>
      </c>
      <c r="L569" s="58" t="s">
        <v>1076</v>
      </c>
      <c r="M569" s="58"/>
      <c r="N569" s="58"/>
      <c r="O569" s="58"/>
      <c r="P569" s="58"/>
      <c r="Q569" s="58"/>
      <c r="R569" s="58" t="s">
        <v>698</v>
      </c>
      <c r="S569" s="58" t="s">
        <v>711</v>
      </c>
      <c r="T569" s="58" t="s">
        <v>1052</v>
      </c>
      <c r="U569" s="58" t="s">
        <v>629</v>
      </c>
      <c r="V569" s="58"/>
    </row>
    <row r="570" spans="1:22" x14ac:dyDescent="0.25">
      <c r="A570" s="43" t="s">
        <v>2304</v>
      </c>
      <c r="B570" s="43" t="str">
        <f>LEFT(GAAP02F[[#This Row],[Fund]],4)</f>
        <v>0720</v>
      </c>
      <c r="C570" s="58" t="s">
        <v>2305</v>
      </c>
      <c r="D570" s="58" t="s">
        <v>708</v>
      </c>
      <c r="E570" s="58" t="s">
        <v>681</v>
      </c>
      <c r="F570" s="58" t="s">
        <v>709</v>
      </c>
      <c r="G570" s="58" t="s">
        <v>689</v>
      </c>
      <c r="H570" s="58" t="s">
        <v>788</v>
      </c>
      <c r="I570" s="58" t="s">
        <v>683</v>
      </c>
      <c r="J570" s="58" t="s">
        <v>683</v>
      </c>
      <c r="K570" s="58" t="s">
        <v>826</v>
      </c>
      <c r="L570" s="58" t="s">
        <v>827</v>
      </c>
      <c r="M570" s="58" t="s">
        <v>683</v>
      </c>
      <c r="N570" s="58" t="s">
        <v>683</v>
      </c>
      <c r="O570" s="58"/>
      <c r="P570" s="58"/>
      <c r="Q570" s="58"/>
      <c r="R570" s="58" t="s">
        <v>698</v>
      </c>
      <c r="S570" s="58" t="s">
        <v>711</v>
      </c>
      <c r="T570" s="58" t="s">
        <v>712</v>
      </c>
      <c r="U570" s="58" t="s">
        <v>679</v>
      </c>
      <c r="V570" s="58"/>
    </row>
    <row r="571" spans="1:22" x14ac:dyDescent="0.25">
      <c r="A571" s="43" t="s">
        <v>2306</v>
      </c>
      <c r="B571" s="43" t="str">
        <f>LEFT(GAAP02F[[#This Row],[Fund]],4)</f>
        <v>0721</v>
      </c>
      <c r="C571" s="58" t="s">
        <v>50</v>
      </c>
      <c r="D571" s="58" t="s">
        <v>708</v>
      </c>
      <c r="E571" s="58" t="s">
        <v>681</v>
      </c>
      <c r="F571" s="58" t="s">
        <v>688</v>
      </c>
      <c r="G571" s="58" t="s">
        <v>689</v>
      </c>
      <c r="H571" s="58" t="s">
        <v>965</v>
      </c>
      <c r="I571" s="58" t="s">
        <v>683</v>
      </c>
      <c r="J571" s="58" t="s">
        <v>683</v>
      </c>
      <c r="K571" s="58" t="s">
        <v>691</v>
      </c>
      <c r="L571" s="58" t="s">
        <v>966</v>
      </c>
      <c r="M571" s="58"/>
      <c r="N571" s="58"/>
      <c r="O571" s="58"/>
      <c r="P571" s="58"/>
      <c r="Q571" s="58"/>
      <c r="R571" s="58" t="s">
        <v>698</v>
      </c>
      <c r="S571" s="58" t="s">
        <v>711</v>
      </c>
      <c r="T571" s="58" t="s">
        <v>712</v>
      </c>
      <c r="U571" s="58" t="s">
        <v>679</v>
      </c>
      <c r="V571" s="58"/>
    </row>
    <row r="572" spans="1:22" x14ac:dyDescent="0.25">
      <c r="A572" s="43" t="s">
        <v>2307</v>
      </c>
      <c r="B572" s="43" t="str">
        <f>LEFT(GAAP02F[[#This Row],[Fund]],4)</f>
        <v>0722</v>
      </c>
      <c r="C572" s="58" t="s">
        <v>52</v>
      </c>
      <c r="D572" s="58" t="s">
        <v>708</v>
      </c>
      <c r="E572" s="58" t="s">
        <v>681</v>
      </c>
      <c r="F572" s="58" t="s">
        <v>688</v>
      </c>
      <c r="G572" s="58" t="s">
        <v>689</v>
      </c>
      <c r="H572" s="58" t="s">
        <v>965</v>
      </c>
      <c r="I572" s="58" t="s">
        <v>683</v>
      </c>
      <c r="J572" s="58" t="s">
        <v>683</v>
      </c>
      <c r="K572" s="58" t="s">
        <v>691</v>
      </c>
      <c r="L572" s="58" t="s">
        <v>966</v>
      </c>
      <c r="M572" s="58"/>
      <c r="N572" s="58"/>
      <c r="O572" s="58"/>
      <c r="P572" s="58"/>
      <c r="Q572" s="58"/>
      <c r="R572" s="58" t="s">
        <v>698</v>
      </c>
      <c r="S572" s="58" t="s">
        <v>711</v>
      </c>
      <c r="T572" s="58" t="s">
        <v>712</v>
      </c>
      <c r="U572" s="58" t="s">
        <v>679</v>
      </c>
      <c r="V572" s="58"/>
    </row>
    <row r="573" spans="1:22" x14ac:dyDescent="0.25">
      <c r="A573" s="43" t="s">
        <v>2308</v>
      </c>
      <c r="B573" s="43" t="str">
        <f>LEFT(GAAP02F[[#This Row],[Fund]],4)</f>
        <v>0723</v>
      </c>
      <c r="C573" s="58" t="s">
        <v>2309</v>
      </c>
      <c r="D573" s="58" t="s">
        <v>708</v>
      </c>
      <c r="E573" s="58" t="s">
        <v>681</v>
      </c>
      <c r="F573" s="58" t="s">
        <v>709</v>
      </c>
      <c r="G573" s="58" t="s">
        <v>689</v>
      </c>
      <c r="H573" s="58" t="s">
        <v>788</v>
      </c>
      <c r="I573" s="58" t="s">
        <v>683</v>
      </c>
      <c r="J573" s="58" t="s">
        <v>683</v>
      </c>
      <c r="K573" s="58" t="s">
        <v>826</v>
      </c>
      <c r="L573" s="58" t="s">
        <v>827</v>
      </c>
      <c r="M573" s="58"/>
      <c r="N573" s="58"/>
      <c r="O573" s="58"/>
      <c r="P573" s="58"/>
      <c r="Q573" s="58"/>
      <c r="R573" s="58" t="s">
        <v>698</v>
      </c>
      <c r="S573" s="58" t="s">
        <v>828</v>
      </c>
      <c r="T573" s="58" t="s">
        <v>2290</v>
      </c>
      <c r="U573" s="58" t="s">
        <v>679</v>
      </c>
      <c r="V573" s="58"/>
    </row>
    <row r="574" spans="1:22" x14ac:dyDescent="0.25">
      <c r="A574" s="43" t="s">
        <v>2310</v>
      </c>
      <c r="B574" s="43" t="str">
        <f>LEFT(GAAP02F[[#This Row],[Fund]],4)</f>
        <v>0724</v>
      </c>
      <c r="C574" s="58" t="s">
        <v>2311</v>
      </c>
      <c r="D574" s="58" t="s">
        <v>708</v>
      </c>
      <c r="E574" s="58" t="s">
        <v>681</v>
      </c>
      <c r="F574" s="58" t="s">
        <v>709</v>
      </c>
      <c r="G574" s="58" t="s">
        <v>689</v>
      </c>
      <c r="H574" s="58" t="s">
        <v>788</v>
      </c>
      <c r="I574" s="58" t="s">
        <v>683</v>
      </c>
      <c r="J574" s="58" t="s">
        <v>683</v>
      </c>
      <c r="K574" s="58" t="s">
        <v>826</v>
      </c>
      <c r="L574" s="58" t="s">
        <v>827</v>
      </c>
      <c r="M574" s="58" t="s">
        <v>683</v>
      </c>
      <c r="N574" s="58" t="s">
        <v>683</v>
      </c>
      <c r="O574" s="58"/>
      <c r="P574" s="58"/>
      <c r="Q574" s="58"/>
      <c r="R574" s="58" t="s">
        <v>698</v>
      </c>
      <c r="S574" s="58" t="s">
        <v>828</v>
      </c>
      <c r="T574" s="58" t="s">
        <v>2290</v>
      </c>
      <c r="U574" s="58" t="s">
        <v>679</v>
      </c>
      <c r="V574" s="58"/>
    </row>
    <row r="575" spans="1:22" x14ac:dyDescent="0.25">
      <c r="A575" s="43" t="s">
        <v>2312</v>
      </c>
      <c r="B575" s="43" t="str">
        <f>LEFT(GAAP02F[[#This Row],[Fund]],4)</f>
        <v>0725</v>
      </c>
      <c r="C575" s="58" t="s">
        <v>2313</v>
      </c>
      <c r="D575" s="58" t="s">
        <v>708</v>
      </c>
      <c r="E575" s="58" t="s">
        <v>681</v>
      </c>
      <c r="F575" s="58" t="s">
        <v>688</v>
      </c>
      <c r="G575" s="58" t="s">
        <v>689</v>
      </c>
      <c r="H575" s="58" t="s">
        <v>965</v>
      </c>
      <c r="I575" s="58" t="s">
        <v>683</v>
      </c>
      <c r="J575" s="58" t="s">
        <v>683</v>
      </c>
      <c r="K575" s="58" t="s">
        <v>691</v>
      </c>
      <c r="L575" s="58" t="s">
        <v>966</v>
      </c>
      <c r="M575" s="58"/>
      <c r="N575" s="58"/>
      <c r="O575" s="58"/>
      <c r="P575" s="58"/>
      <c r="Q575" s="58"/>
      <c r="R575" s="58" t="s">
        <v>698</v>
      </c>
      <c r="S575" s="58" t="s">
        <v>711</v>
      </c>
      <c r="T575" s="58" t="s">
        <v>2290</v>
      </c>
      <c r="U575" s="58" t="s">
        <v>629</v>
      </c>
      <c r="V575" s="58"/>
    </row>
    <row r="576" spans="1:22" x14ac:dyDescent="0.25">
      <c r="A576" s="43" t="s">
        <v>2314</v>
      </c>
      <c r="B576" s="43" t="str">
        <f>LEFT(GAAP02F[[#This Row],[Fund]],4)</f>
        <v>0727</v>
      </c>
      <c r="C576" s="58" t="s">
        <v>2315</v>
      </c>
      <c r="D576" s="58" t="s">
        <v>708</v>
      </c>
      <c r="E576" s="58" t="s">
        <v>681</v>
      </c>
      <c r="F576" s="58" t="s">
        <v>688</v>
      </c>
      <c r="G576" s="58" t="s">
        <v>689</v>
      </c>
      <c r="H576" s="58" t="s">
        <v>965</v>
      </c>
      <c r="I576" s="58" t="s">
        <v>683</v>
      </c>
      <c r="J576" s="58" t="s">
        <v>683</v>
      </c>
      <c r="K576" s="58" t="s">
        <v>691</v>
      </c>
      <c r="L576" s="58" t="s">
        <v>966</v>
      </c>
      <c r="M576" s="58"/>
      <c r="N576" s="58"/>
      <c r="O576" s="58"/>
      <c r="P576" s="58"/>
      <c r="Q576" s="58"/>
      <c r="R576" s="58" t="s">
        <v>698</v>
      </c>
      <c r="S576" s="58" t="s">
        <v>711</v>
      </c>
      <c r="T576" s="58" t="s">
        <v>2290</v>
      </c>
      <c r="U576" s="58" t="s">
        <v>629</v>
      </c>
      <c r="V576" s="58"/>
    </row>
    <row r="577" spans="1:22" x14ac:dyDescent="0.25">
      <c r="A577" s="43" t="s">
        <v>2316</v>
      </c>
      <c r="B577" s="43" t="str">
        <f>LEFT(GAAP02F[[#This Row],[Fund]],4)</f>
        <v>0728</v>
      </c>
      <c r="C577" s="58" t="s">
        <v>54</v>
      </c>
      <c r="D577" s="58" t="s">
        <v>708</v>
      </c>
      <c r="E577" s="58" t="s">
        <v>681</v>
      </c>
      <c r="F577" s="58" t="s">
        <v>709</v>
      </c>
      <c r="G577" s="58" t="s">
        <v>689</v>
      </c>
      <c r="H577" s="58" t="s">
        <v>788</v>
      </c>
      <c r="I577" s="58" t="s">
        <v>683</v>
      </c>
      <c r="J577" s="58" t="s">
        <v>683</v>
      </c>
      <c r="K577" s="58" t="s">
        <v>826</v>
      </c>
      <c r="L577" s="58" t="s">
        <v>827</v>
      </c>
      <c r="M577" s="58"/>
      <c r="N577" s="58"/>
      <c r="O577" s="58"/>
      <c r="P577" s="58"/>
      <c r="Q577" s="58"/>
      <c r="R577" s="58" t="s">
        <v>698</v>
      </c>
      <c r="S577" s="58" t="s">
        <v>828</v>
      </c>
      <c r="T577" s="58" t="s">
        <v>712</v>
      </c>
      <c r="U577" s="58" t="s">
        <v>679</v>
      </c>
      <c r="V577" s="58"/>
    </row>
    <row r="578" spans="1:22" x14ac:dyDescent="0.25">
      <c r="A578" s="43" t="s">
        <v>2317</v>
      </c>
      <c r="B578" s="43" t="str">
        <f>LEFT(GAAP02F[[#This Row],[Fund]],4)</f>
        <v>0729</v>
      </c>
      <c r="C578" s="58" t="s">
        <v>2318</v>
      </c>
      <c r="D578" s="58" t="s">
        <v>708</v>
      </c>
      <c r="E578" s="58" t="s">
        <v>681</v>
      </c>
      <c r="F578" s="58" t="s">
        <v>688</v>
      </c>
      <c r="G578" s="58" t="s">
        <v>689</v>
      </c>
      <c r="H578" s="58" t="s">
        <v>965</v>
      </c>
      <c r="I578" s="58" t="s">
        <v>683</v>
      </c>
      <c r="J578" s="58" t="s">
        <v>683</v>
      </c>
      <c r="K578" s="58" t="s">
        <v>691</v>
      </c>
      <c r="L578" s="58" t="s">
        <v>966</v>
      </c>
      <c r="M578" s="58"/>
      <c r="N578" s="58"/>
      <c r="O578" s="58"/>
      <c r="P578" s="58"/>
      <c r="Q578" s="58"/>
      <c r="R578" s="58" t="s">
        <v>698</v>
      </c>
      <c r="S578" s="58" t="s">
        <v>2319</v>
      </c>
      <c r="T578" s="58" t="s">
        <v>706</v>
      </c>
      <c r="U578" s="58" t="s">
        <v>679</v>
      </c>
      <c r="V578" s="58"/>
    </row>
    <row r="579" spans="1:22" x14ac:dyDescent="0.25">
      <c r="A579" s="43" t="s">
        <v>2320</v>
      </c>
      <c r="B579" s="43" t="str">
        <f>LEFT(GAAP02F[[#This Row],[Fund]],4)</f>
        <v>0730</v>
      </c>
      <c r="C579" s="58" t="s">
        <v>2321</v>
      </c>
      <c r="D579" s="58" t="s">
        <v>708</v>
      </c>
      <c r="E579" s="58" t="s">
        <v>681</v>
      </c>
      <c r="F579" s="58" t="s">
        <v>688</v>
      </c>
      <c r="G579" s="58" t="s">
        <v>689</v>
      </c>
      <c r="H579" s="58" t="s">
        <v>965</v>
      </c>
      <c r="I579" s="58" t="s">
        <v>683</v>
      </c>
      <c r="J579" s="58" t="s">
        <v>683</v>
      </c>
      <c r="K579" s="58" t="s">
        <v>691</v>
      </c>
      <c r="L579" s="58" t="s">
        <v>966</v>
      </c>
      <c r="M579" s="58"/>
      <c r="N579" s="58"/>
      <c r="O579" s="58"/>
      <c r="P579" s="58"/>
      <c r="Q579" s="58"/>
      <c r="R579" s="58" t="s">
        <v>698</v>
      </c>
      <c r="S579" s="58" t="s">
        <v>711</v>
      </c>
      <c r="T579" s="58" t="s">
        <v>712</v>
      </c>
      <c r="U579" s="58" t="s">
        <v>679</v>
      </c>
      <c r="V579" s="58"/>
    </row>
    <row r="580" spans="1:22" x14ac:dyDescent="0.25">
      <c r="A580" s="43" t="s">
        <v>2322</v>
      </c>
      <c r="B580" s="43" t="str">
        <f>LEFT(GAAP02F[[#This Row],[Fund]],4)</f>
        <v>0732</v>
      </c>
      <c r="C580" s="58" t="s">
        <v>56</v>
      </c>
      <c r="D580" s="58" t="s">
        <v>708</v>
      </c>
      <c r="E580" s="58" t="s">
        <v>681</v>
      </c>
      <c r="F580" s="58" t="s">
        <v>709</v>
      </c>
      <c r="G580" s="58" t="s">
        <v>689</v>
      </c>
      <c r="H580" s="58" t="s">
        <v>788</v>
      </c>
      <c r="I580" s="58" t="s">
        <v>683</v>
      </c>
      <c r="J580" s="58" t="s">
        <v>683</v>
      </c>
      <c r="K580" s="58" t="s">
        <v>826</v>
      </c>
      <c r="L580" s="58" t="s">
        <v>827</v>
      </c>
      <c r="M580" s="58"/>
      <c r="N580" s="58"/>
      <c r="O580" s="58"/>
      <c r="P580" s="58"/>
      <c r="Q580" s="58"/>
      <c r="R580" s="58" t="s">
        <v>698</v>
      </c>
      <c r="S580" s="58" t="s">
        <v>828</v>
      </c>
      <c r="T580" s="58" t="s">
        <v>712</v>
      </c>
      <c r="U580" s="58" t="s">
        <v>679</v>
      </c>
      <c r="V580" s="58"/>
    </row>
    <row r="581" spans="1:22" x14ac:dyDescent="0.25">
      <c r="A581" s="43" t="s">
        <v>2323</v>
      </c>
      <c r="B581" s="43" t="str">
        <f>LEFT(GAAP02F[[#This Row],[Fund]],4)</f>
        <v>0733</v>
      </c>
      <c r="C581" s="58" t="s">
        <v>58</v>
      </c>
      <c r="D581" s="58" t="s">
        <v>708</v>
      </c>
      <c r="E581" s="58" t="s">
        <v>681</v>
      </c>
      <c r="F581" s="58" t="s">
        <v>709</v>
      </c>
      <c r="G581" s="58" t="s">
        <v>689</v>
      </c>
      <c r="H581" s="58" t="s">
        <v>788</v>
      </c>
      <c r="I581" s="58" t="s">
        <v>683</v>
      </c>
      <c r="J581" s="58" t="s">
        <v>683</v>
      </c>
      <c r="K581" s="58" t="s">
        <v>826</v>
      </c>
      <c r="L581" s="58" t="s">
        <v>827</v>
      </c>
      <c r="M581" s="58"/>
      <c r="N581" s="58"/>
      <c r="O581" s="58"/>
      <c r="P581" s="58"/>
      <c r="Q581" s="58"/>
      <c r="R581" s="58" t="s">
        <v>698</v>
      </c>
      <c r="S581" s="58" t="s">
        <v>711</v>
      </c>
      <c r="T581" s="58" t="s">
        <v>712</v>
      </c>
      <c r="U581" s="58" t="s">
        <v>679</v>
      </c>
      <c r="V581" s="58"/>
    </row>
    <row r="582" spans="1:22" x14ac:dyDescent="0.25">
      <c r="A582" s="43" t="s">
        <v>2324</v>
      </c>
      <c r="B582" s="43" t="str">
        <f>LEFT(GAAP02F[[#This Row],[Fund]],4)</f>
        <v>0734</v>
      </c>
      <c r="C582" s="58" t="s">
        <v>2325</v>
      </c>
      <c r="D582" s="58" t="s">
        <v>708</v>
      </c>
      <c r="E582" s="58" t="s">
        <v>681</v>
      </c>
      <c r="F582" s="58" t="s">
        <v>688</v>
      </c>
      <c r="G582" s="58" t="s">
        <v>681</v>
      </c>
      <c r="H582" s="58" t="s">
        <v>709</v>
      </c>
      <c r="I582" s="58" t="s">
        <v>683</v>
      </c>
      <c r="J582" s="58" t="s">
        <v>683</v>
      </c>
      <c r="K582" s="58" t="s">
        <v>691</v>
      </c>
      <c r="L582" s="58" t="s">
        <v>710</v>
      </c>
      <c r="M582" s="58"/>
      <c r="N582" s="58"/>
      <c r="O582" s="58"/>
      <c r="P582" s="58"/>
      <c r="Q582" s="58"/>
      <c r="R582" s="58" t="s">
        <v>698</v>
      </c>
      <c r="S582" s="58" t="s">
        <v>711</v>
      </c>
      <c r="T582" s="58" t="s">
        <v>712</v>
      </c>
      <c r="U582" s="58" t="s">
        <v>679</v>
      </c>
      <c r="V582" s="58"/>
    </row>
    <row r="583" spans="1:22" x14ac:dyDescent="0.25">
      <c r="A583" s="43" t="s">
        <v>2326</v>
      </c>
      <c r="B583" s="43" t="str">
        <f>LEFT(GAAP02F[[#This Row],[Fund]],4)</f>
        <v>0735</v>
      </c>
      <c r="C583" s="58" t="s">
        <v>2327</v>
      </c>
      <c r="D583" s="58" t="s">
        <v>113</v>
      </c>
      <c r="E583" s="58" t="s">
        <v>681</v>
      </c>
      <c r="F583" s="58" t="s">
        <v>688</v>
      </c>
      <c r="G583" s="58" t="s">
        <v>689</v>
      </c>
      <c r="H583" s="58" t="s">
        <v>776</v>
      </c>
      <c r="I583" s="58" t="s">
        <v>683</v>
      </c>
      <c r="J583" s="58" t="s">
        <v>683</v>
      </c>
      <c r="K583" s="58" t="s">
        <v>691</v>
      </c>
      <c r="L583" s="58" t="s">
        <v>777</v>
      </c>
      <c r="M583" s="58"/>
      <c r="N583" s="58"/>
      <c r="O583" s="58"/>
      <c r="P583" s="58"/>
      <c r="Q583" s="58"/>
      <c r="R583" s="58" t="s">
        <v>698</v>
      </c>
      <c r="S583" s="58" t="s">
        <v>779</v>
      </c>
      <c r="T583" s="58" t="s">
        <v>699</v>
      </c>
      <c r="U583" s="58" t="s">
        <v>700</v>
      </c>
      <c r="V583" s="58"/>
    </row>
    <row r="584" spans="1:22" x14ac:dyDescent="0.25">
      <c r="A584" s="43" t="s">
        <v>2328</v>
      </c>
      <c r="B584" s="43" t="str">
        <f>LEFT(GAAP02F[[#This Row],[Fund]],4)</f>
        <v>0736</v>
      </c>
      <c r="C584" s="58" t="s">
        <v>2329</v>
      </c>
      <c r="D584" s="58" t="s">
        <v>708</v>
      </c>
      <c r="E584" s="58" t="s">
        <v>681</v>
      </c>
      <c r="F584" s="58" t="s">
        <v>709</v>
      </c>
      <c r="G584" s="58" t="s">
        <v>689</v>
      </c>
      <c r="H584" s="58" t="s">
        <v>850</v>
      </c>
      <c r="I584" s="58" t="s">
        <v>683</v>
      </c>
      <c r="J584" s="58" t="s">
        <v>683</v>
      </c>
      <c r="K584" s="58" t="s">
        <v>826</v>
      </c>
      <c r="L584" s="58" t="s">
        <v>1076</v>
      </c>
      <c r="M584" s="58"/>
      <c r="N584" s="58"/>
      <c r="O584" s="58"/>
      <c r="P584" s="58"/>
      <c r="Q584" s="58"/>
      <c r="R584" s="58" t="s">
        <v>698</v>
      </c>
      <c r="S584" s="58" t="s">
        <v>711</v>
      </c>
      <c r="T584" s="58" t="s">
        <v>731</v>
      </c>
      <c r="U584" s="58" t="s">
        <v>679</v>
      </c>
      <c r="V584" s="58"/>
    </row>
    <row r="585" spans="1:22" x14ac:dyDescent="0.25">
      <c r="A585" s="43" t="s">
        <v>2330</v>
      </c>
      <c r="B585" s="43" t="str">
        <f>LEFT(GAAP02F[[#This Row],[Fund]],4)</f>
        <v>0737</v>
      </c>
      <c r="C585" s="58" t="s">
        <v>2331</v>
      </c>
      <c r="D585" s="58" t="s">
        <v>708</v>
      </c>
      <c r="E585" s="58" t="s">
        <v>681</v>
      </c>
      <c r="F585" s="58" t="s">
        <v>688</v>
      </c>
      <c r="G585" s="58" t="s">
        <v>681</v>
      </c>
      <c r="H585" s="58" t="s">
        <v>709</v>
      </c>
      <c r="I585" s="58" t="s">
        <v>683</v>
      </c>
      <c r="J585" s="58" t="s">
        <v>683</v>
      </c>
      <c r="K585" s="58" t="s">
        <v>691</v>
      </c>
      <c r="L585" s="58" t="s">
        <v>710</v>
      </c>
      <c r="M585" s="58"/>
      <c r="N585" s="58"/>
      <c r="O585" s="58"/>
      <c r="P585" s="58"/>
      <c r="Q585" s="58"/>
      <c r="R585" s="58" t="s">
        <v>698</v>
      </c>
      <c r="S585" s="58" t="s">
        <v>711</v>
      </c>
      <c r="T585" s="58" t="s">
        <v>712</v>
      </c>
      <c r="U585" s="58" t="s">
        <v>679</v>
      </c>
      <c r="V585" s="58"/>
    </row>
    <row r="586" spans="1:22" x14ac:dyDescent="0.25">
      <c r="A586" s="43" t="s">
        <v>2332</v>
      </c>
      <c r="B586" s="43" t="str">
        <f>LEFT(GAAP02F[[#This Row],[Fund]],4)</f>
        <v>0739</v>
      </c>
      <c r="C586" s="58" t="s">
        <v>2333</v>
      </c>
      <c r="D586" s="58" t="s">
        <v>708</v>
      </c>
      <c r="E586" s="58" t="s">
        <v>689</v>
      </c>
      <c r="F586" s="58" t="s">
        <v>850</v>
      </c>
      <c r="G586" s="58" t="s">
        <v>689</v>
      </c>
      <c r="H586" s="58" t="s">
        <v>788</v>
      </c>
      <c r="I586" s="58" t="s">
        <v>683</v>
      </c>
      <c r="J586" s="58" t="s">
        <v>683</v>
      </c>
      <c r="K586" s="58" t="s">
        <v>851</v>
      </c>
      <c r="L586" s="58" t="s">
        <v>852</v>
      </c>
      <c r="M586" s="58" t="s">
        <v>853</v>
      </c>
      <c r="N586" s="58" t="s">
        <v>792</v>
      </c>
      <c r="O586" s="58" t="s">
        <v>678</v>
      </c>
      <c r="P586" s="58" t="s">
        <v>145</v>
      </c>
      <c r="Q586" s="58" t="s">
        <v>750</v>
      </c>
      <c r="R586" s="58" t="s">
        <v>698</v>
      </c>
      <c r="S586" s="58" t="s">
        <v>711</v>
      </c>
      <c r="T586" s="58" t="s">
        <v>699</v>
      </c>
      <c r="U586" s="58" t="s">
        <v>679</v>
      </c>
      <c r="V586" s="58"/>
    </row>
    <row r="587" spans="1:22" x14ac:dyDescent="0.25">
      <c r="A587" s="43" t="s">
        <v>2334</v>
      </c>
      <c r="B587" s="43" t="str">
        <f>LEFT(GAAP02F[[#This Row],[Fund]],4)</f>
        <v>0740</v>
      </c>
      <c r="C587" s="58" t="s">
        <v>2335</v>
      </c>
      <c r="D587" s="58" t="s">
        <v>708</v>
      </c>
      <c r="E587" s="58" t="s">
        <v>681</v>
      </c>
      <c r="F587" s="58" t="s">
        <v>688</v>
      </c>
      <c r="G587" s="58" t="s">
        <v>681</v>
      </c>
      <c r="H587" s="58" t="s">
        <v>709</v>
      </c>
      <c r="I587" s="58" t="s">
        <v>683</v>
      </c>
      <c r="J587" s="58" t="s">
        <v>683</v>
      </c>
      <c r="K587" s="58" t="s">
        <v>691</v>
      </c>
      <c r="L587" s="58" t="s">
        <v>725</v>
      </c>
      <c r="M587" s="58" t="s">
        <v>683</v>
      </c>
      <c r="N587" s="58" t="s">
        <v>683</v>
      </c>
      <c r="O587" s="58" t="s">
        <v>2336</v>
      </c>
      <c r="P587" s="58" t="s">
        <v>145</v>
      </c>
      <c r="Q587" s="58" t="s">
        <v>750</v>
      </c>
      <c r="R587" s="58" t="s">
        <v>698</v>
      </c>
      <c r="S587" s="58" t="s">
        <v>711</v>
      </c>
      <c r="T587" s="58" t="s">
        <v>712</v>
      </c>
      <c r="U587" s="58" t="s">
        <v>679</v>
      </c>
      <c r="V587" s="58"/>
    </row>
    <row r="588" spans="1:22" x14ac:dyDescent="0.25">
      <c r="A588" s="43" t="s">
        <v>2337</v>
      </c>
      <c r="B588" s="43" t="str">
        <f>LEFT(GAAP02F[[#This Row],[Fund]],4)</f>
        <v>0741</v>
      </c>
      <c r="C588" s="58" t="s">
        <v>2338</v>
      </c>
      <c r="D588" s="58" t="s">
        <v>113</v>
      </c>
      <c r="E588" s="58" t="s">
        <v>681</v>
      </c>
      <c r="F588" s="58" t="s">
        <v>688</v>
      </c>
      <c r="G588" s="58" t="s">
        <v>689</v>
      </c>
      <c r="H588" s="58" t="s">
        <v>776</v>
      </c>
      <c r="I588" s="58" t="s">
        <v>683</v>
      </c>
      <c r="J588" s="58" t="s">
        <v>683</v>
      </c>
      <c r="K588" s="58" t="s">
        <v>691</v>
      </c>
      <c r="L588" s="58" t="s">
        <v>777</v>
      </c>
      <c r="M588" s="58"/>
      <c r="N588" s="58"/>
      <c r="O588" s="58"/>
      <c r="P588" s="58"/>
      <c r="Q588" s="58"/>
      <c r="R588" s="58" t="s">
        <v>698</v>
      </c>
      <c r="S588" s="58" t="s">
        <v>779</v>
      </c>
      <c r="T588" s="58" t="s">
        <v>699</v>
      </c>
      <c r="U588" s="58" t="s">
        <v>700</v>
      </c>
      <c r="V588" s="58"/>
    </row>
    <row r="589" spans="1:22" x14ac:dyDescent="0.25">
      <c r="A589" s="43" t="s">
        <v>2339</v>
      </c>
      <c r="B589" s="43" t="str">
        <f>LEFT(GAAP02F[[#This Row],[Fund]],4)</f>
        <v>0742</v>
      </c>
      <c r="C589" s="58" t="s">
        <v>60</v>
      </c>
      <c r="D589" s="58" t="s">
        <v>708</v>
      </c>
      <c r="E589" s="58" t="s">
        <v>681</v>
      </c>
      <c r="F589" s="58" t="s">
        <v>709</v>
      </c>
      <c r="G589" s="58" t="s">
        <v>689</v>
      </c>
      <c r="H589" s="58" t="s">
        <v>788</v>
      </c>
      <c r="I589" s="58" t="s">
        <v>683</v>
      </c>
      <c r="J589" s="58" t="s">
        <v>683</v>
      </c>
      <c r="K589" s="58" t="s">
        <v>826</v>
      </c>
      <c r="L589" s="58" t="s">
        <v>827</v>
      </c>
      <c r="M589" s="58"/>
      <c r="N589" s="58"/>
      <c r="O589" s="58"/>
      <c r="P589" s="58"/>
      <c r="Q589" s="58"/>
      <c r="R589" s="58" t="s">
        <v>698</v>
      </c>
      <c r="S589" s="58" t="s">
        <v>711</v>
      </c>
      <c r="T589" s="58" t="s">
        <v>712</v>
      </c>
      <c r="U589" s="58" t="s">
        <v>679</v>
      </c>
      <c r="V589" s="58"/>
    </row>
    <row r="590" spans="1:22" x14ac:dyDescent="0.25">
      <c r="A590" s="43" t="s">
        <v>2340</v>
      </c>
      <c r="B590" s="43" t="str">
        <f>LEFT(GAAP02F[[#This Row],[Fund]],4)</f>
        <v>0743</v>
      </c>
      <c r="C590" s="58" t="s">
        <v>2341</v>
      </c>
      <c r="D590" s="58" t="s">
        <v>708</v>
      </c>
      <c r="E590" s="58" t="s">
        <v>681</v>
      </c>
      <c r="F590" s="58" t="s">
        <v>688</v>
      </c>
      <c r="G590" s="58" t="s">
        <v>689</v>
      </c>
      <c r="H590" s="58" t="s">
        <v>965</v>
      </c>
      <c r="I590" s="58" t="s">
        <v>683</v>
      </c>
      <c r="J590" s="58" t="s">
        <v>683</v>
      </c>
      <c r="K590" s="58" t="s">
        <v>691</v>
      </c>
      <c r="L590" s="58" t="s">
        <v>966</v>
      </c>
      <c r="M590" s="58"/>
      <c r="N590" s="58"/>
      <c r="O590" s="58"/>
      <c r="P590" s="58"/>
      <c r="Q590" s="58"/>
      <c r="R590" s="58" t="s">
        <v>698</v>
      </c>
      <c r="S590" s="58" t="s">
        <v>711</v>
      </c>
      <c r="T590" s="58" t="s">
        <v>1052</v>
      </c>
      <c r="U590" s="58" t="s">
        <v>679</v>
      </c>
      <c r="V590" s="58"/>
    </row>
    <row r="591" spans="1:22" x14ac:dyDescent="0.25">
      <c r="A591" s="43" t="s">
        <v>2342</v>
      </c>
      <c r="B591" s="43" t="str">
        <f>LEFT(GAAP02F[[#This Row],[Fund]],4)</f>
        <v>0744</v>
      </c>
      <c r="C591" s="58" t="s">
        <v>2343</v>
      </c>
      <c r="D591" s="58" t="s">
        <v>708</v>
      </c>
      <c r="E591" s="58" t="s">
        <v>681</v>
      </c>
      <c r="F591" s="58" t="s">
        <v>688</v>
      </c>
      <c r="G591" s="58" t="s">
        <v>681</v>
      </c>
      <c r="H591" s="58" t="s">
        <v>709</v>
      </c>
      <c r="I591" s="58" t="s">
        <v>683</v>
      </c>
      <c r="J591" s="58" t="s">
        <v>683</v>
      </c>
      <c r="K591" s="58" t="s">
        <v>691</v>
      </c>
      <c r="L591" s="58" t="s">
        <v>710</v>
      </c>
      <c r="M591" s="58" t="s">
        <v>1202</v>
      </c>
      <c r="N591" s="58" t="s">
        <v>1068</v>
      </c>
      <c r="O591" s="58"/>
      <c r="P591" s="58"/>
      <c r="Q591" s="58"/>
      <c r="R591" s="58" t="s">
        <v>698</v>
      </c>
      <c r="S591" s="58" t="s">
        <v>711</v>
      </c>
      <c r="T591" s="58" t="s">
        <v>712</v>
      </c>
      <c r="U591" s="58" t="s">
        <v>679</v>
      </c>
      <c r="V591" s="58"/>
    </row>
    <row r="592" spans="1:22" x14ac:dyDescent="0.25">
      <c r="A592" s="43" t="s">
        <v>2344</v>
      </c>
      <c r="B592" s="43" t="str">
        <f>LEFT(GAAP02F[[#This Row],[Fund]],4)</f>
        <v>0745</v>
      </c>
      <c r="C592" s="58" t="s">
        <v>2345</v>
      </c>
      <c r="D592" s="58" t="s">
        <v>708</v>
      </c>
      <c r="E592" s="58" t="s">
        <v>681</v>
      </c>
      <c r="F592" s="58" t="s">
        <v>709</v>
      </c>
      <c r="G592" s="58" t="s">
        <v>689</v>
      </c>
      <c r="H592" s="58" t="s">
        <v>965</v>
      </c>
      <c r="I592" s="58" t="s">
        <v>683</v>
      </c>
      <c r="J592" s="58" t="s">
        <v>683</v>
      </c>
      <c r="K592" s="58" t="s">
        <v>826</v>
      </c>
      <c r="L592" s="58" t="s">
        <v>1051</v>
      </c>
      <c r="M592" s="58" t="s">
        <v>1108</v>
      </c>
      <c r="N592" s="58" t="s">
        <v>2346</v>
      </c>
      <c r="O592" s="58" t="s">
        <v>1258</v>
      </c>
      <c r="P592" s="58"/>
      <c r="Q592" s="58"/>
      <c r="R592" s="58" t="s">
        <v>698</v>
      </c>
      <c r="S592" s="58" t="s">
        <v>711</v>
      </c>
      <c r="T592" s="58" t="s">
        <v>1052</v>
      </c>
      <c r="U592" s="58" t="s">
        <v>679</v>
      </c>
      <c r="V592" s="58"/>
    </row>
    <row r="593" spans="1:22" x14ac:dyDescent="0.25">
      <c r="A593" s="43" t="s">
        <v>2347</v>
      </c>
      <c r="B593" s="43" t="str">
        <f>LEFT(GAAP02F[[#This Row],[Fund]],4)</f>
        <v>0746</v>
      </c>
      <c r="C593" s="58" t="s">
        <v>2348</v>
      </c>
      <c r="D593" s="58" t="s">
        <v>708</v>
      </c>
      <c r="E593" s="58" t="s">
        <v>681</v>
      </c>
      <c r="F593" s="58" t="s">
        <v>709</v>
      </c>
      <c r="G593" s="58" t="s">
        <v>689</v>
      </c>
      <c r="H593" s="58" t="s">
        <v>788</v>
      </c>
      <c r="I593" s="58" t="s">
        <v>683</v>
      </c>
      <c r="J593" s="58" t="s">
        <v>683</v>
      </c>
      <c r="K593" s="58" t="s">
        <v>826</v>
      </c>
      <c r="L593" s="58" t="s">
        <v>827</v>
      </c>
      <c r="M593" s="58" t="s">
        <v>2297</v>
      </c>
      <c r="N593" s="58" t="s">
        <v>2298</v>
      </c>
      <c r="O593" s="58" t="s">
        <v>2299</v>
      </c>
      <c r="P593" s="58" t="s">
        <v>107</v>
      </c>
      <c r="Q593" s="58" t="s">
        <v>901</v>
      </c>
      <c r="R593" s="58" t="s">
        <v>698</v>
      </c>
      <c r="S593" s="58" t="s">
        <v>711</v>
      </c>
      <c r="T593" s="58" t="s">
        <v>2290</v>
      </c>
      <c r="U593" s="58" t="s">
        <v>679</v>
      </c>
      <c r="V593" s="58"/>
    </row>
    <row r="594" spans="1:22" x14ac:dyDescent="0.25">
      <c r="A594" s="43" t="s">
        <v>2349</v>
      </c>
      <c r="B594" s="43" t="str">
        <f>LEFT(GAAP02F[[#This Row],[Fund]],4)</f>
        <v>0747</v>
      </c>
      <c r="C594" s="58" t="s">
        <v>2350</v>
      </c>
      <c r="D594" s="58" t="s">
        <v>708</v>
      </c>
      <c r="E594" s="58" t="s">
        <v>681</v>
      </c>
      <c r="F594" s="58" t="s">
        <v>709</v>
      </c>
      <c r="G594" s="58" t="s">
        <v>689</v>
      </c>
      <c r="H594" s="58" t="s">
        <v>788</v>
      </c>
      <c r="I594" s="58" t="s">
        <v>683</v>
      </c>
      <c r="J594" s="58" t="s">
        <v>683</v>
      </c>
      <c r="K594" s="58" t="s">
        <v>826</v>
      </c>
      <c r="L594" s="58" t="s">
        <v>827</v>
      </c>
      <c r="M594" s="58" t="s">
        <v>718</v>
      </c>
      <c r="N594" s="58" t="s">
        <v>2351</v>
      </c>
      <c r="O594" s="58" t="s">
        <v>2352</v>
      </c>
      <c r="P594" s="58"/>
      <c r="Q594" s="58"/>
      <c r="R594" s="58" t="s">
        <v>698</v>
      </c>
      <c r="S594" s="58" t="s">
        <v>711</v>
      </c>
      <c r="T594" s="58" t="s">
        <v>2290</v>
      </c>
      <c r="U594" s="58" t="s">
        <v>679</v>
      </c>
      <c r="V594" s="58"/>
    </row>
    <row r="595" spans="1:22" x14ac:dyDescent="0.25">
      <c r="A595" s="43" t="s">
        <v>2353</v>
      </c>
      <c r="B595" s="43" t="str">
        <f>LEFT(GAAP02F[[#This Row],[Fund]],4)</f>
        <v>0748</v>
      </c>
      <c r="C595" s="58" t="s">
        <v>2354</v>
      </c>
      <c r="D595" s="58" t="s">
        <v>708</v>
      </c>
      <c r="E595" s="58" t="s">
        <v>681</v>
      </c>
      <c r="F595" s="58" t="s">
        <v>709</v>
      </c>
      <c r="G595" s="58" t="s">
        <v>689</v>
      </c>
      <c r="H595" s="58" t="s">
        <v>788</v>
      </c>
      <c r="I595" s="58" t="s">
        <v>683</v>
      </c>
      <c r="J595" s="58" t="s">
        <v>683</v>
      </c>
      <c r="K595" s="58" t="s">
        <v>826</v>
      </c>
      <c r="L595" s="58" t="s">
        <v>827</v>
      </c>
      <c r="M595" s="58"/>
      <c r="N595" s="58"/>
      <c r="O595" s="58"/>
      <c r="P595" s="58"/>
      <c r="Q595" s="58"/>
      <c r="R595" s="58" t="s">
        <v>698</v>
      </c>
      <c r="S595" s="58" t="s">
        <v>711</v>
      </c>
      <c r="T595" s="58" t="s">
        <v>712</v>
      </c>
      <c r="U595" s="58" t="s">
        <v>679</v>
      </c>
      <c r="V595" s="58"/>
    </row>
    <row r="596" spans="1:22" x14ac:dyDescent="0.25">
      <c r="A596" s="43" t="s">
        <v>2355</v>
      </c>
      <c r="B596" s="43" t="str">
        <f>LEFT(GAAP02F[[#This Row],[Fund]],4)</f>
        <v>0749</v>
      </c>
      <c r="C596" s="58" t="s">
        <v>2356</v>
      </c>
      <c r="D596" s="58" t="s">
        <v>747</v>
      </c>
      <c r="E596" s="58" t="s">
        <v>992</v>
      </c>
      <c r="F596" s="58" t="s">
        <v>993</v>
      </c>
      <c r="G596" s="58" t="s">
        <v>689</v>
      </c>
      <c r="H596" s="58" t="s">
        <v>682</v>
      </c>
      <c r="I596" s="58" t="s">
        <v>683</v>
      </c>
      <c r="J596" s="58" t="s">
        <v>683</v>
      </c>
      <c r="K596" s="58" t="s">
        <v>994</v>
      </c>
      <c r="L596" s="58" t="s">
        <v>994</v>
      </c>
      <c r="M596" s="58" t="s">
        <v>683</v>
      </c>
      <c r="N596" s="58" t="s">
        <v>683</v>
      </c>
      <c r="O596" s="58" t="s">
        <v>678</v>
      </c>
      <c r="P596" s="58" t="s">
        <v>679</v>
      </c>
      <c r="Q596" s="58" t="s">
        <v>679</v>
      </c>
      <c r="R596" s="58" t="s">
        <v>698</v>
      </c>
      <c r="S596" s="58" t="s">
        <v>711</v>
      </c>
      <c r="T596" s="58" t="s">
        <v>678</v>
      </c>
      <c r="U596" s="58" t="s">
        <v>679</v>
      </c>
      <c r="V596" s="58"/>
    </row>
    <row r="597" spans="1:22" x14ac:dyDescent="0.25">
      <c r="A597" s="43" t="s">
        <v>2357</v>
      </c>
      <c r="B597" s="43" t="str">
        <f>LEFT(GAAP02F[[#This Row],[Fund]],4)</f>
        <v>0750</v>
      </c>
      <c r="C597" s="58" t="s">
        <v>2358</v>
      </c>
      <c r="D597" s="58" t="s">
        <v>113</v>
      </c>
      <c r="E597" s="58" t="s">
        <v>681</v>
      </c>
      <c r="F597" s="58" t="s">
        <v>688</v>
      </c>
      <c r="G597" s="58" t="s">
        <v>689</v>
      </c>
      <c r="H597" s="58" t="s">
        <v>776</v>
      </c>
      <c r="I597" s="58" t="s">
        <v>683</v>
      </c>
      <c r="J597" s="58" t="s">
        <v>683</v>
      </c>
      <c r="K597" s="58" t="s">
        <v>691</v>
      </c>
      <c r="L597" s="58" t="s">
        <v>777</v>
      </c>
      <c r="M597" s="58"/>
      <c r="N597" s="58"/>
      <c r="O597" s="58"/>
      <c r="P597" s="58"/>
      <c r="Q597" s="58"/>
      <c r="R597" s="58" t="s">
        <v>698</v>
      </c>
      <c r="S597" s="58" t="s">
        <v>779</v>
      </c>
      <c r="T597" s="58" t="s">
        <v>699</v>
      </c>
      <c r="U597" s="58" t="s">
        <v>700</v>
      </c>
      <c r="V597" s="58"/>
    </row>
    <row r="598" spans="1:22" x14ac:dyDescent="0.25">
      <c r="A598" s="43" t="s">
        <v>2359</v>
      </c>
      <c r="B598" s="43" t="str">
        <f>LEFT(GAAP02F[[#This Row],[Fund]],4)</f>
        <v>0751</v>
      </c>
      <c r="C598" s="58" t="s">
        <v>2360</v>
      </c>
      <c r="D598" s="58" t="s">
        <v>708</v>
      </c>
      <c r="E598" s="58" t="s">
        <v>681</v>
      </c>
      <c r="F598" s="58" t="s">
        <v>709</v>
      </c>
      <c r="G598" s="58" t="s">
        <v>689</v>
      </c>
      <c r="H598" s="58" t="s">
        <v>788</v>
      </c>
      <c r="I598" s="58" t="s">
        <v>683</v>
      </c>
      <c r="J598" s="58" t="s">
        <v>683</v>
      </c>
      <c r="K598" s="58" t="s">
        <v>826</v>
      </c>
      <c r="L598" s="58" t="s">
        <v>827</v>
      </c>
      <c r="M598" s="58" t="s">
        <v>1085</v>
      </c>
      <c r="N598" s="58" t="s">
        <v>1188</v>
      </c>
      <c r="O598" s="58" t="s">
        <v>2361</v>
      </c>
      <c r="P598" s="58"/>
      <c r="Q598" s="58" t="s">
        <v>1026</v>
      </c>
      <c r="R598" s="58" t="s">
        <v>698</v>
      </c>
      <c r="S598" s="58" t="s">
        <v>711</v>
      </c>
      <c r="T598" s="58" t="s">
        <v>2290</v>
      </c>
      <c r="U598" s="58" t="s">
        <v>679</v>
      </c>
      <c r="V598" s="58" t="s">
        <v>1027</v>
      </c>
    </row>
    <row r="599" spans="1:22" x14ac:dyDescent="0.25">
      <c r="A599" s="43" t="s">
        <v>2362</v>
      </c>
      <c r="B599" s="43" t="str">
        <f>LEFT(GAAP02F[[#This Row],[Fund]],4)</f>
        <v>0752</v>
      </c>
      <c r="C599" s="58" t="s">
        <v>2363</v>
      </c>
      <c r="D599" s="58" t="s">
        <v>113</v>
      </c>
      <c r="E599" s="58" t="s">
        <v>681</v>
      </c>
      <c r="F599" s="58" t="s">
        <v>688</v>
      </c>
      <c r="G599" s="58" t="s">
        <v>689</v>
      </c>
      <c r="H599" s="58" t="s">
        <v>776</v>
      </c>
      <c r="I599" s="58" t="s">
        <v>683</v>
      </c>
      <c r="J599" s="58" t="s">
        <v>683</v>
      </c>
      <c r="K599" s="58" t="s">
        <v>691</v>
      </c>
      <c r="L599" s="58" t="s">
        <v>777</v>
      </c>
      <c r="M599" s="58"/>
      <c r="N599" s="58"/>
      <c r="O599" s="58"/>
      <c r="P599" s="58"/>
      <c r="Q599" s="58"/>
      <c r="R599" s="58" t="s">
        <v>698</v>
      </c>
      <c r="S599" s="58" t="s">
        <v>915</v>
      </c>
      <c r="T599" s="58" t="s">
        <v>699</v>
      </c>
      <c r="U599" s="58" t="s">
        <v>700</v>
      </c>
      <c r="V599" s="58"/>
    </row>
    <row r="600" spans="1:22" x14ac:dyDescent="0.25">
      <c r="A600" s="43" t="s">
        <v>2364</v>
      </c>
      <c r="B600" s="43" t="str">
        <f>LEFT(GAAP02F[[#This Row],[Fund]],4)</f>
        <v>0755</v>
      </c>
      <c r="C600" s="58" t="s">
        <v>2365</v>
      </c>
      <c r="D600" s="58" t="s">
        <v>113</v>
      </c>
      <c r="E600" s="58" t="s">
        <v>681</v>
      </c>
      <c r="F600" s="58" t="s">
        <v>688</v>
      </c>
      <c r="G600" s="58" t="s">
        <v>689</v>
      </c>
      <c r="H600" s="58" t="s">
        <v>776</v>
      </c>
      <c r="I600" s="58" t="s">
        <v>683</v>
      </c>
      <c r="J600" s="58" t="s">
        <v>683</v>
      </c>
      <c r="K600" s="58" t="s">
        <v>691</v>
      </c>
      <c r="L600" s="58" t="s">
        <v>777</v>
      </c>
      <c r="M600" s="58" t="s">
        <v>2366</v>
      </c>
      <c r="N600" s="58" t="s">
        <v>2367</v>
      </c>
      <c r="O600" s="58" t="s">
        <v>2368</v>
      </c>
      <c r="P600" s="58" t="s">
        <v>113</v>
      </c>
      <c r="Q600" s="58" t="s">
        <v>867</v>
      </c>
      <c r="R600" s="58" t="s">
        <v>698</v>
      </c>
      <c r="S600" s="58" t="s">
        <v>779</v>
      </c>
      <c r="T600" s="58" t="s">
        <v>699</v>
      </c>
      <c r="U600" s="58" t="s">
        <v>700</v>
      </c>
      <c r="V600" s="58" t="s">
        <v>1026</v>
      </c>
    </row>
    <row r="601" spans="1:22" x14ac:dyDescent="0.25">
      <c r="A601" s="43" t="s">
        <v>2369</v>
      </c>
      <c r="B601" s="43" t="str">
        <f>LEFT(GAAP02F[[#This Row],[Fund]],4)</f>
        <v>0756</v>
      </c>
      <c r="C601" s="58" t="s">
        <v>2370</v>
      </c>
      <c r="D601" s="58" t="s">
        <v>708</v>
      </c>
      <c r="E601" s="58" t="s">
        <v>681</v>
      </c>
      <c r="F601" s="58" t="s">
        <v>688</v>
      </c>
      <c r="G601" s="58" t="s">
        <v>681</v>
      </c>
      <c r="H601" s="58" t="s">
        <v>831</v>
      </c>
      <c r="I601" s="58" t="s">
        <v>683</v>
      </c>
      <c r="J601" s="58" t="s">
        <v>683</v>
      </c>
      <c r="K601" s="58" t="s">
        <v>836</v>
      </c>
      <c r="L601" s="58" t="s">
        <v>832</v>
      </c>
      <c r="M601" s="58" t="s">
        <v>1150</v>
      </c>
      <c r="N601" s="58" t="s">
        <v>1162</v>
      </c>
      <c r="O601" s="58" t="s">
        <v>2371</v>
      </c>
      <c r="P601" s="58" t="s">
        <v>700</v>
      </c>
      <c r="Q601" s="58"/>
      <c r="R601" s="58" t="s">
        <v>698</v>
      </c>
      <c r="S601" s="58" t="s">
        <v>711</v>
      </c>
      <c r="T601" s="58" t="s">
        <v>838</v>
      </c>
      <c r="U601" s="58" t="s">
        <v>679</v>
      </c>
      <c r="V601" s="58"/>
    </row>
    <row r="602" spans="1:22" x14ac:dyDescent="0.25">
      <c r="A602" s="43" t="s">
        <v>2372</v>
      </c>
      <c r="B602" s="43" t="str">
        <f>LEFT(GAAP02F[[#This Row],[Fund]],4)</f>
        <v>0757</v>
      </c>
      <c r="C602" s="58" t="s">
        <v>2373</v>
      </c>
      <c r="D602" s="58" t="s">
        <v>113</v>
      </c>
      <c r="E602" s="58" t="s">
        <v>681</v>
      </c>
      <c r="F602" s="58" t="s">
        <v>688</v>
      </c>
      <c r="G602" s="58" t="s">
        <v>689</v>
      </c>
      <c r="H602" s="58" t="s">
        <v>776</v>
      </c>
      <c r="I602" s="58" t="s">
        <v>683</v>
      </c>
      <c r="J602" s="58" t="s">
        <v>683</v>
      </c>
      <c r="K602" s="58" t="s">
        <v>691</v>
      </c>
      <c r="L602" s="58" t="s">
        <v>777</v>
      </c>
      <c r="M602" s="58"/>
      <c r="N602" s="58"/>
      <c r="O602" s="58"/>
      <c r="P602" s="58"/>
      <c r="Q602" s="58"/>
      <c r="R602" s="58" t="s">
        <v>698</v>
      </c>
      <c r="S602" s="58" t="s">
        <v>779</v>
      </c>
      <c r="T602" s="58" t="s">
        <v>699</v>
      </c>
      <c r="U602" s="58" t="s">
        <v>700</v>
      </c>
      <c r="V602" s="58"/>
    </row>
    <row r="603" spans="1:22" x14ac:dyDescent="0.25">
      <c r="A603" s="43" t="s">
        <v>2374</v>
      </c>
      <c r="B603" s="43" t="str">
        <f>LEFT(GAAP02F[[#This Row],[Fund]],4)</f>
        <v>0758</v>
      </c>
      <c r="C603" s="58" t="s">
        <v>2375</v>
      </c>
      <c r="D603" s="58" t="s">
        <v>113</v>
      </c>
      <c r="E603" s="58" t="s">
        <v>681</v>
      </c>
      <c r="F603" s="58" t="s">
        <v>688</v>
      </c>
      <c r="G603" s="58" t="s">
        <v>689</v>
      </c>
      <c r="H603" s="58" t="s">
        <v>776</v>
      </c>
      <c r="I603" s="58" t="s">
        <v>683</v>
      </c>
      <c r="J603" s="58" t="s">
        <v>683</v>
      </c>
      <c r="K603" s="58" t="s">
        <v>691</v>
      </c>
      <c r="L603" s="58" t="s">
        <v>777</v>
      </c>
      <c r="M603" s="58"/>
      <c r="N603" s="58"/>
      <c r="O603" s="58"/>
      <c r="P603" s="58"/>
      <c r="Q603" s="58"/>
      <c r="R603" s="58" t="s">
        <v>693</v>
      </c>
      <c r="S603" s="58" t="s">
        <v>765</v>
      </c>
      <c r="T603" s="58" t="s">
        <v>695</v>
      </c>
      <c r="U603" s="58" t="s">
        <v>629</v>
      </c>
      <c r="V603" s="58"/>
    </row>
    <row r="604" spans="1:22" x14ac:dyDescent="0.25">
      <c r="A604" s="43" t="s">
        <v>2376</v>
      </c>
      <c r="B604" s="43" t="str">
        <f>LEFT(GAAP02F[[#This Row],[Fund]],4)</f>
        <v>0759</v>
      </c>
      <c r="C604" s="58" t="s">
        <v>2377</v>
      </c>
      <c r="D604" s="58" t="s">
        <v>113</v>
      </c>
      <c r="E604" s="58" t="s">
        <v>681</v>
      </c>
      <c r="F604" s="58" t="s">
        <v>688</v>
      </c>
      <c r="G604" s="58" t="s">
        <v>689</v>
      </c>
      <c r="H604" s="58" t="s">
        <v>776</v>
      </c>
      <c r="I604" s="58" t="s">
        <v>683</v>
      </c>
      <c r="J604" s="58" t="s">
        <v>683</v>
      </c>
      <c r="K604" s="58" t="s">
        <v>691</v>
      </c>
      <c r="L604" s="58" t="s">
        <v>777</v>
      </c>
      <c r="M604" s="58"/>
      <c r="N604" s="58"/>
      <c r="O604" s="58"/>
      <c r="P604" s="58"/>
      <c r="Q604" s="58"/>
      <c r="R604" s="58" t="s">
        <v>698</v>
      </c>
      <c r="S604" s="58" t="s">
        <v>779</v>
      </c>
      <c r="T604" s="58" t="s">
        <v>699</v>
      </c>
      <c r="U604" s="58" t="s">
        <v>700</v>
      </c>
      <c r="V604" s="58"/>
    </row>
    <row r="605" spans="1:22" x14ac:dyDescent="0.25">
      <c r="A605" s="43" t="s">
        <v>2378</v>
      </c>
      <c r="B605" s="43" t="str">
        <f>LEFT(GAAP02F[[#This Row],[Fund]],4)</f>
        <v>0761</v>
      </c>
      <c r="C605" s="58" t="s">
        <v>2379</v>
      </c>
      <c r="D605" s="58" t="s">
        <v>113</v>
      </c>
      <c r="E605" s="58" t="s">
        <v>681</v>
      </c>
      <c r="F605" s="58" t="s">
        <v>688</v>
      </c>
      <c r="G605" s="58" t="s">
        <v>689</v>
      </c>
      <c r="H605" s="58" t="s">
        <v>776</v>
      </c>
      <c r="I605" s="58" t="s">
        <v>683</v>
      </c>
      <c r="J605" s="58" t="s">
        <v>683</v>
      </c>
      <c r="K605" s="58" t="s">
        <v>691</v>
      </c>
      <c r="L605" s="58" t="s">
        <v>777</v>
      </c>
      <c r="M605" s="58"/>
      <c r="N605" s="58"/>
      <c r="O605" s="58"/>
      <c r="P605" s="58"/>
      <c r="Q605" s="58"/>
      <c r="R605" s="58" t="s">
        <v>698</v>
      </c>
      <c r="S605" s="58" t="s">
        <v>779</v>
      </c>
      <c r="T605" s="58" t="s">
        <v>699</v>
      </c>
      <c r="U605" s="58" t="s">
        <v>700</v>
      </c>
      <c r="V605" s="58"/>
    </row>
    <row r="606" spans="1:22" x14ac:dyDescent="0.25">
      <c r="A606" s="43" t="s">
        <v>2380</v>
      </c>
      <c r="B606" s="43" t="str">
        <f>LEFT(GAAP02F[[#This Row],[Fund]],4)</f>
        <v>0762</v>
      </c>
      <c r="C606" s="58" t="s">
        <v>2381</v>
      </c>
      <c r="D606" s="58" t="s">
        <v>747</v>
      </c>
      <c r="E606" s="58" t="s">
        <v>681</v>
      </c>
      <c r="F606" s="58" t="s">
        <v>688</v>
      </c>
      <c r="G606" s="58" t="s">
        <v>681</v>
      </c>
      <c r="H606" s="58" t="s">
        <v>709</v>
      </c>
      <c r="I606" s="58" t="s">
        <v>683</v>
      </c>
      <c r="J606" s="58" t="s">
        <v>683</v>
      </c>
      <c r="K606" s="58" t="s">
        <v>691</v>
      </c>
      <c r="L606" s="58" t="s">
        <v>725</v>
      </c>
      <c r="M606" s="58" t="s">
        <v>2218</v>
      </c>
      <c r="N606" s="58" t="s">
        <v>683</v>
      </c>
      <c r="O606" s="58" t="s">
        <v>678</v>
      </c>
      <c r="P606" s="58" t="s">
        <v>679</v>
      </c>
      <c r="Q606" s="58" t="s">
        <v>750</v>
      </c>
      <c r="R606" s="58" t="s">
        <v>698</v>
      </c>
      <c r="S606" s="58" t="s">
        <v>726</v>
      </c>
      <c r="T606" s="58" t="s">
        <v>678</v>
      </c>
      <c r="U606" s="58" t="s">
        <v>679</v>
      </c>
      <c r="V606" s="58"/>
    </row>
    <row r="607" spans="1:22" x14ac:dyDescent="0.25">
      <c r="A607" s="43" t="s">
        <v>2382</v>
      </c>
      <c r="B607" s="43" t="str">
        <f>LEFT(GAAP02F[[#This Row],[Fund]],4)</f>
        <v>0763</v>
      </c>
      <c r="C607" s="58" t="s">
        <v>2383</v>
      </c>
      <c r="D607" s="58" t="s">
        <v>113</v>
      </c>
      <c r="E607" s="58" t="s">
        <v>681</v>
      </c>
      <c r="F607" s="58" t="s">
        <v>688</v>
      </c>
      <c r="G607" s="58" t="s">
        <v>689</v>
      </c>
      <c r="H607" s="58" t="s">
        <v>776</v>
      </c>
      <c r="I607" s="58" t="s">
        <v>683</v>
      </c>
      <c r="J607" s="58" t="s">
        <v>683</v>
      </c>
      <c r="K607" s="58" t="s">
        <v>691</v>
      </c>
      <c r="L607" s="58" t="s">
        <v>777</v>
      </c>
      <c r="M607" s="58"/>
      <c r="N607" s="58"/>
      <c r="O607" s="58"/>
      <c r="P607" s="58"/>
      <c r="Q607" s="58"/>
      <c r="R607" s="58" t="s">
        <v>698</v>
      </c>
      <c r="S607" s="58" t="s">
        <v>779</v>
      </c>
      <c r="T607" s="58" t="s">
        <v>699</v>
      </c>
      <c r="U607" s="58" t="s">
        <v>700</v>
      </c>
      <c r="V607" s="58"/>
    </row>
    <row r="608" spans="1:22" x14ac:dyDescent="0.25">
      <c r="A608" s="43" t="s">
        <v>2384</v>
      </c>
      <c r="B608" s="43" t="str">
        <f>LEFT(GAAP02F[[#This Row],[Fund]],4)</f>
        <v>0764</v>
      </c>
      <c r="C608" s="58" t="s">
        <v>2385</v>
      </c>
      <c r="D608" s="58" t="s">
        <v>708</v>
      </c>
      <c r="E608" s="58" t="s">
        <v>681</v>
      </c>
      <c r="F608" s="58" t="s">
        <v>688</v>
      </c>
      <c r="G608" s="58" t="s">
        <v>681</v>
      </c>
      <c r="H608" s="58" t="s">
        <v>709</v>
      </c>
      <c r="I608" s="58" t="s">
        <v>683</v>
      </c>
      <c r="J608" s="58" t="s">
        <v>683</v>
      </c>
      <c r="K608" s="58" t="s">
        <v>691</v>
      </c>
      <c r="L608" s="58" t="s">
        <v>710</v>
      </c>
      <c r="M608" s="58" t="s">
        <v>945</v>
      </c>
      <c r="N608" s="58" t="s">
        <v>2386</v>
      </c>
      <c r="O608" s="58" t="s">
        <v>2387</v>
      </c>
      <c r="P608" s="58" t="s">
        <v>1027</v>
      </c>
      <c r="Q608" s="58" t="s">
        <v>750</v>
      </c>
      <c r="R608" s="58" t="s">
        <v>698</v>
      </c>
      <c r="S608" s="58" t="s">
        <v>711</v>
      </c>
      <c r="T608" s="58" t="s">
        <v>712</v>
      </c>
      <c r="U608" s="58" t="s">
        <v>679</v>
      </c>
      <c r="V608" s="58"/>
    </row>
    <row r="609" spans="1:22" x14ac:dyDescent="0.25">
      <c r="A609" s="43" t="s">
        <v>2388</v>
      </c>
      <c r="B609" s="43" t="str">
        <f>LEFT(GAAP02F[[#This Row],[Fund]],4)</f>
        <v>0765</v>
      </c>
      <c r="C609" s="58" t="s">
        <v>2389</v>
      </c>
      <c r="D609" s="58" t="s">
        <v>708</v>
      </c>
      <c r="E609" s="58" t="s">
        <v>681</v>
      </c>
      <c r="F609" s="58" t="s">
        <v>709</v>
      </c>
      <c r="G609" s="58" t="s">
        <v>689</v>
      </c>
      <c r="H609" s="58" t="s">
        <v>965</v>
      </c>
      <c r="I609" s="58" t="s">
        <v>683</v>
      </c>
      <c r="J609" s="58" t="s">
        <v>683</v>
      </c>
      <c r="K609" s="58" t="s">
        <v>826</v>
      </c>
      <c r="L609" s="58" t="s">
        <v>1051</v>
      </c>
      <c r="M609" s="58"/>
      <c r="N609" s="58"/>
      <c r="O609" s="58"/>
      <c r="P609" s="58"/>
      <c r="Q609" s="58"/>
      <c r="R609" s="58" t="s">
        <v>698</v>
      </c>
      <c r="S609" s="58" t="s">
        <v>711</v>
      </c>
      <c r="T609" s="58" t="s">
        <v>1052</v>
      </c>
      <c r="U609" s="58" t="s">
        <v>679</v>
      </c>
      <c r="V609" s="58"/>
    </row>
    <row r="610" spans="1:22" x14ac:dyDescent="0.25">
      <c r="A610" s="43" t="s">
        <v>2390</v>
      </c>
      <c r="B610" s="43" t="str">
        <f>LEFT(GAAP02F[[#This Row],[Fund]],4)</f>
        <v>0767</v>
      </c>
      <c r="C610" s="58" t="s">
        <v>2391</v>
      </c>
      <c r="D610" s="58" t="s">
        <v>113</v>
      </c>
      <c r="E610" s="58" t="s">
        <v>681</v>
      </c>
      <c r="F610" s="58" t="s">
        <v>688</v>
      </c>
      <c r="G610" s="58" t="s">
        <v>689</v>
      </c>
      <c r="H610" s="58" t="s">
        <v>776</v>
      </c>
      <c r="I610" s="58" t="s">
        <v>683</v>
      </c>
      <c r="J610" s="58" t="s">
        <v>683</v>
      </c>
      <c r="K610" s="58" t="s">
        <v>691</v>
      </c>
      <c r="L610" s="58" t="s">
        <v>777</v>
      </c>
      <c r="M610" s="58"/>
      <c r="N610" s="58"/>
      <c r="O610" s="58"/>
      <c r="P610" s="58"/>
      <c r="Q610" s="58"/>
      <c r="R610" s="58" t="s">
        <v>698</v>
      </c>
      <c r="S610" s="58" t="s">
        <v>779</v>
      </c>
      <c r="T610" s="58" t="s">
        <v>699</v>
      </c>
      <c r="U610" s="58" t="s">
        <v>700</v>
      </c>
      <c r="V610" s="58"/>
    </row>
    <row r="611" spans="1:22" x14ac:dyDescent="0.25">
      <c r="A611" s="43" t="s">
        <v>2392</v>
      </c>
      <c r="B611" s="43" t="str">
        <f>LEFT(GAAP02F[[#This Row],[Fund]],4)</f>
        <v>0768</v>
      </c>
      <c r="C611" s="58" t="s">
        <v>2393</v>
      </c>
      <c r="D611" s="58" t="s">
        <v>708</v>
      </c>
      <c r="E611" s="58" t="s">
        <v>681</v>
      </c>
      <c r="F611" s="58" t="s">
        <v>709</v>
      </c>
      <c r="G611" s="58" t="s">
        <v>689</v>
      </c>
      <c r="H611" s="58" t="s">
        <v>788</v>
      </c>
      <c r="I611" s="58" t="s">
        <v>683</v>
      </c>
      <c r="J611" s="58" t="s">
        <v>683</v>
      </c>
      <c r="K611" s="58" t="s">
        <v>826</v>
      </c>
      <c r="L611" s="58" t="s">
        <v>827</v>
      </c>
      <c r="M611" s="58"/>
      <c r="N611" s="58"/>
      <c r="O611" s="58"/>
      <c r="P611" s="58"/>
      <c r="Q611" s="58"/>
      <c r="R611" s="58" t="s">
        <v>698</v>
      </c>
      <c r="S611" s="58" t="s">
        <v>711</v>
      </c>
      <c r="T611" s="58" t="s">
        <v>699</v>
      </c>
      <c r="U611" s="58" t="s">
        <v>679</v>
      </c>
      <c r="V611" s="58"/>
    </row>
    <row r="612" spans="1:22" x14ac:dyDescent="0.25">
      <c r="A612" s="43" t="s">
        <v>2394</v>
      </c>
      <c r="B612" s="43" t="str">
        <f>LEFT(GAAP02F[[#This Row],[Fund]],4)</f>
        <v>0769</v>
      </c>
      <c r="C612" s="58" t="s">
        <v>2395</v>
      </c>
      <c r="D612" s="58" t="s">
        <v>113</v>
      </c>
      <c r="E612" s="58" t="s">
        <v>681</v>
      </c>
      <c r="F612" s="58" t="s">
        <v>688</v>
      </c>
      <c r="G612" s="58" t="s">
        <v>689</v>
      </c>
      <c r="H612" s="58" t="s">
        <v>776</v>
      </c>
      <c r="I612" s="58" t="s">
        <v>683</v>
      </c>
      <c r="J612" s="58" t="s">
        <v>683</v>
      </c>
      <c r="K612" s="58" t="s">
        <v>691</v>
      </c>
      <c r="L612" s="58" t="s">
        <v>777</v>
      </c>
      <c r="M612" s="58"/>
      <c r="N612" s="58"/>
      <c r="O612" s="58"/>
      <c r="P612" s="58"/>
      <c r="Q612" s="58"/>
      <c r="R612" s="58" t="s">
        <v>698</v>
      </c>
      <c r="S612" s="58" t="s">
        <v>779</v>
      </c>
      <c r="T612" s="58" t="s">
        <v>699</v>
      </c>
      <c r="U612" s="58" t="s">
        <v>700</v>
      </c>
      <c r="V612" s="58"/>
    </row>
    <row r="613" spans="1:22" x14ac:dyDescent="0.25">
      <c r="A613" s="43" t="s">
        <v>2396</v>
      </c>
      <c r="B613" s="43" t="str">
        <f>LEFT(GAAP02F[[#This Row],[Fund]],4)</f>
        <v>0770</v>
      </c>
      <c r="C613" s="58" t="s">
        <v>2397</v>
      </c>
      <c r="D613" s="58" t="s">
        <v>113</v>
      </c>
      <c r="E613" s="58" t="s">
        <v>681</v>
      </c>
      <c r="F613" s="58" t="s">
        <v>688</v>
      </c>
      <c r="G613" s="58" t="s">
        <v>689</v>
      </c>
      <c r="H613" s="58" t="s">
        <v>776</v>
      </c>
      <c r="I613" s="58" t="s">
        <v>683</v>
      </c>
      <c r="J613" s="58" t="s">
        <v>683</v>
      </c>
      <c r="K613" s="58" t="s">
        <v>691</v>
      </c>
      <c r="L613" s="58" t="s">
        <v>777</v>
      </c>
      <c r="M613" s="58"/>
      <c r="N613" s="58"/>
      <c r="O613" s="58"/>
      <c r="P613" s="58"/>
      <c r="Q613" s="58"/>
      <c r="R613" s="58" t="s">
        <v>698</v>
      </c>
      <c r="S613" s="58" t="s">
        <v>779</v>
      </c>
      <c r="T613" s="58" t="s">
        <v>699</v>
      </c>
      <c r="U613" s="58" t="s">
        <v>700</v>
      </c>
      <c r="V613" s="58"/>
    </row>
    <row r="614" spans="1:22" x14ac:dyDescent="0.25">
      <c r="A614" s="43" t="s">
        <v>2398</v>
      </c>
      <c r="B614" s="43" t="str">
        <f>LEFT(GAAP02F[[#This Row],[Fund]],4)</f>
        <v>0771</v>
      </c>
      <c r="C614" s="58" t="s">
        <v>2399</v>
      </c>
      <c r="D614" s="58" t="s">
        <v>113</v>
      </c>
      <c r="E614" s="58" t="s">
        <v>681</v>
      </c>
      <c r="F614" s="58" t="s">
        <v>688</v>
      </c>
      <c r="G614" s="58" t="s">
        <v>689</v>
      </c>
      <c r="H614" s="58" t="s">
        <v>776</v>
      </c>
      <c r="I614" s="58" t="s">
        <v>683</v>
      </c>
      <c r="J614" s="58" t="s">
        <v>683</v>
      </c>
      <c r="K614" s="58" t="s">
        <v>691</v>
      </c>
      <c r="L614" s="58" t="s">
        <v>777</v>
      </c>
      <c r="M614" s="58"/>
      <c r="N614" s="58"/>
      <c r="O614" s="58"/>
      <c r="P614" s="58"/>
      <c r="Q614" s="58"/>
      <c r="R614" s="58" t="s">
        <v>698</v>
      </c>
      <c r="S614" s="58" t="s">
        <v>779</v>
      </c>
      <c r="T614" s="58" t="s">
        <v>699</v>
      </c>
      <c r="U614" s="58" t="s">
        <v>700</v>
      </c>
      <c r="V614" s="58"/>
    </row>
    <row r="615" spans="1:22" x14ac:dyDescent="0.25">
      <c r="A615" s="43" t="s">
        <v>2400</v>
      </c>
      <c r="B615" s="43" t="str">
        <f>LEFT(GAAP02F[[#This Row],[Fund]],4)</f>
        <v>0773</v>
      </c>
      <c r="C615" s="58" t="s">
        <v>2401</v>
      </c>
      <c r="D615" s="58" t="s">
        <v>113</v>
      </c>
      <c r="E615" s="58" t="s">
        <v>681</v>
      </c>
      <c r="F615" s="58" t="s">
        <v>688</v>
      </c>
      <c r="G615" s="58" t="s">
        <v>689</v>
      </c>
      <c r="H615" s="58" t="s">
        <v>776</v>
      </c>
      <c r="I615" s="58" t="s">
        <v>683</v>
      </c>
      <c r="J615" s="58" t="s">
        <v>683</v>
      </c>
      <c r="K615" s="58" t="s">
        <v>691</v>
      </c>
      <c r="L615" s="58" t="s">
        <v>777</v>
      </c>
      <c r="M615" s="58"/>
      <c r="N615" s="58"/>
      <c r="O615" s="58"/>
      <c r="P615" s="58"/>
      <c r="Q615" s="58"/>
      <c r="R615" s="58" t="s">
        <v>698</v>
      </c>
      <c r="S615" s="58" t="s">
        <v>779</v>
      </c>
      <c r="T615" s="58" t="s">
        <v>699</v>
      </c>
      <c r="U615" s="58" t="s">
        <v>700</v>
      </c>
      <c r="V615" s="58"/>
    </row>
    <row r="616" spans="1:22" x14ac:dyDescent="0.25">
      <c r="A616" s="43" t="s">
        <v>2402</v>
      </c>
      <c r="B616" s="43" t="str">
        <f>LEFT(GAAP02F[[#This Row],[Fund]],4)</f>
        <v>0774</v>
      </c>
      <c r="C616" s="58" t="s">
        <v>2403</v>
      </c>
      <c r="D616" s="58" t="s">
        <v>708</v>
      </c>
      <c r="E616" s="58" t="s">
        <v>681</v>
      </c>
      <c r="F616" s="58" t="s">
        <v>709</v>
      </c>
      <c r="G616" s="58" t="s">
        <v>689</v>
      </c>
      <c r="H616" s="58" t="s">
        <v>965</v>
      </c>
      <c r="I616" s="58" t="s">
        <v>683</v>
      </c>
      <c r="J616" s="58" t="s">
        <v>683</v>
      </c>
      <c r="K616" s="58" t="s">
        <v>826</v>
      </c>
      <c r="L616" s="58" t="s">
        <v>1051</v>
      </c>
      <c r="M616" s="58" t="s">
        <v>1085</v>
      </c>
      <c r="N616" s="58" t="s">
        <v>2404</v>
      </c>
      <c r="O616" s="58" t="s">
        <v>2405</v>
      </c>
      <c r="P616" s="58" t="s">
        <v>698</v>
      </c>
      <c r="Q616" s="58" t="s">
        <v>1096</v>
      </c>
      <c r="R616" s="58" t="s">
        <v>698</v>
      </c>
      <c r="S616" s="58" t="s">
        <v>711</v>
      </c>
      <c r="T616" s="58" t="s">
        <v>1052</v>
      </c>
      <c r="U616" s="58" t="s">
        <v>679</v>
      </c>
      <c r="V616" s="58" t="s">
        <v>1299</v>
      </c>
    </row>
    <row r="617" spans="1:22" x14ac:dyDescent="0.25">
      <c r="A617" s="43" t="s">
        <v>2406</v>
      </c>
      <c r="B617" s="43" t="str">
        <f>LEFT(GAAP02F[[#This Row],[Fund]],4)</f>
        <v>0775</v>
      </c>
      <c r="C617" s="58" t="s">
        <v>2407</v>
      </c>
      <c r="D617" s="58" t="s">
        <v>113</v>
      </c>
      <c r="E617" s="58" t="s">
        <v>681</v>
      </c>
      <c r="F617" s="58" t="s">
        <v>688</v>
      </c>
      <c r="G617" s="58" t="s">
        <v>689</v>
      </c>
      <c r="H617" s="58" t="s">
        <v>776</v>
      </c>
      <c r="I617" s="58" t="s">
        <v>683</v>
      </c>
      <c r="J617" s="58" t="s">
        <v>683</v>
      </c>
      <c r="K617" s="58" t="s">
        <v>691</v>
      </c>
      <c r="L617" s="58" t="s">
        <v>777</v>
      </c>
      <c r="M617" s="58" t="s">
        <v>2408</v>
      </c>
      <c r="N617" s="58" t="s">
        <v>2409</v>
      </c>
      <c r="O617" s="58" t="s">
        <v>2410</v>
      </c>
      <c r="P617" s="58"/>
      <c r="Q617" s="58" t="s">
        <v>750</v>
      </c>
      <c r="R617" s="58" t="s">
        <v>693</v>
      </c>
      <c r="S617" s="58" t="s">
        <v>765</v>
      </c>
      <c r="T617" s="58" t="s">
        <v>695</v>
      </c>
      <c r="U617" s="58" t="s">
        <v>629</v>
      </c>
      <c r="V617" s="58" t="s">
        <v>107</v>
      </c>
    </row>
    <row r="618" spans="1:22" x14ac:dyDescent="0.25">
      <c r="A618" s="43" t="s">
        <v>2411</v>
      </c>
      <c r="B618" s="43" t="str">
        <f>LEFT(GAAP02F[[#This Row],[Fund]],4)</f>
        <v>0776</v>
      </c>
      <c r="C618" s="58" t="s">
        <v>2412</v>
      </c>
      <c r="D618" s="58" t="s">
        <v>708</v>
      </c>
      <c r="E618" s="58" t="s">
        <v>681</v>
      </c>
      <c r="F618" s="58" t="s">
        <v>709</v>
      </c>
      <c r="G618" s="58" t="s">
        <v>689</v>
      </c>
      <c r="H618" s="58" t="s">
        <v>965</v>
      </c>
      <c r="I618" s="58" t="s">
        <v>683</v>
      </c>
      <c r="J618" s="58" t="s">
        <v>683</v>
      </c>
      <c r="K618" s="58" t="s">
        <v>826</v>
      </c>
      <c r="L618" s="58" t="s">
        <v>1051</v>
      </c>
      <c r="M618" s="58" t="s">
        <v>2413</v>
      </c>
      <c r="N618" s="58" t="s">
        <v>2414</v>
      </c>
      <c r="O618" s="58" t="s">
        <v>2415</v>
      </c>
      <c r="P618" s="58"/>
      <c r="Q618" s="58"/>
      <c r="R618" s="58" t="s">
        <v>698</v>
      </c>
      <c r="S618" s="58" t="s">
        <v>711</v>
      </c>
      <c r="T618" s="58" t="s">
        <v>1052</v>
      </c>
      <c r="U618" s="58" t="s">
        <v>679</v>
      </c>
      <c r="V618" s="58"/>
    </row>
    <row r="619" spans="1:22" x14ac:dyDescent="0.25">
      <c r="A619" s="43" t="s">
        <v>2416</v>
      </c>
      <c r="B619" s="43" t="str">
        <f>LEFT(GAAP02F[[#This Row],[Fund]],4)</f>
        <v>0777</v>
      </c>
      <c r="C619" s="58" t="s">
        <v>2417</v>
      </c>
      <c r="D619" s="58" t="s">
        <v>113</v>
      </c>
      <c r="E619" s="58" t="s">
        <v>681</v>
      </c>
      <c r="F619" s="58" t="s">
        <v>688</v>
      </c>
      <c r="G619" s="58" t="s">
        <v>689</v>
      </c>
      <c r="H619" s="58" t="s">
        <v>776</v>
      </c>
      <c r="I619" s="58" t="s">
        <v>683</v>
      </c>
      <c r="J619" s="58" t="s">
        <v>683</v>
      </c>
      <c r="K619" s="58" t="s">
        <v>691</v>
      </c>
      <c r="L619" s="58" t="s">
        <v>777</v>
      </c>
      <c r="M619" s="58"/>
      <c r="N619" s="58"/>
      <c r="O619" s="58"/>
      <c r="P619" s="58"/>
      <c r="Q619" s="58"/>
      <c r="R619" s="58" t="s">
        <v>698</v>
      </c>
      <c r="S619" s="58" t="s">
        <v>779</v>
      </c>
      <c r="T619" s="58" t="s">
        <v>699</v>
      </c>
      <c r="U619" s="58" t="s">
        <v>700</v>
      </c>
      <c r="V619" s="58"/>
    </row>
    <row r="620" spans="1:22" x14ac:dyDescent="0.25">
      <c r="A620" s="43" t="s">
        <v>2418</v>
      </c>
      <c r="B620" s="43" t="str">
        <f>LEFT(GAAP02F[[#This Row],[Fund]],4)</f>
        <v>0779</v>
      </c>
      <c r="C620" s="58" t="s">
        <v>2419</v>
      </c>
      <c r="D620" s="58" t="s">
        <v>113</v>
      </c>
      <c r="E620" s="58" t="s">
        <v>681</v>
      </c>
      <c r="F620" s="58" t="s">
        <v>688</v>
      </c>
      <c r="G620" s="58" t="s">
        <v>689</v>
      </c>
      <c r="H620" s="58" t="s">
        <v>776</v>
      </c>
      <c r="I620" s="58" t="s">
        <v>683</v>
      </c>
      <c r="J620" s="58" t="s">
        <v>683</v>
      </c>
      <c r="K620" s="58" t="s">
        <v>691</v>
      </c>
      <c r="L620" s="58" t="s">
        <v>777</v>
      </c>
      <c r="M620" s="58" t="s">
        <v>2420</v>
      </c>
      <c r="N620" s="58" t="s">
        <v>2421</v>
      </c>
      <c r="O620" s="58" t="s">
        <v>2422</v>
      </c>
      <c r="P620" s="58"/>
      <c r="Q620" s="58"/>
      <c r="R620" s="58" t="s">
        <v>698</v>
      </c>
      <c r="S620" s="58" t="s">
        <v>779</v>
      </c>
      <c r="T620" s="58" t="s">
        <v>699</v>
      </c>
      <c r="U620" s="58" t="s">
        <v>700</v>
      </c>
      <c r="V620" s="58"/>
    </row>
    <row r="621" spans="1:22" x14ac:dyDescent="0.25">
      <c r="A621" s="43" t="s">
        <v>2423</v>
      </c>
      <c r="B621" s="43" t="str">
        <f>LEFT(GAAP02F[[#This Row],[Fund]],4)</f>
        <v>0780</v>
      </c>
      <c r="C621" s="58" t="s">
        <v>2424</v>
      </c>
      <c r="D621" s="58" t="s">
        <v>113</v>
      </c>
      <c r="E621" s="58" t="s">
        <v>681</v>
      </c>
      <c r="F621" s="58" t="s">
        <v>688</v>
      </c>
      <c r="G621" s="58" t="s">
        <v>689</v>
      </c>
      <c r="H621" s="58" t="s">
        <v>776</v>
      </c>
      <c r="I621" s="58" t="s">
        <v>683</v>
      </c>
      <c r="J621" s="58" t="s">
        <v>683</v>
      </c>
      <c r="K621" s="58" t="s">
        <v>691</v>
      </c>
      <c r="L621" s="58" t="s">
        <v>777</v>
      </c>
      <c r="M621" s="58"/>
      <c r="N621" s="58"/>
      <c r="O621" s="58"/>
      <c r="P621" s="58"/>
      <c r="Q621" s="58"/>
      <c r="R621" s="58" t="s">
        <v>698</v>
      </c>
      <c r="S621" s="58" t="s">
        <v>779</v>
      </c>
      <c r="T621" s="58" t="s">
        <v>699</v>
      </c>
      <c r="U621" s="58" t="s">
        <v>700</v>
      </c>
      <c r="V621" s="58"/>
    </row>
    <row r="622" spans="1:22" x14ac:dyDescent="0.25">
      <c r="A622" s="43" t="s">
        <v>2425</v>
      </c>
      <c r="B622" s="43" t="str">
        <f>LEFT(GAAP02F[[#This Row],[Fund]],4)</f>
        <v>0782</v>
      </c>
      <c r="C622" s="58" t="s">
        <v>2426</v>
      </c>
      <c r="D622" s="58" t="s">
        <v>708</v>
      </c>
      <c r="E622" s="58" t="s">
        <v>681</v>
      </c>
      <c r="F622" s="58" t="s">
        <v>709</v>
      </c>
      <c r="G622" s="58" t="s">
        <v>689</v>
      </c>
      <c r="H622" s="58" t="s">
        <v>850</v>
      </c>
      <c r="I622" s="58" t="s">
        <v>683</v>
      </c>
      <c r="J622" s="58" t="s">
        <v>683</v>
      </c>
      <c r="K622" s="58" t="s">
        <v>826</v>
      </c>
      <c r="L622" s="58" t="s">
        <v>1076</v>
      </c>
      <c r="M622" s="58" t="s">
        <v>2297</v>
      </c>
      <c r="N622" s="58" t="s">
        <v>2298</v>
      </c>
      <c r="O622" s="58" t="s">
        <v>2299</v>
      </c>
      <c r="P622" s="58" t="s">
        <v>107</v>
      </c>
      <c r="Q622" s="58" t="s">
        <v>901</v>
      </c>
      <c r="R622" s="58" t="s">
        <v>698</v>
      </c>
      <c r="S622" s="58" t="s">
        <v>711</v>
      </c>
      <c r="T622" s="58" t="s">
        <v>1052</v>
      </c>
      <c r="U622" s="58" t="s">
        <v>679</v>
      </c>
      <c r="V622" s="58"/>
    </row>
    <row r="623" spans="1:22" x14ac:dyDescent="0.25">
      <c r="A623" s="43" t="s">
        <v>2427</v>
      </c>
      <c r="B623" s="43" t="str">
        <f>LEFT(GAAP02F[[#This Row],[Fund]],4)</f>
        <v>0784</v>
      </c>
      <c r="C623" s="58" t="s">
        <v>2428</v>
      </c>
      <c r="D623" s="58" t="s">
        <v>747</v>
      </c>
      <c r="E623" s="58" t="s">
        <v>1895</v>
      </c>
      <c r="F623" s="58" t="s">
        <v>788</v>
      </c>
      <c r="G623" s="58" t="s">
        <v>689</v>
      </c>
      <c r="H623" s="58" t="s">
        <v>850</v>
      </c>
      <c r="I623" s="58" t="s">
        <v>683</v>
      </c>
      <c r="J623" s="58" t="s">
        <v>683</v>
      </c>
      <c r="K623" s="58" t="s">
        <v>1896</v>
      </c>
      <c r="L623" s="58" t="s">
        <v>1949</v>
      </c>
      <c r="M623" s="58" t="s">
        <v>791</v>
      </c>
      <c r="N623" s="58" t="s">
        <v>792</v>
      </c>
      <c r="O623" s="58" t="s">
        <v>678</v>
      </c>
      <c r="P623" s="58" t="s">
        <v>679</v>
      </c>
      <c r="Q623" s="58" t="s">
        <v>750</v>
      </c>
      <c r="R623" s="58" t="s">
        <v>629</v>
      </c>
      <c r="S623" s="58" t="s">
        <v>1912</v>
      </c>
      <c r="T623" s="58" t="s">
        <v>678</v>
      </c>
      <c r="U623" s="58" t="s">
        <v>679</v>
      </c>
      <c r="V623" s="58"/>
    </row>
    <row r="624" spans="1:22" x14ac:dyDescent="0.25">
      <c r="A624" s="43" t="s">
        <v>2429</v>
      </c>
      <c r="B624" s="43" t="str">
        <f>LEFT(GAAP02F[[#This Row],[Fund]],4)</f>
        <v>0785</v>
      </c>
      <c r="C624" s="58" t="s">
        <v>2430</v>
      </c>
      <c r="D624" s="58" t="s">
        <v>708</v>
      </c>
      <c r="E624" s="58" t="s">
        <v>681</v>
      </c>
      <c r="F624" s="58" t="s">
        <v>709</v>
      </c>
      <c r="G624" s="58" t="s">
        <v>689</v>
      </c>
      <c r="H624" s="58" t="s">
        <v>850</v>
      </c>
      <c r="I624" s="58" t="s">
        <v>683</v>
      </c>
      <c r="J624" s="58" t="s">
        <v>683</v>
      </c>
      <c r="K624" s="58" t="s">
        <v>826</v>
      </c>
      <c r="L624" s="58" t="s">
        <v>1076</v>
      </c>
      <c r="M624" s="58" t="s">
        <v>718</v>
      </c>
      <c r="N624" s="58" t="s">
        <v>2431</v>
      </c>
      <c r="O624" s="58" t="s">
        <v>2352</v>
      </c>
      <c r="P624" s="58"/>
      <c r="Q624" s="58"/>
      <c r="R624" s="58" t="s">
        <v>698</v>
      </c>
      <c r="S624" s="58" t="s">
        <v>711</v>
      </c>
      <c r="T624" s="58" t="s">
        <v>1052</v>
      </c>
      <c r="U624" s="58" t="s">
        <v>679</v>
      </c>
      <c r="V624" s="58"/>
    </row>
    <row r="625" spans="1:22" x14ac:dyDescent="0.25">
      <c r="A625" s="43" t="s">
        <v>2432</v>
      </c>
      <c r="B625" s="43" t="str">
        <f>LEFT(GAAP02F[[#This Row],[Fund]],4)</f>
        <v>0786</v>
      </c>
      <c r="C625" s="58" t="s">
        <v>62</v>
      </c>
      <c r="D625" s="58" t="s">
        <v>708</v>
      </c>
      <c r="E625" s="58" t="s">
        <v>681</v>
      </c>
      <c r="F625" s="58" t="s">
        <v>688</v>
      </c>
      <c r="G625" s="58" t="s">
        <v>681</v>
      </c>
      <c r="H625" s="58" t="s">
        <v>709</v>
      </c>
      <c r="I625" s="58" t="s">
        <v>683</v>
      </c>
      <c r="J625" s="58" t="s">
        <v>683</v>
      </c>
      <c r="K625" s="58" t="s">
        <v>691</v>
      </c>
      <c r="L625" s="58" t="s">
        <v>710</v>
      </c>
      <c r="M625" s="58" t="s">
        <v>683</v>
      </c>
      <c r="N625" s="58" t="s">
        <v>683</v>
      </c>
      <c r="O625" s="58" t="s">
        <v>678</v>
      </c>
      <c r="P625" s="58" t="s">
        <v>679</v>
      </c>
      <c r="Q625" s="58"/>
      <c r="R625" s="58" t="s">
        <v>698</v>
      </c>
      <c r="S625" s="58" t="s">
        <v>711</v>
      </c>
      <c r="T625" s="58" t="s">
        <v>712</v>
      </c>
      <c r="U625" s="58" t="s">
        <v>679</v>
      </c>
      <c r="V625" s="58"/>
    </row>
    <row r="626" spans="1:22" x14ac:dyDescent="0.25">
      <c r="A626" s="43" t="s">
        <v>2433</v>
      </c>
      <c r="B626" s="43" t="str">
        <f>LEFT(GAAP02F[[#This Row],[Fund]],4)</f>
        <v>0787</v>
      </c>
      <c r="C626" s="58" t="s">
        <v>2434</v>
      </c>
      <c r="D626" s="58" t="s">
        <v>708</v>
      </c>
      <c r="E626" s="58" t="s">
        <v>681</v>
      </c>
      <c r="F626" s="58" t="s">
        <v>709</v>
      </c>
      <c r="G626" s="58" t="s">
        <v>689</v>
      </c>
      <c r="H626" s="58" t="s">
        <v>788</v>
      </c>
      <c r="I626" s="58" t="s">
        <v>683</v>
      </c>
      <c r="J626" s="58" t="s">
        <v>683</v>
      </c>
      <c r="K626" s="58" t="s">
        <v>826</v>
      </c>
      <c r="L626" s="58" t="s">
        <v>827</v>
      </c>
      <c r="M626" s="58" t="s">
        <v>2413</v>
      </c>
      <c r="N626" s="58" t="s">
        <v>2414</v>
      </c>
      <c r="O626" s="58" t="s">
        <v>679</v>
      </c>
      <c r="P626" s="58"/>
      <c r="Q626" s="58"/>
      <c r="R626" s="58" t="s">
        <v>698</v>
      </c>
      <c r="S626" s="58" t="s">
        <v>711</v>
      </c>
      <c r="T626" s="58" t="s">
        <v>712</v>
      </c>
      <c r="U626" s="58" t="s">
        <v>679</v>
      </c>
      <c r="V626" s="58"/>
    </row>
    <row r="627" spans="1:22" x14ac:dyDescent="0.25">
      <c r="A627" s="43" t="s">
        <v>2435</v>
      </c>
      <c r="B627" s="43" t="str">
        <f>LEFT(GAAP02F[[#This Row],[Fund]],4)</f>
        <v>0788</v>
      </c>
      <c r="C627" s="58" t="s">
        <v>2436</v>
      </c>
      <c r="D627" s="58" t="s">
        <v>708</v>
      </c>
      <c r="E627" s="58" t="s">
        <v>681</v>
      </c>
      <c r="F627" s="58" t="s">
        <v>688</v>
      </c>
      <c r="G627" s="58" t="s">
        <v>689</v>
      </c>
      <c r="H627" s="58" t="s">
        <v>965</v>
      </c>
      <c r="I627" s="58" t="s">
        <v>683</v>
      </c>
      <c r="J627" s="58" t="s">
        <v>683</v>
      </c>
      <c r="K627" s="58" t="s">
        <v>691</v>
      </c>
      <c r="L627" s="58" t="s">
        <v>966</v>
      </c>
      <c r="M627" s="58"/>
      <c r="N627" s="58"/>
      <c r="O627" s="58"/>
      <c r="P627" s="58"/>
      <c r="Q627" s="58"/>
      <c r="R627" s="58" t="s">
        <v>698</v>
      </c>
      <c r="S627" s="58" t="s">
        <v>711</v>
      </c>
      <c r="T627" s="58" t="s">
        <v>699</v>
      </c>
      <c r="U627" s="58" t="s">
        <v>679</v>
      </c>
      <c r="V627" s="58"/>
    </row>
    <row r="628" spans="1:22" x14ac:dyDescent="0.25">
      <c r="A628" s="43" t="s">
        <v>2437</v>
      </c>
      <c r="B628" s="43" t="str">
        <f>LEFT(GAAP02F[[#This Row],[Fund]],4)</f>
        <v>0789</v>
      </c>
      <c r="C628" s="58" t="s">
        <v>2438</v>
      </c>
      <c r="D628" s="58" t="s">
        <v>708</v>
      </c>
      <c r="E628" s="58" t="s">
        <v>681</v>
      </c>
      <c r="F628" s="58" t="s">
        <v>688</v>
      </c>
      <c r="G628" s="58" t="s">
        <v>689</v>
      </c>
      <c r="H628" s="58" t="s">
        <v>965</v>
      </c>
      <c r="I628" s="58" t="s">
        <v>683</v>
      </c>
      <c r="J628" s="58" t="s">
        <v>683</v>
      </c>
      <c r="K628" s="58" t="s">
        <v>691</v>
      </c>
      <c r="L628" s="58" t="s">
        <v>966</v>
      </c>
      <c r="M628" s="58"/>
      <c r="N628" s="58"/>
      <c r="O628" s="58"/>
      <c r="P628" s="58"/>
      <c r="Q628" s="58"/>
      <c r="R628" s="58" t="s">
        <v>698</v>
      </c>
      <c r="S628" s="58" t="s">
        <v>711</v>
      </c>
      <c r="T628" s="58" t="s">
        <v>1052</v>
      </c>
      <c r="U628" s="58" t="s">
        <v>679</v>
      </c>
      <c r="V628" s="58"/>
    </row>
    <row r="629" spans="1:22" x14ac:dyDescent="0.25">
      <c r="A629" s="43" t="s">
        <v>2439</v>
      </c>
      <c r="B629" s="43" t="str">
        <f>LEFT(GAAP02F[[#This Row],[Fund]],4)</f>
        <v>0790</v>
      </c>
      <c r="C629" s="58" t="s">
        <v>2440</v>
      </c>
      <c r="D629" s="58" t="s">
        <v>708</v>
      </c>
      <c r="E629" s="58" t="s">
        <v>681</v>
      </c>
      <c r="F629" s="58" t="s">
        <v>688</v>
      </c>
      <c r="G629" s="58" t="s">
        <v>681</v>
      </c>
      <c r="H629" s="58" t="s">
        <v>709</v>
      </c>
      <c r="I629" s="58" t="s">
        <v>683</v>
      </c>
      <c r="J629" s="58" t="s">
        <v>683</v>
      </c>
      <c r="K629" s="58" t="s">
        <v>691</v>
      </c>
      <c r="L629" s="58" t="s">
        <v>710</v>
      </c>
      <c r="M629" s="58" t="s">
        <v>683</v>
      </c>
      <c r="N629" s="58" t="s">
        <v>683</v>
      </c>
      <c r="O629" s="58"/>
      <c r="P629" s="58"/>
      <c r="Q629" s="58"/>
      <c r="R629" s="58" t="s">
        <v>698</v>
      </c>
      <c r="S629" s="58" t="s">
        <v>711</v>
      </c>
      <c r="T629" s="58" t="s">
        <v>712</v>
      </c>
      <c r="U629" s="58" t="s">
        <v>679</v>
      </c>
      <c r="V629" s="58"/>
    </row>
    <row r="630" spans="1:22" x14ac:dyDescent="0.25">
      <c r="A630" s="43" t="s">
        <v>2441</v>
      </c>
      <c r="B630" s="43" t="str">
        <f>LEFT(GAAP02F[[#This Row],[Fund]],4)</f>
        <v>0791</v>
      </c>
      <c r="C630" s="58" t="s">
        <v>2442</v>
      </c>
      <c r="D630" s="58" t="s">
        <v>708</v>
      </c>
      <c r="E630" s="58" t="s">
        <v>681</v>
      </c>
      <c r="F630" s="58" t="s">
        <v>709</v>
      </c>
      <c r="G630" s="58" t="s">
        <v>689</v>
      </c>
      <c r="H630" s="58" t="s">
        <v>850</v>
      </c>
      <c r="I630" s="58" t="s">
        <v>683</v>
      </c>
      <c r="J630" s="58" t="s">
        <v>683</v>
      </c>
      <c r="K630" s="58" t="s">
        <v>826</v>
      </c>
      <c r="L630" s="58" t="s">
        <v>1076</v>
      </c>
      <c r="M630" s="58" t="s">
        <v>1085</v>
      </c>
      <c r="N630" s="58" t="s">
        <v>1188</v>
      </c>
      <c r="O630" s="58" t="s">
        <v>2361</v>
      </c>
      <c r="P630" s="58"/>
      <c r="Q630" s="58" t="s">
        <v>1026</v>
      </c>
      <c r="R630" s="58" t="s">
        <v>698</v>
      </c>
      <c r="S630" s="58" t="s">
        <v>711</v>
      </c>
      <c r="T630" s="58" t="s">
        <v>1052</v>
      </c>
      <c r="U630" s="58" t="s">
        <v>679</v>
      </c>
      <c r="V630" s="58" t="s">
        <v>1027</v>
      </c>
    </row>
    <row r="631" spans="1:22" x14ac:dyDescent="0.25">
      <c r="A631" s="43" t="s">
        <v>2443</v>
      </c>
      <c r="B631" s="43" t="str">
        <f>LEFT(GAAP02F[[#This Row],[Fund]],4)</f>
        <v>0793</v>
      </c>
      <c r="C631" s="58" t="s">
        <v>2444</v>
      </c>
      <c r="D631" s="58" t="s">
        <v>708</v>
      </c>
      <c r="E631" s="58" t="s">
        <v>681</v>
      </c>
      <c r="F631" s="58" t="s">
        <v>688</v>
      </c>
      <c r="G631" s="58" t="s">
        <v>681</v>
      </c>
      <c r="H631" s="58" t="s">
        <v>709</v>
      </c>
      <c r="I631" s="58" t="s">
        <v>683</v>
      </c>
      <c r="J631" s="58" t="s">
        <v>683</v>
      </c>
      <c r="K631" s="58" t="s">
        <v>691</v>
      </c>
      <c r="L631" s="58" t="s">
        <v>710</v>
      </c>
      <c r="M631" s="58"/>
      <c r="N631" s="58"/>
      <c r="O631" s="58"/>
      <c r="P631" s="58"/>
      <c r="Q631" s="58"/>
      <c r="R631" s="58" t="s">
        <v>698</v>
      </c>
      <c r="S631" s="58" t="s">
        <v>711</v>
      </c>
      <c r="T631" s="58" t="s">
        <v>712</v>
      </c>
      <c r="U631" s="58" t="s">
        <v>679</v>
      </c>
      <c r="V631" s="58"/>
    </row>
    <row r="632" spans="1:22" x14ac:dyDescent="0.25">
      <c r="A632" s="43" t="s">
        <v>2445</v>
      </c>
      <c r="B632" s="43" t="str">
        <f>LEFT(GAAP02F[[#This Row],[Fund]],4)</f>
        <v>0794</v>
      </c>
      <c r="C632" s="58" t="s">
        <v>2446</v>
      </c>
      <c r="D632" s="58" t="s">
        <v>708</v>
      </c>
      <c r="E632" s="58" t="s">
        <v>681</v>
      </c>
      <c r="F632" s="58" t="s">
        <v>709</v>
      </c>
      <c r="G632" s="58" t="s">
        <v>689</v>
      </c>
      <c r="H632" s="58" t="s">
        <v>965</v>
      </c>
      <c r="I632" s="58" t="s">
        <v>683</v>
      </c>
      <c r="J632" s="58" t="s">
        <v>683</v>
      </c>
      <c r="K632" s="58" t="s">
        <v>826</v>
      </c>
      <c r="L632" s="58" t="s">
        <v>1051</v>
      </c>
      <c r="M632" s="58"/>
      <c r="N632" s="58"/>
      <c r="O632" s="58"/>
      <c r="P632" s="58"/>
      <c r="Q632" s="58"/>
      <c r="R632" s="58" t="s">
        <v>698</v>
      </c>
      <c r="S632" s="58" t="s">
        <v>711</v>
      </c>
      <c r="T632" s="58" t="s">
        <v>1052</v>
      </c>
      <c r="U632" s="58" t="s">
        <v>679</v>
      </c>
      <c r="V632" s="58"/>
    </row>
    <row r="633" spans="1:22" x14ac:dyDescent="0.25">
      <c r="A633" s="43" t="s">
        <v>2447</v>
      </c>
      <c r="B633" s="43" t="str">
        <f>LEFT(GAAP02F[[#This Row],[Fund]],4)</f>
        <v>0795</v>
      </c>
      <c r="C633" s="58" t="s">
        <v>2448</v>
      </c>
      <c r="D633" s="58" t="s">
        <v>708</v>
      </c>
      <c r="E633" s="58" t="s">
        <v>1895</v>
      </c>
      <c r="F633" s="58" t="s">
        <v>788</v>
      </c>
      <c r="G633" s="58" t="s">
        <v>689</v>
      </c>
      <c r="H633" s="58" t="s">
        <v>1595</v>
      </c>
      <c r="I633" s="58" t="s">
        <v>683</v>
      </c>
      <c r="J633" s="58" t="s">
        <v>683</v>
      </c>
      <c r="K633" s="58" t="s">
        <v>1896</v>
      </c>
      <c r="L633" s="58" t="s">
        <v>1911</v>
      </c>
      <c r="M633" s="58" t="s">
        <v>683</v>
      </c>
      <c r="N633" s="58" t="s">
        <v>683</v>
      </c>
      <c r="O633" s="58" t="s">
        <v>678</v>
      </c>
      <c r="P633" s="58" t="s">
        <v>145</v>
      </c>
      <c r="Q633" s="58" t="s">
        <v>750</v>
      </c>
      <c r="R633" s="58" t="s">
        <v>629</v>
      </c>
      <c r="S633" s="58" t="s">
        <v>2449</v>
      </c>
      <c r="T633" s="58" t="s">
        <v>678</v>
      </c>
      <c r="U633" s="58" t="s">
        <v>679</v>
      </c>
      <c r="V633" s="58"/>
    </row>
    <row r="634" spans="1:22" x14ac:dyDescent="0.25">
      <c r="A634" s="43" t="s">
        <v>2450</v>
      </c>
      <c r="B634" s="43" t="str">
        <f>LEFT(GAAP02F[[#This Row],[Fund]],4)</f>
        <v>0796</v>
      </c>
      <c r="C634" s="58" t="s">
        <v>2451</v>
      </c>
      <c r="D634" s="58" t="s">
        <v>708</v>
      </c>
      <c r="E634" s="58" t="s">
        <v>681</v>
      </c>
      <c r="F634" s="58" t="s">
        <v>688</v>
      </c>
      <c r="G634" s="58" t="s">
        <v>689</v>
      </c>
      <c r="H634" s="58" t="s">
        <v>965</v>
      </c>
      <c r="I634" s="58" t="s">
        <v>683</v>
      </c>
      <c r="J634" s="58" t="s">
        <v>683</v>
      </c>
      <c r="K634" s="58" t="s">
        <v>691</v>
      </c>
      <c r="L634" s="58" t="s">
        <v>966</v>
      </c>
      <c r="M634" s="58"/>
      <c r="N634" s="58"/>
      <c r="O634" s="58"/>
      <c r="P634" s="58"/>
      <c r="Q634" s="58"/>
      <c r="R634" s="58" t="s">
        <v>698</v>
      </c>
      <c r="S634" s="58" t="s">
        <v>711</v>
      </c>
      <c r="T634" s="58" t="s">
        <v>2290</v>
      </c>
      <c r="U634" s="58" t="s">
        <v>679</v>
      </c>
      <c r="V634" s="58"/>
    </row>
    <row r="635" spans="1:22" x14ac:dyDescent="0.25">
      <c r="A635" s="43" t="s">
        <v>2452</v>
      </c>
      <c r="B635" s="43" t="str">
        <f>LEFT(GAAP02F[[#This Row],[Fund]],4)</f>
        <v>0800</v>
      </c>
      <c r="C635" s="58" t="s">
        <v>2453</v>
      </c>
      <c r="D635" s="58" t="s">
        <v>747</v>
      </c>
      <c r="E635" s="58" t="s">
        <v>992</v>
      </c>
      <c r="F635" s="58" t="s">
        <v>1595</v>
      </c>
      <c r="G635" s="58" t="s">
        <v>689</v>
      </c>
      <c r="H635" s="58" t="s">
        <v>788</v>
      </c>
      <c r="I635" s="58" t="s">
        <v>683</v>
      </c>
      <c r="J635" s="58" t="s">
        <v>683</v>
      </c>
      <c r="K635" s="58" t="s">
        <v>2008</v>
      </c>
      <c r="L635" s="58" t="s">
        <v>2106</v>
      </c>
      <c r="M635" s="58" t="s">
        <v>749</v>
      </c>
      <c r="N635" s="58"/>
      <c r="O635" s="58"/>
      <c r="P635" s="58"/>
      <c r="Q635" s="58"/>
      <c r="R635" s="58" t="s">
        <v>629</v>
      </c>
      <c r="S635" s="58" t="s">
        <v>2454</v>
      </c>
      <c r="T635" s="58" t="s">
        <v>678</v>
      </c>
      <c r="U635" s="58" t="s">
        <v>679</v>
      </c>
      <c r="V635" s="58"/>
    </row>
    <row r="636" spans="1:22" x14ac:dyDescent="0.25">
      <c r="A636" s="43" t="s">
        <v>2455</v>
      </c>
      <c r="B636" s="43" t="str">
        <f>LEFT(GAAP02F[[#This Row],[Fund]],4)</f>
        <v>0801</v>
      </c>
      <c r="C636" s="58" t="s">
        <v>2456</v>
      </c>
      <c r="D636" s="58" t="s">
        <v>747</v>
      </c>
      <c r="E636" s="58" t="s">
        <v>681</v>
      </c>
      <c r="F636" s="58" t="s">
        <v>688</v>
      </c>
      <c r="G636" s="58" t="s">
        <v>689</v>
      </c>
      <c r="H636" s="58" t="s">
        <v>690</v>
      </c>
      <c r="I636" s="58" t="s">
        <v>683</v>
      </c>
      <c r="J636" s="58" t="s">
        <v>683</v>
      </c>
      <c r="K636" s="58" t="s">
        <v>691</v>
      </c>
      <c r="L636" s="58" t="s">
        <v>743</v>
      </c>
      <c r="M636" s="58" t="s">
        <v>821</v>
      </c>
      <c r="N636" s="58" t="s">
        <v>683</v>
      </c>
      <c r="O636" s="58" t="s">
        <v>678</v>
      </c>
      <c r="P636" s="58" t="s">
        <v>679</v>
      </c>
      <c r="Q636" s="58" t="s">
        <v>750</v>
      </c>
      <c r="R636" s="58" t="s">
        <v>698</v>
      </c>
      <c r="S636" s="58" t="s">
        <v>744</v>
      </c>
      <c r="T636" s="58" t="s">
        <v>678</v>
      </c>
      <c r="U636" s="58" t="s">
        <v>679</v>
      </c>
      <c r="V636" s="58"/>
    </row>
    <row r="637" spans="1:22" x14ac:dyDescent="0.25">
      <c r="A637" s="43" t="s">
        <v>2457</v>
      </c>
      <c r="B637" s="43" t="str">
        <f>LEFT(GAAP02F[[#This Row],[Fund]],4)</f>
        <v>0803</v>
      </c>
      <c r="C637" s="58" t="s">
        <v>2458</v>
      </c>
      <c r="D637" s="58" t="s">
        <v>747</v>
      </c>
      <c r="E637" s="58" t="s">
        <v>681</v>
      </c>
      <c r="F637" s="58" t="s">
        <v>688</v>
      </c>
      <c r="G637" s="58" t="s">
        <v>689</v>
      </c>
      <c r="H637" s="58" t="s">
        <v>690</v>
      </c>
      <c r="I637" s="58" t="s">
        <v>683</v>
      </c>
      <c r="J637" s="58" t="s">
        <v>683</v>
      </c>
      <c r="K637" s="58" t="s">
        <v>691</v>
      </c>
      <c r="L637" s="58" t="s">
        <v>2016</v>
      </c>
      <c r="M637" s="58" t="s">
        <v>821</v>
      </c>
      <c r="N637" s="58" t="s">
        <v>683</v>
      </c>
      <c r="O637" s="58" t="s">
        <v>678</v>
      </c>
      <c r="P637" s="58" t="s">
        <v>679</v>
      </c>
      <c r="Q637" s="58" t="s">
        <v>750</v>
      </c>
      <c r="R637" s="58" t="s">
        <v>698</v>
      </c>
      <c r="S637" s="58" t="s">
        <v>2459</v>
      </c>
      <c r="T637" s="58" t="s">
        <v>706</v>
      </c>
      <c r="U637" s="58" t="s">
        <v>679</v>
      </c>
      <c r="V637" s="58"/>
    </row>
    <row r="638" spans="1:22" x14ac:dyDescent="0.25">
      <c r="A638" s="43" t="s">
        <v>2460</v>
      </c>
      <c r="B638" s="43" t="str">
        <f>LEFT(GAAP02F[[#This Row],[Fund]],4)</f>
        <v>0807</v>
      </c>
      <c r="C638" s="58" t="s">
        <v>2461</v>
      </c>
      <c r="D638" s="58" t="s">
        <v>113</v>
      </c>
      <c r="E638" s="58" t="s">
        <v>681</v>
      </c>
      <c r="F638" s="58" t="s">
        <v>688</v>
      </c>
      <c r="G638" s="58" t="s">
        <v>689</v>
      </c>
      <c r="H638" s="58" t="s">
        <v>690</v>
      </c>
      <c r="I638" s="58" t="s">
        <v>683</v>
      </c>
      <c r="J638" s="58" t="s">
        <v>683</v>
      </c>
      <c r="K638" s="58" t="s">
        <v>691</v>
      </c>
      <c r="L638" s="58" t="s">
        <v>743</v>
      </c>
      <c r="M638" s="58" t="s">
        <v>718</v>
      </c>
      <c r="N638" s="58" t="s">
        <v>2462</v>
      </c>
      <c r="O638" s="58" t="s">
        <v>1467</v>
      </c>
      <c r="P638" s="58"/>
      <c r="Q638" s="58"/>
      <c r="R638" s="58" t="s">
        <v>629</v>
      </c>
      <c r="S638" s="58" t="s">
        <v>744</v>
      </c>
      <c r="T638" s="58" t="s">
        <v>678</v>
      </c>
      <c r="U638" s="58" t="s">
        <v>679</v>
      </c>
      <c r="V638" s="58"/>
    </row>
    <row r="639" spans="1:22" x14ac:dyDescent="0.25">
      <c r="A639" s="43" t="s">
        <v>2463</v>
      </c>
      <c r="B639" s="43" t="str">
        <f>LEFT(GAAP02F[[#This Row],[Fund]],4)</f>
        <v>0809</v>
      </c>
      <c r="C639" s="58" t="s">
        <v>2464</v>
      </c>
      <c r="D639" s="58" t="s">
        <v>747</v>
      </c>
      <c r="E639" s="58" t="s">
        <v>681</v>
      </c>
      <c r="F639" s="58" t="s">
        <v>688</v>
      </c>
      <c r="G639" s="58" t="s">
        <v>689</v>
      </c>
      <c r="H639" s="58" t="s">
        <v>690</v>
      </c>
      <c r="I639" s="58" t="s">
        <v>683</v>
      </c>
      <c r="J639" s="58" t="s">
        <v>683</v>
      </c>
      <c r="K639" s="58" t="s">
        <v>691</v>
      </c>
      <c r="L639" s="58" t="s">
        <v>743</v>
      </c>
      <c r="M639" s="58" t="s">
        <v>1627</v>
      </c>
      <c r="N639" s="58" t="s">
        <v>683</v>
      </c>
      <c r="O639" s="58" t="s">
        <v>678</v>
      </c>
      <c r="P639" s="58" t="s">
        <v>679</v>
      </c>
      <c r="Q639" s="58" t="s">
        <v>750</v>
      </c>
      <c r="R639" s="58" t="s">
        <v>629</v>
      </c>
      <c r="S639" s="58" t="s">
        <v>744</v>
      </c>
      <c r="T639" s="58" t="s">
        <v>678</v>
      </c>
      <c r="U639" s="58" t="s">
        <v>679</v>
      </c>
      <c r="V639" s="58"/>
    </row>
    <row r="640" spans="1:22" x14ac:dyDescent="0.25">
      <c r="A640" s="43" t="s">
        <v>2465</v>
      </c>
      <c r="B640" s="43" t="str">
        <f>LEFT(GAAP02F[[#This Row],[Fund]],4)</f>
        <v>0812</v>
      </c>
      <c r="C640" s="58" t="s">
        <v>1015</v>
      </c>
      <c r="D640" s="58" t="s">
        <v>747</v>
      </c>
      <c r="E640" s="58" t="s">
        <v>992</v>
      </c>
      <c r="F640" s="58" t="s">
        <v>1016</v>
      </c>
      <c r="G640" s="58" t="s">
        <v>689</v>
      </c>
      <c r="H640" s="58" t="s">
        <v>850</v>
      </c>
      <c r="I640" s="58" t="s">
        <v>683</v>
      </c>
      <c r="J640" s="58" t="s">
        <v>683</v>
      </c>
      <c r="K640" s="58" t="s">
        <v>1017</v>
      </c>
      <c r="L640" s="58" t="s">
        <v>1018</v>
      </c>
      <c r="M640" s="58" t="s">
        <v>683</v>
      </c>
      <c r="N640" s="58" t="s">
        <v>683</v>
      </c>
      <c r="O640" s="58" t="s">
        <v>1581</v>
      </c>
      <c r="P640" s="58"/>
      <c r="Q640" s="58"/>
      <c r="R640" s="58" t="s">
        <v>629</v>
      </c>
      <c r="S640" s="58" t="s">
        <v>1019</v>
      </c>
      <c r="T640" s="58" t="s">
        <v>678</v>
      </c>
      <c r="U640" s="58" t="s">
        <v>679</v>
      </c>
      <c r="V640" s="58"/>
    </row>
    <row r="641" spans="1:22" x14ac:dyDescent="0.25">
      <c r="A641" s="43" t="s">
        <v>2466</v>
      </c>
      <c r="B641" s="43" t="str">
        <f>LEFT(GAAP02F[[#This Row],[Fund]],4)</f>
        <v>0813</v>
      </c>
      <c r="C641" s="58" t="s">
        <v>2467</v>
      </c>
      <c r="D641" s="58" t="s">
        <v>747</v>
      </c>
      <c r="E641" s="58" t="s">
        <v>681</v>
      </c>
      <c r="F641" s="58" t="s">
        <v>688</v>
      </c>
      <c r="G641" s="58" t="s">
        <v>689</v>
      </c>
      <c r="H641" s="58" t="s">
        <v>965</v>
      </c>
      <c r="I641" s="58" t="s">
        <v>683</v>
      </c>
      <c r="J641" s="58" t="s">
        <v>683</v>
      </c>
      <c r="K641" s="58" t="s">
        <v>691</v>
      </c>
      <c r="L641" s="58" t="s">
        <v>966</v>
      </c>
      <c r="M641" s="58" t="s">
        <v>749</v>
      </c>
      <c r="N641" s="58" t="s">
        <v>683</v>
      </c>
      <c r="O641" s="58" t="s">
        <v>678</v>
      </c>
      <c r="P641" s="58" t="s">
        <v>679</v>
      </c>
      <c r="Q641" s="58" t="s">
        <v>750</v>
      </c>
      <c r="R641" s="58" t="s">
        <v>693</v>
      </c>
      <c r="S641" s="58" t="s">
        <v>1011</v>
      </c>
      <c r="T641" s="58" t="s">
        <v>695</v>
      </c>
      <c r="U641" s="58" t="s">
        <v>679</v>
      </c>
      <c r="V641" s="58"/>
    </row>
    <row r="642" spans="1:22" x14ac:dyDescent="0.25">
      <c r="A642" s="43" t="s">
        <v>2468</v>
      </c>
      <c r="B642" s="43" t="str">
        <f>LEFT(GAAP02F[[#This Row],[Fund]],4)</f>
        <v>0814</v>
      </c>
      <c r="C642" s="58" t="s">
        <v>2469</v>
      </c>
      <c r="D642" s="58" t="s">
        <v>747</v>
      </c>
      <c r="E642" s="58" t="s">
        <v>681</v>
      </c>
      <c r="F642" s="58" t="s">
        <v>797</v>
      </c>
      <c r="G642" s="58" t="s">
        <v>689</v>
      </c>
      <c r="H642" s="58" t="s">
        <v>683</v>
      </c>
      <c r="I642" s="58" t="s">
        <v>688</v>
      </c>
      <c r="J642" s="58" t="s">
        <v>690</v>
      </c>
      <c r="K642" s="58" t="s">
        <v>798</v>
      </c>
      <c r="L642" s="58" t="s">
        <v>2470</v>
      </c>
      <c r="M642" s="58" t="s">
        <v>683</v>
      </c>
      <c r="N642" s="58" t="s">
        <v>683</v>
      </c>
      <c r="O642" s="58" t="s">
        <v>847</v>
      </c>
      <c r="P642" s="58"/>
      <c r="Q642" s="58"/>
      <c r="R642" s="58" t="s">
        <v>698</v>
      </c>
      <c r="S642" s="58" t="s">
        <v>711</v>
      </c>
      <c r="T642" s="58" t="s">
        <v>706</v>
      </c>
      <c r="U642" s="58" t="s">
        <v>629</v>
      </c>
      <c r="V642" s="58"/>
    </row>
    <row r="643" spans="1:22" x14ac:dyDescent="0.25">
      <c r="A643" s="43" t="s">
        <v>2471</v>
      </c>
      <c r="B643" s="43" t="str">
        <f>LEFT(GAAP02F[[#This Row],[Fund]],4)</f>
        <v>0815</v>
      </c>
      <c r="C643" s="58" t="s">
        <v>2472</v>
      </c>
      <c r="D643" s="58" t="s">
        <v>747</v>
      </c>
      <c r="E643" s="58" t="s">
        <v>992</v>
      </c>
      <c r="F643" s="58" t="s">
        <v>1384</v>
      </c>
      <c r="G643" s="58" t="s">
        <v>689</v>
      </c>
      <c r="H643" s="58" t="s">
        <v>850</v>
      </c>
      <c r="I643" s="58" t="s">
        <v>683</v>
      </c>
      <c r="J643" s="58" t="s">
        <v>683</v>
      </c>
      <c r="K643" s="58" t="s">
        <v>1386</v>
      </c>
      <c r="L643" s="58" t="s">
        <v>2472</v>
      </c>
      <c r="M643" s="58" t="s">
        <v>2113</v>
      </c>
      <c r="N643" s="58" t="s">
        <v>1918</v>
      </c>
      <c r="O643" s="58" t="s">
        <v>678</v>
      </c>
      <c r="P643" s="58" t="s">
        <v>145</v>
      </c>
      <c r="Q643" s="58"/>
      <c r="R643" s="58" t="s">
        <v>698</v>
      </c>
      <c r="S643" s="58" t="s">
        <v>2473</v>
      </c>
      <c r="T643" s="58" t="s">
        <v>678</v>
      </c>
      <c r="U643" s="58" t="s">
        <v>679</v>
      </c>
      <c r="V643" s="58"/>
    </row>
    <row r="644" spans="1:22" x14ac:dyDescent="0.25">
      <c r="A644" s="43" t="s">
        <v>2474</v>
      </c>
      <c r="B644" s="43" t="str">
        <f>LEFT(GAAP02F[[#This Row],[Fund]],4)</f>
        <v>0816</v>
      </c>
      <c r="C644" s="58" t="s">
        <v>2475</v>
      </c>
      <c r="D644" s="58" t="s">
        <v>747</v>
      </c>
      <c r="E644" s="58" t="s">
        <v>681</v>
      </c>
      <c r="F644" s="58" t="s">
        <v>682</v>
      </c>
      <c r="G644" s="58" t="s">
        <v>681</v>
      </c>
      <c r="H644" s="58" t="s">
        <v>682</v>
      </c>
      <c r="I644" s="58" t="s">
        <v>683</v>
      </c>
      <c r="J644" s="58" t="s">
        <v>683</v>
      </c>
      <c r="K644" s="58" t="s">
        <v>15</v>
      </c>
      <c r="L644" s="58" t="s">
        <v>15</v>
      </c>
      <c r="M644" s="58" t="s">
        <v>749</v>
      </c>
      <c r="N644" s="58" t="s">
        <v>683</v>
      </c>
      <c r="O644" s="58" t="s">
        <v>678</v>
      </c>
      <c r="P644" s="58" t="s">
        <v>679</v>
      </c>
      <c r="Q644" s="58" t="s">
        <v>750</v>
      </c>
      <c r="R644" s="58" t="s">
        <v>693</v>
      </c>
      <c r="S644" s="58" t="s">
        <v>1071</v>
      </c>
      <c r="T644" s="58" t="s">
        <v>773</v>
      </c>
      <c r="U644" s="58" t="s">
        <v>679</v>
      </c>
      <c r="V644" s="58"/>
    </row>
    <row r="645" spans="1:22" x14ac:dyDescent="0.25">
      <c r="A645" s="43" t="s">
        <v>2476</v>
      </c>
      <c r="B645" s="43" t="str">
        <f>LEFT(GAAP02F[[#This Row],[Fund]],4)</f>
        <v>0818</v>
      </c>
      <c r="C645" s="58" t="s">
        <v>2477</v>
      </c>
      <c r="D645" s="58" t="s">
        <v>747</v>
      </c>
      <c r="E645" s="58" t="s">
        <v>681</v>
      </c>
      <c r="F645" s="58" t="s">
        <v>688</v>
      </c>
      <c r="G645" s="58" t="s">
        <v>689</v>
      </c>
      <c r="H645" s="58" t="s">
        <v>690</v>
      </c>
      <c r="I645" s="58" t="s">
        <v>683</v>
      </c>
      <c r="J645" s="58" t="s">
        <v>683</v>
      </c>
      <c r="K645" s="58" t="s">
        <v>691</v>
      </c>
      <c r="L645" s="58" t="s">
        <v>743</v>
      </c>
      <c r="M645" s="58" t="s">
        <v>749</v>
      </c>
      <c r="N645" s="58" t="s">
        <v>683</v>
      </c>
      <c r="O645" s="58" t="s">
        <v>678</v>
      </c>
      <c r="P645" s="58" t="s">
        <v>679</v>
      </c>
      <c r="Q645" s="58" t="s">
        <v>750</v>
      </c>
      <c r="R645" s="58" t="s">
        <v>698</v>
      </c>
      <c r="S645" s="58" t="s">
        <v>765</v>
      </c>
      <c r="T645" s="58" t="s">
        <v>731</v>
      </c>
      <c r="U645" s="58" t="s">
        <v>679</v>
      </c>
      <c r="V645" s="58"/>
    </row>
    <row r="646" spans="1:22" x14ac:dyDescent="0.25">
      <c r="A646" s="43" t="s">
        <v>2478</v>
      </c>
      <c r="B646" s="43" t="str">
        <f>LEFT(GAAP02F[[#This Row],[Fund]],4)</f>
        <v>0819</v>
      </c>
      <c r="C646" s="58" t="s">
        <v>2479</v>
      </c>
      <c r="D646" s="58" t="s">
        <v>747</v>
      </c>
      <c r="E646" s="58" t="s">
        <v>681</v>
      </c>
      <c r="F646" s="58" t="s">
        <v>688</v>
      </c>
      <c r="G646" s="58" t="s">
        <v>689</v>
      </c>
      <c r="H646" s="58" t="s">
        <v>690</v>
      </c>
      <c r="I646" s="58" t="s">
        <v>683</v>
      </c>
      <c r="J646" s="58" t="s">
        <v>683</v>
      </c>
      <c r="K646" s="58" t="s">
        <v>691</v>
      </c>
      <c r="L646" s="58" t="s">
        <v>743</v>
      </c>
      <c r="M646" s="58" t="s">
        <v>749</v>
      </c>
      <c r="N646" s="58" t="s">
        <v>683</v>
      </c>
      <c r="O646" s="58" t="s">
        <v>678</v>
      </c>
      <c r="P646" s="58" t="s">
        <v>679</v>
      </c>
      <c r="Q646" s="58" t="s">
        <v>750</v>
      </c>
      <c r="R646" s="58" t="s">
        <v>698</v>
      </c>
      <c r="S646" s="58" t="s">
        <v>765</v>
      </c>
      <c r="T646" s="58" t="s">
        <v>1052</v>
      </c>
      <c r="U646" s="58" t="s">
        <v>679</v>
      </c>
      <c r="V646" s="58"/>
    </row>
    <row r="647" spans="1:22" x14ac:dyDescent="0.25">
      <c r="A647" s="43" t="s">
        <v>2480</v>
      </c>
      <c r="B647" s="43" t="str">
        <f>LEFT(GAAP02F[[#This Row],[Fund]],4)</f>
        <v>0820</v>
      </c>
      <c r="C647" s="58" t="s">
        <v>2481</v>
      </c>
      <c r="D647" s="58" t="s">
        <v>747</v>
      </c>
      <c r="E647" s="58" t="s">
        <v>992</v>
      </c>
      <c r="F647" s="58" t="s">
        <v>1384</v>
      </c>
      <c r="G647" s="58" t="s">
        <v>689</v>
      </c>
      <c r="H647" s="58" t="s">
        <v>709</v>
      </c>
      <c r="I647" s="58" t="s">
        <v>683</v>
      </c>
      <c r="J647" s="58" t="s">
        <v>683</v>
      </c>
      <c r="K647" s="58" t="s">
        <v>1386</v>
      </c>
      <c r="L647" s="58" t="s">
        <v>2481</v>
      </c>
      <c r="M647" s="58" t="s">
        <v>2113</v>
      </c>
      <c r="N647" s="58" t="s">
        <v>1918</v>
      </c>
      <c r="O647" s="58" t="s">
        <v>678</v>
      </c>
      <c r="P647" s="58" t="s">
        <v>145</v>
      </c>
      <c r="Q647" s="58"/>
      <c r="R647" s="58" t="s">
        <v>698</v>
      </c>
      <c r="S647" s="58" t="s">
        <v>2473</v>
      </c>
      <c r="T647" s="58" t="s">
        <v>678</v>
      </c>
      <c r="U647" s="58" t="s">
        <v>679</v>
      </c>
      <c r="V647" s="58"/>
    </row>
    <row r="648" spans="1:22" x14ac:dyDescent="0.25">
      <c r="A648" s="43" t="s">
        <v>2482</v>
      </c>
      <c r="B648" s="43" t="str">
        <f>LEFT(GAAP02F[[#This Row],[Fund]],4)</f>
        <v>0821</v>
      </c>
      <c r="C648" s="58" t="s">
        <v>2483</v>
      </c>
      <c r="D648" s="58" t="s">
        <v>747</v>
      </c>
      <c r="E648" s="58" t="s">
        <v>992</v>
      </c>
      <c r="F648" s="58" t="s">
        <v>1384</v>
      </c>
      <c r="G648" s="58" t="s">
        <v>689</v>
      </c>
      <c r="H648" s="58" t="s">
        <v>1385</v>
      </c>
      <c r="I648" s="58" t="s">
        <v>683</v>
      </c>
      <c r="J648" s="58" t="s">
        <v>683</v>
      </c>
      <c r="K648" s="58" t="s">
        <v>1386</v>
      </c>
      <c r="L648" s="58" t="s">
        <v>1387</v>
      </c>
      <c r="M648" s="58" t="s">
        <v>2484</v>
      </c>
      <c r="N648" s="58" t="s">
        <v>1918</v>
      </c>
      <c r="O648" s="58" t="s">
        <v>678</v>
      </c>
      <c r="P648" s="58"/>
      <c r="Q648" s="58"/>
      <c r="R648" s="58" t="s">
        <v>698</v>
      </c>
      <c r="S648" s="58" t="s">
        <v>2485</v>
      </c>
      <c r="T648" s="58" t="s">
        <v>678</v>
      </c>
      <c r="U648" s="58" t="s">
        <v>679</v>
      </c>
      <c r="V648" s="58"/>
    </row>
    <row r="649" spans="1:22" x14ac:dyDescent="0.25">
      <c r="A649" s="43" t="s">
        <v>2486</v>
      </c>
      <c r="B649" s="43" t="str">
        <f>LEFT(GAAP02F[[#This Row],[Fund]],4)</f>
        <v>0822</v>
      </c>
      <c r="C649" s="58" t="s">
        <v>2487</v>
      </c>
      <c r="D649" s="58" t="s">
        <v>747</v>
      </c>
      <c r="E649" s="58" t="s">
        <v>1895</v>
      </c>
      <c r="F649" s="58" t="s">
        <v>788</v>
      </c>
      <c r="G649" s="58" t="s">
        <v>689</v>
      </c>
      <c r="H649" s="58" t="s">
        <v>1915</v>
      </c>
      <c r="I649" s="58" t="s">
        <v>683</v>
      </c>
      <c r="J649" s="58" t="s">
        <v>683</v>
      </c>
      <c r="K649" s="58" t="s">
        <v>1896</v>
      </c>
      <c r="L649" s="58" t="s">
        <v>2488</v>
      </c>
      <c r="M649" s="58" t="s">
        <v>791</v>
      </c>
      <c r="N649" s="58" t="s">
        <v>792</v>
      </c>
      <c r="O649" s="58" t="s">
        <v>678</v>
      </c>
      <c r="P649" s="58" t="s">
        <v>145</v>
      </c>
      <c r="Q649" s="58" t="s">
        <v>750</v>
      </c>
      <c r="R649" s="58" t="s">
        <v>698</v>
      </c>
      <c r="S649" s="58" t="s">
        <v>1019</v>
      </c>
      <c r="T649" s="58" t="s">
        <v>678</v>
      </c>
      <c r="U649" s="58" t="s">
        <v>679</v>
      </c>
      <c r="V649" s="58"/>
    </row>
    <row r="650" spans="1:22" x14ac:dyDescent="0.25">
      <c r="A650" s="43" t="s">
        <v>2489</v>
      </c>
      <c r="B650" s="43" t="str">
        <f>LEFT(GAAP02F[[#This Row],[Fund]],4)</f>
        <v>0823</v>
      </c>
      <c r="C650" s="58" t="s">
        <v>2490</v>
      </c>
      <c r="D650" s="58" t="s">
        <v>747</v>
      </c>
      <c r="E650" s="58" t="s">
        <v>681</v>
      </c>
      <c r="F650" s="58" t="s">
        <v>688</v>
      </c>
      <c r="G650" s="58" t="s">
        <v>689</v>
      </c>
      <c r="H650" s="58" t="s">
        <v>690</v>
      </c>
      <c r="I650" s="58" t="s">
        <v>683</v>
      </c>
      <c r="J650" s="58" t="s">
        <v>683</v>
      </c>
      <c r="K650" s="58" t="s">
        <v>691</v>
      </c>
      <c r="L650" s="58" t="s">
        <v>1161</v>
      </c>
      <c r="M650" s="58" t="s">
        <v>749</v>
      </c>
      <c r="N650" s="58" t="s">
        <v>683</v>
      </c>
      <c r="O650" s="58" t="s">
        <v>678</v>
      </c>
      <c r="P650" s="58" t="s">
        <v>679</v>
      </c>
      <c r="Q650" s="58" t="s">
        <v>750</v>
      </c>
      <c r="R650" s="58" t="s">
        <v>693</v>
      </c>
      <c r="S650" s="58" t="s">
        <v>694</v>
      </c>
      <c r="T650" s="58" t="s">
        <v>773</v>
      </c>
      <c r="U650" s="58" t="s">
        <v>679</v>
      </c>
      <c r="V650" s="58"/>
    </row>
    <row r="651" spans="1:22" x14ac:dyDescent="0.25">
      <c r="A651" s="43" t="s">
        <v>2491</v>
      </c>
      <c r="B651" s="43" t="str">
        <f>LEFT(GAAP02F[[#This Row],[Fund]],4)</f>
        <v>0824</v>
      </c>
      <c r="C651" s="58" t="s">
        <v>2492</v>
      </c>
      <c r="D651" s="58" t="s">
        <v>747</v>
      </c>
      <c r="E651" s="58" t="s">
        <v>681</v>
      </c>
      <c r="F651" s="58" t="s">
        <v>688</v>
      </c>
      <c r="G651" s="58" t="s">
        <v>689</v>
      </c>
      <c r="H651" s="58" t="s">
        <v>690</v>
      </c>
      <c r="I651" s="58" t="s">
        <v>683</v>
      </c>
      <c r="J651" s="58" t="s">
        <v>683</v>
      </c>
      <c r="K651" s="58" t="s">
        <v>691</v>
      </c>
      <c r="L651" s="58" t="s">
        <v>743</v>
      </c>
      <c r="M651" s="58" t="s">
        <v>749</v>
      </c>
      <c r="N651" s="58" t="s">
        <v>683</v>
      </c>
      <c r="O651" s="58" t="s">
        <v>678</v>
      </c>
      <c r="P651" s="58" t="s">
        <v>679</v>
      </c>
      <c r="Q651" s="58" t="s">
        <v>750</v>
      </c>
      <c r="R651" s="58" t="s">
        <v>629</v>
      </c>
      <c r="S651" s="58" t="s">
        <v>744</v>
      </c>
      <c r="T651" s="58" t="s">
        <v>678</v>
      </c>
      <c r="U651" s="58" t="s">
        <v>679</v>
      </c>
      <c r="V651" s="58"/>
    </row>
    <row r="652" spans="1:22" x14ac:dyDescent="0.25">
      <c r="A652" s="43" t="s">
        <v>2493</v>
      </c>
      <c r="B652" s="43" t="str">
        <f>LEFT(GAAP02F[[#This Row],[Fund]],4)</f>
        <v>0826</v>
      </c>
      <c r="C652" s="58" t="s">
        <v>2494</v>
      </c>
      <c r="D652" s="58" t="s">
        <v>747</v>
      </c>
      <c r="E652" s="58" t="s">
        <v>681</v>
      </c>
      <c r="F652" s="58" t="s">
        <v>797</v>
      </c>
      <c r="G652" s="58" t="s">
        <v>681</v>
      </c>
      <c r="H652" s="58" t="s">
        <v>683</v>
      </c>
      <c r="I652" s="58" t="s">
        <v>688</v>
      </c>
      <c r="J652" s="58" t="s">
        <v>709</v>
      </c>
      <c r="K652" s="58" t="s">
        <v>798</v>
      </c>
      <c r="L652" s="58" t="s">
        <v>1221</v>
      </c>
      <c r="M652" s="58" t="s">
        <v>683</v>
      </c>
      <c r="N652" s="58" t="s">
        <v>683</v>
      </c>
      <c r="O652" s="58" t="s">
        <v>860</v>
      </c>
      <c r="P652" s="58"/>
      <c r="Q652" s="58"/>
      <c r="R652" s="58" t="s">
        <v>698</v>
      </c>
      <c r="S652" s="58" t="s">
        <v>1222</v>
      </c>
      <c r="T652" s="58" t="s">
        <v>712</v>
      </c>
      <c r="U652" s="58" t="s">
        <v>679</v>
      </c>
      <c r="V652" s="58"/>
    </row>
    <row r="653" spans="1:22" x14ac:dyDescent="0.25">
      <c r="A653" s="43" t="s">
        <v>2495</v>
      </c>
      <c r="B653" s="43" t="str">
        <f>LEFT(GAAP02F[[#This Row],[Fund]],4)</f>
        <v>0827</v>
      </c>
      <c r="C653" s="58" t="s">
        <v>2496</v>
      </c>
      <c r="D653" s="58" t="s">
        <v>747</v>
      </c>
      <c r="E653" s="58" t="s">
        <v>681</v>
      </c>
      <c r="F653" s="58" t="s">
        <v>688</v>
      </c>
      <c r="G653" s="58" t="s">
        <v>689</v>
      </c>
      <c r="H653" s="58" t="s">
        <v>690</v>
      </c>
      <c r="I653" s="58" t="s">
        <v>683</v>
      </c>
      <c r="J653" s="58" t="s">
        <v>683</v>
      </c>
      <c r="K653" s="58" t="s">
        <v>691</v>
      </c>
      <c r="L653" s="58" t="s">
        <v>772</v>
      </c>
      <c r="M653" s="58" t="s">
        <v>1930</v>
      </c>
      <c r="N653" s="58" t="s">
        <v>683</v>
      </c>
      <c r="O653" s="58" t="s">
        <v>678</v>
      </c>
      <c r="P653" s="58" t="s">
        <v>679</v>
      </c>
      <c r="Q653" s="58" t="s">
        <v>750</v>
      </c>
      <c r="R653" s="58" t="s">
        <v>698</v>
      </c>
      <c r="S653" s="58" t="s">
        <v>694</v>
      </c>
      <c r="T653" s="58" t="s">
        <v>731</v>
      </c>
      <c r="U653" s="58" t="s">
        <v>700</v>
      </c>
      <c r="V653" s="58"/>
    </row>
    <row r="654" spans="1:22" x14ac:dyDescent="0.25">
      <c r="A654" s="43" t="s">
        <v>2497</v>
      </c>
      <c r="B654" s="43" t="str">
        <f>LEFT(GAAP02F[[#This Row],[Fund]],4)</f>
        <v>0828</v>
      </c>
      <c r="C654" s="58" t="s">
        <v>2498</v>
      </c>
      <c r="D654" s="58" t="s">
        <v>747</v>
      </c>
      <c r="E654" s="58" t="s">
        <v>681</v>
      </c>
      <c r="F654" s="58" t="s">
        <v>688</v>
      </c>
      <c r="G654" s="58" t="s">
        <v>689</v>
      </c>
      <c r="H654" s="58" t="s">
        <v>690</v>
      </c>
      <c r="I654" s="58" t="s">
        <v>683</v>
      </c>
      <c r="J654" s="58" t="s">
        <v>683</v>
      </c>
      <c r="K654" s="58" t="s">
        <v>691</v>
      </c>
      <c r="L654" s="58" t="s">
        <v>743</v>
      </c>
      <c r="M654" s="58" t="s">
        <v>749</v>
      </c>
      <c r="N654" s="58" t="s">
        <v>683</v>
      </c>
      <c r="O654" s="58" t="s">
        <v>678</v>
      </c>
      <c r="P654" s="58" t="s">
        <v>679</v>
      </c>
      <c r="Q654" s="58" t="s">
        <v>750</v>
      </c>
      <c r="R654" s="58" t="s">
        <v>629</v>
      </c>
      <c r="S654" s="58" t="s">
        <v>744</v>
      </c>
      <c r="T654" s="58" t="s">
        <v>678</v>
      </c>
      <c r="U654" s="58" t="s">
        <v>679</v>
      </c>
      <c r="V654" s="58"/>
    </row>
    <row r="655" spans="1:22" x14ac:dyDescent="0.25">
      <c r="A655" s="43" t="s">
        <v>2499</v>
      </c>
      <c r="B655" s="43" t="str">
        <f>LEFT(GAAP02F[[#This Row],[Fund]],4)</f>
        <v>0829</v>
      </c>
      <c r="C655" s="58" t="s">
        <v>2500</v>
      </c>
      <c r="D655" s="58" t="s">
        <v>747</v>
      </c>
      <c r="E655" s="58" t="s">
        <v>992</v>
      </c>
      <c r="F655" s="58" t="s">
        <v>1595</v>
      </c>
      <c r="G655" s="58" t="s">
        <v>689</v>
      </c>
      <c r="H655" s="58" t="s">
        <v>788</v>
      </c>
      <c r="I655" s="58" t="s">
        <v>683</v>
      </c>
      <c r="J655" s="58" t="s">
        <v>683</v>
      </c>
      <c r="K655" s="58" t="s">
        <v>2008</v>
      </c>
      <c r="L655" s="58" t="s">
        <v>2008</v>
      </c>
      <c r="M655" s="58" t="s">
        <v>2107</v>
      </c>
      <c r="N655" s="58" t="s">
        <v>2108</v>
      </c>
      <c r="O655" s="58"/>
      <c r="P655" s="58"/>
      <c r="Q655" s="58"/>
      <c r="R655" s="58" t="s">
        <v>698</v>
      </c>
      <c r="S655" s="58" t="s">
        <v>794</v>
      </c>
      <c r="T655" s="58" t="s">
        <v>678</v>
      </c>
      <c r="U655" s="58" t="s">
        <v>679</v>
      </c>
      <c r="V655" s="58"/>
    </row>
    <row r="656" spans="1:22" x14ac:dyDescent="0.25">
      <c r="A656" s="43" t="s">
        <v>2501</v>
      </c>
      <c r="B656" s="43" t="str">
        <f>LEFT(GAAP02F[[#This Row],[Fund]],4)</f>
        <v>0830</v>
      </c>
      <c r="C656" s="58" t="s">
        <v>2502</v>
      </c>
      <c r="D656" s="58" t="s">
        <v>747</v>
      </c>
      <c r="E656" s="58" t="s">
        <v>992</v>
      </c>
      <c r="F656" s="58" t="s">
        <v>1384</v>
      </c>
      <c r="G656" s="58" t="s">
        <v>689</v>
      </c>
      <c r="H656" s="58" t="s">
        <v>682</v>
      </c>
      <c r="I656" s="58" t="s">
        <v>683</v>
      </c>
      <c r="J656" s="58" t="s">
        <v>683</v>
      </c>
      <c r="K656" s="58" t="s">
        <v>1386</v>
      </c>
      <c r="L656" s="58" t="s">
        <v>2503</v>
      </c>
      <c r="M656" s="58" t="s">
        <v>2113</v>
      </c>
      <c r="N656" s="58" t="s">
        <v>1918</v>
      </c>
      <c r="O656" s="58" t="s">
        <v>678</v>
      </c>
      <c r="P656" s="58" t="s">
        <v>145</v>
      </c>
      <c r="Q656" s="58"/>
      <c r="R656" s="58" t="s">
        <v>698</v>
      </c>
      <c r="S656" s="58" t="s">
        <v>2473</v>
      </c>
      <c r="T656" s="58" t="s">
        <v>678</v>
      </c>
      <c r="U656" s="58" t="s">
        <v>629</v>
      </c>
      <c r="V656" s="58"/>
    </row>
    <row r="657" spans="1:22" x14ac:dyDescent="0.25">
      <c r="A657" s="43" t="s">
        <v>2504</v>
      </c>
      <c r="B657" s="43" t="str">
        <f>LEFT(GAAP02F[[#This Row],[Fund]],4)</f>
        <v>0831</v>
      </c>
      <c r="C657" s="58" t="s">
        <v>2505</v>
      </c>
      <c r="D657" s="58" t="s">
        <v>747</v>
      </c>
      <c r="E657" s="58" t="s">
        <v>681</v>
      </c>
      <c r="F657" s="58" t="s">
        <v>688</v>
      </c>
      <c r="G657" s="58" t="s">
        <v>689</v>
      </c>
      <c r="H657" s="58" t="s">
        <v>690</v>
      </c>
      <c r="I657" s="58" t="s">
        <v>683</v>
      </c>
      <c r="J657" s="58" t="s">
        <v>683</v>
      </c>
      <c r="K657" s="58" t="s">
        <v>691</v>
      </c>
      <c r="L657" s="58" t="s">
        <v>2506</v>
      </c>
      <c r="M657" s="58" t="s">
        <v>749</v>
      </c>
      <c r="N657" s="58" t="s">
        <v>683</v>
      </c>
      <c r="O657" s="58" t="s">
        <v>678</v>
      </c>
      <c r="P657" s="58" t="s">
        <v>679</v>
      </c>
      <c r="Q657" s="58" t="s">
        <v>750</v>
      </c>
      <c r="R657" s="58" t="s">
        <v>698</v>
      </c>
      <c r="S657" s="58" t="s">
        <v>694</v>
      </c>
      <c r="T657" s="58" t="s">
        <v>2290</v>
      </c>
      <c r="U657" s="58" t="s">
        <v>679</v>
      </c>
      <c r="V657" s="58"/>
    </row>
    <row r="658" spans="1:22" x14ac:dyDescent="0.25">
      <c r="A658" s="43" t="s">
        <v>2507</v>
      </c>
      <c r="B658" s="43" t="str">
        <f>LEFT(GAAP02F[[#This Row],[Fund]],4)</f>
        <v>0833</v>
      </c>
      <c r="C658" s="58" t="s">
        <v>2508</v>
      </c>
      <c r="D658" s="58" t="s">
        <v>747</v>
      </c>
      <c r="E658" s="58" t="s">
        <v>992</v>
      </c>
      <c r="F658" s="58" t="s">
        <v>1384</v>
      </c>
      <c r="G658" s="58" t="s">
        <v>689</v>
      </c>
      <c r="H658" s="58" t="s">
        <v>787</v>
      </c>
      <c r="I658" s="58" t="s">
        <v>683</v>
      </c>
      <c r="J658" s="58" t="s">
        <v>683</v>
      </c>
      <c r="K658" s="58" t="s">
        <v>1386</v>
      </c>
      <c r="L658" s="58" t="s">
        <v>2508</v>
      </c>
      <c r="M658" s="58" t="s">
        <v>2113</v>
      </c>
      <c r="N658" s="58" t="s">
        <v>1918</v>
      </c>
      <c r="O658" s="58" t="s">
        <v>678</v>
      </c>
      <c r="P658" s="58" t="s">
        <v>145</v>
      </c>
      <c r="Q658" s="58"/>
      <c r="R658" s="58" t="s">
        <v>698</v>
      </c>
      <c r="S658" s="58" t="s">
        <v>2509</v>
      </c>
      <c r="T658" s="58" t="s">
        <v>678</v>
      </c>
      <c r="U658" s="58" t="s">
        <v>679</v>
      </c>
      <c r="V658" s="58"/>
    </row>
    <row r="659" spans="1:22" x14ac:dyDescent="0.25">
      <c r="A659" s="43" t="s">
        <v>2510</v>
      </c>
      <c r="B659" s="43" t="str">
        <f>LEFT(GAAP02F[[#This Row],[Fund]],4)</f>
        <v>0834</v>
      </c>
      <c r="C659" s="58" t="s">
        <v>2511</v>
      </c>
      <c r="D659" s="58" t="s">
        <v>747</v>
      </c>
      <c r="E659" s="58" t="s">
        <v>681</v>
      </c>
      <c r="F659" s="58" t="s">
        <v>688</v>
      </c>
      <c r="G659" s="58" t="s">
        <v>681</v>
      </c>
      <c r="H659" s="58" t="s">
        <v>797</v>
      </c>
      <c r="I659" s="58" t="s">
        <v>683</v>
      </c>
      <c r="J659" s="58" t="s">
        <v>683</v>
      </c>
      <c r="K659" s="58" t="s">
        <v>691</v>
      </c>
      <c r="L659" s="58" t="s">
        <v>1113</v>
      </c>
      <c r="M659" s="58" t="s">
        <v>2098</v>
      </c>
      <c r="N659" s="58" t="s">
        <v>683</v>
      </c>
      <c r="O659" s="58" t="s">
        <v>678</v>
      </c>
      <c r="P659" s="58" t="s">
        <v>679</v>
      </c>
      <c r="Q659" s="58" t="s">
        <v>750</v>
      </c>
      <c r="R659" s="58" t="s">
        <v>698</v>
      </c>
      <c r="S659" s="58" t="s">
        <v>1115</v>
      </c>
      <c r="T659" s="58" t="s">
        <v>706</v>
      </c>
      <c r="U659" s="58" t="s">
        <v>629</v>
      </c>
      <c r="V659" s="58"/>
    </row>
    <row r="660" spans="1:22" x14ac:dyDescent="0.25">
      <c r="A660" s="43" t="s">
        <v>2512</v>
      </c>
      <c r="B660" s="43" t="str">
        <f>LEFT(GAAP02F[[#This Row],[Fund]],4)</f>
        <v>0835</v>
      </c>
      <c r="C660" s="58" t="s">
        <v>2513</v>
      </c>
      <c r="D660" s="58" t="s">
        <v>747</v>
      </c>
      <c r="E660" s="58" t="s">
        <v>992</v>
      </c>
      <c r="F660" s="58" t="s">
        <v>1384</v>
      </c>
      <c r="G660" s="58" t="s">
        <v>689</v>
      </c>
      <c r="H660" s="58" t="s">
        <v>688</v>
      </c>
      <c r="I660" s="58" t="s">
        <v>683</v>
      </c>
      <c r="J660" s="58" t="s">
        <v>683</v>
      </c>
      <c r="K660" s="58" t="s">
        <v>1386</v>
      </c>
      <c r="L660" s="58" t="s">
        <v>2514</v>
      </c>
      <c r="M660" s="58" t="s">
        <v>2113</v>
      </c>
      <c r="N660" s="58" t="s">
        <v>1918</v>
      </c>
      <c r="O660" s="58" t="s">
        <v>678</v>
      </c>
      <c r="P660" s="58" t="s">
        <v>145</v>
      </c>
      <c r="Q660" s="58"/>
      <c r="R660" s="58" t="s">
        <v>698</v>
      </c>
      <c r="S660" s="58" t="s">
        <v>828</v>
      </c>
      <c r="T660" s="58" t="s">
        <v>678</v>
      </c>
      <c r="U660" s="58" t="s">
        <v>629</v>
      </c>
      <c r="V660" s="58"/>
    </row>
    <row r="661" spans="1:22" x14ac:dyDescent="0.25">
      <c r="A661" s="43" t="s">
        <v>2515</v>
      </c>
      <c r="B661" s="43" t="str">
        <f>LEFT(GAAP02F[[#This Row],[Fund]],4)</f>
        <v>0838</v>
      </c>
      <c r="C661" s="58" t="s">
        <v>2516</v>
      </c>
      <c r="D661" s="58" t="s">
        <v>747</v>
      </c>
      <c r="E661" s="58" t="s">
        <v>681</v>
      </c>
      <c r="F661" s="58" t="s">
        <v>688</v>
      </c>
      <c r="G661" s="58" t="s">
        <v>689</v>
      </c>
      <c r="H661" s="58" t="s">
        <v>690</v>
      </c>
      <c r="I661" s="58" t="s">
        <v>683</v>
      </c>
      <c r="J661" s="58" t="s">
        <v>683</v>
      </c>
      <c r="K661" s="58" t="s">
        <v>691</v>
      </c>
      <c r="L661" s="58" t="s">
        <v>743</v>
      </c>
      <c r="M661" s="58" t="s">
        <v>749</v>
      </c>
      <c r="N661" s="58" t="s">
        <v>683</v>
      </c>
      <c r="O661" s="58" t="s">
        <v>678</v>
      </c>
      <c r="P661" s="58" t="s">
        <v>679</v>
      </c>
      <c r="Q661" s="58" t="s">
        <v>750</v>
      </c>
      <c r="R661" s="58" t="s">
        <v>629</v>
      </c>
      <c r="S661" s="58" t="s">
        <v>744</v>
      </c>
      <c r="T661" s="58" t="s">
        <v>678</v>
      </c>
      <c r="U661" s="58" t="s">
        <v>679</v>
      </c>
      <c r="V661" s="58"/>
    </row>
    <row r="662" spans="1:22" x14ac:dyDescent="0.25">
      <c r="A662" s="43" t="s">
        <v>2517</v>
      </c>
      <c r="B662" s="43" t="str">
        <f>LEFT(GAAP02F[[#This Row],[Fund]],4)</f>
        <v>0839</v>
      </c>
      <c r="C662" s="58" t="s">
        <v>2518</v>
      </c>
      <c r="D662" s="58" t="s">
        <v>747</v>
      </c>
      <c r="E662" s="58" t="s">
        <v>689</v>
      </c>
      <c r="F662" s="58" t="s">
        <v>850</v>
      </c>
      <c r="G662" s="58" t="s">
        <v>681</v>
      </c>
      <c r="H662" s="58" t="s">
        <v>1887</v>
      </c>
      <c r="I662" s="58" t="s">
        <v>683</v>
      </c>
      <c r="J662" s="58" t="s">
        <v>683</v>
      </c>
      <c r="K662" s="58" t="s">
        <v>851</v>
      </c>
      <c r="L662" s="58" t="s">
        <v>1888</v>
      </c>
      <c r="M662" s="58" t="s">
        <v>791</v>
      </c>
      <c r="N662" s="58" t="s">
        <v>792</v>
      </c>
      <c r="O662" s="58" t="s">
        <v>678</v>
      </c>
      <c r="P662" s="58" t="s">
        <v>145</v>
      </c>
      <c r="Q662" s="58" t="s">
        <v>750</v>
      </c>
      <c r="R662" s="58" t="s">
        <v>698</v>
      </c>
      <c r="S662" s="58" t="s">
        <v>837</v>
      </c>
      <c r="T662" s="58" t="s">
        <v>1052</v>
      </c>
      <c r="U662" s="58" t="s">
        <v>679</v>
      </c>
      <c r="V662" s="58"/>
    </row>
    <row r="663" spans="1:22" x14ac:dyDescent="0.25">
      <c r="A663" s="43" t="s">
        <v>2519</v>
      </c>
      <c r="B663" s="43" t="str">
        <f>LEFT(GAAP02F[[#This Row],[Fund]],4)</f>
        <v>0840</v>
      </c>
      <c r="C663" s="58" t="s">
        <v>2520</v>
      </c>
      <c r="D663" s="58" t="s">
        <v>747</v>
      </c>
      <c r="E663" s="58" t="s">
        <v>681</v>
      </c>
      <c r="F663" s="58" t="s">
        <v>688</v>
      </c>
      <c r="G663" s="58" t="s">
        <v>681</v>
      </c>
      <c r="H663" s="58" t="s">
        <v>831</v>
      </c>
      <c r="I663" s="58" t="s">
        <v>683</v>
      </c>
      <c r="J663" s="58" t="s">
        <v>683</v>
      </c>
      <c r="K663" s="58" t="s">
        <v>691</v>
      </c>
      <c r="L663" s="58" t="s">
        <v>832</v>
      </c>
      <c r="M663" s="58" t="s">
        <v>749</v>
      </c>
      <c r="N663" s="58" t="s">
        <v>683</v>
      </c>
      <c r="O663" s="58" t="s">
        <v>678</v>
      </c>
      <c r="P663" s="58" t="s">
        <v>679</v>
      </c>
      <c r="Q663" s="58" t="s">
        <v>750</v>
      </c>
      <c r="R663" s="58" t="s">
        <v>693</v>
      </c>
      <c r="S663" s="58" t="s">
        <v>765</v>
      </c>
      <c r="T663" s="58" t="s">
        <v>833</v>
      </c>
      <c r="U663" s="58" t="s">
        <v>679</v>
      </c>
      <c r="V663" s="58"/>
    </row>
    <row r="664" spans="1:22" x14ac:dyDescent="0.25">
      <c r="A664" s="43" t="s">
        <v>2521</v>
      </c>
      <c r="B664" s="43" t="str">
        <f>LEFT(GAAP02F[[#This Row],[Fund]],4)</f>
        <v>0842</v>
      </c>
      <c r="C664" s="58" t="s">
        <v>2522</v>
      </c>
      <c r="D664" s="58" t="s">
        <v>747</v>
      </c>
      <c r="E664" s="58" t="s">
        <v>681</v>
      </c>
      <c r="F664" s="58" t="s">
        <v>688</v>
      </c>
      <c r="G664" s="58" t="s">
        <v>681</v>
      </c>
      <c r="H664" s="58" t="s">
        <v>709</v>
      </c>
      <c r="I664" s="58" t="s">
        <v>683</v>
      </c>
      <c r="J664" s="58" t="s">
        <v>683</v>
      </c>
      <c r="K664" s="58" t="s">
        <v>691</v>
      </c>
      <c r="L664" s="58" t="s">
        <v>725</v>
      </c>
      <c r="M664" s="58" t="s">
        <v>749</v>
      </c>
      <c r="N664" s="58" t="s">
        <v>683</v>
      </c>
      <c r="O664" s="58" t="s">
        <v>678</v>
      </c>
      <c r="P664" s="58" t="s">
        <v>679</v>
      </c>
      <c r="Q664" s="58" t="s">
        <v>750</v>
      </c>
      <c r="R664" s="58" t="s">
        <v>693</v>
      </c>
      <c r="S664" s="58" t="s">
        <v>726</v>
      </c>
      <c r="T664" s="58" t="s">
        <v>739</v>
      </c>
      <c r="U664" s="58" t="s">
        <v>679</v>
      </c>
      <c r="V664" s="58"/>
    </row>
    <row r="665" spans="1:22" x14ac:dyDescent="0.25">
      <c r="A665" s="43" t="s">
        <v>2523</v>
      </c>
      <c r="B665" s="43" t="str">
        <f>LEFT(GAAP02F[[#This Row],[Fund]],4)</f>
        <v>0843</v>
      </c>
      <c r="C665" s="58" t="s">
        <v>2524</v>
      </c>
      <c r="D665" s="58" t="s">
        <v>747</v>
      </c>
      <c r="E665" s="58" t="s">
        <v>681</v>
      </c>
      <c r="F665" s="58" t="s">
        <v>688</v>
      </c>
      <c r="G665" s="58" t="s">
        <v>689</v>
      </c>
      <c r="H665" s="58" t="s">
        <v>965</v>
      </c>
      <c r="I665" s="58" t="s">
        <v>683</v>
      </c>
      <c r="J665" s="58" t="s">
        <v>683</v>
      </c>
      <c r="K665" s="58" t="s">
        <v>691</v>
      </c>
      <c r="L665" s="58" t="s">
        <v>966</v>
      </c>
      <c r="M665" s="58" t="s">
        <v>749</v>
      </c>
      <c r="N665" s="58" t="s">
        <v>683</v>
      </c>
      <c r="O665" s="58" t="s">
        <v>678</v>
      </c>
      <c r="P665" s="58" t="s">
        <v>679</v>
      </c>
      <c r="Q665" s="58" t="s">
        <v>750</v>
      </c>
      <c r="R665" s="58" t="s">
        <v>698</v>
      </c>
      <c r="S665" s="58" t="s">
        <v>2525</v>
      </c>
      <c r="T665" s="58" t="s">
        <v>699</v>
      </c>
      <c r="U665" s="58" t="s">
        <v>700</v>
      </c>
      <c r="V665" s="58"/>
    </row>
    <row r="666" spans="1:22" x14ac:dyDescent="0.25">
      <c r="A666" s="43" t="s">
        <v>2526</v>
      </c>
      <c r="B666" s="43" t="str">
        <f>LEFT(GAAP02F[[#This Row],[Fund]],4)</f>
        <v>0845</v>
      </c>
      <c r="C666" s="58" t="s">
        <v>2527</v>
      </c>
      <c r="D666" s="58" t="s">
        <v>747</v>
      </c>
      <c r="E666" s="58" t="s">
        <v>681</v>
      </c>
      <c r="F666" s="58" t="s">
        <v>688</v>
      </c>
      <c r="G666" s="58" t="s">
        <v>681</v>
      </c>
      <c r="H666" s="58" t="s">
        <v>709</v>
      </c>
      <c r="I666" s="58" t="s">
        <v>683</v>
      </c>
      <c r="J666" s="58" t="s">
        <v>683</v>
      </c>
      <c r="K666" s="58" t="s">
        <v>691</v>
      </c>
      <c r="L666" s="58" t="s">
        <v>725</v>
      </c>
      <c r="M666" s="58" t="s">
        <v>749</v>
      </c>
      <c r="N666" s="58" t="s">
        <v>683</v>
      </c>
      <c r="O666" s="58" t="s">
        <v>678</v>
      </c>
      <c r="P666" s="58" t="s">
        <v>679</v>
      </c>
      <c r="Q666" s="58" t="s">
        <v>750</v>
      </c>
      <c r="R666" s="58" t="s">
        <v>698</v>
      </c>
      <c r="S666" s="58" t="s">
        <v>726</v>
      </c>
      <c r="T666" s="58" t="s">
        <v>678</v>
      </c>
      <c r="U666" s="58" t="s">
        <v>679</v>
      </c>
      <c r="V666" s="58"/>
    </row>
    <row r="667" spans="1:22" x14ac:dyDescent="0.25">
      <c r="A667" s="43" t="s">
        <v>2528</v>
      </c>
      <c r="B667" s="43" t="str">
        <f>LEFT(GAAP02F[[#This Row],[Fund]],4)</f>
        <v>0846</v>
      </c>
      <c r="C667" s="58" t="s">
        <v>2529</v>
      </c>
      <c r="D667" s="58" t="s">
        <v>747</v>
      </c>
      <c r="E667" s="58" t="s">
        <v>681</v>
      </c>
      <c r="F667" s="58" t="s">
        <v>688</v>
      </c>
      <c r="G667" s="58" t="s">
        <v>689</v>
      </c>
      <c r="H667" s="58" t="s">
        <v>690</v>
      </c>
      <c r="I667" s="58" t="s">
        <v>683</v>
      </c>
      <c r="J667" s="58" t="s">
        <v>683</v>
      </c>
      <c r="K667" s="58" t="s">
        <v>691</v>
      </c>
      <c r="L667" s="58" t="s">
        <v>2530</v>
      </c>
      <c r="M667" s="58" t="s">
        <v>749</v>
      </c>
      <c r="N667" s="58" t="s">
        <v>683</v>
      </c>
      <c r="O667" s="58" t="s">
        <v>678</v>
      </c>
      <c r="P667" s="58" t="s">
        <v>679</v>
      </c>
      <c r="Q667" s="58" t="s">
        <v>750</v>
      </c>
      <c r="R667" s="58" t="s">
        <v>693</v>
      </c>
      <c r="S667" s="58" t="s">
        <v>694</v>
      </c>
      <c r="T667" s="58" t="s">
        <v>773</v>
      </c>
      <c r="U667" s="58" t="s">
        <v>679</v>
      </c>
      <c r="V667" s="58"/>
    </row>
    <row r="668" spans="1:22" x14ac:dyDescent="0.25">
      <c r="A668" s="43" t="s">
        <v>2531</v>
      </c>
      <c r="B668" s="43" t="str">
        <f>LEFT(GAAP02F[[#This Row],[Fund]],4)</f>
        <v>0847</v>
      </c>
      <c r="C668" s="58" t="s">
        <v>2532</v>
      </c>
      <c r="D668" s="58" t="s">
        <v>113</v>
      </c>
      <c r="E668" s="58" t="s">
        <v>681</v>
      </c>
      <c r="F668" s="58" t="s">
        <v>688</v>
      </c>
      <c r="G668" s="58" t="s">
        <v>689</v>
      </c>
      <c r="H668" s="58" t="s">
        <v>690</v>
      </c>
      <c r="I668" s="58" t="s">
        <v>683</v>
      </c>
      <c r="J668" s="58" t="s">
        <v>683</v>
      </c>
      <c r="K668" s="58" t="s">
        <v>819</v>
      </c>
      <c r="L668" s="58" t="s">
        <v>743</v>
      </c>
      <c r="M668" s="58" t="s">
        <v>683</v>
      </c>
      <c r="N668" s="58" t="s">
        <v>683</v>
      </c>
      <c r="O668" s="58" t="s">
        <v>678</v>
      </c>
      <c r="P668" s="58" t="s">
        <v>679</v>
      </c>
      <c r="Q668" s="58" t="s">
        <v>679</v>
      </c>
      <c r="R668" s="58" t="s">
        <v>698</v>
      </c>
      <c r="S668" s="58" t="s">
        <v>2122</v>
      </c>
      <c r="T668" s="58" t="s">
        <v>731</v>
      </c>
      <c r="U668" s="58" t="s">
        <v>700</v>
      </c>
      <c r="V668" s="58"/>
    </row>
    <row r="669" spans="1:22" x14ac:dyDescent="0.25">
      <c r="A669" s="43" t="s">
        <v>2533</v>
      </c>
      <c r="B669" s="43" t="str">
        <f>LEFT(GAAP02F[[#This Row],[Fund]],4)</f>
        <v>0848</v>
      </c>
      <c r="C669" s="58" t="s">
        <v>2534</v>
      </c>
      <c r="D669" s="58" t="s">
        <v>747</v>
      </c>
      <c r="E669" s="58" t="s">
        <v>992</v>
      </c>
      <c r="F669" s="58" t="s">
        <v>993</v>
      </c>
      <c r="G669" s="58" t="s">
        <v>689</v>
      </c>
      <c r="H669" s="58" t="s">
        <v>682</v>
      </c>
      <c r="I669" s="58" t="s">
        <v>683</v>
      </c>
      <c r="J669" s="58" t="s">
        <v>683</v>
      </c>
      <c r="K669" s="58" t="s">
        <v>994</v>
      </c>
      <c r="L669" s="58" t="s">
        <v>994</v>
      </c>
      <c r="M669" s="58" t="s">
        <v>683</v>
      </c>
      <c r="N669" s="58" t="s">
        <v>683</v>
      </c>
      <c r="O669" s="58" t="s">
        <v>678</v>
      </c>
      <c r="P669" s="58" t="s">
        <v>679</v>
      </c>
      <c r="Q669" s="58" t="s">
        <v>679</v>
      </c>
      <c r="R669" s="58" t="s">
        <v>629</v>
      </c>
      <c r="S669" s="58" t="s">
        <v>1981</v>
      </c>
      <c r="T669" s="58" t="s">
        <v>678</v>
      </c>
      <c r="U669" s="58" t="s">
        <v>679</v>
      </c>
      <c r="V669" s="58"/>
    </row>
    <row r="670" spans="1:22" x14ac:dyDescent="0.25">
      <c r="A670" s="43" t="s">
        <v>2535</v>
      </c>
      <c r="B670" s="43" t="str">
        <f>LEFT(GAAP02F[[#This Row],[Fund]],4)</f>
        <v>0849</v>
      </c>
      <c r="C670" s="58" t="s">
        <v>2536</v>
      </c>
      <c r="D670" s="58" t="s">
        <v>747</v>
      </c>
      <c r="E670" s="58" t="s">
        <v>992</v>
      </c>
      <c r="F670" s="58" t="s">
        <v>993</v>
      </c>
      <c r="G670" s="58" t="s">
        <v>689</v>
      </c>
      <c r="H670" s="58" t="s">
        <v>682</v>
      </c>
      <c r="I670" s="58" t="s">
        <v>683</v>
      </c>
      <c r="J670" s="58" t="s">
        <v>683</v>
      </c>
      <c r="K670" s="58" t="s">
        <v>994</v>
      </c>
      <c r="L670" s="58" t="s">
        <v>994</v>
      </c>
      <c r="M670" s="58" t="s">
        <v>683</v>
      </c>
      <c r="N670" s="58" t="s">
        <v>683</v>
      </c>
      <c r="O670" s="58" t="s">
        <v>678</v>
      </c>
      <c r="P670" s="58" t="s">
        <v>145</v>
      </c>
      <c r="Q670" s="58" t="s">
        <v>679</v>
      </c>
      <c r="R670" s="58" t="s">
        <v>698</v>
      </c>
      <c r="S670" s="58" t="s">
        <v>2537</v>
      </c>
      <c r="T670" s="58" t="s">
        <v>678</v>
      </c>
      <c r="U670" s="58" t="s">
        <v>700</v>
      </c>
      <c r="V670" s="58"/>
    </row>
    <row r="671" spans="1:22" x14ac:dyDescent="0.25">
      <c r="A671" s="43" t="s">
        <v>2538</v>
      </c>
      <c r="B671" s="43" t="str">
        <f>LEFT(GAAP02F[[#This Row],[Fund]],4)</f>
        <v>0850</v>
      </c>
      <c r="C671" s="58" t="s">
        <v>2539</v>
      </c>
      <c r="D671" s="58" t="s">
        <v>747</v>
      </c>
      <c r="E671" s="58" t="s">
        <v>681</v>
      </c>
      <c r="F671" s="58" t="s">
        <v>688</v>
      </c>
      <c r="G671" s="58" t="s">
        <v>681</v>
      </c>
      <c r="H671" s="58" t="s">
        <v>709</v>
      </c>
      <c r="I671" s="58" t="s">
        <v>683</v>
      </c>
      <c r="J671" s="58" t="s">
        <v>683</v>
      </c>
      <c r="K671" s="58" t="s">
        <v>691</v>
      </c>
      <c r="L671" s="58" t="s">
        <v>725</v>
      </c>
      <c r="M671" s="58" t="s">
        <v>749</v>
      </c>
      <c r="N671" s="58" t="s">
        <v>683</v>
      </c>
      <c r="O671" s="58" t="s">
        <v>678</v>
      </c>
      <c r="P671" s="58" t="s">
        <v>679</v>
      </c>
      <c r="Q671" s="58" t="s">
        <v>750</v>
      </c>
      <c r="R671" s="58" t="s">
        <v>698</v>
      </c>
      <c r="S671" s="58" t="s">
        <v>726</v>
      </c>
      <c r="T671" s="58" t="s">
        <v>712</v>
      </c>
      <c r="U671" s="58" t="s">
        <v>679</v>
      </c>
      <c r="V671" s="58"/>
    </row>
    <row r="672" spans="1:22" x14ac:dyDescent="0.25">
      <c r="A672" s="43" t="s">
        <v>2540</v>
      </c>
      <c r="B672" s="43" t="str">
        <f>LEFT(GAAP02F[[#This Row],[Fund]],4)</f>
        <v>0853</v>
      </c>
      <c r="C672" s="58" t="s">
        <v>2541</v>
      </c>
      <c r="D672" s="58" t="s">
        <v>747</v>
      </c>
      <c r="E672" s="58" t="s">
        <v>681</v>
      </c>
      <c r="F672" s="58" t="s">
        <v>688</v>
      </c>
      <c r="G672" s="58" t="s">
        <v>681</v>
      </c>
      <c r="H672" s="58" t="s">
        <v>682</v>
      </c>
      <c r="I672" s="58" t="s">
        <v>683</v>
      </c>
      <c r="J672" s="58" t="s">
        <v>683</v>
      </c>
      <c r="K672" s="58" t="s">
        <v>691</v>
      </c>
      <c r="L672" s="58" t="s">
        <v>1690</v>
      </c>
      <c r="M672" s="58" t="s">
        <v>2026</v>
      </c>
      <c r="N672" s="58" t="s">
        <v>683</v>
      </c>
      <c r="O672" s="58" t="s">
        <v>678</v>
      </c>
      <c r="P672" s="58" t="s">
        <v>679</v>
      </c>
      <c r="Q672" s="58" t="s">
        <v>750</v>
      </c>
      <c r="R672" s="58" t="s">
        <v>698</v>
      </c>
      <c r="S672" s="58" t="s">
        <v>711</v>
      </c>
      <c r="T672" s="58" t="s">
        <v>712</v>
      </c>
      <c r="U672" s="58" t="s">
        <v>679</v>
      </c>
      <c r="V672" s="58"/>
    </row>
    <row r="673" spans="1:22" x14ac:dyDescent="0.25">
      <c r="A673" s="43" t="s">
        <v>2542</v>
      </c>
      <c r="B673" s="43" t="str">
        <f>LEFT(GAAP02F[[#This Row],[Fund]],4)</f>
        <v>0854</v>
      </c>
      <c r="C673" s="58" t="s">
        <v>2543</v>
      </c>
      <c r="D673" s="58" t="s">
        <v>747</v>
      </c>
      <c r="E673" s="58" t="s">
        <v>681</v>
      </c>
      <c r="F673" s="58" t="s">
        <v>688</v>
      </c>
      <c r="G673" s="58" t="s">
        <v>681</v>
      </c>
      <c r="H673" s="58" t="s">
        <v>682</v>
      </c>
      <c r="I673" s="58" t="s">
        <v>683</v>
      </c>
      <c r="J673" s="58" t="s">
        <v>683</v>
      </c>
      <c r="K673" s="58" t="s">
        <v>691</v>
      </c>
      <c r="L673" s="58" t="s">
        <v>1690</v>
      </c>
      <c r="M673" s="58" t="s">
        <v>2026</v>
      </c>
      <c r="N673" s="58" t="s">
        <v>683</v>
      </c>
      <c r="O673" s="58" t="s">
        <v>678</v>
      </c>
      <c r="P673" s="58" t="s">
        <v>679</v>
      </c>
      <c r="Q673" s="58" t="s">
        <v>750</v>
      </c>
      <c r="R673" s="58" t="s">
        <v>698</v>
      </c>
      <c r="S673" s="58" t="s">
        <v>1042</v>
      </c>
      <c r="T673" s="58" t="s">
        <v>712</v>
      </c>
      <c r="U673" s="58" t="s">
        <v>679</v>
      </c>
      <c r="V673" s="58"/>
    </row>
    <row r="674" spans="1:22" x14ac:dyDescent="0.25">
      <c r="A674" s="43" t="s">
        <v>2544</v>
      </c>
      <c r="B674" s="43" t="str">
        <f>LEFT(GAAP02F[[#This Row],[Fund]],4)</f>
        <v>0858</v>
      </c>
      <c r="C674" s="58" t="s">
        <v>2545</v>
      </c>
      <c r="D674" s="58" t="s">
        <v>747</v>
      </c>
      <c r="E674" s="58" t="s">
        <v>681</v>
      </c>
      <c r="F674" s="58" t="s">
        <v>688</v>
      </c>
      <c r="G674" s="58" t="s">
        <v>681</v>
      </c>
      <c r="H674" s="58" t="s">
        <v>682</v>
      </c>
      <c r="I674" s="58" t="s">
        <v>683</v>
      </c>
      <c r="J674" s="58" t="s">
        <v>683</v>
      </c>
      <c r="K674" s="58" t="s">
        <v>691</v>
      </c>
      <c r="L674" s="58" t="s">
        <v>1690</v>
      </c>
      <c r="M674" s="58" t="s">
        <v>2098</v>
      </c>
      <c r="N674" s="58" t="s">
        <v>576</v>
      </c>
      <c r="O674" s="58" t="s">
        <v>678</v>
      </c>
      <c r="P674" s="58" t="s">
        <v>679</v>
      </c>
      <c r="Q674" s="58" t="s">
        <v>750</v>
      </c>
      <c r="R674" s="58" t="s">
        <v>698</v>
      </c>
      <c r="S674" s="58" t="s">
        <v>1030</v>
      </c>
      <c r="T674" s="58" t="s">
        <v>712</v>
      </c>
      <c r="U674" s="58" t="s">
        <v>679</v>
      </c>
      <c r="V674" s="58"/>
    </row>
    <row r="675" spans="1:22" x14ac:dyDescent="0.25">
      <c r="A675" s="43" t="s">
        <v>2546</v>
      </c>
      <c r="B675" s="43" t="str">
        <f>LEFT(GAAP02F[[#This Row],[Fund]],4)</f>
        <v>0861</v>
      </c>
      <c r="C675" s="58" t="s">
        <v>2547</v>
      </c>
      <c r="D675" s="58" t="s">
        <v>747</v>
      </c>
      <c r="E675" s="58" t="s">
        <v>681</v>
      </c>
      <c r="F675" s="58" t="s">
        <v>797</v>
      </c>
      <c r="G675" s="58" t="s">
        <v>681</v>
      </c>
      <c r="H675" s="58" t="s">
        <v>683</v>
      </c>
      <c r="I675" s="58" t="s">
        <v>688</v>
      </c>
      <c r="J675" s="58" t="s">
        <v>682</v>
      </c>
      <c r="K675" s="58" t="s">
        <v>798</v>
      </c>
      <c r="L675" s="58" t="s">
        <v>1690</v>
      </c>
      <c r="M675" s="58" t="s">
        <v>683</v>
      </c>
      <c r="N675" s="58" t="s">
        <v>683</v>
      </c>
      <c r="O675" s="58" t="s">
        <v>1581</v>
      </c>
      <c r="P675" s="58"/>
      <c r="Q675" s="58"/>
      <c r="R675" s="58" t="s">
        <v>698</v>
      </c>
      <c r="S675" s="58" t="s">
        <v>800</v>
      </c>
      <c r="T675" s="58" t="s">
        <v>706</v>
      </c>
      <c r="U675" s="58" t="s">
        <v>679</v>
      </c>
      <c r="V675" s="58"/>
    </row>
    <row r="676" spans="1:22" x14ac:dyDescent="0.25">
      <c r="A676" s="43" t="s">
        <v>2548</v>
      </c>
      <c r="B676" s="43" t="str">
        <f>LEFT(GAAP02F[[#This Row],[Fund]],4)</f>
        <v>0862</v>
      </c>
      <c r="C676" s="58" t="s">
        <v>2549</v>
      </c>
      <c r="D676" s="58" t="s">
        <v>747</v>
      </c>
      <c r="E676" s="58" t="s">
        <v>681</v>
      </c>
      <c r="F676" s="58" t="s">
        <v>688</v>
      </c>
      <c r="G676" s="58" t="s">
        <v>689</v>
      </c>
      <c r="H676" s="58" t="s">
        <v>690</v>
      </c>
      <c r="I676" s="58" t="s">
        <v>683</v>
      </c>
      <c r="J676" s="58" t="s">
        <v>683</v>
      </c>
      <c r="K676" s="58" t="s">
        <v>691</v>
      </c>
      <c r="L676" s="58" t="s">
        <v>743</v>
      </c>
      <c r="M676" s="58" t="s">
        <v>749</v>
      </c>
      <c r="N676" s="58" t="s">
        <v>683</v>
      </c>
      <c r="O676" s="58" t="s">
        <v>678</v>
      </c>
      <c r="P676" s="58" t="s">
        <v>145</v>
      </c>
      <c r="Q676" s="58" t="s">
        <v>750</v>
      </c>
      <c r="R676" s="58"/>
      <c r="S676" s="58" t="s">
        <v>744</v>
      </c>
      <c r="T676" s="58" t="s">
        <v>678</v>
      </c>
      <c r="U676" s="58" t="s">
        <v>679</v>
      </c>
      <c r="V676" s="58"/>
    </row>
    <row r="677" spans="1:22" x14ac:dyDescent="0.25">
      <c r="A677" s="43" t="s">
        <v>2550</v>
      </c>
      <c r="B677" s="43" t="str">
        <f>LEFT(GAAP02F[[#This Row],[Fund]],4)</f>
        <v>0863</v>
      </c>
      <c r="C677" s="58" t="s">
        <v>2551</v>
      </c>
      <c r="D677" s="58" t="s">
        <v>747</v>
      </c>
      <c r="E677" s="58" t="s">
        <v>681</v>
      </c>
      <c r="F677" s="58" t="s">
        <v>688</v>
      </c>
      <c r="G677" s="58" t="s">
        <v>681</v>
      </c>
      <c r="H677" s="58" t="s">
        <v>682</v>
      </c>
      <c r="I677" s="58" t="s">
        <v>683</v>
      </c>
      <c r="J677" s="58" t="s">
        <v>683</v>
      </c>
      <c r="K677" s="58" t="s">
        <v>691</v>
      </c>
      <c r="L677" s="58" t="s">
        <v>1690</v>
      </c>
      <c r="M677" s="58" t="s">
        <v>749</v>
      </c>
      <c r="N677" s="58" t="s">
        <v>683</v>
      </c>
      <c r="O677" s="58" t="s">
        <v>678</v>
      </c>
      <c r="P677" s="58" t="s">
        <v>679</v>
      </c>
      <c r="Q677" s="58" t="s">
        <v>750</v>
      </c>
      <c r="R677" s="58" t="s">
        <v>698</v>
      </c>
      <c r="S677" s="58" t="s">
        <v>1042</v>
      </c>
      <c r="T677" s="58" t="s">
        <v>1052</v>
      </c>
      <c r="U677" s="58" t="s">
        <v>679</v>
      </c>
      <c r="V677" s="58"/>
    </row>
    <row r="678" spans="1:22" x14ac:dyDescent="0.25">
      <c r="A678" s="43" t="s">
        <v>2552</v>
      </c>
      <c r="B678" s="43" t="str">
        <f>LEFT(GAAP02F[[#This Row],[Fund]],4)</f>
        <v>0864</v>
      </c>
      <c r="C678" s="58" t="s">
        <v>2553</v>
      </c>
      <c r="D678" s="58" t="s">
        <v>747</v>
      </c>
      <c r="E678" s="58" t="s">
        <v>681</v>
      </c>
      <c r="F678" s="58" t="s">
        <v>688</v>
      </c>
      <c r="G678" s="58" t="s">
        <v>681</v>
      </c>
      <c r="H678" s="58" t="s">
        <v>709</v>
      </c>
      <c r="I678" s="58" t="s">
        <v>683</v>
      </c>
      <c r="J678" s="58" t="s">
        <v>683</v>
      </c>
      <c r="K678" s="58" t="s">
        <v>691</v>
      </c>
      <c r="L678" s="58" t="s">
        <v>725</v>
      </c>
      <c r="M678" s="58" t="s">
        <v>749</v>
      </c>
      <c r="N678" s="58" t="s">
        <v>683</v>
      </c>
      <c r="O678" s="58" t="s">
        <v>678</v>
      </c>
      <c r="P678" s="58" t="s">
        <v>679</v>
      </c>
      <c r="Q678" s="58" t="s">
        <v>750</v>
      </c>
      <c r="R678" s="58" t="s">
        <v>698</v>
      </c>
      <c r="S678" s="58" t="s">
        <v>726</v>
      </c>
      <c r="T678" s="58" t="s">
        <v>712</v>
      </c>
      <c r="U678" s="58" t="s">
        <v>679</v>
      </c>
      <c r="V678" s="58"/>
    </row>
    <row r="679" spans="1:22" x14ac:dyDescent="0.25">
      <c r="A679" s="43" t="s">
        <v>2554</v>
      </c>
      <c r="B679" s="43" t="str">
        <f>LEFT(GAAP02F[[#This Row],[Fund]],4)</f>
        <v>0865</v>
      </c>
      <c r="C679" s="58" t="s">
        <v>2555</v>
      </c>
      <c r="D679" s="58" t="s">
        <v>747</v>
      </c>
      <c r="E679" s="58" t="s">
        <v>681</v>
      </c>
      <c r="F679" s="58" t="s">
        <v>688</v>
      </c>
      <c r="G679" s="58" t="s">
        <v>681</v>
      </c>
      <c r="H679" s="58" t="s">
        <v>797</v>
      </c>
      <c r="I679" s="58" t="s">
        <v>683</v>
      </c>
      <c r="J679" s="58" t="s">
        <v>683</v>
      </c>
      <c r="K679" s="58" t="s">
        <v>691</v>
      </c>
      <c r="L679" s="58" t="s">
        <v>1113</v>
      </c>
      <c r="M679" s="58" t="s">
        <v>749</v>
      </c>
      <c r="N679" s="58" t="s">
        <v>574</v>
      </c>
      <c r="O679" s="58" t="s">
        <v>678</v>
      </c>
      <c r="P679" s="58" t="s">
        <v>679</v>
      </c>
      <c r="Q679" s="58" t="s">
        <v>750</v>
      </c>
      <c r="R679" s="58" t="s">
        <v>698</v>
      </c>
      <c r="S679" s="58" t="s">
        <v>2556</v>
      </c>
      <c r="T679" s="58" t="s">
        <v>706</v>
      </c>
      <c r="U679" s="58" t="s">
        <v>679</v>
      </c>
      <c r="V679" s="58"/>
    </row>
    <row r="680" spans="1:22" x14ac:dyDescent="0.25">
      <c r="A680" s="43" t="s">
        <v>2557</v>
      </c>
      <c r="B680" s="43" t="str">
        <f>LEFT(GAAP02F[[#This Row],[Fund]],4)</f>
        <v>0867</v>
      </c>
      <c r="C680" s="58" t="s">
        <v>2558</v>
      </c>
      <c r="D680" s="58" t="s">
        <v>747</v>
      </c>
      <c r="E680" s="58" t="s">
        <v>681</v>
      </c>
      <c r="F680" s="58" t="s">
        <v>688</v>
      </c>
      <c r="G680" s="58" t="s">
        <v>681</v>
      </c>
      <c r="H680" s="58" t="s">
        <v>709</v>
      </c>
      <c r="I680" s="58" t="s">
        <v>683</v>
      </c>
      <c r="J680" s="58" t="s">
        <v>683</v>
      </c>
      <c r="K680" s="58" t="s">
        <v>691</v>
      </c>
      <c r="L680" s="58" t="s">
        <v>725</v>
      </c>
      <c r="M680" s="58" t="s">
        <v>749</v>
      </c>
      <c r="N680" s="58" t="s">
        <v>683</v>
      </c>
      <c r="O680" s="58" t="s">
        <v>678</v>
      </c>
      <c r="P680" s="58" t="s">
        <v>679</v>
      </c>
      <c r="Q680" s="58" t="s">
        <v>750</v>
      </c>
      <c r="R680" s="58" t="s">
        <v>698</v>
      </c>
      <c r="S680" s="58" t="s">
        <v>726</v>
      </c>
      <c r="T680" s="58" t="s">
        <v>712</v>
      </c>
      <c r="U680" s="58" t="s">
        <v>679</v>
      </c>
      <c r="V680" s="58"/>
    </row>
    <row r="681" spans="1:22" x14ac:dyDescent="0.25">
      <c r="A681" s="43" t="s">
        <v>2559</v>
      </c>
      <c r="B681" s="43" t="str">
        <f>LEFT(GAAP02F[[#This Row],[Fund]],4)</f>
        <v>0869</v>
      </c>
      <c r="C681" s="58" t="s">
        <v>2560</v>
      </c>
      <c r="D681" s="58" t="s">
        <v>747</v>
      </c>
      <c r="E681" s="58" t="s">
        <v>681</v>
      </c>
      <c r="F681" s="58" t="s">
        <v>688</v>
      </c>
      <c r="G681" s="58" t="s">
        <v>681</v>
      </c>
      <c r="H681" s="58" t="s">
        <v>682</v>
      </c>
      <c r="I681" s="58" t="s">
        <v>683</v>
      </c>
      <c r="J681" s="58" t="s">
        <v>683</v>
      </c>
      <c r="K681" s="58" t="s">
        <v>691</v>
      </c>
      <c r="L681" s="58" t="s">
        <v>1690</v>
      </c>
      <c r="M681" s="58" t="s">
        <v>749</v>
      </c>
      <c r="N681" s="58" t="s">
        <v>683</v>
      </c>
      <c r="O681" s="58" t="s">
        <v>678</v>
      </c>
      <c r="P681" s="58" t="s">
        <v>679</v>
      </c>
      <c r="Q681" s="58" t="s">
        <v>750</v>
      </c>
      <c r="R681" s="58" t="s">
        <v>698</v>
      </c>
      <c r="S681" s="58" t="s">
        <v>765</v>
      </c>
      <c r="T681" s="58" t="s">
        <v>706</v>
      </c>
      <c r="U681" s="58" t="s">
        <v>679</v>
      </c>
      <c r="V681" s="58"/>
    </row>
    <row r="682" spans="1:22" x14ac:dyDescent="0.25">
      <c r="A682" s="43" t="s">
        <v>2561</v>
      </c>
      <c r="B682" s="43" t="str">
        <f>LEFT(GAAP02F[[#This Row],[Fund]],4)</f>
        <v>0870</v>
      </c>
      <c r="C682" s="58" t="s">
        <v>2562</v>
      </c>
      <c r="D682" s="58" t="s">
        <v>747</v>
      </c>
      <c r="E682" s="58" t="s">
        <v>681</v>
      </c>
      <c r="F682" s="58" t="s">
        <v>682</v>
      </c>
      <c r="G682" s="58" t="s">
        <v>681</v>
      </c>
      <c r="H682" s="58" t="s">
        <v>682</v>
      </c>
      <c r="I682" s="58" t="s">
        <v>683</v>
      </c>
      <c r="J682" s="58" t="s">
        <v>683</v>
      </c>
      <c r="K682" s="58" t="s">
        <v>15</v>
      </c>
      <c r="L682" s="58" t="s">
        <v>15</v>
      </c>
      <c r="M682" s="58" t="s">
        <v>749</v>
      </c>
      <c r="N682" s="58" t="s">
        <v>683</v>
      </c>
      <c r="O682" s="58" t="s">
        <v>678</v>
      </c>
      <c r="P682" s="58" t="s">
        <v>679</v>
      </c>
      <c r="Q682" s="58" t="s">
        <v>750</v>
      </c>
      <c r="R682" s="58" t="s">
        <v>698</v>
      </c>
      <c r="S682" s="58" t="s">
        <v>1071</v>
      </c>
      <c r="T682" s="58" t="s">
        <v>706</v>
      </c>
      <c r="U682" s="58" t="s">
        <v>679</v>
      </c>
      <c r="V682" s="58"/>
    </row>
    <row r="683" spans="1:22" x14ac:dyDescent="0.25">
      <c r="A683" s="43" t="s">
        <v>2563</v>
      </c>
      <c r="B683" s="43" t="str">
        <f>LEFT(GAAP02F[[#This Row],[Fund]],4)</f>
        <v>0871</v>
      </c>
      <c r="C683" s="58" t="s">
        <v>2564</v>
      </c>
      <c r="D683" s="58" t="s">
        <v>747</v>
      </c>
      <c r="E683" s="58" t="s">
        <v>689</v>
      </c>
      <c r="F683" s="58" t="s">
        <v>850</v>
      </c>
      <c r="G683" s="58" t="s">
        <v>681</v>
      </c>
      <c r="H683" s="58" t="s">
        <v>1595</v>
      </c>
      <c r="I683" s="58" t="s">
        <v>683</v>
      </c>
      <c r="J683" s="58" t="s">
        <v>683</v>
      </c>
      <c r="K683" s="58" t="s">
        <v>851</v>
      </c>
      <c r="L683" s="58" t="s">
        <v>2061</v>
      </c>
      <c r="M683" s="58" t="s">
        <v>2062</v>
      </c>
      <c r="N683" s="58" t="s">
        <v>1918</v>
      </c>
      <c r="O683" s="58" t="s">
        <v>678</v>
      </c>
      <c r="P683" s="58" t="s">
        <v>679</v>
      </c>
      <c r="Q683" s="58" t="s">
        <v>750</v>
      </c>
      <c r="R683" s="58" t="s">
        <v>698</v>
      </c>
      <c r="S683" s="58" t="s">
        <v>1128</v>
      </c>
      <c r="T683" s="58" t="s">
        <v>2064</v>
      </c>
      <c r="U683" s="58" t="s">
        <v>700</v>
      </c>
      <c r="V683" s="58"/>
    </row>
    <row r="684" spans="1:22" x14ac:dyDescent="0.25">
      <c r="A684" s="43" t="s">
        <v>2565</v>
      </c>
      <c r="B684" s="43" t="str">
        <f>LEFT(GAAP02F[[#This Row],[Fund]],4)</f>
        <v>0872</v>
      </c>
      <c r="C684" s="58" t="s">
        <v>2566</v>
      </c>
      <c r="D684" s="58" t="s">
        <v>747</v>
      </c>
      <c r="E684" s="58" t="s">
        <v>681</v>
      </c>
      <c r="F684" s="58" t="s">
        <v>688</v>
      </c>
      <c r="G684" s="58" t="s">
        <v>681</v>
      </c>
      <c r="H684" s="58" t="s">
        <v>797</v>
      </c>
      <c r="I684" s="58" t="s">
        <v>683</v>
      </c>
      <c r="J684" s="58" t="s">
        <v>683</v>
      </c>
      <c r="K684" s="58" t="s">
        <v>691</v>
      </c>
      <c r="L684" s="58" t="s">
        <v>1113</v>
      </c>
      <c r="M684" s="58" t="s">
        <v>749</v>
      </c>
      <c r="N684" s="58" t="s">
        <v>574</v>
      </c>
      <c r="O684" s="58" t="s">
        <v>678</v>
      </c>
      <c r="P684" s="58" t="s">
        <v>679</v>
      </c>
      <c r="Q684" s="58" t="s">
        <v>750</v>
      </c>
      <c r="R684" s="58" t="s">
        <v>698</v>
      </c>
      <c r="S684" s="58" t="s">
        <v>1019</v>
      </c>
      <c r="T684" s="58" t="s">
        <v>706</v>
      </c>
      <c r="U684" s="58" t="s">
        <v>629</v>
      </c>
      <c r="V684" s="58"/>
    </row>
    <row r="685" spans="1:22" x14ac:dyDescent="0.25">
      <c r="A685" s="43" t="s">
        <v>2567</v>
      </c>
      <c r="B685" s="43" t="str">
        <f>LEFT(GAAP02F[[#This Row],[Fund]],4)</f>
        <v>0873</v>
      </c>
      <c r="C685" s="58" t="s">
        <v>2568</v>
      </c>
      <c r="D685" s="58" t="s">
        <v>747</v>
      </c>
      <c r="E685" s="58" t="s">
        <v>992</v>
      </c>
      <c r="F685" s="58" t="s">
        <v>993</v>
      </c>
      <c r="G685" s="58" t="s">
        <v>689</v>
      </c>
      <c r="H685" s="58" t="s">
        <v>682</v>
      </c>
      <c r="I685" s="58" t="s">
        <v>683</v>
      </c>
      <c r="J685" s="58" t="s">
        <v>683</v>
      </c>
      <c r="K685" s="58" t="s">
        <v>994</v>
      </c>
      <c r="L685" s="58" t="s">
        <v>994</v>
      </c>
      <c r="M685" s="58" t="s">
        <v>683</v>
      </c>
      <c r="N685" s="58" t="s">
        <v>683</v>
      </c>
      <c r="O685" s="58" t="s">
        <v>678</v>
      </c>
      <c r="P685" s="58" t="s">
        <v>679</v>
      </c>
      <c r="Q685" s="58" t="s">
        <v>679</v>
      </c>
      <c r="R685" s="58" t="s">
        <v>629</v>
      </c>
      <c r="S685" s="58" t="s">
        <v>1981</v>
      </c>
      <c r="T685" s="58" t="s">
        <v>678</v>
      </c>
      <c r="U685" s="58" t="s">
        <v>629</v>
      </c>
      <c r="V685" s="58"/>
    </row>
    <row r="686" spans="1:22" x14ac:dyDescent="0.25">
      <c r="A686" s="43" t="s">
        <v>2569</v>
      </c>
      <c r="B686" s="43" t="str">
        <f>LEFT(GAAP02F[[#This Row],[Fund]],4)</f>
        <v>0874</v>
      </c>
      <c r="C686" s="58" t="s">
        <v>2570</v>
      </c>
      <c r="D686" s="58" t="s">
        <v>747</v>
      </c>
      <c r="E686" s="58" t="s">
        <v>992</v>
      </c>
      <c r="F686" s="58" t="s">
        <v>993</v>
      </c>
      <c r="G686" s="58" t="s">
        <v>689</v>
      </c>
      <c r="H686" s="58" t="s">
        <v>682</v>
      </c>
      <c r="I686" s="58" t="s">
        <v>683</v>
      </c>
      <c r="J686" s="58" t="s">
        <v>683</v>
      </c>
      <c r="K686" s="58" t="s">
        <v>994</v>
      </c>
      <c r="L686" s="58" t="s">
        <v>994</v>
      </c>
      <c r="M686" s="58" t="s">
        <v>683</v>
      </c>
      <c r="N686" s="58" t="s">
        <v>683</v>
      </c>
      <c r="O686" s="58" t="s">
        <v>678</v>
      </c>
      <c r="P686" s="58" t="s">
        <v>679</v>
      </c>
      <c r="Q686" s="58" t="s">
        <v>679</v>
      </c>
      <c r="R686" s="58" t="s">
        <v>698</v>
      </c>
      <c r="S686" s="58" t="s">
        <v>1981</v>
      </c>
      <c r="T686" s="58" t="s">
        <v>678</v>
      </c>
      <c r="U686" s="58" t="s">
        <v>679</v>
      </c>
      <c r="V686" s="58"/>
    </row>
    <row r="687" spans="1:22" x14ac:dyDescent="0.25">
      <c r="A687" s="43" t="s">
        <v>2571</v>
      </c>
      <c r="B687" s="43" t="str">
        <f>LEFT(GAAP02F[[#This Row],[Fund]],4)</f>
        <v>0875</v>
      </c>
      <c r="C687" s="58" t="s">
        <v>2572</v>
      </c>
      <c r="D687" s="58" t="s">
        <v>747</v>
      </c>
      <c r="E687" s="58" t="s">
        <v>681</v>
      </c>
      <c r="F687" s="58" t="s">
        <v>688</v>
      </c>
      <c r="G687" s="58" t="s">
        <v>689</v>
      </c>
      <c r="H687" s="58" t="s">
        <v>690</v>
      </c>
      <c r="I687" s="58" t="s">
        <v>683</v>
      </c>
      <c r="J687" s="58" t="s">
        <v>683</v>
      </c>
      <c r="K687" s="58" t="s">
        <v>691</v>
      </c>
      <c r="L687" s="58" t="s">
        <v>743</v>
      </c>
      <c r="M687" s="58" t="s">
        <v>749</v>
      </c>
      <c r="N687" s="58" t="s">
        <v>683</v>
      </c>
      <c r="O687" s="58" t="s">
        <v>678</v>
      </c>
      <c r="P687" s="58" t="s">
        <v>679</v>
      </c>
      <c r="Q687" s="58" t="s">
        <v>750</v>
      </c>
      <c r="R687" s="58" t="s">
        <v>698</v>
      </c>
      <c r="S687" s="58" t="s">
        <v>744</v>
      </c>
      <c r="T687" s="58" t="s">
        <v>678</v>
      </c>
      <c r="U687" s="58" t="s">
        <v>679</v>
      </c>
      <c r="V687" s="58"/>
    </row>
    <row r="688" spans="1:22" x14ac:dyDescent="0.25">
      <c r="A688" s="43" t="s">
        <v>2573</v>
      </c>
      <c r="B688" s="43" t="str">
        <f>LEFT(GAAP02F[[#This Row],[Fund]],4)</f>
        <v>0876</v>
      </c>
      <c r="C688" s="58" t="s">
        <v>2574</v>
      </c>
      <c r="D688" s="58" t="s">
        <v>747</v>
      </c>
      <c r="E688" s="58" t="s">
        <v>681</v>
      </c>
      <c r="F688" s="58" t="s">
        <v>688</v>
      </c>
      <c r="G688" s="58" t="s">
        <v>689</v>
      </c>
      <c r="H688" s="58" t="s">
        <v>690</v>
      </c>
      <c r="I688" s="58" t="s">
        <v>683</v>
      </c>
      <c r="J688" s="58" t="s">
        <v>683</v>
      </c>
      <c r="K688" s="58" t="s">
        <v>691</v>
      </c>
      <c r="L688" s="58" t="s">
        <v>743</v>
      </c>
      <c r="M688" s="58" t="s">
        <v>749</v>
      </c>
      <c r="N688" s="58" t="s">
        <v>683</v>
      </c>
      <c r="O688" s="58" t="s">
        <v>678</v>
      </c>
      <c r="P688" s="58" t="s">
        <v>679</v>
      </c>
      <c r="Q688" s="58" t="s">
        <v>750</v>
      </c>
      <c r="R688" s="58" t="s">
        <v>698</v>
      </c>
      <c r="S688" s="58" t="s">
        <v>744</v>
      </c>
      <c r="T688" s="58" t="s">
        <v>678</v>
      </c>
      <c r="U688" s="58" t="s">
        <v>679</v>
      </c>
      <c r="V688" s="58"/>
    </row>
    <row r="689" spans="1:22" x14ac:dyDescent="0.25">
      <c r="A689" s="43" t="s">
        <v>2575</v>
      </c>
      <c r="B689" s="43" t="str">
        <f>LEFT(GAAP02F[[#This Row],[Fund]],4)</f>
        <v>0877</v>
      </c>
      <c r="C689" s="58" t="s">
        <v>2576</v>
      </c>
      <c r="D689" s="58" t="s">
        <v>747</v>
      </c>
      <c r="E689" s="58" t="s">
        <v>992</v>
      </c>
      <c r="F689" s="58" t="s">
        <v>993</v>
      </c>
      <c r="G689" s="58" t="s">
        <v>689</v>
      </c>
      <c r="H689" s="58" t="s">
        <v>682</v>
      </c>
      <c r="I689" s="58" t="s">
        <v>683</v>
      </c>
      <c r="J689" s="58" t="s">
        <v>683</v>
      </c>
      <c r="K689" s="58" t="s">
        <v>994</v>
      </c>
      <c r="L689" s="58" t="s">
        <v>994</v>
      </c>
      <c r="M689" s="58" t="s">
        <v>683</v>
      </c>
      <c r="N689" s="58" t="s">
        <v>683</v>
      </c>
      <c r="O689" s="58" t="s">
        <v>678</v>
      </c>
      <c r="P689" s="58" t="s">
        <v>679</v>
      </c>
      <c r="Q689" s="58" t="s">
        <v>679</v>
      </c>
      <c r="R689" s="58" t="s">
        <v>698</v>
      </c>
      <c r="S689" s="58" t="s">
        <v>1030</v>
      </c>
      <c r="T689" s="58" t="s">
        <v>678</v>
      </c>
      <c r="U689" s="58" t="s">
        <v>679</v>
      </c>
      <c r="V689" s="58"/>
    </row>
    <row r="690" spans="1:22" x14ac:dyDescent="0.25">
      <c r="A690" s="43" t="s">
        <v>2577</v>
      </c>
      <c r="B690" s="43" t="str">
        <f>LEFT(GAAP02F[[#This Row],[Fund]],4)</f>
        <v>0878</v>
      </c>
      <c r="C690" s="58" t="s">
        <v>2578</v>
      </c>
      <c r="D690" s="58" t="s">
        <v>747</v>
      </c>
      <c r="E690" s="58" t="s">
        <v>681</v>
      </c>
      <c r="F690" s="58" t="s">
        <v>688</v>
      </c>
      <c r="G690" s="58" t="s">
        <v>681</v>
      </c>
      <c r="H690" s="58" t="s">
        <v>682</v>
      </c>
      <c r="I690" s="58" t="s">
        <v>683</v>
      </c>
      <c r="J690" s="58" t="s">
        <v>683</v>
      </c>
      <c r="K690" s="58" t="s">
        <v>691</v>
      </c>
      <c r="L690" s="58" t="s">
        <v>1690</v>
      </c>
      <c r="M690" s="58" t="s">
        <v>2098</v>
      </c>
      <c r="N690" s="58" t="s">
        <v>570</v>
      </c>
      <c r="O690" s="58" t="s">
        <v>678</v>
      </c>
      <c r="P690" s="58" t="s">
        <v>679</v>
      </c>
      <c r="Q690" s="58" t="s">
        <v>750</v>
      </c>
      <c r="R690" s="58" t="s">
        <v>698</v>
      </c>
      <c r="S690" s="58" t="s">
        <v>2556</v>
      </c>
      <c r="T690" s="58" t="s">
        <v>731</v>
      </c>
      <c r="U690" s="58" t="s">
        <v>700</v>
      </c>
      <c r="V690" s="58"/>
    </row>
    <row r="691" spans="1:22" x14ac:dyDescent="0.25">
      <c r="A691" s="43" t="s">
        <v>2579</v>
      </c>
      <c r="B691" s="43" t="str">
        <f>LEFT(GAAP02F[[#This Row],[Fund]],4)</f>
        <v>0881</v>
      </c>
      <c r="C691" s="58" t="s">
        <v>2580</v>
      </c>
      <c r="D691" s="58" t="s">
        <v>747</v>
      </c>
      <c r="E691" s="58" t="s">
        <v>681</v>
      </c>
      <c r="F691" s="58" t="s">
        <v>688</v>
      </c>
      <c r="G691" s="58" t="s">
        <v>689</v>
      </c>
      <c r="H691" s="58" t="s">
        <v>690</v>
      </c>
      <c r="I691" s="58" t="s">
        <v>683</v>
      </c>
      <c r="J691" s="58" t="s">
        <v>683</v>
      </c>
      <c r="K691" s="58" t="s">
        <v>691</v>
      </c>
      <c r="L691" s="58" t="s">
        <v>2581</v>
      </c>
      <c r="M691" s="58" t="s">
        <v>749</v>
      </c>
      <c r="N691" s="58" t="s">
        <v>683</v>
      </c>
      <c r="O691" s="58" t="s">
        <v>678</v>
      </c>
      <c r="P691" s="58" t="s">
        <v>679</v>
      </c>
      <c r="Q691" s="58" t="s">
        <v>750</v>
      </c>
      <c r="R691" s="58" t="s">
        <v>693</v>
      </c>
      <c r="S691" s="58" t="s">
        <v>694</v>
      </c>
      <c r="T691" s="58" t="s">
        <v>766</v>
      </c>
      <c r="U691" s="58" t="s">
        <v>679</v>
      </c>
      <c r="V691" s="58"/>
    </row>
    <row r="692" spans="1:22" x14ac:dyDescent="0.25">
      <c r="A692" s="43" t="s">
        <v>2582</v>
      </c>
      <c r="B692" s="43" t="str">
        <f>LEFT(GAAP02F[[#This Row],[Fund]],4)</f>
        <v>0882</v>
      </c>
      <c r="C692" s="58" t="s">
        <v>2583</v>
      </c>
      <c r="D692" s="58" t="s">
        <v>747</v>
      </c>
      <c r="E692" s="58" t="s">
        <v>992</v>
      </c>
      <c r="F692" s="58" t="s">
        <v>993</v>
      </c>
      <c r="G692" s="58" t="s">
        <v>689</v>
      </c>
      <c r="H692" s="58" t="s">
        <v>682</v>
      </c>
      <c r="I692" s="58" t="s">
        <v>683</v>
      </c>
      <c r="J692" s="58" t="s">
        <v>683</v>
      </c>
      <c r="K692" s="58" t="s">
        <v>994</v>
      </c>
      <c r="L692" s="58" t="s">
        <v>994</v>
      </c>
      <c r="M692" s="58" t="s">
        <v>683</v>
      </c>
      <c r="N692" s="58" t="s">
        <v>683</v>
      </c>
      <c r="O692" s="58" t="s">
        <v>678</v>
      </c>
      <c r="P692" s="58" t="s">
        <v>679</v>
      </c>
      <c r="Q692" s="58" t="s">
        <v>679</v>
      </c>
      <c r="R692" s="58" t="s">
        <v>698</v>
      </c>
      <c r="S692" s="58" t="s">
        <v>1981</v>
      </c>
      <c r="T692" s="58" t="s">
        <v>678</v>
      </c>
      <c r="U692" s="58" t="s">
        <v>679</v>
      </c>
      <c r="V692" s="58"/>
    </row>
    <row r="693" spans="1:22" x14ac:dyDescent="0.25">
      <c r="A693" s="43" t="s">
        <v>2584</v>
      </c>
      <c r="B693" s="43" t="str">
        <f>LEFT(GAAP02F[[#This Row],[Fund]],4)</f>
        <v>0883</v>
      </c>
      <c r="C693" s="58" t="s">
        <v>2585</v>
      </c>
      <c r="D693" s="58" t="s">
        <v>747</v>
      </c>
      <c r="E693" s="58" t="s">
        <v>1895</v>
      </c>
      <c r="F693" s="58" t="s">
        <v>788</v>
      </c>
      <c r="G693" s="58" t="s">
        <v>689</v>
      </c>
      <c r="H693" s="58" t="s">
        <v>1915</v>
      </c>
      <c r="I693" s="58" t="s">
        <v>683</v>
      </c>
      <c r="J693" s="58" t="s">
        <v>683</v>
      </c>
      <c r="K693" s="58" t="s">
        <v>1896</v>
      </c>
      <c r="L693" s="58" t="s">
        <v>2488</v>
      </c>
      <c r="M693" s="58" t="s">
        <v>791</v>
      </c>
      <c r="N693" s="58" t="s">
        <v>792</v>
      </c>
      <c r="O693" s="58" t="s">
        <v>678</v>
      </c>
      <c r="P693" s="58" t="s">
        <v>145</v>
      </c>
      <c r="Q693" s="58" t="s">
        <v>750</v>
      </c>
      <c r="R693" s="58" t="s">
        <v>698</v>
      </c>
      <c r="S693" s="58" t="s">
        <v>1019</v>
      </c>
      <c r="T693" s="58" t="s">
        <v>678</v>
      </c>
      <c r="U693" s="58" t="s">
        <v>679</v>
      </c>
      <c r="V693" s="58"/>
    </row>
    <row r="694" spans="1:22" x14ac:dyDescent="0.25">
      <c r="A694" s="43" t="s">
        <v>2586</v>
      </c>
      <c r="B694" s="43" t="str">
        <f>LEFT(GAAP02F[[#This Row],[Fund]],4)</f>
        <v>0884</v>
      </c>
      <c r="C694" s="58" t="s">
        <v>2587</v>
      </c>
      <c r="D694" s="58" t="s">
        <v>747</v>
      </c>
      <c r="E694" s="58" t="s">
        <v>992</v>
      </c>
      <c r="F694" s="58" t="s">
        <v>1384</v>
      </c>
      <c r="G694" s="58" t="s">
        <v>689</v>
      </c>
      <c r="H694" s="58" t="s">
        <v>965</v>
      </c>
      <c r="I694" s="58" t="s">
        <v>683</v>
      </c>
      <c r="J694" s="58" t="s">
        <v>683</v>
      </c>
      <c r="K694" s="58" t="s">
        <v>1386</v>
      </c>
      <c r="L694" s="58" t="s">
        <v>2588</v>
      </c>
      <c r="M694" s="58" t="s">
        <v>2113</v>
      </c>
      <c r="N694" s="58" t="s">
        <v>1918</v>
      </c>
      <c r="O694" s="58" t="s">
        <v>678</v>
      </c>
      <c r="P694" s="58" t="s">
        <v>145</v>
      </c>
      <c r="Q694" s="58"/>
      <c r="R694" s="58" t="s">
        <v>698</v>
      </c>
      <c r="S694" s="58" t="s">
        <v>744</v>
      </c>
      <c r="T694" s="58" t="s">
        <v>678</v>
      </c>
      <c r="U694" s="58" t="s">
        <v>679</v>
      </c>
      <c r="V694" s="58"/>
    </row>
    <row r="695" spans="1:22" x14ac:dyDescent="0.25">
      <c r="A695" s="43" t="s">
        <v>2589</v>
      </c>
      <c r="B695" s="43" t="str">
        <f>LEFT(GAAP02F[[#This Row],[Fund]],4)</f>
        <v>0885</v>
      </c>
      <c r="C695" s="58" t="s">
        <v>2590</v>
      </c>
      <c r="D695" s="58" t="s">
        <v>747</v>
      </c>
      <c r="E695" s="58" t="s">
        <v>992</v>
      </c>
      <c r="F695" s="58" t="s">
        <v>1384</v>
      </c>
      <c r="G695" s="58" t="s">
        <v>689</v>
      </c>
      <c r="H695" s="58" t="s">
        <v>776</v>
      </c>
      <c r="I695" s="58" t="s">
        <v>683</v>
      </c>
      <c r="J695" s="58" t="s">
        <v>683</v>
      </c>
      <c r="K695" s="58" t="s">
        <v>1386</v>
      </c>
      <c r="L695" s="58" t="s">
        <v>2591</v>
      </c>
      <c r="M695" s="58" t="s">
        <v>2113</v>
      </c>
      <c r="N695" s="58" t="s">
        <v>1918</v>
      </c>
      <c r="O695" s="58" t="s">
        <v>678</v>
      </c>
      <c r="P695" s="58" t="s">
        <v>145</v>
      </c>
      <c r="Q695" s="58"/>
      <c r="R695" s="58" t="s">
        <v>698</v>
      </c>
      <c r="S695" s="58" t="s">
        <v>828</v>
      </c>
      <c r="T695" s="58" t="s">
        <v>678</v>
      </c>
      <c r="U695" s="58" t="s">
        <v>679</v>
      </c>
      <c r="V695" s="58"/>
    </row>
    <row r="696" spans="1:22" x14ac:dyDescent="0.25">
      <c r="A696" s="43" t="s">
        <v>2592</v>
      </c>
      <c r="B696" s="43" t="str">
        <f>LEFT(GAAP02F[[#This Row],[Fund]],4)</f>
        <v>0886</v>
      </c>
      <c r="C696" s="58" t="s">
        <v>2593</v>
      </c>
      <c r="D696" s="58" t="s">
        <v>747</v>
      </c>
      <c r="E696" s="58" t="s">
        <v>681</v>
      </c>
      <c r="F696" s="58" t="s">
        <v>688</v>
      </c>
      <c r="G696" s="58" t="s">
        <v>689</v>
      </c>
      <c r="H696" s="58" t="s">
        <v>690</v>
      </c>
      <c r="I696" s="58" t="s">
        <v>683</v>
      </c>
      <c r="J696" s="58" t="s">
        <v>683</v>
      </c>
      <c r="K696" s="58" t="s">
        <v>691</v>
      </c>
      <c r="L696" s="58" t="s">
        <v>1465</v>
      </c>
      <c r="M696" s="58" t="s">
        <v>749</v>
      </c>
      <c r="N696" s="58" t="s">
        <v>683</v>
      </c>
      <c r="O696" s="58" t="s">
        <v>678</v>
      </c>
      <c r="P696" s="58" t="s">
        <v>679</v>
      </c>
      <c r="Q696" s="58" t="s">
        <v>750</v>
      </c>
      <c r="R696" s="58" t="s">
        <v>693</v>
      </c>
      <c r="S696" s="58" t="s">
        <v>694</v>
      </c>
      <c r="T696" s="58" t="s">
        <v>773</v>
      </c>
      <c r="U696" s="58" t="s">
        <v>679</v>
      </c>
      <c r="V696" s="58"/>
    </row>
    <row r="697" spans="1:22" x14ac:dyDescent="0.25">
      <c r="A697" s="43" t="s">
        <v>2594</v>
      </c>
      <c r="B697" s="43" t="str">
        <f>LEFT(GAAP02F[[#This Row],[Fund]],4)</f>
        <v>0889</v>
      </c>
      <c r="C697" s="58" t="s">
        <v>2595</v>
      </c>
      <c r="D697" s="58" t="s">
        <v>747</v>
      </c>
      <c r="E697" s="58" t="s">
        <v>681</v>
      </c>
      <c r="F697" s="58" t="s">
        <v>688</v>
      </c>
      <c r="G697" s="58" t="s">
        <v>681</v>
      </c>
      <c r="H697" s="58" t="s">
        <v>682</v>
      </c>
      <c r="I697" s="58" t="s">
        <v>683</v>
      </c>
      <c r="J697" s="58" t="s">
        <v>683</v>
      </c>
      <c r="K697" s="58" t="s">
        <v>691</v>
      </c>
      <c r="L697" s="58" t="s">
        <v>1690</v>
      </c>
      <c r="M697" s="58" t="s">
        <v>749</v>
      </c>
      <c r="N697" s="58" t="s">
        <v>683</v>
      </c>
      <c r="O697" s="58" t="s">
        <v>678</v>
      </c>
      <c r="P697" s="58" t="s">
        <v>679</v>
      </c>
      <c r="Q697" s="58" t="s">
        <v>750</v>
      </c>
      <c r="R697" s="58" t="s">
        <v>698</v>
      </c>
      <c r="S697" s="58" t="s">
        <v>765</v>
      </c>
      <c r="T697" s="58" t="s">
        <v>706</v>
      </c>
      <c r="U697" s="58" t="s">
        <v>679</v>
      </c>
      <c r="V697" s="58"/>
    </row>
    <row r="698" spans="1:22" x14ac:dyDescent="0.25">
      <c r="A698" s="43" t="s">
        <v>2596</v>
      </c>
      <c r="B698" s="43" t="str">
        <f>LEFT(GAAP02F[[#This Row],[Fund]],4)</f>
        <v>0890</v>
      </c>
      <c r="C698" s="58" t="s">
        <v>64</v>
      </c>
      <c r="D698" s="58" t="s">
        <v>747</v>
      </c>
      <c r="E698" s="58" t="s">
        <v>681</v>
      </c>
      <c r="F698" s="58" t="s">
        <v>688</v>
      </c>
      <c r="G698" s="58" t="s">
        <v>681</v>
      </c>
      <c r="H698" s="58" t="s">
        <v>682</v>
      </c>
      <c r="I698" s="58" t="s">
        <v>683</v>
      </c>
      <c r="J698" s="58" t="s">
        <v>683</v>
      </c>
      <c r="K698" s="58" t="s">
        <v>691</v>
      </c>
      <c r="L698" s="58" t="s">
        <v>1690</v>
      </c>
      <c r="M698" s="58" t="s">
        <v>2098</v>
      </c>
      <c r="N698" s="58" t="s">
        <v>683</v>
      </c>
      <c r="O698" s="58" t="s">
        <v>678</v>
      </c>
      <c r="P698" s="58" t="s">
        <v>679</v>
      </c>
      <c r="Q698" s="58" t="s">
        <v>750</v>
      </c>
      <c r="R698" s="58" t="s">
        <v>698</v>
      </c>
      <c r="S698" s="58" t="s">
        <v>765</v>
      </c>
      <c r="T698" s="58" t="s">
        <v>731</v>
      </c>
      <c r="U698" s="58" t="s">
        <v>679</v>
      </c>
      <c r="V698" s="58"/>
    </row>
    <row r="699" spans="1:22" x14ac:dyDescent="0.25">
      <c r="A699" s="43" t="s">
        <v>2597</v>
      </c>
      <c r="B699" s="43" t="str">
        <f>LEFT(GAAP02F[[#This Row],[Fund]],4)</f>
        <v>0893</v>
      </c>
      <c r="C699" s="58" t="s">
        <v>2598</v>
      </c>
      <c r="D699" s="58" t="s">
        <v>747</v>
      </c>
      <c r="E699" s="58" t="s">
        <v>681</v>
      </c>
      <c r="F699" s="58" t="s">
        <v>688</v>
      </c>
      <c r="G699" s="58" t="s">
        <v>681</v>
      </c>
      <c r="H699" s="58" t="s">
        <v>709</v>
      </c>
      <c r="I699" s="58" t="s">
        <v>683</v>
      </c>
      <c r="J699" s="58" t="s">
        <v>683</v>
      </c>
      <c r="K699" s="58" t="s">
        <v>691</v>
      </c>
      <c r="L699" s="58" t="s">
        <v>725</v>
      </c>
      <c r="M699" s="58" t="s">
        <v>749</v>
      </c>
      <c r="N699" s="58" t="s">
        <v>683</v>
      </c>
      <c r="O699" s="58" t="s">
        <v>678</v>
      </c>
      <c r="P699" s="58" t="s">
        <v>679</v>
      </c>
      <c r="Q699" s="58" t="s">
        <v>750</v>
      </c>
      <c r="R699" s="58" t="s">
        <v>629</v>
      </c>
      <c r="S699" s="58" t="s">
        <v>726</v>
      </c>
      <c r="T699" s="58" t="s">
        <v>678</v>
      </c>
      <c r="U699" s="58" t="s">
        <v>679</v>
      </c>
      <c r="V699" s="58"/>
    </row>
    <row r="700" spans="1:22" x14ac:dyDescent="0.25">
      <c r="A700" s="43" t="s">
        <v>2599</v>
      </c>
      <c r="B700" s="43" t="str">
        <f>LEFT(GAAP02F[[#This Row],[Fund]],4)</f>
        <v>0894</v>
      </c>
      <c r="C700" s="58" t="s">
        <v>2600</v>
      </c>
      <c r="D700" s="58" t="s">
        <v>747</v>
      </c>
      <c r="E700" s="58" t="s">
        <v>681</v>
      </c>
      <c r="F700" s="58" t="s">
        <v>688</v>
      </c>
      <c r="G700" s="58" t="s">
        <v>681</v>
      </c>
      <c r="H700" s="58" t="s">
        <v>709</v>
      </c>
      <c r="I700" s="58" t="s">
        <v>683</v>
      </c>
      <c r="J700" s="58" t="s">
        <v>683</v>
      </c>
      <c r="K700" s="58" t="s">
        <v>691</v>
      </c>
      <c r="L700" s="58" t="s">
        <v>725</v>
      </c>
      <c r="M700" s="58" t="s">
        <v>749</v>
      </c>
      <c r="N700" s="58" t="s">
        <v>683</v>
      </c>
      <c r="O700" s="58" t="s">
        <v>678</v>
      </c>
      <c r="P700" s="58" t="s">
        <v>679</v>
      </c>
      <c r="Q700" s="58" t="s">
        <v>750</v>
      </c>
      <c r="R700" s="58" t="s">
        <v>629</v>
      </c>
      <c r="S700" s="58" t="s">
        <v>726</v>
      </c>
      <c r="T700" s="58" t="s">
        <v>678</v>
      </c>
      <c r="U700" s="58" t="s">
        <v>679</v>
      </c>
      <c r="V700" s="58"/>
    </row>
    <row r="701" spans="1:22" x14ac:dyDescent="0.25">
      <c r="A701" s="43" t="s">
        <v>2601</v>
      </c>
      <c r="B701" s="43" t="str">
        <f>LEFT(GAAP02F[[#This Row],[Fund]],4)</f>
        <v>0896</v>
      </c>
      <c r="C701" s="58" t="s">
        <v>2602</v>
      </c>
      <c r="D701" s="58" t="s">
        <v>747</v>
      </c>
      <c r="E701" s="58" t="s">
        <v>681</v>
      </c>
      <c r="F701" s="58" t="s">
        <v>688</v>
      </c>
      <c r="G701" s="58" t="s">
        <v>689</v>
      </c>
      <c r="H701" s="58" t="s">
        <v>690</v>
      </c>
      <c r="I701" s="58" t="s">
        <v>683</v>
      </c>
      <c r="J701" s="58" t="s">
        <v>683</v>
      </c>
      <c r="K701" s="58" t="s">
        <v>691</v>
      </c>
      <c r="L701" s="58" t="s">
        <v>743</v>
      </c>
      <c r="M701" s="58" t="s">
        <v>749</v>
      </c>
      <c r="N701" s="58" t="s">
        <v>683</v>
      </c>
      <c r="O701" s="58" t="s">
        <v>678</v>
      </c>
      <c r="P701" s="58" t="s">
        <v>679</v>
      </c>
      <c r="Q701" s="58" t="s">
        <v>750</v>
      </c>
      <c r="R701" s="58" t="s">
        <v>693</v>
      </c>
      <c r="S701" s="58" t="s">
        <v>2603</v>
      </c>
      <c r="T701" s="58" t="s">
        <v>773</v>
      </c>
      <c r="U701" s="58" t="s">
        <v>629</v>
      </c>
      <c r="V701" s="58"/>
    </row>
    <row r="702" spans="1:22" x14ac:dyDescent="0.25">
      <c r="A702" s="43" t="s">
        <v>2604</v>
      </c>
      <c r="B702" s="43" t="str">
        <f>LEFT(GAAP02F[[#This Row],[Fund]],4)</f>
        <v>0898</v>
      </c>
      <c r="C702" s="58" t="s">
        <v>1015</v>
      </c>
      <c r="D702" s="58" t="s">
        <v>747</v>
      </c>
      <c r="E702" s="58" t="s">
        <v>992</v>
      </c>
      <c r="F702" s="58" t="s">
        <v>1016</v>
      </c>
      <c r="G702" s="58" t="s">
        <v>689</v>
      </c>
      <c r="H702" s="58" t="s">
        <v>787</v>
      </c>
      <c r="I702" s="58" t="s">
        <v>683</v>
      </c>
      <c r="J702" s="58" t="s">
        <v>683</v>
      </c>
      <c r="K702" s="58" t="s">
        <v>1017</v>
      </c>
      <c r="L702" s="58" t="s">
        <v>2605</v>
      </c>
      <c r="M702" s="58" t="s">
        <v>683</v>
      </c>
      <c r="N702" s="58" t="s">
        <v>683</v>
      </c>
      <c r="O702" s="58" t="s">
        <v>809</v>
      </c>
      <c r="P702" s="58"/>
      <c r="Q702" s="58"/>
      <c r="R702" s="58" t="s">
        <v>698</v>
      </c>
      <c r="S702" s="58" t="s">
        <v>1019</v>
      </c>
      <c r="T702" s="58" t="s">
        <v>678</v>
      </c>
      <c r="U702" s="58" t="s">
        <v>679</v>
      </c>
      <c r="V702" s="58"/>
    </row>
    <row r="703" spans="1:22" x14ac:dyDescent="0.25">
      <c r="A703" s="43" t="s">
        <v>2606</v>
      </c>
      <c r="B703" s="43" t="str">
        <f>LEFT(GAAP02F[[#This Row],[Fund]],4)</f>
        <v>0900</v>
      </c>
      <c r="C703" s="58" t="s">
        <v>1841</v>
      </c>
      <c r="D703" s="58" t="s">
        <v>747</v>
      </c>
      <c r="E703" s="58" t="s">
        <v>681</v>
      </c>
      <c r="F703" s="58" t="s">
        <v>688</v>
      </c>
      <c r="G703" s="58" t="s">
        <v>689</v>
      </c>
      <c r="H703" s="58" t="s">
        <v>690</v>
      </c>
      <c r="I703" s="58" t="s">
        <v>683</v>
      </c>
      <c r="J703" s="58" t="s">
        <v>683</v>
      </c>
      <c r="K703" s="58" t="s">
        <v>691</v>
      </c>
      <c r="L703" s="58" t="s">
        <v>743</v>
      </c>
      <c r="M703" s="58" t="s">
        <v>749</v>
      </c>
      <c r="N703" s="58" t="s">
        <v>683</v>
      </c>
      <c r="O703" s="58" t="s">
        <v>678</v>
      </c>
      <c r="P703" s="58" t="s">
        <v>679</v>
      </c>
      <c r="Q703" s="58" t="s">
        <v>750</v>
      </c>
      <c r="R703" s="58" t="s">
        <v>698</v>
      </c>
      <c r="S703" s="58" t="s">
        <v>1842</v>
      </c>
      <c r="T703" s="58" t="s">
        <v>678</v>
      </c>
      <c r="U703" s="58" t="s">
        <v>679</v>
      </c>
      <c r="V703" s="58"/>
    </row>
    <row r="704" spans="1:22" x14ac:dyDescent="0.25">
      <c r="A704" s="43" t="s">
        <v>2607</v>
      </c>
      <c r="B704" s="43" t="str">
        <f>LEFT(GAAP02F[[#This Row],[Fund]],4)</f>
        <v>0902</v>
      </c>
      <c r="C704" s="58" t="s">
        <v>2608</v>
      </c>
      <c r="D704" s="58" t="s">
        <v>747</v>
      </c>
      <c r="E704" s="58" t="s">
        <v>681</v>
      </c>
      <c r="F704" s="58" t="s">
        <v>688</v>
      </c>
      <c r="G704" s="58" t="s">
        <v>681</v>
      </c>
      <c r="H704" s="58" t="s">
        <v>709</v>
      </c>
      <c r="I704" s="58" t="s">
        <v>683</v>
      </c>
      <c r="J704" s="58" t="s">
        <v>683</v>
      </c>
      <c r="K704" s="58" t="s">
        <v>691</v>
      </c>
      <c r="L704" s="58" t="s">
        <v>725</v>
      </c>
      <c r="M704" s="58" t="s">
        <v>749</v>
      </c>
      <c r="N704" s="58" t="s">
        <v>683</v>
      </c>
      <c r="O704" s="58" t="s">
        <v>678</v>
      </c>
      <c r="P704" s="58" t="s">
        <v>679</v>
      </c>
      <c r="Q704" s="58" t="s">
        <v>750</v>
      </c>
      <c r="R704" s="58" t="s">
        <v>698</v>
      </c>
      <c r="S704" s="58" t="s">
        <v>726</v>
      </c>
      <c r="T704" s="58" t="s">
        <v>712</v>
      </c>
      <c r="U704" s="58" t="s">
        <v>679</v>
      </c>
      <c r="V704" s="58"/>
    </row>
    <row r="705" spans="1:22" x14ac:dyDescent="0.25">
      <c r="A705" s="43" t="s">
        <v>2609</v>
      </c>
      <c r="B705" s="43" t="str">
        <f>LEFT(GAAP02F[[#This Row],[Fund]],4)</f>
        <v>0903</v>
      </c>
      <c r="C705" s="58" t="s">
        <v>2610</v>
      </c>
      <c r="D705" s="58" t="s">
        <v>747</v>
      </c>
      <c r="E705" s="58" t="s">
        <v>681</v>
      </c>
      <c r="F705" s="58" t="s">
        <v>688</v>
      </c>
      <c r="G705" s="58" t="s">
        <v>689</v>
      </c>
      <c r="H705" s="58" t="s">
        <v>690</v>
      </c>
      <c r="I705" s="58" t="s">
        <v>683</v>
      </c>
      <c r="J705" s="58" t="s">
        <v>2611</v>
      </c>
      <c r="K705" s="58" t="s">
        <v>836</v>
      </c>
      <c r="L705" s="58" t="s">
        <v>743</v>
      </c>
      <c r="M705" s="58" t="s">
        <v>2026</v>
      </c>
      <c r="N705" s="58" t="s">
        <v>570</v>
      </c>
      <c r="O705" s="58" t="s">
        <v>678</v>
      </c>
      <c r="P705" s="58"/>
      <c r="Q705" s="58"/>
      <c r="R705" s="58" t="s">
        <v>693</v>
      </c>
      <c r="S705" s="58" t="s">
        <v>2612</v>
      </c>
      <c r="T705" s="58" t="s">
        <v>766</v>
      </c>
      <c r="U705" s="58" t="s">
        <v>679</v>
      </c>
      <c r="V705" s="58"/>
    </row>
    <row r="706" spans="1:22" x14ac:dyDescent="0.25">
      <c r="A706" s="43" t="s">
        <v>2613</v>
      </c>
      <c r="B706" s="43" t="str">
        <f>LEFT(GAAP02F[[#This Row],[Fund]],4)</f>
        <v>0904</v>
      </c>
      <c r="C706" s="58" t="s">
        <v>2614</v>
      </c>
      <c r="D706" s="58" t="s">
        <v>747</v>
      </c>
      <c r="E706" s="58" t="s">
        <v>1895</v>
      </c>
      <c r="F706" s="58" t="s">
        <v>788</v>
      </c>
      <c r="G706" s="58" t="s">
        <v>689</v>
      </c>
      <c r="H706" s="58" t="s">
        <v>1915</v>
      </c>
      <c r="I706" s="58" t="s">
        <v>683</v>
      </c>
      <c r="J706" s="58" t="s">
        <v>683</v>
      </c>
      <c r="K706" s="58" t="s">
        <v>1896</v>
      </c>
      <c r="L706" s="58" t="s">
        <v>1916</v>
      </c>
      <c r="M706" s="58"/>
      <c r="N706" s="58"/>
      <c r="O706" s="58"/>
      <c r="P706" s="58" t="s">
        <v>145</v>
      </c>
      <c r="Q706" s="58"/>
      <c r="R706" s="58" t="s">
        <v>698</v>
      </c>
      <c r="S706" s="58" t="s">
        <v>711</v>
      </c>
      <c r="T706" s="58" t="s">
        <v>678</v>
      </c>
      <c r="U706" s="58" t="s">
        <v>629</v>
      </c>
      <c r="V706" s="58"/>
    </row>
    <row r="707" spans="1:22" x14ac:dyDescent="0.25">
      <c r="A707" s="43" t="s">
        <v>2615</v>
      </c>
      <c r="B707" s="43" t="str">
        <f>LEFT(GAAP02F[[#This Row],[Fund]],4)</f>
        <v>0908</v>
      </c>
      <c r="C707" s="58" t="s">
        <v>2616</v>
      </c>
      <c r="D707" s="58" t="s">
        <v>747</v>
      </c>
      <c r="E707" s="58" t="s">
        <v>689</v>
      </c>
      <c r="F707" s="58" t="s">
        <v>850</v>
      </c>
      <c r="G707" s="58" t="s">
        <v>681</v>
      </c>
      <c r="H707" s="58" t="s">
        <v>1595</v>
      </c>
      <c r="I707" s="58" t="s">
        <v>683</v>
      </c>
      <c r="J707" s="58" t="s">
        <v>683</v>
      </c>
      <c r="K707" s="58" t="s">
        <v>851</v>
      </c>
      <c r="L707" s="58" t="s">
        <v>2061</v>
      </c>
      <c r="M707" s="58" t="s">
        <v>2062</v>
      </c>
      <c r="N707" s="58" t="s">
        <v>1918</v>
      </c>
      <c r="O707" s="58" t="s">
        <v>678</v>
      </c>
      <c r="P707" s="58" t="s">
        <v>679</v>
      </c>
      <c r="Q707" s="58" t="s">
        <v>750</v>
      </c>
      <c r="R707" s="58" t="s">
        <v>698</v>
      </c>
      <c r="S707" s="58" t="s">
        <v>2617</v>
      </c>
      <c r="T707" s="58" t="s">
        <v>2064</v>
      </c>
      <c r="U707" s="58" t="s">
        <v>700</v>
      </c>
      <c r="V707" s="58"/>
    </row>
    <row r="708" spans="1:22" x14ac:dyDescent="0.25">
      <c r="A708" s="43" t="s">
        <v>2618</v>
      </c>
      <c r="B708" s="43" t="str">
        <f>LEFT(GAAP02F[[#This Row],[Fund]],4)</f>
        <v>0909</v>
      </c>
      <c r="C708" s="58" t="s">
        <v>2619</v>
      </c>
      <c r="D708" s="58" t="s">
        <v>747</v>
      </c>
      <c r="E708" s="58" t="s">
        <v>681</v>
      </c>
      <c r="F708" s="58" t="s">
        <v>688</v>
      </c>
      <c r="G708" s="58" t="s">
        <v>689</v>
      </c>
      <c r="H708" s="58" t="s">
        <v>965</v>
      </c>
      <c r="I708" s="58" t="s">
        <v>683</v>
      </c>
      <c r="J708" s="58" t="s">
        <v>683</v>
      </c>
      <c r="K708" s="58" t="s">
        <v>691</v>
      </c>
      <c r="L708" s="58" t="s">
        <v>966</v>
      </c>
      <c r="M708" s="58" t="s">
        <v>749</v>
      </c>
      <c r="N708" s="58" t="s">
        <v>683</v>
      </c>
      <c r="O708" s="58" t="s">
        <v>678</v>
      </c>
      <c r="P708" s="58" t="s">
        <v>679</v>
      </c>
      <c r="Q708" s="58" t="s">
        <v>750</v>
      </c>
      <c r="R708" s="58" t="s">
        <v>698</v>
      </c>
      <c r="S708" s="58" t="s">
        <v>711</v>
      </c>
      <c r="T708" s="58" t="s">
        <v>1052</v>
      </c>
      <c r="U708" s="58" t="s">
        <v>679</v>
      </c>
      <c r="V708" s="58"/>
    </row>
    <row r="709" spans="1:22" x14ac:dyDescent="0.25">
      <c r="A709" s="43" t="s">
        <v>2620</v>
      </c>
      <c r="B709" s="43" t="str">
        <f>LEFT(GAAP02F[[#This Row],[Fund]],4)</f>
        <v>0910</v>
      </c>
      <c r="C709" s="58" t="s">
        <v>2621</v>
      </c>
      <c r="D709" s="58" t="s">
        <v>747</v>
      </c>
      <c r="E709" s="58" t="s">
        <v>992</v>
      </c>
      <c r="F709" s="58" t="s">
        <v>993</v>
      </c>
      <c r="G709" s="58" t="s">
        <v>689</v>
      </c>
      <c r="H709" s="58" t="s">
        <v>682</v>
      </c>
      <c r="I709" s="58" t="s">
        <v>683</v>
      </c>
      <c r="J709" s="58" t="s">
        <v>683</v>
      </c>
      <c r="K709" s="58" t="s">
        <v>994</v>
      </c>
      <c r="L709" s="58" t="s">
        <v>994</v>
      </c>
      <c r="M709" s="58" t="s">
        <v>683</v>
      </c>
      <c r="N709" s="58" t="s">
        <v>683</v>
      </c>
      <c r="O709" s="58" t="s">
        <v>678</v>
      </c>
      <c r="P709" s="58" t="s">
        <v>679</v>
      </c>
      <c r="Q709" s="58" t="s">
        <v>679</v>
      </c>
      <c r="R709" s="58" t="s">
        <v>698</v>
      </c>
      <c r="S709" s="58" t="s">
        <v>1981</v>
      </c>
      <c r="T709" s="58" t="s">
        <v>678</v>
      </c>
      <c r="U709" s="58" t="s">
        <v>629</v>
      </c>
      <c r="V709" s="58"/>
    </row>
    <row r="710" spans="1:22" x14ac:dyDescent="0.25">
      <c r="A710" s="43" t="s">
        <v>2622</v>
      </c>
      <c r="B710" s="43" t="str">
        <f>LEFT(GAAP02F[[#This Row],[Fund]],4)</f>
        <v>0911</v>
      </c>
      <c r="C710" s="58" t="s">
        <v>2623</v>
      </c>
      <c r="D710" s="58" t="s">
        <v>747</v>
      </c>
      <c r="E710" s="58" t="s">
        <v>1895</v>
      </c>
      <c r="F710" s="58" t="s">
        <v>788</v>
      </c>
      <c r="G710" s="58" t="s">
        <v>689</v>
      </c>
      <c r="H710" s="58" t="s">
        <v>1915</v>
      </c>
      <c r="I710" s="58" t="s">
        <v>683</v>
      </c>
      <c r="J710" s="58" t="s">
        <v>683</v>
      </c>
      <c r="K710" s="58" t="s">
        <v>1896</v>
      </c>
      <c r="L710" s="58" t="s">
        <v>1916</v>
      </c>
      <c r="M710" s="58" t="s">
        <v>791</v>
      </c>
      <c r="N710" s="58" t="s">
        <v>792</v>
      </c>
      <c r="O710" s="58" t="s">
        <v>678</v>
      </c>
      <c r="P710" s="58" t="s">
        <v>145</v>
      </c>
      <c r="Q710" s="58" t="s">
        <v>750</v>
      </c>
      <c r="R710" s="58" t="s">
        <v>698</v>
      </c>
      <c r="S710" s="58" t="s">
        <v>1912</v>
      </c>
      <c r="T710" s="58" t="s">
        <v>678</v>
      </c>
      <c r="U710" s="58" t="s">
        <v>629</v>
      </c>
      <c r="V710" s="58"/>
    </row>
    <row r="711" spans="1:22" x14ac:dyDescent="0.25">
      <c r="A711" s="43" t="s">
        <v>2624</v>
      </c>
      <c r="B711" s="43" t="str">
        <f>LEFT(GAAP02F[[#This Row],[Fund]],4)</f>
        <v>0912</v>
      </c>
      <c r="C711" s="58" t="s">
        <v>2625</v>
      </c>
      <c r="D711" s="58" t="s">
        <v>747</v>
      </c>
      <c r="E711" s="58" t="s">
        <v>681</v>
      </c>
      <c r="F711" s="58" t="s">
        <v>797</v>
      </c>
      <c r="G711" s="58" t="s">
        <v>681</v>
      </c>
      <c r="H711" s="58" t="s">
        <v>683</v>
      </c>
      <c r="I711" s="58" t="s">
        <v>688</v>
      </c>
      <c r="J711" s="58" t="s">
        <v>797</v>
      </c>
      <c r="K711" s="58" t="s">
        <v>798</v>
      </c>
      <c r="L711" s="58" t="s">
        <v>1113</v>
      </c>
      <c r="M711" s="58" t="s">
        <v>683</v>
      </c>
      <c r="N711" s="58" t="s">
        <v>683</v>
      </c>
      <c r="O711" s="58" t="s">
        <v>799</v>
      </c>
      <c r="P711" s="58" t="s">
        <v>679</v>
      </c>
      <c r="Q711" s="58" t="s">
        <v>679</v>
      </c>
      <c r="R711" s="58" t="s">
        <v>698</v>
      </c>
      <c r="S711" s="58" t="s">
        <v>1030</v>
      </c>
      <c r="T711" s="58" t="s">
        <v>706</v>
      </c>
      <c r="U711" s="58" t="s">
        <v>679</v>
      </c>
      <c r="V711" s="58"/>
    </row>
    <row r="712" spans="1:22" x14ac:dyDescent="0.25">
      <c r="A712" s="43" t="s">
        <v>2626</v>
      </c>
      <c r="B712" s="43" t="str">
        <f>LEFT(GAAP02F[[#This Row],[Fund]],4)</f>
        <v>0913</v>
      </c>
      <c r="C712" s="58" t="s">
        <v>2627</v>
      </c>
      <c r="D712" s="58" t="s">
        <v>747</v>
      </c>
      <c r="E712" s="58" t="s">
        <v>681</v>
      </c>
      <c r="F712" s="58" t="s">
        <v>688</v>
      </c>
      <c r="G712" s="58" t="s">
        <v>689</v>
      </c>
      <c r="H712" s="58" t="s">
        <v>690</v>
      </c>
      <c r="I712" s="58" t="s">
        <v>683</v>
      </c>
      <c r="J712" s="58" t="s">
        <v>683</v>
      </c>
      <c r="K712" s="58" t="s">
        <v>691</v>
      </c>
      <c r="L712" s="58" t="s">
        <v>743</v>
      </c>
      <c r="M712" s="58" t="s">
        <v>749</v>
      </c>
      <c r="N712" s="58" t="s">
        <v>570</v>
      </c>
      <c r="O712" s="58" t="s">
        <v>678</v>
      </c>
      <c r="P712" s="58" t="s">
        <v>679</v>
      </c>
      <c r="Q712" s="58" t="s">
        <v>750</v>
      </c>
      <c r="R712" s="58" t="s">
        <v>698</v>
      </c>
      <c r="S712" s="58" t="s">
        <v>1628</v>
      </c>
      <c r="T712" s="58" t="s">
        <v>731</v>
      </c>
      <c r="U712" s="58" t="s">
        <v>679</v>
      </c>
      <c r="V712" s="58"/>
    </row>
    <row r="713" spans="1:22" x14ac:dyDescent="0.25">
      <c r="A713" s="43" t="s">
        <v>2628</v>
      </c>
      <c r="B713" s="43" t="str">
        <f>LEFT(GAAP02F[[#This Row],[Fund]],4)</f>
        <v>0914</v>
      </c>
      <c r="C713" s="58" t="s">
        <v>2629</v>
      </c>
      <c r="D713" s="58" t="s">
        <v>747</v>
      </c>
      <c r="E713" s="58" t="s">
        <v>681</v>
      </c>
      <c r="F713" s="58" t="s">
        <v>688</v>
      </c>
      <c r="G713" s="58" t="s">
        <v>681</v>
      </c>
      <c r="H713" s="58" t="s">
        <v>709</v>
      </c>
      <c r="I713" s="58" t="s">
        <v>683</v>
      </c>
      <c r="J713" s="58" t="s">
        <v>683</v>
      </c>
      <c r="K713" s="58" t="s">
        <v>691</v>
      </c>
      <c r="L713" s="58" t="s">
        <v>725</v>
      </c>
      <c r="M713" s="58" t="s">
        <v>749</v>
      </c>
      <c r="N713" s="58" t="s">
        <v>683</v>
      </c>
      <c r="O713" s="58" t="s">
        <v>678</v>
      </c>
      <c r="P713" s="58" t="s">
        <v>679</v>
      </c>
      <c r="Q713" s="58" t="s">
        <v>750</v>
      </c>
      <c r="R713" s="58" t="s">
        <v>693</v>
      </c>
      <c r="S713" s="58" t="s">
        <v>726</v>
      </c>
      <c r="T713" s="58" t="s">
        <v>739</v>
      </c>
      <c r="U713" s="58" t="s">
        <v>679</v>
      </c>
      <c r="V713" s="58"/>
    </row>
    <row r="714" spans="1:22" x14ac:dyDescent="0.25">
      <c r="A714" s="43" t="s">
        <v>2630</v>
      </c>
      <c r="B714" s="43" t="str">
        <f>LEFT(GAAP02F[[#This Row],[Fund]],4)</f>
        <v>0915</v>
      </c>
      <c r="C714" s="58" t="s">
        <v>2631</v>
      </c>
      <c r="D714" s="58" t="s">
        <v>747</v>
      </c>
      <c r="E714" s="58" t="s">
        <v>992</v>
      </c>
      <c r="F714" s="58" t="s">
        <v>1384</v>
      </c>
      <c r="G714" s="58" t="s">
        <v>689</v>
      </c>
      <c r="H714" s="58" t="s">
        <v>776</v>
      </c>
      <c r="I714" s="58" t="s">
        <v>683</v>
      </c>
      <c r="J714" s="58" t="s">
        <v>683</v>
      </c>
      <c r="K714" s="58" t="s">
        <v>1386</v>
      </c>
      <c r="L714" s="58" t="s">
        <v>2591</v>
      </c>
      <c r="M714" s="58" t="s">
        <v>2484</v>
      </c>
      <c r="N714" s="58" t="s">
        <v>2108</v>
      </c>
      <c r="O714" s="58"/>
      <c r="P714" s="58"/>
      <c r="Q714" s="58"/>
      <c r="R714" s="58" t="s">
        <v>698</v>
      </c>
      <c r="S714" s="58" t="s">
        <v>711</v>
      </c>
      <c r="T714" s="58" t="s">
        <v>678</v>
      </c>
      <c r="U714" s="58" t="s">
        <v>629</v>
      </c>
      <c r="V714" s="58"/>
    </row>
    <row r="715" spans="1:22" x14ac:dyDescent="0.25">
      <c r="A715" s="43" t="s">
        <v>2632</v>
      </c>
      <c r="B715" s="43" t="str">
        <f>LEFT(GAAP02F[[#This Row],[Fund]],4)</f>
        <v>0916</v>
      </c>
      <c r="C715" s="58" t="s">
        <v>2633</v>
      </c>
      <c r="D715" s="58" t="s">
        <v>747</v>
      </c>
      <c r="E715" s="58" t="s">
        <v>1895</v>
      </c>
      <c r="F715" s="58" t="s">
        <v>788</v>
      </c>
      <c r="G715" s="58" t="s">
        <v>681</v>
      </c>
      <c r="H715" s="58" t="s">
        <v>709</v>
      </c>
      <c r="I715" s="58" t="s">
        <v>683</v>
      </c>
      <c r="J715" s="58" t="s">
        <v>683</v>
      </c>
      <c r="K715" s="58" t="s">
        <v>1896</v>
      </c>
      <c r="L715" s="58" t="s">
        <v>1894</v>
      </c>
      <c r="M715" s="58" t="s">
        <v>1897</v>
      </c>
      <c r="N715" s="58" t="s">
        <v>792</v>
      </c>
      <c r="O715" s="58" t="s">
        <v>678</v>
      </c>
      <c r="P715" s="58" t="s">
        <v>145</v>
      </c>
      <c r="Q715" s="58" t="s">
        <v>750</v>
      </c>
      <c r="R715" s="58" t="s">
        <v>629</v>
      </c>
      <c r="S715" s="58" t="s">
        <v>711</v>
      </c>
      <c r="T715" s="58" t="s">
        <v>699</v>
      </c>
      <c r="U715" s="58" t="s">
        <v>679</v>
      </c>
      <c r="V715" s="58"/>
    </row>
    <row r="716" spans="1:22" x14ac:dyDescent="0.25">
      <c r="A716" s="43" t="s">
        <v>2634</v>
      </c>
      <c r="B716" s="43" t="str">
        <f>LEFT(GAAP02F[[#This Row],[Fund]],4)</f>
        <v>0917</v>
      </c>
      <c r="C716" s="58" t="s">
        <v>2635</v>
      </c>
      <c r="D716" s="58" t="s">
        <v>747</v>
      </c>
      <c r="E716" s="58" t="s">
        <v>689</v>
      </c>
      <c r="F716" s="58" t="s">
        <v>850</v>
      </c>
      <c r="G716" s="58" t="s">
        <v>689</v>
      </c>
      <c r="H716" s="58" t="s">
        <v>788</v>
      </c>
      <c r="I716" s="58" t="s">
        <v>683</v>
      </c>
      <c r="J716" s="58" t="s">
        <v>683</v>
      </c>
      <c r="K716" s="58" t="s">
        <v>851</v>
      </c>
      <c r="L716" s="58" t="s">
        <v>852</v>
      </c>
      <c r="M716" s="58" t="s">
        <v>791</v>
      </c>
      <c r="N716" s="58" t="s">
        <v>792</v>
      </c>
      <c r="O716" s="58" t="s">
        <v>678</v>
      </c>
      <c r="P716" s="58" t="s">
        <v>679</v>
      </c>
      <c r="Q716" s="58" t="s">
        <v>750</v>
      </c>
      <c r="R716" s="58" t="s">
        <v>698</v>
      </c>
      <c r="S716" s="58" t="s">
        <v>1959</v>
      </c>
      <c r="T716" s="58" t="s">
        <v>2290</v>
      </c>
      <c r="U716" s="58" t="s">
        <v>629</v>
      </c>
      <c r="V716" s="58"/>
    </row>
    <row r="717" spans="1:22" x14ac:dyDescent="0.25">
      <c r="A717" s="43" t="s">
        <v>2636</v>
      </c>
      <c r="B717" s="43" t="str">
        <f>LEFT(GAAP02F[[#This Row],[Fund]],4)</f>
        <v>0918</v>
      </c>
      <c r="C717" s="58" t="s">
        <v>2637</v>
      </c>
      <c r="D717" s="58" t="s">
        <v>747</v>
      </c>
      <c r="E717" s="58" t="s">
        <v>1895</v>
      </c>
      <c r="F717" s="58" t="s">
        <v>788</v>
      </c>
      <c r="G717" s="58" t="s">
        <v>689</v>
      </c>
      <c r="H717" s="58" t="s">
        <v>850</v>
      </c>
      <c r="I717" s="58" t="s">
        <v>683</v>
      </c>
      <c r="J717" s="58" t="s">
        <v>683</v>
      </c>
      <c r="K717" s="58" t="s">
        <v>1896</v>
      </c>
      <c r="L717" s="58" t="s">
        <v>1949</v>
      </c>
      <c r="M717" s="58" t="s">
        <v>1944</v>
      </c>
      <c r="N717" s="58" t="s">
        <v>792</v>
      </c>
      <c r="O717" s="58" t="s">
        <v>678</v>
      </c>
      <c r="P717" s="58" t="s">
        <v>145</v>
      </c>
      <c r="Q717" s="58" t="s">
        <v>750</v>
      </c>
      <c r="R717" s="58" t="s">
        <v>698</v>
      </c>
      <c r="S717" s="58" t="s">
        <v>2638</v>
      </c>
      <c r="T717" s="58" t="s">
        <v>678</v>
      </c>
      <c r="U717" s="58" t="s">
        <v>679</v>
      </c>
      <c r="V717" s="58"/>
    </row>
    <row r="718" spans="1:22" x14ac:dyDescent="0.25">
      <c r="A718" s="43" t="s">
        <v>2639</v>
      </c>
      <c r="B718" s="43" t="str">
        <f>LEFT(GAAP02F[[#This Row],[Fund]],4)</f>
        <v>0919</v>
      </c>
      <c r="C718" s="58" t="s">
        <v>2640</v>
      </c>
      <c r="D718" s="58" t="s">
        <v>747</v>
      </c>
      <c r="E718" s="58" t="s">
        <v>681</v>
      </c>
      <c r="F718" s="58" t="s">
        <v>688</v>
      </c>
      <c r="G718" s="58" t="s">
        <v>689</v>
      </c>
      <c r="H718" s="58" t="s">
        <v>690</v>
      </c>
      <c r="I718" s="58" t="s">
        <v>683</v>
      </c>
      <c r="J718" s="58" t="s">
        <v>683</v>
      </c>
      <c r="K718" s="58" t="s">
        <v>691</v>
      </c>
      <c r="L718" s="58" t="s">
        <v>1161</v>
      </c>
      <c r="M718" s="58" t="s">
        <v>749</v>
      </c>
      <c r="N718" s="58" t="s">
        <v>683</v>
      </c>
      <c r="O718" s="58" t="s">
        <v>678</v>
      </c>
      <c r="P718" s="58" t="s">
        <v>679</v>
      </c>
      <c r="Q718" s="58" t="s">
        <v>750</v>
      </c>
      <c r="R718" s="58" t="s">
        <v>693</v>
      </c>
      <c r="S718" s="58" t="s">
        <v>694</v>
      </c>
      <c r="T718" s="58" t="s">
        <v>773</v>
      </c>
      <c r="U718" s="58" t="s">
        <v>679</v>
      </c>
      <c r="V718" s="58"/>
    </row>
    <row r="719" spans="1:22" x14ac:dyDescent="0.25">
      <c r="A719" s="43" t="s">
        <v>2641</v>
      </c>
      <c r="B719" s="43" t="str">
        <f>LEFT(GAAP02F[[#This Row],[Fund]],4)</f>
        <v>0920</v>
      </c>
      <c r="C719" s="58" t="s">
        <v>2642</v>
      </c>
      <c r="D719" s="58" t="s">
        <v>747</v>
      </c>
      <c r="E719" s="58" t="s">
        <v>681</v>
      </c>
      <c r="F719" s="58" t="s">
        <v>688</v>
      </c>
      <c r="G719" s="58" t="s">
        <v>689</v>
      </c>
      <c r="H719" s="58" t="s">
        <v>690</v>
      </c>
      <c r="I719" s="58" t="s">
        <v>683</v>
      </c>
      <c r="J719" s="58" t="s">
        <v>683</v>
      </c>
      <c r="K719" s="58" t="s">
        <v>691</v>
      </c>
      <c r="L719" s="58" t="s">
        <v>743</v>
      </c>
      <c r="M719" s="58" t="s">
        <v>749</v>
      </c>
      <c r="N719" s="58" t="s">
        <v>570</v>
      </c>
      <c r="O719" s="58" t="s">
        <v>678</v>
      </c>
      <c r="P719" s="58" t="s">
        <v>679</v>
      </c>
      <c r="Q719" s="58" t="s">
        <v>750</v>
      </c>
      <c r="R719" s="58" t="s">
        <v>698</v>
      </c>
      <c r="S719" s="58" t="s">
        <v>1030</v>
      </c>
      <c r="T719" s="58" t="s">
        <v>731</v>
      </c>
      <c r="U719" s="58" t="s">
        <v>629</v>
      </c>
      <c r="V719" s="58"/>
    </row>
    <row r="720" spans="1:22" x14ac:dyDescent="0.25">
      <c r="A720" s="43" t="s">
        <v>2643</v>
      </c>
      <c r="B720" s="43" t="str">
        <f>LEFT(GAAP02F[[#This Row],[Fund]],4)</f>
        <v>0922</v>
      </c>
      <c r="C720" s="58" t="s">
        <v>849</v>
      </c>
      <c r="D720" s="58" t="s">
        <v>747</v>
      </c>
      <c r="E720" s="58" t="s">
        <v>689</v>
      </c>
      <c r="F720" s="58" t="s">
        <v>850</v>
      </c>
      <c r="G720" s="58" t="s">
        <v>689</v>
      </c>
      <c r="H720" s="58" t="s">
        <v>788</v>
      </c>
      <c r="I720" s="58" t="s">
        <v>683</v>
      </c>
      <c r="J720" s="58" t="s">
        <v>683</v>
      </c>
      <c r="K720" s="58" t="s">
        <v>851</v>
      </c>
      <c r="L720" s="58" t="s">
        <v>852</v>
      </c>
      <c r="M720" s="58" t="s">
        <v>1944</v>
      </c>
      <c r="N720" s="58" t="s">
        <v>792</v>
      </c>
      <c r="O720" s="58" t="s">
        <v>678</v>
      </c>
      <c r="P720" s="58" t="s">
        <v>145</v>
      </c>
      <c r="Q720" s="58" t="s">
        <v>750</v>
      </c>
      <c r="R720" s="58" t="s">
        <v>629</v>
      </c>
      <c r="S720" s="58" t="s">
        <v>1486</v>
      </c>
      <c r="T720" s="58" t="s">
        <v>678</v>
      </c>
      <c r="U720" s="58" t="s">
        <v>679</v>
      </c>
      <c r="V720" s="58"/>
    </row>
    <row r="721" spans="1:22" x14ac:dyDescent="0.25">
      <c r="A721" s="43" t="s">
        <v>2644</v>
      </c>
      <c r="B721" s="43" t="str">
        <f>LEFT(GAAP02F[[#This Row],[Fund]],4)</f>
        <v>0923</v>
      </c>
      <c r="C721" s="58" t="s">
        <v>1015</v>
      </c>
      <c r="D721" s="58" t="s">
        <v>747</v>
      </c>
      <c r="E721" s="58" t="s">
        <v>992</v>
      </c>
      <c r="F721" s="58" t="s">
        <v>1016</v>
      </c>
      <c r="G721" s="58" t="s">
        <v>689</v>
      </c>
      <c r="H721" s="58" t="s">
        <v>850</v>
      </c>
      <c r="I721" s="58" t="s">
        <v>683</v>
      </c>
      <c r="J721" s="58" t="s">
        <v>683</v>
      </c>
      <c r="K721" s="58" t="s">
        <v>1017</v>
      </c>
      <c r="L721" s="58" t="s">
        <v>1018</v>
      </c>
      <c r="M721" s="58" t="s">
        <v>683</v>
      </c>
      <c r="N721" s="58" t="s">
        <v>683</v>
      </c>
      <c r="O721" s="58" t="s">
        <v>809</v>
      </c>
      <c r="P721" s="58"/>
      <c r="Q721" s="58"/>
      <c r="R721" s="58" t="s">
        <v>629</v>
      </c>
      <c r="S721" s="58" t="s">
        <v>1019</v>
      </c>
      <c r="T721" s="58" t="s">
        <v>678</v>
      </c>
      <c r="U721" s="58" t="s">
        <v>679</v>
      </c>
      <c r="V721" s="58"/>
    </row>
    <row r="722" spans="1:22" x14ac:dyDescent="0.25">
      <c r="A722" s="43" t="s">
        <v>2645</v>
      </c>
      <c r="B722" s="43" t="str">
        <f>LEFT(GAAP02F[[#This Row],[Fund]],4)</f>
        <v>0924</v>
      </c>
      <c r="C722" s="58" t="s">
        <v>2646</v>
      </c>
      <c r="D722" s="58" t="s">
        <v>747</v>
      </c>
      <c r="E722" s="58" t="s">
        <v>992</v>
      </c>
      <c r="F722" s="58" t="s">
        <v>2647</v>
      </c>
      <c r="G722" s="58" t="s">
        <v>689</v>
      </c>
      <c r="H722" s="58" t="s">
        <v>682</v>
      </c>
      <c r="I722" s="58" t="s">
        <v>683</v>
      </c>
      <c r="J722" s="58" t="s">
        <v>683</v>
      </c>
      <c r="K722" s="58" t="s">
        <v>2648</v>
      </c>
      <c r="L722" s="58" t="s">
        <v>2646</v>
      </c>
      <c r="M722" s="58" t="s">
        <v>683</v>
      </c>
      <c r="N722" s="58" t="s">
        <v>683</v>
      </c>
      <c r="O722" s="58" t="s">
        <v>809</v>
      </c>
      <c r="P722" s="58" t="s">
        <v>145</v>
      </c>
      <c r="Q722" s="58"/>
      <c r="R722" s="58" t="s">
        <v>698</v>
      </c>
      <c r="S722" s="58" t="s">
        <v>2649</v>
      </c>
      <c r="T722" s="58" t="s">
        <v>678</v>
      </c>
      <c r="U722" s="58" t="s">
        <v>679</v>
      </c>
      <c r="V722" s="58"/>
    </row>
    <row r="723" spans="1:22" x14ac:dyDescent="0.25">
      <c r="A723" s="43" t="s">
        <v>2650</v>
      </c>
      <c r="B723" s="43" t="str">
        <f>LEFT(GAAP02F[[#This Row],[Fund]],4)</f>
        <v>0925</v>
      </c>
      <c r="C723" s="58" t="s">
        <v>2651</v>
      </c>
      <c r="D723" s="58" t="s">
        <v>747</v>
      </c>
      <c r="E723" s="58" t="s">
        <v>681</v>
      </c>
      <c r="F723" s="58" t="s">
        <v>688</v>
      </c>
      <c r="G723" s="58" t="s">
        <v>689</v>
      </c>
      <c r="H723" s="58" t="s">
        <v>690</v>
      </c>
      <c r="I723" s="58" t="s">
        <v>683</v>
      </c>
      <c r="J723" s="58" t="s">
        <v>683</v>
      </c>
      <c r="K723" s="58" t="s">
        <v>691</v>
      </c>
      <c r="L723" s="58" t="s">
        <v>2652</v>
      </c>
      <c r="M723" s="58" t="s">
        <v>749</v>
      </c>
      <c r="N723" s="58" t="s">
        <v>683</v>
      </c>
      <c r="O723" s="58" t="s">
        <v>678</v>
      </c>
      <c r="P723" s="58" t="s">
        <v>679</v>
      </c>
      <c r="Q723" s="58" t="s">
        <v>750</v>
      </c>
      <c r="R723" s="58" t="s">
        <v>698</v>
      </c>
      <c r="S723" s="58" t="s">
        <v>694</v>
      </c>
      <c r="T723" s="58" t="s">
        <v>1052</v>
      </c>
      <c r="U723" s="58" t="s">
        <v>629</v>
      </c>
      <c r="V723" s="58"/>
    </row>
    <row r="724" spans="1:22" x14ac:dyDescent="0.25">
      <c r="A724" s="43" t="s">
        <v>2653</v>
      </c>
      <c r="B724" s="43" t="str">
        <f>LEFT(GAAP02F[[#This Row],[Fund]],4)</f>
        <v>0927</v>
      </c>
      <c r="C724" s="58" t="s">
        <v>2654</v>
      </c>
      <c r="D724" s="58" t="s">
        <v>747</v>
      </c>
      <c r="E724" s="58" t="s">
        <v>681</v>
      </c>
      <c r="F724" s="58" t="s">
        <v>688</v>
      </c>
      <c r="G724" s="58" t="s">
        <v>689</v>
      </c>
      <c r="H724" s="58" t="s">
        <v>965</v>
      </c>
      <c r="I724" s="58" t="s">
        <v>683</v>
      </c>
      <c r="J724" s="58" t="s">
        <v>683</v>
      </c>
      <c r="K724" s="58" t="s">
        <v>691</v>
      </c>
      <c r="L724" s="58" t="s">
        <v>966</v>
      </c>
      <c r="M724" s="58" t="s">
        <v>749</v>
      </c>
      <c r="N724" s="58" t="s">
        <v>683</v>
      </c>
      <c r="O724" s="58" t="s">
        <v>678</v>
      </c>
      <c r="P724" s="58" t="s">
        <v>679</v>
      </c>
      <c r="Q724" s="58" t="s">
        <v>750</v>
      </c>
      <c r="R724" s="58" t="s">
        <v>698</v>
      </c>
      <c r="S724" s="58" t="s">
        <v>2525</v>
      </c>
      <c r="T724" s="58" t="s">
        <v>699</v>
      </c>
      <c r="U724" s="58" t="s">
        <v>679</v>
      </c>
      <c r="V724" s="58"/>
    </row>
    <row r="725" spans="1:22" x14ac:dyDescent="0.25">
      <c r="A725" s="43" t="s">
        <v>2655</v>
      </c>
      <c r="B725" s="43" t="str">
        <f>LEFT(GAAP02F[[#This Row],[Fund]],4)</f>
        <v>0928</v>
      </c>
      <c r="C725" s="58" t="s">
        <v>2656</v>
      </c>
      <c r="D725" s="58" t="s">
        <v>747</v>
      </c>
      <c r="E725" s="58" t="s">
        <v>681</v>
      </c>
      <c r="F725" s="58" t="s">
        <v>688</v>
      </c>
      <c r="G725" s="58" t="s">
        <v>689</v>
      </c>
      <c r="H725" s="58" t="s">
        <v>965</v>
      </c>
      <c r="I725" s="58" t="s">
        <v>683</v>
      </c>
      <c r="J725" s="58" t="s">
        <v>683</v>
      </c>
      <c r="K725" s="58" t="s">
        <v>691</v>
      </c>
      <c r="L725" s="58" t="s">
        <v>966</v>
      </c>
      <c r="M725" s="58" t="s">
        <v>749</v>
      </c>
      <c r="N725" s="58" t="s">
        <v>683</v>
      </c>
      <c r="O725" s="58" t="s">
        <v>678</v>
      </c>
      <c r="P725" s="58" t="s">
        <v>679</v>
      </c>
      <c r="Q725" s="58" t="s">
        <v>750</v>
      </c>
      <c r="R725" s="58" t="s">
        <v>698</v>
      </c>
      <c r="S725" s="58" t="s">
        <v>779</v>
      </c>
      <c r="T725" s="58" t="s">
        <v>712</v>
      </c>
      <c r="U725" s="58" t="s">
        <v>700</v>
      </c>
      <c r="V725" s="58"/>
    </row>
    <row r="726" spans="1:22" x14ac:dyDescent="0.25">
      <c r="A726" s="43" t="s">
        <v>2657</v>
      </c>
      <c r="B726" s="43" t="str">
        <f>LEFT(GAAP02F[[#This Row],[Fund]],4)</f>
        <v>0929</v>
      </c>
      <c r="C726" s="58" t="s">
        <v>2658</v>
      </c>
      <c r="D726" s="58" t="s">
        <v>747</v>
      </c>
      <c r="E726" s="58" t="s">
        <v>681</v>
      </c>
      <c r="F726" s="58" t="s">
        <v>688</v>
      </c>
      <c r="G726" s="58" t="s">
        <v>689</v>
      </c>
      <c r="H726" s="58" t="s">
        <v>965</v>
      </c>
      <c r="I726" s="58" t="s">
        <v>683</v>
      </c>
      <c r="J726" s="58" t="s">
        <v>683</v>
      </c>
      <c r="K726" s="58" t="s">
        <v>691</v>
      </c>
      <c r="L726" s="58" t="s">
        <v>966</v>
      </c>
      <c r="M726" s="58" t="s">
        <v>749</v>
      </c>
      <c r="N726" s="58" t="s">
        <v>683</v>
      </c>
      <c r="O726" s="58" t="s">
        <v>678</v>
      </c>
      <c r="P726" s="58" t="s">
        <v>679</v>
      </c>
      <c r="Q726" s="58" t="s">
        <v>750</v>
      </c>
      <c r="R726" s="58" t="s">
        <v>698</v>
      </c>
      <c r="S726" s="58" t="s">
        <v>2525</v>
      </c>
      <c r="T726" s="58" t="s">
        <v>699</v>
      </c>
      <c r="U726" s="58" t="s">
        <v>679</v>
      </c>
      <c r="V726" s="58"/>
    </row>
    <row r="727" spans="1:22" x14ac:dyDescent="0.25">
      <c r="A727" s="43" t="s">
        <v>2659</v>
      </c>
      <c r="B727" s="43" t="str">
        <f>LEFT(GAAP02F[[#This Row],[Fund]],4)</f>
        <v>0930</v>
      </c>
      <c r="C727" s="58" t="s">
        <v>2660</v>
      </c>
      <c r="D727" s="58" t="s">
        <v>747</v>
      </c>
      <c r="E727" s="58" t="s">
        <v>1895</v>
      </c>
      <c r="F727" s="58" t="s">
        <v>788</v>
      </c>
      <c r="G727" s="58" t="s">
        <v>689</v>
      </c>
      <c r="H727" s="58" t="s">
        <v>1915</v>
      </c>
      <c r="I727" s="58" t="s">
        <v>683</v>
      </c>
      <c r="J727" s="58" t="s">
        <v>683</v>
      </c>
      <c r="K727" s="58" t="s">
        <v>1896</v>
      </c>
      <c r="L727" s="58" t="s">
        <v>1916</v>
      </c>
      <c r="M727" s="58"/>
      <c r="N727" s="58"/>
      <c r="O727" s="58"/>
      <c r="P727" s="58" t="s">
        <v>145</v>
      </c>
      <c r="Q727" s="58"/>
      <c r="R727" s="58" t="s">
        <v>698</v>
      </c>
      <c r="S727" s="58" t="s">
        <v>711</v>
      </c>
      <c r="T727" s="58" t="s">
        <v>678</v>
      </c>
      <c r="U727" s="58" t="s">
        <v>679</v>
      </c>
      <c r="V727" s="58"/>
    </row>
    <row r="728" spans="1:22" x14ac:dyDescent="0.25">
      <c r="A728" s="43" t="s">
        <v>2661</v>
      </c>
      <c r="B728" s="43" t="str">
        <f>LEFT(GAAP02F[[#This Row],[Fund]],4)</f>
        <v>0931</v>
      </c>
      <c r="C728" s="58" t="s">
        <v>1015</v>
      </c>
      <c r="D728" s="58" t="s">
        <v>747</v>
      </c>
      <c r="E728" s="58" t="s">
        <v>992</v>
      </c>
      <c r="F728" s="58" t="s">
        <v>1016</v>
      </c>
      <c r="G728" s="58" t="s">
        <v>689</v>
      </c>
      <c r="H728" s="58" t="s">
        <v>850</v>
      </c>
      <c r="I728" s="58" t="s">
        <v>683</v>
      </c>
      <c r="J728" s="58" t="s">
        <v>683</v>
      </c>
      <c r="K728" s="58" t="s">
        <v>1017</v>
      </c>
      <c r="L728" s="58" t="s">
        <v>1018</v>
      </c>
      <c r="M728" s="58" t="s">
        <v>683</v>
      </c>
      <c r="N728" s="58" t="s">
        <v>683</v>
      </c>
      <c r="O728" s="58" t="s">
        <v>1581</v>
      </c>
      <c r="P728" s="58"/>
      <c r="Q728" s="58"/>
      <c r="R728" s="58" t="s">
        <v>629</v>
      </c>
      <c r="S728" s="58" t="s">
        <v>1019</v>
      </c>
      <c r="T728" s="58" t="s">
        <v>678</v>
      </c>
      <c r="U728" s="58" t="s">
        <v>679</v>
      </c>
      <c r="V728" s="58"/>
    </row>
    <row r="729" spans="1:22" x14ac:dyDescent="0.25">
      <c r="A729" s="43" t="s">
        <v>2662</v>
      </c>
      <c r="B729" s="43" t="str">
        <f>LEFT(GAAP02F[[#This Row],[Fund]],4)</f>
        <v>0932</v>
      </c>
      <c r="C729" s="58" t="s">
        <v>2663</v>
      </c>
      <c r="D729" s="58" t="s">
        <v>113</v>
      </c>
      <c r="E729" s="58" t="s">
        <v>681</v>
      </c>
      <c r="F729" s="58" t="s">
        <v>688</v>
      </c>
      <c r="G729" s="58" t="s">
        <v>689</v>
      </c>
      <c r="H729" s="58" t="s">
        <v>1016</v>
      </c>
      <c r="I729" s="58" t="s">
        <v>683</v>
      </c>
      <c r="J729" s="58" t="s">
        <v>683</v>
      </c>
      <c r="K729" s="58" t="s">
        <v>691</v>
      </c>
      <c r="L729" s="58" t="s">
        <v>1143</v>
      </c>
      <c r="M729" s="58" t="s">
        <v>683</v>
      </c>
      <c r="N729" s="58" t="s">
        <v>683</v>
      </c>
      <c r="O729" s="58" t="s">
        <v>678</v>
      </c>
      <c r="P729" s="58" t="s">
        <v>679</v>
      </c>
      <c r="Q729" s="58" t="s">
        <v>679</v>
      </c>
      <c r="R729" s="58" t="s">
        <v>698</v>
      </c>
      <c r="S729" s="58" t="s">
        <v>2664</v>
      </c>
      <c r="T729" s="58" t="s">
        <v>731</v>
      </c>
      <c r="U729" s="58" t="s">
        <v>700</v>
      </c>
      <c r="V729" s="58"/>
    </row>
    <row r="730" spans="1:22" x14ac:dyDescent="0.25">
      <c r="A730" s="43" t="s">
        <v>2665</v>
      </c>
      <c r="B730" s="43" t="str">
        <f>LEFT(GAAP02F[[#This Row],[Fund]],4)</f>
        <v>0933</v>
      </c>
      <c r="C730" s="58" t="s">
        <v>2666</v>
      </c>
      <c r="D730" s="58" t="s">
        <v>113</v>
      </c>
      <c r="E730" s="58" t="s">
        <v>681</v>
      </c>
      <c r="F730" s="58" t="s">
        <v>688</v>
      </c>
      <c r="G730" s="58" t="s">
        <v>689</v>
      </c>
      <c r="H730" s="58" t="s">
        <v>776</v>
      </c>
      <c r="I730" s="58" t="s">
        <v>683</v>
      </c>
      <c r="J730" s="58" t="s">
        <v>683</v>
      </c>
      <c r="K730" s="58" t="s">
        <v>691</v>
      </c>
      <c r="L730" s="58" t="s">
        <v>777</v>
      </c>
      <c r="M730" s="58" t="s">
        <v>1288</v>
      </c>
      <c r="N730" s="58" t="s">
        <v>1722</v>
      </c>
      <c r="O730" s="58" t="s">
        <v>814</v>
      </c>
      <c r="P730" s="58"/>
      <c r="Q730" s="58"/>
      <c r="R730" s="58" t="s">
        <v>693</v>
      </c>
      <c r="S730" s="58" t="s">
        <v>1011</v>
      </c>
      <c r="T730" s="58" t="s">
        <v>773</v>
      </c>
      <c r="U730" s="58" t="s">
        <v>679</v>
      </c>
      <c r="V730" s="58"/>
    </row>
    <row r="731" spans="1:22" x14ac:dyDescent="0.25">
      <c r="A731" s="43" t="s">
        <v>2667</v>
      </c>
      <c r="B731" s="43" t="str">
        <f>LEFT(GAAP02F[[#This Row],[Fund]],4)</f>
        <v>0936</v>
      </c>
      <c r="C731" s="58" t="s">
        <v>2668</v>
      </c>
      <c r="D731" s="58" t="s">
        <v>747</v>
      </c>
      <c r="E731" s="58" t="s">
        <v>681</v>
      </c>
      <c r="F731" s="58" t="s">
        <v>688</v>
      </c>
      <c r="G731" s="58" t="s">
        <v>689</v>
      </c>
      <c r="H731" s="58" t="s">
        <v>965</v>
      </c>
      <c r="I731" s="58" t="s">
        <v>683</v>
      </c>
      <c r="J731" s="58" t="s">
        <v>683</v>
      </c>
      <c r="K731" s="58" t="s">
        <v>691</v>
      </c>
      <c r="L731" s="58" t="s">
        <v>966</v>
      </c>
      <c r="M731" s="58" t="s">
        <v>749</v>
      </c>
      <c r="N731" s="58" t="s">
        <v>683</v>
      </c>
      <c r="O731" s="58" t="s">
        <v>678</v>
      </c>
      <c r="P731" s="58" t="s">
        <v>679</v>
      </c>
      <c r="Q731" s="58" t="s">
        <v>750</v>
      </c>
      <c r="R731" s="58" t="s">
        <v>698</v>
      </c>
      <c r="S731" s="58" t="s">
        <v>794</v>
      </c>
      <c r="T731" s="58" t="s">
        <v>678</v>
      </c>
      <c r="U731" s="58" t="s">
        <v>679</v>
      </c>
      <c r="V731" s="58"/>
    </row>
    <row r="732" spans="1:22" x14ac:dyDescent="0.25">
      <c r="A732" s="43" t="s">
        <v>2669</v>
      </c>
      <c r="B732" s="43" t="str">
        <f>LEFT(GAAP02F[[#This Row],[Fund]],4)</f>
        <v>0938</v>
      </c>
      <c r="C732" s="58" t="s">
        <v>2670</v>
      </c>
      <c r="D732" s="58" t="s">
        <v>747</v>
      </c>
      <c r="E732" s="58" t="s">
        <v>681</v>
      </c>
      <c r="F732" s="58" t="s">
        <v>688</v>
      </c>
      <c r="G732" s="58" t="s">
        <v>689</v>
      </c>
      <c r="H732" s="58" t="s">
        <v>965</v>
      </c>
      <c r="I732" s="58" t="s">
        <v>683</v>
      </c>
      <c r="J732" s="58" t="s">
        <v>683</v>
      </c>
      <c r="K732" s="58" t="s">
        <v>691</v>
      </c>
      <c r="L732" s="58" t="s">
        <v>966</v>
      </c>
      <c r="M732" s="58" t="s">
        <v>749</v>
      </c>
      <c r="N732" s="58" t="s">
        <v>683</v>
      </c>
      <c r="O732" s="58" t="s">
        <v>678</v>
      </c>
      <c r="P732" s="58" t="s">
        <v>679</v>
      </c>
      <c r="Q732" s="58" t="s">
        <v>750</v>
      </c>
      <c r="R732" s="58" t="s">
        <v>698</v>
      </c>
      <c r="S732" s="58" t="s">
        <v>2525</v>
      </c>
      <c r="T732" s="58" t="s">
        <v>699</v>
      </c>
      <c r="U732" s="58" t="s">
        <v>679</v>
      </c>
      <c r="V732" s="58"/>
    </row>
    <row r="733" spans="1:22" x14ac:dyDescent="0.25">
      <c r="A733" s="43" t="s">
        <v>2671</v>
      </c>
      <c r="B733" s="43" t="str">
        <f>LEFT(GAAP02F[[#This Row],[Fund]],4)</f>
        <v>0939</v>
      </c>
      <c r="C733" s="58" t="s">
        <v>2672</v>
      </c>
      <c r="D733" s="58" t="s">
        <v>747</v>
      </c>
      <c r="E733" s="58" t="s">
        <v>681</v>
      </c>
      <c r="F733" s="58" t="s">
        <v>682</v>
      </c>
      <c r="G733" s="58" t="s">
        <v>681</v>
      </c>
      <c r="H733" s="58" t="s">
        <v>682</v>
      </c>
      <c r="I733" s="58" t="s">
        <v>683</v>
      </c>
      <c r="J733" s="58" t="s">
        <v>683</v>
      </c>
      <c r="K733" s="58" t="s">
        <v>15</v>
      </c>
      <c r="L733" s="58" t="s">
        <v>15</v>
      </c>
      <c r="M733" s="58" t="s">
        <v>749</v>
      </c>
      <c r="N733" s="58" t="s">
        <v>683</v>
      </c>
      <c r="O733" s="58" t="s">
        <v>678</v>
      </c>
      <c r="P733" s="58" t="s">
        <v>679</v>
      </c>
      <c r="Q733" s="58" t="s">
        <v>750</v>
      </c>
      <c r="R733" s="58" t="s">
        <v>693</v>
      </c>
      <c r="S733" s="58" t="s">
        <v>1071</v>
      </c>
      <c r="T733" s="58" t="s">
        <v>773</v>
      </c>
      <c r="U733" s="58" t="s">
        <v>679</v>
      </c>
      <c r="V733" s="58"/>
    </row>
    <row r="734" spans="1:22" x14ac:dyDescent="0.25">
      <c r="A734" s="43" t="s">
        <v>2673</v>
      </c>
      <c r="B734" s="43" t="str">
        <f>LEFT(GAAP02F[[#This Row],[Fund]],4)</f>
        <v>0940</v>
      </c>
      <c r="C734" s="58" t="s">
        <v>2674</v>
      </c>
      <c r="D734" s="58" t="s">
        <v>113</v>
      </c>
      <c r="E734" s="58" t="s">
        <v>681</v>
      </c>
      <c r="F734" s="58" t="s">
        <v>688</v>
      </c>
      <c r="G734" s="58" t="s">
        <v>681</v>
      </c>
      <c r="H734" s="58" t="s">
        <v>709</v>
      </c>
      <c r="I734" s="58" t="s">
        <v>683</v>
      </c>
      <c r="J734" s="58" t="s">
        <v>683</v>
      </c>
      <c r="K734" s="58" t="s">
        <v>691</v>
      </c>
      <c r="L734" s="58" t="s">
        <v>725</v>
      </c>
      <c r="M734" s="58" t="s">
        <v>683</v>
      </c>
      <c r="N734" s="58" t="s">
        <v>683</v>
      </c>
      <c r="O734" s="58" t="s">
        <v>678</v>
      </c>
      <c r="P734" s="58" t="s">
        <v>679</v>
      </c>
      <c r="Q734" s="58" t="s">
        <v>750</v>
      </c>
      <c r="R734" s="58" t="s">
        <v>693</v>
      </c>
      <c r="S734" s="58" t="s">
        <v>2675</v>
      </c>
      <c r="T734" s="58" t="s">
        <v>739</v>
      </c>
      <c r="U734" s="58" t="s">
        <v>679</v>
      </c>
      <c r="V734" s="58"/>
    </row>
    <row r="735" spans="1:22" x14ac:dyDescent="0.25">
      <c r="A735" s="43" t="s">
        <v>2676</v>
      </c>
      <c r="B735" s="43" t="str">
        <f>LEFT(GAAP02F[[#This Row],[Fund]],4)</f>
        <v>0941</v>
      </c>
      <c r="C735" s="58" t="s">
        <v>2677</v>
      </c>
      <c r="D735" s="58" t="s">
        <v>747</v>
      </c>
      <c r="E735" s="58" t="s">
        <v>681</v>
      </c>
      <c r="F735" s="58" t="s">
        <v>688</v>
      </c>
      <c r="G735" s="58" t="s">
        <v>689</v>
      </c>
      <c r="H735" s="58" t="s">
        <v>965</v>
      </c>
      <c r="I735" s="58" t="s">
        <v>683</v>
      </c>
      <c r="J735" s="58" t="s">
        <v>683</v>
      </c>
      <c r="K735" s="58" t="s">
        <v>691</v>
      </c>
      <c r="L735" s="58" t="s">
        <v>966</v>
      </c>
      <c r="M735" s="58" t="s">
        <v>749</v>
      </c>
      <c r="N735" s="58" t="s">
        <v>683</v>
      </c>
      <c r="O735" s="58" t="s">
        <v>678</v>
      </c>
      <c r="P735" s="58" t="s">
        <v>679</v>
      </c>
      <c r="Q735" s="58" t="s">
        <v>750</v>
      </c>
      <c r="R735" s="58" t="s">
        <v>698</v>
      </c>
      <c r="S735" s="58" t="s">
        <v>779</v>
      </c>
      <c r="T735" s="58" t="s">
        <v>712</v>
      </c>
      <c r="U735" s="58" t="s">
        <v>700</v>
      </c>
      <c r="V735" s="58"/>
    </row>
    <row r="736" spans="1:22" x14ac:dyDescent="0.25">
      <c r="A736" s="43" t="s">
        <v>2678</v>
      </c>
      <c r="B736" s="43" t="str">
        <f>LEFT(GAAP02F[[#This Row],[Fund]],4)</f>
        <v>0942</v>
      </c>
      <c r="C736" s="58" t="s">
        <v>2679</v>
      </c>
      <c r="D736" s="58" t="s">
        <v>747</v>
      </c>
      <c r="E736" s="58" t="s">
        <v>992</v>
      </c>
      <c r="F736" s="58" t="s">
        <v>993</v>
      </c>
      <c r="G736" s="58" t="s">
        <v>689</v>
      </c>
      <c r="H736" s="58" t="s">
        <v>682</v>
      </c>
      <c r="I736" s="58" t="s">
        <v>683</v>
      </c>
      <c r="J736" s="58" t="s">
        <v>683</v>
      </c>
      <c r="K736" s="58" t="s">
        <v>994</v>
      </c>
      <c r="L736" s="58" t="s">
        <v>994</v>
      </c>
      <c r="M736" s="58" t="s">
        <v>683</v>
      </c>
      <c r="N736" s="58" t="s">
        <v>683</v>
      </c>
      <c r="O736" s="58" t="s">
        <v>678</v>
      </c>
      <c r="P736" s="58" t="s">
        <v>679</v>
      </c>
      <c r="Q736" s="58" t="s">
        <v>679</v>
      </c>
      <c r="R736" s="58" t="s">
        <v>629</v>
      </c>
      <c r="S736" s="58" t="s">
        <v>711</v>
      </c>
      <c r="T736" s="58" t="s">
        <v>678</v>
      </c>
      <c r="U736" s="58" t="s">
        <v>679</v>
      </c>
      <c r="V736" s="58"/>
    </row>
    <row r="737" spans="1:22" x14ac:dyDescent="0.25">
      <c r="A737" s="43" t="s">
        <v>2680</v>
      </c>
      <c r="B737" s="43" t="str">
        <f>LEFT(GAAP02F[[#This Row],[Fund]],4)</f>
        <v>0943</v>
      </c>
      <c r="C737" s="58" t="s">
        <v>2681</v>
      </c>
      <c r="D737" s="58" t="s">
        <v>747</v>
      </c>
      <c r="E737" s="58" t="s">
        <v>681</v>
      </c>
      <c r="F737" s="58" t="s">
        <v>688</v>
      </c>
      <c r="G737" s="58" t="s">
        <v>681</v>
      </c>
      <c r="H737" s="58" t="s">
        <v>709</v>
      </c>
      <c r="I737" s="58" t="s">
        <v>683</v>
      </c>
      <c r="J737" s="58" t="s">
        <v>683</v>
      </c>
      <c r="K737" s="58" t="s">
        <v>691</v>
      </c>
      <c r="L737" s="58" t="s">
        <v>725</v>
      </c>
      <c r="M737" s="58" t="s">
        <v>749</v>
      </c>
      <c r="N737" s="58" t="s">
        <v>683</v>
      </c>
      <c r="O737" s="58" t="s">
        <v>678</v>
      </c>
      <c r="P737" s="58" t="s">
        <v>679</v>
      </c>
      <c r="Q737" s="58" t="s">
        <v>750</v>
      </c>
      <c r="R737" s="58" t="s">
        <v>698</v>
      </c>
      <c r="S737" s="58" t="s">
        <v>726</v>
      </c>
      <c r="T737" s="58" t="s">
        <v>712</v>
      </c>
      <c r="U737" s="58" t="s">
        <v>679</v>
      </c>
      <c r="V737" s="58"/>
    </row>
    <row r="738" spans="1:22" x14ac:dyDescent="0.25">
      <c r="A738" s="43" t="s">
        <v>2682</v>
      </c>
      <c r="B738" s="43" t="str">
        <f>LEFT(GAAP02F[[#This Row],[Fund]],4)</f>
        <v>0944</v>
      </c>
      <c r="C738" s="58" t="s">
        <v>2683</v>
      </c>
      <c r="D738" s="58" t="s">
        <v>747</v>
      </c>
      <c r="E738" s="58" t="s">
        <v>681</v>
      </c>
      <c r="F738" s="58" t="s">
        <v>688</v>
      </c>
      <c r="G738" s="58" t="s">
        <v>689</v>
      </c>
      <c r="H738" s="58" t="s">
        <v>690</v>
      </c>
      <c r="I738" s="58" t="s">
        <v>683</v>
      </c>
      <c r="J738" s="58" t="s">
        <v>683</v>
      </c>
      <c r="K738" s="58" t="s">
        <v>691</v>
      </c>
      <c r="L738" s="58" t="s">
        <v>743</v>
      </c>
      <c r="M738" s="58" t="s">
        <v>749</v>
      </c>
      <c r="N738" s="58" t="s">
        <v>683</v>
      </c>
      <c r="O738" s="58" t="s">
        <v>678</v>
      </c>
      <c r="P738" s="58" t="s">
        <v>679</v>
      </c>
      <c r="Q738" s="58" t="s">
        <v>750</v>
      </c>
      <c r="R738" s="58" t="s">
        <v>698</v>
      </c>
      <c r="S738" s="58" t="s">
        <v>2684</v>
      </c>
      <c r="T738" s="58" t="s">
        <v>678</v>
      </c>
      <c r="U738" s="58" t="s">
        <v>679</v>
      </c>
      <c r="V738" s="58"/>
    </row>
    <row r="739" spans="1:22" x14ac:dyDescent="0.25">
      <c r="A739" s="43" t="s">
        <v>2685</v>
      </c>
      <c r="B739" s="43" t="str">
        <f>LEFT(GAAP02F[[#This Row],[Fund]],4)</f>
        <v>0945</v>
      </c>
      <c r="C739" s="58" t="s">
        <v>2686</v>
      </c>
      <c r="D739" s="58" t="s">
        <v>747</v>
      </c>
      <c r="E739" s="58" t="s">
        <v>681</v>
      </c>
      <c r="F739" s="58" t="s">
        <v>688</v>
      </c>
      <c r="G739" s="58" t="s">
        <v>689</v>
      </c>
      <c r="H739" s="58" t="s">
        <v>690</v>
      </c>
      <c r="I739" s="58" t="s">
        <v>683</v>
      </c>
      <c r="J739" s="58" t="s">
        <v>683</v>
      </c>
      <c r="K739" s="58" t="s">
        <v>691</v>
      </c>
      <c r="L739" s="58" t="s">
        <v>1161</v>
      </c>
      <c r="M739" s="58" t="s">
        <v>749</v>
      </c>
      <c r="N739" s="58" t="s">
        <v>683</v>
      </c>
      <c r="O739" s="58" t="s">
        <v>678</v>
      </c>
      <c r="P739" s="58" t="s">
        <v>679</v>
      </c>
      <c r="Q739" s="58" t="s">
        <v>750</v>
      </c>
      <c r="R739" s="58" t="s">
        <v>698</v>
      </c>
      <c r="S739" s="58" t="s">
        <v>694</v>
      </c>
      <c r="T739" s="58" t="s">
        <v>1052</v>
      </c>
      <c r="U739" s="58" t="s">
        <v>679</v>
      </c>
      <c r="V739" s="58"/>
    </row>
    <row r="740" spans="1:22" x14ac:dyDescent="0.25">
      <c r="A740" s="43" t="s">
        <v>2687</v>
      </c>
      <c r="B740" s="43" t="str">
        <f>LEFT(GAAP02F[[#This Row],[Fund]],4)</f>
        <v>0946</v>
      </c>
      <c r="C740" s="58" t="s">
        <v>2688</v>
      </c>
      <c r="D740" s="58" t="s">
        <v>747</v>
      </c>
      <c r="E740" s="58" t="s">
        <v>681</v>
      </c>
      <c r="F740" s="58" t="s">
        <v>688</v>
      </c>
      <c r="G740" s="58" t="s">
        <v>689</v>
      </c>
      <c r="H740" s="58" t="s">
        <v>690</v>
      </c>
      <c r="I740" s="58" t="s">
        <v>683</v>
      </c>
      <c r="J740" s="58" t="s">
        <v>683</v>
      </c>
      <c r="K740" s="58" t="s">
        <v>691</v>
      </c>
      <c r="L740" s="58" t="s">
        <v>743</v>
      </c>
      <c r="M740" s="58" t="s">
        <v>821</v>
      </c>
      <c r="N740" s="58" t="s">
        <v>683</v>
      </c>
      <c r="O740" s="58" t="s">
        <v>678</v>
      </c>
      <c r="P740" s="58" t="s">
        <v>679</v>
      </c>
      <c r="Q740" s="58" t="s">
        <v>750</v>
      </c>
      <c r="R740" s="58" t="s">
        <v>698</v>
      </c>
      <c r="S740" s="58" t="s">
        <v>744</v>
      </c>
      <c r="T740" s="58" t="s">
        <v>678</v>
      </c>
      <c r="U740" s="58" t="s">
        <v>679</v>
      </c>
      <c r="V740" s="58"/>
    </row>
    <row r="741" spans="1:22" x14ac:dyDescent="0.25">
      <c r="A741" s="43" t="s">
        <v>2689</v>
      </c>
      <c r="B741" s="43" t="str">
        <f>LEFT(GAAP02F[[#This Row],[Fund]],4)</f>
        <v>0947</v>
      </c>
      <c r="C741" s="58" t="s">
        <v>2690</v>
      </c>
      <c r="D741" s="58" t="s">
        <v>747</v>
      </c>
      <c r="E741" s="58" t="s">
        <v>689</v>
      </c>
      <c r="F741" s="58" t="s">
        <v>850</v>
      </c>
      <c r="G741" s="58" t="s">
        <v>681</v>
      </c>
      <c r="H741" s="58" t="s">
        <v>1887</v>
      </c>
      <c r="I741" s="58" t="s">
        <v>683</v>
      </c>
      <c r="J741" s="58" t="s">
        <v>683</v>
      </c>
      <c r="K741" s="58" t="s">
        <v>851</v>
      </c>
      <c r="L741" s="58" t="s">
        <v>1888</v>
      </c>
      <c r="M741" s="58" t="s">
        <v>791</v>
      </c>
      <c r="N741" s="58" t="s">
        <v>792</v>
      </c>
      <c r="O741" s="58" t="s">
        <v>678</v>
      </c>
      <c r="P741" s="58" t="s">
        <v>145</v>
      </c>
      <c r="Q741" s="58" t="s">
        <v>750</v>
      </c>
      <c r="R741" s="58" t="s">
        <v>629</v>
      </c>
      <c r="S741" s="58" t="s">
        <v>1889</v>
      </c>
      <c r="T741" s="58" t="s">
        <v>678</v>
      </c>
      <c r="U741" s="58" t="s">
        <v>629</v>
      </c>
      <c r="V741" s="58"/>
    </row>
    <row r="742" spans="1:22" x14ac:dyDescent="0.25">
      <c r="A742" s="43" t="s">
        <v>2691</v>
      </c>
      <c r="B742" s="43" t="str">
        <f>LEFT(GAAP02F[[#This Row],[Fund]],4)</f>
        <v>0948</v>
      </c>
      <c r="C742" s="58" t="s">
        <v>2692</v>
      </c>
      <c r="D742" s="58" t="s">
        <v>747</v>
      </c>
      <c r="E742" s="58" t="s">
        <v>689</v>
      </c>
      <c r="F742" s="58" t="s">
        <v>850</v>
      </c>
      <c r="G742" s="58" t="s">
        <v>681</v>
      </c>
      <c r="H742" s="58" t="s">
        <v>1887</v>
      </c>
      <c r="I742" s="58" t="s">
        <v>683</v>
      </c>
      <c r="J742" s="58" t="s">
        <v>683</v>
      </c>
      <c r="K742" s="58" t="s">
        <v>851</v>
      </c>
      <c r="L742" s="58" t="s">
        <v>1888</v>
      </c>
      <c r="M742" s="58" t="s">
        <v>791</v>
      </c>
      <c r="N742" s="58" t="s">
        <v>792</v>
      </c>
      <c r="O742" s="58" t="s">
        <v>678</v>
      </c>
      <c r="P742" s="58" t="s">
        <v>145</v>
      </c>
      <c r="Q742" s="58" t="s">
        <v>750</v>
      </c>
      <c r="R742" s="58" t="s">
        <v>629</v>
      </c>
      <c r="S742" s="58" t="s">
        <v>1889</v>
      </c>
      <c r="T742" s="58" t="s">
        <v>678</v>
      </c>
      <c r="U742" s="58" t="s">
        <v>679</v>
      </c>
      <c r="V742" s="58"/>
    </row>
    <row r="743" spans="1:22" x14ac:dyDescent="0.25">
      <c r="A743" s="43" t="s">
        <v>2693</v>
      </c>
      <c r="B743" s="43" t="str">
        <f>LEFT(GAAP02F[[#This Row],[Fund]],4)</f>
        <v>0950</v>
      </c>
      <c r="C743" s="58" t="s">
        <v>2694</v>
      </c>
      <c r="D743" s="58" t="s">
        <v>747</v>
      </c>
      <c r="E743" s="58" t="s">
        <v>1895</v>
      </c>
      <c r="F743" s="58" t="s">
        <v>788</v>
      </c>
      <c r="G743" s="58" t="s">
        <v>689</v>
      </c>
      <c r="H743" s="58" t="s">
        <v>788</v>
      </c>
      <c r="I743" s="58" t="s">
        <v>683</v>
      </c>
      <c r="J743" s="58" t="s">
        <v>683</v>
      </c>
      <c r="K743" s="58" t="s">
        <v>1896</v>
      </c>
      <c r="L743" s="58" t="s">
        <v>2695</v>
      </c>
      <c r="M743" s="58" t="s">
        <v>791</v>
      </c>
      <c r="N743" s="58" t="s">
        <v>792</v>
      </c>
      <c r="O743" s="58" t="s">
        <v>678</v>
      </c>
      <c r="P743" s="58" t="s">
        <v>145</v>
      </c>
      <c r="Q743" s="58" t="s">
        <v>750</v>
      </c>
      <c r="R743" s="58" t="s">
        <v>698</v>
      </c>
      <c r="S743" s="58" t="s">
        <v>2696</v>
      </c>
      <c r="T743" s="58" t="s">
        <v>678</v>
      </c>
      <c r="U743" s="58" t="s">
        <v>679</v>
      </c>
      <c r="V743" s="58"/>
    </row>
    <row r="744" spans="1:22" x14ac:dyDescent="0.25">
      <c r="A744" s="43" t="s">
        <v>2697</v>
      </c>
      <c r="B744" s="43" t="str">
        <f>LEFT(GAAP02F[[#This Row],[Fund]],4)</f>
        <v>0951</v>
      </c>
      <c r="C744" s="58" t="s">
        <v>2698</v>
      </c>
      <c r="D744" s="58" t="s">
        <v>747</v>
      </c>
      <c r="E744" s="58" t="s">
        <v>681</v>
      </c>
      <c r="F744" s="58" t="s">
        <v>688</v>
      </c>
      <c r="G744" s="58" t="s">
        <v>689</v>
      </c>
      <c r="H744" s="58" t="s">
        <v>690</v>
      </c>
      <c r="I744" s="58" t="s">
        <v>683</v>
      </c>
      <c r="J744" s="58" t="s">
        <v>683</v>
      </c>
      <c r="K744" s="58" t="s">
        <v>691</v>
      </c>
      <c r="L744" s="58" t="s">
        <v>743</v>
      </c>
      <c r="M744" s="58" t="s">
        <v>749</v>
      </c>
      <c r="N744" s="58" t="s">
        <v>683</v>
      </c>
      <c r="O744" s="58" t="s">
        <v>678</v>
      </c>
      <c r="P744" s="58" t="s">
        <v>145</v>
      </c>
      <c r="Q744" s="58" t="s">
        <v>750</v>
      </c>
      <c r="R744" s="58" t="s">
        <v>698</v>
      </c>
      <c r="S744" s="58" t="s">
        <v>711</v>
      </c>
      <c r="T744" s="58" t="s">
        <v>678</v>
      </c>
      <c r="U744" s="58" t="s">
        <v>679</v>
      </c>
      <c r="V744" s="58"/>
    </row>
    <row r="745" spans="1:22" x14ac:dyDescent="0.25">
      <c r="A745" s="43" t="s">
        <v>2699</v>
      </c>
      <c r="B745" s="43" t="str">
        <f>LEFT(GAAP02F[[#This Row],[Fund]],4)</f>
        <v>0952</v>
      </c>
      <c r="C745" s="58" t="s">
        <v>66</v>
      </c>
      <c r="D745" s="58" t="s">
        <v>747</v>
      </c>
      <c r="E745" s="58" t="s">
        <v>681</v>
      </c>
      <c r="F745" s="58" t="s">
        <v>688</v>
      </c>
      <c r="G745" s="58" t="s">
        <v>681</v>
      </c>
      <c r="H745" s="58" t="s">
        <v>709</v>
      </c>
      <c r="I745" s="58" t="s">
        <v>683</v>
      </c>
      <c r="J745" s="58" t="s">
        <v>683</v>
      </c>
      <c r="K745" s="58" t="s">
        <v>691</v>
      </c>
      <c r="L745" s="58" t="s">
        <v>725</v>
      </c>
      <c r="M745" s="58" t="s">
        <v>749</v>
      </c>
      <c r="N745" s="58" t="s">
        <v>683</v>
      </c>
      <c r="O745" s="58" t="s">
        <v>678</v>
      </c>
      <c r="P745" s="58" t="s">
        <v>679</v>
      </c>
      <c r="Q745" s="58" t="s">
        <v>750</v>
      </c>
      <c r="R745" s="58" t="s">
        <v>698</v>
      </c>
      <c r="S745" s="58" t="s">
        <v>726</v>
      </c>
      <c r="T745" s="58" t="s">
        <v>712</v>
      </c>
      <c r="U745" s="58" t="s">
        <v>679</v>
      </c>
      <c r="V745" s="58"/>
    </row>
    <row r="746" spans="1:22" x14ac:dyDescent="0.25">
      <c r="A746" s="43" t="s">
        <v>2700</v>
      </c>
      <c r="B746" s="43" t="str">
        <f>LEFT(GAAP02F[[#This Row],[Fund]],4)</f>
        <v>0953</v>
      </c>
      <c r="C746" s="58" t="s">
        <v>1015</v>
      </c>
      <c r="D746" s="58" t="s">
        <v>747</v>
      </c>
      <c r="E746" s="58" t="s">
        <v>992</v>
      </c>
      <c r="F746" s="58" t="s">
        <v>1016</v>
      </c>
      <c r="G746" s="58" t="s">
        <v>689</v>
      </c>
      <c r="H746" s="58" t="s">
        <v>850</v>
      </c>
      <c r="I746" s="58" t="s">
        <v>683</v>
      </c>
      <c r="J746" s="58" t="s">
        <v>683</v>
      </c>
      <c r="K746" s="58" t="s">
        <v>1017</v>
      </c>
      <c r="L746" s="58" t="s">
        <v>2701</v>
      </c>
      <c r="M746" s="58" t="s">
        <v>683</v>
      </c>
      <c r="N746" s="58" t="s">
        <v>683</v>
      </c>
      <c r="O746" s="58" t="s">
        <v>847</v>
      </c>
      <c r="P746" s="58"/>
      <c r="Q746" s="58"/>
      <c r="R746" s="58" t="s">
        <v>698</v>
      </c>
      <c r="S746" s="58" t="s">
        <v>1019</v>
      </c>
      <c r="T746" s="58" t="s">
        <v>678</v>
      </c>
      <c r="U746" s="58" t="s">
        <v>679</v>
      </c>
      <c r="V746" s="58"/>
    </row>
    <row r="747" spans="1:22" x14ac:dyDescent="0.25">
      <c r="A747" s="43" t="s">
        <v>2702</v>
      </c>
      <c r="B747" s="43" t="str">
        <f>LEFT(GAAP02F[[#This Row],[Fund]],4)</f>
        <v>0954</v>
      </c>
      <c r="C747" s="58" t="s">
        <v>2703</v>
      </c>
      <c r="D747" s="58" t="s">
        <v>747</v>
      </c>
      <c r="E747" s="58" t="s">
        <v>1895</v>
      </c>
      <c r="F747" s="58" t="s">
        <v>788</v>
      </c>
      <c r="G747" s="58" t="s">
        <v>689</v>
      </c>
      <c r="H747" s="58" t="s">
        <v>1915</v>
      </c>
      <c r="I747" s="58" t="s">
        <v>683</v>
      </c>
      <c r="J747" s="58" t="s">
        <v>683</v>
      </c>
      <c r="K747" s="58" t="s">
        <v>1896</v>
      </c>
      <c r="L747" s="58" t="s">
        <v>1916</v>
      </c>
      <c r="M747" s="58" t="s">
        <v>1897</v>
      </c>
      <c r="N747" s="58" t="s">
        <v>792</v>
      </c>
      <c r="O747" s="58" t="s">
        <v>678</v>
      </c>
      <c r="P747" s="58" t="s">
        <v>145</v>
      </c>
      <c r="Q747" s="58" t="s">
        <v>750</v>
      </c>
      <c r="R747" s="58" t="s">
        <v>698</v>
      </c>
      <c r="S747" s="58" t="s">
        <v>1912</v>
      </c>
      <c r="T747" s="58" t="s">
        <v>678</v>
      </c>
      <c r="U747" s="58" t="s">
        <v>679</v>
      </c>
      <c r="V747" s="58"/>
    </row>
    <row r="748" spans="1:22" x14ac:dyDescent="0.25">
      <c r="A748" s="43" t="s">
        <v>2704</v>
      </c>
      <c r="B748" s="43" t="str">
        <f>LEFT(GAAP02F[[#This Row],[Fund]],4)</f>
        <v>0955</v>
      </c>
      <c r="C748" s="58" t="s">
        <v>1015</v>
      </c>
      <c r="D748" s="58" t="s">
        <v>747</v>
      </c>
      <c r="E748" s="58" t="s">
        <v>992</v>
      </c>
      <c r="F748" s="58" t="s">
        <v>1016</v>
      </c>
      <c r="G748" s="58" t="s">
        <v>689</v>
      </c>
      <c r="H748" s="58" t="s">
        <v>850</v>
      </c>
      <c r="I748" s="58" t="s">
        <v>683</v>
      </c>
      <c r="J748" s="58" t="s">
        <v>683</v>
      </c>
      <c r="K748" s="58" t="s">
        <v>1017</v>
      </c>
      <c r="L748" s="58" t="s">
        <v>1018</v>
      </c>
      <c r="M748" s="58" t="s">
        <v>683</v>
      </c>
      <c r="N748" s="58" t="s">
        <v>683</v>
      </c>
      <c r="O748" s="58" t="s">
        <v>1581</v>
      </c>
      <c r="P748" s="58"/>
      <c r="Q748" s="58"/>
      <c r="R748" s="58" t="s">
        <v>629</v>
      </c>
      <c r="S748" s="58" t="s">
        <v>1019</v>
      </c>
      <c r="T748" s="58" t="s">
        <v>678</v>
      </c>
      <c r="U748" s="58" t="s">
        <v>679</v>
      </c>
      <c r="V748" s="58"/>
    </row>
    <row r="749" spans="1:22" x14ac:dyDescent="0.25">
      <c r="A749" s="43" t="s">
        <v>2705</v>
      </c>
      <c r="B749" s="43" t="str">
        <f>LEFT(GAAP02F[[#This Row],[Fund]],4)</f>
        <v>0956</v>
      </c>
      <c r="C749" s="58" t="s">
        <v>2706</v>
      </c>
      <c r="D749" s="58" t="s">
        <v>747</v>
      </c>
      <c r="E749" s="58" t="s">
        <v>681</v>
      </c>
      <c r="F749" s="58" t="s">
        <v>797</v>
      </c>
      <c r="G749" s="58" t="s">
        <v>681</v>
      </c>
      <c r="H749" s="58" t="s">
        <v>683</v>
      </c>
      <c r="I749" s="58" t="s">
        <v>682</v>
      </c>
      <c r="J749" s="58" t="s">
        <v>682</v>
      </c>
      <c r="K749" s="58" t="s">
        <v>798</v>
      </c>
      <c r="L749" s="58" t="s">
        <v>15</v>
      </c>
      <c r="M749" s="58" t="s">
        <v>683</v>
      </c>
      <c r="N749" s="58" t="s">
        <v>683</v>
      </c>
      <c r="O749" s="58" t="s">
        <v>860</v>
      </c>
      <c r="P749" s="58" t="s">
        <v>679</v>
      </c>
      <c r="Q749" s="58" t="s">
        <v>679</v>
      </c>
      <c r="R749" s="58" t="s">
        <v>698</v>
      </c>
      <c r="S749" s="58" t="s">
        <v>1981</v>
      </c>
      <c r="T749" s="58" t="s">
        <v>1052</v>
      </c>
      <c r="U749" s="58" t="s">
        <v>679</v>
      </c>
      <c r="V749" s="58"/>
    </row>
    <row r="750" spans="1:22" x14ac:dyDescent="0.25">
      <c r="A750" s="43" t="s">
        <v>2707</v>
      </c>
      <c r="B750" s="43" t="str">
        <f>LEFT(GAAP02F[[#This Row],[Fund]],4)</f>
        <v>0957</v>
      </c>
      <c r="C750" s="58" t="s">
        <v>2708</v>
      </c>
      <c r="D750" s="58" t="s">
        <v>747</v>
      </c>
      <c r="E750" s="58" t="s">
        <v>689</v>
      </c>
      <c r="F750" s="58" t="s">
        <v>850</v>
      </c>
      <c r="G750" s="58" t="s">
        <v>689</v>
      </c>
      <c r="H750" s="58" t="s">
        <v>788</v>
      </c>
      <c r="I750" s="58" t="s">
        <v>683</v>
      </c>
      <c r="J750" s="58" t="s">
        <v>683</v>
      </c>
      <c r="K750" s="58" t="s">
        <v>851</v>
      </c>
      <c r="L750" s="58" t="s">
        <v>852</v>
      </c>
      <c r="M750" s="58" t="s">
        <v>791</v>
      </c>
      <c r="N750" s="58" t="s">
        <v>792</v>
      </c>
      <c r="O750" s="58" t="s">
        <v>678</v>
      </c>
      <c r="P750" s="58" t="s">
        <v>679</v>
      </c>
      <c r="Q750" s="58" t="s">
        <v>750</v>
      </c>
      <c r="R750" s="58" t="s">
        <v>629</v>
      </c>
      <c r="S750" s="58" t="s">
        <v>744</v>
      </c>
      <c r="T750" s="58" t="s">
        <v>678</v>
      </c>
      <c r="U750" s="58" t="s">
        <v>679</v>
      </c>
      <c r="V750" s="58"/>
    </row>
    <row r="751" spans="1:22" x14ac:dyDescent="0.25">
      <c r="A751" s="43" t="s">
        <v>2709</v>
      </c>
      <c r="B751" s="43" t="str">
        <f>LEFT(GAAP02F[[#This Row],[Fund]],4)</f>
        <v>0959</v>
      </c>
      <c r="C751" s="58" t="s">
        <v>2710</v>
      </c>
      <c r="D751" s="58" t="s">
        <v>747</v>
      </c>
      <c r="E751" s="58" t="s">
        <v>681</v>
      </c>
      <c r="F751" s="58" t="s">
        <v>682</v>
      </c>
      <c r="G751" s="58" t="s">
        <v>681</v>
      </c>
      <c r="H751" s="58" t="s">
        <v>682</v>
      </c>
      <c r="I751" s="58" t="s">
        <v>683</v>
      </c>
      <c r="J751" s="58" t="s">
        <v>683</v>
      </c>
      <c r="K751" s="58" t="s">
        <v>15</v>
      </c>
      <c r="L751" s="58" t="s">
        <v>15</v>
      </c>
      <c r="M751" s="58" t="s">
        <v>749</v>
      </c>
      <c r="N751" s="58" t="s">
        <v>683</v>
      </c>
      <c r="O751" s="58" t="s">
        <v>678</v>
      </c>
      <c r="P751" s="58" t="s">
        <v>679</v>
      </c>
      <c r="Q751" s="58" t="s">
        <v>750</v>
      </c>
      <c r="R751" s="58" t="s">
        <v>698</v>
      </c>
      <c r="S751" s="58" t="s">
        <v>1071</v>
      </c>
      <c r="T751" s="58" t="s">
        <v>706</v>
      </c>
      <c r="U751" s="58" t="s">
        <v>700</v>
      </c>
      <c r="V751" s="58"/>
    </row>
    <row r="752" spans="1:22" x14ac:dyDescent="0.25">
      <c r="A752" s="43" t="s">
        <v>2711</v>
      </c>
      <c r="B752" s="43" t="str">
        <f>LEFT(GAAP02F[[#This Row],[Fund]],4)</f>
        <v>0960</v>
      </c>
      <c r="C752" s="58" t="s">
        <v>2712</v>
      </c>
      <c r="D752" s="58" t="s">
        <v>747</v>
      </c>
      <c r="E752" s="58" t="s">
        <v>681</v>
      </c>
      <c r="F752" s="58" t="s">
        <v>688</v>
      </c>
      <c r="G752" s="58" t="s">
        <v>689</v>
      </c>
      <c r="H752" s="58" t="s">
        <v>690</v>
      </c>
      <c r="I752" s="58" t="s">
        <v>683</v>
      </c>
      <c r="J752" s="58" t="s">
        <v>683</v>
      </c>
      <c r="K752" s="58" t="s">
        <v>691</v>
      </c>
      <c r="L752" s="58" t="s">
        <v>772</v>
      </c>
      <c r="M752" s="58" t="s">
        <v>749</v>
      </c>
      <c r="N752" s="58" t="s">
        <v>683</v>
      </c>
      <c r="O752" s="58" t="s">
        <v>678</v>
      </c>
      <c r="P752" s="58" t="s">
        <v>679</v>
      </c>
      <c r="Q752" s="58" t="s">
        <v>750</v>
      </c>
      <c r="R752" s="58" t="s">
        <v>698</v>
      </c>
      <c r="S752" s="58" t="s">
        <v>694</v>
      </c>
      <c r="T752" s="58" t="s">
        <v>699</v>
      </c>
      <c r="U752" s="58" t="s">
        <v>700</v>
      </c>
      <c r="V752" s="58"/>
    </row>
    <row r="753" spans="1:22" x14ac:dyDescent="0.25">
      <c r="A753" s="43" t="s">
        <v>2713</v>
      </c>
      <c r="B753" s="43" t="str">
        <f>LEFT(GAAP02F[[#This Row],[Fund]],4)</f>
        <v>0961</v>
      </c>
      <c r="C753" s="58" t="s">
        <v>2714</v>
      </c>
      <c r="D753" s="58" t="s">
        <v>747</v>
      </c>
      <c r="E753" s="58" t="s">
        <v>992</v>
      </c>
      <c r="F753" s="58" t="s">
        <v>993</v>
      </c>
      <c r="G753" s="58" t="s">
        <v>689</v>
      </c>
      <c r="H753" s="58" t="s">
        <v>682</v>
      </c>
      <c r="I753" s="58" t="s">
        <v>683</v>
      </c>
      <c r="J753" s="58" t="s">
        <v>683</v>
      </c>
      <c r="K753" s="58" t="s">
        <v>994</v>
      </c>
      <c r="L753" s="58" t="s">
        <v>994</v>
      </c>
      <c r="M753" s="58" t="s">
        <v>683</v>
      </c>
      <c r="N753" s="58" t="s">
        <v>683</v>
      </c>
      <c r="O753" s="58" t="s">
        <v>678</v>
      </c>
      <c r="P753" s="58" t="s">
        <v>679</v>
      </c>
      <c r="Q753" s="58" t="s">
        <v>679</v>
      </c>
      <c r="R753" s="58" t="s">
        <v>629</v>
      </c>
      <c r="S753" s="58" t="s">
        <v>1981</v>
      </c>
      <c r="T753" s="58" t="s">
        <v>678</v>
      </c>
      <c r="U753" s="58" t="s">
        <v>679</v>
      </c>
      <c r="V753" s="58"/>
    </row>
    <row r="754" spans="1:22" x14ac:dyDescent="0.25">
      <c r="A754" s="43" t="s">
        <v>2715</v>
      </c>
      <c r="B754" s="43" t="str">
        <f>LEFT(GAAP02F[[#This Row],[Fund]],4)</f>
        <v>0962</v>
      </c>
      <c r="C754" s="58" t="s">
        <v>2716</v>
      </c>
      <c r="D754" s="58" t="s">
        <v>747</v>
      </c>
      <c r="E754" s="58" t="s">
        <v>992</v>
      </c>
      <c r="F754" s="58" t="s">
        <v>1384</v>
      </c>
      <c r="G754" s="58" t="s">
        <v>689</v>
      </c>
      <c r="H754" s="58" t="s">
        <v>1385</v>
      </c>
      <c r="I754" s="58" t="s">
        <v>683</v>
      </c>
      <c r="J754" s="58" t="s">
        <v>683</v>
      </c>
      <c r="K754" s="58" t="s">
        <v>1386</v>
      </c>
      <c r="L754" s="58" t="s">
        <v>1387</v>
      </c>
      <c r="M754" s="58" t="s">
        <v>2113</v>
      </c>
      <c r="N754" s="58" t="s">
        <v>1918</v>
      </c>
      <c r="O754" s="58" t="s">
        <v>678</v>
      </c>
      <c r="P754" s="58" t="s">
        <v>145</v>
      </c>
      <c r="Q754" s="58"/>
      <c r="R754" s="58" t="s">
        <v>698</v>
      </c>
      <c r="S754" s="58" t="s">
        <v>828</v>
      </c>
      <c r="T754" s="58" t="s">
        <v>678</v>
      </c>
      <c r="U754" s="58" t="s">
        <v>679</v>
      </c>
      <c r="V754" s="58"/>
    </row>
    <row r="755" spans="1:22" x14ac:dyDescent="0.25">
      <c r="A755" s="43" t="s">
        <v>2717</v>
      </c>
      <c r="B755" s="43" t="str">
        <f>LEFT(GAAP02F[[#This Row],[Fund]],4)</f>
        <v>0963</v>
      </c>
      <c r="C755" s="58" t="s">
        <v>2718</v>
      </c>
      <c r="D755" s="58" t="s">
        <v>747</v>
      </c>
      <c r="E755" s="58" t="s">
        <v>992</v>
      </c>
      <c r="F755" s="58" t="s">
        <v>1384</v>
      </c>
      <c r="G755" s="58" t="s">
        <v>689</v>
      </c>
      <c r="H755" s="58" t="s">
        <v>776</v>
      </c>
      <c r="I755" s="58" t="s">
        <v>683</v>
      </c>
      <c r="J755" s="58" t="s">
        <v>683</v>
      </c>
      <c r="K755" s="58" t="s">
        <v>1386</v>
      </c>
      <c r="L755" s="58" t="s">
        <v>2591</v>
      </c>
      <c r="M755" s="58" t="s">
        <v>2484</v>
      </c>
      <c r="N755" s="58" t="s">
        <v>2108</v>
      </c>
      <c r="O755" s="58" t="s">
        <v>678</v>
      </c>
      <c r="P755" s="58" t="s">
        <v>145</v>
      </c>
      <c r="Q755" s="58"/>
      <c r="R755" s="58" t="s">
        <v>698</v>
      </c>
      <c r="S755" s="58" t="s">
        <v>828</v>
      </c>
      <c r="T755" s="58" t="s">
        <v>678</v>
      </c>
      <c r="U755" s="58" t="s">
        <v>679</v>
      </c>
      <c r="V755" s="58"/>
    </row>
    <row r="756" spans="1:22" x14ac:dyDescent="0.25">
      <c r="A756" s="43" t="s">
        <v>2719</v>
      </c>
      <c r="B756" s="43" t="str">
        <f>LEFT(GAAP02F[[#This Row],[Fund]],4)</f>
        <v>0965</v>
      </c>
      <c r="C756" s="58" t="s">
        <v>2720</v>
      </c>
      <c r="D756" s="58" t="s">
        <v>747</v>
      </c>
      <c r="E756" s="58" t="s">
        <v>681</v>
      </c>
      <c r="F756" s="58" t="s">
        <v>688</v>
      </c>
      <c r="G756" s="58" t="s">
        <v>681</v>
      </c>
      <c r="H756" s="58" t="s">
        <v>709</v>
      </c>
      <c r="I756" s="58" t="s">
        <v>683</v>
      </c>
      <c r="J756" s="58" t="s">
        <v>683</v>
      </c>
      <c r="K756" s="58" t="s">
        <v>691</v>
      </c>
      <c r="L756" s="58" t="s">
        <v>710</v>
      </c>
      <c r="M756" s="58" t="s">
        <v>1923</v>
      </c>
      <c r="N756" s="58" t="s">
        <v>576</v>
      </c>
      <c r="O756" s="58" t="s">
        <v>678</v>
      </c>
      <c r="P756" s="58" t="s">
        <v>679</v>
      </c>
      <c r="Q756" s="58" t="s">
        <v>750</v>
      </c>
      <c r="R756" s="58" t="s">
        <v>698</v>
      </c>
      <c r="S756" s="58" t="s">
        <v>1628</v>
      </c>
      <c r="T756" s="58" t="s">
        <v>712</v>
      </c>
      <c r="U756" s="58" t="s">
        <v>679</v>
      </c>
      <c r="V756" s="58"/>
    </row>
    <row r="757" spans="1:22" x14ac:dyDescent="0.25">
      <c r="A757" s="43" t="s">
        <v>2721</v>
      </c>
      <c r="B757" s="43" t="str">
        <f>LEFT(GAAP02F[[#This Row],[Fund]],4)</f>
        <v>0969</v>
      </c>
      <c r="C757" s="58" t="s">
        <v>2722</v>
      </c>
      <c r="D757" s="58" t="s">
        <v>747</v>
      </c>
      <c r="E757" s="58" t="s">
        <v>681</v>
      </c>
      <c r="F757" s="58" t="s">
        <v>688</v>
      </c>
      <c r="G757" s="58" t="s">
        <v>689</v>
      </c>
      <c r="H757" s="58" t="s">
        <v>1384</v>
      </c>
      <c r="I757" s="58" t="s">
        <v>683</v>
      </c>
      <c r="J757" s="58" t="s">
        <v>683</v>
      </c>
      <c r="K757" s="58" t="s">
        <v>691</v>
      </c>
      <c r="L757" s="58" t="s">
        <v>1559</v>
      </c>
      <c r="M757" s="58" t="s">
        <v>2723</v>
      </c>
      <c r="N757" s="58" t="s">
        <v>683</v>
      </c>
      <c r="O757" s="58" t="s">
        <v>678</v>
      </c>
      <c r="P757" s="58" t="s">
        <v>679</v>
      </c>
      <c r="Q757" s="58" t="s">
        <v>679</v>
      </c>
      <c r="R757" s="58" t="s">
        <v>698</v>
      </c>
      <c r="S757" s="58" t="s">
        <v>765</v>
      </c>
      <c r="T757" s="58" t="s">
        <v>731</v>
      </c>
      <c r="U757" s="58" t="s">
        <v>679</v>
      </c>
      <c r="V757" s="58"/>
    </row>
    <row r="758" spans="1:22" x14ac:dyDescent="0.25">
      <c r="A758" s="43" t="s">
        <v>2724</v>
      </c>
      <c r="B758" s="43" t="str">
        <f>LEFT(GAAP02F[[#This Row],[Fund]],4)</f>
        <v>0970</v>
      </c>
      <c r="C758" s="58" t="s">
        <v>2725</v>
      </c>
      <c r="D758" s="58" t="s">
        <v>747</v>
      </c>
      <c r="E758" s="58" t="s">
        <v>992</v>
      </c>
      <c r="F758" s="58" t="s">
        <v>1595</v>
      </c>
      <c r="G758" s="58" t="s">
        <v>689</v>
      </c>
      <c r="H758" s="58" t="s">
        <v>688</v>
      </c>
      <c r="I758" s="58" t="s">
        <v>683</v>
      </c>
      <c r="J758" s="58" t="s">
        <v>683</v>
      </c>
      <c r="K758" s="58" t="s">
        <v>2008</v>
      </c>
      <c r="L758" s="58" t="s">
        <v>2725</v>
      </c>
      <c r="M758" s="58" t="s">
        <v>2107</v>
      </c>
      <c r="N758" s="58" t="s">
        <v>2108</v>
      </c>
      <c r="O758" s="58" t="s">
        <v>678</v>
      </c>
      <c r="P758" s="58" t="s">
        <v>679</v>
      </c>
      <c r="Q758" s="58" t="s">
        <v>679</v>
      </c>
      <c r="R758" s="58" t="s">
        <v>629</v>
      </c>
      <c r="S758" s="58" t="s">
        <v>2726</v>
      </c>
      <c r="T758" s="58" t="s">
        <v>678</v>
      </c>
      <c r="U758" s="58" t="s">
        <v>629</v>
      </c>
      <c r="V758" s="58"/>
    </row>
    <row r="759" spans="1:22" x14ac:dyDescent="0.25">
      <c r="A759" s="43" t="s">
        <v>2727</v>
      </c>
      <c r="B759" s="43" t="str">
        <f>LEFT(GAAP02F[[#This Row],[Fund]],4)</f>
        <v>0971</v>
      </c>
      <c r="C759" s="58" t="s">
        <v>2728</v>
      </c>
      <c r="D759" s="58" t="s">
        <v>747</v>
      </c>
      <c r="E759" s="58" t="s">
        <v>681</v>
      </c>
      <c r="F759" s="58" t="s">
        <v>688</v>
      </c>
      <c r="G759" s="58" t="s">
        <v>689</v>
      </c>
      <c r="H759" s="58" t="s">
        <v>690</v>
      </c>
      <c r="I759" s="58" t="s">
        <v>683</v>
      </c>
      <c r="J759" s="58" t="s">
        <v>683</v>
      </c>
      <c r="K759" s="58" t="s">
        <v>691</v>
      </c>
      <c r="L759" s="58" t="s">
        <v>743</v>
      </c>
      <c r="M759" s="58" t="s">
        <v>2026</v>
      </c>
      <c r="N759" s="58" t="s">
        <v>683</v>
      </c>
      <c r="O759" s="58" t="s">
        <v>678</v>
      </c>
      <c r="P759" s="58" t="s">
        <v>679</v>
      </c>
      <c r="Q759" s="58" t="s">
        <v>750</v>
      </c>
      <c r="R759" s="58" t="s">
        <v>629</v>
      </c>
      <c r="S759" s="58" t="s">
        <v>744</v>
      </c>
      <c r="T759" s="58" t="s">
        <v>678</v>
      </c>
      <c r="U759" s="58" t="s">
        <v>629</v>
      </c>
      <c r="V759" s="58"/>
    </row>
    <row r="760" spans="1:22" x14ac:dyDescent="0.25">
      <c r="A760" s="43" t="s">
        <v>2729</v>
      </c>
      <c r="B760" s="43" t="str">
        <f>LEFT(GAAP02F[[#This Row],[Fund]],4)</f>
        <v>0972</v>
      </c>
      <c r="C760" s="58" t="s">
        <v>2730</v>
      </c>
      <c r="D760" s="58" t="s">
        <v>747</v>
      </c>
      <c r="E760" s="58" t="s">
        <v>681</v>
      </c>
      <c r="F760" s="58" t="s">
        <v>688</v>
      </c>
      <c r="G760" s="58" t="s">
        <v>689</v>
      </c>
      <c r="H760" s="58" t="s">
        <v>776</v>
      </c>
      <c r="I760" s="58" t="s">
        <v>683</v>
      </c>
      <c r="J760" s="58" t="s">
        <v>683</v>
      </c>
      <c r="K760" s="58" t="s">
        <v>691</v>
      </c>
      <c r="L760" s="58" t="s">
        <v>777</v>
      </c>
      <c r="M760" s="58" t="s">
        <v>749</v>
      </c>
      <c r="N760" s="58" t="s">
        <v>683</v>
      </c>
      <c r="O760" s="58" t="s">
        <v>678</v>
      </c>
      <c r="P760" s="58" t="s">
        <v>679</v>
      </c>
      <c r="Q760" s="58" t="s">
        <v>750</v>
      </c>
      <c r="R760" s="58" t="s">
        <v>698</v>
      </c>
      <c r="S760" s="58" t="s">
        <v>2525</v>
      </c>
      <c r="T760" s="58" t="s">
        <v>699</v>
      </c>
      <c r="U760" s="58" t="s">
        <v>700</v>
      </c>
      <c r="V760" s="58"/>
    </row>
    <row r="761" spans="1:22" x14ac:dyDescent="0.25">
      <c r="A761" s="43" t="s">
        <v>2731</v>
      </c>
      <c r="B761" s="43" t="str">
        <f>LEFT(GAAP02F[[#This Row],[Fund]],4)</f>
        <v>0973</v>
      </c>
      <c r="C761" s="58" t="s">
        <v>2732</v>
      </c>
      <c r="D761" s="58" t="s">
        <v>747</v>
      </c>
      <c r="E761" s="58" t="s">
        <v>681</v>
      </c>
      <c r="F761" s="58" t="s">
        <v>688</v>
      </c>
      <c r="G761" s="58" t="s">
        <v>689</v>
      </c>
      <c r="H761" s="58" t="s">
        <v>965</v>
      </c>
      <c r="I761" s="58" t="s">
        <v>683</v>
      </c>
      <c r="J761" s="58" t="s">
        <v>683</v>
      </c>
      <c r="K761" s="58" t="s">
        <v>691</v>
      </c>
      <c r="L761" s="58" t="s">
        <v>966</v>
      </c>
      <c r="M761" s="58" t="s">
        <v>749</v>
      </c>
      <c r="N761" s="58" t="s">
        <v>683</v>
      </c>
      <c r="O761" s="58" t="s">
        <v>678</v>
      </c>
      <c r="P761" s="58" t="s">
        <v>679</v>
      </c>
      <c r="Q761" s="58" t="s">
        <v>750</v>
      </c>
      <c r="R761" s="58" t="s">
        <v>693</v>
      </c>
      <c r="S761" s="58" t="s">
        <v>1042</v>
      </c>
      <c r="T761" s="58" t="s">
        <v>695</v>
      </c>
      <c r="U761" s="58" t="s">
        <v>679</v>
      </c>
      <c r="V761" s="58"/>
    </row>
    <row r="762" spans="1:22" x14ac:dyDescent="0.25">
      <c r="A762" s="43" t="s">
        <v>2733</v>
      </c>
      <c r="B762" s="43" t="str">
        <f>LEFT(GAAP02F[[#This Row],[Fund]],4)</f>
        <v>0974</v>
      </c>
      <c r="C762" s="58" t="s">
        <v>2734</v>
      </c>
      <c r="D762" s="58" t="s">
        <v>747</v>
      </c>
      <c r="E762" s="58" t="s">
        <v>681</v>
      </c>
      <c r="F762" s="58" t="s">
        <v>688</v>
      </c>
      <c r="G762" s="58" t="s">
        <v>689</v>
      </c>
      <c r="H762" s="58" t="s">
        <v>690</v>
      </c>
      <c r="I762" s="58" t="s">
        <v>683</v>
      </c>
      <c r="J762" s="58" t="s">
        <v>683</v>
      </c>
      <c r="K762" s="58" t="s">
        <v>691</v>
      </c>
      <c r="L762" s="58" t="s">
        <v>692</v>
      </c>
      <c r="M762" s="58" t="s">
        <v>749</v>
      </c>
      <c r="N762" s="58" t="s">
        <v>683</v>
      </c>
      <c r="O762" s="58" t="s">
        <v>678</v>
      </c>
      <c r="P762" s="58" t="s">
        <v>679</v>
      </c>
      <c r="Q762" s="58" t="s">
        <v>750</v>
      </c>
      <c r="R762" s="58" t="s">
        <v>693</v>
      </c>
      <c r="S762" s="58" t="s">
        <v>694</v>
      </c>
      <c r="T762" s="58" t="s">
        <v>833</v>
      </c>
      <c r="U762" s="58" t="s">
        <v>679</v>
      </c>
      <c r="V762" s="58"/>
    </row>
    <row r="763" spans="1:22" x14ac:dyDescent="0.25">
      <c r="A763" s="43" t="s">
        <v>2735</v>
      </c>
      <c r="B763" s="43" t="str">
        <f>LEFT(GAAP02F[[#This Row],[Fund]],4)</f>
        <v>0975</v>
      </c>
      <c r="C763" s="58" t="s">
        <v>2736</v>
      </c>
      <c r="D763" s="58" t="s">
        <v>747</v>
      </c>
      <c r="E763" s="58" t="s">
        <v>992</v>
      </c>
      <c r="F763" s="58" t="s">
        <v>1595</v>
      </c>
      <c r="G763" s="58" t="s">
        <v>689</v>
      </c>
      <c r="H763" s="58" t="s">
        <v>788</v>
      </c>
      <c r="I763" s="58" t="s">
        <v>683</v>
      </c>
      <c r="J763" s="58" t="s">
        <v>683</v>
      </c>
      <c r="K763" s="58" t="s">
        <v>2008</v>
      </c>
      <c r="L763" s="58" t="s">
        <v>2008</v>
      </c>
      <c r="M763" s="58" t="s">
        <v>2107</v>
      </c>
      <c r="N763" s="58" t="s">
        <v>2108</v>
      </c>
      <c r="O763" s="58"/>
      <c r="P763" s="58"/>
      <c r="Q763" s="58"/>
      <c r="R763" s="58" t="s">
        <v>629</v>
      </c>
      <c r="S763" s="58" t="s">
        <v>744</v>
      </c>
      <c r="T763" s="58" t="s">
        <v>678</v>
      </c>
      <c r="U763" s="58" t="s">
        <v>679</v>
      </c>
      <c r="V763" s="58"/>
    </row>
    <row r="764" spans="1:22" x14ac:dyDescent="0.25">
      <c r="A764" s="43" t="s">
        <v>2737</v>
      </c>
      <c r="B764" s="43" t="str">
        <f>LEFT(GAAP02F[[#This Row],[Fund]],4)</f>
        <v>0977</v>
      </c>
      <c r="C764" s="58" t="s">
        <v>2738</v>
      </c>
      <c r="D764" s="58" t="s">
        <v>747</v>
      </c>
      <c r="E764" s="58" t="s">
        <v>681</v>
      </c>
      <c r="F764" s="58" t="s">
        <v>688</v>
      </c>
      <c r="G764" s="58" t="s">
        <v>689</v>
      </c>
      <c r="H764" s="58" t="s">
        <v>965</v>
      </c>
      <c r="I764" s="58" t="s">
        <v>683</v>
      </c>
      <c r="J764" s="58" t="s">
        <v>683</v>
      </c>
      <c r="K764" s="58" t="s">
        <v>691</v>
      </c>
      <c r="L764" s="58" t="s">
        <v>966</v>
      </c>
      <c r="M764" s="58" t="s">
        <v>749</v>
      </c>
      <c r="N764" s="58" t="s">
        <v>683</v>
      </c>
      <c r="O764" s="58" t="s">
        <v>678</v>
      </c>
      <c r="P764" s="58" t="s">
        <v>679</v>
      </c>
      <c r="Q764" s="58" t="s">
        <v>750</v>
      </c>
      <c r="R764" s="58" t="s">
        <v>693</v>
      </c>
      <c r="S764" s="58" t="s">
        <v>765</v>
      </c>
      <c r="T764" s="58" t="s">
        <v>773</v>
      </c>
      <c r="U764" s="58" t="s">
        <v>679</v>
      </c>
      <c r="V764" s="58"/>
    </row>
    <row r="765" spans="1:22" x14ac:dyDescent="0.25">
      <c r="A765" s="43" t="s">
        <v>2739</v>
      </c>
      <c r="B765" s="43" t="str">
        <f>LEFT(GAAP02F[[#This Row],[Fund]],4)</f>
        <v>0979</v>
      </c>
      <c r="C765" s="58" t="s">
        <v>2740</v>
      </c>
      <c r="D765" s="58" t="s">
        <v>747</v>
      </c>
      <c r="E765" s="58" t="s">
        <v>681</v>
      </c>
      <c r="F765" s="58" t="s">
        <v>688</v>
      </c>
      <c r="G765" s="58" t="s">
        <v>689</v>
      </c>
      <c r="H765" s="58" t="s">
        <v>690</v>
      </c>
      <c r="I765" s="58" t="s">
        <v>683</v>
      </c>
      <c r="J765" s="58" t="s">
        <v>683</v>
      </c>
      <c r="K765" s="58" t="s">
        <v>691</v>
      </c>
      <c r="L765" s="58" t="s">
        <v>692</v>
      </c>
      <c r="M765" s="58" t="s">
        <v>749</v>
      </c>
      <c r="N765" s="58" t="s">
        <v>683</v>
      </c>
      <c r="O765" s="58" t="s">
        <v>678</v>
      </c>
      <c r="P765" s="58" t="s">
        <v>679</v>
      </c>
      <c r="Q765" s="58" t="s">
        <v>750</v>
      </c>
      <c r="R765" s="58" t="s">
        <v>698</v>
      </c>
      <c r="S765" s="58" t="s">
        <v>694</v>
      </c>
      <c r="T765" s="58" t="s">
        <v>699</v>
      </c>
      <c r="U765" s="58" t="s">
        <v>679</v>
      </c>
      <c r="V765" s="58"/>
    </row>
    <row r="766" spans="1:22" x14ac:dyDescent="0.25">
      <c r="A766" s="43" t="s">
        <v>2741</v>
      </c>
      <c r="B766" s="43" t="str">
        <f>LEFT(GAAP02F[[#This Row],[Fund]],4)</f>
        <v>0980</v>
      </c>
      <c r="C766" s="58" t="s">
        <v>2742</v>
      </c>
      <c r="D766" s="58" t="s">
        <v>747</v>
      </c>
      <c r="E766" s="58" t="s">
        <v>681</v>
      </c>
      <c r="F766" s="58" t="s">
        <v>688</v>
      </c>
      <c r="G766" s="58" t="s">
        <v>689</v>
      </c>
      <c r="H766" s="58" t="s">
        <v>690</v>
      </c>
      <c r="I766" s="58" t="s">
        <v>683</v>
      </c>
      <c r="J766" s="58" t="s">
        <v>683</v>
      </c>
      <c r="K766" s="58" t="s">
        <v>691</v>
      </c>
      <c r="L766" s="58" t="s">
        <v>743</v>
      </c>
      <c r="M766" s="58" t="s">
        <v>749</v>
      </c>
      <c r="N766" s="58" t="s">
        <v>683</v>
      </c>
      <c r="O766" s="58" t="s">
        <v>678</v>
      </c>
      <c r="P766" s="58" t="s">
        <v>679</v>
      </c>
      <c r="Q766" s="58" t="s">
        <v>750</v>
      </c>
      <c r="R766" s="58" t="s">
        <v>698</v>
      </c>
      <c r="S766" s="58" t="s">
        <v>2743</v>
      </c>
      <c r="T766" s="58" t="s">
        <v>731</v>
      </c>
      <c r="U766" s="58" t="s">
        <v>679</v>
      </c>
      <c r="V766" s="58"/>
    </row>
    <row r="767" spans="1:22" x14ac:dyDescent="0.25">
      <c r="A767" s="43" t="s">
        <v>2744</v>
      </c>
      <c r="B767" s="43" t="str">
        <f>LEFT(GAAP02F[[#This Row],[Fund]],4)</f>
        <v>0981</v>
      </c>
      <c r="C767" s="58" t="s">
        <v>2745</v>
      </c>
      <c r="D767" s="58" t="s">
        <v>747</v>
      </c>
      <c r="E767" s="58" t="s">
        <v>681</v>
      </c>
      <c r="F767" s="58" t="s">
        <v>688</v>
      </c>
      <c r="G767" s="58" t="s">
        <v>689</v>
      </c>
      <c r="H767" s="58" t="s">
        <v>690</v>
      </c>
      <c r="I767" s="58" t="s">
        <v>683</v>
      </c>
      <c r="J767" s="58" t="s">
        <v>683</v>
      </c>
      <c r="K767" s="58" t="s">
        <v>691</v>
      </c>
      <c r="L767" s="58" t="s">
        <v>743</v>
      </c>
      <c r="M767" s="58" t="s">
        <v>749</v>
      </c>
      <c r="N767" s="58" t="s">
        <v>683</v>
      </c>
      <c r="O767" s="58" t="s">
        <v>678</v>
      </c>
      <c r="P767" s="58" t="s">
        <v>679</v>
      </c>
      <c r="Q767" s="58" t="s">
        <v>750</v>
      </c>
      <c r="R767" s="58" t="s">
        <v>629</v>
      </c>
      <c r="S767" s="58" t="s">
        <v>744</v>
      </c>
      <c r="T767" s="58" t="s">
        <v>678</v>
      </c>
      <c r="U767" s="58" t="s">
        <v>679</v>
      </c>
      <c r="V767" s="58"/>
    </row>
    <row r="768" spans="1:22" x14ac:dyDescent="0.25">
      <c r="A768" s="43" t="s">
        <v>2746</v>
      </c>
      <c r="B768" s="43" t="str">
        <f>LEFT(GAAP02F[[#This Row],[Fund]],4)</f>
        <v>0982</v>
      </c>
      <c r="C768" s="58" t="s">
        <v>2747</v>
      </c>
      <c r="D768" s="58" t="s">
        <v>747</v>
      </c>
      <c r="E768" s="58" t="s">
        <v>1895</v>
      </c>
      <c r="F768" s="58" t="s">
        <v>788</v>
      </c>
      <c r="G768" s="58" t="s">
        <v>689</v>
      </c>
      <c r="H768" s="58" t="s">
        <v>850</v>
      </c>
      <c r="I768" s="58" t="s">
        <v>683</v>
      </c>
      <c r="J768" s="58" t="s">
        <v>683</v>
      </c>
      <c r="K768" s="58" t="s">
        <v>1896</v>
      </c>
      <c r="L768" s="58" t="s">
        <v>1949</v>
      </c>
      <c r="M768" s="58" t="s">
        <v>1944</v>
      </c>
      <c r="N768" s="58" t="s">
        <v>792</v>
      </c>
      <c r="O768" s="58" t="s">
        <v>678</v>
      </c>
      <c r="P768" s="58" t="s">
        <v>679</v>
      </c>
      <c r="Q768" s="58" t="s">
        <v>750</v>
      </c>
      <c r="R768" s="58" t="s">
        <v>698</v>
      </c>
      <c r="S768" s="58" t="s">
        <v>1912</v>
      </c>
      <c r="T768" s="58" t="s">
        <v>678</v>
      </c>
      <c r="U768" s="58" t="s">
        <v>629</v>
      </c>
      <c r="V768" s="58"/>
    </row>
    <row r="769" spans="1:22" x14ac:dyDescent="0.25">
      <c r="A769" s="43" t="s">
        <v>2748</v>
      </c>
      <c r="B769" s="43" t="str">
        <f>LEFT(GAAP02F[[#This Row],[Fund]],4)</f>
        <v>0983</v>
      </c>
      <c r="C769" s="58" t="s">
        <v>2749</v>
      </c>
      <c r="D769" s="58" t="s">
        <v>747</v>
      </c>
      <c r="E769" s="58" t="s">
        <v>681</v>
      </c>
      <c r="F769" s="58" t="s">
        <v>682</v>
      </c>
      <c r="G769" s="58" t="s">
        <v>681</v>
      </c>
      <c r="H769" s="58" t="s">
        <v>682</v>
      </c>
      <c r="I769" s="58" t="s">
        <v>683</v>
      </c>
      <c r="J769" s="58" t="s">
        <v>683</v>
      </c>
      <c r="K769" s="58" t="s">
        <v>15</v>
      </c>
      <c r="L769" s="58" t="s">
        <v>15</v>
      </c>
      <c r="M769" s="58" t="s">
        <v>749</v>
      </c>
      <c r="N769" s="58" t="s">
        <v>683</v>
      </c>
      <c r="O769" s="58" t="s">
        <v>678</v>
      </c>
      <c r="P769" s="58" t="s">
        <v>679</v>
      </c>
      <c r="Q769" s="58" t="s">
        <v>750</v>
      </c>
      <c r="R769" s="58" t="s">
        <v>693</v>
      </c>
      <c r="S769" s="58" t="s">
        <v>1071</v>
      </c>
      <c r="T769" s="58" t="s">
        <v>773</v>
      </c>
      <c r="U769" s="58" t="s">
        <v>679</v>
      </c>
      <c r="V769" s="58"/>
    </row>
    <row r="770" spans="1:22" x14ac:dyDescent="0.25">
      <c r="A770" s="43" t="s">
        <v>2750</v>
      </c>
      <c r="B770" s="43" t="str">
        <f>LEFT(GAAP02F[[#This Row],[Fund]],4)</f>
        <v>0984</v>
      </c>
      <c r="C770" s="58" t="s">
        <v>2751</v>
      </c>
      <c r="D770" s="58" t="s">
        <v>747</v>
      </c>
      <c r="E770" s="58" t="s">
        <v>681</v>
      </c>
      <c r="F770" s="58" t="s">
        <v>688</v>
      </c>
      <c r="G770" s="58" t="s">
        <v>689</v>
      </c>
      <c r="H770" s="58" t="s">
        <v>965</v>
      </c>
      <c r="I770" s="58" t="s">
        <v>683</v>
      </c>
      <c r="J770" s="58" t="s">
        <v>683</v>
      </c>
      <c r="K770" s="58" t="s">
        <v>691</v>
      </c>
      <c r="L770" s="58" t="s">
        <v>966</v>
      </c>
      <c r="M770" s="58" t="s">
        <v>2752</v>
      </c>
      <c r="N770" s="58" t="s">
        <v>683</v>
      </c>
      <c r="O770" s="58" t="s">
        <v>678</v>
      </c>
      <c r="P770" s="58" t="s">
        <v>679</v>
      </c>
      <c r="Q770" s="58" t="s">
        <v>750</v>
      </c>
      <c r="R770" s="58" t="s">
        <v>1096</v>
      </c>
      <c r="S770" s="58" t="s">
        <v>1011</v>
      </c>
      <c r="T770" s="58" t="s">
        <v>2753</v>
      </c>
      <c r="U770" s="58" t="s">
        <v>679</v>
      </c>
      <c r="V770" s="58"/>
    </row>
    <row r="771" spans="1:22" x14ac:dyDescent="0.25">
      <c r="A771" s="43" t="s">
        <v>2754</v>
      </c>
      <c r="B771" s="43" t="str">
        <f>LEFT(GAAP02F[[#This Row],[Fund]],4)</f>
        <v>0985</v>
      </c>
      <c r="C771" s="58" t="s">
        <v>2755</v>
      </c>
      <c r="D771" s="58" t="s">
        <v>747</v>
      </c>
      <c r="E771" s="58" t="s">
        <v>681</v>
      </c>
      <c r="F771" s="58" t="s">
        <v>688</v>
      </c>
      <c r="G771" s="58" t="s">
        <v>689</v>
      </c>
      <c r="H771" s="58" t="s">
        <v>965</v>
      </c>
      <c r="I771" s="58" t="s">
        <v>683</v>
      </c>
      <c r="J771" s="58" t="s">
        <v>683</v>
      </c>
      <c r="K771" s="58" t="s">
        <v>691</v>
      </c>
      <c r="L771" s="58" t="s">
        <v>966</v>
      </c>
      <c r="M771" s="58" t="s">
        <v>749</v>
      </c>
      <c r="N771" s="58" t="s">
        <v>683</v>
      </c>
      <c r="O771" s="58" t="s">
        <v>678</v>
      </c>
      <c r="P771" s="58" t="s">
        <v>679</v>
      </c>
      <c r="Q771" s="58" t="s">
        <v>750</v>
      </c>
      <c r="R771" s="58" t="s">
        <v>698</v>
      </c>
      <c r="S771" s="58" t="s">
        <v>2525</v>
      </c>
      <c r="T771" s="58" t="s">
        <v>699</v>
      </c>
      <c r="U771" s="58" t="s">
        <v>679</v>
      </c>
      <c r="V771" s="58"/>
    </row>
    <row r="772" spans="1:22" x14ac:dyDescent="0.25">
      <c r="A772" s="43" t="s">
        <v>2756</v>
      </c>
      <c r="B772" s="43" t="str">
        <f>LEFT(GAAP02F[[#This Row],[Fund]],4)</f>
        <v>0987</v>
      </c>
      <c r="C772" s="58" t="s">
        <v>2757</v>
      </c>
      <c r="D772" s="58" t="s">
        <v>747</v>
      </c>
      <c r="E772" s="58" t="s">
        <v>689</v>
      </c>
      <c r="F772" s="58" t="s">
        <v>850</v>
      </c>
      <c r="G772" s="58" t="s">
        <v>689</v>
      </c>
      <c r="H772" s="58" t="s">
        <v>788</v>
      </c>
      <c r="I772" s="58" t="s">
        <v>683</v>
      </c>
      <c r="J772" s="58" t="s">
        <v>683</v>
      </c>
      <c r="K772" s="58" t="s">
        <v>851</v>
      </c>
      <c r="L772" s="58" t="s">
        <v>852</v>
      </c>
      <c r="M772" s="58" t="s">
        <v>791</v>
      </c>
      <c r="N772" s="58" t="s">
        <v>1892</v>
      </c>
      <c r="O772" s="58" t="s">
        <v>678</v>
      </c>
      <c r="P772" s="58" t="s">
        <v>145</v>
      </c>
      <c r="Q772" s="58" t="s">
        <v>750</v>
      </c>
      <c r="R772" s="58" t="s">
        <v>698</v>
      </c>
      <c r="S772" s="58" t="s">
        <v>1959</v>
      </c>
      <c r="T772" s="58" t="s">
        <v>838</v>
      </c>
      <c r="U772" s="58" t="s">
        <v>679</v>
      </c>
      <c r="V772" s="58"/>
    </row>
    <row r="773" spans="1:22" x14ac:dyDescent="0.25">
      <c r="A773" s="43" t="s">
        <v>2758</v>
      </c>
      <c r="B773" s="43" t="str">
        <f>LEFT(GAAP02F[[#This Row],[Fund]],4)</f>
        <v>0989</v>
      </c>
      <c r="C773" s="58" t="s">
        <v>2759</v>
      </c>
      <c r="D773" s="58" t="s">
        <v>747</v>
      </c>
      <c r="E773" s="58" t="s">
        <v>1895</v>
      </c>
      <c r="F773" s="58" t="s">
        <v>788</v>
      </c>
      <c r="G773" s="58" t="s">
        <v>689</v>
      </c>
      <c r="H773" s="58" t="s">
        <v>1595</v>
      </c>
      <c r="I773" s="58" t="s">
        <v>683</v>
      </c>
      <c r="J773" s="58" t="s">
        <v>683</v>
      </c>
      <c r="K773" s="58" t="s">
        <v>1896</v>
      </c>
      <c r="L773" s="58" t="s">
        <v>1911</v>
      </c>
      <c r="M773" s="58" t="s">
        <v>683</v>
      </c>
      <c r="N773" s="58" t="s">
        <v>683</v>
      </c>
      <c r="O773" s="58" t="s">
        <v>678</v>
      </c>
      <c r="P773" s="58" t="s">
        <v>145</v>
      </c>
      <c r="Q773" s="58" t="s">
        <v>750</v>
      </c>
      <c r="R773" s="58" t="s">
        <v>629</v>
      </c>
      <c r="S773" s="58" t="s">
        <v>2449</v>
      </c>
      <c r="T773" s="58" t="s">
        <v>678</v>
      </c>
      <c r="U773" s="58" t="s">
        <v>679</v>
      </c>
      <c r="V773" s="58"/>
    </row>
    <row r="774" spans="1:22" x14ac:dyDescent="0.25">
      <c r="A774" s="43" t="s">
        <v>2760</v>
      </c>
      <c r="B774" s="43" t="str">
        <f>LEFT(GAAP02F[[#This Row],[Fund]],4)</f>
        <v>0990</v>
      </c>
      <c r="C774" s="58" t="s">
        <v>2761</v>
      </c>
      <c r="D774" s="58" t="s">
        <v>747</v>
      </c>
      <c r="E774" s="58" t="s">
        <v>992</v>
      </c>
      <c r="F774" s="58" t="s">
        <v>993</v>
      </c>
      <c r="G774" s="58" t="s">
        <v>689</v>
      </c>
      <c r="H774" s="58" t="s">
        <v>682</v>
      </c>
      <c r="I774" s="58" t="s">
        <v>683</v>
      </c>
      <c r="J774" s="58" t="s">
        <v>683</v>
      </c>
      <c r="K774" s="58" t="s">
        <v>994</v>
      </c>
      <c r="L774" s="58" t="s">
        <v>994</v>
      </c>
      <c r="M774" s="58" t="s">
        <v>683</v>
      </c>
      <c r="N774" s="58" t="s">
        <v>683</v>
      </c>
      <c r="O774" s="58" t="s">
        <v>678</v>
      </c>
      <c r="P774" s="58" t="s">
        <v>679</v>
      </c>
      <c r="Q774" s="58" t="s">
        <v>679</v>
      </c>
      <c r="R774" s="58" t="s">
        <v>698</v>
      </c>
      <c r="S774" s="58" t="s">
        <v>1628</v>
      </c>
      <c r="T774" s="58" t="s">
        <v>678</v>
      </c>
      <c r="U774" s="58" t="s">
        <v>679</v>
      </c>
      <c r="V774" s="58"/>
    </row>
    <row r="775" spans="1:22" x14ac:dyDescent="0.25">
      <c r="A775" s="43" t="s">
        <v>2762</v>
      </c>
      <c r="B775" s="43" t="str">
        <f>LEFT(GAAP02F[[#This Row],[Fund]],4)</f>
        <v>0991</v>
      </c>
      <c r="C775" s="58" t="s">
        <v>2763</v>
      </c>
      <c r="D775" s="58" t="s">
        <v>747</v>
      </c>
      <c r="E775" s="58" t="s">
        <v>681</v>
      </c>
      <c r="F775" s="58" t="s">
        <v>688</v>
      </c>
      <c r="G775" s="58" t="s">
        <v>689</v>
      </c>
      <c r="H775" s="58" t="s">
        <v>1016</v>
      </c>
      <c r="I775" s="58" t="s">
        <v>683</v>
      </c>
      <c r="J775" s="58" t="s">
        <v>683</v>
      </c>
      <c r="K775" s="58" t="s">
        <v>691</v>
      </c>
      <c r="L775" s="58" t="s">
        <v>1143</v>
      </c>
      <c r="M775" s="58" t="s">
        <v>683</v>
      </c>
      <c r="N775" s="58" t="s">
        <v>683</v>
      </c>
      <c r="O775" s="58" t="s">
        <v>1939</v>
      </c>
      <c r="P775" s="58" t="s">
        <v>145</v>
      </c>
      <c r="Q775" s="58" t="s">
        <v>679</v>
      </c>
      <c r="R775" s="58" t="s">
        <v>698</v>
      </c>
      <c r="S775" s="58" t="s">
        <v>779</v>
      </c>
      <c r="T775" s="58" t="s">
        <v>731</v>
      </c>
      <c r="U775" s="58" t="s">
        <v>700</v>
      </c>
      <c r="V775" s="58" t="s">
        <v>679</v>
      </c>
    </row>
    <row r="776" spans="1:22" x14ac:dyDescent="0.25">
      <c r="A776" s="43" t="s">
        <v>2764</v>
      </c>
      <c r="B776" s="43" t="str">
        <f>LEFT(GAAP02F[[#This Row],[Fund]],4)</f>
        <v>0992</v>
      </c>
      <c r="C776" s="58" t="s">
        <v>2765</v>
      </c>
      <c r="D776" s="58" t="s">
        <v>747</v>
      </c>
      <c r="E776" s="58" t="s">
        <v>681</v>
      </c>
      <c r="F776" s="58" t="s">
        <v>797</v>
      </c>
      <c r="G776" s="58" t="s">
        <v>689</v>
      </c>
      <c r="H776" s="58" t="s">
        <v>683</v>
      </c>
      <c r="I776" s="58" t="s">
        <v>688</v>
      </c>
      <c r="J776" s="58" t="s">
        <v>1016</v>
      </c>
      <c r="K776" s="58" t="s">
        <v>798</v>
      </c>
      <c r="L776" s="58" t="s">
        <v>1143</v>
      </c>
      <c r="M776" s="58" t="s">
        <v>683</v>
      </c>
      <c r="N776" s="58" t="s">
        <v>683</v>
      </c>
      <c r="O776" s="58" t="s">
        <v>1581</v>
      </c>
      <c r="P776" s="58" t="s">
        <v>145</v>
      </c>
      <c r="Q776" s="58"/>
      <c r="R776" s="58" t="s">
        <v>698</v>
      </c>
      <c r="S776" s="58" t="s">
        <v>2766</v>
      </c>
      <c r="T776" s="58" t="s">
        <v>731</v>
      </c>
      <c r="U776" s="58" t="s">
        <v>679</v>
      </c>
      <c r="V776" s="58"/>
    </row>
    <row r="777" spans="1:22" x14ac:dyDescent="0.25">
      <c r="A777" s="43" t="s">
        <v>2767</v>
      </c>
      <c r="B777" s="43" t="str">
        <f>LEFT(GAAP02F[[#This Row],[Fund]],4)</f>
        <v>0994</v>
      </c>
      <c r="C777" s="58" t="s">
        <v>2768</v>
      </c>
      <c r="D777" s="58" t="s">
        <v>747</v>
      </c>
      <c r="E777" s="58" t="s">
        <v>681</v>
      </c>
      <c r="F777" s="58" t="s">
        <v>688</v>
      </c>
      <c r="G777" s="58" t="s">
        <v>689</v>
      </c>
      <c r="H777" s="58" t="s">
        <v>850</v>
      </c>
      <c r="I777" s="58" t="s">
        <v>683</v>
      </c>
      <c r="J777" s="58" t="s">
        <v>683</v>
      </c>
      <c r="K777" s="58" t="s">
        <v>691</v>
      </c>
      <c r="L777" s="58" t="s">
        <v>2769</v>
      </c>
      <c r="M777" s="58" t="s">
        <v>683</v>
      </c>
      <c r="N777" s="58" t="s">
        <v>683</v>
      </c>
      <c r="O777" s="58" t="s">
        <v>1939</v>
      </c>
      <c r="P777" s="58" t="s">
        <v>145</v>
      </c>
      <c r="Q777" s="58"/>
      <c r="R777" s="58" t="s">
        <v>698</v>
      </c>
      <c r="S777" s="58" t="s">
        <v>765</v>
      </c>
      <c r="T777" s="58" t="s">
        <v>731</v>
      </c>
      <c r="U777" s="58" t="s">
        <v>679</v>
      </c>
      <c r="V777" s="58"/>
    </row>
    <row r="778" spans="1:22" x14ac:dyDescent="0.25">
      <c r="A778" s="43" t="s">
        <v>2770</v>
      </c>
      <c r="B778" s="43" t="str">
        <f>LEFT(GAAP02F[[#This Row],[Fund]],4)</f>
        <v>0999</v>
      </c>
      <c r="C778" s="58" t="s">
        <v>2771</v>
      </c>
      <c r="D778" s="58" t="s">
        <v>747</v>
      </c>
      <c r="E778" s="58" t="s">
        <v>1895</v>
      </c>
      <c r="F778" s="58" t="s">
        <v>788</v>
      </c>
      <c r="G778" s="58" t="s">
        <v>681</v>
      </c>
      <c r="H778" s="58" t="s">
        <v>2772</v>
      </c>
      <c r="I778" s="58" t="s">
        <v>683</v>
      </c>
      <c r="J778" s="58" t="s">
        <v>683</v>
      </c>
      <c r="K778" s="58" t="s">
        <v>1896</v>
      </c>
      <c r="L778" s="58" t="s">
        <v>2771</v>
      </c>
      <c r="M778" s="58" t="s">
        <v>683</v>
      </c>
      <c r="N778" s="58" t="s">
        <v>683</v>
      </c>
      <c r="O778" s="58" t="s">
        <v>678</v>
      </c>
      <c r="P778" s="58" t="s">
        <v>145</v>
      </c>
      <c r="Q778" s="58" t="s">
        <v>750</v>
      </c>
      <c r="R778" s="58" t="s">
        <v>629</v>
      </c>
      <c r="S778" s="58" t="s">
        <v>744</v>
      </c>
      <c r="T778" s="58" t="s">
        <v>678</v>
      </c>
      <c r="U778" s="58" t="s">
        <v>679</v>
      </c>
      <c r="V778" s="58"/>
    </row>
    <row r="779" spans="1:22" x14ac:dyDescent="0.25">
      <c r="A779" s="43" t="s">
        <v>2773</v>
      </c>
      <c r="B779" s="43" t="str">
        <f>LEFT(GAAP02F[[#This Row],[Fund]],4)</f>
        <v>1003</v>
      </c>
      <c r="C779" s="58" t="s">
        <v>2774</v>
      </c>
      <c r="D779" s="58" t="s">
        <v>113</v>
      </c>
      <c r="E779" s="58" t="s">
        <v>681</v>
      </c>
      <c r="F779" s="58" t="s">
        <v>688</v>
      </c>
      <c r="G779" s="58" t="s">
        <v>681</v>
      </c>
      <c r="H779" s="58" t="s">
        <v>709</v>
      </c>
      <c r="I779" s="58" t="s">
        <v>683</v>
      </c>
      <c r="J779" s="58" t="s">
        <v>683</v>
      </c>
      <c r="K779" s="58" t="s">
        <v>691</v>
      </c>
      <c r="L779" s="58" t="s">
        <v>725</v>
      </c>
      <c r="M779" s="58" t="s">
        <v>1108</v>
      </c>
      <c r="N779" s="58" t="s">
        <v>2431</v>
      </c>
      <c r="O779" s="58" t="s">
        <v>2775</v>
      </c>
      <c r="P779" s="58"/>
      <c r="Q779" s="58"/>
      <c r="R779" s="58" t="s">
        <v>693</v>
      </c>
      <c r="S779" s="58" t="s">
        <v>726</v>
      </c>
      <c r="T779" s="58" t="s">
        <v>739</v>
      </c>
      <c r="U779" s="58" t="s">
        <v>679</v>
      </c>
      <c r="V779" s="58"/>
    </row>
    <row r="780" spans="1:22" x14ac:dyDescent="0.25">
      <c r="A780" s="43" t="s">
        <v>2776</v>
      </c>
      <c r="B780" s="43" t="str">
        <f>LEFT(GAAP02F[[#This Row],[Fund]],4)</f>
        <v>1006</v>
      </c>
      <c r="C780" s="58" t="s">
        <v>2777</v>
      </c>
      <c r="D780" s="58" t="s">
        <v>113</v>
      </c>
      <c r="E780" s="58" t="s">
        <v>681</v>
      </c>
      <c r="F780" s="58" t="s">
        <v>688</v>
      </c>
      <c r="G780" s="58" t="s">
        <v>681</v>
      </c>
      <c r="H780" s="58" t="s">
        <v>709</v>
      </c>
      <c r="I780" s="58" t="s">
        <v>683</v>
      </c>
      <c r="J780" s="58" t="s">
        <v>683</v>
      </c>
      <c r="K780" s="58" t="s">
        <v>691</v>
      </c>
      <c r="L780" s="58" t="s">
        <v>725</v>
      </c>
      <c r="M780" s="58" t="s">
        <v>1131</v>
      </c>
      <c r="N780" s="58" t="s">
        <v>2778</v>
      </c>
      <c r="O780" s="58" t="s">
        <v>2775</v>
      </c>
      <c r="P780" s="58"/>
      <c r="Q780" s="58"/>
      <c r="R780" s="58" t="s">
        <v>693</v>
      </c>
      <c r="S780" s="58" t="s">
        <v>726</v>
      </c>
      <c r="T780" s="58" t="s">
        <v>766</v>
      </c>
      <c r="U780" s="58" t="s">
        <v>679</v>
      </c>
      <c r="V780" s="58"/>
    </row>
    <row r="781" spans="1:22" x14ac:dyDescent="0.25">
      <c r="A781" s="43" t="s">
        <v>2779</v>
      </c>
      <c r="B781" s="43" t="str">
        <f>LEFT(GAAP02F[[#This Row],[Fund]],4)</f>
        <v>1008</v>
      </c>
      <c r="C781" s="58" t="s">
        <v>2780</v>
      </c>
      <c r="D781" s="58" t="s">
        <v>113</v>
      </c>
      <c r="E781" s="58" t="s">
        <v>681</v>
      </c>
      <c r="F781" s="58" t="s">
        <v>688</v>
      </c>
      <c r="G781" s="58" t="s">
        <v>689</v>
      </c>
      <c r="H781" s="58" t="s">
        <v>776</v>
      </c>
      <c r="I781" s="58" t="s">
        <v>683</v>
      </c>
      <c r="J781" s="58" t="s">
        <v>683</v>
      </c>
      <c r="K781" s="58" t="s">
        <v>691</v>
      </c>
      <c r="L781" s="58" t="s">
        <v>777</v>
      </c>
      <c r="M781" s="58"/>
      <c r="N781" s="58"/>
      <c r="O781" s="58"/>
      <c r="P781" s="58"/>
      <c r="Q781" s="58"/>
      <c r="R781" s="58" t="s">
        <v>693</v>
      </c>
      <c r="S781" s="58" t="s">
        <v>1042</v>
      </c>
      <c r="T781" s="58" t="s">
        <v>766</v>
      </c>
      <c r="U781" s="58" t="s">
        <v>679</v>
      </c>
      <c r="V781" s="58"/>
    </row>
    <row r="782" spans="1:22" x14ac:dyDescent="0.25">
      <c r="A782" s="43" t="s">
        <v>2781</v>
      </c>
      <c r="B782" s="43" t="str">
        <f>LEFT(GAAP02F[[#This Row],[Fund]],4)</f>
        <v>1009</v>
      </c>
      <c r="C782" s="58" t="s">
        <v>2782</v>
      </c>
      <c r="D782" s="58" t="s">
        <v>113</v>
      </c>
      <c r="E782" s="58" t="s">
        <v>681</v>
      </c>
      <c r="F782" s="58" t="s">
        <v>688</v>
      </c>
      <c r="G782" s="58" t="s">
        <v>689</v>
      </c>
      <c r="H782" s="58" t="s">
        <v>690</v>
      </c>
      <c r="I782" s="58" t="s">
        <v>683</v>
      </c>
      <c r="J782" s="58" t="s">
        <v>683</v>
      </c>
      <c r="K782" s="58" t="s">
        <v>691</v>
      </c>
      <c r="L782" s="58" t="s">
        <v>743</v>
      </c>
      <c r="M782" s="58"/>
      <c r="N782" s="58"/>
      <c r="O782" s="58"/>
      <c r="P782" s="58"/>
      <c r="Q782" s="58"/>
      <c r="R782" s="58" t="s">
        <v>629</v>
      </c>
      <c r="S782" s="58" t="s">
        <v>744</v>
      </c>
      <c r="T782" s="58" t="s">
        <v>678</v>
      </c>
      <c r="U782" s="58" t="s">
        <v>679</v>
      </c>
      <c r="V782" s="58"/>
    </row>
    <row r="783" spans="1:22" x14ac:dyDescent="0.25">
      <c r="A783" s="43" t="s">
        <v>2783</v>
      </c>
      <c r="B783" s="43" t="str">
        <f>LEFT(GAAP02F[[#This Row],[Fund]],4)</f>
        <v>1010</v>
      </c>
      <c r="C783" s="58" t="s">
        <v>2784</v>
      </c>
      <c r="D783" s="58" t="s">
        <v>113</v>
      </c>
      <c r="E783" s="58" t="s">
        <v>681</v>
      </c>
      <c r="F783" s="58" t="s">
        <v>682</v>
      </c>
      <c r="G783" s="58" t="s">
        <v>681</v>
      </c>
      <c r="H783" s="58" t="s">
        <v>682</v>
      </c>
      <c r="I783" s="58" t="s">
        <v>683</v>
      </c>
      <c r="J783" s="58" t="s">
        <v>683</v>
      </c>
      <c r="K783" s="58" t="s">
        <v>15</v>
      </c>
      <c r="L783" s="58" t="s">
        <v>15</v>
      </c>
      <c r="M783" s="58" t="s">
        <v>683</v>
      </c>
      <c r="N783" s="58" t="s">
        <v>683</v>
      </c>
      <c r="O783" s="58" t="s">
        <v>678</v>
      </c>
      <c r="P783" s="58"/>
      <c r="Q783" s="58"/>
      <c r="R783" s="58" t="s">
        <v>698</v>
      </c>
      <c r="S783" s="58" t="s">
        <v>2785</v>
      </c>
      <c r="T783" s="58" t="s">
        <v>712</v>
      </c>
      <c r="U783" s="58" t="s">
        <v>679</v>
      </c>
      <c r="V783" s="58"/>
    </row>
    <row r="784" spans="1:22" x14ac:dyDescent="0.25">
      <c r="A784" s="43" t="s">
        <v>2786</v>
      </c>
      <c r="B784" s="43" t="str">
        <f>LEFT(GAAP02F[[#This Row],[Fund]],4)</f>
        <v>1011</v>
      </c>
      <c r="C784" s="58" t="s">
        <v>2787</v>
      </c>
      <c r="D784" s="58" t="s">
        <v>113</v>
      </c>
      <c r="E784" s="58" t="s">
        <v>681</v>
      </c>
      <c r="F784" s="58" t="s">
        <v>682</v>
      </c>
      <c r="G784" s="58" t="s">
        <v>681</v>
      </c>
      <c r="H784" s="58" t="s">
        <v>682</v>
      </c>
      <c r="I784" s="58" t="s">
        <v>683</v>
      </c>
      <c r="J784" s="58" t="s">
        <v>683</v>
      </c>
      <c r="K784" s="58" t="s">
        <v>15</v>
      </c>
      <c r="L784" s="58" t="s">
        <v>15</v>
      </c>
      <c r="M784" s="58" t="s">
        <v>683</v>
      </c>
      <c r="N784" s="58" t="s">
        <v>683</v>
      </c>
      <c r="O784" s="58" t="s">
        <v>678</v>
      </c>
      <c r="P784" s="58"/>
      <c r="Q784" s="58"/>
      <c r="R784" s="58" t="s">
        <v>698</v>
      </c>
      <c r="S784" s="58" t="s">
        <v>2785</v>
      </c>
      <c r="T784" s="58" t="s">
        <v>731</v>
      </c>
      <c r="U784" s="58" t="s">
        <v>679</v>
      </c>
      <c r="V784" s="58"/>
    </row>
    <row r="785" spans="1:22" x14ac:dyDescent="0.25">
      <c r="A785" s="43" t="s">
        <v>2788</v>
      </c>
      <c r="B785" s="43" t="str">
        <f>LEFT(GAAP02F[[#This Row],[Fund]],4)</f>
        <v>1016</v>
      </c>
      <c r="C785" s="58" t="s">
        <v>2789</v>
      </c>
      <c r="D785" s="58" t="s">
        <v>113</v>
      </c>
      <c r="E785" s="58" t="s">
        <v>681</v>
      </c>
      <c r="F785" s="58" t="s">
        <v>776</v>
      </c>
      <c r="G785" s="58" t="s">
        <v>689</v>
      </c>
      <c r="H785" s="58" t="s">
        <v>788</v>
      </c>
      <c r="I785" s="58" t="s">
        <v>683</v>
      </c>
      <c r="J785" s="58" t="s">
        <v>683</v>
      </c>
      <c r="K785" s="58" t="s">
        <v>2790</v>
      </c>
      <c r="L785" s="58" t="s">
        <v>2791</v>
      </c>
      <c r="M785" s="58"/>
      <c r="N785" s="58"/>
      <c r="O785" s="58"/>
      <c r="P785" s="58"/>
      <c r="Q785" s="58"/>
      <c r="R785" s="58" t="s">
        <v>698</v>
      </c>
      <c r="S785" s="58" t="s">
        <v>2792</v>
      </c>
      <c r="T785" s="58" t="s">
        <v>678</v>
      </c>
      <c r="U785" s="58" t="s">
        <v>679</v>
      </c>
      <c r="V785" s="58"/>
    </row>
    <row r="786" spans="1:22" x14ac:dyDescent="0.25">
      <c r="A786" s="43" t="s">
        <v>2793</v>
      </c>
      <c r="B786" s="43" t="str">
        <f>LEFT(GAAP02F[[#This Row],[Fund]],4)</f>
        <v>1017</v>
      </c>
      <c r="C786" s="58" t="s">
        <v>2794</v>
      </c>
      <c r="D786" s="58" t="s">
        <v>113</v>
      </c>
      <c r="E786" s="58" t="s">
        <v>681</v>
      </c>
      <c r="F786" s="58" t="s">
        <v>688</v>
      </c>
      <c r="G786" s="58" t="s">
        <v>689</v>
      </c>
      <c r="H786" s="58" t="s">
        <v>690</v>
      </c>
      <c r="I786" s="58" t="s">
        <v>683</v>
      </c>
      <c r="J786" s="58" t="s">
        <v>683</v>
      </c>
      <c r="K786" s="58" t="s">
        <v>691</v>
      </c>
      <c r="L786" s="58" t="s">
        <v>743</v>
      </c>
      <c r="M786" s="58"/>
      <c r="N786" s="58"/>
      <c r="O786" s="58"/>
      <c r="P786" s="58"/>
      <c r="Q786" s="58"/>
      <c r="R786" s="58" t="s">
        <v>698</v>
      </c>
      <c r="S786" s="58" t="s">
        <v>779</v>
      </c>
      <c r="T786" s="58" t="s">
        <v>706</v>
      </c>
      <c r="U786" s="58" t="s">
        <v>700</v>
      </c>
      <c r="V786" s="58"/>
    </row>
    <row r="787" spans="1:22" x14ac:dyDescent="0.25">
      <c r="A787" s="43" t="s">
        <v>2795</v>
      </c>
      <c r="B787" s="43" t="str">
        <f>LEFT(GAAP02F[[#This Row],[Fund]],4)</f>
        <v>1018</v>
      </c>
      <c r="C787" s="58" t="s">
        <v>2796</v>
      </c>
      <c r="D787" s="58" t="s">
        <v>113</v>
      </c>
      <c r="E787" s="58" t="s">
        <v>681</v>
      </c>
      <c r="F787" s="58" t="s">
        <v>682</v>
      </c>
      <c r="G787" s="58" t="s">
        <v>681</v>
      </c>
      <c r="H787" s="58" t="s">
        <v>682</v>
      </c>
      <c r="I787" s="58" t="s">
        <v>683</v>
      </c>
      <c r="J787" s="58" t="s">
        <v>683</v>
      </c>
      <c r="K787" s="58" t="s">
        <v>15</v>
      </c>
      <c r="L787" s="58" t="s">
        <v>15</v>
      </c>
      <c r="M787" s="58"/>
      <c r="N787" s="58"/>
      <c r="O787" s="58"/>
      <c r="P787" s="58"/>
      <c r="Q787" s="58"/>
      <c r="R787" s="58" t="s">
        <v>693</v>
      </c>
      <c r="S787" s="58" t="s">
        <v>2797</v>
      </c>
      <c r="T787" s="58" t="s">
        <v>739</v>
      </c>
      <c r="U787" s="58" t="s">
        <v>679</v>
      </c>
      <c r="V787" s="58"/>
    </row>
    <row r="788" spans="1:22" x14ac:dyDescent="0.25">
      <c r="A788" s="43" t="s">
        <v>2798</v>
      </c>
      <c r="B788" s="43" t="str">
        <f>LEFT(GAAP02F[[#This Row],[Fund]],4)</f>
        <v>1019</v>
      </c>
      <c r="C788" s="58" t="s">
        <v>2799</v>
      </c>
      <c r="D788" s="58" t="s">
        <v>113</v>
      </c>
      <c r="E788" s="58" t="s">
        <v>681</v>
      </c>
      <c r="F788" s="58" t="s">
        <v>682</v>
      </c>
      <c r="G788" s="58" t="s">
        <v>681</v>
      </c>
      <c r="H788" s="58" t="s">
        <v>682</v>
      </c>
      <c r="I788" s="58" t="s">
        <v>683</v>
      </c>
      <c r="J788" s="58" t="s">
        <v>683</v>
      </c>
      <c r="K788" s="58" t="s">
        <v>15</v>
      </c>
      <c r="L788" s="58" t="s">
        <v>15</v>
      </c>
      <c r="M788" s="58"/>
      <c r="N788" s="58"/>
      <c r="O788" s="58"/>
      <c r="P788" s="58"/>
      <c r="Q788" s="58"/>
      <c r="R788" s="58" t="s">
        <v>693</v>
      </c>
      <c r="S788" s="58" t="s">
        <v>2800</v>
      </c>
      <c r="T788" s="58" t="s">
        <v>773</v>
      </c>
      <c r="U788" s="58" t="s">
        <v>679</v>
      </c>
      <c r="V788" s="58"/>
    </row>
    <row r="789" spans="1:22" x14ac:dyDescent="0.25">
      <c r="A789" s="43" t="s">
        <v>2801</v>
      </c>
      <c r="B789" s="43" t="str">
        <f>LEFT(GAAP02F[[#This Row],[Fund]],4)</f>
        <v>1020</v>
      </c>
      <c r="C789" s="58" t="s">
        <v>2802</v>
      </c>
      <c r="D789" s="58" t="s">
        <v>113</v>
      </c>
      <c r="E789" s="58" t="s">
        <v>681</v>
      </c>
      <c r="F789" s="58" t="s">
        <v>682</v>
      </c>
      <c r="G789" s="58" t="s">
        <v>681</v>
      </c>
      <c r="H789" s="58" t="s">
        <v>682</v>
      </c>
      <c r="I789" s="58" t="s">
        <v>683</v>
      </c>
      <c r="J789" s="58" t="s">
        <v>683</v>
      </c>
      <c r="K789" s="58" t="s">
        <v>15</v>
      </c>
      <c r="L789" s="58" t="s">
        <v>15</v>
      </c>
      <c r="M789" s="58"/>
      <c r="N789" s="58"/>
      <c r="O789" s="58"/>
      <c r="P789" s="58"/>
      <c r="Q789" s="58"/>
      <c r="R789" s="58" t="s">
        <v>693</v>
      </c>
      <c r="S789" s="58" t="s">
        <v>2800</v>
      </c>
      <c r="T789" s="58" t="s">
        <v>762</v>
      </c>
      <c r="U789" s="58" t="s">
        <v>679</v>
      </c>
      <c r="V789" s="58"/>
    </row>
    <row r="790" spans="1:22" x14ac:dyDescent="0.25">
      <c r="A790" s="43" t="s">
        <v>2803</v>
      </c>
      <c r="B790" s="43" t="str">
        <f>LEFT(GAAP02F[[#This Row],[Fund]],4)</f>
        <v>1022</v>
      </c>
      <c r="C790" s="58" t="s">
        <v>2804</v>
      </c>
      <c r="D790" s="58" t="s">
        <v>113</v>
      </c>
      <c r="E790" s="58" t="s">
        <v>681</v>
      </c>
      <c r="F790" s="58" t="s">
        <v>682</v>
      </c>
      <c r="G790" s="58" t="s">
        <v>681</v>
      </c>
      <c r="H790" s="58" t="s">
        <v>682</v>
      </c>
      <c r="I790" s="58" t="s">
        <v>683</v>
      </c>
      <c r="J790" s="58" t="s">
        <v>683</v>
      </c>
      <c r="K790" s="58" t="s">
        <v>15</v>
      </c>
      <c r="L790" s="58" t="s">
        <v>15</v>
      </c>
      <c r="M790" s="58"/>
      <c r="N790" s="58"/>
      <c r="O790" s="58"/>
      <c r="P790" s="58"/>
      <c r="Q790" s="58"/>
      <c r="R790" s="58" t="s">
        <v>693</v>
      </c>
      <c r="S790" s="58" t="s">
        <v>2800</v>
      </c>
      <c r="T790" s="58" t="s">
        <v>766</v>
      </c>
      <c r="U790" s="58" t="s">
        <v>679</v>
      </c>
      <c r="V790" s="58"/>
    </row>
    <row r="791" spans="1:22" x14ac:dyDescent="0.25">
      <c r="A791" s="43" t="s">
        <v>2805</v>
      </c>
      <c r="B791" s="43" t="str">
        <f>LEFT(GAAP02F[[#This Row],[Fund]],4)</f>
        <v>1023</v>
      </c>
      <c r="C791" s="58" t="s">
        <v>2806</v>
      </c>
      <c r="D791" s="58" t="s">
        <v>113</v>
      </c>
      <c r="E791" s="58" t="s">
        <v>681</v>
      </c>
      <c r="F791" s="58" t="s">
        <v>682</v>
      </c>
      <c r="G791" s="58" t="s">
        <v>681</v>
      </c>
      <c r="H791" s="58" t="s">
        <v>682</v>
      </c>
      <c r="I791" s="58" t="s">
        <v>683</v>
      </c>
      <c r="J791" s="58" t="s">
        <v>683</v>
      </c>
      <c r="K791" s="58" t="s">
        <v>15</v>
      </c>
      <c r="L791" s="58" t="s">
        <v>15</v>
      </c>
      <c r="M791" s="58"/>
      <c r="N791" s="58"/>
      <c r="O791" s="58"/>
      <c r="P791" s="58"/>
      <c r="Q791" s="58"/>
      <c r="R791" s="58" t="s">
        <v>693</v>
      </c>
      <c r="S791" s="58" t="s">
        <v>2800</v>
      </c>
      <c r="T791" s="58" t="s">
        <v>773</v>
      </c>
      <c r="U791" s="58" t="s">
        <v>679</v>
      </c>
      <c r="V791" s="58"/>
    </row>
    <row r="792" spans="1:22" x14ac:dyDescent="0.25">
      <c r="A792" s="43" t="s">
        <v>2807</v>
      </c>
      <c r="B792" s="43" t="str">
        <f>LEFT(GAAP02F[[#This Row],[Fund]],4)</f>
        <v>1024</v>
      </c>
      <c r="C792" s="58" t="s">
        <v>2808</v>
      </c>
      <c r="D792" s="58" t="s">
        <v>113</v>
      </c>
      <c r="E792" s="58" t="s">
        <v>681</v>
      </c>
      <c r="F792" s="58" t="s">
        <v>682</v>
      </c>
      <c r="G792" s="58" t="s">
        <v>681</v>
      </c>
      <c r="H792" s="58" t="s">
        <v>682</v>
      </c>
      <c r="I792" s="58" t="s">
        <v>683</v>
      </c>
      <c r="J792" s="58" t="s">
        <v>683</v>
      </c>
      <c r="K792" s="58" t="s">
        <v>15</v>
      </c>
      <c r="L792" s="58" t="s">
        <v>15</v>
      </c>
      <c r="M792" s="58"/>
      <c r="N792" s="58"/>
      <c r="O792" s="58"/>
      <c r="P792" s="58"/>
      <c r="Q792" s="58"/>
      <c r="R792" s="58" t="s">
        <v>693</v>
      </c>
      <c r="S792" s="58" t="s">
        <v>2800</v>
      </c>
      <c r="T792" s="58" t="s">
        <v>773</v>
      </c>
      <c r="U792" s="58" t="s">
        <v>679</v>
      </c>
      <c r="V792" s="58"/>
    </row>
    <row r="793" spans="1:22" x14ac:dyDescent="0.25">
      <c r="A793" s="43" t="s">
        <v>2809</v>
      </c>
      <c r="B793" s="43" t="str">
        <f>LEFT(GAAP02F[[#This Row],[Fund]],4)</f>
        <v>1025</v>
      </c>
      <c r="C793" s="58" t="s">
        <v>2810</v>
      </c>
      <c r="D793" s="58" t="s">
        <v>113</v>
      </c>
      <c r="E793" s="58" t="s">
        <v>681</v>
      </c>
      <c r="F793" s="58" t="s">
        <v>682</v>
      </c>
      <c r="G793" s="58" t="s">
        <v>681</v>
      </c>
      <c r="H793" s="58" t="s">
        <v>682</v>
      </c>
      <c r="I793" s="58" t="s">
        <v>683</v>
      </c>
      <c r="J793" s="58" t="s">
        <v>683</v>
      </c>
      <c r="K793" s="58" t="s">
        <v>15</v>
      </c>
      <c r="L793" s="58" t="s">
        <v>15</v>
      </c>
      <c r="M793" s="58"/>
      <c r="N793" s="58"/>
      <c r="O793" s="58"/>
      <c r="P793" s="58"/>
      <c r="Q793" s="58"/>
      <c r="R793" s="58" t="s">
        <v>693</v>
      </c>
      <c r="S793" s="58" t="s">
        <v>2800</v>
      </c>
      <c r="T793" s="58" t="s">
        <v>762</v>
      </c>
      <c r="U793" s="58" t="s">
        <v>679</v>
      </c>
      <c r="V793" s="58"/>
    </row>
    <row r="794" spans="1:22" x14ac:dyDescent="0.25">
      <c r="A794" s="43" t="s">
        <v>2811</v>
      </c>
      <c r="B794" s="43" t="str">
        <f>LEFT(GAAP02F[[#This Row],[Fund]],4)</f>
        <v>1026</v>
      </c>
      <c r="C794" s="58" t="s">
        <v>2812</v>
      </c>
      <c r="D794" s="58" t="s">
        <v>113</v>
      </c>
      <c r="E794" s="58" t="s">
        <v>681</v>
      </c>
      <c r="F794" s="58" t="s">
        <v>688</v>
      </c>
      <c r="G794" s="58" t="s">
        <v>681</v>
      </c>
      <c r="H794" s="58" t="s">
        <v>709</v>
      </c>
      <c r="I794" s="58" t="s">
        <v>683</v>
      </c>
      <c r="J794" s="58" t="s">
        <v>683</v>
      </c>
      <c r="K794" s="58" t="s">
        <v>691</v>
      </c>
      <c r="L794" s="58" t="s">
        <v>710</v>
      </c>
      <c r="M794" s="58"/>
      <c r="N794" s="58"/>
      <c r="O794" s="58"/>
      <c r="P794" s="58"/>
      <c r="Q794" s="58"/>
      <c r="R794" s="58" t="s">
        <v>698</v>
      </c>
      <c r="S794" s="58" t="s">
        <v>2813</v>
      </c>
      <c r="T794" s="58" t="s">
        <v>712</v>
      </c>
      <c r="U794" s="58" t="s">
        <v>679</v>
      </c>
      <c r="V794" s="58"/>
    </row>
    <row r="795" spans="1:22" x14ac:dyDescent="0.25">
      <c r="A795" s="43" t="s">
        <v>2814</v>
      </c>
      <c r="B795" s="43" t="str">
        <f>LEFT(GAAP02F[[#This Row],[Fund]],4)</f>
        <v>1027</v>
      </c>
      <c r="C795" s="58" t="s">
        <v>2815</v>
      </c>
      <c r="D795" s="58" t="s">
        <v>113</v>
      </c>
      <c r="E795" s="58" t="s">
        <v>681</v>
      </c>
      <c r="F795" s="58" t="s">
        <v>682</v>
      </c>
      <c r="G795" s="58" t="s">
        <v>681</v>
      </c>
      <c r="H795" s="58" t="s">
        <v>682</v>
      </c>
      <c r="I795" s="58" t="s">
        <v>683</v>
      </c>
      <c r="J795" s="58" t="s">
        <v>683</v>
      </c>
      <c r="K795" s="58" t="s">
        <v>15</v>
      </c>
      <c r="L795" s="58" t="s">
        <v>15</v>
      </c>
      <c r="M795" s="58"/>
      <c r="N795" s="58"/>
      <c r="O795" s="58"/>
      <c r="P795" s="58"/>
      <c r="Q795" s="58"/>
      <c r="R795" s="58" t="s">
        <v>693</v>
      </c>
      <c r="S795" s="58" t="s">
        <v>2800</v>
      </c>
      <c r="T795" s="58" t="s">
        <v>762</v>
      </c>
      <c r="U795" s="58" t="s">
        <v>679</v>
      </c>
      <c r="V795" s="58"/>
    </row>
    <row r="796" spans="1:22" x14ac:dyDescent="0.25">
      <c r="A796" s="43" t="s">
        <v>2816</v>
      </c>
      <c r="B796" s="43" t="str">
        <f>LEFT(GAAP02F[[#This Row],[Fund]],4)</f>
        <v>1028</v>
      </c>
      <c r="C796" s="58" t="s">
        <v>2817</v>
      </c>
      <c r="D796" s="58" t="s">
        <v>113</v>
      </c>
      <c r="E796" s="58" t="s">
        <v>681</v>
      </c>
      <c r="F796" s="58" t="s">
        <v>682</v>
      </c>
      <c r="G796" s="58" t="s">
        <v>681</v>
      </c>
      <c r="H796" s="58" t="s">
        <v>682</v>
      </c>
      <c r="I796" s="58" t="s">
        <v>683</v>
      </c>
      <c r="J796" s="58" t="s">
        <v>683</v>
      </c>
      <c r="K796" s="58" t="s">
        <v>15</v>
      </c>
      <c r="L796" s="58" t="s">
        <v>15</v>
      </c>
      <c r="M796" s="58"/>
      <c r="N796" s="58"/>
      <c r="O796" s="58"/>
      <c r="P796" s="58"/>
      <c r="Q796" s="58"/>
      <c r="R796" s="58" t="s">
        <v>693</v>
      </c>
      <c r="S796" s="58" t="s">
        <v>2800</v>
      </c>
      <c r="T796" s="58" t="s">
        <v>766</v>
      </c>
      <c r="U796" s="58" t="s">
        <v>679</v>
      </c>
      <c r="V796" s="58"/>
    </row>
    <row r="797" spans="1:22" x14ac:dyDescent="0.25">
      <c r="A797" s="43" t="s">
        <v>2818</v>
      </c>
      <c r="B797" s="43" t="str">
        <f>LEFT(GAAP02F[[#This Row],[Fund]],4)</f>
        <v>1029</v>
      </c>
      <c r="C797" s="58" t="s">
        <v>2819</v>
      </c>
      <c r="D797" s="58" t="s">
        <v>113</v>
      </c>
      <c r="E797" s="58" t="s">
        <v>681</v>
      </c>
      <c r="F797" s="58" t="s">
        <v>682</v>
      </c>
      <c r="G797" s="58" t="s">
        <v>681</v>
      </c>
      <c r="H797" s="58" t="s">
        <v>682</v>
      </c>
      <c r="I797" s="58" t="s">
        <v>683</v>
      </c>
      <c r="J797" s="58" t="s">
        <v>683</v>
      </c>
      <c r="K797" s="58" t="s">
        <v>15</v>
      </c>
      <c r="L797" s="58" t="s">
        <v>15</v>
      </c>
      <c r="M797" s="58"/>
      <c r="N797" s="58"/>
      <c r="O797" s="58"/>
      <c r="P797" s="58"/>
      <c r="Q797" s="58"/>
      <c r="R797" s="58" t="s">
        <v>698</v>
      </c>
      <c r="S797" s="58" t="s">
        <v>2800</v>
      </c>
      <c r="T797" s="58" t="s">
        <v>1052</v>
      </c>
      <c r="U797" s="58" t="s">
        <v>679</v>
      </c>
      <c r="V797" s="58"/>
    </row>
    <row r="798" spans="1:22" x14ac:dyDescent="0.25">
      <c r="A798" s="43" t="s">
        <v>2820</v>
      </c>
      <c r="B798" s="43" t="str">
        <f>LEFT(GAAP02F[[#This Row],[Fund]],4)</f>
        <v>1030</v>
      </c>
      <c r="C798" s="58" t="s">
        <v>2821</v>
      </c>
      <c r="D798" s="58" t="s">
        <v>113</v>
      </c>
      <c r="E798" s="58" t="s">
        <v>681</v>
      </c>
      <c r="F798" s="58" t="s">
        <v>682</v>
      </c>
      <c r="G798" s="58" t="s">
        <v>681</v>
      </c>
      <c r="H798" s="58" t="s">
        <v>682</v>
      </c>
      <c r="I798" s="58" t="s">
        <v>683</v>
      </c>
      <c r="J798" s="58" t="s">
        <v>683</v>
      </c>
      <c r="K798" s="58" t="s">
        <v>15</v>
      </c>
      <c r="L798" s="58" t="s">
        <v>15</v>
      </c>
      <c r="M798" s="58"/>
      <c r="N798" s="58"/>
      <c r="O798" s="58"/>
      <c r="P798" s="58"/>
      <c r="Q798" s="58"/>
      <c r="R798" s="58" t="s">
        <v>693</v>
      </c>
      <c r="S798" s="58" t="s">
        <v>2822</v>
      </c>
      <c r="T798" s="58" t="s">
        <v>766</v>
      </c>
      <c r="U798" s="58" t="s">
        <v>679</v>
      </c>
      <c r="V798" s="58"/>
    </row>
    <row r="799" spans="1:22" x14ac:dyDescent="0.25">
      <c r="A799" s="43" t="s">
        <v>2823</v>
      </c>
      <c r="B799" s="43" t="str">
        <f>LEFT(GAAP02F[[#This Row],[Fund]],4)</f>
        <v>1031</v>
      </c>
      <c r="C799" s="58" t="s">
        <v>2824</v>
      </c>
      <c r="D799" s="58" t="s">
        <v>113</v>
      </c>
      <c r="E799" s="58" t="s">
        <v>681</v>
      </c>
      <c r="F799" s="58" t="s">
        <v>682</v>
      </c>
      <c r="G799" s="58" t="s">
        <v>681</v>
      </c>
      <c r="H799" s="58" t="s">
        <v>682</v>
      </c>
      <c r="I799" s="58" t="s">
        <v>683</v>
      </c>
      <c r="J799" s="58" t="s">
        <v>683</v>
      </c>
      <c r="K799" s="58" t="s">
        <v>15</v>
      </c>
      <c r="L799" s="58" t="s">
        <v>15</v>
      </c>
      <c r="M799" s="58"/>
      <c r="N799" s="58"/>
      <c r="O799" s="58"/>
      <c r="P799" s="58"/>
      <c r="Q799" s="58"/>
      <c r="R799" s="58" t="s">
        <v>698</v>
      </c>
      <c r="S799" s="58" t="s">
        <v>2825</v>
      </c>
      <c r="T799" s="58" t="s">
        <v>1052</v>
      </c>
      <c r="U799" s="58" t="s">
        <v>700</v>
      </c>
      <c r="V799" s="58"/>
    </row>
    <row r="800" spans="1:22" x14ac:dyDescent="0.25">
      <c r="A800" s="43" t="s">
        <v>2826</v>
      </c>
      <c r="B800" s="43" t="str">
        <f>LEFT(GAAP02F[[#This Row],[Fund]],4)</f>
        <v>2500</v>
      </c>
      <c r="C800" s="58" t="s">
        <v>2827</v>
      </c>
      <c r="D800" s="58" t="s">
        <v>113</v>
      </c>
      <c r="E800" s="58" t="s">
        <v>681</v>
      </c>
      <c r="F800" s="58" t="s">
        <v>688</v>
      </c>
      <c r="G800" s="58" t="s">
        <v>681</v>
      </c>
      <c r="H800" s="58" t="s">
        <v>831</v>
      </c>
      <c r="I800" s="58" t="s">
        <v>683</v>
      </c>
      <c r="J800" s="58" t="s">
        <v>683</v>
      </c>
      <c r="K800" s="58" t="s">
        <v>691</v>
      </c>
      <c r="L800" s="58" t="s">
        <v>832</v>
      </c>
      <c r="M800" s="58" t="s">
        <v>755</v>
      </c>
      <c r="N800" s="58" t="s">
        <v>2828</v>
      </c>
      <c r="O800" s="58" t="s">
        <v>2775</v>
      </c>
      <c r="P800" s="58"/>
      <c r="Q800" s="58"/>
      <c r="R800" s="58" t="s">
        <v>693</v>
      </c>
      <c r="S800" s="58" t="s">
        <v>837</v>
      </c>
      <c r="T800" s="58" t="s">
        <v>833</v>
      </c>
      <c r="U800" s="58" t="s">
        <v>679</v>
      </c>
      <c r="V800" s="58"/>
    </row>
    <row r="801" spans="1:22" x14ac:dyDescent="0.25">
      <c r="A801" s="43" t="s">
        <v>2829</v>
      </c>
      <c r="B801" s="43" t="str">
        <f>LEFT(GAAP02F[[#This Row],[Fund]],4)</f>
        <v>2501</v>
      </c>
      <c r="C801" s="58" t="s">
        <v>2830</v>
      </c>
      <c r="D801" s="58" t="s">
        <v>113</v>
      </c>
      <c r="E801" s="58" t="s">
        <v>681</v>
      </c>
      <c r="F801" s="58" t="s">
        <v>688</v>
      </c>
      <c r="G801" s="58" t="s">
        <v>681</v>
      </c>
      <c r="H801" s="58" t="s">
        <v>831</v>
      </c>
      <c r="I801" s="58" t="s">
        <v>683</v>
      </c>
      <c r="J801" s="58" t="s">
        <v>683</v>
      </c>
      <c r="K801" s="58" t="s">
        <v>836</v>
      </c>
      <c r="L801" s="58" t="s">
        <v>832</v>
      </c>
      <c r="M801" s="58"/>
      <c r="N801" s="58"/>
      <c r="O801" s="58"/>
      <c r="P801" s="58"/>
      <c r="Q801" s="58"/>
      <c r="R801" s="58" t="s">
        <v>693</v>
      </c>
      <c r="S801" s="58" t="s">
        <v>837</v>
      </c>
      <c r="T801" s="58" t="s">
        <v>833</v>
      </c>
      <c r="U801" s="58" t="s">
        <v>679</v>
      </c>
      <c r="V801" s="58"/>
    </row>
    <row r="802" spans="1:22" x14ac:dyDescent="0.25">
      <c r="A802" s="43" t="s">
        <v>2831</v>
      </c>
      <c r="B802" s="43" t="str">
        <f>LEFT(GAAP02F[[#This Row],[Fund]],4)</f>
        <v>2503</v>
      </c>
      <c r="C802" s="58" t="s">
        <v>2832</v>
      </c>
      <c r="D802" s="58" t="s">
        <v>113</v>
      </c>
      <c r="E802" s="58" t="s">
        <v>681</v>
      </c>
      <c r="F802" s="58" t="s">
        <v>688</v>
      </c>
      <c r="G802" s="58" t="s">
        <v>681</v>
      </c>
      <c r="H802" s="58" t="s">
        <v>831</v>
      </c>
      <c r="I802" s="58" t="s">
        <v>683</v>
      </c>
      <c r="J802" s="58" t="s">
        <v>683</v>
      </c>
      <c r="K802" s="58" t="s">
        <v>691</v>
      </c>
      <c r="L802" s="58" t="s">
        <v>832</v>
      </c>
      <c r="M802" s="58"/>
      <c r="N802" s="58"/>
      <c r="O802" s="58"/>
      <c r="P802" s="58"/>
      <c r="Q802" s="58"/>
      <c r="R802" s="58" t="s">
        <v>693</v>
      </c>
      <c r="S802" s="58" t="s">
        <v>2833</v>
      </c>
      <c r="T802" s="58" t="s">
        <v>833</v>
      </c>
      <c r="U802" s="58" t="s">
        <v>679</v>
      </c>
      <c r="V802" s="58"/>
    </row>
    <row r="803" spans="1:22" x14ac:dyDescent="0.25">
      <c r="A803" s="43" t="s">
        <v>2834</v>
      </c>
      <c r="B803" s="43" t="str">
        <f>LEFT(GAAP02F[[#This Row],[Fund]],4)</f>
        <v>2504</v>
      </c>
      <c r="C803" s="58" t="s">
        <v>2835</v>
      </c>
      <c r="D803" s="58" t="s">
        <v>113</v>
      </c>
      <c r="E803" s="58" t="s">
        <v>681</v>
      </c>
      <c r="F803" s="58" t="s">
        <v>688</v>
      </c>
      <c r="G803" s="58" t="s">
        <v>681</v>
      </c>
      <c r="H803" s="58" t="s">
        <v>831</v>
      </c>
      <c r="I803" s="58" t="s">
        <v>683</v>
      </c>
      <c r="J803" s="58" t="s">
        <v>683</v>
      </c>
      <c r="K803" s="58" t="s">
        <v>691</v>
      </c>
      <c r="L803" s="58" t="s">
        <v>2836</v>
      </c>
      <c r="M803" s="58"/>
      <c r="N803" s="58"/>
      <c r="O803" s="58"/>
      <c r="P803" s="58"/>
      <c r="Q803" s="58"/>
      <c r="R803" s="58" t="s">
        <v>698</v>
      </c>
      <c r="S803" s="58" t="s">
        <v>1370</v>
      </c>
      <c r="T803" s="58" t="s">
        <v>838</v>
      </c>
      <c r="U803" s="58" t="s">
        <v>679</v>
      </c>
      <c r="V803" s="58"/>
    </row>
    <row r="804" spans="1:22" x14ac:dyDescent="0.25">
      <c r="A804" s="43" t="s">
        <v>2837</v>
      </c>
      <c r="B804" s="43" t="str">
        <f>LEFT(GAAP02F[[#This Row],[Fund]],4)</f>
        <v>2505</v>
      </c>
      <c r="C804" s="58" t="s">
        <v>2838</v>
      </c>
      <c r="D804" s="58" t="s">
        <v>113</v>
      </c>
      <c r="E804" s="58" t="s">
        <v>681</v>
      </c>
      <c r="F804" s="58" t="s">
        <v>688</v>
      </c>
      <c r="G804" s="58" t="s">
        <v>681</v>
      </c>
      <c r="H804" s="58" t="s">
        <v>831</v>
      </c>
      <c r="I804" s="58" t="s">
        <v>683</v>
      </c>
      <c r="J804" s="58" t="s">
        <v>683</v>
      </c>
      <c r="K804" s="58" t="s">
        <v>836</v>
      </c>
      <c r="L804" s="58" t="s">
        <v>832</v>
      </c>
      <c r="M804" s="58"/>
      <c r="N804" s="58"/>
      <c r="O804" s="58"/>
      <c r="P804" s="58"/>
      <c r="Q804" s="58"/>
      <c r="R804" s="58" t="s">
        <v>698</v>
      </c>
      <c r="S804" s="58" t="s">
        <v>2839</v>
      </c>
      <c r="T804" s="58" t="s">
        <v>838</v>
      </c>
      <c r="U804" s="58" t="s">
        <v>679</v>
      </c>
      <c r="V804" s="58"/>
    </row>
    <row r="805" spans="1:22" x14ac:dyDescent="0.25">
      <c r="A805" s="43" t="s">
        <v>2840</v>
      </c>
      <c r="B805" s="43" t="str">
        <f>LEFT(GAAP02F[[#This Row],[Fund]],4)</f>
        <v>3000</v>
      </c>
      <c r="C805" s="58" t="s">
        <v>2841</v>
      </c>
      <c r="D805" s="58" t="s">
        <v>113</v>
      </c>
      <c r="E805" s="58" t="s">
        <v>681</v>
      </c>
      <c r="F805" s="58" t="s">
        <v>688</v>
      </c>
      <c r="G805" s="58" t="s">
        <v>681</v>
      </c>
      <c r="H805" s="58" t="s">
        <v>709</v>
      </c>
      <c r="I805" s="58" t="s">
        <v>683</v>
      </c>
      <c r="J805" s="58" t="s">
        <v>683</v>
      </c>
      <c r="K805" s="58" t="s">
        <v>691</v>
      </c>
      <c r="L805" s="58" t="s">
        <v>725</v>
      </c>
      <c r="M805" s="58" t="s">
        <v>1108</v>
      </c>
      <c r="N805" s="58" t="s">
        <v>2842</v>
      </c>
      <c r="O805" s="58" t="s">
        <v>1467</v>
      </c>
      <c r="P805" s="58"/>
      <c r="Q805" s="58"/>
      <c r="R805" s="58" t="s">
        <v>629</v>
      </c>
      <c r="S805" s="58" t="s">
        <v>726</v>
      </c>
      <c r="T805" s="58" t="s">
        <v>678</v>
      </c>
      <c r="U805" s="58" t="s">
        <v>679</v>
      </c>
      <c r="V805" s="58"/>
    </row>
    <row r="806" spans="1:22" x14ac:dyDescent="0.25">
      <c r="A806" s="43" t="s">
        <v>2843</v>
      </c>
      <c r="B806" s="43" t="str">
        <f>LEFT(GAAP02F[[#This Row],[Fund]],4)</f>
        <v>3001</v>
      </c>
      <c r="C806" s="58" t="s">
        <v>2844</v>
      </c>
      <c r="D806" s="58" t="s">
        <v>113</v>
      </c>
      <c r="E806" s="58" t="s">
        <v>681</v>
      </c>
      <c r="F806" s="58" t="s">
        <v>688</v>
      </c>
      <c r="G806" s="58" t="s">
        <v>681</v>
      </c>
      <c r="H806" s="58" t="s">
        <v>709</v>
      </c>
      <c r="I806" s="58" t="s">
        <v>683</v>
      </c>
      <c r="J806" s="58" t="s">
        <v>683</v>
      </c>
      <c r="K806" s="58" t="s">
        <v>691</v>
      </c>
      <c r="L806" s="58" t="s">
        <v>725</v>
      </c>
      <c r="M806" s="58" t="s">
        <v>1131</v>
      </c>
      <c r="N806" s="58" t="s">
        <v>2845</v>
      </c>
      <c r="O806" s="58" t="s">
        <v>814</v>
      </c>
      <c r="P806" s="58"/>
      <c r="Q806" s="58"/>
      <c r="R806" s="58" t="s">
        <v>698</v>
      </c>
      <c r="S806" s="58" t="s">
        <v>726</v>
      </c>
      <c r="T806" s="58" t="s">
        <v>712</v>
      </c>
      <c r="U806" s="58" t="s">
        <v>700</v>
      </c>
      <c r="V806" s="58"/>
    </row>
    <row r="807" spans="1:22" x14ac:dyDescent="0.25">
      <c r="A807" s="43" t="s">
        <v>2846</v>
      </c>
      <c r="B807" s="43" t="str">
        <f>LEFT(GAAP02F[[#This Row],[Fund]],4)</f>
        <v>3002</v>
      </c>
      <c r="C807" s="58" t="s">
        <v>2847</v>
      </c>
      <c r="D807" s="58" t="s">
        <v>113</v>
      </c>
      <c r="E807" s="58" t="s">
        <v>681</v>
      </c>
      <c r="F807" s="58" t="s">
        <v>688</v>
      </c>
      <c r="G807" s="58" t="s">
        <v>689</v>
      </c>
      <c r="H807" s="58" t="s">
        <v>776</v>
      </c>
      <c r="I807" s="58" t="s">
        <v>683</v>
      </c>
      <c r="J807" s="58" t="s">
        <v>683</v>
      </c>
      <c r="K807" s="58" t="s">
        <v>691</v>
      </c>
      <c r="L807" s="58" t="s">
        <v>777</v>
      </c>
      <c r="M807" s="58" t="s">
        <v>1108</v>
      </c>
      <c r="N807" s="58" t="s">
        <v>2848</v>
      </c>
      <c r="O807" s="58" t="s">
        <v>2775</v>
      </c>
      <c r="P807" s="58"/>
      <c r="Q807" s="58"/>
      <c r="R807" s="58" t="s">
        <v>693</v>
      </c>
      <c r="S807" s="58" t="s">
        <v>765</v>
      </c>
      <c r="T807" s="58" t="s">
        <v>773</v>
      </c>
      <c r="U807" s="58" t="s">
        <v>679</v>
      </c>
      <c r="V807" s="58"/>
    </row>
    <row r="808" spans="1:22" x14ac:dyDescent="0.25">
      <c r="A808" s="43" t="s">
        <v>2849</v>
      </c>
      <c r="B808" s="43" t="str">
        <f>LEFT(GAAP02F[[#This Row],[Fund]],4)</f>
        <v>3003</v>
      </c>
      <c r="C808" s="58" t="s">
        <v>2850</v>
      </c>
      <c r="D808" s="58" t="s">
        <v>113</v>
      </c>
      <c r="E808" s="58" t="s">
        <v>681</v>
      </c>
      <c r="F808" s="58" t="s">
        <v>688</v>
      </c>
      <c r="G808" s="58" t="s">
        <v>689</v>
      </c>
      <c r="H808" s="58" t="s">
        <v>776</v>
      </c>
      <c r="I808" s="58" t="s">
        <v>683</v>
      </c>
      <c r="J808" s="58" t="s">
        <v>683</v>
      </c>
      <c r="K808" s="58" t="s">
        <v>691</v>
      </c>
      <c r="L808" s="58" t="s">
        <v>777</v>
      </c>
      <c r="M808" s="58" t="s">
        <v>1108</v>
      </c>
      <c r="N808" s="58" t="s">
        <v>2848</v>
      </c>
      <c r="O808" s="58" t="s">
        <v>2775</v>
      </c>
      <c r="P808" s="58"/>
      <c r="Q808" s="58"/>
      <c r="R808" s="58" t="s">
        <v>629</v>
      </c>
      <c r="S808" s="58" t="s">
        <v>744</v>
      </c>
      <c r="T808" s="58" t="s">
        <v>678</v>
      </c>
      <c r="U808" s="58" t="s">
        <v>679</v>
      </c>
      <c r="V808" s="58"/>
    </row>
    <row r="809" spans="1:22" x14ac:dyDescent="0.25">
      <c r="A809" s="43" t="s">
        <v>2851</v>
      </c>
      <c r="B809" s="43" t="str">
        <f>LEFT(GAAP02F[[#This Row],[Fund]],4)</f>
        <v>3004</v>
      </c>
      <c r="C809" s="58" t="s">
        <v>2852</v>
      </c>
      <c r="D809" s="58" t="s">
        <v>113</v>
      </c>
      <c r="E809" s="58" t="s">
        <v>681</v>
      </c>
      <c r="F809" s="58" t="s">
        <v>688</v>
      </c>
      <c r="G809" s="58" t="s">
        <v>689</v>
      </c>
      <c r="H809" s="58" t="s">
        <v>776</v>
      </c>
      <c r="I809" s="58" t="s">
        <v>683</v>
      </c>
      <c r="J809" s="58" t="s">
        <v>683</v>
      </c>
      <c r="K809" s="58" t="s">
        <v>691</v>
      </c>
      <c r="L809" s="58" t="s">
        <v>777</v>
      </c>
      <c r="M809" s="58" t="s">
        <v>1108</v>
      </c>
      <c r="N809" s="58" t="s">
        <v>2848</v>
      </c>
      <c r="O809" s="58" t="s">
        <v>2775</v>
      </c>
      <c r="P809" s="58"/>
      <c r="Q809" s="58"/>
      <c r="R809" s="58" t="s">
        <v>693</v>
      </c>
      <c r="S809" s="58" t="s">
        <v>765</v>
      </c>
      <c r="T809" s="58" t="s">
        <v>773</v>
      </c>
      <c r="U809" s="58" t="s">
        <v>679</v>
      </c>
      <c r="V809" s="58"/>
    </row>
    <row r="810" spans="1:22" x14ac:dyDescent="0.25">
      <c r="A810" s="43" t="s">
        <v>2853</v>
      </c>
      <c r="B810" s="43" t="str">
        <f>LEFT(GAAP02F[[#This Row],[Fund]],4)</f>
        <v>3005</v>
      </c>
      <c r="C810" s="58" t="s">
        <v>2854</v>
      </c>
      <c r="D810" s="58" t="s">
        <v>113</v>
      </c>
      <c r="E810" s="58" t="s">
        <v>681</v>
      </c>
      <c r="F810" s="58" t="s">
        <v>688</v>
      </c>
      <c r="G810" s="58" t="s">
        <v>689</v>
      </c>
      <c r="H810" s="58" t="s">
        <v>690</v>
      </c>
      <c r="I810" s="58" t="s">
        <v>683</v>
      </c>
      <c r="J810" s="58" t="s">
        <v>683</v>
      </c>
      <c r="K810" s="58" t="s">
        <v>691</v>
      </c>
      <c r="L810" s="58" t="s">
        <v>743</v>
      </c>
      <c r="M810" s="58" t="s">
        <v>1108</v>
      </c>
      <c r="N810" s="58" t="s">
        <v>2848</v>
      </c>
      <c r="O810" s="58" t="s">
        <v>2775</v>
      </c>
      <c r="P810" s="58"/>
      <c r="Q810" s="58"/>
      <c r="R810" s="58" t="s">
        <v>629</v>
      </c>
      <c r="S810" s="58" t="s">
        <v>744</v>
      </c>
      <c r="T810" s="58" t="s">
        <v>678</v>
      </c>
      <c r="U810" s="58" t="s">
        <v>679</v>
      </c>
      <c r="V810" s="58"/>
    </row>
    <row r="811" spans="1:22" x14ac:dyDescent="0.25">
      <c r="A811" s="43" t="s">
        <v>2855</v>
      </c>
      <c r="B811" s="43" t="str">
        <f>LEFT(GAAP02F[[#This Row],[Fund]],4)</f>
        <v>3006</v>
      </c>
      <c r="C811" s="58" t="s">
        <v>2856</v>
      </c>
      <c r="D811" s="58" t="s">
        <v>113</v>
      </c>
      <c r="E811" s="58" t="s">
        <v>681</v>
      </c>
      <c r="F811" s="58" t="s">
        <v>688</v>
      </c>
      <c r="G811" s="58" t="s">
        <v>689</v>
      </c>
      <c r="H811" s="58" t="s">
        <v>965</v>
      </c>
      <c r="I811" s="58" t="s">
        <v>683</v>
      </c>
      <c r="J811" s="58" t="s">
        <v>683</v>
      </c>
      <c r="K811" s="58" t="s">
        <v>691</v>
      </c>
      <c r="L811" s="58" t="s">
        <v>966</v>
      </c>
      <c r="M811" s="58"/>
      <c r="N811" s="58"/>
      <c r="O811" s="58"/>
      <c r="P811" s="58"/>
      <c r="Q811" s="58"/>
      <c r="R811" s="58" t="s">
        <v>693</v>
      </c>
      <c r="S811" s="58" t="s">
        <v>837</v>
      </c>
      <c r="T811" s="58" t="s">
        <v>833</v>
      </c>
      <c r="U811" s="58" t="s">
        <v>679</v>
      </c>
      <c r="V811" s="58"/>
    </row>
    <row r="812" spans="1:22" x14ac:dyDescent="0.25">
      <c r="A812" s="43" t="s">
        <v>2857</v>
      </c>
      <c r="B812" s="43" t="str">
        <f>LEFT(GAAP02F[[#This Row],[Fund]],4)</f>
        <v>3007</v>
      </c>
      <c r="C812" s="58" t="s">
        <v>2858</v>
      </c>
      <c r="D812" s="58" t="s">
        <v>113</v>
      </c>
      <c r="E812" s="58" t="s">
        <v>681</v>
      </c>
      <c r="F812" s="58" t="s">
        <v>688</v>
      </c>
      <c r="G812" s="58" t="s">
        <v>681</v>
      </c>
      <c r="H812" s="58" t="s">
        <v>831</v>
      </c>
      <c r="I812" s="58" t="s">
        <v>683</v>
      </c>
      <c r="J812" s="58" t="s">
        <v>683</v>
      </c>
      <c r="K812" s="58" t="s">
        <v>836</v>
      </c>
      <c r="L812" s="58" t="s">
        <v>832</v>
      </c>
      <c r="M812" s="58" t="s">
        <v>2859</v>
      </c>
      <c r="N812" s="58" t="s">
        <v>2860</v>
      </c>
      <c r="O812" s="58" t="s">
        <v>679</v>
      </c>
      <c r="P812" s="58"/>
      <c r="Q812" s="58"/>
      <c r="R812" s="58" t="s">
        <v>698</v>
      </c>
      <c r="S812" s="58" t="s">
        <v>765</v>
      </c>
      <c r="T812" s="58" t="s">
        <v>838</v>
      </c>
      <c r="U812" s="58" t="s">
        <v>679</v>
      </c>
      <c r="V812" s="58"/>
    </row>
    <row r="813" spans="1:22" x14ac:dyDescent="0.25">
      <c r="A813" s="43" t="s">
        <v>2861</v>
      </c>
      <c r="B813" s="43" t="str">
        <f>LEFT(GAAP02F[[#This Row],[Fund]],4)</f>
        <v>3008</v>
      </c>
      <c r="C813" s="58" t="s">
        <v>2862</v>
      </c>
      <c r="D813" s="58" t="s">
        <v>113</v>
      </c>
      <c r="E813" s="58" t="s">
        <v>681</v>
      </c>
      <c r="F813" s="58" t="s">
        <v>688</v>
      </c>
      <c r="G813" s="58" t="s">
        <v>681</v>
      </c>
      <c r="H813" s="58" t="s">
        <v>831</v>
      </c>
      <c r="I813" s="58" t="s">
        <v>683</v>
      </c>
      <c r="J813" s="58" t="s">
        <v>683</v>
      </c>
      <c r="K813" s="58" t="s">
        <v>2863</v>
      </c>
      <c r="L813" s="58" t="s">
        <v>832</v>
      </c>
      <c r="M813" s="58" t="s">
        <v>683</v>
      </c>
      <c r="N813" s="58" t="s">
        <v>683</v>
      </c>
      <c r="O813" s="58" t="s">
        <v>678</v>
      </c>
      <c r="P813" s="58"/>
      <c r="Q813" s="58"/>
      <c r="R813" s="58" t="s">
        <v>698</v>
      </c>
      <c r="S813" s="58" t="s">
        <v>765</v>
      </c>
      <c r="T813" s="58" t="s">
        <v>838</v>
      </c>
      <c r="U813" s="58" t="s">
        <v>679</v>
      </c>
      <c r="V813" s="58"/>
    </row>
    <row r="814" spans="1:22" x14ac:dyDescent="0.25">
      <c r="A814" s="43" t="s">
        <v>2864</v>
      </c>
      <c r="B814" s="43" t="str">
        <f>LEFT(GAAP02F[[#This Row],[Fund]],4)</f>
        <v>3010</v>
      </c>
      <c r="C814" s="58" t="s">
        <v>2865</v>
      </c>
      <c r="D814" s="58" t="s">
        <v>113</v>
      </c>
      <c r="E814" s="58" t="s">
        <v>681</v>
      </c>
      <c r="F814" s="58" t="s">
        <v>688</v>
      </c>
      <c r="G814" s="58" t="s">
        <v>681</v>
      </c>
      <c r="H814" s="58" t="s">
        <v>709</v>
      </c>
      <c r="I814" s="58" t="s">
        <v>683</v>
      </c>
      <c r="J814" s="58" t="s">
        <v>683</v>
      </c>
      <c r="K814" s="58" t="s">
        <v>691</v>
      </c>
      <c r="L814" s="58" t="s">
        <v>725</v>
      </c>
      <c r="M814" s="58" t="s">
        <v>812</v>
      </c>
      <c r="N814" s="58" t="s">
        <v>2860</v>
      </c>
      <c r="O814" s="58" t="s">
        <v>679</v>
      </c>
      <c r="P814" s="58"/>
      <c r="Q814" s="58"/>
      <c r="R814" s="58" t="s">
        <v>693</v>
      </c>
      <c r="S814" s="58" t="s">
        <v>726</v>
      </c>
      <c r="T814" s="58" t="s">
        <v>766</v>
      </c>
      <c r="U814" s="58" t="s">
        <v>679</v>
      </c>
      <c r="V814" s="58"/>
    </row>
    <row r="815" spans="1:22" x14ac:dyDescent="0.25">
      <c r="A815" s="43" t="s">
        <v>2866</v>
      </c>
      <c r="B815" s="43" t="str">
        <f>LEFT(GAAP02F[[#This Row],[Fund]],4)</f>
        <v>3011</v>
      </c>
      <c r="C815" s="58" t="s">
        <v>2867</v>
      </c>
      <c r="D815" s="58" t="s">
        <v>113</v>
      </c>
      <c r="E815" s="58" t="s">
        <v>681</v>
      </c>
      <c r="F815" s="58" t="s">
        <v>688</v>
      </c>
      <c r="G815" s="58" t="s">
        <v>689</v>
      </c>
      <c r="H815" s="58" t="s">
        <v>690</v>
      </c>
      <c r="I815" s="58" t="s">
        <v>683</v>
      </c>
      <c r="J815" s="58" t="s">
        <v>683</v>
      </c>
      <c r="K815" s="58" t="s">
        <v>691</v>
      </c>
      <c r="L815" s="58" t="s">
        <v>743</v>
      </c>
      <c r="M815" s="58"/>
      <c r="N815" s="58"/>
      <c r="O815" s="58"/>
      <c r="P815" s="58"/>
      <c r="Q815" s="58"/>
      <c r="R815" s="58" t="s">
        <v>698</v>
      </c>
      <c r="S815" s="58" t="s">
        <v>744</v>
      </c>
      <c r="T815" s="58" t="s">
        <v>678</v>
      </c>
      <c r="U815" s="58" t="s">
        <v>679</v>
      </c>
      <c r="V815" s="58"/>
    </row>
    <row r="816" spans="1:22" x14ac:dyDescent="0.25">
      <c r="A816" s="43" t="s">
        <v>2868</v>
      </c>
      <c r="B816" s="43" t="str">
        <f>LEFT(GAAP02F[[#This Row],[Fund]],4)</f>
        <v>3012</v>
      </c>
      <c r="C816" s="58" t="s">
        <v>2869</v>
      </c>
      <c r="D816" s="58" t="s">
        <v>113</v>
      </c>
      <c r="E816" s="58" t="s">
        <v>681</v>
      </c>
      <c r="F816" s="58" t="s">
        <v>688</v>
      </c>
      <c r="G816" s="58" t="s">
        <v>681</v>
      </c>
      <c r="H816" s="58" t="s">
        <v>709</v>
      </c>
      <c r="I816" s="58" t="s">
        <v>683</v>
      </c>
      <c r="J816" s="58" t="s">
        <v>683</v>
      </c>
      <c r="K816" s="58" t="s">
        <v>691</v>
      </c>
      <c r="L816" s="58" t="s">
        <v>725</v>
      </c>
      <c r="M816" s="58" t="s">
        <v>1108</v>
      </c>
      <c r="N816" s="58" t="s">
        <v>2431</v>
      </c>
      <c r="O816" s="58" t="s">
        <v>2775</v>
      </c>
      <c r="P816" s="58"/>
      <c r="Q816" s="58"/>
      <c r="R816" s="58" t="s">
        <v>629</v>
      </c>
      <c r="S816" s="58" t="s">
        <v>726</v>
      </c>
      <c r="T816" s="58" t="s">
        <v>678</v>
      </c>
      <c r="U816" s="58" t="s">
        <v>679</v>
      </c>
      <c r="V816" s="58"/>
    </row>
    <row r="817" spans="1:22" x14ac:dyDescent="0.25">
      <c r="A817" s="43" t="s">
        <v>2870</v>
      </c>
      <c r="B817" s="43" t="str">
        <f>LEFT(GAAP02F[[#This Row],[Fund]],4)</f>
        <v>3013</v>
      </c>
      <c r="C817" s="58" t="s">
        <v>2871</v>
      </c>
      <c r="D817" s="58" t="s">
        <v>113</v>
      </c>
      <c r="E817" s="58" t="s">
        <v>681</v>
      </c>
      <c r="F817" s="58" t="s">
        <v>709</v>
      </c>
      <c r="G817" s="58" t="s">
        <v>689</v>
      </c>
      <c r="H817" s="58" t="s">
        <v>788</v>
      </c>
      <c r="I817" s="58" t="s">
        <v>683</v>
      </c>
      <c r="J817" s="58" t="s">
        <v>683</v>
      </c>
      <c r="K817" s="58" t="s">
        <v>826</v>
      </c>
      <c r="L817" s="58" t="s">
        <v>827</v>
      </c>
      <c r="M817" s="58" t="s">
        <v>1131</v>
      </c>
      <c r="N817" s="58" t="s">
        <v>2872</v>
      </c>
      <c r="O817" s="58" t="s">
        <v>2775</v>
      </c>
      <c r="P817" s="58"/>
      <c r="Q817" s="58"/>
      <c r="R817" s="58" t="s">
        <v>698</v>
      </c>
      <c r="S817" s="58" t="s">
        <v>828</v>
      </c>
      <c r="T817" s="58" t="s">
        <v>731</v>
      </c>
      <c r="U817" s="58" t="s">
        <v>679</v>
      </c>
      <c r="V817" s="58"/>
    </row>
    <row r="818" spans="1:22" x14ac:dyDescent="0.25">
      <c r="A818" s="43" t="s">
        <v>2873</v>
      </c>
      <c r="B818" s="43" t="str">
        <f>LEFT(GAAP02F[[#This Row],[Fund]],4)</f>
        <v>3014</v>
      </c>
      <c r="C818" s="58" t="s">
        <v>2874</v>
      </c>
      <c r="D818" s="58" t="s">
        <v>113</v>
      </c>
      <c r="E818" s="58" t="s">
        <v>681</v>
      </c>
      <c r="F818" s="58" t="s">
        <v>688</v>
      </c>
      <c r="G818" s="58" t="s">
        <v>681</v>
      </c>
      <c r="H818" s="58" t="s">
        <v>709</v>
      </c>
      <c r="I818" s="58" t="s">
        <v>683</v>
      </c>
      <c r="J818" s="58" t="s">
        <v>683</v>
      </c>
      <c r="K818" s="58" t="s">
        <v>691</v>
      </c>
      <c r="L818" s="58" t="s">
        <v>725</v>
      </c>
      <c r="M818" s="58" t="s">
        <v>945</v>
      </c>
      <c r="N818" s="58" t="s">
        <v>2875</v>
      </c>
      <c r="O818" s="58" t="s">
        <v>2775</v>
      </c>
      <c r="P818" s="58"/>
      <c r="Q818" s="58"/>
      <c r="R818" s="58" t="s">
        <v>693</v>
      </c>
      <c r="S818" s="58" t="s">
        <v>726</v>
      </c>
      <c r="T818" s="58" t="s">
        <v>739</v>
      </c>
      <c r="U818" s="58" t="s">
        <v>679</v>
      </c>
      <c r="V818" s="58"/>
    </row>
    <row r="819" spans="1:22" x14ac:dyDescent="0.25">
      <c r="A819" s="43" t="s">
        <v>2876</v>
      </c>
      <c r="B819" s="43" t="str">
        <f>LEFT(GAAP02F[[#This Row],[Fund]],4)</f>
        <v>3015</v>
      </c>
      <c r="C819" s="58" t="s">
        <v>2877</v>
      </c>
      <c r="D819" s="58" t="s">
        <v>113</v>
      </c>
      <c r="E819" s="58" t="s">
        <v>681</v>
      </c>
      <c r="F819" s="58" t="s">
        <v>688</v>
      </c>
      <c r="G819" s="58" t="s">
        <v>689</v>
      </c>
      <c r="H819" s="58" t="s">
        <v>965</v>
      </c>
      <c r="I819" s="58" t="s">
        <v>683</v>
      </c>
      <c r="J819" s="58" t="s">
        <v>683</v>
      </c>
      <c r="K819" s="58" t="s">
        <v>691</v>
      </c>
      <c r="L819" s="58" t="s">
        <v>966</v>
      </c>
      <c r="M819" s="58" t="s">
        <v>2859</v>
      </c>
      <c r="N819" s="58" t="s">
        <v>2878</v>
      </c>
      <c r="O819" s="58" t="s">
        <v>2775</v>
      </c>
      <c r="P819" s="58"/>
      <c r="Q819" s="58"/>
      <c r="R819" s="58" t="s">
        <v>698</v>
      </c>
      <c r="S819" s="58" t="s">
        <v>779</v>
      </c>
      <c r="T819" s="58" t="s">
        <v>731</v>
      </c>
      <c r="U819" s="58" t="s">
        <v>700</v>
      </c>
      <c r="V819" s="58"/>
    </row>
    <row r="820" spans="1:22" x14ac:dyDescent="0.25">
      <c r="A820" s="43" t="s">
        <v>2879</v>
      </c>
      <c r="B820" s="43" t="str">
        <f>LEFT(GAAP02F[[#This Row],[Fund]],4)</f>
        <v>3016</v>
      </c>
      <c r="C820" s="58" t="s">
        <v>2880</v>
      </c>
      <c r="D820" s="58" t="s">
        <v>113</v>
      </c>
      <c r="E820" s="58" t="s">
        <v>681</v>
      </c>
      <c r="F820" s="58" t="s">
        <v>688</v>
      </c>
      <c r="G820" s="58" t="s">
        <v>689</v>
      </c>
      <c r="H820" s="58" t="s">
        <v>690</v>
      </c>
      <c r="I820" s="58" t="s">
        <v>683</v>
      </c>
      <c r="J820" s="58" t="s">
        <v>683</v>
      </c>
      <c r="K820" s="58" t="s">
        <v>691</v>
      </c>
      <c r="L820" s="58" t="s">
        <v>1161</v>
      </c>
      <c r="M820" s="58" t="s">
        <v>755</v>
      </c>
      <c r="N820" s="58" t="s">
        <v>2881</v>
      </c>
      <c r="O820" s="58" t="s">
        <v>2775</v>
      </c>
      <c r="P820" s="58"/>
      <c r="Q820" s="58"/>
      <c r="R820" s="58" t="s">
        <v>698</v>
      </c>
      <c r="S820" s="58" t="s">
        <v>730</v>
      </c>
      <c r="T820" s="58" t="s">
        <v>731</v>
      </c>
      <c r="U820" s="58" t="s">
        <v>700</v>
      </c>
      <c r="V820" s="58"/>
    </row>
    <row r="821" spans="1:22" x14ac:dyDescent="0.25">
      <c r="A821" s="43" t="s">
        <v>2882</v>
      </c>
      <c r="B821" s="43" t="str">
        <f>LEFT(GAAP02F[[#This Row],[Fund]],4)</f>
        <v>3017</v>
      </c>
      <c r="C821" s="58" t="s">
        <v>2883</v>
      </c>
      <c r="D821" s="58" t="s">
        <v>113</v>
      </c>
      <c r="E821" s="58" t="s">
        <v>681</v>
      </c>
      <c r="F821" s="58" t="s">
        <v>688</v>
      </c>
      <c r="G821" s="58" t="s">
        <v>689</v>
      </c>
      <c r="H821" s="58" t="s">
        <v>776</v>
      </c>
      <c r="I821" s="58" t="s">
        <v>683</v>
      </c>
      <c r="J821" s="58" t="s">
        <v>683</v>
      </c>
      <c r="K821" s="58" t="s">
        <v>691</v>
      </c>
      <c r="L821" s="58" t="s">
        <v>777</v>
      </c>
      <c r="M821" s="58" t="s">
        <v>1202</v>
      </c>
      <c r="N821" s="58" t="s">
        <v>1289</v>
      </c>
      <c r="O821" s="58" t="s">
        <v>2775</v>
      </c>
      <c r="P821" s="58"/>
      <c r="Q821" s="58"/>
      <c r="R821" s="58" t="s">
        <v>698</v>
      </c>
      <c r="S821" s="58" t="s">
        <v>779</v>
      </c>
      <c r="T821" s="58" t="s">
        <v>699</v>
      </c>
      <c r="U821" s="58" t="s">
        <v>700</v>
      </c>
      <c r="V821" s="58"/>
    </row>
    <row r="822" spans="1:22" x14ac:dyDescent="0.25">
      <c r="A822" s="43" t="s">
        <v>2884</v>
      </c>
      <c r="B822" s="43" t="str">
        <f>LEFT(GAAP02F[[#This Row],[Fund]],4)</f>
        <v>3018</v>
      </c>
      <c r="C822" s="58" t="s">
        <v>2885</v>
      </c>
      <c r="D822" s="58" t="s">
        <v>113</v>
      </c>
      <c r="E822" s="58" t="s">
        <v>681</v>
      </c>
      <c r="F822" s="58" t="s">
        <v>688</v>
      </c>
      <c r="G822" s="58" t="s">
        <v>689</v>
      </c>
      <c r="H822" s="58" t="s">
        <v>776</v>
      </c>
      <c r="I822" s="58" t="s">
        <v>683</v>
      </c>
      <c r="J822" s="58" t="s">
        <v>683</v>
      </c>
      <c r="K822" s="58" t="s">
        <v>691</v>
      </c>
      <c r="L822" s="58" t="s">
        <v>777</v>
      </c>
      <c r="M822" s="58" t="s">
        <v>755</v>
      </c>
      <c r="N822" s="58" t="s">
        <v>2886</v>
      </c>
      <c r="O822" s="58" t="s">
        <v>2775</v>
      </c>
      <c r="P822" s="58"/>
      <c r="Q822" s="58"/>
      <c r="R822" s="58" t="s">
        <v>698</v>
      </c>
      <c r="S822" s="58" t="s">
        <v>779</v>
      </c>
      <c r="T822" s="58" t="s">
        <v>706</v>
      </c>
      <c r="U822" s="58" t="s">
        <v>700</v>
      </c>
      <c r="V822" s="58"/>
    </row>
    <row r="823" spans="1:22" x14ac:dyDescent="0.25">
      <c r="A823" s="43" t="s">
        <v>2887</v>
      </c>
      <c r="B823" s="43" t="str">
        <f>LEFT(GAAP02F[[#This Row],[Fund]],4)</f>
        <v>3019</v>
      </c>
      <c r="C823" s="58" t="s">
        <v>2888</v>
      </c>
      <c r="D823" s="58" t="s">
        <v>113</v>
      </c>
      <c r="E823" s="58" t="s">
        <v>681</v>
      </c>
      <c r="F823" s="58" t="s">
        <v>682</v>
      </c>
      <c r="G823" s="58" t="s">
        <v>681</v>
      </c>
      <c r="H823" s="58" t="s">
        <v>682</v>
      </c>
      <c r="I823" s="58" t="s">
        <v>683</v>
      </c>
      <c r="J823" s="58" t="s">
        <v>683</v>
      </c>
      <c r="K823" s="58" t="s">
        <v>15</v>
      </c>
      <c r="L823" s="58" t="s">
        <v>15</v>
      </c>
      <c r="M823" s="58" t="s">
        <v>2413</v>
      </c>
      <c r="N823" s="58" t="s">
        <v>2889</v>
      </c>
      <c r="O823" s="58" t="s">
        <v>2890</v>
      </c>
      <c r="P823" s="58"/>
      <c r="Q823" s="58"/>
      <c r="R823" s="58" t="s">
        <v>698</v>
      </c>
      <c r="S823" s="58" t="s">
        <v>1071</v>
      </c>
      <c r="T823" s="58" t="s">
        <v>706</v>
      </c>
      <c r="U823" s="58" t="s">
        <v>679</v>
      </c>
      <c r="V823" s="58"/>
    </row>
    <row r="824" spans="1:22" x14ac:dyDescent="0.25">
      <c r="A824" s="43" t="s">
        <v>2891</v>
      </c>
      <c r="B824" s="43" t="str">
        <f>LEFT(GAAP02F[[#This Row],[Fund]],4)</f>
        <v>3020</v>
      </c>
      <c r="C824" s="58" t="s">
        <v>2892</v>
      </c>
      <c r="D824" s="58" t="s">
        <v>113</v>
      </c>
      <c r="E824" s="58" t="s">
        <v>681</v>
      </c>
      <c r="F824" s="58" t="s">
        <v>688</v>
      </c>
      <c r="G824" s="58" t="s">
        <v>689</v>
      </c>
      <c r="H824" s="58" t="s">
        <v>703</v>
      </c>
      <c r="I824" s="58" t="s">
        <v>683</v>
      </c>
      <c r="J824" s="58" t="s">
        <v>683</v>
      </c>
      <c r="K824" s="58" t="s">
        <v>691</v>
      </c>
      <c r="L824" s="58" t="s">
        <v>704</v>
      </c>
      <c r="M824" s="58" t="s">
        <v>2893</v>
      </c>
      <c r="N824" s="58" t="s">
        <v>684</v>
      </c>
      <c r="O824" s="58"/>
      <c r="P824" s="58"/>
      <c r="Q824" s="58"/>
      <c r="R824" s="58" t="s">
        <v>698</v>
      </c>
      <c r="S824" s="58" t="s">
        <v>705</v>
      </c>
      <c r="T824" s="58" t="s">
        <v>706</v>
      </c>
      <c r="U824" s="58" t="s">
        <v>700</v>
      </c>
      <c r="V824" s="58"/>
    </row>
    <row r="825" spans="1:22" x14ac:dyDescent="0.25">
      <c r="A825" s="43" t="s">
        <v>2894</v>
      </c>
      <c r="B825" s="43" t="str">
        <f>LEFT(GAAP02F[[#This Row],[Fund]],4)</f>
        <v>3021</v>
      </c>
      <c r="C825" s="58" t="s">
        <v>2895</v>
      </c>
      <c r="D825" s="58" t="s">
        <v>113</v>
      </c>
      <c r="E825" s="58" t="s">
        <v>681</v>
      </c>
      <c r="F825" s="58" t="s">
        <v>688</v>
      </c>
      <c r="G825" s="58" t="s">
        <v>681</v>
      </c>
      <c r="H825" s="58" t="s">
        <v>709</v>
      </c>
      <c r="I825" s="58" t="s">
        <v>683</v>
      </c>
      <c r="J825" s="58" t="s">
        <v>683</v>
      </c>
      <c r="K825" s="58" t="s">
        <v>691</v>
      </c>
      <c r="L825" s="58" t="s">
        <v>725</v>
      </c>
      <c r="M825" s="58"/>
      <c r="N825" s="58"/>
      <c r="O825" s="58"/>
      <c r="P825" s="58"/>
      <c r="Q825" s="58"/>
      <c r="R825" s="58" t="s">
        <v>693</v>
      </c>
      <c r="S825" s="58" t="s">
        <v>726</v>
      </c>
      <c r="T825" s="58" t="s">
        <v>766</v>
      </c>
      <c r="U825" s="58" t="s">
        <v>679</v>
      </c>
      <c r="V825" s="58"/>
    </row>
    <row r="826" spans="1:22" x14ac:dyDescent="0.25">
      <c r="A826" s="43" t="s">
        <v>2896</v>
      </c>
      <c r="B826" s="43" t="str">
        <f>LEFT(GAAP02F[[#This Row],[Fund]],4)</f>
        <v>3022</v>
      </c>
      <c r="C826" s="58" t="s">
        <v>2897</v>
      </c>
      <c r="D826" s="58" t="s">
        <v>113</v>
      </c>
      <c r="E826" s="58" t="s">
        <v>681</v>
      </c>
      <c r="F826" s="58" t="s">
        <v>688</v>
      </c>
      <c r="G826" s="58" t="s">
        <v>689</v>
      </c>
      <c r="H826" s="58" t="s">
        <v>690</v>
      </c>
      <c r="I826" s="58" t="s">
        <v>683</v>
      </c>
      <c r="J826" s="58" t="s">
        <v>683</v>
      </c>
      <c r="K826" s="58" t="s">
        <v>691</v>
      </c>
      <c r="L826" s="58" t="s">
        <v>2898</v>
      </c>
      <c r="M826" s="58" t="s">
        <v>2899</v>
      </c>
      <c r="N826" s="58" t="s">
        <v>1085</v>
      </c>
      <c r="O826" s="58" t="s">
        <v>1188</v>
      </c>
      <c r="P826" s="58"/>
      <c r="Q826" s="58"/>
      <c r="R826" s="58" t="s">
        <v>693</v>
      </c>
      <c r="S826" s="58" t="s">
        <v>694</v>
      </c>
      <c r="T826" s="58" t="s">
        <v>773</v>
      </c>
      <c r="U826" s="58" t="s">
        <v>679</v>
      </c>
      <c r="V826" s="58"/>
    </row>
    <row r="827" spans="1:22" x14ac:dyDescent="0.25">
      <c r="A827" s="43" t="s">
        <v>2900</v>
      </c>
      <c r="B827" s="43" t="str">
        <f>LEFT(GAAP02F[[#This Row],[Fund]],4)</f>
        <v>3023</v>
      </c>
      <c r="C827" s="58" t="s">
        <v>2901</v>
      </c>
      <c r="D827" s="58" t="s">
        <v>747</v>
      </c>
      <c r="E827" s="58" t="s">
        <v>681</v>
      </c>
      <c r="F827" s="58" t="s">
        <v>688</v>
      </c>
      <c r="G827" s="58" t="s">
        <v>689</v>
      </c>
      <c r="H827" s="58" t="s">
        <v>690</v>
      </c>
      <c r="I827" s="58" t="s">
        <v>683</v>
      </c>
      <c r="J827" s="58" t="s">
        <v>683</v>
      </c>
      <c r="K827" s="58" t="s">
        <v>691</v>
      </c>
      <c r="L827" s="58" t="s">
        <v>2902</v>
      </c>
      <c r="M827" s="58" t="s">
        <v>749</v>
      </c>
      <c r="N827" s="58" t="s">
        <v>683</v>
      </c>
      <c r="O827" s="58" t="s">
        <v>678</v>
      </c>
      <c r="P827" s="58" t="s">
        <v>679</v>
      </c>
      <c r="Q827" s="58" t="s">
        <v>750</v>
      </c>
      <c r="R827" s="58" t="s">
        <v>698</v>
      </c>
      <c r="S827" s="58" t="s">
        <v>694</v>
      </c>
      <c r="T827" s="58" t="s">
        <v>706</v>
      </c>
      <c r="U827" s="58" t="s">
        <v>679</v>
      </c>
      <c r="V827" s="58"/>
    </row>
    <row r="828" spans="1:22" x14ac:dyDescent="0.25">
      <c r="A828" s="43" t="s">
        <v>2903</v>
      </c>
      <c r="B828" s="43" t="str">
        <f>LEFT(GAAP02F[[#This Row],[Fund]],4)</f>
        <v>3024</v>
      </c>
      <c r="C828" s="58" t="s">
        <v>2904</v>
      </c>
      <c r="D828" s="58" t="s">
        <v>113</v>
      </c>
      <c r="E828" s="58" t="s">
        <v>681</v>
      </c>
      <c r="F828" s="58" t="s">
        <v>688</v>
      </c>
      <c r="G828" s="58" t="s">
        <v>681</v>
      </c>
      <c r="H828" s="58" t="s">
        <v>709</v>
      </c>
      <c r="I828" s="58" t="s">
        <v>683</v>
      </c>
      <c r="J828" s="58" t="s">
        <v>683</v>
      </c>
      <c r="K828" s="58" t="s">
        <v>691</v>
      </c>
      <c r="L828" s="58" t="s">
        <v>725</v>
      </c>
      <c r="M828" s="58"/>
      <c r="N828" s="58"/>
      <c r="O828" s="58"/>
      <c r="P828" s="58"/>
      <c r="Q828" s="58"/>
      <c r="R828" s="58" t="s">
        <v>698</v>
      </c>
      <c r="S828" s="58" t="s">
        <v>726</v>
      </c>
      <c r="T828" s="58" t="s">
        <v>712</v>
      </c>
      <c r="U828" s="58" t="s">
        <v>700</v>
      </c>
      <c r="V828" s="58"/>
    </row>
    <row r="829" spans="1:22" x14ac:dyDescent="0.25">
      <c r="A829" s="43" t="s">
        <v>2905</v>
      </c>
      <c r="B829" s="43" t="str">
        <f>LEFT(GAAP02F[[#This Row],[Fund]],4)</f>
        <v>3025</v>
      </c>
      <c r="C829" s="58" t="s">
        <v>2906</v>
      </c>
      <c r="D829" s="58" t="s">
        <v>113</v>
      </c>
      <c r="E829" s="58" t="s">
        <v>681</v>
      </c>
      <c r="F829" s="58" t="s">
        <v>688</v>
      </c>
      <c r="G829" s="58" t="s">
        <v>681</v>
      </c>
      <c r="H829" s="58" t="s">
        <v>709</v>
      </c>
      <c r="I829" s="58" t="s">
        <v>683</v>
      </c>
      <c r="J829" s="58" t="s">
        <v>683</v>
      </c>
      <c r="K829" s="58" t="s">
        <v>691</v>
      </c>
      <c r="L829" s="58" t="s">
        <v>725</v>
      </c>
      <c r="M829" s="58"/>
      <c r="N829" s="58"/>
      <c r="O829" s="58"/>
      <c r="P829" s="58"/>
      <c r="Q829" s="58"/>
      <c r="R829" s="58" t="s">
        <v>698</v>
      </c>
      <c r="S829" s="58" t="s">
        <v>726</v>
      </c>
      <c r="T829" s="58" t="s">
        <v>712</v>
      </c>
      <c r="U829" s="58" t="s">
        <v>700</v>
      </c>
      <c r="V829" s="58"/>
    </row>
    <row r="830" spans="1:22" x14ac:dyDescent="0.25">
      <c r="A830" s="43" t="s">
        <v>2907</v>
      </c>
      <c r="B830" s="43" t="str">
        <f>LEFT(GAAP02F[[#This Row],[Fund]],4)</f>
        <v>3027</v>
      </c>
      <c r="C830" s="58" t="s">
        <v>2908</v>
      </c>
      <c r="D830" s="58" t="s">
        <v>113</v>
      </c>
      <c r="E830" s="58" t="s">
        <v>681</v>
      </c>
      <c r="F830" s="58" t="s">
        <v>688</v>
      </c>
      <c r="G830" s="58" t="s">
        <v>689</v>
      </c>
      <c r="H830" s="58" t="s">
        <v>965</v>
      </c>
      <c r="I830" s="58" t="s">
        <v>683</v>
      </c>
      <c r="J830" s="58" t="s">
        <v>683</v>
      </c>
      <c r="K830" s="58" t="s">
        <v>691</v>
      </c>
      <c r="L830" s="58" t="s">
        <v>966</v>
      </c>
      <c r="M830" s="58"/>
      <c r="N830" s="58"/>
      <c r="O830" s="58"/>
      <c r="P830" s="58"/>
      <c r="Q830" s="58"/>
      <c r="R830" s="58" t="s">
        <v>693</v>
      </c>
      <c r="S830" s="58" t="s">
        <v>765</v>
      </c>
      <c r="T830" s="58" t="s">
        <v>773</v>
      </c>
      <c r="U830" s="58" t="s">
        <v>679</v>
      </c>
      <c r="V830" s="58"/>
    </row>
    <row r="831" spans="1:22" x14ac:dyDescent="0.25">
      <c r="A831" s="43" t="s">
        <v>2909</v>
      </c>
      <c r="B831" s="43" t="str">
        <f>LEFT(GAAP02F[[#This Row],[Fund]],4)</f>
        <v>3028</v>
      </c>
      <c r="C831" s="58" t="s">
        <v>2910</v>
      </c>
      <c r="D831" s="58" t="s">
        <v>113</v>
      </c>
      <c r="E831" s="58" t="s">
        <v>681</v>
      </c>
      <c r="F831" s="58" t="s">
        <v>688</v>
      </c>
      <c r="G831" s="58" t="s">
        <v>689</v>
      </c>
      <c r="H831" s="58" t="s">
        <v>690</v>
      </c>
      <c r="I831" s="58" t="s">
        <v>683</v>
      </c>
      <c r="J831" s="58" t="s">
        <v>683</v>
      </c>
      <c r="K831" s="58" t="s">
        <v>691</v>
      </c>
      <c r="L831" s="58" t="s">
        <v>743</v>
      </c>
      <c r="M831" s="58"/>
      <c r="N831" s="58"/>
      <c r="O831" s="58"/>
      <c r="P831" s="58"/>
      <c r="Q831" s="58"/>
      <c r="R831" s="58" t="s">
        <v>693</v>
      </c>
      <c r="S831" s="58" t="s">
        <v>765</v>
      </c>
      <c r="T831" s="58" t="s">
        <v>773</v>
      </c>
      <c r="U831" s="58" t="s">
        <v>679</v>
      </c>
      <c r="V831" s="58"/>
    </row>
    <row r="832" spans="1:22" x14ac:dyDescent="0.25">
      <c r="A832" s="43" t="s">
        <v>2911</v>
      </c>
      <c r="B832" s="43" t="str">
        <f>LEFT(GAAP02F[[#This Row],[Fund]],4)</f>
        <v>3029</v>
      </c>
      <c r="C832" s="58" t="s">
        <v>2912</v>
      </c>
      <c r="D832" s="58" t="s">
        <v>113</v>
      </c>
      <c r="E832" s="58" t="s">
        <v>681</v>
      </c>
      <c r="F832" s="58" t="s">
        <v>688</v>
      </c>
      <c r="G832" s="58" t="s">
        <v>689</v>
      </c>
      <c r="H832" s="58" t="s">
        <v>690</v>
      </c>
      <c r="I832" s="58" t="s">
        <v>683</v>
      </c>
      <c r="J832" s="58" t="s">
        <v>683</v>
      </c>
      <c r="K832" s="58" t="s">
        <v>691</v>
      </c>
      <c r="L832" s="58" t="s">
        <v>743</v>
      </c>
      <c r="M832" s="58"/>
      <c r="N832" s="58"/>
      <c r="O832" s="58"/>
      <c r="P832" s="58"/>
      <c r="Q832" s="58"/>
      <c r="R832" s="58" t="s">
        <v>629</v>
      </c>
      <c r="S832" s="58" t="s">
        <v>744</v>
      </c>
      <c r="T832" s="58" t="s">
        <v>678</v>
      </c>
      <c r="U832" s="58" t="s">
        <v>679</v>
      </c>
      <c r="V832" s="58"/>
    </row>
    <row r="833" spans="1:22" x14ac:dyDescent="0.25">
      <c r="A833" s="43" t="s">
        <v>2913</v>
      </c>
      <c r="B833" s="43" t="str">
        <f>LEFT(GAAP02F[[#This Row],[Fund]],4)</f>
        <v>3030</v>
      </c>
      <c r="C833" s="58" t="s">
        <v>2914</v>
      </c>
      <c r="D833" s="58" t="s">
        <v>113</v>
      </c>
      <c r="E833" s="58" t="s">
        <v>681</v>
      </c>
      <c r="F833" s="58" t="s">
        <v>688</v>
      </c>
      <c r="G833" s="58" t="s">
        <v>689</v>
      </c>
      <c r="H833" s="58" t="s">
        <v>690</v>
      </c>
      <c r="I833" s="58" t="s">
        <v>683</v>
      </c>
      <c r="J833" s="58" t="s">
        <v>683</v>
      </c>
      <c r="K833" s="58" t="s">
        <v>691</v>
      </c>
      <c r="L833" s="58" t="s">
        <v>748</v>
      </c>
      <c r="M833" s="58"/>
      <c r="N833" s="58"/>
      <c r="O833" s="58"/>
      <c r="P833" s="58"/>
      <c r="Q833" s="58"/>
      <c r="R833" s="58" t="s">
        <v>698</v>
      </c>
      <c r="S833" s="58" t="s">
        <v>730</v>
      </c>
      <c r="T833" s="58" t="s">
        <v>706</v>
      </c>
      <c r="U833" s="58" t="s">
        <v>700</v>
      </c>
      <c r="V833" s="58"/>
    </row>
    <row r="834" spans="1:22" x14ac:dyDescent="0.25">
      <c r="A834" s="43" t="s">
        <v>2915</v>
      </c>
      <c r="B834" s="43" t="str">
        <f>LEFT(GAAP02F[[#This Row],[Fund]],4)</f>
        <v>3031</v>
      </c>
      <c r="C834" s="58" t="s">
        <v>2916</v>
      </c>
      <c r="D834" s="58" t="s">
        <v>113</v>
      </c>
      <c r="E834" s="58" t="s">
        <v>681</v>
      </c>
      <c r="F834" s="58" t="s">
        <v>688</v>
      </c>
      <c r="G834" s="58" t="s">
        <v>689</v>
      </c>
      <c r="H834" s="58" t="s">
        <v>776</v>
      </c>
      <c r="I834" s="58" t="s">
        <v>683</v>
      </c>
      <c r="J834" s="58" t="s">
        <v>683</v>
      </c>
      <c r="K834" s="58" t="s">
        <v>691</v>
      </c>
      <c r="L834" s="58" t="s">
        <v>777</v>
      </c>
      <c r="M834" s="58"/>
      <c r="N834" s="58"/>
      <c r="O834" s="58"/>
      <c r="P834" s="58"/>
      <c r="Q834" s="58"/>
      <c r="R834" s="58" t="s">
        <v>629</v>
      </c>
      <c r="S834" s="58" t="s">
        <v>744</v>
      </c>
      <c r="T834" s="58" t="s">
        <v>678</v>
      </c>
      <c r="U834" s="58" t="s">
        <v>679</v>
      </c>
      <c r="V834" s="58"/>
    </row>
    <row r="835" spans="1:22" x14ac:dyDescent="0.25">
      <c r="A835" s="43" t="s">
        <v>2917</v>
      </c>
      <c r="B835" s="43" t="str">
        <f>LEFT(GAAP02F[[#This Row],[Fund]],4)</f>
        <v>3033</v>
      </c>
      <c r="C835" s="58" t="s">
        <v>2918</v>
      </c>
      <c r="D835" s="58" t="s">
        <v>113</v>
      </c>
      <c r="E835" s="58" t="s">
        <v>681</v>
      </c>
      <c r="F835" s="58" t="s">
        <v>688</v>
      </c>
      <c r="G835" s="58" t="s">
        <v>689</v>
      </c>
      <c r="H835" s="58" t="s">
        <v>690</v>
      </c>
      <c r="I835" s="58" t="s">
        <v>683</v>
      </c>
      <c r="J835" s="58" t="s">
        <v>683</v>
      </c>
      <c r="K835" s="58" t="s">
        <v>691</v>
      </c>
      <c r="L835" s="58" t="s">
        <v>926</v>
      </c>
      <c r="M835" s="58"/>
      <c r="N835" s="58"/>
      <c r="O835" s="58"/>
      <c r="P835" s="58"/>
      <c r="Q835" s="58"/>
      <c r="R835" s="58" t="s">
        <v>693</v>
      </c>
      <c r="S835" s="58" t="s">
        <v>694</v>
      </c>
      <c r="T835" s="58" t="s">
        <v>766</v>
      </c>
      <c r="U835" s="58" t="s">
        <v>679</v>
      </c>
      <c r="V835" s="58"/>
    </row>
    <row r="836" spans="1:22" x14ac:dyDescent="0.25">
      <c r="A836" s="43" t="s">
        <v>2919</v>
      </c>
      <c r="B836" s="43" t="str">
        <f>LEFT(GAAP02F[[#This Row],[Fund]],4)</f>
        <v>3034</v>
      </c>
      <c r="C836" s="58" t="s">
        <v>2920</v>
      </c>
      <c r="D836" s="58" t="s">
        <v>113</v>
      </c>
      <c r="E836" s="58" t="s">
        <v>681</v>
      </c>
      <c r="F836" s="58" t="s">
        <v>688</v>
      </c>
      <c r="G836" s="58" t="s">
        <v>689</v>
      </c>
      <c r="H836" s="58" t="s">
        <v>690</v>
      </c>
      <c r="I836" s="58" t="s">
        <v>683</v>
      </c>
      <c r="J836" s="58" t="s">
        <v>683</v>
      </c>
      <c r="K836" s="58" t="s">
        <v>691</v>
      </c>
      <c r="L836" s="58" t="s">
        <v>2921</v>
      </c>
      <c r="M836" s="58"/>
      <c r="N836" s="58"/>
      <c r="O836" s="58"/>
      <c r="P836" s="58"/>
      <c r="Q836" s="58"/>
      <c r="R836" s="58" t="s">
        <v>693</v>
      </c>
      <c r="S836" s="58" t="s">
        <v>694</v>
      </c>
      <c r="T836" s="58" t="s">
        <v>766</v>
      </c>
      <c r="U836" s="58" t="s">
        <v>679</v>
      </c>
      <c r="V836" s="58"/>
    </row>
    <row r="837" spans="1:22" x14ac:dyDescent="0.25">
      <c r="A837" s="43" t="s">
        <v>2922</v>
      </c>
      <c r="B837" s="43" t="str">
        <f>LEFT(GAAP02F[[#This Row],[Fund]],4)</f>
        <v>3035</v>
      </c>
      <c r="C837" s="58" t="s">
        <v>2923</v>
      </c>
      <c r="D837" s="58" t="s">
        <v>113</v>
      </c>
      <c r="E837" s="58" t="s">
        <v>681</v>
      </c>
      <c r="F837" s="58" t="s">
        <v>688</v>
      </c>
      <c r="G837" s="58" t="s">
        <v>681</v>
      </c>
      <c r="H837" s="58" t="s">
        <v>709</v>
      </c>
      <c r="I837" s="58" t="s">
        <v>683</v>
      </c>
      <c r="J837" s="58" t="s">
        <v>683</v>
      </c>
      <c r="K837" s="58" t="s">
        <v>691</v>
      </c>
      <c r="L837" s="58" t="s">
        <v>725</v>
      </c>
      <c r="M837" s="58"/>
      <c r="N837" s="58"/>
      <c r="O837" s="58"/>
      <c r="P837" s="58"/>
      <c r="Q837" s="58"/>
      <c r="R837" s="58" t="s">
        <v>693</v>
      </c>
      <c r="S837" s="58" t="s">
        <v>726</v>
      </c>
      <c r="T837" s="58" t="s">
        <v>739</v>
      </c>
      <c r="U837" s="58" t="s">
        <v>679</v>
      </c>
      <c r="V837" s="58"/>
    </row>
    <row r="838" spans="1:22" x14ac:dyDescent="0.25">
      <c r="A838" s="43" t="s">
        <v>2924</v>
      </c>
      <c r="B838" s="43" t="str">
        <f>LEFT(GAAP02F[[#This Row],[Fund]],4)</f>
        <v>3036</v>
      </c>
      <c r="C838" s="58" t="s">
        <v>960</v>
      </c>
      <c r="D838" s="58" t="s">
        <v>113</v>
      </c>
      <c r="E838" s="58" t="s">
        <v>681</v>
      </c>
      <c r="F838" s="58" t="s">
        <v>688</v>
      </c>
      <c r="G838" s="58" t="s">
        <v>689</v>
      </c>
      <c r="H838" s="58" t="s">
        <v>776</v>
      </c>
      <c r="I838" s="58" t="s">
        <v>683</v>
      </c>
      <c r="J838" s="58" t="s">
        <v>683</v>
      </c>
      <c r="K838" s="58" t="s">
        <v>691</v>
      </c>
      <c r="L838" s="58" t="s">
        <v>777</v>
      </c>
      <c r="M838" s="58"/>
      <c r="N838" s="58"/>
      <c r="O838" s="58"/>
      <c r="P838" s="58"/>
      <c r="Q838" s="58"/>
      <c r="R838" s="58" t="s">
        <v>698</v>
      </c>
      <c r="S838" s="58" t="s">
        <v>2525</v>
      </c>
      <c r="T838" s="58" t="s">
        <v>699</v>
      </c>
      <c r="U838" s="58" t="s">
        <v>700</v>
      </c>
      <c r="V838" s="58"/>
    </row>
    <row r="839" spans="1:22" x14ac:dyDescent="0.25">
      <c r="A839" s="43" t="s">
        <v>2925</v>
      </c>
      <c r="B839" s="43" t="str">
        <f>LEFT(GAAP02F[[#This Row],[Fund]],4)</f>
        <v>3037</v>
      </c>
      <c r="C839" s="58" t="s">
        <v>2926</v>
      </c>
      <c r="D839" s="58" t="s">
        <v>113</v>
      </c>
      <c r="E839" s="58" t="s">
        <v>681</v>
      </c>
      <c r="F839" s="58" t="s">
        <v>688</v>
      </c>
      <c r="G839" s="58" t="s">
        <v>689</v>
      </c>
      <c r="H839" s="58" t="s">
        <v>1016</v>
      </c>
      <c r="I839" s="58" t="s">
        <v>683</v>
      </c>
      <c r="J839" s="58" t="s">
        <v>683</v>
      </c>
      <c r="K839" s="58" t="s">
        <v>691</v>
      </c>
      <c r="L839" s="58" t="s">
        <v>1143</v>
      </c>
      <c r="M839" s="58"/>
      <c r="N839" s="58"/>
      <c r="O839" s="58"/>
      <c r="P839" s="58"/>
      <c r="Q839" s="58"/>
      <c r="R839" s="58" t="s">
        <v>698</v>
      </c>
      <c r="S839" s="58" t="s">
        <v>779</v>
      </c>
      <c r="T839" s="58" t="s">
        <v>731</v>
      </c>
      <c r="U839" s="58" t="s">
        <v>700</v>
      </c>
      <c r="V839" s="58"/>
    </row>
    <row r="840" spans="1:22" x14ac:dyDescent="0.25">
      <c r="A840" s="43" t="s">
        <v>2927</v>
      </c>
      <c r="B840" s="43" t="str">
        <f>LEFT(GAAP02F[[#This Row],[Fund]],4)</f>
        <v>3038</v>
      </c>
      <c r="C840" s="58" t="s">
        <v>2928</v>
      </c>
      <c r="D840" s="58" t="s">
        <v>113</v>
      </c>
      <c r="E840" s="58" t="s">
        <v>681</v>
      </c>
      <c r="F840" s="58" t="s">
        <v>688</v>
      </c>
      <c r="G840" s="58" t="s">
        <v>689</v>
      </c>
      <c r="H840" s="58" t="s">
        <v>965</v>
      </c>
      <c r="I840" s="58" t="s">
        <v>683</v>
      </c>
      <c r="J840" s="58" t="s">
        <v>683</v>
      </c>
      <c r="K840" s="58" t="s">
        <v>691</v>
      </c>
      <c r="L840" s="58" t="s">
        <v>966</v>
      </c>
      <c r="M840" s="58"/>
      <c r="N840" s="58"/>
      <c r="O840" s="58"/>
      <c r="P840" s="58"/>
      <c r="Q840" s="58"/>
      <c r="R840" s="58" t="s">
        <v>693</v>
      </c>
      <c r="S840" s="58" t="s">
        <v>765</v>
      </c>
      <c r="T840" s="58" t="s">
        <v>766</v>
      </c>
      <c r="U840" s="58" t="s">
        <v>679</v>
      </c>
      <c r="V840" s="58"/>
    </row>
    <row r="841" spans="1:22" x14ac:dyDescent="0.25">
      <c r="A841" s="43" t="s">
        <v>2929</v>
      </c>
      <c r="B841" s="43" t="str">
        <f>LEFT(GAAP02F[[#This Row],[Fund]],4)</f>
        <v>3039</v>
      </c>
      <c r="C841" s="58" t="s">
        <v>2930</v>
      </c>
      <c r="D841" s="58" t="s">
        <v>113</v>
      </c>
      <c r="E841" s="58" t="s">
        <v>681</v>
      </c>
      <c r="F841" s="58" t="s">
        <v>688</v>
      </c>
      <c r="G841" s="58" t="s">
        <v>689</v>
      </c>
      <c r="H841" s="58" t="s">
        <v>776</v>
      </c>
      <c r="I841" s="58" t="s">
        <v>683</v>
      </c>
      <c r="J841" s="58" t="s">
        <v>683</v>
      </c>
      <c r="K841" s="58" t="s">
        <v>691</v>
      </c>
      <c r="L841" s="58" t="s">
        <v>777</v>
      </c>
      <c r="M841" s="58"/>
      <c r="N841" s="58"/>
      <c r="O841" s="58"/>
      <c r="P841" s="58"/>
      <c r="Q841" s="58"/>
      <c r="R841" s="58" t="s">
        <v>698</v>
      </c>
      <c r="S841" s="58" t="s">
        <v>779</v>
      </c>
      <c r="T841" s="58" t="s">
        <v>699</v>
      </c>
      <c r="U841" s="58" t="s">
        <v>700</v>
      </c>
      <c r="V841" s="58"/>
    </row>
    <row r="842" spans="1:22" x14ac:dyDescent="0.25">
      <c r="A842" s="43" t="s">
        <v>2931</v>
      </c>
      <c r="B842" s="43" t="str">
        <f>LEFT(GAAP02F[[#This Row],[Fund]],4)</f>
        <v>3040</v>
      </c>
      <c r="C842" s="58" t="s">
        <v>2932</v>
      </c>
      <c r="D842" s="58" t="s">
        <v>113</v>
      </c>
      <c r="E842" s="58" t="s">
        <v>681</v>
      </c>
      <c r="F842" s="58" t="s">
        <v>688</v>
      </c>
      <c r="G842" s="58" t="s">
        <v>689</v>
      </c>
      <c r="H842" s="58" t="s">
        <v>776</v>
      </c>
      <c r="I842" s="58" t="s">
        <v>683</v>
      </c>
      <c r="J842" s="58" t="s">
        <v>683</v>
      </c>
      <c r="K842" s="58" t="s">
        <v>691</v>
      </c>
      <c r="L842" s="58" t="s">
        <v>777</v>
      </c>
      <c r="M842" s="58"/>
      <c r="N842" s="58"/>
      <c r="O842" s="58"/>
      <c r="P842" s="58"/>
      <c r="Q842" s="58"/>
      <c r="R842" s="58" t="s">
        <v>629</v>
      </c>
      <c r="S842" s="58" t="s">
        <v>744</v>
      </c>
      <c r="T842" s="58" t="s">
        <v>678</v>
      </c>
      <c r="U842" s="58" t="s">
        <v>679</v>
      </c>
      <c r="V842" s="58"/>
    </row>
    <row r="843" spans="1:22" x14ac:dyDescent="0.25">
      <c r="A843" s="43" t="s">
        <v>2933</v>
      </c>
      <c r="B843" s="43" t="str">
        <f>LEFT(GAAP02F[[#This Row],[Fund]],4)</f>
        <v>3041</v>
      </c>
      <c r="C843" s="58" t="s">
        <v>2934</v>
      </c>
      <c r="D843" s="58" t="s">
        <v>113</v>
      </c>
      <c r="E843" s="58" t="s">
        <v>681</v>
      </c>
      <c r="F843" s="58" t="s">
        <v>688</v>
      </c>
      <c r="G843" s="58" t="s">
        <v>689</v>
      </c>
      <c r="H843" s="58" t="s">
        <v>690</v>
      </c>
      <c r="I843" s="58" t="s">
        <v>683</v>
      </c>
      <c r="J843" s="58" t="s">
        <v>683</v>
      </c>
      <c r="K843" s="58" t="s">
        <v>691</v>
      </c>
      <c r="L843" s="58" t="s">
        <v>743</v>
      </c>
      <c r="M843" s="58"/>
      <c r="N843" s="58"/>
      <c r="O843" s="58"/>
      <c r="P843" s="58"/>
      <c r="Q843" s="58"/>
      <c r="R843" s="58" t="s">
        <v>698</v>
      </c>
      <c r="S843" s="58" t="s">
        <v>765</v>
      </c>
      <c r="T843" s="58" t="s">
        <v>731</v>
      </c>
      <c r="U843" s="58" t="s">
        <v>679</v>
      </c>
      <c r="V843" s="58"/>
    </row>
    <row r="844" spans="1:22" x14ac:dyDescent="0.25">
      <c r="A844" s="43" t="s">
        <v>2935</v>
      </c>
      <c r="B844" s="43" t="str">
        <f>LEFT(GAAP02F[[#This Row],[Fund]],4)</f>
        <v>3042</v>
      </c>
      <c r="C844" s="58" t="s">
        <v>2936</v>
      </c>
      <c r="D844" s="58" t="s">
        <v>113</v>
      </c>
      <c r="E844" s="58" t="s">
        <v>681</v>
      </c>
      <c r="F844" s="58" t="s">
        <v>688</v>
      </c>
      <c r="G844" s="58" t="s">
        <v>689</v>
      </c>
      <c r="H844" s="58" t="s">
        <v>776</v>
      </c>
      <c r="I844" s="58" t="s">
        <v>683</v>
      </c>
      <c r="J844" s="58" t="s">
        <v>683</v>
      </c>
      <c r="K844" s="58" t="s">
        <v>691</v>
      </c>
      <c r="L844" s="58" t="s">
        <v>777</v>
      </c>
      <c r="M844" s="58"/>
      <c r="N844" s="58"/>
      <c r="O844" s="58"/>
      <c r="P844" s="58"/>
      <c r="Q844" s="58"/>
      <c r="R844" s="58" t="s">
        <v>698</v>
      </c>
      <c r="S844" s="58" t="s">
        <v>779</v>
      </c>
      <c r="T844" s="58" t="s">
        <v>731</v>
      </c>
      <c r="U844" s="58" t="s">
        <v>700</v>
      </c>
      <c r="V844" s="58"/>
    </row>
    <row r="845" spans="1:22" x14ac:dyDescent="0.25">
      <c r="A845" s="43" t="s">
        <v>2937</v>
      </c>
      <c r="B845" s="43" t="str">
        <f>LEFT(GAAP02F[[#This Row],[Fund]],4)</f>
        <v>3046</v>
      </c>
      <c r="C845" s="58" t="s">
        <v>2938</v>
      </c>
      <c r="D845" s="58" t="s">
        <v>113</v>
      </c>
      <c r="E845" s="58" t="s">
        <v>681</v>
      </c>
      <c r="F845" s="58" t="s">
        <v>688</v>
      </c>
      <c r="G845" s="58" t="s">
        <v>681</v>
      </c>
      <c r="H845" s="58" t="s">
        <v>709</v>
      </c>
      <c r="I845" s="58" t="s">
        <v>683</v>
      </c>
      <c r="J845" s="58" t="s">
        <v>683</v>
      </c>
      <c r="K845" s="58" t="s">
        <v>691</v>
      </c>
      <c r="L845" s="58" t="s">
        <v>725</v>
      </c>
      <c r="M845" s="58"/>
      <c r="N845" s="58"/>
      <c r="O845" s="58"/>
      <c r="P845" s="58"/>
      <c r="Q845" s="58"/>
      <c r="R845" s="58" t="s">
        <v>698</v>
      </c>
      <c r="S845" s="58" t="s">
        <v>726</v>
      </c>
      <c r="T845" s="58" t="s">
        <v>712</v>
      </c>
      <c r="U845" s="58" t="s">
        <v>700</v>
      </c>
      <c r="V845" s="58"/>
    </row>
    <row r="846" spans="1:22" x14ac:dyDescent="0.25">
      <c r="A846" s="43" t="s">
        <v>2939</v>
      </c>
      <c r="B846" s="43" t="str">
        <f>LEFT(GAAP02F[[#This Row],[Fund]],4)</f>
        <v>3053</v>
      </c>
      <c r="C846" s="58" t="s">
        <v>2940</v>
      </c>
      <c r="D846" s="58" t="s">
        <v>113</v>
      </c>
      <c r="E846" s="58" t="s">
        <v>681</v>
      </c>
      <c r="F846" s="58" t="s">
        <v>688</v>
      </c>
      <c r="G846" s="58" t="s">
        <v>689</v>
      </c>
      <c r="H846" s="58" t="s">
        <v>690</v>
      </c>
      <c r="I846" s="58" t="s">
        <v>683</v>
      </c>
      <c r="J846" s="58" t="s">
        <v>683</v>
      </c>
      <c r="K846" s="58" t="s">
        <v>691</v>
      </c>
      <c r="L846" s="58" t="s">
        <v>2941</v>
      </c>
      <c r="M846" s="58"/>
      <c r="N846" s="58"/>
      <c r="O846" s="58"/>
      <c r="P846" s="58"/>
      <c r="Q846" s="58"/>
      <c r="R846" s="58" t="s">
        <v>698</v>
      </c>
      <c r="S846" s="58" t="s">
        <v>730</v>
      </c>
      <c r="T846" s="58" t="s">
        <v>731</v>
      </c>
      <c r="U846" s="58" t="s">
        <v>700</v>
      </c>
      <c r="V846" s="58"/>
    </row>
    <row r="847" spans="1:22" x14ac:dyDescent="0.25">
      <c r="A847" s="43" t="s">
        <v>2942</v>
      </c>
      <c r="B847" s="43" t="str">
        <f>LEFT(GAAP02F[[#This Row],[Fund]],4)</f>
        <v>3054</v>
      </c>
      <c r="C847" s="58" t="s">
        <v>2943</v>
      </c>
      <c r="D847" s="58" t="s">
        <v>113</v>
      </c>
      <c r="E847" s="58" t="s">
        <v>681</v>
      </c>
      <c r="F847" s="58" t="s">
        <v>688</v>
      </c>
      <c r="G847" s="58" t="s">
        <v>689</v>
      </c>
      <c r="H847" s="58" t="s">
        <v>690</v>
      </c>
      <c r="I847" s="58" t="s">
        <v>683</v>
      </c>
      <c r="J847" s="58" t="s">
        <v>683</v>
      </c>
      <c r="K847" s="58" t="s">
        <v>691</v>
      </c>
      <c r="L847" s="58" t="s">
        <v>1161</v>
      </c>
      <c r="M847" s="58"/>
      <c r="N847" s="58"/>
      <c r="O847" s="58"/>
      <c r="P847" s="58"/>
      <c r="Q847" s="58"/>
      <c r="R847" s="58" t="s">
        <v>698</v>
      </c>
      <c r="S847" s="58" t="s">
        <v>694</v>
      </c>
      <c r="T847" s="58" t="s">
        <v>1052</v>
      </c>
      <c r="U847" s="58" t="s">
        <v>700</v>
      </c>
      <c r="V847" s="58"/>
    </row>
    <row r="848" spans="1:22" x14ac:dyDescent="0.25">
      <c r="A848" s="43" t="s">
        <v>2944</v>
      </c>
      <c r="B848" s="43" t="str">
        <f>LEFT(GAAP02F[[#This Row],[Fund]],4)</f>
        <v>3055</v>
      </c>
      <c r="C848" s="58" t="s">
        <v>2945</v>
      </c>
      <c r="D848" s="58" t="s">
        <v>747</v>
      </c>
      <c r="E848" s="58" t="s">
        <v>992</v>
      </c>
      <c r="F848" s="58" t="s">
        <v>993</v>
      </c>
      <c r="G848" s="58" t="s">
        <v>689</v>
      </c>
      <c r="H848" s="58" t="s">
        <v>682</v>
      </c>
      <c r="I848" s="58" t="s">
        <v>683</v>
      </c>
      <c r="J848" s="58" t="s">
        <v>683</v>
      </c>
      <c r="K848" s="58" t="s">
        <v>994</v>
      </c>
      <c r="L848" s="58" t="s">
        <v>994</v>
      </c>
      <c r="M848" s="58" t="s">
        <v>683</v>
      </c>
      <c r="N848" s="58" t="s">
        <v>683</v>
      </c>
      <c r="O848" s="58" t="s">
        <v>678</v>
      </c>
      <c r="P848" s="58" t="s">
        <v>679</v>
      </c>
      <c r="Q848" s="58" t="s">
        <v>679</v>
      </c>
      <c r="R848" s="58" t="s">
        <v>698</v>
      </c>
      <c r="S848" s="58" t="s">
        <v>1981</v>
      </c>
      <c r="T848" s="58" t="s">
        <v>678</v>
      </c>
      <c r="U848" s="58" t="s">
        <v>679</v>
      </c>
      <c r="V848" s="58"/>
    </row>
    <row r="849" spans="1:22" x14ac:dyDescent="0.25">
      <c r="A849" s="43" t="s">
        <v>2946</v>
      </c>
      <c r="B849" s="43" t="str">
        <f>LEFT(GAAP02F[[#This Row],[Fund]],4)</f>
        <v>3056</v>
      </c>
      <c r="C849" s="58" t="s">
        <v>2947</v>
      </c>
      <c r="D849" s="58" t="s">
        <v>113</v>
      </c>
      <c r="E849" s="58" t="s">
        <v>681</v>
      </c>
      <c r="F849" s="58" t="s">
        <v>688</v>
      </c>
      <c r="G849" s="58" t="s">
        <v>681</v>
      </c>
      <c r="H849" s="58" t="s">
        <v>709</v>
      </c>
      <c r="I849" s="58" t="s">
        <v>683</v>
      </c>
      <c r="J849" s="58" t="s">
        <v>683</v>
      </c>
      <c r="K849" s="58" t="s">
        <v>691</v>
      </c>
      <c r="L849" s="58" t="s">
        <v>725</v>
      </c>
      <c r="M849" s="58"/>
      <c r="N849" s="58"/>
      <c r="O849" s="58"/>
      <c r="P849" s="58"/>
      <c r="Q849" s="58"/>
      <c r="R849" s="58" t="s">
        <v>698</v>
      </c>
      <c r="S849" s="58" t="s">
        <v>726</v>
      </c>
      <c r="T849" s="58" t="s">
        <v>712</v>
      </c>
      <c r="U849" s="58" t="s">
        <v>679</v>
      </c>
      <c r="V849" s="58"/>
    </row>
    <row r="850" spans="1:22" x14ac:dyDescent="0.25">
      <c r="A850" s="43" t="s">
        <v>2948</v>
      </c>
      <c r="B850" s="43" t="str">
        <f>LEFT(GAAP02F[[#This Row],[Fund]],4)</f>
        <v>3057</v>
      </c>
      <c r="C850" s="58" t="s">
        <v>2949</v>
      </c>
      <c r="D850" s="58" t="s">
        <v>113</v>
      </c>
      <c r="E850" s="58" t="s">
        <v>681</v>
      </c>
      <c r="F850" s="58" t="s">
        <v>688</v>
      </c>
      <c r="G850" s="58" t="s">
        <v>681</v>
      </c>
      <c r="H850" s="58" t="s">
        <v>709</v>
      </c>
      <c r="I850" s="58" t="s">
        <v>683</v>
      </c>
      <c r="J850" s="58" t="s">
        <v>683</v>
      </c>
      <c r="K850" s="58" t="s">
        <v>691</v>
      </c>
      <c r="L850" s="58" t="s">
        <v>725</v>
      </c>
      <c r="M850" s="58"/>
      <c r="N850" s="58"/>
      <c r="O850" s="58"/>
      <c r="P850" s="58"/>
      <c r="Q850" s="58"/>
      <c r="R850" s="58" t="s">
        <v>693</v>
      </c>
      <c r="S850" s="58" t="s">
        <v>726</v>
      </c>
      <c r="T850" s="58" t="s">
        <v>739</v>
      </c>
      <c r="U850" s="58" t="s">
        <v>679</v>
      </c>
      <c r="V850" s="58"/>
    </row>
    <row r="851" spans="1:22" x14ac:dyDescent="0.25">
      <c r="A851" s="43" t="s">
        <v>2950</v>
      </c>
      <c r="B851" s="43" t="str">
        <f>LEFT(GAAP02F[[#This Row],[Fund]],4)</f>
        <v>3058</v>
      </c>
      <c r="C851" s="58" t="s">
        <v>2951</v>
      </c>
      <c r="D851" s="58" t="s">
        <v>113</v>
      </c>
      <c r="E851" s="58" t="s">
        <v>681</v>
      </c>
      <c r="F851" s="58" t="s">
        <v>688</v>
      </c>
      <c r="G851" s="58" t="s">
        <v>681</v>
      </c>
      <c r="H851" s="58" t="s">
        <v>709</v>
      </c>
      <c r="I851" s="58" t="s">
        <v>683</v>
      </c>
      <c r="J851" s="58" t="s">
        <v>683</v>
      </c>
      <c r="K851" s="58" t="s">
        <v>691</v>
      </c>
      <c r="L851" s="58" t="s">
        <v>725</v>
      </c>
      <c r="M851" s="58"/>
      <c r="N851" s="58"/>
      <c r="O851" s="58"/>
      <c r="P851" s="58"/>
      <c r="Q851" s="58"/>
      <c r="R851" s="58" t="s">
        <v>698</v>
      </c>
      <c r="S851" s="58" t="s">
        <v>726</v>
      </c>
      <c r="T851" s="58" t="s">
        <v>712</v>
      </c>
      <c r="U851" s="58" t="s">
        <v>700</v>
      </c>
      <c r="V851" s="58"/>
    </row>
    <row r="852" spans="1:22" x14ac:dyDescent="0.25">
      <c r="A852" s="43" t="s">
        <v>2952</v>
      </c>
      <c r="B852" s="43" t="str">
        <f>LEFT(GAAP02F[[#This Row],[Fund]],4)</f>
        <v>3059</v>
      </c>
      <c r="C852" s="58" t="s">
        <v>2953</v>
      </c>
      <c r="D852" s="58" t="s">
        <v>113</v>
      </c>
      <c r="E852" s="58" t="s">
        <v>681</v>
      </c>
      <c r="F852" s="58" t="s">
        <v>776</v>
      </c>
      <c r="G852" s="58" t="s">
        <v>689</v>
      </c>
      <c r="H852" s="58" t="s">
        <v>682</v>
      </c>
      <c r="I852" s="58" t="s">
        <v>683</v>
      </c>
      <c r="J852" s="58" t="s">
        <v>683</v>
      </c>
      <c r="K852" s="58" t="s">
        <v>2954</v>
      </c>
      <c r="L852" s="58" t="s">
        <v>2955</v>
      </c>
      <c r="M852" s="58" t="s">
        <v>683</v>
      </c>
      <c r="N852" s="58" t="s">
        <v>683</v>
      </c>
      <c r="O852" s="58" t="s">
        <v>678</v>
      </c>
      <c r="P852" s="58" t="s">
        <v>679</v>
      </c>
      <c r="Q852" s="58" t="s">
        <v>679</v>
      </c>
      <c r="R852" s="58" t="s">
        <v>698</v>
      </c>
      <c r="S852" s="58" t="s">
        <v>711</v>
      </c>
      <c r="T852" s="58" t="s">
        <v>731</v>
      </c>
      <c r="U852" s="58" t="s">
        <v>679</v>
      </c>
      <c r="V852" s="58"/>
    </row>
    <row r="853" spans="1:22" x14ac:dyDescent="0.25">
      <c r="A853" s="43" t="s">
        <v>2956</v>
      </c>
      <c r="B853" s="43" t="str">
        <f>LEFT(GAAP02F[[#This Row],[Fund]],4)</f>
        <v>3060</v>
      </c>
      <c r="C853" s="58" t="s">
        <v>2957</v>
      </c>
      <c r="D853" s="58" t="s">
        <v>113</v>
      </c>
      <c r="E853" s="58" t="s">
        <v>681</v>
      </c>
      <c r="F853" s="58" t="s">
        <v>688</v>
      </c>
      <c r="G853" s="58" t="s">
        <v>689</v>
      </c>
      <c r="H853" s="58" t="s">
        <v>690</v>
      </c>
      <c r="I853" s="58" t="s">
        <v>683</v>
      </c>
      <c r="J853" s="58" t="s">
        <v>683</v>
      </c>
      <c r="K853" s="58" t="s">
        <v>691</v>
      </c>
      <c r="L853" s="58" t="s">
        <v>2958</v>
      </c>
      <c r="M853" s="58"/>
      <c r="N853" s="58"/>
      <c r="O853" s="58"/>
      <c r="P853" s="58"/>
      <c r="Q853" s="58"/>
      <c r="R853" s="58" t="s">
        <v>698</v>
      </c>
      <c r="S853" s="58" t="s">
        <v>694</v>
      </c>
      <c r="T853" s="58" t="s">
        <v>731</v>
      </c>
      <c r="U853" s="58" t="s">
        <v>700</v>
      </c>
      <c r="V853" s="58"/>
    </row>
    <row r="854" spans="1:22" x14ac:dyDescent="0.25">
      <c r="A854" s="43" t="s">
        <v>2959</v>
      </c>
      <c r="B854" s="43" t="str">
        <f>LEFT(GAAP02F[[#This Row],[Fund]],4)</f>
        <v>3061</v>
      </c>
      <c r="C854" s="58" t="s">
        <v>2960</v>
      </c>
      <c r="D854" s="58" t="s">
        <v>747</v>
      </c>
      <c r="E854" s="58" t="s">
        <v>681</v>
      </c>
      <c r="F854" s="58" t="s">
        <v>688</v>
      </c>
      <c r="G854" s="58" t="s">
        <v>689</v>
      </c>
      <c r="H854" s="58" t="s">
        <v>776</v>
      </c>
      <c r="I854" s="58" t="s">
        <v>683</v>
      </c>
      <c r="J854" s="58" t="s">
        <v>683</v>
      </c>
      <c r="K854" s="58" t="s">
        <v>691</v>
      </c>
      <c r="L854" s="58" t="s">
        <v>777</v>
      </c>
      <c r="M854" s="58" t="s">
        <v>2026</v>
      </c>
      <c r="N854" s="58" t="s">
        <v>683</v>
      </c>
      <c r="O854" s="58" t="s">
        <v>678</v>
      </c>
      <c r="P854" s="58" t="s">
        <v>679</v>
      </c>
      <c r="Q854" s="58" t="s">
        <v>750</v>
      </c>
      <c r="R854" s="58" t="s">
        <v>698</v>
      </c>
      <c r="S854" s="58" t="s">
        <v>730</v>
      </c>
      <c r="T854" s="58" t="s">
        <v>731</v>
      </c>
      <c r="U854" s="58" t="s">
        <v>700</v>
      </c>
      <c r="V854" s="58"/>
    </row>
    <row r="855" spans="1:22" x14ac:dyDescent="0.25">
      <c r="A855" s="43" t="s">
        <v>2961</v>
      </c>
      <c r="B855" s="43" t="str">
        <f>LEFT(GAAP02F[[#This Row],[Fund]],4)</f>
        <v>3062</v>
      </c>
      <c r="C855" s="58" t="s">
        <v>2962</v>
      </c>
      <c r="D855" s="58" t="s">
        <v>113</v>
      </c>
      <c r="E855" s="58" t="s">
        <v>681</v>
      </c>
      <c r="F855" s="58" t="s">
        <v>688</v>
      </c>
      <c r="G855" s="58" t="s">
        <v>689</v>
      </c>
      <c r="H855" s="58" t="s">
        <v>776</v>
      </c>
      <c r="I855" s="58" t="s">
        <v>683</v>
      </c>
      <c r="J855" s="58" t="s">
        <v>683</v>
      </c>
      <c r="K855" s="58" t="s">
        <v>691</v>
      </c>
      <c r="L855" s="58" t="s">
        <v>777</v>
      </c>
      <c r="M855" s="58"/>
      <c r="N855" s="58"/>
      <c r="O855" s="58"/>
      <c r="P855" s="58"/>
      <c r="Q855" s="58"/>
      <c r="R855" s="58" t="s">
        <v>698</v>
      </c>
      <c r="S855" s="58" t="s">
        <v>779</v>
      </c>
      <c r="T855" s="58" t="s">
        <v>712</v>
      </c>
      <c r="U855" s="58" t="s">
        <v>700</v>
      </c>
      <c r="V855" s="58"/>
    </row>
    <row r="856" spans="1:22" x14ac:dyDescent="0.25">
      <c r="A856" s="43" t="s">
        <v>2963</v>
      </c>
      <c r="B856" s="43" t="str">
        <f>LEFT(GAAP02F[[#This Row],[Fund]],4)</f>
        <v>3063</v>
      </c>
      <c r="C856" s="58" t="s">
        <v>2964</v>
      </c>
      <c r="D856" s="58" t="s">
        <v>113</v>
      </c>
      <c r="E856" s="58" t="s">
        <v>681</v>
      </c>
      <c r="F856" s="58" t="s">
        <v>688</v>
      </c>
      <c r="G856" s="58" t="s">
        <v>681</v>
      </c>
      <c r="H856" s="58" t="s">
        <v>709</v>
      </c>
      <c r="I856" s="58" t="s">
        <v>683</v>
      </c>
      <c r="J856" s="58" t="s">
        <v>683</v>
      </c>
      <c r="K856" s="58" t="s">
        <v>691</v>
      </c>
      <c r="L856" s="58" t="s">
        <v>725</v>
      </c>
      <c r="M856" s="58"/>
      <c r="N856" s="58"/>
      <c r="O856" s="58"/>
      <c r="P856" s="58"/>
      <c r="Q856" s="58"/>
      <c r="R856" s="58" t="s">
        <v>698</v>
      </c>
      <c r="S856" s="58" t="s">
        <v>726</v>
      </c>
      <c r="T856" s="58" t="s">
        <v>712</v>
      </c>
      <c r="U856" s="58" t="s">
        <v>700</v>
      </c>
      <c r="V856" s="58"/>
    </row>
    <row r="857" spans="1:22" x14ac:dyDescent="0.25">
      <c r="A857" s="43" t="s">
        <v>2965</v>
      </c>
      <c r="B857" s="43" t="str">
        <f>LEFT(GAAP02F[[#This Row],[Fund]],4)</f>
        <v>3064</v>
      </c>
      <c r="C857" s="58" t="s">
        <v>2966</v>
      </c>
      <c r="D857" s="58" t="s">
        <v>113</v>
      </c>
      <c r="E857" s="58" t="s">
        <v>681</v>
      </c>
      <c r="F857" s="58" t="s">
        <v>688</v>
      </c>
      <c r="G857" s="58" t="s">
        <v>689</v>
      </c>
      <c r="H857" s="58" t="s">
        <v>776</v>
      </c>
      <c r="I857" s="58" t="s">
        <v>683</v>
      </c>
      <c r="J857" s="58" t="s">
        <v>683</v>
      </c>
      <c r="K857" s="58" t="s">
        <v>691</v>
      </c>
      <c r="L857" s="58" t="s">
        <v>777</v>
      </c>
      <c r="M857" s="58"/>
      <c r="N857" s="58"/>
      <c r="O857" s="58"/>
      <c r="P857" s="58"/>
      <c r="Q857" s="58"/>
      <c r="R857" s="58" t="s">
        <v>698</v>
      </c>
      <c r="S857" s="58" t="s">
        <v>779</v>
      </c>
      <c r="T857" s="58" t="s">
        <v>706</v>
      </c>
      <c r="U857" s="58" t="s">
        <v>700</v>
      </c>
      <c r="V857" s="58"/>
    </row>
    <row r="858" spans="1:22" x14ac:dyDescent="0.25">
      <c r="A858" s="43" t="s">
        <v>2967</v>
      </c>
      <c r="B858" s="43" t="str">
        <f>LEFT(GAAP02F[[#This Row],[Fund]],4)</f>
        <v>3065</v>
      </c>
      <c r="C858" s="58" t="s">
        <v>2968</v>
      </c>
      <c r="D858" s="58" t="s">
        <v>113</v>
      </c>
      <c r="E858" s="58" t="s">
        <v>681</v>
      </c>
      <c r="F858" s="58" t="s">
        <v>688</v>
      </c>
      <c r="G858" s="58" t="s">
        <v>681</v>
      </c>
      <c r="H858" s="58" t="s">
        <v>709</v>
      </c>
      <c r="I858" s="58" t="s">
        <v>683</v>
      </c>
      <c r="J858" s="58" t="s">
        <v>683</v>
      </c>
      <c r="K858" s="58" t="s">
        <v>691</v>
      </c>
      <c r="L858" s="58" t="s">
        <v>725</v>
      </c>
      <c r="M858" s="58" t="s">
        <v>683</v>
      </c>
      <c r="N858" s="58" t="s">
        <v>683</v>
      </c>
      <c r="O858" s="58" t="s">
        <v>678</v>
      </c>
      <c r="P858" s="58" t="s">
        <v>679</v>
      </c>
      <c r="Q858" s="58" t="s">
        <v>750</v>
      </c>
      <c r="R858" s="58" t="s">
        <v>698</v>
      </c>
      <c r="S858" s="58" t="s">
        <v>726</v>
      </c>
      <c r="T858" s="58" t="s">
        <v>712</v>
      </c>
      <c r="U858" s="58" t="s">
        <v>700</v>
      </c>
      <c r="V858" s="58"/>
    </row>
    <row r="859" spans="1:22" x14ac:dyDescent="0.25">
      <c r="A859" s="43" t="s">
        <v>2969</v>
      </c>
      <c r="B859" s="43" t="str">
        <f>LEFT(GAAP02F[[#This Row],[Fund]],4)</f>
        <v>3066</v>
      </c>
      <c r="C859" s="58" t="s">
        <v>2970</v>
      </c>
      <c r="D859" s="58" t="s">
        <v>113</v>
      </c>
      <c r="E859" s="58" t="s">
        <v>681</v>
      </c>
      <c r="F859" s="58" t="s">
        <v>688</v>
      </c>
      <c r="G859" s="58" t="s">
        <v>689</v>
      </c>
      <c r="H859" s="58" t="s">
        <v>1016</v>
      </c>
      <c r="I859" s="58" t="s">
        <v>683</v>
      </c>
      <c r="J859" s="58" t="s">
        <v>683</v>
      </c>
      <c r="K859" s="58" t="s">
        <v>691</v>
      </c>
      <c r="L859" s="58" t="s">
        <v>1143</v>
      </c>
      <c r="M859" s="58"/>
      <c r="N859" s="58"/>
      <c r="O859" s="58"/>
      <c r="P859" s="58"/>
      <c r="Q859" s="58"/>
      <c r="R859" s="58" t="s">
        <v>698</v>
      </c>
      <c r="S859" s="58" t="s">
        <v>779</v>
      </c>
      <c r="T859" s="58" t="s">
        <v>731</v>
      </c>
      <c r="U859" s="58" t="s">
        <v>700</v>
      </c>
      <c r="V859" s="58"/>
    </row>
    <row r="860" spans="1:22" x14ac:dyDescent="0.25">
      <c r="A860" s="43" t="s">
        <v>2971</v>
      </c>
      <c r="B860" s="43" t="str">
        <f>LEFT(GAAP02F[[#This Row],[Fund]],4)</f>
        <v>3067</v>
      </c>
      <c r="C860" s="58" t="s">
        <v>2972</v>
      </c>
      <c r="D860" s="58" t="s">
        <v>113</v>
      </c>
      <c r="E860" s="58" t="s">
        <v>681</v>
      </c>
      <c r="F860" s="58" t="s">
        <v>688</v>
      </c>
      <c r="G860" s="58" t="s">
        <v>689</v>
      </c>
      <c r="H860" s="58" t="s">
        <v>776</v>
      </c>
      <c r="I860" s="58" t="s">
        <v>683</v>
      </c>
      <c r="J860" s="58" t="s">
        <v>683</v>
      </c>
      <c r="K860" s="58" t="s">
        <v>691</v>
      </c>
      <c r="L860" s="58" t="s">
        <v>777</v>
      </c>
      <c r="M860" s="58"/>
      <c r="N860" s="58"/>
      <c r="O860" s="58"/>
      <c r="P860" s="58"/>
      <c r="Q860" s="58"/>
      <c r="R860" s="58" t="s">
        <v>698</v>
      </c>
      <c r="S860" s="58" t="s">
        <v>779</v>
      </c>
      <c r="T860" s="58" t="s">
        <v>731</v>
      </c>
      <c r="U860" s="58" t="s">
        <v>700</v>
      </c>
      <c r="V860" s="58"/>
    </row>
    <row r="861" spans="1:22" x14ac:dyDescent="0.25">
      <c r="A861" s="43" t="s">
        <v>2973</v>
      </c>
      <c r="B861" s="43" t="str">
        <f>LEFT(GAAP02F[[#This Row],[Fund]],4)</f>
        <v>3068</v>
      </c>
      <c r="C861" s="58" t="s">
        <v>2974</v>
      </c>
      <c r="D861" s="58" t="s">
        <v>113</v>
      </c>
      <c r="E861" s="58" t="s">
        <v>681</v>
      </c>
      <c r="F861" s="58" t="s">
        <v>688</v>
      </c>
      <c r="G861" s="58" t="s">
        <v>689</v>
      </c>
      <c r="H861" s="58" t="s">
        <v>776</v>
      </c>
      <c r="I861" s="58" t="s">
        <v>683</v>
      </c>
      <c r="J861" s="58" t="s">
        <v>683</v>
      </c>
      <c r="K861" s="58" t="s">
        <v>691</v>
      </c>
      <c r="L861" s="58" t="s">
        <v>777</v>
      </c>
      <c r="M861" s="58"/>
      <c r="N861" s="58"/>
      <c r="O861" s="58"/>
      <c r="P861" s="58"/>
      <c r="Q861" s="58"/>
      <c r="R861" s="58" t="s">
        <v>698</v>
      </c>
      <c r="S861" s="58" t="s">
        <v>779</v>
      </c>
      <c r="T861" s="58" t="s">
        <v>706</v>
      </c>
      <c r="U861" s="58" t="s">
        <v>700</v>
      </c>
      <c r="V861" s="58"/>
    </row>
    <row r="862" spans="1:22" x14ac:dyDescent="0.25">
      <c r="A862" s="43" t="s">
        <v>2975</v>
      </c>
      <c r="B862" s="43" t="str">
        <f>LEFT(GAAP02F[[#This Row],[Fund]],4)</f>
        <v>3069</v>
      </c>
      <c r="C862" s="58" t="s">
        <v>2976</v>
      </c>
      <c r="D862" s="58" t="s">
        <v>113</v>
      </c>
      <c r="E862" s="58" t="s">
        <v>681</v>
      </c>
      <c r="F862" s="58" t="s">
        <v>688</v>
      </c>
      <c r="G862" s="58" t="s">
        <v>689</v>
      </c>
      <c r="H862" s="58" t="s">
        <v>776</v>
      </c>
      <c r="I862" s="58" t="s">
        <v>683</v>
      </c>
      <c r="J862" s="58" t="s">
        <v>683</v>
      </c>
      <c r="K862" s="58" t="s">
        <v>691</v>
      </c>
      <c r="L862" s="58" t="s">
        <v>777</v>
      </c>
      <c r="M862" s="58"/>
      <c r="N862" s="58"/>
      <c r="O862" s="58"/>
      <c r="P862" s="58"/>
      <c r="Q862" s="58"/>
      <c r="R862" s="58" t="s">
        <v>698</v>
      </c>
      <c r="S862" s="58" t="s">
        <v>779</v>
      </c>
      <c r="T862" s="58" t="s">
        <v>699</v>
      </c>
      <c r="U862" s="58" t="s">
        <v>700</v>
      </c>
      <c r="V862" s="58"/>
    </row>
    <row r="863" spans="1:22" x14ac:dyDescent="0.25">
      <c r="A863" s="43" t="s">
        <v>2977</v>
      </c>
      <c r="B863" s="43" t="str">
        <f>LEFT(GAAP02F[[#This Row],[Fund]],4)</f>
        <v>3070</v>
      </c>
      <c r="C863" s="58" t="s">
        <v>2978</v>
      </c>
      <c r="D863" s="58" t="s">
        <v>113</v>
      </c>
      <c r="E863" s="58" t="s">
        <v>681</v>
      </c>
      <c r="F863" s="58" t="s">
        <v>688</v>
      </c>
      <c r="G863" s="58" t="s">
        <v>689</v>
      </c>
      <c r="H863" s="58" t="s">
        <v>776</v>
      </c>
      <c r="I863" s="58" t="s">
        <v>683</v>
      </c>
      <c r="J863" s="58" t="s">
        <v>683</v>
      </c>
      <c r="K863" s="58" t="s">
        <v>691</v>
      </c>
      <c r="L863" s="58" t="s">
        <v>777</v>
      </c>
      <c r="M863" s="58"/>
      <c r="N863" s="58"/>
      <c r="O863" s="58"/>
      <c r="P863" s="58"/>
      <c r="Q863" s="58"/>
      <c r="R863" s="58" t="s">
        <v>693</v>
      </c>
      <c r="S863" s="58" t="s">
        <v>765</v>
      </c>
      <c r="T863" s="58" t="s">
        <v>739</v>
      </c>
      <c r="U863" s="58" t="s">
        <v>679</v>
      </c>
      <c r="V863" s="58"/>
    </row>
    <row r="864" spans="1:22" x14ac:dyDescent="0.25">
      <c r="A864" s="43" t="s">
        <v>2979</v>
      </c>
      <c r="B864" s="43" t="str">
        <f>LEFT(GAAP02F[[#This Row],[Fund]],4)</f>
        <v>3071</v>
      </c>
      <c r="C864" s="58" t="s">
        <v>2980</v>
      </c>
      <c r="D864" s="58" t="s">
        <v>113</v>
      </c>
      <c r="E864" s="58" t="s">
        <v>681</v>
      </c>
      <c r="F864" s="58" t="s">
        <v>688</v>
      </c>
      <c r="G864" s="58" t="s">
        <v>689</v>
      </c>
      <c r="H864" s="58" t="s">
        <v>776</v>
      </c>
      <c r="I864" s="58" t="s">
        <v>683</v>
      </c>
      <c r="J864" s="58" t="s">
        <v>683</v>
      </c>
      <c r="K864" s="58" t="s">
        <v>691</v>
      </c>
      <c r="L864" s="58" t="s">
        <v>777</v>
      </c>
      <c r="M864" s="58"/>
      <c r="N864" s="58"/>
      <c r="O864" s="58"/>
      <c r="P864" s="58"/>
      <c r="Q864" s="58"/>
      <c r="R864" s="58" t="s">
        <v>693</v>
      </c>
      <c r="S864" s="58" t="s">
        <v>765</v>
      </c>
      <c r="T864" s="58" t="s">
        <v>773</v>
      </c>
      <c r="U864" s="58" t="s">
        <v>679</v>
      </c>
      <c r="V864" s="58"/>
    </row>
    <row r="865" spans="1:22" x14ac:dyDescent="0.25">
      <c r="A865" s="43" t="s">
        <v>2981</v>
      </c>
      <c r="B865" s="43" t="str">
        <f>LEFT(GAAP02F[[#This Row],[Fund]],4)</f>
        <v>3072</v>
      </c>
      <c r="C865" s="58" t="s">
        <v>2982</v>
      </c>
      <c r="D865" s="58" t="s">
        <v>113</v>
      </c>
      <c r="E865" s="58" t="s">
        <v>681</v>
      </c>
      <c r="F865" s="58" t="s">
        <v>688</v>
      </c>
      <c r="G865" s="58" t="s">
        <v>689</v>
      </c>
      <c r="H865" s="58" t="s">
        <v>776</v>
      </c>
      <c r="I865" s="58" t="s">
        <v>683</v>
      </c>
      <c r="J865" s="58" t="s">
        <v>683</v>
      </c>
      <c r="K865" s="58" t="s">
        <v>691</v>
      </c>
      <c r="L865" s="58" t="s">
        <v>777</v>
      </c>
      <c r="M865" s="58"/>
      <c r="N865" s="58"/>
      <c r="O865" s="58"/>
      <c r="P865" s="58"/>
      <c r="Q865" s="58"/>
      <c r="R865" s="58" t="s">
        <v>693</v>
      </c>
      <c r="S865" s="58" t="s">
        <v>2983</v>
      </c>
      <c r="T865" s="58" t="s">
        <v>773</v>
      </c>
      <c r="U865" s="58" t="s">
        <v>700</v>
      </c>
      <c r="V865" s="58"/>
    </row>
    <row r="866" spans="1:22" x14ac:dyDescent="0.25">
      <c r="A866" s="43" t="s">
        <v>2984</v>
      </c>
      <c r="B866" s="43" t="str">
        <f>LEFT(GAAP02F[[#This Row],[Fund]],4)</f>
        <v>3074</v>
      </c>
      <c r="C866" s="58" t="s">
        <v>2985</v>
      </c>
      <c r="D866" s="58" t="s">
        <v>113</v>
      </c>
      <c r="E866" s="58" t="s">
        <v>681</v>
      </c>
      <c r="F866" s="58" t="s">
        <v>688</v>
      </c>
      <c r="G866" s="58" t="s">
        <v>689</v>
      </c>
      <c r="H866" s="58" t="s">
        <v>776</v>
      </c>
      <c r="I866" s="58" t="s">
        <v>683</v>
      </c>
      <c r="J866" s="58" t="s">
        <v>683</v>
      </c>
      <c r="K866" s="58" t="s">
        <v>691</v>
      </c>
      <c r="L866" s="58" t="s">
        <v>777</v>
      </c>
      <c r="M866" s="58"/>
      <c r="N866" s="58"/>
      <c r="O866" s="58"/>
      <c r="P866" s="58"/>
      <c r="Q866" s="58"/>
      <c r="R866" s="58" t="s">
        <v>698</v>
      </c>
      <c r="S866" s="58" t="s">
        <v>779</v>
      </c>
      <c r="T866" s="58" t="s">
        <v>706</v>
      </c>
      <c r="U866" s="58" t="s">
        <v>700</v>
      </c>
      <c r="V866" s="58"/>
    </row>
    <row r="867" spans="1:22" x14ac:dyDescent="0.25">
      <c r="A867" s="43" t="s">
        <v>2986</v>
      </c>
      <c r="B867" s="43" t="str">
        <f>LEFT(GAAP02F[[#This Row],[Fund]],4)</f>
        <v>3075</v>
      </c>
      <c r="C867" s="58" t="s">
        <v>2987</v>
      </c>
      <c r="D867" s="58" t="s">
        <v>113</v>
      </c>
      <c r="E867" s="58" t="s">
        <v>681</v>
      </c>
      <c r="F867" s="58" t="s">
        <v>688</v>
      </c>
      <c r="G867" s="58" t="s">
        <v>689</v>
      </c>
      <c r="H867" s="58" t="s">
        <v>965</v>
      </c>
      <c r="I867" s="58" t="s">
        <v>683</v>
      </c>
      <c r="J867" s="58" t="s">
        <v>683</v>
      </c>
      <c r="K867" s="58" t="s">
        <v>691</v>
      </c>
      <c r="L867" s="58" t="s">
        <v>966</v>
      </c>
      <c r="M867" s="58"/>
      <c r="N867" s="58"/>
      <c r="O867" s="58"/>
      <c r="P867" s="58"/>
      <c r="Q867" s="58"/>
      <c r="R867" s="58" t="s">
        <v>693</v>
      </c>
      <c r="S867" s="58" t="s">
        <v>1042</v>
      </c>
      <c r="T867" s="58" t="s">
        <v>766</v>
      </c>
      <c r="U867" s="58" t="s">
        <v>679</v>
      </c>
      <c r="V867" s="58"/>
    </row>
    <row r="868" spans="1:22" x14ac:dyDescent="0.25">
      <c r="A868" s="43" t="s">
        <v>2988</v>
      </c>
      <c r="B868" s="43" t="str">
        <f>LEFT(GAAP02F[[#This Row],[Fund]],4)</f>
        <v>3077</v>
      </c>
      <c r="C868" s="58" t="s">
        <v>2989</v>
      </c>
      <c r="D868" s="58" t="s">
        <v>113</v>
      </c>
      <c r="E868" s="58" t="s">
        <v>681</v>
      </c>
      <c r="F868" s="58" t="s">
        <v>688</v>
      </c>
      <c r="G868" s="58" t="s">
        <v>689</v>
      </c>
      <c r="H868" s="58" t="s">
        <v>690</v>
      </c>
      <c r="I868" s="58" t="s">
        <v>683</v>
      </c>
      <c r="J868" s="58" t="s">
        <v>683</v>
      </c>
      <c r="K868" s="58" t="s">
        <v>691</v>
      </c>
      <c r="L868" s="58" t="s">
        <v>743</v>
      </c>
      <c r="M868" s="58" t="s">
        <v>683</v>
      </c>
      <c r="N868" s="58" t="s">
        <v>683</v>
      </c>
      <c r="O868" s="58" t="s">
        <v>678</v>
      </c>
      <c r="P868" s="58" t="s">
        <v>679</v>
      </c>
      <c r="Q868" s="58" t="s">
        <v>750</v>
      </c>
      <c r="R868" s="58" t="s">
        <v>693</v>
      </c>
      <c r="S868" s="58" t="s">
        <v>765</v>
      </c>
      <c r="T868" s="58" t="s">
        <v>739</v>
      </c>
      <c r="U868" s="58" t="s">
        <v>679</v>
      </c>
      <c r="V868" s="58"/>
    </row>
    <row r="869" spans="1:22" x14ac:dyDescent="0.25">
      <c r="A869" s="43" t="s">
        <v>2990</v>
      </c>
      <c r="B869" s="43" t="str">
        <f>LEFT(GAAP02F[[#This Row],[Fund]],4)</f>
        <v>3078</v>
      </c>
      <c r="C869" s="58" t="s">
        <v>2991</v>
      </c>
      <c r="D869" s="58" t="s">
        <v>113</v>
      </c>
      <c r="E869" s="58" t="s">
        <v>681</v>
      </c>
      <c r="F869" s="58" t="s">
        <v>688</v>
      </c>
      <c r="G869" s="58" t="s">
        <v>689</v>
      </c>
      <c r="H869" s="58" t="s">
        <v>690</v>
      </c>
      <c r="I869" s="58" t="s">
        <v>683</v>
      </c>
      <c r="J869" s="58" t="s">
        <v>683</v>
      </c>
      <c r="K869" s="58" t="s">
        <v>691</v>
      </c>
      <c r="L869" s="58" t="s">
        <v>2992</v>
      </c>
      <c r="M869" s="58"/>
      <c r="N869" s="58"/>
      <c r="O869" s="58"/>
      <c r="P869" s="58"/>
      <c r="Q869" s="58"/>
      <c r="R869" s="58" t="s">
        <v>698</v>
      </c>
      <c r="S869" s="58" t="s">
        <v>694</v>
      </c>
      <c r="T869" s="58" t="s">
        <v>731</v>
      </c>
      <c r="U869" s="58" t="s">
        <v>700</v>
      </c>
      <c r="V869" s="58"/>
    </row>
    <row r="870" spans="1:22" x14ac:dyDescent="0.25">
      <c r="A870" s="43" t="s">
        <v>2993</v>
      </c>
      <c r="B870" s="43" t="str">
        <f>LEFT(GAAP02F[[#This Row],[Fund]],4)</f>
        <v>3079</v>
      </c>
      <c r="C870" s="58" t="s">
        <v>2994</v>
      </c>
      <c r="D870" s="58" t="s">
        <v>113</v>
      </c>
      <c r="E870" s="58" t="s">
        <v>681</v>
      </c>
      <c r="F870" s="58" t="s">
        <v>688</v>
      </c>
      <c r="G870" s="58" t="s">
        <v>689</v>
      </c>
      <c r="H870" s="58" t="s">
        <v>690</v>
      </c>
      <c r="I870" s="58" t="s">
        <v>683</v>
      </c>
      <c r="J870" s="58" t="s">
        <v>683</v>
      </c>
      <c r="K870" s="58" t="s">
        <v>691</v>
      </c>
      <c r="L870" s="58" t="s">
        <v>2902</v>
      </c>
      <c r="M870" s="58"/>
      <c r="N870" s="58"/>
      <c r="O870" s="58"/>
      <c r="P870" s="58"/>
      <c r="Q870" s="58"/>
      <c r="R870" s="58" t="s">
        <v>698</v>
      </c>
      <c r="S870" s="58" t="s">
        <v>694</v>
      </c>
      <c r="T870" s="58" t="s">
        <v>706</v>
      </c>
      <c r="U870" s="58" t="s">
        <v>700</v>
      </c>
      <c r="V870" s="58"/>
    </row>
    <row r="871" spans="1:22" x14ac:dyDescent="0.25">
      <c r="A871" s="43" t="s">
        <v>2995</v>
      </c>
      <c r="B871" s="43" t="str">
        <f>LEFT(GAAP02F[[#This Row],[Fund]],4)</f>
        <v>3080</v>
      </c>
      <c r="C871" s="58" t="s">
        <v>2996</v>
      </c>
      <c r="D871" s="58" t="s">
        <v>113</v>
      </c>
      <c r="E871" s="58" t="s">
        <v>681</v>
      </c>
      <c r="F871" s="58" t="s">
        <v>688</v>
      </c>
      <c r="G871" s="58" t="s">
        <v>681</v>
      </c>
      <c r="H871" s="58" t="s">
        <v>797</v>
      </c>
      <c r="I871" s="58" t="s">
        <v>683</v>
      </c>
      <c r="J871" s="58" t="s">
        <v>683</v>
      </c>
      <c r="K871" s="58" t="s">
        <v>691</v>
      </c>
      <c r="L871" s="58" t="s">
        <v>1113</v>
      </c>
      <c r="M871" s="58"/>
      <c r="N871" s="58"/>
      <c r="O871" s="58"/>
      <c r="P871" s="58"/>
      <c r="Q871" s="58"/>
      <c r="R871" s="58" t="s">
        <v>698</v>
      </c>
      <c r="S871" s="58" t="s">
        <v>1115</v>
      </c>
      <c r="T871" s="58" t="s">
        <v>706</v>
      </c>
      <c r="U871" s="58" t="s">
        <v>700</v>
      </c>
      <c r="V871" s="58"/>
    </row>
    <row r="872" spans="1:22" x14ac:dyDescent="0.25">
      <c r="A872" s="43" t="s">
        <v>2997</v>
      </c>
      <c r="B872" s="43" t="str">
        <f>LEFT(GAAP02F[[#This Row],[Fund]],4)</f>
        <v>3081</v>
      </c>
      <c r="C872" s="58" t="s">
        <v>2998</v>
      </c>
      <c r="D872" s="58" t="s">
        <v>113</v>
      </c>
      <c r="E872" s="58" t="s">
        <v>681</v>
      </c>
      <c r="F872" s="58" t="s">
        <v>688</v>
      </c>
      <c r="G872" s="58" t="s">
        <v>689</v>
      </c>
      <c r="H872" s="58" t="s">
        <v>776</v>
      </c>
      <c r="I872" s="58" t="s">
        <v>683</v>
      </c>
      <c r="J872" s="58" t="s">
        <v>683</v>
      </c>
      <c r="K872" s="58" t="s">
        <v>691</v>
      </c>
      <c r="L872" s="58" t="s">
        <v>777</v>
      </c>
      <c r="M872" s="58"/>
      <c r="N872" s="58"/>
      <c r="O872" s="58"/>
      <c r="P872" s="58"/>
      <c r="Q872" s="58"/>
      <c r="R872" s="58" t="s">
        <v>693</v>
      </c>
      <c r="S872" s="58" t="s">
        <v>765</v>
      </c>
      <c r="T872" s="58" t="s">
        <v>773</v>
      </c>
      <c r="U872" s="58" t="s">
        <v>679</v>
      </c>
      <c r="V872" s="58"/>
    </row>
    <row r="873" spans="1:22" x14ac:dyDescent="0.25">
      <c r="A873" s="43" t="s">
        <v>2999</v>
      </c>
      <c r="B873" s="43" t="str">
        <f>LEFT(GAAP02F[[#This Row],[Fund]],4)</f>
        <v>3082</v>
      </c>
      <c r="C873" s="58" t="s">
        <v>3000</v>
      </c>
      <c r="D873" s="58" t="s">
        <v>113</v>
      </c>
      <c r="E873" s="58" t="s">
        <v>681</v>
      </c>
      <c r="F873" s="58" t="s">
        <v>688</v>
      </c>
      <c r="G873" s="58" t="s">
        <v>689</v>
      </c>
      <c r="H873" s="58" t="s">
        <v>965</v>
      </c>
      <c r="I873" s="58" t="s">
        <v>683</v>
      </c>
      <c r="J873" s="58" t="s">
        <v>683</v>
      </c>
      <c r="K873" s="58" t="s">
        <v>691</v>
      </c>
      <c r="L873" s="58" t="s">
        <v>966</v>
      </c>
      <c r="M873" s="58"/>
      <c r="N873" s="58"/>
      <c r="O873" s="58"/>
      <c r="P873" s="58"/>
      <c r="Q873" s="58"/>
      <c r="R873" s="58" t="s">
        <v>698</v>
      </c>
      <c r="S873" s="58" t="s">
        <v>765</v>
      </c>
      <c r="T873" s="58" t="s">
        <v>1052</v>
      </c>
      <c r="U873" s="58" t="s">
        <v>679</v>
      </c>
      <c r="V873" s="58"/>
    </row>
    <row r="874" spans="1:22" x14ac:dyDescent="0.25">
      <c r="A874" s="43" t="s">
        <v>3001</v>
      </c>
      <c r="B874" s="43" t="str">
        <f>LEFT(GAAP02F[[#This Row],[Fund]],4)</f>
        <v>3083</v>
      </c>
      <c r="C874" s="58" t="s">
        <v>3002</v>
      </c>
      <c r="D874" s="58" t="s">
        <v>113</v>
      </c>
      <c r="E874" s="58" t="s">
        <v>681</v>
      </c>
      <c r="F874" s="58" t="s">
        <v>688</v>
      </c>
      <c r="G874" s="58" t="s">
        <v>689</v>
      </c>
      <c r="H874" s="58" t="s">
        <v>690</v>
      </c>
      <c r="I874" s="58" t="s">
        <v>683</v>
      </c>
      <c r="J874" s="58" t="s">
        <v>683</v>
      </c>
      <c r="K874" s="58" t="s">
        <v>691</v>
      </c>
      <c r="L874" s="58" t="s">
        <v>3003</v>
      </c>
      <c r="M874" s="58"/>
      <c r="N874" s="58"/>
      <c r="O874" s="58"/>
      <c r="P874" s="58"/>
      <c r="Q874" s="58"/>
      <c r="R874" s="58" t="s">
        <v>693</v>
      </c>
      <c r="S874" s="58" t="s">
        <v>694</v>
      </c>
      <c r="T874" s="58" t="s">
        <v>766</v>
      </c>
      <c r="U874" s="58" t="s">
        <v>679</v>
      </c>
      <c r="V874" s="58"/>
    </row>
    <row r="875" spans="1:22" x14ac:dyDescent="0.25">
      <c r="A875" s="43" t="s">
        <v>3004</v>
      </c>
      <c r="B875" s="43" t="str">
        <f>LEFT(GAAP02F[[#This Row],[Fund]],4)</f>
        <v>3084</v>
      </c>
      <c r="C875" s="58" t="s">
        <v>3005</v>
      </c>
      <c r="D875" s="58" t="s">
        <v>113</v>
      </c>
      <c r="E875" s="58" t="s">
        <v>681</v>
      </c>
      <c r="F875" s="58" t="s">
        <v>688</v>
      </c>
      <c r="G875" s="58" t="s">
        <v>681</v>
      </c>
      <c r="H875" s="58" t="s">
        <v>709</v>
      </c>
      <c r="I875" s="58" t="s">
        <v>683</v>
      </c>
      <c r="J875" s="58" t="s">
        <v>683</v>
      </c>
      <c r="K875" s="58" t="s">
        <v>691</v>
      </c>
      <c r="L875" s="58" t="s">
        <v>725</v>
      </c>
      <c r="M875" s="58"/>
      <c r="N875" s="58"/>
      <c r="O875" s="58"/>
      <c r="P875" s="58"/>
      <c r="Q875" s="58"/>
      <c r="R875" s="58" t="s">
        <v>698</v>
      </c>
      <c r="S875" s="58" t="s">
        <v>726</v>
      </c>
      <c r="T875" s="58" t="s">
        <v>712</v>
      </c>
      <c r="U875" s="58" t="s">
        <v>700</v>
      </c>
      <c r="V875" s="58"/>
    </row>
    <row r="876" spans="1:22" x14ac:dyDescent="0.25">
      <c r="A876" s="43" t="s">
        <v>3006</v>
      </c>
      <c r="B876" s="43" t="str">
        <f>LEFT(GAAP02F[[#This Row],[Fund]],4)</f>
        <v>3085</v>
      </c>
      <c r="C876" s="58" t="s">
        <v>3007</v>
      </c>
      <c r="D876" s="58" t="s">
        <v>113</v>
      </c>
      <c r="E876" s="58" t="s">
        <v>681</v>
      </c>
      <c r="F876" s="58" t="s">
        <v>688</v>
      </c>
      <c r="G876" s="58" t="s">
        <v>689</v>
      </c>
      <c r="H876" s="58" t="s">
        <v>965</v>
      </c>
      <c r="I876" s="58" t="s">
        <v>683</v>
      </c>
      <c r="J876" s="58" t="s">
        <v>683</v>
      </c>
      <c r="K876" s="58" t="s">
        <v>691</v>
      </c>
      <c r="L876" s="58" t="s">
        <v>966</v>
      </c>
      <c r="M876" s="58"/>
      <c r="N876" s="58"/>
      <c r="O876" s="58"/>
      <c r="P876" s="58"/>
      <c r="Q876" s="58"/>
      <c r="R876" s="58" t="s">
        <v>698</v>
      </c>
      <c r="S876" s="58" t="s">
        <v>765</v>
      </c>
      <c r="T876" s="58" t="s">
        <v>706</v>
      </c>
      <c r="U876" s="58" t="s">
        <v>679</v>
      </c>
      <c r="V876" s="58"/>
    </row>
    <row r="877" spans="1:22" x14ac:dyDescent="0.25">
      <c r="A877" s="43" t="s">
        <v>3008</v>
      </c>
      <c r="B877" s="43" t="str">
        <f>LEFT(GAAP02F[[#This Row],[Fund]],4)</f>
        <v>3086</v>
      </c>
      <c r="C877" s="58" t="s">
        <v>3009</v>
      </c>
      <c r="D877" s="58" t="s">
        <v>113</v>
      </c>
      <c r="E877" s="58" t="s">
        <v>681</v>
      </c>
      <c r="F877" s="58" t="s">
        <v>688</v>
      </c>
      <c r="G877" s="58" t="s">
        <v>689</v>
      </c>
      <c r="H877" s="58" t="s">
        <v>690</v>
      </c>
      <c r="I877" s="58" t="s">
        <v>683</v>
      </c>
      <c r="J877" s="58" t="s">
        <v>683</v>
      </c>
      <c r="K877" s="58" t="s">
        <v>691</v>
      </c>
      <c r="L877" s="58" t="s">
        <v>1161</v>
      </c>
      <c r="M877" s="58"/>
      <c r="N877" s="58"/>
      <c r="O877" s="58"/>
      <c r="P877" s="58"/>
      <c r="Q877" s="58"/>
      <c r="R877" s="58" t="s">
        <v>698</v>
      </c>
      <c r="S877" s="58" t="s">
        <v>694</v>
      </c>
      <c r="T877" s="58" t="s">
        <v>731</v>
      </c>
      <c r="U877" s="58" t="s">
        <v>679</v>
      </c>
      <c r="V877" s="58"/>
    </row>
    <row r="878" spans="1:22" x14ac:dyDescent="0.25">
      <c r="A878" s="43" t="s">
        <v>3010</v>
      </c>
      <c r="B878" s="43" t="str">
        <f>LEFT(GAAP02F[[#This Row],[Fund]],4)</f>
        <v>3087</v>
      </c>
      <c r="C878" s="58" t="s">
        <v>3011</v>
      </c>
      <c r="D878" s="58" t="s">
        <v>113</v>
      </c>
      <c r="E878" s="58" t="s">
        <v>681</v>
      </c>
      <c r="F878" s="58" t="s">
        <v>688</v>
      </c>
      <c r="G878" s="58" t="s">
        <v>689</v>
      </c>
      <c r="H878" s="58" t="s">
        <v>690</v>
      </c>
      <c r="I878" s="58" t="s">
        <v>683</v>
      </c>
      <c r="J878" s="58" t="s">
        <v>683</v>
      </c>
      <c r="K878" s="58" t="s">
        <v>691</v>
      </c>
      <c r="L878" s="58" t="s">
        <v>3012</v>
      </c>
      <c r="M878" s="58"/>
      <c r="N878" s="58"/>
      <c r="O878" s="58"/>
      <c r="P878" s="58"/>
      <c r="Q878" s="58"/>
      <c r="R878" s="58" t="s">
        <v>693</v>
      </c>
      <c r="S878" s="58" t="s">
        <v>694</v>
      </c>
      <c r="T878" s="58" t="s">
        <v>766</v>
      </c>
      <c r="U878" s="58" t="s">
        <v>679</v>
      </c>
      <c r="V878" s="58"/>
    </row>
    <row r="879" spans="1:22" x14ac:dyDescent="0.25">
      <c r="A879" s="43" t="s">
        <v>3013</v>
      </c>
      <c r="B879" s="43" t="str">
        <f>LEFT(GAAP02F[[#This Row],[Fund]],4)</f>
        <v>3088</v>
      </c>
      <c r="C879" s="58" t="s">
        <v>3014</v>
      </c>
      <c r="D879" s="58" t="s">
        <v>113</v>
      </c>
      <c r="E879" s="58" t="s">
        <v>681</v>
      </c>
      <c r="F879" s="58" t="s">
        <v>688</v>
      </c>
      <c r="G879" s="58" t="s">
        <v>689</v>
      </c>
      <c r="H879" s="58" t="s">
        <v>690</v>
      </c>
      <c r="I879" s="58" t="s">
        <v>683</v>
      </c>
      <c r="J879" s="58" t="s">
        <v>683</v>
      </c>
      <c r="K879" s="58" t="s">
        <v>691</v>
      </c>
      <c r="L879" s="58" t="s">
        <v>1004</v>
      </c>
      <c r="M879" s="58"/>
      <c r="N879" s="58"/>
      <c r="O879" s="58"/>
      <c r="P879" s="58"/>
      <c r="Q879" s="58"/>
      <c r="R879" s="58" t="s">
        <v>698</v>
      </c>
      <c r="S879" s="58" t="s">
        <v>730</v>
      </c>
      <c r="T879" s="58" t="s">
        <v>731</v>
      </c>
      <c r="U879" s="58" t="s">
        <v>700</v>
      </c>
      <c r="V879" s="58"/>
    </row>
    <row r="880" spans="1:22" x14ac:dyDescent="0.25">
      <c r="A880" s="43" t="s">
        <v>3015</v>
      </c>
      <c r="B880" s="43" t="str">
        <f>LEFT(GAAP02F[[#This Row],[Fund]],4)</f>
        <v>3089</v>
      </c>
      <c r="C880" s="58" t="s">
        <v>3016</v>
      </c>
      <c r="D880" s="58" t="s">
        <v>113</v>
      </c>
      <c r="E880" s="58" t="s">
        <v>681</v>
      </c>
      <c r="F880" s="58" t="s">
        <v>688</v>
      </c>
      <c r="G880" s="58" t="s">
        <v>689</v>
      </c>
      <c r="H880" s="58" t="s">
        <v>776</v>
      </c>
      <c r="I880" s="58" t="s">
        <v>683</v>
      </c>
      <c r="J880" s="58" t="s">
        <v>683</v>
      </c>
      <c r="K880" s="58" t="s">
        <v>691</v>
      </c>
      <c r="L880" s="58" t="s">
        <v>777</v>
      </c>
      <c r="M880" s="58"/>
      <c r="N880" s="58"/>
      <c r="O880" s="58"/>
      <c r="P880" s="58"/>
      <c r="Q880" s="58"/>
      <c r="R880" s="58" t="s">
        <v>693</v>
      </c>
      <c r="S880" s="58" t="s">
        <v>3017</v>
      </c>
      <c r="T880" s="58" t="s">
        <v>766</v>
      </c>
      <c r="U880" s="58" t="s">
        <v>679</v>
      </c>
      <c r="V880" s="58"/>
    </row>
    <row r="881" spans="1:22" x14ac:dyDescent="0.25">
      <c r="A881" s="43" t="s">
        <v>3018</v>
      </c>
      <c r="B881" s="43" t="str">
        <f>LEFT(GAAP02F[[#This Row],[Fund]],4)</f>
        <v>3090</v>
      </c>
      <c r="C881" s="58" t="s">
        <v>3019</v>
      </c>
      <c r="D881" s="58" t="s">
        <v>113</v>
      </c>
      <c r="E881" s="58" t="s">
        <v>681</v>
      </c>
      <c r="F881" s="58" t="s">
        <v>776</v>
      </c>
      <c r="G881" s="58" t="s">
        <v>689</v>
      </c>
      <c r="H881" s="58" t="s">
        <v>682</v>
      </c>
      <c r="I881" s="58" t="s">
        <v>683</v>
      </c>
      <c r="J881" s="58" t="s">
        <v>683</v>
      </c>
      <c r="K881" s="58" t="s">
        <v>2790</v>
      </c>
      <c r="L881" s="58" t="s">
        <v>2955</v>
      </c>
      <c r="M881" s="58"/>
      <c r="N881" s="58"/>
      <c r="O881" s="58"/>
      <c r="P881" s="58"/>
      <c r="Q881" s="58"/>
      <c r="R881" s="58" t="s">
        <v>698</v>
      </c>
      <c r="S881" s="58" t="s">
        <v>765</v>
      </c>
      <c r="T881" s="58" t="s">
        <v>731</v>
      </c>
      <c r="U881" s="58" t="s">
        <v>679</v>
      </c>
      <c r="V881" s="58"/>
    </row>
    <row r="882" spans="1:22" x14ac:dyDescent="0.25">
      <c r="A882" s="43" t="s">
        <v>3020</v>
      </c>
      <c r="B882" s="43" t="str">
        <f>LEFT(GAAP02F[[#This Row],[Fund]],4)</f>
        <v>3091</v>
      </c>
      <c r="C882" s="58" t="s">
        <v>3021</v>
      </c>
      <c r="D882" s="58" t="s">
        <v>113</v>
      </c>
      <c r="E882" s="58" t="s">
        <v>681</v>
      </c>
      <c r="F882" s="58" t="s">
        <v>688</v>
      </c>
      <c r="G882" s="58" t="s">
        <v>689</v>
      </c>
      <c r="H882" s="58" t="s">
        <v>776</v>
      </c>
      <c r="I882" s="58" t="s">
        <v>683</v>
      </c>
      <c r="J882" s="58" t="s">
        <v>683</v>
      </c>
      <c r="K882" s="58" t="s">
        <v>691</v>
      </c>
      <c r="L882" s="58" t="s">
        <v>777</v>
      </c>
      <c r="M882" s="58"/>
      <c r="N882" s="58"/>
      <c r="O882" s="58"/>
      <c r="P882" s="58"/>
      <c r="Q882" s="58"/>
      <c r="R882" s="58" t="s">
        <v>698</v>
      </c>
      <c r="S882" s="58" t="s">
        <v>779</v>
      </c>
      <c r="T882" s="58" t="s">
        <v>699</v>
      </c>
      <c r="U882" s="58" t="s">
        <v>700</v>
      </c>
      <c r="V882" s="58"/>
    </row>
    <row r="883" spans="1:22" x14ac:dyDescent="0.25">
      <c r="A883" s="43" t="s">
        <v>3022</v>
      </c>
      <c r="B883" s="43" t="str">
        <f>LEFT(GAAP02F[[#This Row],[Fund]],4)</f>
        <v>3092</v>
      </c>
      <c r="C883" s="58" t="s">
        <v>3023</v>
      </c>
      <c r="D883" s="58" t="s">
        <v>113</v>
      </c>
      <c r="E883" s="58" t="s">
        <v>681</v>
      </c>
      <c r="F883" s="58" t="s">
        <v>688</v>
      </c>
      <c r="G883" s="58" t="s">
        <v>689</v>
      </c>
      <c r="H883" s="58" t="s">
        <v>1384</v>
      </c>
      <c r="I883" s="58" t="s">
        <v>683</v>
      </c>
      <c r="J883" s="58" t="s">
        <v>683</v>
      </c>
      <c r="K883" s="58" t="s">
        <v>691</v>
      </c>
      <c r="L883" s="58" t="s">
        <v>1559</v>
      </c>
      <c r="M883" s="58"/>
      <c r="N883" s="58"/>
      <c r="O883" s="58"/>
      <c r="P883" s="58"/>
      <c r="Q883" s="58"/>
      <c r="R883" s="58" t="s">
        <v>698</v>
      </c>
      <c r="S883" s="58" t="s">
        <v>779</v>
      </c>
      <c r="T883" s="58" t="s">
        <v>731</v>
      </c>
      <c r="U883" s="58" t="s">
        <v>700</v>
      </c>
      <c r="V883" s="58"/>
    </row>
    <row r="884" spans="1:22" x14ac:dyDescent="0.25">
      <c r="A884" s="43" t="s">
        <v>3024</v>
      </c>
      <c r="B884" s="43" t="str">
        <f>LEFT(GAAP02F[[#This Row],[Fund]],4)</f>
        <v>3093</v>
      </c>
      <c r="C884" s="58" t="s">
        <v>3025</v>
      </c>
      <c r="D884" s="58" t="s">
        <v>113</v>
      </c>
      <c r="E884" s="58" t="s">
        <v>681</v>
      </c>
      <c r="F884" s="58" t="s">
        <v>688</v>
      </c>
      <c r="G884" s="58" t="s">
        <v>681</v>
      </c>
      <c r="H884" s="58" t="s">
        <v>831</v>
      </c>
      <c r="I884" s="58" t="s">
        <v>683</v>
      </c>
      <c r="J884" s="58" t="s">
        <v>683</v>
      </c>
      <c r="K884" s="58" t="s">
        <v>2863</v>
      </c>
      <c r="L884" s="58" t="s">
        <v>832</v>
      </c>
      <c r="M884" s="58" t="s">
        <v>683</v>
      </c>
      <c r="N884" s="58" t="s">
        <v>683</v>
      </c>
      <c r="O884" s="58" t="s">
        <v>678</v>
      </c>
      <c r="P884" s="58"/>
      <c r="Q884" s="58"/>
      <c r="R884" s="58" t="s">
        <v>698</v>
      </c>
      <c r="S884" s="58" t="s">
        <v>765</v>
      </c>
      <c r="T884" s="58" t="s">
        <v>838</v>
      </c>
      <c r="U884" s="58" t="s">
        <v>679</v>
      </c>
      <c r="V884" s="58"/>
    </row>
    <row r="885" spans="1:22" x14ac:dyDescent="0.25">
      <c r="A885" s="43" t="s">
        <v>3026</v>
      </c>
      <c r="B885" s="43" t="str">
        <f>LEFT(GAAP02F[[#This Row],[Fund]],4)</f>
        <v>3094</v>
      </c>
      <c r="C885" s="58" t="s">
        <v>3027</v>
      </c>
      <c r="D885" s="58" t="s">
        <v>113</v>
      </c>
      <c r="E885" s="58" t="s">
        <v>681</v>
      </c>
      <c r="F885" s="58" t="s">
        <v>688</v>
      </c>
      <c r="G885" s="58" t="s">
        <v>689</v>
      </c>
      <c r="H885" s="58" t="s">
        <v>690</v>
      </c>
      <c r="I885" s="58" t="s">
        <v>683</v>
      </c>
      <c r="J885" s="58" t="s">
        <v>683</v>
      </c>
      <c r="K885" s="58" t="s">
        <v>691</v>
      </c>
      <c r="L885" s="58" t="s">
        <v>743</v>
      </c>
      <c r="M885" s="58"/>
      <c r="N885" s="58"/>
      <c r="O885" s="58"/>
      <c r="P885" s="58"/>
      <c r="Q885" s="58"/>
      <c r="R885" s="58" t="s">
        <v>698</v>
      </c>
      <c r="S885" s="58" t="s">
        <v>765</v>
      </c>
      <c r="T885" s="58" t="s">
        <v>706</v>
      </c>
      <c r="U885" s="58" t="s">
        <v>679</v>
      </c>
      <c r="V885" s="58"/>
    </row>
    <row r="886" spans="1:22" x14ac:dyDescent="0.25">
      <c r="A886" s="43" t="s">
        <v>3028</v>
      </c>
      <c r="B886" s="43" t="str">
        <f>LEFT(GAAP02F[[#This Row],[Fund]],4)</f>
        <v>3095</v>
      </c>
      <c r="C886" s="58" t="s">
        <v>3029</v>
      </c>
      <c r="D886" s="58" t="s">
        <v>113</v>
      </c>
      <c r="E886" s="58" t="s">
        <v>681</v>
      </c>
      <c r="F886" s="58" t="s">
        <v>688</v>
      </c>
      <c r="G886" s="58" t="s">
        <v>689</v>
      </c>
      <c r="H886" s="58" t="s">
        <v>690</v>
      </c>
      <c r="I886" s="58" t="s">
        <v>683</v>
      </c>
      <c r="J886" s="58" t="s">
        <v>683</v>
      </c>
      <c r="K886" s="58" t="s">
        <v>691</v>
      </c>
      <c r="L886" s="58" t="s">
        <v>3030</v>
      </c>
      <c r="M886" s="58"/>
      <c r="N886" s="58"/>
      <c r="O886" s="58"/>
      <c r="P886" s="58"/>
      <c r="Q886" s="58"/>
      <c r="R886" s="58" t="s">
        <v>693</v>
      </c>
      <c r="S886" s="58" t="s">
        <v>694</v>
      </c>
      <c r="T886" s="58" t="s">
        <v>766</v>
      </c>
      <c r="U886" s="58" t="s">
        <v>679</v>
      </c>
      <c r="V886" s="58"/>
    </row>
    <row r="887" spans="1:22" x14ac:dyDescent="0.25">
      <c r="A887" s="43" t="s">
        <v>3031</v>
      </c>
      <c r="B887" s="43" t="str">
        <f>LEFT(GAAP02F[[#This Row],[Fund]],4)</f>
        <v>3096</v>
      </c>
      <c r="C887" s="58" t="s">
        <v>3032</v>
      </c>
      <c r="D887" s="58" t="s">
        <v>113</v>
      </c>
      <c r="E887" s="58" t="s">
        <v>681</v>
      </c>
      <c r="F887" s="58" t="s">
        <v>688</v>
      </c>
      <c r="G887" s="58" t="s">
        <v>681</v>
      </c>
      <c r="H887" s="58" t="s">
        <v>797</v>
      </c>
      <c r="I887" s="58" t="s">
        <v>683</v>
      </c>
      <c r="J887" s="58" t="s">
        <v>683</v>
      </c>
      <c r="K887" s="58" t="s">
        <v>691</v>
      </c>
      <c r="L887" s="58" t="s">
        <v>1113</v>
      </c>
      <c r="M887" s="58"/>
      <c r="N887" s="58"/>
      <c r="O887" s="58"/>
      <c r="P887" s="58"/>
      <c r="Q887" s="58"/>
      <c r="R887" s="58" t="s">
        <v>698</v>
      </c>
      <c r="S887" s="58" t="s">
        <v>1115</v>
      </c>
      <c r="T887" s="58" t="s">
        <v>706</v>
      </c>
      <c r="U887" s="58" t="s">
        <v>679</v>
      </c>
      <c r="V887" s="58"/>
    </row>
    <row r="888" spans="1:22" x14ac:dyDescent="0.25">
      <c r="A888" s="43" t="s">
        <v>3033</v>
      </c>
      <c r="B888" s="43" t="str">
        <f>LEFT(GAAP02F[[#This Row],[Fund]],4)</f>
        <v>3097</v>
      </c>
      <c r="C888" s="58" t="s">
        <v>3034</v>
      </c>
      <c r="D888" s="58" t="s">
        <v>113</v>
      </c>
      <c r="E888" s="58" t="s">
        <v>681</v>
      </c>
      <c r="F888" s="58" t="s">
        <v>688</v>
      </c>
      <c r="G888" s="58" t="s">
        <v>681</v>
      </c>
      <c r="H888" s="58" t="s">
        <v>797</v>
      </c>
      <c r="I888" s="58" t="s">
        <v>683</v>
      </c>
      <c r="J888" s="58" t="s">
        <v>683</v>
      </c>
      <c r="K888" s="58" t="s">
        <v>691</v>
      </c>
      <c r="L888" s="58" t="s">
        <v>1113</v>
      </c>
      <c r="M888" s="58"/>
      <c r="N888" s="58"/>
      <c r="O888" s="58"/>
      <c r="P888" s="58"/>
      <c r="Q888" s="58"/>
      <c r="R888" s="58" t="s">
        <v>698</v>
      </c>
      <c r="S888" s="58" t="s">
        <v>1115</v>
      </c>
      <c r="T888" s="58" t="s">
        <v>706</v>
      </c>
      <c r="U888" s="58" t="s">
        <v>679</v>
      </c>
      <c r="V888" s="58"/>
    </row>
    <row r="889" spans="1:22" x14ac:dyDescent="0.25">
      <c r="A889" s="43" t="s">
        <v>3035</v>
      </c>
      <c r="B889" s="43" t="str">
        <f>LEFT(GAAP02F[[#This Row],[Fund]],4)</f>
        <v>3098</v>
      </c>
      <c r="C889" s="58" t="s">
        <v>3036</v>
      </c>
      <c r="D889" s="58" t="s">
        <v>113</v>
      </c>
      <c r="E889" s="58" t="s">
        <v>681</v>
      </c>
      <c r="F889" s="58" t="s">
        <v>688</v>
      </c>
      <c r="G889" s="58" t="s">
        <v>689</v>
      </c>
      <c r="H889" s="58" t="s">
        <v>776</v>
      </c>
      <c r="I889" s="58" t="s">
        <v>683</v>
      </c>
      <c r="J889" s="58" t="s">
        <v>683</v>
      </c>
      <c r="K889" s="58" t="s">
        <v>691</v>
      </c>
      <c r="L889" s="58" t="s">
        <v>777</v>
      </c>
      <c r="M889" s="58" t="s">
        <v>683</v>
      </c>
      <c r="N889" s="58" t="s">
        <v>683</v>
      </c>
      <c r="O889" s="58" t="s">
        <v>678</v>
      </c>
      <c r="P889" s="58" t="s">
        <v>679</v>
      </c>
      <c r="Q889" s="58" t="s">
        <v>750</v>
      </c>
      <c r="R889" s="58" t="s">
        <v>698</v>
      </c>
      <c r="S889" s="58" t="s">
        <v>779</v>
      </c>
      <c r="T889" s="58" t="s">
        <v>706</v>
      </c>
      <c r="U889" s="58" t="s">
        <v>700</v>
      </c>
      <c r="V889" s="58"/>
    </row>
    <row r="890" spans="1:22" x14ac:dyDescent="0.25">
      <c r="A890" s="43" t="s">
        <v>3037</v>
      </c>
      <c r="B890" s="43" t="str">
        <f>LEFT(GAAP02F[[#This Row],[Fund]],4)</f>
        <v>3099</v>
      </c>
      <c r="C890" s="58" t="s">
        <v>3038</v>
      </c>
      <c r="D890" s="58" t="s">
        <v>113</v>
      </c>
      <c r="E890" s="58" t="s">
        <v>681</v>
      </c>
      <c r="F890" s="58" t="s">
        <v>688</v>
      </c>
      <c r="G890" s="58" t="s">
        <v>689</v>
      </c>
      <c r="H890" s="58" t="s">
        <v>776</v>
      </c>
      <c r="I890" s="58" t="s">
        <v>683</v>
      </c>
      <c r="J890" s="58" t="s">
        <v>683</v>
      </c>
      <c r="K890" s="58" t="s">
        <v>691</v>
      </c>
      <c r="L890" s="58" t="s">
        <v>777</v>
      </c>
      <c r="M890" s="58" t="s">
        <v>683</v>
      </c>
      <c r="N890" s="58" t="s">
        <v>683</v>
      </c>
      <c r="O890" s="58" t="s">
        <v>678</v>
      </c>
      <c r="P890" s="58" t="s">
        <v>679</v>
      </c>
      <c r="Q890" s="58" t="s">
        <v>750</v>
      </c>
      <c r="R890" s="58" t="s">
        <v>698</v>
      </c>
      <c r="S890" s="58" t="s">
        <v>779</v>
      </c>
      <c r="T890" s="58" t="s">
        <v>706</v>
      </c>
      <c r="U890" s="58" t="s">
        <v>700</v>
      </c>
      <c r="V890" s="58"/>
    </row>
    <row r="891" spans="1:22" x14ac:dyDescent="0.25">
      <c r="A891" s="43" t="s">
        <v>3039</v>
      </c>
      <c r="B891" s="43" t="str">
        <f>LEFT(GAAP02F[[#This Row],[Fund]],4)</f>
        <v>3100</v>
      </c>
      <c r="C891" s="58" t="s">
        <v>3040</v>
      </c>
      <c r="D891" s="58" t="s">
        <v>113</v>
      </c>
      <c r="E891" s="58" t="s">
        <v>689</v>
      </c>
      <c r="F891" s="58" t="s">
        <v>850</v>
      </c>
      <c r="G891" s="58" t="s">
        <v>689</v>
      </c>
      <c r="H891" s="58" t="s">
        <v>703</v>
      </c>
      <c r="I891" s="58" t="s">
        <v>683</v>
      </c>
      <c r="J891" s="58" t="s">
        <v>683</v>
      </c>
      <c r="K891" s="58" t="s">
        <v>851</v>
      </c>
      <c r="L891" s="58" t="s">
        <v>3041</v>
      </c>
      <c r="M891" s="58" t="s">
        <v>791</v>
      </c>
      <c r="N891" s="58" t="s">
        <v>792</v>
      </c>
      <c r="O891" s="58" t="s">
        <v>678</v>
      </c>
      <c r="P891" s="58" t="s">
        <v>145</v>
      </c>
      <c r="Q891" s="58" t="s">
        <v>750</v>
      </c>
      <c r="R891" s="58" t="s">
        <v>698</v>
      </c>
      <c r="S891" s="58" t="s">
        <v>711</v>
      </c>
      <c r="T891" s="58" t="s">
        <v>712</v>
      </c>
      <c r="U891" s="58" t="s">
        <v>679</v>
      </c>
      <c r="V891" s="58"/>
    </row>
    <row r="892" spans="1:22" x14ac:dyDescent="0.25">
      <c r="A892" s="43" t="s">
        <v>3042</v>
      </c>
      <c r="B892" s="43" t="str">
        <f>LEFT(GAAP02F[[#This Row],[Fund]],4)</f>
        <v>3101</v>
      </c>
      <c r="C892" s="58" t="s">
        <v>3043</v>
      </c>
      <c r="D892" s="58" t="s">
        <v>113</v>
      </c>
      <c r="E892" s="58" t="s">
        <v>681</v>
      </c>
      <c r="F892" s="58" t="s">
        <v>688</v>
      </c>
      <c r="G892" s="58" t="s">
        <v>689</v>
      </c>
      <c r="H892" s="58" t="s">
        <v>690</v>
      </c>
      <c r="I892" s="58" t="s">
        <v>683</v>
      </c>
      <c r="J892" s="58" t="s">
        <v>683</v>
      </c>
      <c r="K892" s="58" t="s">
        <v>691</v>
      </c>
      <c r="L892" s="58" t="s">
        <v>3044</v>
      </c>
      <c r="M892" s="58"/>
      <c r="N892" s="58"/>
      <c r="O892" s="58"/>
      <c r="P892" s="58"/>
      <c r="Q892" s="58"/>
      <c r="R892" s="58" t="s">
        <v>693</v>
      </c>
      <c r="S892" s="58" t="s">
        <v>694</v>
      </c>
      <c r="T892" s="58" t="s">
        <v>766</v>
      </c>
      <c r="U892" s="58" t="s">
        <v>679</v>
      </c>
      <c r="V892" s="58"/>
    </row>
    <row r="893" spans="1:22" x14ac:dyDescent="0.25">
      <c r="A893" s="43" t="s">
        <v>3045</v>
      </c>
      <c r="B893" s="43" t="str">
        <f>LEFT(GAAP02F[[#This Row],[Fund]],4)</f>
        <v>3102</v>
      </c>
      <c r="C893" s="58" t="s">
        <v>3046</v>
      </c>
      <c r="D893" s="58" t="s">
        <v>113</v>
      </c>
      <c r="E893" s="58" t="s">
        <v>681</v>
      </c>
      <c r="F893" s="58" t="s">
        <v>688</v>
      </c>
      <c r="G893" s="58" t="s">
        <v>681</v>
      </c>
      <c r="H893" s="58" t="s">
        <v>709</v>
      </c>
      <c r="I893" s="58" t="s">
        <v>683</v>
      </c>
      <c r="J893" s="58" t="s">
        <v>683</v>
      </c>
      <c r="K893" s="58" t="s">
        <v>691</v>
      </c>
      <c r="L893" s="58" t="s">
        <v>725</v>
      </c>
      <c r="M893" s="58"/>
      <c r="N893" s="58"/>
      <c r="O893" s="58"/>
      <c r="P893" s="58"/>
      <c r="Q893" s="58"/>
      <c r="R893" s="58" t="s">
        <v>698</v>
      </c>
      <c r="S893" s="58" t="s">
        <v>726</v>
      </c>
      <c r="T893" s="58" t="s">
        <v>712</v>
      </c>
      <c r="U893" s="58" t="s">
        <v>700</v>
      </c>
      <c r="V893" s="58"/>
    </row>
    <row r="894" spans="1:22" x14ac:dyDescent="0.25">
      <c r="A894" s="43" t="s">
        <v>3047</v>
      </c>
      <c r="B894" s="43" t="str">
        <f>LEFT(GAAP02F[[#This Row],[Fund]],4)</f>
        <v>3103</v>
      </c>
      <c r="C894" s="58" t="s">
        <v>3048</v>
      </c>
      <c r="D894" s="58" t="s">
        <v>113</v>
      </c>
      <c r="E894" s="58" t="s">
        <v>681</v>
      </c>
      <c r="F894" s="58" t="s">
        <v>688</v>
      </c>
      <c r="G894" s="58" t="s">
        <v>681</v>
      </c>
      <c r="H894" s="58" t="s">
        <v>709</v>
      </c>
      <c r="I894" s="58" t="s">
        <v>683</v>
      </c>
      <c r="J894" s="58" t="s">
        <v>683</v>
      </c>
      <c r="K894" s="58" t="s">
        <v>691</v>
      </c>
      <c r="L894" s="58" t="s">
        <v>725</v>
      </c>
      <c r="M894" s="58"/>
      <c r="N894" s="58"/>
      <c r="O894" s="58"/>
      <c r="P894" s="58"/>
      <c r="Q894" s="58"/>
      <c r="R894" s="58" t="s">
        <v>693</v>
      </c>
      <c r="S894" s="58" t="s">
        <v>726</v>
      </c>
      <c r="T894" s="58" t="s">
        <v>739</v>
      </c>
      <c r="U894" s="58" t="s">
        <v>679</v>
      </c>
      <c r="V894" s="58"/>
    </row>
    <row r="895" spans="1:22" x14ac:dyDescent="0.25">
      <c r="A895" s="43" t="s">
        <v>3049</v>
      </c>
      <c r="B895" s="43" t="str">
        <f>LEFT(GAAP02F[[#This Row],[Fund]],4)</f>
        <v>3104</v>
      </c>
      <c r="C895" s="58" t="s">
        <v>3050</v>
      </c>
      <c r="D895" s="58" t="s">
        <v>747</v>
      </c>
      <c r="E895" s="58" t="s">
        <v>681</v>
      </c>
      <c r="F895" s="58" t="s">
        <v>688</v>
      </c>
      <c r="G895" s="58" t="s">
        <v>681</v>
      </c>
      <c r="H895" s="58" t="s">
        <v>709</v>
      </c>
      <c r="I895" s="58" t="s">
        <v>683</v>
      </c>
      <c r="J895" s="58" t="s">
        <v>683</v>
      </c>
      <c r="K895" s="58" t="s">
        <v>691</v>
      </c>
      <c r="L895" s="58" t="s">
        <v>725</v>
      </c>
      <c r="M895" s="58" t="s">
        <v>749</v>
      </c>
      <c r="N895" s="58" t="s">
        <v>683</v>
      </c>
      <c r="O895" s="58" t="s">
        <v>678</v>
      </c>
      <c r="P895" s="58" t="s">
        <v>679</v>
      </c>
      <c r="Q895" s="58" t="s">
        <v>750</v>
      </c>
      <c r="R895" s="58" t="s">
        <v>693</v>
      </c>
      <c r="S895" s="58" t="s">
        <v>726</v>
      </c>
      <c r="T895" s="58" t="s">
        <v>739</v>
      </c>
      <c r="U895" s="58" t="s">
        <v>679</v>
      </c>
      <c r="V895" s="58"/>
    </row>
    <row r="896" spans="1:22" x14ac:dyDescent="0.25">
      <c r="A896" s="43" t="s">
        <v>3051</v>
      </c>
      <c r="B896" s="43" t="str">
        <f>LEFT(GAAP02F[[#This Row],[Fund]],4)</f>
        <v>3107</v>
      </c>
      <c r="C896" s="58" t="s">
        <v>3052</v>
      </c>
      <c r="D896" s="58" t="s">
        <v>113</v>
      </c>
      <c r="E896" s="58" t="s">
        <v>681</v>
      </c>
      <c r="F896" s="58" t="s">
        <v>776</v>
      </c>
      <c r="G896" s="58" t="s">
        <v>689</v>
      </c>
      <c r="H896" s="58" t="s">
        <v>688</v>
      </c>
      <c r="I896" s="58" t="s">
        <v>683</v>
      </c>
      <c r="J896" s="58" t="s">
        <v>683</v>
      </c>
      <c r="K896" s="58" t="s">
        <v>2790</v>
      </c>
      <c r="L896" s="58" t="s">
        <v>3052</v>
      </c>
      <c r="M896" s="58"/>
      <c r="N896" s="58"/>
      <c r="O896" s="58"/>
      <c r="P896" s="58"/>
      <c r="Q896" s="58"/>
      <c r="R896" s="58" t="s">
        <v>698</v>
      </c>
      <c r="S896" s="58" t="s">
        <v>765</v>
      </c>
      <c r="T896" s="58" t="s">
        <v>838</v>
      </c>
      <c r="U896" s="58" t="s">
        <v>679</v>
      </c>
      <c r="V896" s="58"/>
    </row>
    <row r="897" spans="1:22" x14ac:dyDescent="0.25">
      <c r="A897" s="43" t="s">
        <v>3053</v>
      </c>
      <c r="B897" s="43" t="str">
        <f>LEFT(GAAP02F[[#This Row],[Fund]],4)</f>
        <v>3108</v>
      </c>
      <c r="C897" s="58" t="s">
        <v>3054</v>
      </c>
      <c r="D897" s="58" t="s">
        <v>113</v>
      </c>
      <c r="E897" s="58" t="s">
        <v>681</v>
      </c>
      <c r="F897" s="58" t="s">
        <v>688</v>
      </c>
      <c r="G897" s="58" t="s">
        <v>689</v>
      </c>
      <c r="H897" s="58" t="s">
        <v>776</v>
      </c>
      <c r="I897" s="58" t="s">
        <v>683</v>
      </c>
      <c r="J897" s="58" t="s">
        <v>683</v>
      </c>
      <c r="K897" s="58" t="s">
        <v>691</v>
      </c>
      <c r="L897" s="58" t="s">
        <v>777</v>
      </c>
      <c r="M897" s="58" t="s">
        <v>683</v>
      </c>
      <c r="N897" s="58" t="s">
        <v>683</v>
      </c>
      <c r="O897" s="58" t="s">
        <v>678</v>
      </c>
      <c r="P897" s="58" t="s">
        <v>679</v>
      </c>
      <c r="Q897" s="58" t="s">
        <v>750</v>
      </c>
      <c r="R897" s="58" t="s">
        <v>693</v>
      </c>
      <c r="S897" s="58" t="s">
        <v>837</v>
      </c>
      <c r="T897" s="58" t="s">
        <v>695</v>
      </c>
      <c r="U897" s="58" t="s">
        <v>679</v>
      </c>
      <c r="V897" s="58"/>
    </row>
    <row r="898" spans="1:22" x14ac:dyDescent="0.25">
      <c r="A898" s="43" t="s">
        <v>3055</v>
      </c>
      <c r="B898" s="43" t="str">
        <f>LEFT(GAAP02F[[#This Row],[Fund]],4)</f>
        <v>3109</v>
      </c>
      <c r="C898" s="58" t="s">
        <v>3056</v>
      </c>
      <c r="D898" s="58" t="s">
        <v>113</v>
      </c>
      <c r="E898" s="58" t="s">
        <v>681</v>
      </c>
      <c r="F898" s="58" t="s">
        <v>688</v>
      </c>
      <c r="G898" s="58" t="s">
        <v>681</v>
      </c>
      <c r="H898" s="58" t="s">
        <v>709</v>
      </c>
      <c r="I898" s="58" t="s">
        <v>683</v>
      </c>
      <c r="J898" s="58" t="s">
        <v>683</v>
      </c>
      <c r="K898" s="58" t="s">
        <v>691</v>
      </c>
      <c r="L898" s="58" t="s">
        <v>725</v>
      </c>
      <c r="M898" s="58" t="s">
        <v>683</v>
      </c>
      <c r="N898" s="58" t="s">
        <v>683</v>
      </c>
      <c r="O898" s="58" t="s">
        <v>678</v>
      </c>
      <c r="P898" s="58" t="s">
        <v>679</v>
      </c>
      <c r="Q898" s="58" t="s">
        <v>750</v>
      </c>
      <c r="R898" s="58" t="s">
        <v>698</v>
      </c>
      <c r="S898" s="58" t="s">
        <v>726</v>
      </c>
      <c r="T898" s="58" t="s">
        <v>712</v>
      </c>
      <c r="U898" s="58" t="s">
        <v>700</v>
      </c>
      <c r="V898" s="58"/>
    </row>
    <row r="899" spans="1:22" x14ac:dyDescent="0.25">
      <c r="A899" s="43" t="s">
        <v>3057</v>
      </c>
      <c r="B899" s="43" t="str">
        <f>LEFT(GAAP02F[[#This Row],[Fund]],4)</f>
        <v>3110</v>
      </c>
      <c r="C899" s="58" t="s">
        <v>3058</v>
      </c>
      <c r="D899" s="58" t="s">
        <v>113</v>
      </c>
      <c r="E899" s="58" t="s">
        <v>681</v>
      </c>
      <c r="F899" s="58" t="s">
        <v>688</v>
      </c>
      <c r="G899" s="58" t="s">
        <v>689</v>
      </c>
      <c r="H899" s="58" t="s">
        <v>690</v>
      </c>
      <c r="I899" s="58" t="s">
        <v>683</v>
      </c>
      <c r="J899" s="58" t="s">
        <v>683</v>
      </c>
      <c r="K899" s="58" t="s">
        <v>691</v>
      </c>
      <c r="L899" s="58" t="s">
        <v>3059</v>
      </c>
      <c r="M899" s="58" t="s">
        <v>683</v>
      </c>
      <c r="N899" s="58" t="s">
        <v>683</v>
      </c>
      <c r="O899" s="58" t="s">
        <v>678</v>
      </c>
      <c r="P899" s="58" t="s">
        <v>679</v>
      </c>
      <c r="Q899" s="58" t="s">
        <v>750</v>
      </c>
      <c r="R899" s="58" t="s">
        <v>693</v>
      </c>
      <c r="S899" s="58" t="s">
        <v>694</v>
      </c>
      <c r="T899" s="58" t="s">
        <v>773</v>
      </c>
      <c r="U899" s="58" t="s">
        <v>679</v>
      </c>
      <c r="V899" s="58"/>
    </row>
    <row r="900" spans="1:22" x14ac:dyDescent="0.25">
      <c r="A900" s="43" t="s">
        <v>3060</v>
      </c>
      <c r="B900" s="43" t="str">
        <f>LEFT(GAAP02F[[#This Row],[Fund]],4)</f>
        <v>3111</v>
      </c>
      <c r="C900" s="58" t="s">
        <v>3061</v>
      </c>
      <c r="D900" s="58" t="s">
        <v>113</v>
      </c>
      <c r="E900" s="58" t="s">
        <v>681</v>
      </c>
      <c r="F900" s="58" t="s">
        <v>688</v>
      </c>
      <c r="G900" s="58" t="s">
        <v>689</v>
      </c>
      <c r="H900" s="58" t="s">
        <v>776</v>
      </c>
      <c r="I900" s="58" t="s">
        <v>683</v>
      </c>
      <c r="J900" s="58" t="s">
        <v>683</v>
      </c>
      <c r="K900" s="58" t="s">
        <v>691</v>
      </c>
      <c r="L900" s="58" t="s">
        <v>777</v>
      </c>
      <c r="M900" s="58"/>
      <c r="N900" s="58"/>
      <c r="O900" s="58"/>
      <c r="P900" s="58"/>
      <c r="Q900" s="58"/>
      <c r="R900" s="58" t="s">
        <v>698</v>
      </c>
      <c r="S900" s="58" t="s">
        <v>779</v>
      </c>
      <c r="T900" s="58" t="s">
        <v>706</v>
      </c>
      <c r="U900" s="58" t="s">
        <v>700</v>
      </c>
      <c r="V900" s="58"/>
    </row>
    <row r="901" spans="1:22" x14ac:dyDescent="0.25">
      <c r="A901" s="43" t="s">
        <v>3062</v>
      </c>
      <c r="B901" s="43" t="str">
        <f>LEFT(GAAP02F[[#This Row],[Fund]],4)</f>
        <v>3112</v>
      </c>
      <c r="C901" s="58" t="s">
        <v>3063</v>
      </c>
      <c r="D901" s="58" t="s">
        <v>113</v>
      </c>
      <c r="E901" s="58" t="s">
        <v>681</v>
      </c>
      <c r="F901" s="58" t="s">
        <v>688</v>
      </c>
      <c r="G901" s="58" t="s">
        <v>689</v>
      </c>
      <c r="H901" s="58" t="s">
        <v>690</v>
      </c>
      <c r="I901" s="58" t="s">
        <v>683</v>
      </c>
      <c r="J901" s="58" t="s">
        <v>683</v>
      </c>
      <c r="K901" s="58" t="s">
        <v>691</v>
      </c>
      <c r="L901" s="58" t="s">
        <v>3064</v>
      </c>
      <c r="M901" s="58" t="s">
        <v>683</v>
      </c>
      <c r="N901" s="58" t="s">
        <v>683</v>
      </c>
      <c r="O901" s="58" t="s">
        <v>678</v>
      </c>
      <c r="P901" s="58" t="s">
        <v>679</v>
      </c>
      <c r="Q901" s="58" t="s">
        <v>750</v>
      </c>
      <c r="R901" s="58" t="s">
        <v>693</v>
      </c>
      <c r="S901" s="58" t="s">
        <v>694</v>
      </c>
      <c r="T901" s="58" t="s">
        <v>766</v>
      </c>
      <c r="U901" s="58" t="s">
        <v>679</v>
      </c>
      <c r="V901" s="58"/>
    </row>
    <row r="902" spans="1:22" x14ac:dyDescent="0.25">
      <c r="A902" s="43" t="s">
        <v>3065</v>
      </c>
      <c r="B902" s="43" t="str">
        <f>LEFT(GAAP02F[[#This Row],[Fund]],4)</f>
        <v>3113</v>
      </c>
      <c r="C902" s="58" t="s">
        <v>3066</v>
      </c>
      <c r="D902" s="58" t="s">
        <v>113</v>
      </c>
      <c r="E902" s="58" t="s">
        <v>681</v>
      </c>
      <c r="F902" s="58" t="s">
        <v>688</v>
      </c>
      <c r="G902" s="58" t="s">
        <v>689</v>
      </c>
      <c r="H902" s="58" t="s">
        <v>776</v>
      </c>
      <c r="I902" s="58" t="s">
        <v>683</v>
      </c>
      <c r="J902" s="58" t="s">
        <v>683</v>
      </c>
      <c r="K902" s="58" t="s">
        <v>691</v>
      </c>
      <c r="L902" s="58" t="s">
        <v>777</v>
      </c>
      <c r="M902" s="58"/>
      <c r="N902" s="58"/>
      <c r="O902" s="58"/>
      <c r="P902" s="58"/>
      <c r="Q902" s="58"/>
      <c r="R902" s="58" t="s">
        <v>693</v>
      </c>
      <c r="S902" s="58" t="s">
        <v>765</v>
      </c>
      <c r="T902" s="58" t="s">
        <v>773</v>
      </c>
      <c r="U902" s="58" t="s">
        <v>679</v>
      </c>
      <c r="V902" s="58"/>
    </row>
    <row r="903" spans="1:22" x14ac:dyDescent="0.25">
      <c r="A903" s="43" t="s">
        <v>3067</v>
      </c>
      <c r="B903" s="43" t="str">
        <f>LEFT(GAAP02F[[#This Row],[Fund]],4)</f>
        <v>3114</v>
      </c>
      <c r="C903" s="58" t="s">
        <v>3068</v>
      </c>
      <c r="D903" s="58" t="s">
        <v>113</v>
      </c>
      <c r="E903" s="58" t="s">
        <v>681</v>
      </c>
      <c r="F903" s="58" t="s">
        <v>688</v>
      </c>
      <c r="G903" s="58" t="s">
        <v>681</v>
      </c>
      <c r="H903" s="58" t="s">
        <v>797</v>
      </c>
      <c r="I903" s="58" t="s">
        <v>683</v>
      </c>
      <c r="J903" s="58" t="s">
        <v>683</v>
      </c>
      <c r="K903" s="58" t="s">
        <v>691</v>
      </c>
      <c r="L903" s="58" t="s">
        <v>1113</v>
      </c>
      <c r="M903" s="58"/>
      <c r="N903" s="58"/>
      <c r="O903" s="58"/>
      <c r="P903" s="58"/>
      <c r="Q903" s="58"/>
      <c r="R903" s="58" t="s">
        <v>698</v>
      </c>
      <c r="S903" s="58" t="s">
        <v>1115</v>
      </c>
      <c r="T903" s="58" t="s">
        <v>706</v>
      </c>
      <c r="U903" s="58" t="s">
        <v>700</v>
      </c>
      <c r="V903" s="58"/>
    </row>
    <row r="904" spans="1:22" x14ac:dyDescent="0.25">
      <c r="A904" s="43" t="s">
        <v>3069</v>
      </c>
      <c r="B904" s="43" t="str">
        <f>LEFT(GAAP02F[[#This Row],[Fund]],4)</f>
        <v>3115</v>
      </c>
      <c r="C904" s="58" t="s">
        <v>3070</v>
      </c>
      <c r="D904" s="58" t="s">
        <v>113</v>
      </c>
      <c r="E904" s="58" t="s">
        <v>681</v>
      </c>
      <c r="F904" s="58" t="s">
        <v>688</v>
      </c>
      <c r="G904" s="58" t="s">
        <v>689</v>
      </c>
      <c r="H904" s="58" t="s">
        <v>965</v>
      </c>
      <c r="I904" s="58" t="s">
        <v>683</v>
      </c>
      <c r="J904" s="58" t="s">
        <v>683</v>
      </c>
      <c r="K904" s="58" t="s">
        <v>691</v>
      </c>
      <c r="L904" s="58" t="s">
        <v>966</v>
      </c>
      <c r="M904" s="58"/>
      <c r="N904" s="58"/>
      <c r="O904" s="58"/>
      <c r="P904" s="58"/>
      <c r="Q904" s="58"/>
      <c r="R904" s="58" t="s">
        <v>698</v>
      </c>
      <c r="S904" s="58" t="s">
        <v>765</v>
      </c>
      <c r="T904" s="58" t="s">
        <v>2290</v>
      </c>
      <c r="U904" s="58" t="s">
        <v>679</v>
      </c>
      <c r="V904" s="58"/>
    </row>
    <row r="905" spans="1:22" x14ac:dyDescent="0.25">
      <c r="A905" s="43" t="s">
        <v>3071</v>
      </c>
      <c r="B905" s="43" t="str">
        <f>LEFT(GAAP02F[[#This Row],[Fund]],4)</f>
        <v>3116</v>
      </c>
      <c r="C905" s="58" t="s">
        <v>3072</v>
      </c>
      <c r="D905" s="58" t="s">
        <v>113</v>
      </c>
      <c r="E905" s="58" t="s">
        <v>681</v>
      </c>
      <c r="F905" s="58" t="s">
        <v>688</v>
      </c>
      <c r="G905" s="58" t="s">
        <v>681</v>
      </c>
      <c r="H905" s="58" t="s">
        <v>831</v>
      </c>
      <c r="I905" s="58" t="s">
        <v>683</v>
      </c>
      <c r="J905" s="58" t="s">
        <v>683</v>
      </c>
      <c r="K905" s="58" t="s">
        <v>2863</v>
      </c>
      <c r="L905" s="58" t="s">
        <v>832</v>
      </c>
      <c r="M905" s="58"/>
      <c r="N905" s="58"/>
      <c r="O905" s="58"/>
      <c r="P905" s="58"/>
      <c r="Q905" s="58"/>
      <c r="R905" s="58" t="s">
        <v>693</v>
      </c>
      <c r="S905" s="58" t="s">
        <v>837</v>
      </c>
      <c r="T905" s="58" t="s">
        <v>833</v>
      </c>
      <c r="U905" s="58" t="s">
        <v>679</v>
      </c>
      <c r="V905" s="58"/>
    </row>
    <row r="906" spans="1:22" x14ac:dyDescent="0.25">
      <c r="A906" s="43" t="s">
        <v>3073</v>
      </c>
      <c r="B906" s="43" t="str">
        <f>LEFT(GAAP02F[[#This Row],[Fund]],4)</f>
        <v>3117</v>
      </c>
      <c r="C906" s="58" t="s">
        <v>3074</v>
      </c>
      <c r="D906" s="58" t="s">
        <v>113</v>
      </c>
      <c r="E906" s="58" t="s">
        <v>681</v>
      </c>
      <c r="F906" s="58" t="s">
        <v>688</v>
      </c>
      <c r="G906" s="58" t="s">
        <v>681</v>
      </c>
      <c r="H906" s="58" t="s">
        <v>709</v>
      </c>
      <c r="I906" s="58" t="s">
        <v>683</v>
      </c>
      <c r="J906" s="58" t="s">
        <v>683</v>
      </c>
      <c r="K906" s="58" t="s">
        <v>691</v>
      </c>
      <c r="L906" s="58" t="s">
        <v>725</v>
      </c>
      <c r="M906" s="58"/>
      <c r="N906" s="58"/>
      <c r="O906" s="58"/>
      <c r="P906" s="58"/>
      <c r="Q906" s="58"/>
      <c r="R906" s="58" t="s">
        <v>698</v>
      </c>
      <c r="S906" s="58" t="s">
        <v>726</v>
      </c>
      <c r="T906" s="58" t="s">
        <v>712</v>
      </c>
      <c r="U906" s="58" t="s">
        <v>700</v>
      </c>
      <c r="V906" s="58"/>
    </row>
    <row r="907" spans="1:22" x14ac:dyDescent="0.25">
      <c r="A907" s="43" t="s">
        <v>3075</v>
      </c>
      <c r="B907" s="43" t="str">
        <f>LEFT(GAAP02F[[#This Row],[Fund]],4)</f>
        <v>3118</v>
      </c>
      <c r="C907" s="58" t="s">
        <v>3076</v>
      </c>
      <c r="D907" s="58" t="s">
        <v>113</v>
      </c>
      <c r="E907" s="58" t="s">
        <v>681</v>
      </c>
      <c r="F907" s="58" t="s">
        <v>688</v>
      </c>
      <c r="G907" s="58" t="s">
        <v>689</v>
      </c>
      <c r="H907" s="58" t="s">
        <v>690</v>
      </c>
      <c r="I907" s="58" t="s">
        <v>683</v>
      </c>
      <c r="J907" s="58" t="s">
        <v>683</v>
      </c>
      <c r="K907" s="58" t="s">
        <v>691</v>
      </c>
      <c r="L907" s="58" t="s">
        <v>743</v>
      </c>
      <c r="M907" s="58"/>
      <c r="N907" s="58"/>
      <c r="O907" s="58"/>
      <c r="P907" s="58"/>
      <c r="Q907" s="58"/>
      <c r="R907" s="58" t="s">
        <v>698</v>
      </c>
      <c r="S907" s="58" t="s">
        <v>765</v>
      </c>
      <c r="T907" s="58" t="s">
        <v>731</v>
      </c>
      <c r="U907" s="58" t="s">
        <v>679</v>
      </c>
      <c r="V907" s="58"/>
    </row>
    <row r="908" spans="1:22" x14ac:dyDescent="0.25">
      <c r="A908" s="43" t="s">
        <v>3077</v>
      </c>
      <c r="B908" s="43" t="str">
        <f>LEFT(GAAP02F[[#This Row],[Fund]],4)</f>
        <v>3119</v>
      </c>
      <c r="C908" s="58" t="s">
        <v>3078</v>
      </c>
      <c r="D908" s="58" t="s">
        <v>113</v>
      </c>
      <c r="E908" s="58" t="s">
        <v>681</v>
      </c>
      <c r="F908" s="58" t="s">
        <v>688</v>
      </c>
      <c r="G908" s="58" t="s">
        <v>681</v>
      </c>
      <c r="H908" s="58" t="s">
        <v>709</v>
      </c>
      <c r="I908" s="58" t="s">
        <v>683</v>
      </c>
      <c r="J908" s="58" t="s">
        <v>683</v>
      </c>
      <c r="K908" s="58" t="s">
        <v>691</v>
      </c>
      <c r="L908" s="58" t="s">
        <v>725</v>
      </c>
      <c r="M908" s="58"/>
      <c r="N908" s="58"/>
      <c r="O908" s="58"/>
      <c r="P908" s="58"/>
      <c r="Q908" s="58"/>
      <c r="R908" s="58" t="s">
        <v>698</v>
      </c>
      <c r="S908" s="58" t="s">
        <v>726</v>
      </c>
      <c r="T908" s="58" t="s">
        <v>712</v>
      </c>
      <c r="U908" s="58" t="s">
        <v>700</v>
      </c>
      <c r="V908" s="58"/>
    </row>
    <row r="909" spans="1:22" x14ac:dyDescent="0.25">
      <c r="A909" s="43" t="s">
        <v>3079</v>
      </c>
      <c r="B909" s="43" t="str">
        <f>LEFT(GAAP02F[[#This Row],[Fund]],4)</f>
        <v>3120</v>
      </c>
      <c r="C909" s="58" t="s">
        <v>3080</v>
      </c>
      <c r="D909" s="58" t="s">
        <v>113</v>
      </c>
      <c r="E909" s="58" t="s">
        <v>681</v>
      </c>
      <c r="F909" s="58" t="s">
        <v>688</v>
      </c>
      <c r="G909" s="58" t="s">
        <v>689</v>
      </c>
      <c r="H909" s="58" t="s">
        <v>690</v>
      </c>
      <c r="I909" s="58" t="s">
        <v>683</v>
      </c>
      <c r="J909" s="58" t="s">
        <v>683</v>
      </c>
      <c r="K909" s="58" t="s">
        <v>691</v>
      </c>
      <c r="L909" s="58" t="s">
        <v>3081</v>
      </c>
      <c r="M909" s="58"/>
      <c r="N909" s="58"/>
      <c r="O909" s="58"/>
      <c r="P909" s="58"/>
      <c r="Q909" s="58"/>
      <c r="R909" s="58" t="s">
        <v>698</v>
      </c>
      <c r="S909" s="58" t="s">
        <v>694</v>
      </c>
      <c r="T909" s="58" t="s">
        <v>712</v>
      </c>
      <c r="U909" s="58" t="s">
        <v>700</v>
      </c>
      <c r="V909" s="58"/>
    </row>
    <row r="910" spans="1:22" x14ac:dyDescent="0.25">
      <c r="A910" s="43" t="s">
        <v>3082</v>
      </c>
      <c r="B910" s="43" t="str">
        <f>LEFT(GAAP02F[[#This Row],[Fund]],4)</f>
        <v>3121</v>
      </c>
      <c r="C910" s="58" t="s">
        <v>3083</v>
      </c>
      <c r="D910" s="58" t="s">
        <v>113</v>
      </c>
      <c r="E910" s="58" t="s">
        <v>681</v>
      </c>
      <c r="F910" s="58" t="s">
        <v>688</v>
      </c>
      <c r="G910" s="58" t="s">
        <v>689</v>
      </c>
      <c r="H910" s="58" t="s">
        <v>776</v>
      </c>
      <c r="I910" s="58" t="s">
        <v>683</v>
      </c>
      <c r="J910" s="58" t="s">
        <v>683</v>
      </c>
      <c r="K910" s="58" t="s">
        <v>691</v>
      </c>
      <c r="L910" s="58" t="s">
        <v>777</v>
      </c>
      <c r="M910" s="58"/>
      <c r="N910" s="58"/>
      <c r="O910" s="58"/>
      <c r="P910" s="58"/>
      <c r="Q910" s="58"/>
      <c r="R910" s="58" t="s">
        <v>693</v>
      </c>
      <c r="S910" s="58" t="s">
        <v>765</v>
      </c>
      <c r="T910" s="58" t="s">
        <v>773</v>
      </c>
      <c r="U910" s="58" t="s">
        <v>679</v>
      </c>
      <c r="V910" s="58"/>
    </row>
    <row r="911" spans="1:22" x14ac:dyDescent="0.25">
      <c r="A911" s="43" t="s">
        <v>3084</v>
      </c>
      <c r="B911" s="43" t="str">
        <f>LEFT(GAAP02F[[#This Row],[Fund]],4)</f>
        <v>3122</v>
      </c>
      <c r="C911" s="58" t="s">
        <v>3085</v>
      </c>
      <c r="D911" s="58" t="s">
        <v>113</v>
      </c>
      <c r="E911" s="58" t="s">
        <v>681</v>
      </c>
      <c r="F911" s="58" t="s">
        <v>688</v>
      </c>
      <c r="G911" s="58" t="s">
        <v>681</v>
      </c>
      <c r="H911" s="58" t="s">
        <v>709</v>
      </c>
      <c r="I911" s="58" t="s">
        <v>683</v>
      </c>
      <c r="J911" s="58" t="s">
        <v>683</v>
      </c>
      <c r="K911" s="58" t="s">
        <v>691</v>
      </c>
      <c r="L911" s="58" t="s">
        <v>725</v>
      </c>
      <c r="M911" s="58"/>
      <c r="N911" s="58"/>
      <c r="O911" s="58"/>
      <c r="P911" s="58"/>
      <c r="Q911" s="58"/>
      <c r="R911" s="58" t="s">
        <v>698</v>
      </c>
      <c r="S911" s="58" t="s">
        <v>726</v>
      </c>
      <c r="T911" s="58" t="s">
        <v>699</v>
      </c>
      <c r="U911" s="58" t="s">
        <v>700</v>
      </c>
      <c r="V911" s="58"/>
    </row>
    <row r="912" spans="1:22" x14ac:dyDescent="0.25">
      <c r="A912" s="43" t="s">
        <v>3086</v>
      </c>
      <c r="B912" s="43" t="str">
        <f>LEFT(GAAP02F[[#This Row],[Fund]],4)</f>
        <v>3123</v>
      </c>
      <c r="C912" s="58" t="s">
        <v>3087</v>
      </c>
      <c r="D912" s="58" t="s">
        <v>113</v>
      </c>
      <c r="E912" s="58" t="s">
        <v>681</v>
      </c>
      <c r="F912" s="58" t="s">
        <v>688</v>
      </c>
      <c r="G912" s="58" t="s">
        <v>681</v>
      </c>
      <c r="H912" s="58" t="s">
        <v>709</v>
      </c>
      <c r="I912" s="58" t="s">
        <v>683</v>
      </c>
      <c r="J912" s="58" t="s">
        <v>683</v>
      </c>
      <c r="K912" s="58" t="s">
        <v>691</v>
      </c>
      <c r="L912" s="58" t="s">
        <v>725</v>
      </c>
      <c r="M912" s="58"/>
      <c r="N912" s="58"/>
      <c r="O912" s="58"/>
      <c r="P912" s="58"/>
      <c r="Q912" s="58"/>
      <c r="R912" s="58" t="s">
        <v>693</v>
      </c>
      <c r="S912" s="58" t="s">
        <v>726</v>
      </c>
      <c r="T912" s="58" t="s">
        <v>739</v>
      </c>
      <c r="U912" s="58" t="s">
        <v>679</v>
      </c>
      <c r="V912" s="58"/>
    </row>
    <row r="913" spans="1:22" x14ac:dyDescent="0.25">
      <c r="A913" s="43" t="s">
        <v>3088</v>
      </c>
      <c r="B913" s="43" t="str">
        <f>LEFT(GAAP02F[[#This Row],[Fund]],4)</f>
        <v>3130</v>
      </c>
      <c r="C913" s="58" t="s">
        <v>3089</v>
      </c>
      <c r="D913" s="58" t="s">
        <v>113</v>
      </c>
      <c r="E913" s="58" t="s">
        <v>681</v>
      </c>
      <c r="F913" s="58" t="s">
        <v>688</v>
      </c>
      <c r="G913" s="58" t="s">
        <v>689</v>
      </c>
      <c r="H913" s="58" t="s">
        <v>690</v>
      </c>
      <c r="I913" s="58" t="s">
        <v>683</v>
      </c>
      <c r="J913" s="58" t="s">
        <v>683</v>
      </c>
      <c r="K913" s="58" t="s">
        <v>691</v>
      </c>
      <c r="L913" s="58" t="s">
        <v>743</v>
      </c>
      <c r="M913" s="58"/>
      <c r="N913" s="58"/>
      <c r="O913" s="58"/>
      <c r="P913" s="58"/>
      <c r="Q913" s="58"/>
      <c r="R913" s="58" t="s">
        <v>698</v>
      </c>
      <c r="S913" s="58" t="s">
        <v>2027</v>
      </c>
      <c r="T913" s="58" t="s">
        <v>731</v>
      </c>
      <c r="U913" s="58" t="s">
        <v>700</v>
      </c>
      <c r="V913" s="58"/>
    </row>
    <row r="914" spans="1:22" x14ac:dyDescent="0.25">
      <c r="A914" s="43" t="s">
        <v>3090</v>
      </c>
      <c r="B914" s="43" t="str">
        <f>LEFT(GAAP02F[[#This Row],[Fund]],4)</f>
        <v>3131</v>
      </c>
      <c r="C914" s="58" t="s">
        <v>3091</v>
      </c>
      <c r="D914" s="58" t="s">
        <v>113</v>
      </c>
      <c r="E914" s="58" t="s">
        <v>681</v>
      </c>
      <c r="F914" s="58" t="s">
        <v>688</v>
      </c>
      <c r="G914" s="58" t="s">
        <v>689</v>
      </c>
      <c r="H914" s="58" t="s">
        <v>776</v>
      </c>
      <c r="I914" s="58" t="s">
        <v>683</v>
      </c>
      <c r="J914" s="58" t="s">
        <v>683</v>
      </c>
      <c r="K914" s="58" t="s">
        <v>691</v>
      </c>
      <c r="L914" s="58" t="s">
        <v>777</v>
      </c>
      <c r="M914" s="58"/>
      <c r="N914" s="58"/>
      <c r="O914" s="58"/>
      <c r="P914" s="58"/>
      <c r="Q914" s="58"/>
      <c r="R914" s="58" t="s">
        <v>698</v>
      </c>
      <c r="S914" s="58" t="s">
        <v>1633</v>
      </c>
      <c r="T914" s="58" t="s">
        <v>731</v>
      </c>
      <c r="U914" s="58" t="s">
        <v>700</v>
      </c>
      <c r="V914" s="58"/>
    </row>
    <row r="915" spans="1:22" x14ac:dyDescent="0.25">
      <c r="A915" s="43" t="s">
        <v>3092</v>
      </c>
      <c r="B915" s="43" t="str">
        <f>LEFT(GAAP02F[[#This Row],[Fund]],4)</f>
        <v>3132</v>
      </c>
      <c r="C915" s="58" t="s">
        <v>3093</v>
      </c>
      <c r="D915" s="58" t="s">
        <v>113</v>
      </c>
      <c r="E915" s="58" t="s">
        <v>681</v>
      </c>
      <c r="F915" s="58" t="s">
        <v>688</v>
      </c>
      <c r="G915" s="58" t="s">
        <v>689</v>
      </c>
      <c r="H915" s="58" t="s">
        <v>690</v>
      </c>
      <c r="I915" s="58" t="s">
        <v>683</v>
      </c>
      <c r="J915" s="58" t="s">
        <v>683</v>
      </c>
      <c r="K915" s="58" t="s">
        <v>691</v>
      </c>
      <c r="L915" s="58" t="s">
        <v>1631</v>
      </c>
      <c r="M915" s="58"/>
      <c r="N915" s="58"/>
      <c r="O915" s="58"/>
      <c r="P915" s="58"/>
      <c r="Q915" s="58"/>
      <c r="R915" s="58" t="s">
        <v>698</v>
      </c>
      <c r="S915" s="58" t="s">
        <v>1633</v>
      </c>
      <c r="T915" s="58" t="s">
        <v>731</v>
      </c>
      <c r="U915" s="58" t="s">
        <v>700</v>
      </c>
      <c r="V915" s="58"/>
    </row>
    <row r="916" spans="1:22" x14ac:dyDescent="0.25">
      <c r="A916" s="43" t="s">
        <v>3094</v>
      </c>
      <c r="B916" s="43" t="str">
        <f>LEFT(GAAP02F[[#This Row],[Fund]],4)</f>
        <v>3133</v>
      </c>
      <c r="C916" s="58" t="s">
        <v>3095</v>
      </c>
      <c r="D916" s="58" t="s">
        <v>113</v>
      </c>
      <c r="E916" s="58" t="s">
        <v>681</v>
      </c>
      <c r="F916" s="58" t="s">
        <v>688</v>
      </c>
      <c r="G916" s="58" t="s">
        <v>689</v>
      </c>
      <c r="H916" s="58" t="s">
        <v>776</v>
      </c>
      <c r="I916" s="58" t="s">
        <v>683</v>
      </c>
      <c r="J916" s="58" t="s">
        <v>683</v>
      </c>
      <c r="K916" s="58" t="s">
        <v>691</v>
      </c>
      <c r="L916" s="58" t="s">
        <v>777</v>
      </c>
      <c r="M916" s="58"/>
      <c r="N916" s="58"/>
      <c r="O916" s="58"/>
      <c r="P916" s="58"/>
      <c r="Q916" s="58"/>
      <c r="R916" s="58" t="s">
        <v>693</v>
      </c>
      <c r="S916" s="58" t="s">
        <v>1011</v>
      </c>
      <c r="T916" s="58" t="s">
        <v>695</v>
      </c>
      <c r="U916" s="58" t="s">
        <v>679</v>
      </c>
      <c r="V916" s="58"/>
    </row>
    <row r="917" spans="1:22" x14ac:dyDescent="0.25">
      <c r="A917" s="43" t="s">
        <v>3096</v>
      </c>
      <c r="B917" s="43" t="str">
        <f>LEFT(GAAP02F[[#This Row],[Fund]],4)</f>
        <v>3134</v>
      </c>
      <c r="C917" s="58" t="s">
        <v>3097</v>
      </c>
      <c r="D917" s="58" t="s">
        <v>113</v>
      </c>
      <c r="E917" s="58" t="s">
        <v>681</v>
      </c>
      <c r="F917" s="58" t="s">
        <v>688</v>
      </c>
      <c r="G917" s="58" t="s">
        <v>681</v>
      </c>
      <c r="H917" s="58" t="s">
        <v>709</v>
      </c>
      <c r="I917" s="58" t="s">
        <v>683</v>
      </c>
      <c r="J917" s="58" t="s">
        <v>683</v>
      </c>
      <c r="K917" s="58" t="s">
        <v>691</v>
      </c>
      <c r="L917" s="58" t="s">
        <v>725</v>
      </c>
      <c r="M917" s="58"/>
      <c r="N917" s="58"/>
      <c r="O917" s="58"/>
      <c r="P917" s="58"/>
      <c r="Q917" s="58"/>
      <c r="R917" s="58" t="s">
        <v>698</v>
      </c>
      <c r="S917" s="58" t="s">
        <v>726</v>
      </c>
      <c r="T917" s="58" t="s">
        <v>712</v>
      </c>
      <c r="U917" s="58" t="s">
        <v>700</v>
      </c>
      <c r="V917" s="58"/>
    </row>
    <row r="918" spans="1:22" x14ac:dyDescent="0.25">
      <c r="A918" s="43" t="s">
        <v>3098</v>
      </c>
      <c r="B918" s="43" t="str">
        <f>LEFT(GAAP02F[[#This Row],[Fund]],4)</f>
        <v>3135</v>
      </c>
      <c r="C918" s="58" t="s">
        <v>3099</v>
      </c>
      <c r="D918" s="58" t="s">
        <v>113</v>
      </c>
      <c r="E918" s="58" t="s">
        <v>681</v>
      </c>
      <c r="F918" s="58" t="s">
        <v>688</v>
      </c>
      <c r="G918" s="58" t="s">
        <v>689</v>
      </c>
      <c r="H918" s="58" t="s">
        <v>1016</v>
      </c>
      <c r="I918" s="58" t="s">
        <v>683</v>
      </c>
      <c r="J918" s="58" t="s">
        <v>683</v>
      </c>
      <c r="K918" s="58" t="s">
        <v>691</v>
      </c>
      <c r="L918" s="58" t="s">
        <v>1143</v>
      </c>
      <c r="M918" s="58"/>
      <c r="N918" s="58"/>
      <c r="O918" s="58"/>
      <c r="P918" s="58"/>
      <c r="Q918" s="58"/>
      <c r="R918" s="58" t="s">
        <v>698</v>
      </c>
      <c r="S918" s="58" t="s">
        <v>779</v>
      </c>
      <c r="T918" s="58" t="s">
        <v>731</v>
      </c>
      <c r="U918" s="58" t="s">
        <v>700</v>
      </c>
      <c r="V918" s="58"/>
    </row>
    <row r="919" spans="1:22" x14ac:dyDescent="0.25">
      <c r="A919" s="43" t="s">
        <v>3100</v>
      </c>
      <c r="B919" s="43" t="str">
        <f>LEFT(GAAP02F[[#This Row],[Fund]],4)</f>
        <v>3136</v>
      </c>
      <c r="C919" s="58" t="s">
        <v>3101</v>
      </c>
      <c r="D919" s="58" t="s">
        <v>113</v>
      </c>
      <c r="E919" s="58" t="s">
        <v>681</v>
      </c>
      <c r="F919" s="58" t="s">
        <v>688</v>
      </c>
      <c r="G919" s="58" t="s">
        <v>689</v>
      </c>
      <c r="H919" s="58" t="s">
        <v>776</v>
      </c>
      <c r="I919" s="58" t="s">
        <v>683</v>
      </c>
      <c r="J919" s="58" t="s">
        <v>683</v>
      </c>
      <c r="K919" s="58" t="s">
        <v>691</v>
      </c>
      <c r="L919" s="58" t="s">
        <v>777</v>
      </c>
      <c r="M919" s="58"/>
      <c r="N919" s="58"/>
      <c r="O919" s="58"/>
      <c r="P919" s="58"/>
      <c r="Q919" s="58"/>
      <c r="R919" s="58" t="s">
        <v>698</v>
      </c>
      <c r="S919" s="58" t="s">
        <v>730</v>
      </c>
      <c r="T919" s="58" t="s">
        <v>731</v>
      </c>
      <c r="U919" s="58" t="s">
        <v>700</v>
      </c>
      <c r="V919" s="58"/>
    </row>
    <row r="920" spans="1:22" x14ac:dyDescent="0.25">
      <c r="A920" s="43" t="s">
        <v>3102</v>
      </c>
      <c r="B920" s="43" t="str">
        <f>LEFT(GAAP02F[[#This Row],[Fund]],4)</f>
        <v>3137</v>
      </c>
      <c r="C920" s="58" t="s">
        <v>3103</v>
      </c>
      <c r="D920" s="58" t="s">
        <v>113</v>
      </c>
      <c r="E920" s="58" t="s">
        <v>681</v>
      </c>
      <c r="F920" s="58" t="s">
        <v>688</v>
      </c>
      <c r="G920" s="58" t="s">
        <v>689</v>
      </c>
      <c r="H920" s="58" t="s">
        <v>776</v>
      </c>
      <c r="I920" s="58" t="s">
        <v>683</v>
      </c>
      <c r="J920" s="58" t="s">
        <v>683</v>
      </c>
      <c r="K920" s="58" t="s">
        <v>691</v>
      </c>
      <c r="L920" s="58" t="s">
        <v>777</v>
      </c>
      <c r="M920" s="58"/>
      <c r="N920" s="58"/>
      <c r="O920" s="58"/>
      <c r="P920" s="58"/>
      <c r="Q920" s="58"/>
      <c r="R920" s="58" t="s">
        <v>693</v>
      </c>
      <c r="S920" s="58" t="s">
        <v>765</v>
      </c>
      <c r="T920" s="58" t="s">
        <v>773</v>
      </c>
      <c r="U920" s="58" t="s">
        <v>679</v>
      </c>
      <c r="V920" s="58"/>
    </row>
    <row r="921" spans="1:22" x14ac:dyDescent="0.25">
      <c r="A921" s="43" t="s">
        <v>3104</v>
      </c>
      <c r="B921" s="43" t="str">
        <f>LEFT(GAAP02F[[#This Row],[Fund]],4)</f>
        <v>3138</v>
      </c>
      <c r="C921" s="58" t="s">
        <v>3105</v>
      </c>
      <c r="D921" s="58" t="s">
        <v>113</v>
      </c>
      <c r="E921" s="58" t="s">
        <v>681</v>
      </c>
      <c r="F921" s="58" t="s">
        <v>688</v>
      </c>
      <c r="G921" s="58" t="s">
        <v>689</v>
      </c>
      <c r="H921" s="58" t="s">
        <v>1016</v>
      </c>
      <c r="I921" s="58" t="s">
        <v>683</v>
      </c>
      <c r="J921" s="58" t="s">
        <v>683</v>
      </c>
      <c r="K921" s="58" t="s">
        <v>691</v>
      </c>
      <c r="L921" s="58" t="s">
        <v>1143</v>
      </c>
      <c r="M921" s="58"/>
      <c r="N921" s="58"/>
      <c r="O921" s="58"/>
      <c r="P921" s="58"/>
      <c r="Q921" s="58"/>
      <c r="R921" s="58" t="s">
        <v>698</v>
      </c>
      <c r="S921" s="58" t="s">
        <v>779</v>
      </c>
      <c r="T921" s="58" t="s">
        <v>731</v>
      </c>
      <c r="U921" s="58" t="s">
        <v>700</v>
      </c>
      <c r="V921" s="58"/>
    </row>
    <row r="922" spans="1:22" x14ac:dyDescent="0.25">
      <c r="A922" s="43" t="s">
        <v>3106</v>
      </c>
      <c r="B922" s="43" t="str">
        <f>LEFT(GAAP02F[[#This Row],[Fund]],4)</f>
        <v>3139</v>
      </c>
      <c r="C922" s="58" t="s">
        <v>3107</v>
      </c>
      <c r="D922" s="58" t="s">
        <v>113</v>
      </c>
      <c r="E922" s="58" t="s">
        <v>681</v>
      </c>
      <c r="F922" s="58" t="s">
        <v>688</v>
      </c>
      <c r="G922" s="58" t="s">
        <v>689</v>
      </c>
      <c r="H922" s="58" t="s">
        <v>690</v>
      </c>
      <c r="I922" s="58" t="s">
        <v>683</v>
      </c>
      <c r="J922" s="58" t="s">
        <v>683</v>
      </c>
      <c r="K922" s="58" t="s">
        <v>691</v>
      </c>
      <c r="L922" s="58" t="s">
        <v>743</v>
      </c>
      <c r="M922" s="58"/>
      <c r="N922" s="58"/>
      <c r="O922" s="58"/>
      <c r="P922" s="58"/>
      <c r="Q922" s="58"/>
      <c r="R922" s="58" t="s">
        <v>698</v>
      </c>
      <c r="S922" s="58" t="s">
        <v>765</v>
      </c>
      <c r="T922" s="58" t="s">
        <v>838</v>
      </c>
      <c r="U922" s="58" t="s">
        <v>679</v>
      </c>
      <c r="V922" s="58"/>
    </row>
    <row r="923" spans="1:22" x14ac:dyDescent="0.25">
      <c r="A923" s="43" t="s">
        <v>3108</v>
      </c>
      <c r="B923" s="43" t="str">
        <f>LEFT(GAAP02F[[#This Row],[Fund]],4)</f>
        <v>3140</v>
      </c>
      <c r="C923" s="58" t="s">
        <v>3109</v>
      </c>
      <c r="D923" s="58" t="s">
        <v>113</v>
      </c>
      <c r="E923" s="58" t="s">
        <v>681</v>
      </c>
      <c r="F923" s="58" t="s">
        <v>688</v>
      </c>
      <c r="G923" s="58" t="s">
        <v>689</v>
      </c>
      <c r="H923" s="58" t="s">
        <v>776</v>
      </c>
      <c r="I923" s="58" t="s">
        <v>683</v>
      </c>
      <c r="J923" s="58" t="s">
        <v>683</v>
      </c>
      <c r="K923" s="58" t="s">
        <v>691</v>
      </c>
      <c r="L923" s="58" t="s">
        <v>777</v>
      </c>
      <c r="M923" s="58"/>
      <c r="N923" s="58"/>
      <c r="O923" s="58"/>
      <c r="P923" s="58"/>
      <c r="Q923" s="58"/>
      <c r="R923" s="58" t="s">
        <v>698</v>
      </c>
      <c r="S923" s="58" t="s">
        <v>779</v>
      </c>
      <c r="T923" s="58" t="s">
        <v>699</v>
      </c>
      <c r="U923" s="58" t="s">
        <v>700</v>
      </c>
      <c r="V923" s="58"/>
    </row>
    <row r="924" spans="1:22" x14ac:dyDescent="0.25">
      <c r="A924" s="43" t="s">
        <v>3110</v>
      </c>
      <c r="B924" s="43" t="str">
        <f>LEFT(GAAP02F[[#This Row],[Fund]],4)</f>
        <v>3141</v>
      </c>
      <c r="C924" s="58" t="s">
        <v>3111</v>
      </c>
      <c r="D924" s="58" t="s">
        <v>113</v>
      </c>
      <c r="E924" s="58" t="s">
        <v>681</v>
      </c>
      <c r="F924" s="58" t="s">
        <v>688</v>
      </c>
      <c r="G924" s="58" t="s">
        <v>689</v>
      </c>
      <c r="H924" s="58" t="s">
        <v>690</v>
      </c>
      <c r="I924" s="58" t="s">
        <v>683</v>
      </c>
      <c r="J924" s="58" t="s">
        <v>683</v>
      </c>
      <c r="K924" s="58" t="s">
        <v>691</v>
      </c>
      <c r="L924" s="58" t="s">
        <v>769</v>
      </c>
      <c r="M924" s="58"/>
      <c r="N924" s="58"/>
      <c r="O924" s="58"/>
      <c r="P924" s="58"/>
      <c r="Q924" s="58"/>
      <c r="R924" s="58" t="s">
        <v>698</v>
      </c>
      <c r="S924" s="58" t="s">
        <v>694</v>
      </c>
      <c r="T924" s="58" t="s">
        <v>731</v>
      </c>
      <c r="U924" s="58" t="s">
        <v>700</v>
      </c>
      <c r="V924" s="58"/>
    </row>
    <row r="925" spans="1:22" x14ac:dyDescent="0.25">
      <c r="A925" s="43" t="s">
        <v>3112</v>
      </c>
      <c r="B925" s="43" t="str">
        <f>LEFT(GAAP02F[[#This Row],[Fund]],4)</f>
        <v>3142</v>
      </c>
      <c r="C925" s="58" t="s">
        <v>3113</v>
      </c>
      <c r="D925" s="58" t="s">
        <v>113</v>
      </c>
      <c r="E925" s="58" t="s">
        <v>681</v>
      </c>
      <c r="F925" s="58" t="s">
        <v>688</v>
      </c>
      <c r="G925" s="58" t="s">
        <v>689</v>
      </c>
      <c r="H925" s="58" t="s">
        <v>776</v>
      </c>
      <c r="I925" s="58" t="s">
        <v>683</v>
      </c>
      <c r="J925" s="58" t="s">
        <v>683</v>
      </c>
      <c r="K925" s="58" t="s">
        <v>691</v>
      </c>
      <c r="L925" s="58" t="s">
        <v>777</v>
      </c>
      <c r="M925" s="58"/>
      <c r="N925" s="58"/>
      <c r="O925" s="58"/>
      <c r="P925" s="58"/>
      <c r="Q925" s="58"/>
      <c r="R925" s="58" t="s">
        <v>698</v>
      </c>
      <c r="S925" s="58" t="s">
        <v>779</v>
      </c>
      <c r="T925" s="58" t="s">
        <v>699</v>
      </c>
      <c r="U925" s="58" t="s">
        <v>700</v>
      </c>
      <c r="V925" s="58"/>
    </row>
    <row r="926" spans="1:22" x14ac:dyDescent="0.25">
      <c r="A926" s="43" t="s">
        <v>3114</v>
      </c>
      <c r="B926" s="43" t="str">
        <f>LEFT(GAAP02F[[#This Row],[Fund]],4)</f>
        <v>3144</v>
      </c>
      <c r="C926" s="58" t="s">
        <v>3115</v>
      </c>
      <c r="D926" s="58" t="s">
        <v>113</v>
      </c>
      <c r="E926" s="58" t="s">
        <v>681</v>
      </c>
      <c r="F926" s="58" t="s">
        <v>688</v>
      </c>
      <c r="G926" s="58" t="s">
        <v>689</v>
      </c>
      <c r="H926" s="58" t="s">
        <v>776</v>
      </c>
      <c r="I926" s="58" t="s">
        <v>683</v>
      </c>
      <c r="J926" s="58" t="s">
        <v>683</v>
      </c>
      <c r="K926" s="58" t="s">
        <v>691</v>
      </c>
      <c r="L926" s="58" t="s">
        <v>777</v>
      </c>
      <c r="M926" s="58"/>
      <c r="N926" s="58"/>
      <c r="O926" s="58"/>
      <c r="P926" s="58"/>
      <c r="Q926" s="58"/>
      <c r="R926" s="58" t="s">
        <v>698</v>
      </c>
      <c r="S926" s="58" t="s">
        <v>779</v>
      </c>
      <c r="T926" s="58" t="s">
        <v>699</v>
      </c>
      <c r="U926" s="58" t="s">
        <v>700</v>
      </c>
      <c r="V926" s="58"/>
    </row>
    <row r="927" spans="1:22" x14ac:dyDescent="0.25">
      <c r="A927" s="43" t="s">
        <v>3116</v>
      </c>
      <c r="B927" s="43" t="str">
        <f>LEFT(GAAP02F[[#This Row],[Fund]],4)</f>
        <v>3145</v>
      </c>
      <c r="C927" s="58" t="s">
        <v>3117</v>
      </c>
      <c r="D927" s="58" t="s">
        <v>113</v>
      </c>
      <c r="E927" s="58" t="s">
        <v>681</v>
      </c>
      <c r="F927" s="58" t="s">
        <v>688</v>
      </c>
      <c r="G927" s="58" t="s">
        <v>681</v>
      </c>
      <c r="H927" s="58" t="s">
        <v>709</v>
      </c>
      <c r="I927" s="58" t="s">
        <v>683</v>
      </c>
      <c r="J927" s="58" t="s">
        <v>683</v>
      </c>
      <c r="K927" s="58" t="s">
        <v>691</v>
      </c>
      <c r="L927" s="58" t="s">
        <v>725</v>
      </c>
      <c r="M927" s="58"/>
      <c r="N927" s="58"/>
      <c r="O927" s="58"/>
      <c r="P927" s="58"/>
      <c r="Q927" s="58"/>
      <c r="R927" s="58" t="s">
        <v>698</v>
      </c>
      <c r="S927" s="58" t="s">
        <v>726</v>
      </c>
      <c r="T927" s="58" t="s">
        <v>712</v>
      </c>
      <c r="U927" s="58" t="s">
        <v>700</v>
      </c>
      <c r="V927" s="58"/>
    </row>
    <row r="928" spans="1:22" x14ac:dyDescent="0.25">
      <c r="A928" s="43" t="s">
        <v>3118</v>
      </c>
      <c r="B928" s="43" t="str">
        <f>LEFT(GAAP02F[[#This Row],[Fund]],4)</f>
        <v>3147</v>
      </c>
      <c r="C928" s="58" t="s">
        <v>3119</v>
      </c>
      <c r="D928" s="58" t="s">
        <v>113</v>
      </c>
      <c r="E928" s="58" t="s">
        <v>689</v>
      </c>
      <c r="F928" s="58" t="s">
        <v>850</v>
      </c>
      <c r="G928" s="58" t="s">
        <v>689</v>
      </c>
      <c r="H928" s="58" t="s">
        <v>709</v>
      </c>
      <c r="I928" s="58" t="s">
        <v>683</v>
      </c>
      <c r="J928" s="58" t="s">
        <v>683</v>
      </c>
      <c r="K928" s="58" t="s">
        <v>851</v>
      </c>
      <c r="L928" s="58" t="s">
        <v>2118</v>
      </c>
      <c r="M928" s="58" t="s">
        <v>791</v>
      </c>
      <c r="N928" s="58" t="s">
        <v>792</v>
      </c>
      <c r="O928" s="58" t="s">
        <v>678</v>
      </c>
      <c r="P928" s="58" t="s">
        <v>679</v>
      </c>
      <c r="Q928" s="58" t="s">
        <v>750</v>
      </c>
      <c r="R928" s="58" t="s">
        <v>629</v>
      </c>
      <c r="S928" s="58" t="s">
        <v>3120</v>
      </c>
      <c r="T928" s="58" t="s">
        <v>678</v>
      </c>
      <c r="U928" s="58" t="s">
        <v>679</v>
      </c>
      <c r="V928" s="58"/>
    </row>
    <row r="929" spans="1:22" x14ac:dyDescent="0.25">
      <c r="A929" s="43" t="s">
        <v>3121</v>
      </c>
      <c r="B929" s="43" t="str">
        <f>LEFT(GAAP02F[[#This Row],[Fund]],4)</f>
        <v>3148</v>
      </c>
      <c r="C929" s="58" t="s">
        <v>3122</v>
      </c>
      <c r="D929" s="58" t="s">
        <v>113</v>
      </c>
      <c r="E929" s="58" t="s">
        <v>681</v>
      </c>
      <c r="F929" s="58" t="s">
        <v>688</v>
      </c>
      <c r="G929" s="58" t="s">
        <v>689</v>
      </c>
      <c r="H929" s="58" t="s">
        <v>703</v>
      </c>
      <c r="I929" s="58" t="s">
        <v>683</v>
      </c>
      <c r="J929" s="58" t="s">
        <v>683</v>
      </c>
      <c r="K929" s="58" t="s">
        <v>691</v>
      </c>
      <c r="L929" s="58" t="s">
        <v>704</v>
      </c>
      <c r="M929" s="58"/>
      <c r="N929" s="58"/>
      <c r="O929" s="58"/>
      <c r="P929" s="58"/>
      <c r="Q929" s="58"/>
      <c r="R929" s="58" t="s">
        <v>629</v>
      </c>
      <c r="S929" s="58" t="s">
        <v>705</v>
      </c>
      <c r="T929" s="58" t="s">
        <v>678</v>
      </c>
      <c r="U929" s="58" t="s">
        <v>679</v>
      </c>
      <c r="V929" s="58"/>
    </row>
    <row r="930" spans="1:22" x14ac:dyDescent="0.25">
      <c r="A930" s="43" t="s">
        <v>3123</v>
      </c>
      <c r="B930" s="43" t="str">
        <f>LEFT(GAAP02F[[#This Row],[Fund]],4)</f>
        <v>3149</v>
      </c>
      <c r="C930" s="58" t="s">
        <v>3124</v>
      </c>
      <c r="D930" s="58" t="s">
        <v>113</v>
      </c>
      <c r="E930" s="58" t="s">
        <v>681</v>
      </c>
      <c r="F930" s="58" t="s">
        <v>688</v>
      </c>
      <c r="G930" s="58" t="s">
        <v>689</v>
      </c>
      <c r="H930" s="58" t="s">
        <v>1384</v>
      </c>
      <c r="I930" s="58" t="s">
        <v>683</v>
      </c>
      <c r="J930" s="58" t="s">
        <v>683</v>
      </c>
      <c r="K930" s="58" t="s">
        <v>691</v>
      </c>
      <c r="L930" s="58" t="s">
        <v>1559</v>
      </c>
      <c r="M930" s="58"/>
      <c r="N930" s="58"/>
      <c r="O930" s="58"/>
      <c r="P930" s="58"/>
      <c r="Q930" s="58"/>
      <c r="R930" s="58" t="s">
        <v>698</v>
      </c>
      <c r="S930" s="58" t="s">
        <v>779</v>
      </c>
      <c r="T930" s="58" t="s">
        <v>838</v>
      </c>
      <c r="U930" s="58" t="s">
        <v>700</v>
      </c>
      <c r="V930" s="58"/>
    </row>
    <row r="931" spans="1:22" x14ac:dyDescent="0.25">
      <c r="A931" s="43" t="s">
        <v>3125</v>
      </c>
      <c r="B931" s="43" t="str">
        <f>LEFT(GAAP02F[[#This Row],[Fund]],4)</f>
        <v>3150</v>
      </c>
      <c r="C931" s="58" t="s">
        <v>3126</v>
      </c>
      <c r="D931" s="58" t="s">
        <v>113</v>
      </c>
      <c r="E931" s="58" t="s">
        <v>681</v>
      </c>
      <c r="F931" s="58" t="s">
        <v>688</v>
      </c>
      <c r="G931" s="58" t="s">
        <v>689</v>
      </c>
      <c r="H931" s="58" t="s">
        <v>776</v>
      </c>
      <c r="I931" s="58" t="s">
        <v>683</v>
      </c>
      <c r="J931" s="58" t="s">
        <v>683</v>
      </c>
      <c r="K931" s="58" t="s">
        <v>691</v>
      </c>
      <c r="L931" s="58" t="s">
        <v>777</v>
      </c>
      <c r="M931" s="58"/>
      <c r="N931" s="58"/>
      <c r="O931" s="58"/>
      <c r="P931" s="58"/>
      <c r="Q931" s="58"/>
      <c r="R931" s="58" t="s">
        <v>698</v>
      </c>
      <c r="S931" s="58" t="s">
        <v>730</v>
      </c>
      <c r="T931" s="58" t="s">
        <v>706</v>
      </c>
      <c r="U931" s="58" t="s">
        <v>700</v>
      </c>
      <c r="V931" s="58"/>
    </row>
    <row r="932" spans="1:22" x14ac:dyDescent="0.25">
      <c r="A932" s="43" t="s">
        <v>3127</v>
      </c>
      <c r="B932" s="43" t="str">
        <f>LEFT(GAAP02F[[#This Row],[Fund]],4)</f>
        <v>3151</v>
      </c>
      <c r="C932" s="58" t="s">
        <v>3128</v>
      </c>
      <c r="D932" s="58" t="s">
        <v>113</v>
      </c>
      <c r="E932" s="58" t="s">
        <v>681</v>
      </c>
      <c r="F932" s="58" t="s">
        <v>688</v>
      </c>
      <c r="G932" s="58" t="s">
        <v>681</v>
      </c>
      <c r="H932" s="58" t="s">
        <v>797</v>
      </c>
      <c r="I932" s="58" t="s">
        <v>683</v>
      </c>
      <c r="J932" s="58" t="s">
        <v>683</v>
      </c>
      <c r="K932" s="58" t="s">
        <v>691</v>
      </c>
      <c r="L932" s="58" t="s">
        <v>1113</v>
      </c>
      <c r="M932" s="58"/>
      <c r="N932" s="58"/>
      <c r="O932" s="58"/>
      <c r="P932" s="58"/>
      <c r="Q932" s="58"/>
      <c r="R932" s="58" t="s">
        <v>698</v>
      </c>
      <c r="S932" s="58" t="s">
        <v>1115</v>
      </c>
      <c r="T932" s="58" t="s">
        <v>731</v>
      </c>
      <c r="U932" s="58" t="s">
        <v>700</v>
      </c>
      <c r="V932" s="58"/>
    </row>
    <row r="933" spans="1:22" x14ac:dyDescent="0.25">
      <c r="A933" s="43" t="s">
        <v>3129</v>
      </c>
      <c r="B933" s="43" t="str">
        <f>LEFT(GAAP02F[[#This Row],[Fund]],4)</f>
        <v>3152</v>
      </c>
      <c r="C933" s="58" t="s">
        <v>3130</v>
      </c>
      <c r="D933" s="58" t="s">
        <v>113</v>
      </c>
      <c r="E933" s="58" t="s">
        <v>681</v>
      </c>
      <c r="F933" s="58" t="s">
        <v>688</v>
      </c>
      <c r="G933" s="58" t="s">
        <v>689</v>
      </c>
      <c r="H933" s="58" t="s">
        <v>776</v>
      </c>
      <c r="I933" s="58" t="s">
        <v>683</v>
      </c>
      <c r="J933" s="58" t="s">
        <v>683</v>
      </c>
      <c r="K933" s="58" t="s">
        <v>691</v>
      </c>
      <c r="L933" s="58" t="s">
        <v>777</v>
      </c>
      <c r="M933" s="58"/>
      <c r="N933" s="58"/>
      <c r="O933" s="58"/>
      <c r="P933" s="58"/>
      <c r="Q933" s="58"/>
      <c r="R933" s="58" t="s">
        <v>698</v>
      </c>
      <c r="S933" s="58" t="s">
        <v>730</v>
      </c>
      <c r="T933" s="58" t="s">
        <v>706</v>
      </c>
      <c r="U933" s="58" t="s">
        <v>700</v>
      </c>
      <c r="V933" s="58"/>
    </row>
    <row r="934" spans="1:22" x14ac:dyDescent="0.25">
      <c r="A934" s="43" t="s">
        <v>3131</v>
      </c>
      <c r="B934" s="43" t="str">
        <f>LEFT(GAAP02F[[#This Row],[Fund]],4)</f>
        <v>3153</v>
      </c>
      <c r="C934" s="58" t="s">
        <v>242</v>
      </c>
      <c r="D934" s="58" t="s">
        <v>113</v>
      </c>
      <c r="E934" s="58" t="s">
        <v>681</v>
      </c>
      <c r="F934" s="58" t="s">
        <v>688</v>
      </c>
      <c r="G934" s="58" t="s">
        <v>689</v>
      </c>
      <c r="H934" s="58" t="s">
        <v>776</v>
      </c>
      <c r="I934" s="58" t="s">
        <v>683</v>
      </c>
      <c r="J934" s="58" t="s">
        <v>683</v>
      </c>
      <c r="K934" s="58" t="s">
        <v>691</v>
      </c>
      <c r="L934" s="58" t="s">
        <v>777</v>
      </c>
      <c r="M934" s="58"/>
      <c r="N934" s="58"/>
      <c r="O934" s="58"/>
      <c r="P934" s="58"/>
      <c r="Q934" s="58"/>
      <c r="R934" s="58" t="s">
        <v>698</v>
      </c>
      <c r="S934" s="58" t="s">
        <v>779</v>
      </c>
      <c r="T934" s="58" t="s">
        <v>731</v>
      </c>
      <c r="U934" s="58" t="s">
        <v>700</v>
      </c>
      <c r="V934" s="58"/>
    </row>
    <row r="935" spans="1:22" x14ac:dyDescent="0.25">
      <c r="A935" s="43" t="s">
        <v>3132</v>
      </c>
      <c r="B935" s="43" t="str">
        <f>LEFT(GAAP02F[[#This Row],[Fund]],4)</f>
        <v>3155</v>
      </c>
      <c r="C935" s="58" t="s">
        <v>3133</v>
      </c>
      <c r="D935" s="58" t="s">
        <v>113</v>
      </c>
      <c r="E935" s="58" t="s">
        <v>681</v>
      </c>
      <c r="F935" s="58" t="s">
        <v>688</v>
      </c>
      <c r="G935" s="58" t="s">
        <v>681</v>
      </c>
      <c r="H935" s="58" t="s">
        <v>709</v>
      </c>
      <c r="I935" s="58" t="s">
        <v>683</v>
      </c>
      <c r="J935" s="58" t="s">
        <v>683</v>
      </c>
      <c r="K935" s="58" t="s">
        <v>691</v>
      </c>
      <c r="L935" s="58" t="s">
        <v>725</v>
      </c>
      <c r="M935" s="58"/>
      <c r="N935" s="58"/>
      <c r="O935" s="58"/>
      <c r="P935" s="58"/>
      <c r="Q935" s="58"/>
      <c r="R935" s="58" t="s">
        <v>698</v>
      </c>
      <c r="S935" s="58" t="s">
        <v>726</v>
      </c>
      <c r="T935" s="58" t="s">
        <v>706</v>
      </c>
      <c r="U935" s="58" t="s">
        <v>700</v>
      </c>
      <c r="V935" s="58"/>
    </row>
    <row r="936" spans="1:22" x14ac:dyDescent="0.25">
      <c r="A936" s="43" t="s">
        <v>3134</v>
      </c>
      <c r="B936" s="43" t="str">
        <f>LEFT(GAAP02F[[#This Row],[Fund]],4)</f>
        <v>3156</v>
      </c>
      <c r="C936" s="58" t="s">
        <v>3135</v>
      </c>
      <c r="D936" s="58" t="s">
        <v>113</v>
      </c>
      <c r="E936" s="58" t="s">
        <v>681</v>
      </c>
      <c r="F936" s="58" t="s">
        <v>688</v>
      </c>
      <c r="G936" s="58" t="s">
        <v>681</v>
      </c>
      <c r="H936" s="58" t="s">
        <v>797</v>
      </c>
      <c r="I936" s="58" t="s">
        <v>683</v>
      </c>
      <c r="J936" s="58" t="s">
        <v>683</v>
      </c>
      <c r="K936" s="58" t="s">
        <v>691</v>
      </c>
      <c r="L936" s="58" t="s">
        <v>1113</v>
      </c>
      <c r="M936" s="58"/>
      <c r="N936" s="58"/>
      <c r="O936" s="58"/>
      <c r="P936" s="58"/>
      <c r="Q936" s="58"/>
      <c r="R936" s="58" t="s">
        <v>698</v>
      </c>
      <c r="S936" s="58" t="s">
        <v>1115</v>
      </c>
      <c r="T936" s="58" t="s">
        <v>706</v>
      </c>
      <c r="U936" s="58" t="s">
        <v>700</v>
      </c>
      <c r="V936" s="58"/>
    </row>
    <row r="937" spans="1:22" x14ac:dyDescent="0.25">
      <c r="A937" s="43" t="s">
        <v>3136</v>
      </c>
      <c r="B937" s="43" t="str">
        <f>LEFT(GAAP02F[[#This Row],[Fund]],4)</f>
        <v>3157</v>
      </c>
      <c r="C937" s="58" t="s">
        <v>3137</v>
      </c>
      <c r="D937" s="58" t="s">
        <v>113</v>
      </c>
      <c r="E937" s="58" t="s">
        <v>681</v>
      </c>
      <c r="F937" s="58" t="s">
        <v>688</v>
      </c>
      <c r="G937" s="58" t="s">
        <v>689</v>
      </c>
      <c r="H937" s="58" t="s">
        <v>776</v>
      </c>
      <c r="I937" s="58" t="s">
        <v>683</v>
      </c>
      <c r="J937" s="58" t="s">
        <v>683</v>
      </c>
      <c r="K937" s="58" t="s">
        <v>691</v>
      </c>
      <c r="L937" s="58" t="s">
        <v>777</v>
      </c>
      <c r="M937" s="58"/>
      <c r="N937" s="58"/>
      <c r="O937" s="58"/>
      <c r="P937" s="58"/>
      <c r="Q937" s="58"/>
      <c r="R937" s="58" t="s">
        <v>698</v>
      </c>
      <c r="S937" s="58" t="s">
        <v>779</v>
      </c>
      <c r="T937" s="58" t="s">
        <v>706</v>
      </c>
      <c r="U937" s="58" t="s">
        <v>700</v>
      </c>
      <c r="V937" s="58"/>
    </row>
    <row r="938" spans="1:22" x14ac:dyDescent="0.25">
      <c r="A938" s="43" t="s">
        <v>3138</v>
      </c>
      <c r="B938" s="43" t="str">
        <f>LEFT(GAAP02F[[#This Row],[Fund]],4)</f>
        <v>3158</v>
      </c>
      <c r="C938" s="58" t="s">
        <v>3139</v>
      </c>
      <c r="D938" s="58" t="s">
        <v>113</v>
      </c>
      <c r="E938" s="58" t="s">
        <v>681</v>
      </c>
      <c r="F938" s="58" t="s">
        <v>688</v>
      </c>
      <c r="G938" s="58" t="s">
        <v>681</v>
      </c>
      <c r="H938" s="58" t="s">
        <v>797</v>
      </c>
      <c r="I938" s="58" t="s">
        <v>683</v>
      </c>
      <c r="J938" s="58" t="s">
        <v>683</v>
      </c>
      <c r="K938" s="58" t="s">
        <v>691</v>
      </c>
      <c r="L938" s="58" t="s">
        <v>1113</v>
      </c>
      <c r="M938" s="58"/>
      <c r="N938" s="58"/>
      <c r="O938" s="58"/>
      <c r="P938" s="58"/>
      <c r="Q938" s="58"/>
      <c r="R938" s="58" t="s">
        <v>698</v>
      </c>
      <c r="S938" s="58" t="s">
        <v>1115</v>
      </c>
      <c r="T938" s="58" t="s">
        <v>706</v>
      </c>
      <c r="U938" s="58" t="s">
        <v>679</v>
      </c>
      <c r="V938" s="58"/>
    </row>
    <row r="939" spans="1:22" x14ac:dyDescent="0.25">
      <c r="A939" s="43" t="s">
        <v>3140</v>
      </c>
      <c r="B939" s="43" t="str">
        <f>LEFT(GAAP02F[[#This Row],[Fund]],4)</f>
        <v>3159</v>
      </c>
      <c r="C939" s="58" t="s">
        <v>3141</v>
      </c>
      <c r="D939" s="58" t="s">
        <v>113</v>
      </c>
      <c r="E939" s="58" t="s">
        <v>681</v>
      </c>
      <c r="F939" s="58" t="s">
        <v>688</v>
      </c>
      <c r="G939" s="58" t="s">
        <v>689</v>
      </c>
      <c r="H939" s="58" t="s">
        <v>690</v>
      </c>
      <c r="I939" s="58" t="s">
        <v>683</v>
      </c>
      <c r="J939" s="58" t="s">
        <v>683</v>
      </c>
      <c r="K939" s="58" t="s">
        <v>691</v>
      </c>
      <c r="L939" s="58" t="s">
        <v>743</v>
      </c>
      <c r="M939" s="58"/>
      <c r="N939" s="58"/>
      <c r="O939" s="58"/>
      <c r="P939" s="58"/>
      <c r="Q939" s="58"/>
      <c r="R939" s="58" t="s">
        <v>698</v>
      </c>
      <c r="S939" s="58" t="s">
        <v>779</v>
      </c>
      <c r="T939" s="58" t="s">
        <v>731</v>
      </c>
      <c r="U939" s="58" t="s">
        <v>700</v>
      </c>
      <c r="V939" s="58"/>
    </row>
    <row r="940" spans="1:22" x14ac:dyDescent="0.25">
      <c r="A940" s="43" t="s">
        <v>3142</v>
      </c>
      <c r="B940" s="43" t="str">
        <f>LEFT(GAAP02F[[#This Row],[Fund]],4)</f>
        <v>3160</v>
      </c>
      <c r="C940" s="58" t="s">
        <v>3143</v>
      </c>
      <c r="D940" s="58" t="s">
        <v>113</v>
      </c>
      <c r="E940" s="58" t="s">
        <v>681</v>
      </c>
      <c r="F940" s="58" t="s">
        <v>688</v>
      </c>
      <c r="G940" s="58" t="s">
        <v>689</v>
      </c>
      <c r="H940" s="58" t="s">
        <v>776</v>
      </c>
      <c r="I940" s="58" t="s">
        <v>683</v>
      </c>
      <c r="J940" s="58" t="s">
        <v>683</v>
      </c>
      <c r="K940" s="58" t="s">
        <v>691</v>
      </c>
      <c r="L940" s="58" t="s">
        <v>777</v>
      </c>
      <c r="M940" s="58"/>
      <c r="N940" s="58"/>
      <c r="O940" s="58"/>
      <c r="P940" s="58"/>
      <c r="Q940" s="58"/>
      <c r="R940" s="58" t="s">
        <v>698</v>
      </c>
      <c r="S940" s="58" t="s">
        <v>1666</v>
      </c>
      <c r="T940" s="58" t="s">
        <v>712</v>
      </c>
      <c r="U940" s="58" t="s">
        <v>700</v>
      </c>
      <c r="V940" s="58"/>
    </row>
    <row r="941" spans="1:22" x14ac:dyDescent="0.25">
      <c r="A941" s="43" t="s">
        <v>3144</v>
      </c>
      <c r="B941" s="43" t="str">
        <f>LEFT(GAAP02F[[#This Row],[Fund]],4)</f>
        <v>3162</v>
      </c>
      <c r="C941" s="58" t="s">
        <v>3145</v>
      </c>
      <c r="D941" s="58" t="s">
        <v>113</v>
      </c>
      <c r="E941" s="58" t="s">
        <v>681</v>
      </c>
      <c r="F941" s="58" t="s">
        <v>688</v>
      </c>
      <c r="G941" s="58" t="s">
        <v>689</v>
      </c>
      <c r="H941" s="58" t="s">
        <v>690</v>
      </c>
      <c r="I941" s="58" t="s">
        <v>683</v>
      </c>
      <c r="J941" s="58" t="s">
        <v>683</v>
      </c>
      <c r="K941" s="58" t="s">
        <v>691</v>
      </c>
      <c r="L941" s="58" t="s">
        <v>3146</v>
      </c>
      <c r="M941" s="58"/>
      <c r="N941" s="58"/>
      <c r="O941" s="58"/>
      <c r="P941" s="58"/>
      <c r="Q941" s="58"/>
      <c r="R941" s="58" t="s">
        <v>698</v>
      </c>
      <c r="S941" s="58" t="s">
        <v>694</v>
      </c>
      <c r="T941" s="58" t="s">
        <v>731</v>
      </c>
      <c r="U941" s="58" t="s">
        <v>700</v>
      </c>
      <c r="V941" s="58"/>
    </row>
    <row r="942" spans="1:22" x14ac:dyDescent="0.25">
      <c r="A942" s="43" t="s">
        <v>3147</v>
      </c>
      <c r="B942" s="43" t="str">
        <f>LEFT(GAAP02F[[#This Row],[Fund]],4)</f>
        <v>3163</v>
      </c>
      <c r="C942" s="58" t="s">
        <v>3148</v>
      </c>
      <c r="D942" s="58" t="s">
        <v>113</v>
      </c>
      <c r="E942" s="58" t="s">
        <v>681</v>
      </c>
      <c r="F942" s="58" t="s">
        <v>688</v>
      </c>
      <c r="G942" s="58" t="s">
        <v>689</v>
      </c>
      <c r="H942" s="58" t="s">
        <v>776</v>
      </c>
      <c r="I942" s="58" t="s">
        <v>683</v>
      </c>
      <c r="J942" s="58" t="s">
        <v>683</v>
      </c>
      <c r="K942" s="58" t="s">
        <v>691</v>
      </c>
      <c r="L942" s="58" t="s">
        <v>777</v>
      </c>
      <c r="M942" s="58"/>
      <c r="N942" s="58"/>
      <c r="O942" s="58"/>
      <c r="P942" s="58"/>
      <c r="Q942" s="58"/>
      <c r="R942" s="58" t="s">
        <v>698</v>
      </c>
      <c r="S942" s="58" t="s">
        <v>765</v>
      </c>
      <c r="T942" s="58" t="s">
        <v>731</v>
      </c>
      <c r="U942" s="58" t="s">
        <v>679</v>
      </c>
      <c r="V942" s="58"/>
    </row>
    <row r="943" spans="1:22" x14ac:dyDescent="0.25">
      <c r="A943" s="43" t="s">
        <v>3149</v>
      </c>
      <c r="B943" s="43" t="str">
        <f>LEFT(GAAP02F[[#This Row],[Fund]],4)</f>
        <v>3164</v>
      </c>
      <c r="C943" s="58" t="s">
        <v>3150</v>
      </c>
      <c r="D943" s="58" t="s">
        <v>113</v>
      </c>
      <c r="E943" s="58" t="s">
        <v>681</v>
      </c>
      <c r="F943" s="58" t="s">
        <v>688</v>
      </c>
      <c r="G943" s="58" t="s">
        <v>681</v>
      </c>
      <c r="H943" s="58" t="s">
        <v>709</v>
      </c>
      <c r="I943" s="58" t="s">
        <v>683</v>
      </c>
      <c r="J943" s="58" t="s">
        <v>683</v>
      </c>
      <c r="K943" s="58" t="s">
        <v>691</v>
      </c>
      <c r="L943" s="58" t="s">
        <v>725</v>
      </c>
      <c r="M943" s="58"/>
      <c r="N943" s="58"/>
      <c r="O943" s="58"/>
      <c r="P943" s="58"/>
      <c r="Q943" s="58"/>
      <c r="R943" s="58" t="s">
        <v>698</v>
      </c>
      <c r="S943" s="58" t="s">
        <v>726</v>
      </c>
      <c r="T943" s="58" t="s">
        <v>712</v>
      </c>
      <c r="U943" s="58" t="s">
        <v>700</v>
      </c>
      <c r="V943" s="58"/>
    </row>
    <row r="944" spans="1:22" x14ac:dyDescent="0.25">
      <c r="A944" s="43" t="s">
        <v>3151</v>
      </c>
      <c r="B944" s="43" t="str">
        <f>LEFT(GAAP02F[[#This Row],[Fund]],4)</f>
        <v>3165</v>
      </c>
      <c r="C944" s="58" t="s">
        <v>3152</v>
      </c>
      <c r="D944" s="58" t="s">
        <v>113</v>
      </c>
      <c r="E944" s="58" t="s">
        <v>681</v>
      </c>
      <c r="F944" s="58" t="s">
        <v>688</v>
      </c>
      <c r="G944" s="58" t="s">
        <v>689</v>
      </c>
      <c r="H944" s="58" t="s">
        <v>690</v>
      </c>
      <c r="I944" s="58" t="s">
        <v>683</v>
      </c>
      <c r="J944" s="58" t="s">
        <v>683</v>
      </c>
      <c r="K944" s="58" t="s">
        <v>691</v>
      </c>
      <c r="L944" s="58" t="s">
        <v>743</v>
      </c>
      <c r="M944" s="58"/>
      <c r="N944" s="58"/>
      <c r="O944" s="58"/>
      <c r="P944" s="58"/>
      <c r="Q944" s="58"/>
      <c r="R944" s="58" t="s">
        <v>698</v>
      </c>
      <c r="S944" s="58" t="s">
        <v>2525</v>
      </c>
      <c r="T944" s="58" t="s">
        <v>699</v>
      </c>
      <c r="U944" s="58" t="s">
        <v>700</v>
      </c>
      <c r="V944" s="58"/>
    </row>
    <row r="945" spans="1:22" x14ac:dyDescent="0.25">
      <c r="A945" s="43" t="s">
        <v>3153</v>
      </c>
      <c r="B945" s="43" t="str">
        <f>LEFT(GAAP02F[[#This Row],[Fund]],4)</f>
        <v>3167</v>
      </c>
      <c r="C945" s="58" t="s">
        <v>3154</v>
      </c>
      <c r="D945" s="58" t="s">
        <v>113</v>
      </c>
      <c r="E945" s="58" t="s">
        <v>681</v>
      </c>
      <c r="F945" s="58" t="s">
        <v>688</v>
      </c>
      <c r="G945" s="58" t="s">
        <v>681</v>
      </c>
      <c r="H945" s="58" t="s">
        <v>797</v>
      </c>
      <c r="I945" s="58" t="s">
        <v>683</v>
      </c>
      <c r="J945" s="58" t="s">
        <v>683</v>
      </c>
      <c r="K945" s="58" t="s">
        <v>691</v>
      </c>
      <c r="L945" s="58" t="s">
        <v>3155</v>
      </c>
      <c r="M945" s="58"/>
      <c r="N945" s="58"/>
      <c r="O945" s="58"/>
      <c r="P945" s="58"/>
      <c r="Q945" s="58"/>
      <c r="R945" s="58" t="s">
        <v>698</v>
      </c>
      <c r="S945" s="58" t="s">
        <v>1115</v>
      </c>
      <c r="T945" s="58" t="s">
        <v>706</v>
      </c>
      <c r="U945" s="58" t="s">
        <v>700</v>
      </c>
      <c r="V945" s="58"/>
    </row>
    <row r="946" spans="1:22" x14ac:dyDescent="0.25">
      <c r="A946" s="43" t="s">
        <v>3156</v>
      </c>
      <c r="B946" s="43" t="str">
        <f>LEFT(GAAP02F[[#This Row],[Fund]],4)</f>
        <v>3168</v>
      </c>
      <c r="C946" s="58" t="s">
        <v>3157</v>
      </c>
      <c r="D946" s="58" t="s">
        <v>113</v>
      </c>
      <c r="E946" s="58" t="s">
        <v>681</v>
      </c>
      <c r="F946" s="58" t="s">
        <v>688</v>
      </c>
      <c r="G946" s="58" t="s">
        <v>681</v>
      </c>
      <c r="H946" s="58" t="s">
        <v>797</v>
      </c>
      <c r="I946" s="58" t="s">
        <v>683</v>
      </c>
      <c r="J946" s="58" t="s">
        <v>683</v>
      </c>
      <c r="K946" s="58" t="s">
        <v>691</v>
      </c>
      <c r="L946" s="58" t="s">
        <v>3155</v>
      </c>
      <c r="M946" s="58"/>
      <c r="N946" s="58"/>
      <c r="O946" s="58"/>
      <c r="P946" s="58"/>
      <c r="Q946" s="58"/>
      <c r="R946" s="58" t="s">
        <v>698</v>
      </c>
      <c r="S946" s="58" t="s">
        <v>1115</v>
      </c>
      <c r="T946" s="58" t="s">
        <v>706</v>
      </c>
      <c r="U946" s="58" t="s">
        <v>700</v>
      </c>
      <c r="V946" s="58"/>
    </row>
    <row r="947" spans="1:22" x14ac:dyDescent="0.25">
      <c r="A947" s="43" t="s">
        <v>3158</v>
      </c>
      <c r="B947" s="43" t="str">
        <f>LEFT(GAAP02F[[#This Row],[Fund]],4)</f>
        <v>3169</v>
      </c>
      <c r="C947" s="58" t="s">
        <v>3159</v>
      </c>
      <c r="D947" s="58" t="s">
        <v>113</v>
      </c>
      <c r="E947" s="58" t="s">
        <v>681</v>
      </c>
      <c r="F947" s="58" t="s">
        <v>682</v>
      </c>
      <c r="G947" s="58" t="s">
        <v>681</v>
      </c>
      <c r="H947" s="58" t="s">
        <v>682</v>
      </c>
      <c r="I947" s="58" t="s">
        <v>683</v>
      </c>
      <c r="J947" s="58" t="s">
        <v>683</v>
      </c>
      <c r="K947" s="58" t="s">
        <v>15</v>
      </c>
      <c r="L947" s="58" t="s">
        <v>15</v>
      </c>
      <c r="M947" s="58"/>
      <c r="N947" s="58"/>
      <c r="O947" s="58"/>
      <c r="P947" s="58"/>
      <c r="Q947" s="58"/>
      <c r="R947" s="58" t="s">
        <v>629</v>
      </c>
      <c r="S947" s="58" t="s">
        <v>1071</v>
      </c>
      <c r="T947" s="58" t="s">
        <v>678</v>
      </c>
      <c r="U947" s="58" t="s">
        <v>679</v>
      </c>
      <c r="V947" s="58"/>
    </row>
    <row r="948" spans="1:22" x14ac:dyDescent="0.25">
      <c r="A948" s="43" t="s">
        <v>3160</v>
      </c>
      <c r="B948" s="43" t="str">
        <f>LEFT(GAAP02F[[#This Row],[Fund]],4)</f>
        <v>3170</v>
      </c>
      <c r="C948" s="58" t="s">
        <v>3161</v>
      </c>
      <c r="D948" s="58" t="s">
        <v>113</v>
      </c>
      <c r="E948" s="58" t="s">
        <v>681</v>
      </c>
      <c r="F948" s="58" t="s">
        <v>688</v>
      </c>
      <c r="G948" s="58" t="s">
        <v>689</v>
      </c>
      <c r="H948" s="58" t="s">
        <v>690</v>
      </c>
      <c r="I948" s="58" t="s">
        <v>683</v>
      </c>
      <c r="J948" s="58" t="s">
        <v>683</v>
      </c>
      <c r="K948" s="58" t="s">
        <v>691</v>
      </c>
      <c r="L948" s="58" t="s">
        <v>743</v>
      </c>
      <c r="M948" s="58"/>
      <c r="N948" s="58"/>
      <c r="O948" s="58"/>
      <c r="P948" s="58"/>
      <c r="Q948" s="58"/>
      <c r="R948" s="58" t="s">
        <v>698</v>
      </c>
      <c r="S948" s="58" t="s">
        <v>1666</v>
      </c>
      <c r="T948" s="58" t="s">
        <v>1052</v>
      </c>
      <c r="U948" s="58" t="s">
        <v>700</v>
      </c>
      <c r="V948" s="58"/>
    </row>
    <row r="949" spans="1:22" x14ac:dyDescent="0.25">
      <c r="A949" s="43" t="s">
        <v>3162</v>
      </c>
      <c r="B949" s="43" t="str">
        <f>LEFT(GAAP02F[[#This Row],[Fund]],4)</f>
        <v>3171</v>
      </c>
      <c r="C949" s="58" t="s">
        <v>3163</v>
      </c>
      <c r="D949" s="58" t="s">
        <v>113</v>
      </c>
      <c r="E949" s="58" t="s">
        <v>681</v>
      </c>
      <c r="F949" s="58" t="s">
        <v>688</v>
      </c>
      <c r="G949" s="58" t="s">
        <v>689</v>
      </c>
      <c r="H949" s="58" t="s">
        <v>1384</v>
      </c>
      <c r="I949" s="58" t="s">
        <v>683</v>
      </c>
      <c r="J949" s="58" t="s">
        <v>683</v>
      </c>
      <c r="K949" s="58" t="s">
        <v>691</v>
      </c>
      <c r="L949" s="58" t="s">
        <v>1559</v>
      </c>
      <c r="M949" s="58"/>
      <c r="N949" s="58"/>
      <c r="O949" s="58"/>
      <c r="P949" s="58"/>
      <c r="Q949" s="58"/>
      <c r="R949" s="58" t="s">
        <v>693</v>
      </c>
      <c r="S949" s="58" t="s">
        <v>915</v>
      </c>
      <c r="T949" s="58" t="s">
        <v>766</v>
      </c>
      <c r="U949" s="58" t="s">
        <v>679</v>
      </c>
      <c r="V949" s="58"/>
    </row>
    <row r="950" spans="1:22" x14ac:dyDescent="0.25">
      <c r="A950" s="43" t="s">
        <v>3164</v>
      </c>
      <c r="B950" s="43" t="str">
        <f>LEFT(GAAP02F[[#This Row],[Fund]],4)</f>
        <v>3172</v>
      </c>
      <c r="C950" s="58" t="s">
        <v>3165</v>
      </c>
      <c r="D950" s="58" t="s">
        <v>113</v>
      </c>
      <c r="E950" s="58" t="s">
        <v>681</v>
      </c>
      <c r="F950" s="58" t="s">
        <v>688</v>
      </c>
      <c r="G950" s="58" t="s">
        <v>681</v>
      </c>
      <c r="H950" s="58" t="s">
        <v>797</v>
      </c>
      <c r="I950" s="58" t="s">
        <v>683</v>
      </c>
      <c r="J950" s="58" t="s">
        <v>683</v>
      </c>
      <c r="K950" s="58" t="s">
        <v>691</v>
      </c>
      <c r="L950" s="58" t="s">
        <v>1113</v>
      </c>
      <c r="M950" s="58" t="s">
        <v>2098</v>
      </c>
      <c r="N950" s="58" t="s">
        <v>683</v>
      </c>
      <c r="O950" s="58" t="s">
        <v>678</v>
      </c>
      <c r="P950" s="58" t="s">
        <v>679</v>
      </c>
      <c r="Q950" s="58" t="s">
        <v>750</v>
      </c>
      <c r="R950" s="58" t="s">
        <v>698</v>
      </c>
      <c r="S950" s="58" t="s">
        <v>3166</v>
      </c>
      <c r="T950" s="58" t="s">
        <v>706</v>
      </c>
      <c r="U950" s="58" t="s">
        <v>679</v>
      </c>
      <c r="V950" s="58"/>
    </row>
    <row r="951" spans="1:22" x14ac:dyDescent="0.25">
      <c r="A951" s="43" t="s">
        <v>3167</v>
      </c>
      <c r="B951" s="43" t="str">
        <f>LEFT(GAAP02F[[#This Row],[Fund]],4)</f>
        <v>3175</v>
      </c>
      <c r="C951" s="58" t="s">
        <v>3168</v>
      </c>
      <c r="D951" s="58" t="s">
        <v>747</v>
      </c>
      <c r="E951" s="58" t="s">
        <v>1895</v>
      </c>
      <c r="F951" s="58" t="s">
        <v>788</v>
      </c>
      <c r="G951" s="58" t="s">
        <v>689</v>
      </c>
      <c r="H951" s="58" t="s">
        <v>1915</v>
      </c>
      <c r="I951" s="58" t="s">
        <v>683</v>
      </c>
      <c r="J951" s="58" t="s">
        <v>683</v>
      </c>
      <c r="K951" s="58" t="s">
        <v>1896</v>
      </c>
      <c r="L951" s="58" t="s">
        <v>1916</v>
      </c>
      <c r="M951" s="58" t="s">
        <v>791</v>
      </c>
      <c r="N951" s="58" t="s">
        <v>792</v>
      </c>
      <c r="O951" s="58" t="s">
        <v>678</v>
      </c>
      <c r="P951" s="58" t="s">
        <v>145</v>
      </c>
      <c r="Q951" s="58" t="s">
        <v>750</v>
      </c>
      <c r="R951" s="58" t="s">
        <v>698</v>
      </c>
      <c r="S951" s="58" t="s">
        <v>1912</v>
      </c>
      <c r="T951" s="58" t="s">
        <v>678</v>
      </c>
      <c r="U951" s="58" t="s">
        <v>679</v>
      </c>
      <c r="V951" s="58" t="s">
        <v>679</v>
      </c>
    </row>
    <row r="952" spans="1:22" x14ac:dyDescent="0.25">
      <c r="A952" s="43" t="s">
        <v>3169</v>
      </c>
      <c r="B952" s="43" t="str">
        <f>LEFT(GAAP02F[[#This Row],[Fund]],4)</f>
        <v>3176</v>
      </c>
      <c r="C952" s="58" t="s">
        <v>3170</v>
      </c>
      <c r="D952" s="58" t="s">
        <v>113</v>
      </c>
      <c r="E952" s="58" t="s">
        <v>681</v>
      </c>
      <c r="F952" s="58" t="s">
        <v>688</v>
      </c>
      <c r="G952" s="58" t="s">
        <v>689</v>
      </c>
      <c r="H952" s="58" t="s">
        <v>1384</v>
      </c>
      <c r="I952" s="58" t="s">
        <v>683</v>
      </c>
      <c r="J952" s="58" t="s">
        <v>683</v>
      </c>
      <c r="K952" s="58" t="s">
        <v>691</v>
      </c>
      <c r="L952" s="58" t="s">
        <v>1559</v>
      </c>
      <c r="M952" s="58"/>
      <c r="N952" s="58"/>
      <c r="O952" s="58"/>
      <c r="P952" s="58"/>
      <c r="Q952" s="58"/>
      <c r="R952" s="58" t="s">
        <v>693</v>
      </c>
      <c r="S952" s="58" t="s">
        <v>915</v>
      </c>
      <c r="T952" s="58" t="s">
        <v>766</v>
      </c>
      <c r="U952" s="58" t="s">
        <v>679</v>
      </c>
      <c r="V952" s="58"/>
    </row>
    <row r="953" spans="1:22" x14ac:dyDescent="0.25">
      <c r="A953" s="43" t="s">
        <v>3171</v>
      </c>
      <c r="B953" s="43" t="str">
        <f>LEFT(GAAP02F[[#This Row],[Fund]],4)</f>
        <v>3177</v>
      </c>
      <c r="C953" s="58" t="s">
        <v>3172</v>
      </c>
      <c r="D953" s="58" t="s">
        <v>113</v>
      </c>
      <c r="E953" s="58" t="s">
        <v>681</v>
      </c>
      <c r="F953" s="58" t="s">
        <v>688</v>
      </c>
      <c r="G953" s="58" t="s">
        <v>689</v>
      </c>
      <c r="H953" s="58" t="s">
        <v>1384</v>
      </c>
      <c r="I953" s="58" t="s">
        <v>683</v>
      </c>
      <c r="J953" s="58" t="s">
        <v>683</v>
      </c>
      <c r="K953" s="58" t="s">
        <v>691</v>
      </c>
      <c r="L953" s="58" t="s">
        <v>1559</v>
      </c>
      <c r="M953" s="58"/>
      <c r="N953" s="58"/>
      <c r="O953" s="58"/>
      <c r="P953" s="58"/>
      <c r="Q953" s="58"/>
      <c r="R953" s="58" t="s">
        <v>693</v>
      </c>
      <c r="S953" s="58" t="s">
        <v>915</v>
      </c>
      <c r="T953" s="58" t="s">
        <v>1172</v>
      </c>
      <c r="U953" s="58" t="s">
        <v>679</v>
      </c>
      <c r="V953" s="58"/>
    </row>
    <row r="954" spans="1:22" x14ac:dyDescent="0.25">
      <c r="A954" s="43" t="s">
        <v>3173</v>
      </c>
      <c r="B954" s="43" t="str">
        <f>LEFT(GAAP02F[[#This Row],[Fund]],4)</f>
        <v>3178</v>
      </c>
      <c r="C954" s="58" t="s">
        <v>3174</v>
      </c>
      <c r="D954" s="58" t="s">
        <v>113</v>
      </c>
      <c r="E954" s="58" t="s">
        <v>681</v>
      </c>
      <c r="F954" s="58" t="s">
        <v>688</v>
      </c>
      <c r="G954" s="58" t="s">
        <v>689</v>
      </c>
      <c r="H954" s="58" t="s">
        <v>1384</v>
      </c>
      <c r="I954" s="58" t="s">
        <v>683</v>
      </c>
      <c r="J954" s="58" t="s">
        <v>683</v>
      </c>
      <c r="K954" s="58" t="s">
        <v>691</v>
      </c>
      <c r="L954" s="58" t="s">
        <v>1559</v>
      </c>
      <c r="M954" s="58"/>
      <c r="N954" s="58"/>
      <c r="O954" s="58"/>
      <c r="P954" s="58"/>
      <c r="Q954" s="58"/>
      <c r="R954" s="58" t="s">
        <v>693</v>
      </c>
      <c r="S954" s="58" t="s">
        <v>915</v>
      </c>
      <c r="T954" s="58" t="s">
        <v>766</v>
      </c>
      <c r="U954" s="58" t="s">
        <v>679</v>
      </c>
      <c r="V954" s="58"/>
    </row>
    <row r="955" spans="1:22" x14ac:dyDescent="0.25">
      <c r="A955" s="43" t="s">
        <v>3175</v>
      </c>
      <c r="B955" s="43" t="str">
        <f>LEFT(GAAP02F[[#This Row],[Fund]],4)</f>
        <v>3179</v>
      </c>
      <c r="C955" s="58" t="s">
        <v>3176</v>
      </c>
      <c r="D955" s="58" t="s">
        <v>113</v>
      </c>
      <c r="E955" s="58" t="s">
        <v>681</v>
      </c>
      <c r="F955" s="58" t="s">
        <v>688</v>
      </c>
      <c r="G955" s="58" t="s">
        <v>689</v>
      </c>
      <c r="H955" s="58" t="s">
        <v>1384</v>
      </c>
      <c r="I955" s="58" t="s">
        <v>683</v>
      </c>
      <c r="J955" s="58" t="s">
        <v>683</v>
      </c>
      <c r="K955" s="58" t="s">
        <v>691</v>
      </c>
      <c r="L955" s="58" t="s">
        <v>1559</v>
      </c>
      <c r="M955" s="58"/>
      <c r="N955" s="58"/>
      <c r="O955" s="58"/>
      <c r="P955" s="58"/>
      <c r="Q955" s="58"/>
      <c r="R955" s="58" t="s">
        <v>693</v>
      </c>
      <c r="S955" s="58" t="s">
        <v>915</v>
      </c>
      <c r="T955" s="58" t="s">
        <v>773</v>
      </c>
      <c r="U955" s="58" t="s">
        <v>679</v>
      </c>
      <c r="V955" s="58"/>
    </row>
    <row r="956" spans="1:22" x14ac:dyDescent="0.25">
      <c r="A956" s="43" t="s">
        <v>3177</v>
      </c>
      <c r="B956" s="43" t="str">
        <f>LEFT(GAAP02F[[#This Row],[Fund]],4)</f>
        <v>3180</v>
      </c>
      <c r="C956" s="58" t="s">
        <v>3178</v>
      </c>
      <c r="D956" s="58" t="s">
        <v>113</v>
      </c>
      <c r="E956" s="58" t="s">
        <v>681</v>
      </c>
      <c r="F956" s="58" t="s">
        <v>688</v>
      </c>
      <c r="G956" s="58" t="s">
        <v>689</v>
      </c>
      <c r="H956" s="58" t="s">
        <v>1384</v>
      </c>
      <c r="I956" s="58" t="s">
        <v>683</v>
      </c>
      <c r="J956" s="58" t="s">
        <v>683</v>
      </c>
      <c r="K956" s="58" t="s">
        <v>691</v>
      </c>
      <c r="L956" s="58" t="s">
        <v>1559</v>
      </c>
      <c r="M956" s="58"/>
      <c r="N956" s="58"/>
      <c r="O956" s="58"/>
      <c r="P956" s="58"/>
      <c r="Q956" s="58"/>
      <c r="R956" s="58" t="s">
        <v>693</v>
      </c>
      <c r="S956" s="58" t="s">
        <v>915</v>
      </c>
      <c r="T956" s="58" t="s">
        <v>1172</v>
      </c>
      <c r="U956" s="58" t="s">
        <v>679</v>
      </c>
      <c r="V956" s="58"/>
    </row>
    <row r="957" spans="1:22" x14ac:dyDescent="0.25">
      <c r="A957" s="43" t="s">
        <v>3179</v>
      </c>
      <c r="B957" s="43" t="str">
        <f>LEFT(GAAP02F[[#This Row],[Fund]],4)</f>
        <v>3181</v>
      </c>
      <c r="C957" s="58" t="s">
        <v>3180</v>
      </c>
      <c r="D957" s="58" t="s">
        <v>113</v>
      </c>
      <c r="E957" s="58" t="s">
        <v>681</v>
      </c>
      <c r="F957" s="58" t="s">
        <v>688</v>
      </c>
      <c r="G957" s="58" t="s">
        <v>689</v>
      </c>
      <c r="H957" s="58" t="s">
        <v>1384</v>
      </c>
      <c r="I957" s="58" t="s">
        <v>683</v>
      </c>
      <c r="J957" s="58" t="s">
        <v>683</v>
      </c>
      <c r="K957" s="58" t="s">
        <v>691</v>
      </c>
      <c r="L957" s="58" t="s">
        <v>1559</v>
      </c>
      <c r="M957" s="58"/>
      <c r="N957" s="58"/>
      <c r="O957" s="58"/>
      <c r="P957" s="58"/>
      <c r="Q957" s="58"/>
      <c r="R957" s="58" t="s">
        <v>693</v>
      </c>
      <c r="S957" s="58" t="s">
        <v>915</v>
      </c>
      <c r="T957" s="58" t="s">
        <v>1172</v>
      </c>
      <c r="U957" s="58" t="s">
        <v>679</v>
      </c>
      <c r="V957" s="58"/>
    </row>
    <row r="958" spans="1:22" x14ac:dyDescent="0.25">
      <c r="A958" s="43" t="s">
        <v>3181</v>
      </c>
      <c r="B958" s="43" t="str">
        <f>LEFT(GAAP02F[[#This Row],[Fund]],4)</f>
        <v>3182</v>
      </c>
      <c r="C958" s="58" t="s">
        <v>3182</v>
      </c>
      <c r="D958" s="58" t="s">
        <v>113</v>
      </c>
      <c r="E958" s="58" t="s">
        <v>681</v>
      </c>
      <c r="F958" s="58" t="s">
        <v>688</v>
      </c>
      <c r="G958" s="58" t="s">
        <v>689</v>
      </c>
      <c r="H958" s="58" t="s">
        <v>1384</v>
      </c>
      <c r="I958" s="58" t="s">
        <v>683</v>
      </c>
      <c r="J958" s="58" t="s">
        <v>683</v>
      </c>
      <c r="K958" s="58" t="s">
        <v>691</v>
      </c>
      <c r="L958" s="58" t="s">
        <v>1559</v>
      </c>
      <c r="M958" s="58"/>
      <c r="N958" s="58"/>
      <c r="O958" s="58"/>
      <c r="P958" s="58"/>
      <c r="Q958" s="58"/>
      <c r="R958" s="58" t="s">
        <v>693</v>
      </c>
      <c r="S958" s="58" t="s">
        <v>915</v>
      </c>
      <c r="T958" s="58" t="s">
        <v>773</v>
      </c>
      <c r="U958" s="58" t="s">
        <v>679</v>
      </c>
      <c r="V958" s="58"/>
    </row>
    <row r="959" spans="1:22" x14ac:dyDescent="0.25">
      <c r="A959" s="43" t="s">
        <v>3183</v>
      </c>
      <c r="B959" s="43" t="str">
        <f>LEFT(GAAP02F[[#This Row],[Fund]],4)</f>
        <v>3183</v>
      </c>
      <c r="C959" s="58" t="s">
        <v>3184</v>
      </c>
      <c r="D959" s="58" t="s">
        <v>113</v>
      </c>
      <c r="E959" s="58" t="s">
        <v>681</v>
      </c>
      <c r="F959" s="58" t="s">
        <v>688</v>
      </c>
      <c r="G959" s="58" t="s">
        <v>689</v>
      </c>
      <c r="H959" s="58" t="s">
        <v>1384</v>
      </c>
      <c r="I959" s="58" t="s">
        <v>683</v>
      </c>
      <c r="J959" s="58" t="s">
        <v>683</v>
      </c>
      <c r="K959" s="58" t="s">
        <v>691</v>
      </c>
      <c r="L959" s="58" t="s">
        <v>1559</v>
      </c>
      <c r="M959" s="58"/>
      <c r="N959" s="58"/>
      <c r="O959" s="58"/>
      <c r="P959" s="58"/>
      <c r="Q959" s="58"/>
      <c r="R959" s="58" t="s">
        <v>693</v>
      </c>
      <c r="S959" s="58" t="s">
        <v>915</v>
      </c>
      <c r="T959" s="58" t="s">
        <v>773</v>
      </c>
      <c r="U959" s="58" t="s">
        <v>679</v>
      </c>
      <c r="V959" s="58"/>
    </row>
    <row r="960" spans="1:22" x14ac:dyDescent="0.25">
      <c r="A960" s="43" t="s">
        <v>3185</v>
      </c>
      <c r="B960" s="43" t="str">
        <f>LEFT(GAAP02F[[#This Row],[Fund]],4)</f>
        <v>3184</v>
      </c>
      <c r="C960" s="58" t="s">
        <v>3186</v>
      </c>
      <c r="D960" s="58" t="s">
        <v>113</v>
      </c>
      <c r="E960" s="58" t="s">
        <v>681</v>
      </c>
      <c r="F960" s="58" t="s">
        <v>688</v>
      </c>
      <c r="G960" s="58" t="s">
        <v>689</v>
      </c>
      <c r="H960" s="58" t="s">
        <v>1384</v>
      </c>
      <c r="I960" s="58" t="s">
        <v>683</v>
      </c>
      <c r="J960" s="58" t="s">
        <v>683</v>
      </c>
      <c r="K960" s="58" t="s">
        <v>691</v>
      </c>
      <c r="L960" s="58" t="s">
        <v>1559</v>
      </c>
      <c r="M960" s="58"/>
      <c r="N960" s="58"/>
      <c r="O960" s="58"/>
      <c r="P960" s="58"/>
      <c r="Q960" s="58"/>
      <c r="R960" s="58" t="s">
        <v>693</v>
      </c>
      <c r="S960" s="58" t="s">
        <v>915</v>
      </c>
      <c r="T960" s="58" t="s">
        <v>773</v>
      </c>
      <c r="U960" s="58" t="s">
        <v>679</v>
      </c>
      <c r="V960" s="58"/>
    </row>
    <row r="961" spans="1:22" x14ac:dyDescent="0.25">
      <c r="A961" s="43" t="s">
        <v>3187</v>
      </c>
      <c r="B961" s="43" t="str">
        <f>LEFT(GAAP02F[[#This Row],[Fund]],4)</f>
        <v>3185</v>
      </c>
      <c r="C961" s="58" t="s">
        <v>3188</v>
      </c>
      <c r="D961" s="58" t="s">
        <v>113</v>
      </c>
      <c r="E961" s="58" t="s">
        <v>681</v>
      </c>
      <c r="F961" s="58" t="s">
        <v>688</v>
      </c>
      <c r="G961" s="58" t="s">
        <v>689</v>
      </c>
      <c r="H961" s="58" t="s">
        <v>1384</v>
      </c>
      <c r="I961" s="58" t="s">
        <v>683</v>
      </c>
      <c r="J961" s="58" t="s">
        <v>683</v>
      </c>
      <c r="K961" s="58" t="s">
        <v>691</v>
      </c>
      <c r="L961" s="58" t="s">
        <v>1559</v>
      </c>
      <c r="M961" s="58"/>
      <c r="N961" s="58"/>
      <c r="O961" s="58"/>
      <c r="P961" s="58"/>
      <c r="Q961" s="58"/>
      <c r="R961" s="58" t="s">
        <v>693</v>
      </c>
      <c r="S961" s="58" t="s">
        <v>915</v>
      </c>
      <c r="T961" s="58" t="s">
        <v>773</v>
      </c>
      <c r="U961" s="58" t="s">
        <v>679</v>
      </c>
      <c r="V961" s="58"/>
    </row>
    <row r="962" spans="1:22" x14ac:dyDescent="0.25">
      <c r="A962" s="43" t="s">
        <v>3189</v>
      </c>
      <c r="B962" s="43" t="str">
        <f>LEFT(GAAP02F[[#This Row],[Fund]],4)</f>
        <v>3186</v>
      </c>
      <c r="C962" s="58" t="s">
        <v>3190</v>
      </c>
      <c r="D962" s="58" t="s">
        <v>113</v>
      </c>
      <c r="E962" s="58" t="s">
        <v>681</v>
      </c>
      <c r="F962" s="58" t="s">
        <v>688</v>
      </c>
      <c r="G962" s="58" t="s">
        <v>689</v>
      </c>
      <c r="H962" s="58" t="s">
        <v>1384</v>
      </c>
      <c r="I962" s="58" t="s">
        <v>683</v>
      </c>
      <c r="J962" s="58" t="s">
        <v>683</v>
      </c>
      <c r="K962" s="58" t="s">
        <v>691</v>
      </c>
      <c r="L962" s="58" t="s">
        <v>1559</v>
      </c>
      <c r="M962" s="58"/>
      <c r="N962" s="58"/>
      <c r="O962" s="58"/>
      <c r="P962" s="58"/>
      <c r="Q962" s="58"/>
      <c r="R962" s="58" t="s">
        <v>693</v>
      </c>
      <c r="S962" s="58" t="s">
        <v>915</v>
      </c>
      <c r="T962" s="58" t="s">
        <v>773</v>
      </c>
      <c r="U962" s="58" t="s">
        <v>679</v>
      </c>
      <c r="V962" s="58"/>
    </row>
    <row r="963" spans="1:22" x14ac:dyDescent="0.25">
      <c r="A963" s="43" t="s">
        <v>3191</v>
      </c>
      <c r="B963" s="43" t="str">
        <f>LEFT(GAAP02F[[#This Row],[Fund]],4)</f>
        <v>3187</v>
      </c>
      <c r="C963" s="58" t="s">
        <v>3192</v>
      </c>
      <c r="D963" s="58" t="s">
        <v>113</v>
      </c>
      <c r="E963" s="58" t="s">
        <v>681</v>
      </c>
      <c r="F963" s="58" t="s">
        <v>688</v>
      </c>
      <c r="G963" s="58" t="s">
        <v>689</v>
      </c>
      <c r="H963" s="58" t="s">
        <v>1384</v>
      </c>
      <c r="I963" s="58" t="s">
        <v>683</v>
      </c>
      <c r="J963" s="58" t="s">
        <v>683</v>
      </c>
      <c r="K963" s="58" t="s">
        <v>691</v>
      </c>
      <c r="L963" s="58" t="s">
        <v>1559</v>
      </c>
      <c r="M963" s="58"/>
      <c r="N963" s="58"/>
      <c r="O963" s="58"/>
      <c r="P963" s="58"/>
      <c r="Q963" s="58"/>
      <c r="R963" s="58" t="s">
        <v>693</v>
      </c>
      <c r="S963" s="58" t="s">
        <v>915</v>
      </c>
      <c r="T963" s="58" t="s">
        <v>773</v>
      </c>
      <c r="U963" s="58" t="s">
        <v>679</v>
      </c>
      <c r="V963" s="58"/>
    </row>
    <row r="964" spans="1:22" x14ac:dyDescent="0.25">
      <c r="A964" s="43" t="s">
        <v>3193</v>
      </c>
      <c r="B964" s="43" t="str">
        <f>LEFT(GAAP02F[[#This Row],[Fund]],4)</f>
        <v>3188</v>
      </c>
      <c r="C964" s="58" t="s">
        <v>3194</v>
      </c>
      <c r="D964" s="58" t="s">
        <v>113</v>
      </c>
      <c r="E964" s="58" t="s">
        <v>681</v>
      </c>
      <c r="F964" s="58" t="s">
        <v>688</v>
      </c>
      <c r="G964" s="58" t="s">
        <v>689</v>
      </c>
      <c r="H964" s="58" t="s">
        <v>1384</v>
      </c>
      <c r="I964" s="58" t="s">
        <v>683</v>
      </c>
      <c r="J964" s="58" t="s">
        <v>683</v>
      </c>
      <c r="K964" s="58" t="s">
        <v>691</v>
      </c>
      <c r="L964" s="58" t="s">
        <v>1559</v>
      </c>
      <c r="M964" s="58"/>
      <c r="N964" s="58"/>
      <c r="O964" s="58"/>
      <c r="P964" s="58"/>
      <c r="Q964" s="58"/>
      <c r="R964" s="58" t="s">
        <v>693</v>
      </c>
      <c r="S964" s="58" t="s">
        <v>915</v>
      </c>
      <c r="T964" s="58" t="s">
        <v>773</v>
      </c>
      <c r="U964" s="58" t="s">
        <v>679</v>
      </c>
      <c r="V964" s="58"/>
    </row>
    <row r="965" spans="1:22" x14ac:dyDescent="0.25">
      <c r="A965" s="43" t="s">
        <v>3195</v>
      </c>
      <c r="B965" s="43" t="str">
        <f>LEFT(GAAP02F[[#This Row],[Fund]],4)</f>
        <v>3189</v>
      </c>
      <c r="C965" s="58" t="s">
        <v>3196</v>
      </c>
      <c r="D965" s="58" t="s">
        <v>113</v>
      </c>
      <c r="E965" s="58" t="s">
        <v>681</v>
      </c>
      <c r="F965" s="58" t="s">
        <v>688</v>
      </c>
      <c r="G965" s="58" t="s">
        <v>689</v>
      </c>
      <c r="H965" s="58" t="s">
        <v>1384</v>
      </c>
      <c r="I965" s="58" t="s">
        <v>683</v>
      </c>
      <c r="J965" s="58" t="s">
        <v>683</v>
      </c>
      <c r="K965" s="58" t="s">
        <v>691</v>
      </c>
      <c r="L965" s="58" t="s">
        <v>1559</v>
      </c>
      <c r="M965" s="58"/>
      <c r="N965" s="58"/>
      <c r="O965" s="58"/>
      <c r="P965" s="58"/>
      <c r="Q965" s="58"/>
      <c r="R965" s="58" t="s">
        <v>693</v>
      </c>
      <c r="S965" s="58" t="s">
        <v>915</v>
      </c>
      <c r="T965" s="58" t="s">
        <v>773</v>
      </c>
      <c r="U965" s="58" t="s">
        <v>679</v>
      </c>
      <c r="V965" s="58"/>
    </row>
    <row r="966" spans="1:22" x14ac:dyDescent="0.25">
      <c r="A966" s="43" t="s">
        <v>3197</v>
      </c>
      <c r="B966" s="43" t="str">
        <f>LEFT(GAAP02F[[#This Row],[Fund]],4)</f>
        <v>3190</v>
      </c>
      <c r="C966" s="58" t="s">
        <v>3198</v>
      </c>
      <c r="D966" s="58" t="s">
        <v>113</v>
      </c>
      <c r="E966" s="58" t="s">
        <v>681</v>
      </c>
      <c r="F966" s="58" t="s">
        <v>688</v>
      </c>
      <c r="G966" s="58" t="s">
        <v>689</v>
      </c>
      <c r="H966" s="58" t="s">
        <v>1384</v>
      </c>
      <c r="I966" s="58" t="s">
        <v>683</v>
      </c>
      <c r="J966" s="58" t="s">
        <v>683</v>
      </c>
      <c r="K966" s="58" t="s">
        <v>691</v>
      </c>
      <c r="L966" s="58" t="s">
        <v>1559</v>
      </c>
      <c r="M966" s="58"/>
      <c r="N966" s="58"/>
      <c r="O966" s="58"/>
      <c r="P966" s="58"/>
      <c r="Q966" s="58"/>
      <c r="R966" s="58" t="s">
        <v>693</v>
      </c>
      <c r="S966" s="58" t="s">
        <v>915</v>
      </c>
      <c r="T966" s="58" t="s">
        <v>773</v>
      </c>
      <c r="U966" s="58" t="s">
        <v>679</v>
      </c>
      <c r="V966" s="58"/>
    </row>
    <row r="967" spans="1:22" x14ac:dyDescent="0.25">
      <c r="A967" s="43" t="s">
        <v>3199</v>
      </c>
      <c r="B967" s="43" t="str">
        <f>LEFT(GAAP02F[[#This Row],[Fund]],4)</f>
        <v>3191</v>
      </c>
      <c r="C967" s="58" t="s">
        <v>3200</v>
      </c>
      <c r="D967" s="58" t="s">
        <v>113</v>
      </c>
      <c r="E967" s="58" t="s">
        <v>681</v>
      </c>
      <c r="F967" s="58" t="s">
        <v>688</v>
      </c>
      <c r="G967" s="58" t="s">
        <v>689</v>
      </c>
      <c r="H967" s="58" t="s">
        <v>1384</v>
      </c>
      <c r="I967" s="58" t="s">
        <v>683</v>
      </c>
      <c r="J967" s="58" t="s">
        <v>683</v>
      </c>
      <c r="K967" s="58" t="s">
        <v>691</v>
      </c>
      <c r="L967" s="58" t="s">
        <v>1559</v>
      </c>
      <c r="M967" s="58"/>
      <c r="N967" s="58"/>
      <c r="O967" s="58"/>
      <c r="P967" s="58"/>
      <c r="Q967" s="58"/>
      <c r="R967" s="58" t="s">
        <v>693</v>
      </c>
      <c r="S967" s="58" t="s">
        <v>915</v>
      </c>
      <c r="T967" s="58" t="s">
        <v>773</v>
      </c>
      <c r="U967" s="58" t="s">
        <v>679</v>
      </c>
      <c r="V967" s="58"/>
    </row>
    <row r="968" spans="1:22" x14ac:dyDescent="0.25">
      <c r="A968" s="43" t="s">
        <v>3201</v>
      </c>
      <c r="B968" s="43" t="str">
        <f>LEFT(GAAP02F[[#This Row],[Fund]],4)</f>
        <v>3192</v>
      </c>
      <c r="C968" s="58" t="s">
        <v>3202</v>
      </c>
      <c r="D968" s="58" t="s">
        <v>113</v>
      </c>
      <c r="E968" s="58" t="s">
        <v>681</v>
      </c>
      <c r="F968" s="58" t="s">
        <v>688</v>
      </c>
      <c r="G968" s="58" t="s">
        <v>689</v>
      </c>
      <c r="H968" s="58" t="s">
        <v>1384</v>
      </c>
      <c r="I968" s="58" t="s">
        <v>683</v>
      </c>
      <c r="J968" s="58" t="s">
        <v>683</v>
      </c>
      <c r="K968" s="58" t="s">
        <v>691</v>
      </c>
      <c r="L968" s="58" t="s">
        <v>1559</v>
      </c>
      <c r="M968" s="58"/>
      <c r="N968" s="58"/>
      <c r="O968" s="58"/>
      <c r="P968" s="58"/>
      <c r="Q968" s="58"/>
      <c r="R968" s="58" t="s">
        <v>693</v>
      </c>
      <c r="S968" s="58" t="s">
        <v>915</v>
      </c>
      <c r="T968" s="58" t="s">
        <v>773</v>
      </c>
      <c r="U968" s="58" t="s">
        <v>679</v>
      </c>
      <c r="V968" s="58"/>
    </row>
    <row r="969" spans="1:22" x14ac:dyDescent="0.25">
      <c r="A969" s="43" t="s">
        <v>3203</v>
      </c>
      <c r="B969" s="43" t="str">
        <f>LEFT(GAAP02F[[#This Row],[Fund]],4)</f>
        <v>3193</v>
      </c>
      <c r="C969" s="58" t="s">
        <v>3070</v>
      </c>
      <c r="D969" s="58" t="s">
        <v>113</v>
      </c>
      <c r="E969" s="58" t="s">
        <v>681</v>
      </c>
      <c r="F969" s="58" t="s">
        <v>688</v>
      </c>
      <c r="G969" s="58" t="s">
        <v>689</v>
      </c>
      <c r="H969" s="58" t="s">
        <v>1384</v>
      </c>
      <c r="I969" s="58" t="s">
        <v>683</v>
      </c>
      <c r="J969" s="58" t="s">
        <v>683</v>
      </c>
      <c r="K969" s="58" t="s">
        <v>691</v>
      </c>
      <c r="L969" s="58" t="s">
        <v>1559</v>
      </c>
      <c r="M969" s="58"/>
      <c r="N969" s="58"/>
      <c r="O969" s="58"/>
      <c r="P969" s="58"/>
      <c r="Q969" s="58"/>
      <c r="R969" s="58" t="s">
        <v>693</v>
      </c>
      <c r="S969" s="58" t="s">
        <v>915</v>
      </c>
      <c r="T969" s="58" t="s">
        <v>1172</v>
      </c>
      <c r="U969" s="58" t="s">
        <v>679</v>
      </c>
      <c r="V969" s="58"/>
    </row>
    <row r="970" spans="1:22" x14ac:dyDescent="0.25">
      <c r="A970" s="43" t="s">
        <v>3204</v>
      </c>
      <c r="B970" s="43" t="str">
        <f>LEFT(GAAP02F[[#This Row],[Fund]],4)</f>
        <v>3194</v>
      </c>
      <c r="C970" s="58" t="s">
        <v>3205</v>
      </c>
      <c r="D970" s="58" t="s">
        <v>113</v>
      </c>
      <c r="E970" s="58" t="s">
        <v>681</v>
      </c>
      <c r="F970" s="58" t="s">
        <v>688</v>
      </c>
      <c r="G970" s="58" t="s">
        <v>689</v>
      </c>
      <c r="H970" s="58" t="s">
        <v>1384</v>
      </c>
      <c r="I970" s="58" t="s">
        <v>683</v>
      </c>
      <c r="J970" s="58" t="s">
        <v>683</v>
      </c>
      <c r="K970" s="58" t="s">
        <v>691</v>
      </c>
      <c r="L970" s="58" t="s">
        <v>1559</v>
      </c>
      <c r="M970" s="58"/>
      <c r="N970" s="58"/>
      <c r="O970" s="58"/>
      <c r="P970" s="58"/>
      <c r="Q970" s="58"/>
      <c r="R970" s="58" t="s">
        <v>693</v>
      </c>
      <c r="S970" s="58" t="s">
        <v>915</v>
      </c>
      <c r="T970" s="58" t="s">
        <v>1172</v>
      </c>
      <c r="U970" s="58" t="s">
        <v>679</v>
      </c>
      <c r="V970" s="58"/>
    </row>
    <row r="971" spans="1:22" x14ac:dyDescent="0.25">
      <c r="A971" s="43" t="s">
        <v>3206</v>
      </c>
      <c r="B971" s="43" t="str">
        <f>LEFT(GAAP02F[[#This Row],[Fund]],4)</f>
        <v>3195</v>
      </c>
      <c r="C971" s="58" t="s">
        <v>3207</v>
      </c>
      <c r="D971" s="58" t="s">
        <v>113</v>
      </c>
      <c r="E971" s="58" t="s">
        <v>681</v>
      </c>
      <c r="F971" s="58" t="s">
        <v>688</v>
      </c>
      <c r="G971" s="58" t="s">
        <v>681</v>
      </c>
      <c r="H971" s="58" t="s">
        <v>709</v>
      </c>
      <c r="I971" s="58" t="s">
        <v>683</v>
      </c>
      <c r="J971" s="58" t="s">
        <v>683</v>
      </c>
      <c r="K971" s="58" t="s">
        <v>691</v>
      </c>
      <c r="L971" s="58" t="s">
        <v>725</v>
      </c>
      <c r="M971" s="58"/>
      <c r="N971" s="58"/>
      <c r="O971" s="58"/>
      <c r="P971" s="58"/>
      <c r="Q971" s="58"/>
      <c r="R971" s="58" t="s">
        <v>698</v>
      </c>
      <c r="S971" s="58" t="s">
        <v>726</v>
      </c>
      <c r="T971" s="58" t="s">
        <v>712</v>
      </c>
      <c r="U971" s="58" t="s">
        <v>700</v>
      </c>
      <c r="V971" s="58"/>
    </row>
    <row r="972" spans="1:22" x14ac:dyDescent="0.25">
      <c r="A972" s="43" t="s">
        <v>3208</v>
      </c>
      <c r="B972" s="43" t="str">
        <f>LEFT(GAAP02F[[#This Row],[Fund]],4)</f>
        <v>3196</v>
      </c>
      <c r="C972" s="58" t="s">
        <v>3209</v>
      </c>
      <c r="D972" s="58" t="s">
        <v>113</v>
      </c>
      <c r="E972" s="58" t="s">
        <v>681</v>
      </c>
      <c r="F972" s="58" t="s">
        <v>688</v>
      </c>
      <c r="G972" s="58" t="s">
        <v>681</v>
      </c>
      <c r="H972" s="58" t="s">
        <v>709</v>
      </c>
      <c r="I972" s="58" t="s">
        <v>683</v>
      </c>
      <c r="J972" s="58" t="s">
        <v>683</v>
      </c>
      <c r="K972" s="58" t="s">
        <v>691</v>
      </c>
      <c r="L972" s="58" t="s">
        <v>725</v>
      </c>
      <c r="M972" s="58"/>
      <c r="N972" s="58"/>
      <c r="O972" s="58"/>
      <c r="P972" s="58"/>
      <c r="Q972" s="58"/>
      <c r="R972" s="58" t="s">
        <v>698</v>
      </c>
      <c r="S972" s="58" t="s">
        <v>726</v>
      </c>
      <c r="T972" s="58" t="s">
        <v>712</v>
      </c>
      <c r="U972" s="58" t="s">
        <v>700</v>
      </c>
      <c r="V972" s="58"/>
    </row>
    <row r="973" spans="1:22" x14ac:dyDescent="0.25">
      <c r="A973" s="43" t="s">
        <v>3210</v>
      </c>
      <c r="B973" s="43" t="str">
        <f>LEFT(GAAP02F[[#This Row],[Fund]],4)</f>
        <v>3197</v>
      </c>
      <c r="C973" s="58" t="s">
        <v>3211</v>
      </c>
      <c r="D973" s="58" t="s">
        <v>113</v>
      </c>
      <c r="E973" s="58" t="s">
        <v>681</v>
      </c>
      <c r="F973" s="58" t="s">
        <v>688</v>
      </c>
      <c r="G973" s="58" t="s">
        <v>689</v>
      </c>
      <c r="H973" s="58" t="s">
        <v>1384</v>
      </c>
      <c r="I973" s="58" t="s">
        <v>683</v>
      </c>
      <c r="J973" s="58" t="s">
        <v>683</v>
      </c>
      <c r="K973" s="58" t="s">
        <v>691</v>
      </c>
      <c r="L973" s="58" t="s">
        <v>1559</v>
      </c>
      <c r="M973" s="58"/>
      <c r="N973" s="58"/>
      <c r="O973" s="58"/>
      <c r="P973" s="58"/>
      <c r="Q973" s="58"/>
      <c r="R973" s="58" t="s">
        <v>693</v>
      </c>
      <c r="S973" s="58" t="s">
        <v>915</v>
      </c>
      <c r="T973" s="58" t="s">
        <v>766</v>
      </c>
      <c r="U973" s="58" t="s">
        <v>679</v>
      </c>
      <c r="V973" s="58"/>
    </row>
    <row r="974" spans="1:22" x14ac:dyDescent="0.25">
      <c r="A974" s="43" t="s">
        <v>3212</v>
      </c>
      <c r="B974" s="43" t="str">
        <f>LEFT(GAAP02F[[#This Row],[Fund]],4)</f>
        <v>3198</v>
      </c>
      <c r="C974" s="58" t="s">
        <v>3213</v>
      </c>
      <c r="D974" s="58" t="s">
        <v>113</v>
      </c>
      <c r="E974" s="58" t="s">
        <v>681</v>
      </c>
      <c r="F974" s="58" t="s">
        <v>688</v>
      </c>
      <c r="G974" s="58" t="s">
        <v>689</v>
      </c>
      <c r="H974" s="58" t="s">
        <v>1384</v>
      </c>
      <c r="I974" s="58" t="s">
        <v>683</v>
      </c>
      <c r="J974" s="58" t="s">
        <v>683</v>
      </c>
      <c r="K974" s="58" t="s">
        <v>691</v>
      </c>
      <c r="L974" s="58" t="s">
        <v>1559</v>
      </c>
      <c r="M974" s="58"/>
      <c r="N974" s="58"/>
      <c r="O974" s="58"/>
      <c r="P974" s="58"/>
      <c r="Q974" s="58"/>
      <c r="R974" s="58" t="s">
        <v>693</v>
      </c>
      <c r="S974" s="58" t="s">
        <v>915</v>
      </c>
      <c r="T974" s="58" t="s">
        <v>773</v>
      </c>
      <c r="U974" s="58" t="s">
        <v>679</v>
      </c>
      <c r="V974" s="58"/>
    </row>
    <row r="975" spans="1:22" x14ac:dyDescent="0.25">
      <c r="A975" s="43" t="s">
        <v>3214</v>
      </c>
      <c r="B975" s="43" t="str">
        <f>LEFT(GAAP02F[[#This Row],[Fund]],4)</f>
        <v>3199</v>
      </c>
      <c r="C975" s="58" t="s">
        <v>3215</v>
      </c>
      <c r="D975" s="58" t="s">
        <v>113</v>
      </c>
      <c r="E975" s="58" t="s">
        <v>681</v>
      </c>
      <c r="F975" s="58" t="s">
        <v>688</v>
      </c>
      <c r="G975" s="58" t="s">
        <v>689</v>
      </c>
      <c r="H975" s="58" t="s">
        <v>1384</v>
      </c>
      <c r="I975" s="58" t="s">
        <v>683</v>
      </c>
      <c r="J975" s="58" t="s">
        <v>683</v>
      </c>
      <c r="K975" s="58" t="s">
        <v>691</v>
      </c>
      <c r="L975" s="58" t="s">
        <v>1559</v>
      </c>
      <c r="M975" s="58"/>
      <c r="N975" s="58"/>
      <c r="O975" s="58"/>
      <c r="P975" s="58"/>
      <c r="Q975" s="58"/>
      <c r="R975" s="58" t="s">
        <v>693</v>
      </c>
      <c r="S975" s="58" t="s">
        <v>915</v>
      </c>
      <c r="T975" s="58" t="s">
        <v>773</v>
      </c>
      <c r="U975" s="58" t="s">
        <v>679</v>
      </c>
      <c r="V975" s="58"/>
    </row>
    <row r="976" spans="1:22" x14ac:dyDescent="0.25">
      <c r="A976" s="43" t="s">
        <v>3216</v>
      </c>
      <c r="B976" s="43" t="str">
        <f>LEFT(GAAP02F[[#This Row],[Fund]],4)</f>
        <v>3200</v>
      </c>
      <c r="C976" s="58" t="s">
        <v>3217</v>
      </c>
      <c r="D976" s="58" t="s">
        <v>113</v>
      </c>
      <c r="E976" s="58" t="s">
        <v>681</v>
      </c>
      <c r="F976" s="58" t="s">
        <v>688</v>
      </c>
      <c r="G976" s="58" t="s">
        <v>689</v>
      </c>
      <c r="H976" s="58" t="s">
        <v>1384</v>
      </c>
      <c r="I976" s="58" t="s">
        <v>683</v>
      </c>
      <c r="J976" s="58" t="s">
        <v>683</v>
      </c>
      <c r="K976" s="58" t="s">
        <v>691</v>
      </c>
      <c r="L976" s="58" t="s">
        <v>1559</v>
      </c>
      <c r="M976" s="58"/>
      <c r="N976" s="58"/>
      <c r="O976" s="58"/>
      <c r="P976" s="58"/>
      <c r="Q976" s="58"/>
      <c r="R976" s="58" t="s">
        <v>698</v>
      </c>
      <c r="S976" s="58" t="s">
        <v>915</v>
      </c>
      <c r="T976" s="58" t="s">
        <v>706</v>
      </c>
      <c r="U976" s="58" t="s">
        <v>700</v>
      </c>
      <c r="V976" s="58"/>
    </row>
    <row r="977" spans="1:22" x14ac:dyDescent="0.25">
      <c r="A977" s="43" t="s">
        <v>3218</v>
      </c>
      <c r="B977" s="43" t="str">
        <f>LEFT(GAAP02F[[#This Row],[Fund]],4)</f>
        <v>3201</v>
      </c>
      <c r="C977" s="58" t="s">
        <v>3219</v>
      </c>
      <c r="D977" s="58" t="s">
        <v>113</v>
      </c>
      <c r="E977" s="58" t="s">
        <v>681</v>
      </c>
      <c r="F977" s="58" t="s">
        <v>688</v>
      </c>
      <c r="G977" s="58" t="s">
        <v>681</v>
      </c>
      <c r="H977" s="58" t="s">
        <v>797</v>
      </c>
      <c r="I977" s="58" t="s">
        <v>683</v>
      </c>
      <c r="J977" s="58" t="s">
        <v>683</v>
      </c>
      <c r="K977" s="58" t="s">
        <v>691</v>
      </c>
      <c r="L977" s="58" t="s">
        <v>1113</v>
      </c>
      <c r="M977" s="58"/>
      <c r="N977" s="58"/>
      <c r="O977" s="58"/>
      <c r="P977" s="58"/>
      <c r="Q977" s="58"/>
      <c r="R977" s="58" t="s">
        <v>698</v>
      </c>
      <c r="S977" s="58" t="s">
        <v>1115</v>
      </c>
      <c r="T977" s="58" t="s">
        <v>706</v>
      </c>
      <c r="U977" s="58" t="s">
        <v>679</v>
      </c>
      <c r="V977" s="58"/>
    </row>
    <row r="978" spans="1:22" x14ac:dyDescent="0.25">
      <c r="A978" s="43" t="s">
        <v>3220</v>
      </c>
      <c r="B978" s="43" t="str">
        <f>LEFT(GAAP02F[[#This Row],[Fund]],4)</f>
        <v>3202</v>
      </c>
      <c r="C978" s="58" t="s">
        <v>3221</v>
      </c>
      <c r="D978" s="58" t="s">
        <v>113</v>
      </c>
      <c r="E978" s="58" t="s">
        <v>681</v>
      </c>
      <c r="F978" s="58" t="s">
        <v>688</v>
      </c>
      <c r="G978" s="58" t="s">
        <v>681</v>
      </c>
      <c r="H978" s="58" t="s">
        <v>709</v>
      </c>
      <c r="I978" s="58" t="s">
        <v>683</v>
      </c>
      <c r="J978" s="58" t="s">
        <v>683</v>
      </c>
      <c r="K978" s="58" t="s">
        <v>691</v>
      </c>
      <c r="L978" s="58" t="s">
        <v>725</v>
      </c>
      <c r="M978" s="58"/>
      <c r="N978" s="58"/>
      <c r="O978" s="58"/>
      <c r="P978" s="58"/>
      <c r="Q978" s="58"/>
      <c r="R978" s="58" t="s">
        <v>698</v>
      </c>
      <c r="S978" s="58" t="s">
        <v>726</v>
      </c>
      <c r="T978" s="58" t="s">
        <v>712</v>
      </c>
      <c r="U978" s="58" t="s">
        <v>700</v>
      </c>
      <c r="V978" s="58"/>
    </row>
    <row r="979" spans="1:22" x14ac:dyDescent="0.25">
      <c r="A979" s="43" t="s">
        <v>3222</v>
      </c>
      <c r="B979" s="43" t="str">
        <f>LEFT(GAAP02F[[#This Row],[Fund]],4)</f>
        <v>3203</v>
      </c>
      <c r="C979" s="58" t="s">
        <v>3223</v>
      </c>
      <c r="D979" s="58" t="s">
        <v>113</v>
      </c>
      <c r="E979" s="58" t="s">
        <v>681</v>
      </c>
      <c r="F979" s="58" t="s">
        <v>688</v>
      </c>
      <c r="G979" s="58" t="s">
        <v>681</v>
      </c>
      <c r="H979" s="58" t="s">
        <v>709</v>
      </c>
      <c r="I979" s="58" t="s">
        <v>683</v>
      </c>
      <c r="J979" s="58" t="s">
        <v>683</v>
      </c>
      <c r="K979" s="58" t="s">
        <v>691</v>
      </c>
      <c r="L979" s="58" t="s">
        <v>725</v>
      </c>
      <c r="M979" s="58"/>
      <c r="N979" s="58"/>
      <c r="O979" s="58"/>
      <c r="P979" s="58"/>
      <c r="Q979" s="58"/>
      <c r="R979" s="58" t="s">
        <v>693</v>
      </c>
      <c r="S979" s="58" t="s">
        <v>726</v>
      </c>
      <c r="T979" s="58" t="s">
        <v>739</v>
      </c>
      <c r="U979" s="58" t="s">
        <v>679</v>
      </c>
      <c r="V979" s="58"/>
    </row>
    <row r="980" spans="1:22" x14ac:dyDescent="0.25">
      <c r="A980" s="43" t="s">
        <v>3224</v>
      </c>
      <c r="B980" s="43" t="str">
        <f>LEFT(GAAP02F[[#This Row],[Fund]],4)</f>
        <v>3204</v>
      </c>
      <c r="C980" s="58" t="s">
        <v>3225</v>
      </c>
      <c r="D980" s="58" t="s">
        <v>113</v>
      </c>
      <c r="E980" s="58" t="s">
        <v>681</v>
      </c>
      <c r="F980" s="58" t="s">
        <v>688</v>
      </c>
      <c r="G980" s="58" t="s">
        <v>689</v>
      </c>
      <c r="H980" s="58" t="s">
        <v>776</v>
      </c>
      <c r="I980" s="58" t="s">
        <v>683</v>
      </c>
      <c r="J980" s="58" t="s">
        <v>683</v>
      </c>
      <c r="K980" s="58" t="s">
        <v>691</v>
      </c>
      <c r="L980" s="58" t="s">
        <v>777</v>
      </c>
      <c r="M980" s="58"/>
      <c r="N980" s="58"/>
      <c r="O980" s="58"/>
      <c r="P980" s="58"/>
      <c r="Q980" s="58"/>
      <c r="R980" s="58" t="s">
        <v>698</v>
      </c>
      <c r="S980" s="58" t="s">
        <v>915</v>
      </c>
      <c r="T980" s="58" t="s">
        <v>706</v>
      </c>
      <c r="U980" s="58" t="s">
        <v>679</v>
      </c>
      <c r="V980" s="58"/>
    </row>
    <row r="981" spans="1:22" x14ac:dyDescent="0.25">
      <c r="A981" s="43" t="s">
        <v>3226</v>
      </c>
      <c r="B981" s="43" t="str">
        <f>LEFT(GAAP02F[[#This Row],[Fund]],4)</f>
        <v>3205</v>
      </c>
      <c r="C981" s="58" t="s">
        <v>3227</v>
      </c>
      <c r="D981" s="58" t="s">
        <v>113</v>
      </c>
      <c r="E981" s="58" t="s">
        <v>681</v>
      </c>
      <c r="F981" s="58" t="s">
        <v>688</v>
      </c>
      <c r="G981" s="58" t="s">
        <v>681</v>
      </c>
      <c r="H981" s="58" t="s">
        <v>709</v>
      </c>
      <c r="I981" s="58" t="s">
        <v>683</v>
      </c>
      <c r="J981" s="58" t="s">
        <v>683</v>
      </c>
      <c r="K981" s="58" t="s">
        <v>691</v>
      </c>
      <c r="L981" s="58" t="s">
        <v>725</v>
      </c>
      <c r="M981" s="58"/>
      <c r="N981" s="58"/>
      <c r="O981" s="58"/>
      <c r="P981" s="58"/>
      <c r="Q981" s="58"/>
      <c r="R981" s="58" t="s">
        <v>698</v>
      </c>
      <c r="S981" s="58" t="s">
        <v>726</v>
      </c>
      <c r="T981" s="58" t="s">
        <v>712</v>
      </c>
      <c r="U981" s="58" t="s">
        <v>679</v>
      </c>
      <c r="V981" s="58"/>
    </row>
    <row r="982" spans="1:22" x14ac:dyDescent="0.25">
      <c r="A982" s="43" t="s">
        <v>3228</v>
      </c>
      <c r="B982" s="43" t="str">
        <f>LEFT(GAAP02F[[#This Row],[Fund]],4)</f>
        <v>3207</v>
      </c>
      <c r="C982" s="58" t="s">
        <v>3229</v>
      </c>
      <c r="D982" s="58" t="s">
        <v>113</v>
      </c>
      <c r="E982" s="58" t="s">
        <v>681</v>
      </c>
      <c r="F982" s="58" t="s">
        <v>682</v>
      </c>
      <c r="G982" s="58" t="s">
        <v>681</v>
      </c>
      <c r="H982" s="58" t="s">
        <v>682</v>
      </c>
      <c r="I982" s="58" t="s">
        <v>683</v>
      </c>
      <c r="J982" s="58" t="s">
        <v>683</v>
      </c>
      <c r="K982" s="58" t="s">
        <v>15</v>
      </c>
      <c r="L982" s="58" t="s">
        <v>15</v>
      </c>
      <c r="M982" s="58"/>
      <c r="N982" s="58"/>
      <c r="O982" s="58"/>
      <c r="P982" s="58"/>
      <c r="Q982" s="58"/>
      <c r="R982" s="58" t="s">
        <v>698</v>
      </c>
      <c r="S982" s="58" t="s">
        <v>3230</v>
      </c>
      <c r="T982" s="58" t="s">
        <v>731</v>
      </c>
      <c r="U982" s="58" t="s">
        <v>679</v>
      </c>
      <c r="V982" s="58"/>
    </row>
    <row r="983" spans="1:22" x14ac:dyDescent="0.25">
      <c r="A983" s="43" t="s">
        <v>3231</v>
      </c>
      <c r="B983" s="43" t="str">
        <f>LEFT(GAAP02F[[#This Row],[Fund]],4)</f>
        <v>3209</v>
      </c>
      <c r="C983" s="58" t="s">
        <v>3232</v>
      </c>
      <c r="D983" s="58" t="s">
        <v>113</v>
      </c>
      <c r="E983" s="58" t="s">
        <v>681</v>
      </c>
      <c r="F983" s="58" t="s">
        <v>688</v>
      </c>
      <c r="G983" s="58" t="s">
        <v>689</v>
      </c>
      <c r="H983" s="58" t="s">
        <v>776</v>
      </c>
      <c r="I983" s="58" t="s">
        <v>683</v>
      </c>
      <c r="J983" s="58" t="s">
        <v>683</v>
      </c>
      <c r="K983" s="58" t="s">
        <v>691</v>
      </c>
      <c r="L983" s="58" t="s">
        <v>777</v>
      </c>
      <c r="M983" s="58"/>
      <c r="N983" s="58"/>
      <c r="O983" s="58"/>
      <c r="P983" s="58"/>
      <c r="Q983" s="58"/>
      <c r="R983" s="58" t="s">
        <v>698</v>
      </c>
      <c r="S983" s="58" t="s">
        <v>3233</v>
      </c>
      <c r="T983" s="58" t="s">
        <v>706</v>
      </c>
      <c r="U983" s="58" t="s">
        <v>700</v>
      </c>
      <c r="V983" s="58"/>
    </row>
    <row r="984" spans="1:22" x14ac:dyDescent="0.25">
      <c r="A984" s="43" t="s">
        <v>3234</v>
      </c>
      <c r="B984" s="43" t="str">
        <f>LEFT(GAAP02F[[#This Row],[Fund]],4)</f>
        <v>3210</v>
      </c>
      <c r="C984" s="58" t="s">
        <v>3235</v>
      </c>
      <c r="D984" s="58" t="s">
        <v>113</v>
      </c>
      <c r="E984" s="58" t="s">
        <v>681</v>
      </c>
      <c r="F984" s="58" t="s">
        <v>688</v>
      </c>
      <c r="G984" s="58" t="s">
        <v>689</v>
      </c>
      <c r="H984" s="58" t="s">
        <v>776</v>
      </c>
      <c r="I984" s="58" t="s">
        <v>683</v>
      </c>
      <c r="J984" s="58" t="s">
        <v>683</v>
      </c>
      <c r="K984" s="58" t="s">
        <v>691</v>
      </c>
      <c r="L984" s="58" t="s">
        <v>777</v>
      </c>
      <c r="M984" s="58"/>
      <c r="N984" s="58"/>
      <c r="O984" s="58"/>
      <c r="P984" s="58"/>
      <c r="Q984" s="58"/>
      <c r="R984" s="58" t="s">
        <v>693</v>
      </c>
      <c r="S984" s="58" t="s">
        <v>3236</v>
      </c>
      <c r="T984" s="58" t="s">
        <v>739</v>
      </c>
      <c r="U984" s="58" t="s">
        <v>679</v>
      </c>
      <c r="V984" s="58"/>
    </row>
    <row r="985" spans="1:22" x14ac:dyDescent="0.25">
      <c r="A985" s="43" t="s">
        <v>3237</v>
      </c>
      <c r="B985" s="43" t="str">
        <f>LEFT(GAAP02F[[#This Row],[Fund]],4)</f>
        <v>3211</v>
      </c>
      <c r="C985" s="58" t="s">
        <v>3238</v>
      </c>
      <c r="D985" s="58" t="s">
        <v>113</v>
      </c>
      <c r="E985" s="58" t="s">
        <v>681</v>
      </c>
      <c r="F985" s="58" t="s">
        <v>688</v>
      </c>
      <c r="G985" s="58" t="s">
        <v>681</v>
      </c>
      <c r="H985" s="58" t="s">
        <v>709</v>
      </c>
      <c r="I985" s="58" t="s">
        <v>683</v>
      </c>
      <c r="J985" s="58" t="s">
        <v>683</v>
      </c>
      <c r="K985" s="58" t="s">
        <v>691</v>
      </c>
      <c r="L985" s="58" t="s">
        <v>725</v>
      </c>
      <c r="M985" s="58"/>
      <c r="N985" s="58"/>
      <c r="O985" s="58"/>
      <c r="P985" s="58"/>
      <c r="Q985" s="58"/>
      <c r="R985" s="58" t="s">
        <v>698</v>
      </c>
      <c r="S985" s="58" t="s">
        <v>726</v>
      </c>
      <c r="T985" s="58" t="s">
        <v>712</v>
      </c>
      <c r="U985" s="58" t="s">
        <v>679</v>
      </c>
      <c r="V985" s="58"/>
    </row>
    <row r="986" spans="1:22" x14ac:dyDescent="0.25">
      <c r="A986" s="43" t="s">
        <v>3239</v>
      </c>
      <c r="B986" s="43" t="str">
        <f>LEFT(GAAP02F[[#This Row],[Fund]],4)</f>
        <v>3212</v>
      </c>
      <c r="C986" s="58" t="s">
        <v>3240</v>
      </c>
      <c r="D986" s="58" t="s">
        <v>113</v>
      </c>
      <c r="E986" s="58" t="s">
        <v>681</v>
      </c>
      <c r="F986" s="58" t="s">
        <v>688</v>
      </c>
      <c r="G986" s="58" t="s">
        <v>681</v>
      </c>
      <c r="H986" s="58" t="s">
        <v>709</v>
      </c>
      <c r="I986" s="58" t="s">
        <v>683</v>
      </c>
      <c r="J986" s="58" t="s">
        <v>683</v>
      </c>
      <c r="K986" s="58" t="s">
        <v>691</v>
      </c>
      <c r="L986" s="58" t="s">
        <v>725</v>
      </c>
      <c r="M986" s="58"/>
      <c r="N986" s="58"/>
      <c r="O986" s="58"/>
      <c r="P986" s="58"/>
      <c r="Q986" s="58"/>
      <c r="R986" s="58" t="s">
        <v>698</v>
      </c>
      <c r="S986" s="58" t="s">
        <v>726</v>
      </c>
      <c r="T986" s="58" t="s">
        <v>712</v>
      </c>
      <c r="U986" s="58" t="s">
        <v>679</v>
      </c>
      <c r="V986" s="58"/>
    </row>
    <row r="987" spans="1:22" x14ac:dyDescent="0.25">
      <c r="A987" s="43" t="s">
        <v>3241</v>
      </c>
      <c r="B987" s="43" t="str">
        <f>LEFT(GAAP02F[[#This Row],[Fund]],4)</f>
        <v>3213</v>
      </c>
      <c r="C987" s="58" t="s">
        <v>3242</v>
      </c>
      <c r="D987" s="58" t="s">
        <v>113</v>
      </c>
      <c r="E987" s="58" t="s">
        <v>681</v>
      </c>
      <c r="F987" s="58" t="s">
        <v>688</v>
      </c>
      <c r="G987" s="58" t="s">
        <v>681</v>
      </c>
      <c r="H987" s="58" t="s">
        <v>797</v>
      </c>
      <c r="I987" s="58" t="s">
        <v>683</v>
      </c>
      <c r="J987" s="58" t="s">
        <v>683</v>
      </c>
      <c r="K987" s="58" t="s">
        <v>691</v>
      </c>
      <c r="L987" s="58" t="s">
        <v>1113</v>
      </c>
      <c r="M987" s="58"/>
      <c r="N987" s="58"/>
      <c r="O987" s="58"/>
      <c r="P987" s="58"/>
      <c r="Q987" s="58"/>
      <c r="R987" s="58" t="s">
        <v>698</v>
      </c>
      <c r="S987" s="58" t="s">
        <v>1115</v>
      </c>
      <c r="T987" s="58" t="s">
        <v>706</v>
      </c>
      <c r="U987" s="58" t="s">
        <v>700</v>
      </c>
      <c r="V987" s="58"/>
    </row>
    <row r="988" spans="1:22" x14ac:dyDescent="0.25">
      <c r="A988" s="43" t="s">
        <v>3243</v>
      </c>
      <c r="B988" s="43" t="str">
        <f>LEFT(GAAP02F[[#This Row],[Fund]],4)</f>
        <v>3214</v>
      </c>
      <c r="C988" s="58" t="s">
        <v>3244</v>
      </c>
      <c r="D988" s="58" t="s">
        <v>113</v>
      </c>
      <c r="E988" s="58" t="s">
        <v>681</v>
      </c>
      <c r="F988" s="58" t="s">
        <v>688</v>
      </c>
      <c r="G988" s="58" t="s">
        <v>689</v>
      </c>
      <c r="H988" s="58" t="s">
        <v>1384</v>
      </c>
      <c r="I988" s="58" t="s">
        <v>683</v>
      </c>
      <c r="J988" s="58" t="s">
        <v>683</v>
      </c>
      <c r="K988" s="58" t="s">
        <v>691</v>
      </c>
      <c r="L988" s="58" t="s">
        <v>3245</v>
      </c>
      <c r="M988" s="58"/>
      <c r="N988" s="58"/>
      <c r="O988" s="58"/>
      <c r="P988" s="58"/>
      <c r="Q988" s="58"/>
      <c r="R988" s="58" t="s">
        <v>693</v>
      </c>
      <c r="S988" s="58" t="s">
        <v>3236</v>
      </c>
      <c r="T988" s="58" t="s">
        <v>766</v>
      </c>
      <c r="U988" s="58" t="s">
        <v>679</v>
      </c>
      <c r="V988" s="58"/>
    </row>
    <row r="989" spans="1:22" x14ac:dyDescent="0.25">
      <c r="A989" s="43" t="s">
        <v>3246</v>
      </c>
      <c r="B989" s="43" t="str">
        <f>LEFT(GAAP02F[[#This Row],[Fund]],4)</f>
        <v>3215</v>
      </c>
      <c r="C989" s="58" t="s">
        <v>3247</v>
      </c>
      <c r="D989" s="58" t="s">
        <v>113</v>
      </c>
      <c r="E989" s="58" t="s">
        <v>681</v>
      </c>
      <c r="F989" s="58" t="s">
        <v>688</v>
      </c>
      <c r="G989" s="58" t="s">
        <v>689</v>
      </c>
      <c r="H989" s="58" t="s">
        <v>1384</v>
      </c>
      <c r="I989" s="58" t="s">
        <v>683</v>
      </c>
      <c r="J989" s="58" t="s">
        <v>683</v>
      </c>
      <c r="K989" s="58" t="s">
        <v>691</v>
      </c>
      <c r="L989" s="58" t="s">
        <v>3245</v>
      </c>
      <c r="M989" s="58"/>
      <c r="N989" s="58"/>
      <c r="O989" s="58"/>
      <c r="P989" s="58"/>
      <c r="Q989" s="58"/>
      <c r="R989" s="58" t="s">
        <v>693</v>
      </c>
      <c r="S989" s="58" t="s">
        <v>3236</v>
      </c>
      <c r="T989" s="58" t="s">
        <v>766</v>
      </c>
      <c r="U989" s="58" t="s">
        <v>679</v>
      </c>
      <c r="V989" s="58"/>
    </row>
    <row r="990" spans="1:22" x14ac:dyDescent="0.25">
      <c r="A990" s="43" t="s">
        <v>3248</v>
      </c>
      <c r="B990" s="43" t="str">
        <f>LEFT(GAAP02F[[#This Row],[Fund]],4)</f>
        <v>3216</v>
      </c>
      <c r="C990" s="58" t="s">
        <v>3249</v>
      </c>
      <c r="D990" s="58" t="s">
        <v>113</v>
      </c>
      <c r="E990" s="58" t="s">
        <v>681</v>
      </c>
      <c r="F990" s="58" t="s">
        <v>688</v>
      </c>
      <c r="G990" s="58" t="s">
        <v>689</v>
      </c>
      <c r="H990" s="58" t="s">
        <v>1384</v>
      </c>
      <c r="I990" s="58" t="s">
        <v>683</v>
      </c>
      <c r="J990" s="58" t="s">
        <v>683</v>
      </c>
      <c r="K990" s="58" t="s">
        <v>691</v>
      </c>
      <c r="L990" s="58" t="s">
        <v>3245</v>
      </c>
      <c r="M990" s="58"/>
      <c r="N990" s="58"/>
      <c r="O990" s="58"/>
      <c r="P990" s="58"/>
      <c r="Q990" s="58"/>
      <c r="R990" s="58" t="s">
        <v>698</v>
      </c>
      <c r="S990" s="58" t="s">
        <v>3230</v>
      </c>
      <c r="T990" s="58" t="s">
        <v>706</v>
      </c>
      <c r="U990" s="58" t="s">
        <v>679</v>
      </c>
      <c r="V990" s="58"/>
    </row>
    <row r="991" spans="1:22" x14ac:dyDescent="0.25">
      <c r="A991" s="43" t="s">
        <v>3250</v>
      </c>
      <c r="B991" s="43" t="str">
        <f>LEFT(GAAP02F[[#This Row],[Fund]],4)</f>
        <v>3217</v>
      </c>
      <c r="C991" s="58" t="s">
        <v>3251</v>
      </c>
      <c r="D991" s="58" t="s">
        <v>113</v>
      </c>
      <c r="E991" s="58" t="s">
        <v>681</v>
      </c>
      <c r="F991" s="58" t="s">
        <v>688</v>
      </c>
      <c r="G991" s="58" t="s">
        <v>689</v>
      </c>
      <c r="H991" s="58" t="s">
        <v>1384</v>
      </c>
      <c r="I991" s="58" t="s">
        <v>683</v>
      </c>
      <c r="J991" s="58" t="s">
        <v>683</v>
      </c>
      <c r="K991" s="58" t="s">
        <v>691</v>
      </c>
      <c r="L991" s="58" t="s">
        <v>3245</v>
      </c>
      <c r="M991" s="58"/>
      <c r="N991" s="58"/>
      <c r="O991" s="58"/>
      <c r="P991" s="58"/>
      <c r="Q991" s="58"/>
      <c r="R991" s="58" t="s">
        <v>698</v>
      </c>
      <c r="S991" s="58" t="s">
        <v>3230</v>
      </c>
      <c r="T991" s="58" t="s">
        <v>706</v>
      </c>
      <c r="U991" s="58" t="s">
        <v>679</v>
      </c>
      <c r="V991" s="58"/>
    </row>
    <row r="992" spans="1:22" x14ac:dyDescent="0.25">
      <c r="A992" s="43" t="s">
        <v>3252</v>
      </c>
      <c r="B992" s="43" t="str">
        <f>LEFT(GAAP02F[[#This Row],[Fund]],4)</f>
        <v>3218</v>
      </c>
      <c r="C992" s="58" t="s">
        <v>3253</v>
      </c>
      <c r="D992" s="58" t="s">
        <v>113</v>
      </c>
      <c r="E992" s="58" t="s">
        <v>681</v>
      </c>
      <c r="F992" s="58" t="s">
        <v>688</v>
      </c>
      <c r="G992" s="58" t="s">
        <v>689</v>
      </c>
      <c r="H992" s="58" t="s">
        <v>1384</v>
      </c>
      <c r="I992" s="58" t="s">
        <v>683</v>
      </c>
      <c r="J992" s="58" t="s">
        <v>683</v>
      </c>
      <c r="K992" s="58" t="s">
        <v>691</v>
      </c>
      <c r="L992" s="58" t="s">
        <v>3245</v>
      </c>
      <c r="M992" s="58"/>
      <c r="N992" s="58"/>
      <c r="O992" s="58"/>
      <c r="P992" s="58"/>
      <c r="Q992" s="58"/>
      <c r="R992" s="58" t="s">
        <v>693</v>
      </c>
      <c r="S992" s="58" t="s">
        <v>3236</v>
      </c>
      <c r="T992" s="58" t="s">
        <v>773</v>
      </c>
      <c r="U992" s="58" t="s">
        <v>679</v>
      </c>
      <c r="V992" s="58"/>
    </row>
    <row r="993" spans="1:22" x14ac:dyDescent="0.25">
      <c r="A993" s="43" t="s">
        <v>3254</v>
      </c>
      <c r="B993" s="43" t="str">
        <f>LEFT(GAAP02F[[#This Row],[Fund]],4)</f>
        <v>3219</v>
      </c>
      <c r="C993" s="58" t="s">
        <v>3255</v>
      </c>
      <c r="D993" s="58" t="s">
        <v>113</v>
      </c>
      <c r="E993" s="58" t="s">
        <v>681</v>
      </c>
      <c r="F993" s="58" t="s">
        <v>688</v>
      </c>
      <c r="G993" s="58" t="s">
        <v>689</v>
      </c>
      <c r="H993" s="58" t="s">
        <v>1384</v>
      </c>
      <c r="I993" s="58" t="s">
        <v>683</v>
      </c>
      <c r="J993" s="58" t="s">
        <v>683</v>
      </c>
      <c r="K993" s="58" t="s">
        <v>691</v>
      </c>
      <c r="L993" s="58" t="s">
        <v>3245</v>
      </c>
      <c r="M993" s="58"/>
      <c r="N993" s="58"/>
      <c r="O993" s="58"/>
      <c r="P993" s="58"/>
      <c r="Q993" s="58"/>
      <c r="R993" s="58" t="s">
        <v>698</v>
      </c>
      <c r="S993" s="58" t="s">
        <v>3230</v>
      </c>
      <c r="T993" s="58" t="s">
        <v>706</v>
      </c>
      <c r="U993" s="58" t="s">
        <v>679</v>
      </c>
      <c r="V993" s="58"/>
    </row>
    <row r="994" spans="1:22" x14ac:dyDescent="0.25">
      <c r="A994" s="43" t="s">
        <v>3256</v>
      </c>
      <c r="B994" s="43" t="str">
        <f>LEFT(GAAP02F[[#This Row],[Fund]],4)</f>
        <v>3220</v>
      </c>
      <c r="C994" s="58" t="s">
        <v>3257</v>
      </c>
      <c r="D994" s="58" t="s">
        <v>113</v>
      </c>
      <c r="E994" s="58" t="s">
        <v>681</v>
      </c>
      <c r="F994" s="58" t="s">
        <v>688</v>
      </c>
      <c r="G994" s="58" t="s">
        <v>689</v>
      </c>
      <c r="H994" s="58" t="s">
        <v>1384</v>
      </c>
      <c r="I994" s="58" t="s">
        <v>683</v>
      </c>
      <c r="J994" s="58" t="s">
        <v>683</v>
      </c>
      <c r="K994" s="58" t="s">
        <v>691</v>
      </c>
      <c r="L994" s="58" t="s">
        <v>3245</v>
      </c>
      <c r="M994" s="58"/>
      <c r="N994" s="58"/>
      <c r="O994" s="58"/>
      <c r="P994" s="58"/>
      <c r="Q994" s="58"/>
      <c r="R994" s="58" t="s">
        <v>693</v>
      </c>
      <c r="S994" s="58" t="s">
        <v>3236</v>
      </c>
      <c r="T994" s="58" t="s">
        <v>1172</v>
      </c>
      <c r="U994" s="58" t="s">
        <v>679</v>
      </c>
      <c r="V994" s="58"/>
    </row>
    <row r="995" spans="1:22" x14ac:dyDescent="0.25">
      <c r="A995" s="43" t="s">
        <v>3258</v>
      </c>
      <c r="B995" s="43" t="str">
        <f>LEFT(GAAP02F[[#This Row],[Fund]],4)</f>
        <v>3221</v>
      </c>
      <c r="C995" s="58" t="s">
        <v>3259</v>
      </c>
      <c r="D995" s="58" t="s">
        <v>113</v>
      </c>
      <c r="E995" s="58" t="s">
        <v>681</v>
      </c>
      <c r="F995" s="58" t="s">
        <v>688</v>
      </c>
      <c r="G995" s="58" t="s">
        <v>689</v>
      </c>
      <c r="H995" s="58" t="s">
        <v>1384</v>
      </c>
      <c r="I995" s="58" t="s">
        <v>683</v>
      </c>
      <c r="J995" s="58" t="s">
        <v>683</v>
      </c>
      <c r="K995" s="58" t="s">
        <v>691</v>
      </c>
      <c r="L995" s="58" t="s">
        <v>3245</v>
      </c>
      <c r="M995" s="58"/>
      <c r="N995" s="58"/>
      <c r="O995" s="58"/>
      <c r="P995" s="58"/>
      <c r="Q995" s="58"/>
      <c r="R995" s="58" t="s">
        <v>698</v>
      </c>
      <c r="S995" s="58" t="s">
        <v>3230</v>
      </c>
      <c r="T995" s="58" t="s">
        <v>731</v>
      </c>
      <c r="U995" s="58" t="s">
        <v>679</v>
      </c>
      <c r="V995" s="58"/>
    </row>
    <row r="996" spans="1:22" x14ac:dyDescent="0.25">
      <c r="A996" s="43" t="s">
        <v>3260</v>
      </c>
      <c r="B996" s="43" t="str">
        <f>LEFT(GAAP02F[[#This Row],[Fund]],4)</f>
        <v>3222</v>
      </c>
      <c r="C996" s="58" t="s">
        <v>3261</v>
      </c>
      <c r="D996" s="58" t="s">
        <v>113</v>
      </c>
      <c r="E996" s="58" t="s">
        <v>681</v>
      </c>
      <c r="F996" s="58" t="s">
        <v>688</v>
      </c>
      <c r="G996" s="58" t="s">
        <v>689</v>
      </c>
      <c r="H996" s="58" t="s">
        <v>1384</v>
      </c>
      <c r="I996" s="58" t="s">
        <v>683</v>
      </c>
      <c r="J996" s="58" t="s">
        <v>683</v>
      </c>
      <c r="K996" s="58" t="s">
        <v>691</v>
      </c>
      <c r="L996" s="58" t="s">
        <v>3245</v>
      </c>
      <c r="M996" s="58"/>
      <c r="N996" s="58"/>
      <c r="O996" s="58"/>
      <c r="P996" s="58"/>
      <c r="Q996" s="58"/>
      <c r="R996" s="58" t="s">
        <v>698</v>
      </c>
      <c r="S996" s="58" t="s">
        <v>3230</v>
      </c>
      <c r="T996" s="58" t="s">
        <v>731</v>
      </c>
      <c r="U996" s="58" t="s">
        <v>679</v>
      </c>
      <c r="V996" s="58"/>
    </row>
    <row r="997" spans="1:22" x14ac:dyDescent="0.25">
      <c r="A997" s="43" t="s">
        <v>3262</v>
      </c>
      <c r="B997" s="43" t="str">
        <f>LEFT(GAAP02F[[#This Row],[Fund]],4)</f>
        <v>3223</v>
      </c>
      <c r="C997" s="58" t="s">
        <v>3263</v>
      </c>
      <c r="D997" s="58" t="s">
        <v>113</v>
      </c>
      <c r="E997" s="58" t="s">
        <v>681</v>
      </c>
      <c r="F997" s="58" t="s">
        <v>688</v>
      </c>
      <c r="G997" s="58" t="s">
        <v>689</v>
      </c>
      <c r="H997" s="58" t="s">
        <v>1384</v>
      </c>
      <c r="I997" s="58" t="s">
        <v>683</v>
      </c>
      <c r="J997" s="58" t="s">
        <v>683</v>
      </c>
      <c r="K997" s="58" t="s">
        <v>691</v>
      </c>
      <c r="L997" s="58" t="s">
        <v>3245</v>
      </c>
      <c r="M997" s="58"/>
      <c r="N997" s="58"/>
      <c r="O997" s="58"/>
      <c r="P997" s="58"/>
      <c r="Q997" s="58"/>
      <c r="R997" s="58" t="s">
        <v>698</v>
      </c>
      <c r="S997" s="58" t="s">
        <v>3230</v>
      </c>
      <c r="T997" s="58" t="s">
        <v>2290</v>
      </c>
      <c r="U997" s="58" t="s">
        <v>679</v>
      </c>
      <c r="V997" s="58"/>
    </row>
    <row r="998" spans="1:22" x14ac:dyDescent="0.25">
      <c r="A998" s="43" t="s">
        <v>3264</v>
      </c>
      <c r="B998" s="43" t="str">
        <f>LEFT(GAAP02F[[#This Row],[Fund]],4)</f>
        <v>3224</v>
      </c>
      <c r="C998" s="58" t="s">
        <v>3265</v>
      </c>
      <c r="D998" s="58" t="s">
        <v>113</v>
      </c>
      <c r="E998" s="58" t="s">
        <v>681</v>
      </c>
      <c r="F998" s="58" t="s">
        <v>688</v>
      </c>
      <c r="G998" s="58" t="s">
        <v>689</v>
      </c>
      <c r="H998" s="58" t="s">
        <v>1384</v>
      </c>
      <c r="I998" s="58" t="s">
        <v>683</v>
      </c>
      <c r="J998" s="58" t="s">
        <v>683</v>
      </c>
      <c r="K998" s="58" t="s">
        <v>691</v>
      </c>
      <c r="L998" s="58" t="s">
        <v>3245</v>
      </c>
      <c r="M998" s="58"/>
      <c r="N998" s="58"/>
      <c r="O998" s="58"/>
      <c r="P998" s="58"/>
      <c r="Q998" s="58"/>
      <c r="R998" s="58" t="s">
        <v>698</v>
      </c>
      <c r="S998" s="58" t="s">
        <v>3230</v>
      </c>
      <c r="T998" s="58" t="s">
        <v>2290</v>
      </c>
      <c r="U998" s="58" t="s">
        <v>679</v>
      </c>
      <c r="V998" s="58"/>
    </row>
    <row r="999" spans="1:22" x14ac:dyDescent="0.25">
      <c r="A999" s="43" t="s">
        <v>3266</v>
      </c>
      <c r="B999" s="43" t="str">
        <f>LEFT(GAAP02F[[#This Row],[Fund]],4)</f>
        <v>3225</v>
      </c>
      <c r="C999" s="58" t="s">
        <v>3267</v>
      </c>
      <c r="D999" s="58" t="s">
        <v>113</v>
      </c>
      <c r="E999" s="58" t="s">
        <v>681</v>
      </c>
      <c r="F999" s="58" t="s">
        <v>688</v>
      </c>
      <c r="G999" s="58" t="s">
        <v>689</v>
      </c>
      <c r="H999" s="58" t="s">
        <v>1384</v>
      </c>
      <c r="I999" s="58" t="s">
        <v>683</v>
      </c>
      <c r="J999" s="58" t="s">
        <v>683</v>
      </c>
      <c r="K999" s="58" t="s">
        <v>691</v>
      </c>
      <c r="L999" s="58" t="s">
        <v>3245</v>
      </c>
      <c r="M999" s="58"/>
      <c r="N999" s="58"/>
      <c r="O999" s="58"/>
      <c r="P999" s="58"/>
      <c r="Q999" s="58"/>
      <c r="R999" s="58" t="s">
        <v>693</v>
      </c>
      <c r="S999" s="58" t="s">
        <v>3236</v>
      </c>
      <c r="T999" s="58" t="s">
        <v>773</v>
      </c>
      <c r="U999" s="58" t="s">
        <v>679</v>
      </c>
      <c r="V999" s="58"/>
    </row>
    <row r="1000" spans="1:22" x14ac:dyDescent="0.25">
      <c r="A1000" s="43" t="s">
        <v>3268</v>
      </c>
      <c r="B1000" s="43" t="str">
        <f>LEFT(GAAP02F[[#This Row],[Fund]],4)</f>
        <v>3226</v>
      </c>
      <c r="C1000" s="58" t="s">
        <v>3269</v>
      </c>
      <c r="D1000" s="58" t="s">
        <v>113</v>
      </c>
      <c r="E1000" s="58" t="s">
        <v>681</v>
      </c>
      <c r="F1000" s="58" t="s">
        <v>688</v>
      </c>
      <c r="G1000" s="58" t="s">
        <v>689</v>
      </c>
      <c r="H1000" s="58" t="s">
        <v>1384</v>
      </c>
      <c r="I1000" s="58" t="s">
        <v>683</v>
      </c>
      <c r="J1000" s="58" t="s">
        <v>683</v>
      </c>
      <c r="K1000" s="58" t="s">
        <v>691</v>
      </c>
      <c r="L1000" s="58" t="s">
        <v>3245</v>
      </c>
      <c r="M1000" s="58"/>
      <c r="N1000" s="58"/>
      <c r="O1000" s="58"/>
      <c r="P1000" s="58"/>
      <c r="Q1000" s="58"/>
      <c r="R1000" s="58" t="s">
        <v>698</v>
      </c>
      <c r="S1000" s="58" t="s">
        <v>3230</v>
      </c>
      <c r="T1000" s="58" t="s">
        <v>2290</v>
      </c>
      <c r="U1000" s="58" t="s">
        <v>679</v>
      </c>
      <c r="V1000" s="58"/>
    </row>
    <row r="1001" spans="1:22" x14ac:dyDescent="0.25">
      <c r="A1001" s="43" t="s">
        <v>3270</v>
      </c>
      <c r="B1001" s="43" t="str">
        <f>LEFT(GAAP02F[[#This Row],[Fund]],4)</f>
        <v>3227</v>
      </c>
      <c r="C1001" s="58" t="s">
        <v>3271</v>
      </c>
      <c r="D1001" s="58" t="s">
        <v>113</v>
      </c>
      <c r="E1001" s="58" t="s">
        <v>681</v>
      </c>
      <c r="F1001" s="58" t="s">
        <v>688</v>
      </c>
      <c r="G1001" s="58" t="s">
        <v>689</v>
      </c>
      <c r="H1001" s="58" t="s">
        <v>1384</v>
      </c>
      <c r="I1001" s="58" t="s">
        <v>683</v>
      </c>
      <c r="J1001" s="58" t="s">
        <v>683</v>
      </c>
      <c r="K1001" s="58" t="s">
        <v>691</v>
      </c>
      <c r="L1001" s="58" t="s">
        <v>3245</v>
      </c>
      <c r="M1001" s="58"/>
      <c r="N1001" s="58"/>
      <c r="O1001" s="58"/>
      <c r="P1001" s="58"/>
      <c r="Q1001" s="58"/>
      <c r="R1001" s="58" t="s">
        <v>698</v>
      </c>
      <c r="S1001" s="58" t="s">
        <v>3230</v>
      </c>
      <c r="T1001" s="58" t="s">
        <v>2290</v>
      </c>
      <c r="U1001" s="58" t="s">
        <v>679</v>
      </c>
      <c r="V1001" s="58"/>
    </row>
    <row r="1002" spans="1:22" x14ac:dyDescent="0.25">
      <c r="A1002" s="43" t="s">
        <v>3272</v>
      </c>
      <c r="B1002" s="43" t="str">
        <f>LEFT(GAAP02F[[#This Row],[Fund]],4)</f>
        <v>3228</v>
      </c>
      <c r="C1002" s="58" t="s">
        <v>3273</v>
      </c>
      <c r="D1002" s="58" t="s">
        <v>113</v>
      </c>
      <c r="E1002" s="58" t="s">
        <v>681</v>
      </c>
      <c r="F1002" s="58" t="s">
        <v>688</v>
      </c>
      <c r="G1002" s="58" t="s">
        <v>681</v>
      </c>
      <c r="H1002" s="58" t="s">
        <v>709</v>
      </c>
      <c r="I1002" s="58" t="s">
        <v>683</v>
      </c>
      <c r="J1002" s="58" t="s">
        <v>683</v>
      </c>
      <c r="K1002" s="58" t="s">
        <v>691</v>
      </c>
      <c r="L1002" s="58" t="s">
        <v>725</v>
      </c>
      <c r="M1002" s="58"/>
      <c r="N1002" s="58"/>
      <c r="O1002" s="58"/>
      <c r="P1002" s="58"/>
      <c r="Q1002" s="58"/>
      <c r="R1002" s="58" t="s">
        <v>693</v>
      </c>
      <c r="S1002" s="58" t="s">
        <v>726</v>
      </c>
      <c r="T1002" s="58" t="s">
        <v>739</v>
      </c>
      <c r="U1002" s="58" t="s">
        <v>679</v>
      </c>
      <c r="V1002" s="58"/>
    </row>
    <row r="1003" spans="1:22" x14ac:dyDescent="0.25">
      <c r="A1003" s="43" t="s">
        <v>3274</v>
      </c>
      <c r="B1003" s="43" t="str">
        <f>LEFT(GAAP02F[[#This Row],[Fund]],4)</f>
        <v>3229</v>
      </c>
      <c r="C1003" s="58" t="s">
        <v>3275</v>
      </c>
      <c r="D1003" s="58" t="s">
        <v>113</v>
      </c>
      <c r="E1003" s="58" t="s">
        <v>681</v>
      </c>
      <c r="F1003" s="58" t="s">
        <v>688</v>
      </c>
      <c r="G1003" s="58" t="s">
        <v>689</v>
      </c>
      <c r="H1003" s="58" t="s">
        <v>1384</v>
      </c>
      <c r="I1003" s="58" t="s">
        <v>683</v>
      </c>
      <c r="J1003" s="58" t="s">
        <v>683</v>
      </c>
      <c r="K1003" s="58" t="s">
        <v>691</v>
      </c>
      <c r="L1003" s="58" t="s">
        <v>3245</v>
      </c>
      <c r="M1003" s="58"/>
      <c r="N1003" s="58"/>
      <c r="O1003" s="58"/>
      <c r="P1003" s="58"/>
      <c r="Q1003" s="58"/>
      <c r="R1003" s="58" t="s">
        <v>693</v>
      </c>
      <c r="S1003" s="58" t="s">
        <v>3236</v>
      </c>
      <c r="T1003" s="58" t="s">
        <v>773</v>
      </c>
      <c r="U1003" s="58" t="s">
        <v>679</v>
      </c>
      <c r="V1003" s="58"/>
    </row>
    <row r="1004" spans="1:22" x14ac:dyDescent="0.25">
      <c r="A1004" s="43" t="s">
        <v>3276</v>
      </c>
      <c r="B1004" s="43" t="str">
        <f>LEFT(GAAP02F[[#This Row],[Fund]],4)</f>
        <v>3230</v>
      </c>
      <c r="C1004" s="58" t="s">
        <v>3277</v>
      </c>
      <c r="D1004" s="58" t="s">
        <v>113</v>
      </c>
      <c r="E1004" s="58" t="s">
        <v>681</v>
      </c>
      <c r="F1004" s="58" t="s">
        <v>688</v>
      </c>
      <c r="G1004" s="58" t="s">
        <v>689</v>
      </c>
      <c r="H1004" s="58" t="s">
        <v>1384</v>
      </c>
      <c r="I1004" s="58" t="s">
        <v>683</v>
      </c>
      <c r="J1004" s="58" t="s">
        <v>683</v>
      </c>
      <c r="K1004" s="58" t="s">
        <v>691</v>
      </c>
      <c r="L1004" s="58" t="s">
        <v>3245</v>
      </c>
      <c r="M1004" s="58"/>
      <c r="N1004" s="58"/>
      <c r="O1004" s="58"/>
      <c r="P1004" s="58"/>
      <c r="Q1004" s="58"/>
      <c r="R1004" s="58" t="s">
        <v>698</v>
      </c>
      <c r="S1004" s="58" t="s">
        <v>3230</v>
      </c>
      <c r="T1004" s="58" t="s">
        <v>2290</v>
      </c>
      <c r="U1004" s="58" t="s">
        <v>679</v>
      </c>
      <c r="V1004" s="58"/>
    </row>
    <row r="1005" spans="1:22" x14ac:dyDescent="0.25">
      <c r="A1005" s="43" t="s">
        <v>3278</v>
      </c>
      <c r="B1005" s="43" t="str">
        <f>LEFT(GAAP02F[[#This Row],[Fund]],4)</f>
        <v>3231</v>
      </c>
      <c r="C1005" s="58" t="s">
        <v>3279</v>
      </c>
      <c r="D1005" s="58" t="s">
        <v>113</v>
      </c>
      <c r="E1005" s="58" t="s">
        <v>681</v>
      </c>
      <c r="F1005" s="58" t="s">
        <v>688</v>
      </c>
      <c r="G1005" s="58" t="s">
        <v>689</v>
      </c>
      <c r="H1005" s="58" t="s">
        <v>1384</v>
      </c>
      <c r="I1005" s="58" t="s">
        <v>683</v>
      </c>
      <c r="J1005" s="58" t="s">
        <v>683</v>
      </c>
      <c r="K1005" s="58" t="s">
        <v>691</v>
      </c>
      <c r="L1005" s="58" t="s">
        <v>3245</v>
      </c>
      <c r="M1005" s="58"/>
      <c r="N1005" s="58"/>
      <c r="O1005" s="58"/>
      <c r="P1005" s="58"/>
      <c r="Q1005" s="58"/>
      <c r="R1005" s="58" t="s">
        <v>698</v>
      </c>
      <c r="S1005" s="58" t="s">
        <v>3230</v>
      </c>
      <c r="T1005" s="58" t="s">
        <v>731</v>
      </c>
      <c r="U1005" s="58" t="s">
        <v>679</v>
      </c>
      <c r="V1005" s="58"/>
    </row>
    <row r="1006" spans="1:22" x14ac:dyDescent="0.25">
      <c r="A1006" s="43" t="s">
        <v>3280</v>
      </c>
      <c r="B1006" s="43" t="str">
        <f>LEFT(GAAP02F[[#This Row],[Fund]],4)</f>
        <v>3232</v>
      </c>
      <c r="C1006" s="58" t="s">
        <v>3281</v>
      </c>
      <c r="D1006" s="58" t="s">
        <v>113</v>
      </c>
      <c r="E1006" s="58" t="s">
        <v>681</v>
      </c>
      <c r="F1006" s="58" t="s">
        <v>688</v>
      </c>
      <c r="G1006" s="58" t="s">
        <v>689</v>
      </c>
      <c r="H1006" s="58" t="s">
        <v>1384</v>
      </c>
      <c r="I1006" s="58" t="s">
        <v>683</v>
      </c>
      <c r="J1006" s="58" t="s">
        <v>683</v>
      </c>
      <c r="K1006" s="58" t="s">
        <v>691</v>
      </c>
      <c r="L1006" s="58" t="s">
        <v>3245</v>
      </c>
      <c r="M1006" s="58"/>
      <c r="N1006" s="58"/>
      <c r="O1006" s="58"/>
      <c r="P1006" s="58"/>
      <c r="Q1006" s="58"/>
      <c r="R1006" s="58" t="s">
        <v>698</v>
      </c>
      <c r="S1006" s="58" t="s">
        <v>3230</v>
      </c>
      <c r="T1006" s="58" t="s">
        <v>2290</v>
      </c>
      <c r="U1006" s="58" t="s">
        <v>679</v>
      </c>
      <c r="V1006" s="58"/>
    </row>
    <row r="1007" spans="1:22" x14ac:dyDescent="0.25">
      <c r="A1007" s="43" t="s">
        <v>3282</v>
      </c>
      <c r="B1007" s="43" t="str">
        <f>LEFT(GAAP02F[[#This Row],[Fund]],4)</f>
        <v>3233</v>
      </c>
      <c r="C1007" s="58" t="s">
        <v>3283</v>
      </c>
      <c r="D1007" s="58" t="s">
        <v>113</v>
      </c>
      <c r="E1007" s="58" t="s">
        <v>681</v>
      </c>
      <c r="F1007" s="58" t="s">
        <v>688</v>
      </c>
      <c r="G1007" s="58" t="s">
        <v>689</v>
      </c>
      <c r="H1007" s="58" t="s">
        <v>1384</v>
      </c>
      <c r="I1007" s="58" t="s">
        <v>683</v>
      </c>
      <c r="J1007" s="58" t="s">
        <v>683</v>
      </c>
      <c r="K1007" s="58" t="s">
        <v>691</v>
      </c>
      <c r="L1007" s="58" t="s">
        <v>3245</v>
      </c>
      <c r="M1007" s="58"/>
      <c r="N1007" s="58"/>
      <c r="O1007" s="58"/>
      <c r="P1007" s="58"/>
      <c r="Q1007" s="58"/>
      <c r="R1007" s="58" t="s">
        <v>693</v>
      </c>
      <c r="S1007" s="58" t="s">
        <v>3236</v>
      </c>
      <c r="T1007" s="58" t="s">
        <v>1172</v>
      </c>
      <c r="U1007" s="58" t="s">
        <v>679</v>
      </c>
      <c r="V1007" s="58"/>
    </row>
    <row r="1008" spans="1:22" x14ac:dyDescent="0.25">
      <c r="A1008" s="43" t="s">
        <v>3284</v>
      </c>
      <c r="B1008" s="43" t="str">
        <f>LEFT(GAAP02F[[#This Row],[Fund]],4)</f>
        <v>3234</v>
      </c>
      <c r="C1008" s="58" t="s">
        <v>3285</v>
      </c>
      <c r="D1008" s="58" t="s">
        <v>113</v>
      </c>
      <c r="E1008" s="58" t="s">
        <v>681</v>
      </c>
      <c r="F1008" s="58" t="s">
        <v>688</v>
      </c>
      <c r="G1008" s="58" t="s">
        <v>689</v>
      </c>
      <c r="H1008" s="58" t="s">
        <v>1384</v>
      </c>
      <c r="I1008" s="58" t="s">
        <v>683</v>
      </c>
      <c r="J1008" s="58" t="s">
        <v>683</v>
      </c>
      <c r="K1008" s="58" t="s">
        <v>691</v>
      </c>
      <c r="L1008" s="58" t="s">
        <v>3245</v>
      </c>
      <c r="M1008" s="58"/>
      <c r="N1008" s="58"/>
      <c r="O1008" s="58"/>
      <c r="P1008" s="58"/>
      <c r="Q1008" s="58"/>
      <c r="R1008" s="58" t="s">
        <v>698</v>
      </c>
      <c r="S1008" s="58" t="s">
        <v>3230</v>
      </c>
      <c r="T1008" s="58" t="s">
        <v>731</v>
      </c>
      <c r="U1008" s="58" t="s">
        <v>679</v>
      </c>
      <c r="V1008" s="58"/>
    </row>
    <row r="1009" spans="1:22" x14ac:dyDescent="0.25">
      <c r="A1009" s="43" t="s">
        <v>3286</v>
      </c>
      <c r="B1009" s="43" t="str">
        <f>LEFT(GAAP02F[[#This Row],[Fund]],4)</f>
        <v>3235</v>
      </c>
      <c r="C1009" s="58" t="s">
        <v>3287</v>
      </c>
      <c r="D1009" s="58" t="s">
        <v>113</v>
      </c>
      <c r="E1009" s="58" t="s">
        <v>681</v>
      </c>
      <c r="F1009" s="58" t="s">
        <v>688</v>
      </c>
      <c r="G1009" s="58" t="s">
        <v>689</v>
      </c>
      <c r="H1009" s="58" t="s">
        <v>1384</v>
      </c>
      <c r="I1009" s="58" t="s">
        <v>683</v>
      </c>
      <c r="J1009" s="58" t="s">
        <v>683</v>
      </c>
      <c r="K1009" s="58" t="s">
        <v>691</v>
      </c>
      <c r="L1009" s="58" t="s">
        <v>3245</v>
      </c>
      <c r="M1009" s="58"/>
      <c r="N1009" s="58"/>
      <c r="O1009" s="58"/>
      <c r="P1009" s="58"/>
      <c r="Q1009" s="58"/>
      <c r="R1009" s="58" t="s">
        <v>698</v>
      </c>
      <c r="S1009" s="58" t="s">
        <v>3230</v>
      </c>
      <c r="T1009" s="58" t="s">
        <v>706</v>
      </c>
      <c r="U1009" s="58" t="s">
        <v>679</v>
      </c>
      <c r="V1009" s="58"/>
    </row>
    <row r="1010" spans="1:22" x14ac:dyDescent="0.25">
      <c r="A1010" s="43" t="s">
        <v>3288</v>
      </c>
      <c r="B1010" s="43" t="str">
        <f>LEFT(GAAP02F[[#This Row],[Fund]],4)</f>
        <v>3236</v>
      </c>
      <c r="C1010" s="58" t="s">
        <v>3289</v>
      </c>
      <c r="D1010" s="58" t="s">
        <v>113</v>
      </c>
      <c r="E1010" s="58" t="s">
        <v>681</v>
      </c>
      <c r="F1010" s="58" t="s">
        <v>688</v>
      </c>
      <c r="G1010" s="58" t="s">
        <v>689</v>
      </c>
      <c r="H1010" s="58" t="s">
        <v>1384</v>
      </c>
      <c r="I1010" s="58" t="s">
        <v>683</v>
      </c>
      <c r="J1010" s="58" t="s">
        <v>683</v>
      </c>
      <c r="K1010" s="58" t="s">
        <v>691</v>
      </c>
      <c r="L1010" s="58" t="s">
        <v>3245</v>
      </c>
      <c r="M1010" s="58"/>
      <c r="N1010" s="58"/>
      <c r="O1010" s="58"/>
      <c r="P1010" s="58"/>
      <c r="Q1010" s="58"/>
      <c r="R1010" s="58" t="s">
        <v>698</v>
      </c>
      <c r="S1010" s="58" t="s">
        <v>3230</v>
      </c>
      <c r="T1010" s="58" t="s">
        <v>706</v>
      </c>
      <c r="U1010" s="58" t="s">
        <v>679</v>
      </c>
      <c r="V1010" s="58"/>
    </row>
    <row r="1011" spans="1:22" x14ac:dyDescent="0.25">
      <c r="A1011" s="43" t="s">
        <v>3290</v>
      </c>
      <c r="B1011" s="43" t="str">
        <f>LEFT(GAAP02F[[#This Row],[Fund]],4)</f>
        <v>3237</v>
      </c>
      <c r="C1011" s="58" t="s">
        <v>3291</v>
      </c>
      <c r="D1011" s="58" t="s">
        <v>113</v>
      </c>
      <c r="E1011" s="58" t="s">
        <v>681</v>
      </c>
      <c r="F1011" s="58" t="s">
        <v>688</v>
      </c>
      <c r="G1011" s="58" t="s">
        <v>681</v>
      </c>
      <c r="H1011" s="58" t="s">
        <v>709</v>
      </c>
      <c r="I1011" s="58" t="s">
        <v>683</v>
      </c>
      <c r="J1011" s="58" t="s">
        <v>683</v>
      </c>
      <c r="K1011" s="58" t="s">
        <v>691</v>
      </c>
      <c r="L1011" s="58" t="s">
        <v>725</v>
      </c>
      <c r="M1011" s="58"/>
      <c r="N1011" s="58"/>
      <c r="O1011" s="58"/>
      <c r="P1011" s="58"/>
      <c r="Q1011" s="58"/>
      <c r="R1011" s="58" t="s">
        <v>698</v>
      </c>
      <c r="S1011" s="58" t="s">
        <v>726</v>
      </c>
      <c r="T1011" s="58" t="s">
        <v>712</v>
      </c>
      <c r="U1011" s="58" t="s">
        <v>700</v>
      </c>
      <c r="V1011" s="58"/>
    </row>
    <row r="1012" spans="1:22" x14ac:dyDescent="0.25">
      <c r="A1012" s="43" t="s">
        <v>3292</v>
      </c>
      <c r="B1012" s="43" t="str">
        <f>LEFT(GAAP02F[[#This Row],[Fund]],4)</f>
        <v>3238</v>
      </c>
      <c r="C1012" s="58" t="s">
        <v>3293</v>
      </c>
      <c r="D1012" s="58" t="s">
        <v>113</v>
      </c>
      <c r="E1012" s="58" t="s">
        <v>681</v>
      </c>
      <c r="F1012" s="58" t="s">
        <v>688</v>
      </c>
      <c r="G1012" s="58" t="s">
        <v>681</v>
      </c>
      <c r="H1012" s="58" t="s">
        <v>709</v>
      </c>
      <c r="I1012" s="58" t="s">
        <v>683</v>
      </c>
      <c r="J1012" s="58" t="s">
        <v>683</v>
      </c>
      <c r="K1012" s="58" t="s">
        <v>691</v>
      </c>
      <c r="L1012" s="58" t="s">
        <v>725</v>
      </c>
      <c r="M1012" s="58"/>
      <c r="N1012" s="58"/>
      <c r="O1012" s="58"/>
      <c r="P1012" s="58"/>
      <c r="Q1012" s="58"/>
      <c r="R1012" s="58" t="s">
        <v>693</v>
      </c>
      <c r="S1012" s="58" t="s">
        <v>726</v>
      </c>
      <c r="T1012" s="58" t="s">
        <v>739</v>
      </c>
      <c r="U1012" s="58" t="s">
        <v>679</v>
      </c>
      <c r="V1012" s="58"/>
    </row>
    <row r="1013" spans="1:22" x14ac:dyDescent="0.25">
      <c r="A1013" s="43" t="s">
        <v>3294</v>
      </c>
      <c r="B1013" s="43" t="str">
        <f>LEFT(GAAP02F[[#This Row],[Fund]],4)</f>
        <v>3239</v>
      </c>
      <c r="C1013" s="58" t="s">
        <v>3295</v>
      </c>
      <c r="D1013" s="58" t="s">
        <v>113</v>
      </c>
      <c r="E1013" s="58" t="s">
        <v>681</v>
      </c>
      <c r="F1013" s="58" t="s">
        <v>688</v>
      </c>
      <c r="G1013" s="58" t="s">
        <v>689</v>
      </c>
      <c r="H1013" s="58" t="s">
        <v>1384</v>
      </c>
      <c r="I1013" s="58" t="s">
        <v>683</v>
      </c>
      <c r="J1013" s="58" t="s">
        <v>683</v>
      </c>
      <c r="K1013" s="58" t="s">
        <v>691</v>
      </c>
      <c r="L1013" s="58" t="s">
        <v>3245</v>
      </c>
      <c r="M1013" s="58"/>
      <c r="N1013" s="58"/>
      <c r="O1013" s="58"/>
      <c r="P1013" s="58"/>
      <c r="Q1013" s="58"/>
      <c r="R1013" s="58" t="s">
        <v>693</v>
      </c>
      <c r="S1013" s="58" t="s">
        <v>3236</v>
      </c>
      <c r="T1013" s="58" t="s">
        <v>773</v>
      </c>
      <c r="U1013" s="58" t="s">
        <v>679</v>
      </c>
      <c r="V1013" s="58"/>
    </row>
    <row r="1014" spans="1:22" x14ac:dyDescent="0.25">
      <c r="A1014" s="43" t="s">
        <v>3296</v>
      </c>
      <c r="B1014" s="43" t="str">
        <f>LEFT(GAAP02F[[#This Row],[Fund]],4)</f>
        <v>3240</v>
      </c>
      <c r="C1014" s="58" t="s">
        <v>3297</v>
      </c>
      <c r="D1014" s="58" t="s">
        <v>113</v>
      </c>
      <c r="E1014" s="58" t="s">
        <v>681</v>
      </c>
      <c r="F1014" s="58" t="s">
        <v>688</v>
      </c>
      <c r="G1014" s="58" t="s">
        <v>689</v>
      </c>
      <c r="H1014" s="58" t="s">
        <v>776</v>
      </c>
      <c r="I1014" s="58" t="s">
        <v>683</v>
      </c>
      <c r="J1014" s="58" t="s">
        <v>683</v>
      </c>
      <c r="K1014" s="58" t="s">
        <v>691</v>
      </c>
      <c r="L1014" s="58" t="s">
        <v>777</v>
      </c>
      <c r="M1014" s="58"/>
      <c r="N1014" s="58"/>
      <c r="O1014" s="58"/>
      <c r="P1014" s="58"/>
      <c r="Q1014" s="58"/>
      <c r="R1014" s="58" t="s">
        <v>698</v>
      </c>
      <c r="S1014" s="58" t="s">
        <v>3298</v>
      </c>
      <c r="T1014" s="58" t="s">
        <v>731</v>
      </c>
      <c r="U1014" s="58" t="s">
        <v>679</v>
      </c>
      <c r="V1014" s="58"/>
    </row>
    <row r="1015" spans="1:22" x14ac:dyDescent="0.25">
      <c r="A1015" s="43" t="s">
        <v>3299</v>
      </c>
      <c r="B1015" s="43" t="str">
        <f>LEFT(GAAP02F[[#This Row],[Fund]],4)</f>
        <v>3241</v>
      </c>
      <c r="C1015" s="58" t="s">
        <v>3300</v>
      </c>
      <c r="D1015" s="58" t="s">
        <v>113</v>
      </c>
      <c r="E1015" s="58" t="s">
        <v>681</v>
      </c>
      <c r="F1015" s="58" t="s">
        <v>688</v>
      </c>
      <c r="G1015" s="58" t="s">
        <v>681</v>
      </c>
      <c r="H1015" s="58" t="s">
        <v>709</v>
      </c>
      <c r="I1015" s="58" t="s">
        <v>683</v>
      </c>
      <c r="J1015" s="58" t="s">
        <v>683</v>
      </c>
      <c r="K1015" s="58" t="s">
        <v>691</v>
      </c>
      <c r="L1015" s="58" t="s">
        <v>725</v>
      </c>
      <c r="M1015" s="58"/>
      <c r="N1015" s="58"/>
      <c r="O1015" s="58"/>
      <c r="P1015" s="58"/>
      <c r="Q1015" s="58"/>
      <c r="R1015" s="58" t="s">
        <v>698</v>
      </c>
      <c r="S1015" s="58" t="s">
        <v>726</v>
      </c>
      <c r="T1015" s="58" t="s">
        <v>712</v>
      </c>
      <c r="U1015" s="58" t="s">
        <v>679</v>
      </c>
      <c r="V1015" s="58"/>
    </row>
    <row r="1016" spans="1:22" x14ac:dyDescent="0.25">
      <c r="A1016" s="43" t="s">
        <v>3301</v>
      </c>
      <c r="B1016" s="43" t="str">
        <f>LEFT(GAAP02F[[#This Row],[Fund]],4)</f>
        <v>3242</v>
      </c>
      <c r="C1016" s="58" t="s">
        <v>3302</v>
      </c>
      <c r="D1016" s="58" t="s">
        <v>113</v>
      </c>
      <c r="E1016" s="58" t="s">
        <v>681</v>
      </c>
      <c r="F1016" s="58" t="s">
        <v>688</v>
      </c>
      <c r="G1016" s="58" t="s">
        <v>689</v>
      </c>
      <c r="H1016" s="58" t="s">
        <v>776</v>
      </c>
      <c r="I1016" s="58" t="s">
        <v>683</v>
      </c>
      <c r="J1016" s="58" t="s">
        <v>683</v>
      </c>
      <c r="K1016" s="58" t="s">
        <v>691</v>
      </c>
      <c r="L1016" s="58" t="s">
        <v>777</v>
      </c>
      <c r="M1016" s="58"/>
      <c r="N1016" s="58"/>
      <c r="O1016" s="58"/>
      <c r="P1016" s="58"/>
      <c r="Q1016" s="58"/>
      <c r="R1016" s="58" t="s">
        <v>698</v>
      </c>
      <c r="S1016" s="58" t="s">
        <v>3230</v>
      </c>
      <c r="T1016" s="58" t="s">
        <v>706</v>
      </c>
      <c r="U1016" s="58" t="s">
        <v>700</v>
      </c>
      <c r="V1016" s="58"/>
    </row>
    <row r="1017" spans="1:22" x14ac:dyDescent="0.25">
      <c r="A1017" s="43" t="s">
        <v>3303</v>
      </c>
      <c r="B1017" s="43" t="str">
        <f>LEFT(GAAP02F[[#This Row],[Fund]],4)</f>
        <v>3243</v>
      </c>
      <c r="C1017" s="58" t="s">
        <v>3304</v>
      </c>
      <c r="D1017" s="58" t="s">
        <v>747</v>
      </c>
      <c r="E1017" s="58" t="s">
        <v>992</v>
      </c>
      <c r="F1017" s="58" t="s">
        <v>993</v>
      </c>
      <c r="G1017" s="58" t="s">
        <v>689</v>
      </c>
      <c r="H1017" s="58" t="s">
        <v>682</v>
      </c>
      <c r="I1017" s="58" t="s">
        <v>683</v>
      </c>
      <c r="J1017" s="58" t="s">
        <v>683</v>
      </c>
      <c r="K1017" s="58" t="s">
        <v>994</v>
      </c>
      <c r="L1017" s="58" t="s">
        <v>994</v>
      </c>
      <c r="M1017" s="58" t="s">
        <v>683</v>
      </c>
      <c r="N1017" s="58" t="s">
        <v>683</v>
      </c>
      <c r="O1017" s="58" t="s">
        <v>678</v>
      </c>
      <c r="P1017" s="58" t="s">
        <v>679</v>
      </c>
      <c r="Q1017" s="58" t="s">
        <v>679</v>
      </c>
      <c r="R1017" s="58" t="s">
        <v>698</v>
      </c>
      <c r="S1017" s="58" t="s">
        <v>1981</v>
      </c>
      <c r="T1017" s="58" t="s">
        <v>678</v>
      </c>
      <c r="U1017" s="58" t="s">
        <v>679</v>
      </c>
      <c r="V1017" s="58"/>
    </row>
    <row r="1018" spans="1:22" x14ac:dyDescent="0.25">
      <c r="A1018" s="43" t="s">
        <v>3305</v>
      </c>
      <c r="B1018" s="43" t="str">
        <f>LEFT(GAAP02F[[#This Row],[Fund]],4)</f>
        <v>3244</v>
      </c>
      <c r="C1018" s="58" t="s">
        <v>3306</v>
      </c>
      <c r="D1018" s="58" t="s">
        <v>113</v>
      </c>
      <c r="E1018" s="58" t="s">
        <v>681</v>
      </c>
      <c r="F1018" s="58" t="s">
        <v>688</v>
      </c>
      <c r="G1018" s="58" t="s">
        <v>689</v>
      </c>
      <c r="H1018" s="58" t="s">
        <v>776</v>
      </c>
      <c r="I1018" s="58" t="s">
        <v>683</v>
      </c>
      <c r="J1018" s="58" t="s">
        <v>683</v>
      </c>
      <c r="K1018" s="58" t="s">
        <v>691</v>
      </c>
      <c r="L1018" s="58" t="s">
        <v>777</v>
      </c>
      <c r="M1018" s="58"/>
      <c r="N1018" s="58"/>
      <c r="O1018" s="58"/>
      <c r="P1018" s="58"/>
      <c r="Q1018" s="58"/>
      <c r="R1018" s="58" t="s">
        <v>698</v>
      </c>
      <c r="S1018" s="58" t="s">
        <v>909</v>
      </c>
      <c r="T1018" s="58" t="s">
        <v>731</v>
      </c>
      <c r="U1018" s="58" t="s">
        <v>679</v>
      </c>
      <c r="V1018" s="58"/>
    </row>
    <row r="1019" spans="1:22" x14ac:dyDescent="0.25">
      <c r="A1019" s="43" t="s">
        <v>3307</v>
      </c>
      <c r="B1019" s="43" t="str">
        <f>LEFT(GAAP02F[[#This Row],[Fund]],4)</f>
        <v>3245</v>
      </c>
      <c r="C1019" s="58" t="s">
        <v>3308</v>
      </c>
      <c r="D1019" s="58" t="s">
        <v>113</v>
      </c>
      <c r="E1019" s="58" t="s">
        <v>681</v>
      </c>
      <c r="F1019" s="58" t="s">
        <v>688</v>
      </c>
      <c r="G1019" s="58" t="s">
        <v>689</v>
      </c>
      <c r="H1019" s="58" t="s">
        <v>776</v>
      </c>
      <c r="I1019" s="58" t="s">
        <v>683</v>
      </c>
      <c r="J1019" s="58" t="s">
        <v>683</v>
      </c>
      <c r="K1019" s="58" t="s">
        <v>691</v>
      </c>
      <c r="L1019" s="58" t="s">
        <v>777</v>
      </c>
      <c r="M1019" s="58"/>
      <c r="N1019" s="58"/>
      <c r="O1019" s="58"/>
      <c r="P1019" s="58"/>
      <c r="Q1019" s="58"/>
      <c r="R1019" s="58" t="s">
        <v>698</v>
      </c>
      <c r="S1019" s="58" t="s">
        <v>3236</v>
      </c>
      <c r="T1019" s="58" t="s">
        <v>699</v>
      </c>
      <c r="U1019" s="58" t="s">
        <v>679</v>
      </c>
      <c r="V1019" s="58"/>
    </row>
    <row r="1020" spans="1:22" x14ac:dyDescent="0.25">
      <c r="A1020" s="43" t="s">
        <v>3309</v>
      </c>
      <c r="B1020" s="43" t="str">
        <f>LEFT(GAAP02F[[#This Row],[Fund]],4)</f>
        <v>3246</v>
      </c>
      <c r="C1020" s="58" t="s">
        <v>3310</v>
      </c>
      <c r="D1020" s="58" t="s">
        <v>113</v>
      </c>
      <c r="E1020" s="58" t="s">
        <v>681</v>
      </c>
      <c r="F1020" s="58" t="s">
        <v>688</v>
      </c>
      <c r="G1020" s="58" t="s">
        <v>689</v>
      </c>
      <c r="H1020" s="58" t="s">
        <v>690</v>
      </c>
      <c r="I1020" s="58" t="s">
        <v>683</v>
      </c>
      <c r="J1020" s="58" t="s">
        <v>683</v>
      </c>
      <c r="K1020" s="58" t="s">
        <v>691</v>
      </c>
      <c r="L1020" s="58" t="s">
        <v>743</v>
      </c>
      <c r="M1020" s="58"/>
      <c r="N1020" s="58"/>
      <c r="O1020" s="58"/>
      <c r="P1020" s="58"/>
      <c r="Q1020" s="58"/>
      <c r="R1020" s="58" t="s">
        <v>698</v>
      </c>
      <c r="S1020" s="58" t="s">
        <v>3236</v>
      </c>
      <c r="T1020" s="58" t="s">
        <v>712</v>
      </c>
      <c r="U1020" s="58" t="s">
        <v>679</v>
      </c>
      <c r="V1020" s="58"/>
    </row>
    <row r="1021" spans="1:22" x14ac:dyDescent="0.25">
      <c r="A1021" s="43" t="s">
        <v>3311</v>
      </c>
      <c r="B1021" s="43" t="str">
        <f>LEFT(GAAP02F[[#This Row],[Fund]],4)</f>
        <v>3247</v>
      </c>
      <c r="C1021" s="58" t="s">
        <v>3312</v>
      </c>
      <c r="D1021" s="58" t="s">
        <v>113</v>
      </c>
      <c r="E1021" s="58" t="s">
        <v>681</v>
      </c>
      <c r="F1021" s="58" t="s">
        <v>688</v>
      </c>
      <c r="G1021" s="58" t="s">
        <v>689</v>
      </c>
      <c r="H1021" s="58" t="s">
        <v>690</v>
      </c>
      <c r="I1021" s="58" t="s">
        <v>683</v>
      </c>
      <c r="J1021" s="58" t="s">
        <v>683</v>
      </c>
      <c r="K1021" s="58" t="s">
        <v>691</v>
      </c>
      <c r="L1021" s="58" t="s">
        <v>743</v>
      </c>
      <c r="M1021" s="58"/>
      <c r="N1021" s="58"/>
      <c r="O1021" s="58"/>
      <c r="P1021" s="58"/>
      <c r="Q1021" s="58"/>
      <c r="R1021" s="58" t="s">
        <v>698</v>
      </c>
      <c r="S1021" s="58" t="s">
        <v>2797</v>
      </c>
      <c r="T1021" s="58" t="s">
        <v>1052</v>
      </c>
      <c r="U1021" s="58" t="s">
        <v>700</v>
      </c>
      <c r="V1021" s="58"/>
    </row>
    <row r="1022" spans="1:22" x14ac:dyDescent="0.25">
      <c r="A1022" s="43" t="s">
        <v>3313</v>
      </c>
      <c r="B1022" s="43" t="str">
        <f>LEFT(GAAP02F[[#This Row],[Fund]],4)</f>
        <v>3248</v>
      </c>
      <c r="C1022" s="58" t="s">
        <v>3314</v>
      </c>
      <c r="D1022" s="58" t="s">
        <v>113</v>
      </c>
      <c r="E1022" s="58" t="s">
        <v>681</v>
      </c>
      <c r="F1022" s="58" t="s">
        <v>688</v>
      </c>
      <c r="G1022" s="58" t="s">
        <v>689</v>
      </c>
      <c r="H1022" s="58" t="s">
        <v>1384</v>
      </c>
      <c r="I1022" s="58" t="s">
        <v>683</v>
      </c>
      <c r="J1022" s="58" t="s">
        <v>683</v>
      </c>
      <c r="K1022" s="58" t="s">
        <v>691</v>
      </c>
      <c r="L1022" s="58" t="s">
        <v>1559</v>
      </c>
      <c r="M1022" s="58"/>
      <c r="N1022" s="58"/>
      <c r="O1022" s="58"/>
      <c r="P1022" s="58"/>
      <c r="Q1022" s="58"/>
      <c r="R1022" s="58" t="s">
        <v>693</v>
      </c>
      <c r="S1022" s="58" t="s">
        <v>711</v>
      </c>
      <c r="T1022" s="58" t="s">
        <v>773</v>
      </c>
      <c r="U1022" s="58" t="s">
        <v>679</v>
      </c>
      <c r="V1022" s="58"/>
    </row>
    <row r="1023" spans="1:22" x14ac:dyDescent="0.25">
      <c r="A1023" s="43" t="s">
        <v>3315</v>
      </c>
      <c r="B1023" s="43" t="str">
        <f>LEFT(GAAP02F[[#This Row],[Fund]],4)</f>
        <v>3249</v>
      </c>
      <c r="C1023" s="58" t="s">
        <v>3316</v>
      </c>
      <c r="D1023" s="58" t="s">
        <v>113</v>
      </c>
      <c r="E1023" s="58" t="s">
        <v>681</v>
      </c>
      <c r="F1023" s="58" t="s">
        <v>688</v>
      </c>
      <c r="G1023" s="58" t="s">
        <v>689</v>
      </c>
      <c r="H1023" s="58" t="s">
        <v>1384</v>
      </c>
      <c r="I1023" s="58" t="s">
        <v>683</v>
      </c>
      <c r="J1023" s="58" t="s">
        <v>683</v>
      </c>
      <c r="K1023" s="58" t="s">
        <v>691</v>
      </c>
      <c r="L1023" s="58" t="s">
        <v>1559</v>
      </c>
      <c r="M1023" s="58"/>
      <c r="N1023" s="58"/>
      <c r="O1023" s="58"/>
      <c r="P1023" s="58"/>
      <c r="Q1023" s="58"/>
      <c r="R1023" s="58" t="s">
        <v>693</v>
      </c>
      <c r="S1023" s="58" t="s">
        <v>2797</v>
      </c>
      <c r="T1023" s="58" t="s">
        <v>773</v>
      </c>
      <c r="U1023" s="58" t="s">
        <v>679</v>
      </c>
      <c r="V1023" s="58"/>
    </row>
    <row r="1024" spans="1:22" x14ac:dyDescent="0.25">
      <c r="A1024" s="43" t="s">
        <v>3317</v>
      </c>
      <c r="B1024" s="43" t="str">
        <f>LEFT(GAAP02F[[#This Row],[Fund]],4)</f>
        <v>3250</v>
      </c>
      <c r="C1024" s="58" t="s">
        <v>3318</v>
      </c>
      <c r="D1024" s="58" t="s">
        <v>113</v>
      </c>
      <c r="E1024" s="58" t="s">
        <v>681</v>
      </c>
      <c r="F1024" s="58" t="s">
        <v>776</v>
      </c>
      <c r="G1024" s="58" t="s">
        <v>689</v>
      </c>
      <c r="H1024" s="58" t="s">
        <v>688</v>
      </c>
      <c r="I1024" s="58" t="s">
        <v>683</v>
      </c>
      <c r="J1024" s="58" t="s">
        <v>683</v>
      </c>
      <c r="K1024" s="58" t="s">
        <v>2790</v>
      </c>
      <c r="L1024" s="58" t="s">
        <v>3052</v>
      </c>
      <c r="M1024" s="58"/>
      <c r="N1024" s="58"/>
      <c r="O1024" s="58"/>
      <c r="P1024" s="58"/>
      <c r="Q1024" s="58"/>
      <c r="R1024" s="58" t="s">
        <v>698</v>
      </c>
      <c r="S1024" s="58" t="s">
        <v>2797</v>
      </c>
      <c r="T1024" s="58" t="s">
        <v>838</v>
      </c>
      <c r="U1024" s="58" t="s">
        <v>679</v>
      </c>
      <c r="V1024" s="58"/>
    </row>
    <row r="1025" spans="1:22" x14ac:dyDescent="0.25">
      <c r="A1025" s="43" t="s">
        <v>3319</v>
      </c>
      <c r="B1025" s="43" t="str">
        <f>LEFT(GAAP02F[[#This Row],[Fund]],4)</f>
        <v>3251</v>
      </c>
      <c r="C1025" s="58" t="s">
        <v>3320</v>
      </c>
      <c r="D1025" s="58" t="s">
        <v>113</v>
      </c>
      <c r="E1025" s="58" t="s">
        <v>681</v>
      </c>
      <c r="F1025" s="58" t="s">
        <v>688</v>
      </c>
      <c r="G1025" s="58" t="s">
        <v>689</v>
      </c>
      <c r="H1025" s="58" t="s">
        <v>690</v>
      </c>
      <c r="I1025" s="58" t="s">
        <v>683</v>
      </c>
      <c r="J1025" s="58" t="s">
        <v>683</v>
      </c>
      <c r="K1025" s="58" t="s">
        <v>691</v>
      </c>
      <c r="L1025" s="58" t="s">
        <v>743</v>
      </c>
      <c r="M1025" s="58"/>
      <c r="N1025" s="58"/>
      <c r="O1025" s="58"/>
      <c r="P1025" s="58"/>
      <c r="Q1025" s="58"/>
      <c r="R1025" s="58" t="s">
        <v>698</v>
      </c>
      <c r="S1025" s="58" t="s">
        <v>3321</v>
      </c>
      <c r="T1025" s="58" t="s">
        <v>731</v>
      </c>
      <c r="U1025" s="58" t="s">
        <v>700</v>
      </c>
      <c r="V1025" s="58"/>
    </row>
    <row r="1026" spans="1:22" x14ac:dyDescent="0.25">
      <c r="A1026" s="43" t="s">
        <v>3322</v>
      </c>
      <c r="B1026" s="43" t="str">
        <f>LEFT(GAAP02F[[#This Row],[Fund]],4)</f>
        <v>3252</v>
      </c>
      <c r="C1026" s="58" t="s">
        <v>3323</v>
      </c>
      <c r="D1026" s="58" t="s">
        <v>113</v>
      </c>
      <c r="E1026" s="58" t="s">
        <v>681</v>
      </c>
      <c r="F1026" s="58" t="s">
        <v>688</v>
      </c>
      <c r="G1026" s="58" t="s">
        <v>689</v>
      </c>
      <c r="H1026" s="58" t="s">
        <v>776</v>
      </c>
      <c r="I1026" s="58" t="s">
        <v>683</v>
      </c>
      <c r="J1026" s="58" t="s">
        <v>683</v>
      </c>
      <c r="K1026" s="58" t="s">
        <v>691</v>
      </c>
      <c r="L1026" s="58" t="s">
        <v>777</v>
      </c>
      <c r="M1026" s="58"/>
      <c r="N1026" s="58"/>
      <c r="O1026" s="58"/>
      <c r="P1026" s="58"/>
      <c r="Q1026" s="58"/>
      <c r="R1026" s="58" t="s">
        <v>698</v>
      </c>
      <c r="S1026" s="58" t="s">
        <v>2797</v>
      </c>
      <c r="T1026" s="58" t="s">
        <v>699</v>
      </c>
      <c r="U1026" s="58" t="s">
        <v>700</v>
      </c>
      <c r="V1026" s="58"/>
    </row>
    <row r="1027" spans="1:22" x14ac:dyDescent="0.25">
      <c r="A1027" s="43" t="s">
        <v>3324</v>
      </c>
      <c r="B1027" s="43" t="str">
        <f>LEFT(GAAP02F[[#This Row],[Fund]],4)</f>
        <v>3253</v>
      </c>
      <c r="C1027" s="58" t="s">
        <v>3325</v>
      </c>
      <c r="D1027" s="58" t="s">
        <v>113</v>
      </c>
      <c r="E1027" s="58" t="s">
        <v>681</v>
      </c>
      <c r="F1027" s="58" t="s">
        <v>688</v>
      </c>
      <c r="G1027" s="58" t="s">
        <v>689</v>
      </c>
      <c r="H1027" s="58" t="s">
        <v>690</v>
      </c>
      <c r="I1027" s="58" t="s">
        <v>683</v>
      </c>
      <c r="J1027" s="58" t="s">
        <v>683</v>
      </c>
      <c r="K1027" s="58" t="s">
        <v>691</v>
      </c>
      <c r="L1027" s="58" t="s">
        <v>743</v>
      </c>
      <c r="M1027" s="58"/>
      <c r="N1027" s="58"/>
      <c r="O1027" s="58"/>
      <c r="P1027" s="58"/>
      <c r="Q1027" s="58"/>
      <c r="R1027" s="58" t="s">
        <v>698</v>
      </c>
      <c r="S1027" s="58" t="s">
        <v>3326</v>
      </c>
      <c r="T1027" s="58" t="s">
        <v>731</v>
      </c>
      <c r="U1027" s="58" t="s">
        <v>700</v>
      </c>
      <c r="V1027" s="58"/>
    </row>
    <row r="1028" spans="1:22" x14ac:dyDescent="0.25">
      <c r="A1028" s="43" t="s">
        <v>3327</v>
      </c>
      <c r="B1028" s="43" t="str">
        <f>LEFT(GAAP02F[[#This Row],[Fund]],4)</f>
        <v>3254</v>
      </c>
      <c r="C1028" s="58" t="s">
        <v>3328</v>
      </c>
      <c r="D1028" s="58" t="s">
        <v>113</v>
      </c>
      <c r="E1028" s="58" t="s">
        <v>681</v>
      </c>
      <c r="F1028" s="58" t="s">
        <v>688</v>
      </c>
      <c r="G1028" s="58" t="s">
        <v>689</v>
      </c>
      <c r="H1028" s="58" t="s">
        <v>690</v>
      </c>
      <c r="I1028" s="58" t="s">
        <v>683</v>
      </c>
      <c r="J1028" s="58" t="s">
        <v>683</v>
      </c>
      <c r="K1028" s="58" t="s">
        <v>691</v>
      </c>
      <c r="L1028" s="58" t="s">
        <v>743</v>
      </c>
      <c r="M1028" s="58"/>
      <c r="N1028" s="58"/>
      <c r="O1028" s="58"/>
      <c r="P1028" s="58"/>
      <c r="Q1028" s="58"/>
      <c r="R1028" s="58" t="s">
        <v>698</v>
      </c>
      <c r="S1028" s="58" t="s">
        <v>3326</v>
      </c>
      <c r="T1028" s="58" t="s">
        <v>731</v>
      </c>
      <c r="U1028" s="58" t="s">
        <v>700</v>
      </c>
      <c r="V1028" s="58"/>
    </row>
    <row r="1029" spans="1:22" x14ac:dyDescent="0.25">
      <c r="A1029" s="43" t="s">
        <v>3329</v>
      </c>
      <c r="B1029" s="43" t="str">
        <f>LEFT(GAAP02F[[#This Row],[Fund]],4)</f>
        <v>3255</v>
      </c>
      <c r="C1029" s="58" t="s">
        <v>3330</v>
      </c>
      <c r="D1029" s="58" t="s">
        <v>113</v>
      </c>
      <c r="E1029" s="58" t="s">
        <v>681</v>
      </c>
      <c r="F1029" s="58" t="s">
        <v>688</v>
      </c>
      <c r="G1029" s="58" t="s">
        <v>689</v>
      </c>
      <c r="H1029" s="58" t="s">
        <v>776</v>
      </c>
      <c r="I1029" s="58" t="s">
        <v>683</v>
      </c>
      <c r="J1029" s="58" t="s">
        <v>683</v>
      </c>
      <c r="K1029" s="58" t="s">
        <v>691</v>
      </c>
      <c r="L1029" s="58" t="s">
        <v>777</v>
      </c>
      <c r="M1029" s="58"/>
      <c r="N1029" s="58"/>
      <c r="O1029" s="58"/>
      <c r="P1029" s="58"/>
      <c r="Q1029" s="58"/>
      <c r="R1029" s="58" t="s">
        <v>698</v>
      </c>
      <c r="S1029" s="58" t="s">
        <v>3326</v>
      </c>
      <c r="T1029" s="58" t="s">
        <v>706</v>
      </c>
      <c r="U1029" s="58" t="s">
        <v>700</v>
      </c>
      <c r="V1029" s="58"/>
    </row>
    <row r="1030" spans="1:22" x14ac:dyDescent="0.25">
      <c r="A1030" s="43" t="s">
        <v>3331</v>
      </c>
      <c r="B1030" s="43" t="str">
        <f>LEFT(GAAP02F[[#This Row],[Fund]],4)</f>
        <v>3256</v>
      </c>
      <c r="C1030" s="58" t="s">
        <v>3332</v>
      </c>
      <c r="D1030" s="58" t="s">
        <v>113</v>
      </c>
      <c r="E1030" s="58" t="s">
        <v>681</v>
      </c>
      <c r="F1030" s="58" t="s">
        <v>688</v>
      </c>
      <c r="G1030" s="58" t="s">
        <v>689</v>
      </c>
      <c r="H1030" s="58" t="s">
        <v>776</v>
      </c>
      <c r="I1030" s="58" t="s">
        <v>683</v>
      </c>
      <c r="J1030" s="58" t="s">
        <v>683</v>
      </c>
      <c r="K1030" s="58" t="s">
        <v>691</v>
      </c>
      <c r="L1030" s="58" t="s">
        <v>777</v>
      </c>
      <c r="M1030" s="58"/>
      <c r="N1030" s="58"/>
      <c r="O1030" s="58"/>
      <c r="P1030" s="58"/>
      <c r="Q1030" s="58"/>
      <c r="R1030" s="58" t="s">
        <v>698</v>
      </c>
      <c r="S1030" s="58" t="s">
        <v>3326</v>
      </c>
      <c r="T1030" s="58" t="s">
        <v>706</v>
      </c>
      <c r="U1030" s="58" t="s">
        <v>700</v>
      </c>
      <c r="V1030" s="58"/>
    </row>
    <row r="1031" spans="1:22" x14ac:dyDescent="0.25">
      <c r="A1031" s="43" t="s">
        <v>3333</v>
      </c>
      <c r="B1031" s="43" t="str">
        <f>LEFT(GAAP02F[[#This Row],[Fund]],4)</f>
        <v>3257</v>
      </c>
      <c r="C1031" s="58" t="s">
        <v>3334</v>
      </c>
      <c r="D1031" s="58" t="s">
        <v>113</v>
      </c>
      <c r="E1031" s="58" t="s">
        <v>681</v>
      </c>
      <c r="F1031" s="58" t="s">
        <v>688</v>
      </c>
      <c r="G1031" s="58" t="s">
        <v>681</v>
      </c>
      <c r="H1031" s="58" t="s">
        <v>709</v>
      </c>
      <c r="I1031" s="58" t="s">
        <v>683</v>
      </c>
      <c r="J1031" s="58" t="s">
        <v>683</v>
      </c>
      <c r="K1031" s="58" t="s">
        <v>691</v>
      </c>
      <c r="L1031" s="58" t="s">
        <v>725</v>
      </c>
      <c r="M1031" s="58"/>
      <c r="N1031" s="58"/>
      <c r="O1031" s="58"/>
      <c r="P1031" s="58"/>
      <c r="Q1031" s="58"/>
      <c r="R1031" s="58" t="s">
        <v>698</v>
      </c>
      <c r="S1031" s="58" t="s">
        <v>726</v>
      </c>
      <c r="T1031" s="58" t="s">
        <v>712</v>
      </c>
      <c r="U1031" s="58" t="s">
        <v>700</v>
      </c>
      <c r="V1031" s="58"/>
    </row>
    <row r="1032" spans="1:22" x14ac:dyDescent="0.25">
      <c r="A1032" s="43" t="s">
        <v>3335</v>
      </c>
      <c r="B1032" s="43" t="str">
        <f>LEFT(GAAP02F[[#This Row],[Fund]],4)</f>
        <v>3258</v>
      </c>
      <c r="C1032" s="58" t="s">
        <v>3336</v>
      </c>
      <c r="D1032" s="58" t="s">
        <v>113</v>
      </c>
      <c r="E1032" s="58" t="s">
        <v>681</v>
      </c>
      <c r="F1032" s="58" t="s">
        <v>688</v>
      </c>
      <c r="G1032" s="58" t="s">
        <v>681</v>
      </c>
      <c r="H1032" s="58" t="s">
        <v>709</v>
      </c>
      <c r="I1032" s="58" t="s">
        <v>683</v>
      </c>
      <c r="J1032" s="58" t="s">
        <v>683</v>
      </c>
      <c r="K1032" s="58" t="s">
        <v>691</v>
      </c>
      <c r="L1032" s="58" t="s">
        <v>725</v>
      </c>
      <c r="M1032" s="58"/>
      <c r="N1032" s="58"/>
      <c r="O1032" s="58"/>
      <c r="P1032" s="58"/>
      <c r="Q1032" s="58"/>
      <c r="R1032" s="58" t="s">
        <v>698</v>
      </c>
      <c r="S1032" s="58" t="s">
        <v>726</v>
      </c>
      <c r="T1032" s="58" t="s">
        <v>712</v>
      </c>
      <c r="U1032" s="58" t="s">
        <v>700</v>
      </c>
      <c r="V1032" s="58"/>
    </row>
    <row r="1033" spans="1:22" x14ac:dyDescent="0.25">
      <c r="A1033" s="43" t="s">
        <v>3337</v>
      </c>
      <c r="B1033" s="43" t="str">
        <f>LEFT(GAAP02F[[#This Row],[Fund]],4)</f>
        <v>3259</v>
      </c>
      <c r="C1033" s="58" t="s">
        <v>3338</v>
      </c>
      <c r="D1033" s="58" t="s">
        <v>113</v>
      </c>
      <c r="E1033" s="58" t="s">
        <v>681</v>
      </c>
      <c r="F1033" s="58" t="s">
        <v>682</v>
      </c>
      <c r="G1033" s="58" t="s">
        <v>681</v>
      </c>
      <c r="H1033" s="58" t="s">
        <v>682</v>
      </c>
      <c r="I1033" s="58" t="s">
        <v>683</v>
      </c>
      <c r="J1033" s="58" t="s">
        <v>683</v>
      </c>
      <c r="K1033" s="58" t="s">
        <v>15</v>
      </c>
      <c r="L1033" s="58" t="s">
        <v>15</v>
      </c>
      <c r="M1033" s="58"/>
      <c r="N1033" s="58"/>
      <c r="O1033" s="58"/>
      <c r="P1033" s="58"/>
      <c r="Q1033" s="58"/>
      <c r="R1033" s="58" t="s">
        <v>693</v>
      </c>
      <c r="S1033" s="58" t="s">
        <v>3326</v>
      </c>
      <c r="T1033" s="58" t="s">
        <v>1172</v>
      </c>
      <c r="U1033" s="58" t="s">
        <v>679</v>
      </c>
      <c r="V1033" s="58"/>
    </row>
    <row r="1034" spans="1:22" x14ac:dyDescent="0.25">
      <c r="A1034" s="43" t="s">
        <v>3339</v>
      </c>
      <c r="B1034" s="43" t="str">
        <f>LEFT(GAAP02F[[#This Row],[Fund]],4)</f>
        <v>3260</v>
      </c>
      <c r="C1034" s="58" t="s">
        <v>3340</v>
      </c>
      <c r="D1034" s="58" t="s">
        <v>113</v>
      </c>
      <c r="E1034" s="58" t="s">
        <v>681</v>
      </c>
      <c r="F1034" s="58" t="s">
        <v>688</v>
      </c>
      <c r="G1034" s="58" t="s">
        <v>681</v>
      </c>
      <c r="H1034" s="58" t="s">
        <v>831</v>
      </c>
      <c r="I1034" s="58" t="s">
        <v>683</v>
      </c>
      <c r="J1034" s="58" t="s">
        <v>683</v>
      </c>
      <c r="K1034" s="58" t="s">
        <v>691</v>
      </c>
      <c r="L1034" s="58" t="s">
        <v>832</v>
      </c>
      <c r="M1034" s="58"/>
      <c r="N1034" s="58"/>
      <c r="O1034" s="58"/>
      <c r="P1034" s="58"/>
      <c r="Q1034" s="58"/>
      <c r="R1034" s="58" t="s">
        <v>698</v>
      </c>
      <c r="S1034" s="58" t="s">
        <v>3341</v>
      </c>
      <c r="T1034" s="58" t="s">
        <v>838</v>
      </c>
      <c r="U1034" s="58" t="s">
        <v>700</v>
      </c>
      <c r="V1034" s="58"/>
    </row>
    <row r="1035" spans="1:22" x14ac:dyDescent="0.25">
      <c r="A1035" s="43" t="s">
        <v>3342</v>
      </c>
      <c r="B1035" s="43" t="str">
        <f>LEFT(GAAP02F[[#This Row],[Fund]],4)</f>
        <v>3261</v>
      </c>
      <c r="C1035" s="58" t="s">
        <v>3343</v>
      </c>
      <c r="D1035" s="58" t="s">
        <v>113</v>
      </c>
      <c r="E1035" s="58" t="s">
        <v>681</v>
      </c>
      <c r="F1035" s="58" t="s">
        <v>688</v>
      </c>
      <c r="G1035" s="58" t="s">
        <v>689</v>
      </c>
      <c r="H1035" s="58" t="s">
        <v>776</v>
      </c>
      <c r="I1035" s="58" t="s">
        <v>683</v>
      </c>
      <c r="J1035" s="58" t="s">
        <v>683</v>
      </c>
      <c r="K1035" s="58" t="s">
        <v>691</v>
      </c>
      <c r="L1035" s="58" t="s">
        <v>777</v>
      </c>
      <c r="M1035" s="58"/>
      <c r="N1035" s="58"/>
      <c r="O1035" s="58"/>
      <c r="P1035" s="58"/>
      <c r="Q1035" s="58"/>
      <c r="R1035" s="58" t="s">
        <v>698</v>
      </c>
      <c r="S1035" s="58" t="s">
        <v>3344</v>
      </c>
      <c r="T1035" s="58" t="s">
        <v>712</v>
      </c>
      <c r="U1035" s="58" t="s">
        <v>700</v>
      </c>
      <c r="V1035" s="58"/>
    </row>
    <row r="1036" spans="1:22" x14ac:dyDescent="0.25">
      <c r="A1036" s="43" t="s">
        <v>3345</v>
      </c>
      <c r="B1036" s="43" t="str">
        <f>LEFT(GAAP02F[[#This Row],[Fund]],4)</f>
        <v>3262</v>
      </c>
      <c r="C1036" s="58" t="s">
        <v>3346</v>
      </c>
      <c r="D1036" s="58" t="s">
        <v>113</v>
      </c>
      <c r="E1036" s="58" t="s">
        <v>681</v>
      </c>
      <c r="F1036" s="58" t="s">
        <v>688</v>
      </c>
      <c r="G1036" s="58" t="s">
        <v>681</v>
      </c>
      <c r="H1036" s="58" t="s">
        <v>709</v>
      </c>
      <c r="I1036" s="58" t="s">
        <v>683</v>
      </c>
      <c r="J1036" s="58" t="s">
        <v>683</v>
      </c>
      <c r="K1036" s="58" t="s">
        <v>691</v>
      </c>
      <c r="L1036" s="58" t="s">
        <v>725</v>
      </c>
      <c r="M1036" s="58"/>
      <c r="N1036" s="58"/>
      <c r="O1036" s="58"/>
      <c r="P1036" s="58"/>
      <c r="Q1036" s="58"/>
      <c r="R1036" s="58" t="s">
        <v>698</v>
      </c>
      <c r="S1036" s="58" t="s">
        <v>726</v>
      </c>
      <c r="T1036" s="58" t="s">
        <v>712</v>
      </c>
      <c r="U1036" s="58" t="s">
        <v>700</v>
      </c>
      <c r="V1036" s="58"/>
    </row>
    <row r="1037" spans="1:22" x14ac:dyDescent="0.25">
      <c r="A1037" s="43" t="s">
        <v>3347</v>
      </c>
      <c r="B1037" s="43" t="str">
        <f>LEFT(GAAP02F[[#This Row],[Fund]],4)</f>
        <v>3263</v>
      </c>
      <c r="C1037" s="58" t="s">
        <v>3348</v>
      </c>
      <c r="D1037" s="58" t="s">
        <v>113</v>
      </c>
      <c r="E1037" s="58" t="s">
        <v>681</v>
      </c>
      <c r="F1037" s="58" t="s">
        <v>688</v>
      </c>
      <c r="G1037" s="58" t="s">
        <v>689</v>
      </c>
      <c r="H1037" s="58" t="s">
        <v>690</v>
      </c>
      <c r="I1037" s="58" t="s">
        <v>683</v>
      </c>
      <c r="J1037" s="58" t="s">
        <v>683</v>
      </c>
      <c r="K1037" s="58" t="s">
        <v>691</v>
      </c>
      <c r="L1037" s="58" t="s">
        <v>743</v>
      </c>
      <c r="M1037" s="58"/>
      <c r="N1037" s="58"/>
      <c r="O1037" s="58"/>
      <c r="P1037" s="58"/>
      <c r="Q1037" s="58"/>
      <c r="R1037" s="58" t="s">
        <v>698</v>
      </c>
      <c r="S1037" s="58" t="s">
        <v>3349</v>
      </c>
      <c r="T1037" s="58" t="s">
        <v>1052</v>
      </c>
      <c r="U1037" s="58" t="s">
        <v>700</v>
      </c>
      <c r="V1037" s="58"/>
    </row>
    <row r="1038" spans="1:22" x14ac:dyDescent="0.25">
      <c r="A1038" s="43" t="s">
        <v>3350</v>
      </c>
      <c r="B1038" s="43" t="str">
        <f>LEFT(GAAP02F[[#This Row],[Fund]],4)</f>
        <v>3264</v>
      </c>
      <c r="C1038" s="58" t="s">
        <v>3351</v>
      </c>
      <c r="D1038" s="58" t="s">
        <v>113</v>
      </c>
      <c r="E1038" s="58" t="s">
        <v>681</v>
      </c>
      <c r="F1038" s="58" t="s">
        <v>688</v>
      </c>
      <c r="G1038" s="58" t="s">
        <v>681</v>
      </c>
      <c r="H1038" s="58" t="s">
        <v>709</v>
      </c>
      <c r="I1038" s="58" t="s">
        <v>683</v>
      </c>
      <c r="J1038" s="58" t="s">
        <v>683</v>
      </c>
      <c r="K1038" s="58" t="s">
        <v>691</v>
      </c>
      <c r="L1038" s="58" t="s">
        <v>725</v>
      </c>
      <c r="M1038" s="58"/>
      <c r="N1038" s="58"/>
      <c r="O1038" s="58"/>
      <c r="P1038" s="58"/>
      <c r="Q1038" s="58"/>
      <c r="R1038" s="58" t="s">
        <v>698</v>
      </c>
      <c r="S1038" s="58" t="s">
        <v>726</v>
      </c>
      <c r="T1038" s="58" t="s">
        <v>712</v>
      </c>
      <c r="U1038" s="58" t="s">
        <v>700</v>
      </c>
      <c r="V1038" s="58"/>
    </row>
    <row r="1039" spans="1:22" x14ac:dyDescent="0.25">
      <c r="A1039" s="43" t="s">
        <v>3352</v>
      </c>
      <c r="B1039" s="43" t="str">
        <f>LEFT(GAAP02F[[#This Row],[Fund]],4)</f>
        <v>3265</v>
      </c>
      <c r="C1039" s="58" t="s">
        <v>3353</v>
      </c>
      <c r="D1039" s="58" t="s">
        <v>113</v>
      </c>
      <c r="E1039" s="58" t="s">
        <v>681</v>
      </c>
      <c r="F1039" s="58" t="s">
        <v>688</v>
      </c>
      <c r="G1039" s="58" t="s">
        <v>689</v>
      </c>
      <c r="H1039" s="58" t="s">
        <v>690</v>
      </c>
      <c r="I1039" s="58" t="s">
        <v>683</v>
      </c>
      <c r="J1039" s="58" t="s">
        <v>683</v>
      </c>
      <c r="K1039" s="58" t="s">
        <v>691</v>
      </c>
      <c r="L1039" s="58" t="s">
        <v>743</v>
      </c>
      <c r="M1039" s="58"/>
      <c r="N1039" s="58"/>
      <c r="O1039" s="58"/>
      <c r="P1039" s="58"/>
      <c r="Q1039" s="58"/>
      <c r="R1039" s="58" t="s">
        <v>698</v>
      </c>
      <c r="S1039" s="58" t="s">
        <v>3321</v>
      </c>
      <c r="T1039" s="58" t="s">
        <v>731</v>
      </c>
      <c r="U1039" s="58" t="s">
        <v>700</v>
      </c>
      <c r="V1039" s="58"/>
    </row>
    <row r="1040" spans="1:22" x14ac:dyDescent="0.25">
      <c r="A1040" s="43" t="s">
        <v>3354</v>
      </c>
      <c r="B1040" s="43" t="str">
        <f>LEFT(GAAP02F[[#This Row],[Fund]],4)</f>
        <v>3266</v>
      </c>
      <c r="C1040" s="58" t="s">
        <v>3355</v>
      </c>
      <c r="D1040" s="58" t="s">
        <v>113</v>
      </c>
      <c r="E1040" s="58" t="s">
        <v>681</v>
      </c>
      <c r="F1040" s="58" t="s">
        <v>688</v>
      </c>
      <c r="G1040" s="58" t="s">
        <v>689</v>
      </c>
      <c r="H1040" s="58" t="s">
        <v>690</v>
      </c>
      <c r="I1040" s="58" t="s">
        <v>683</v>
      </c>
      <c r="J1040" s="58" t="s">
        <v>683</v>
      </c>
      <c r="K1040" s="58" t="s">
        <v>691</v>
      </c>
      <c r="L1040" s="58" t="s">
        <v>743</v>
      </c>
      <c r="M1040" s="58"/>
      <c r="N1040" s="58"/>
      <c r="O1040" s="58"/>
      <c r="P1040" s="58"/>
      <c r="Q1040" s="58"/>
      <c r="R1040" s="58" t="s">
        <v>698</v>
      </c>
      <c r="S1040" s="58" t="s">
        <v>3321</v>
      </c>
      <c r="T1040" s="58" t="s">
        <v>731</v>
      </c>
      <c r="U1040" s="58" t="s">
        <v>700</v>
      </c>
      <c r="V1040" s="58"/>
    </row>
    <row r="1041" spans="1:22" x14ac:dyDescent="0.25">
      <c r="A1041" s="43" t="s">
        <v>3356</v>
      </c>
      <c r="B1041" s="43" t="str">
        <f>LEFT(GAAP02F[[#This Row],[Fund]],4)</f>
        <v>3267</v>
      </c>
      <c r="C1041" s="58" t="s">
        <v>3357</v>
      </c>
      <c r="D1041" s="58" t="s">
        <v>113</v>
      </c>
      <c r="E1041" s="58" t="s">
        <v>681</v>
      </c>
      <c r="F1041" s="58" t="s">
        <v>688</v>
      </c>
      <c r="G1041" s="58" t="s">
        <v>681</v>
      </c>
      <c r="H1041" s="58" t="s">
        <v>709</v>
      </c>
      <c r="I1041" s="58" t="s">
        <v>683</v>
      </c>
      <c r="J1041" s="58" t="s">
        <v>683</v>
      </c>
      <c r="K1041" s="58" t="s">
        <v>691</v>
      </c>
      <c r="L1041" s="58" t="s">
        <v>725</v>
      </c>
      <c r="M1041" s="58"/>
      <c r="N1041" s="58"/>
      <c r="O1041" s="58"/>
      <c r="P1041" s="58"/>
      <c r="Q1041" s="58"/>
      <c r="R1041" s="58" t="s">
        <v>698</v>
      </c>
      <c r="S1041" s="58" t="s">
        <v>726</v>
      </c>
      <c r="T1041" s="58" t="s">
        <v>712</v>
      </c>
      <c r="U1041" s="58" t="s">
        <v>700</v>
      </c>
      <c r="V1041" s="58"/>
    </row>
    <row r="1042" spans="1:22" x14ac:dyDescent="0.25">
      <c r="A1042" s="43" t="s">
        <v>3358</v>
      </c>
      <c r="B1042" s="43" t="str">
        <f>LEFT(GAAP02F[[#This Row],[Fund]],4)</f>
        <v>3268</v>
      </c>
      <c r="C1042" s="58" t="s">
        <v>3359</v>
      </c>
      <c r="D1042" s="58" t="s">
        <v>113</v>
      </c>
      <c r="E1042" s="58" t="s">
        <v>681</v>
      </c>
      <c r="F1042" s="58" t="s">
        <v>688</v>
      </c>
      <c r="G1042" s="58" t="s">
        <v>689</v>
      </c>
      <c r="H1042" s="58" t="s">
        <v>690</v>
      </c>
      <c r="I1042" s="58" t="s">
        <v>683</v>
      </c>
      <c r="J1042" s="58" t="s">
        <v>683</v>
      </c>
      <c r="K1042" s="58" t="s">
        <v>691</v>
      </c>
      <c r="L1042" s="58" t="s">
        <v>743</v>
      </c>
      <c r="M1042" s="58"/>
      <c r="N1042" s="58"/>
      <c r="O1042" s="58"/>
      <c r="P1042" s="58"/>
      <c r="Q1042" s="58"/>
      <c r="R1042" s="58" t="s">
        <v>698</v>
      </c>
      <c r="S1042" s="58" t="s">
        <v>3360</v>
      </c>
      <c r="T1042" s="58" t="s">
        <v>731</v>
      </c>
      <c r="U1042" s="58" t="s">
        <v>679</v>
      </c>
      <c r="V1042" s="58"/>
    </row>
    <row r="1043" spans="1:22" x14ac:dyDescent="0.25">
      <c r="A1043" s="43" t="s">
        <v>3361</v>
      </c>
      <c r="B1043" s="43" t="str">
        <f>LEFT(GAAP02F[[#This Row],[Fund]],4)</f>
        <v>3269</v>
      </c>
      <c r="C1043" s="58" t="s">
        <v>3362</v>
      </c>
      <c r="D1043" s="58" t="s">
        <v>113</v>
      </c>
      <c r="E1043" s="58" t="s">
        <v>681</v>
      </c>
      <c r="F1043" s="58" t="s">
        <v>688</v>
      </c>
      <c r="G1043" s="58" t="s">
        <v>681</v>
      </c>
      <c r="H1043" s="58" t="s">
        <v>709</v>
      </c>
      <c r="I1043" s="58" t="s">
        <v>683</v>
      </c>
      <c r="J1043" s="58" t="s">
        <v>683</v>
      </c>
      <c r="K1043" s="58" t="s">
        <v>691</v>
      </c>
      <c r="L1043" s="58" t="s">
        <v>725</v>
      </c>
      <c r="M1043" s="58"/>
      <c r="N1043" s="58"/>
      <c r="O1043" s="58"/>
      <c r="P1043" s="58"/>
      <c r="Q1043" s="58"/>
      <c r="R1043" s="58" t="s">
        <v>698</v>
      </c>
      <c r="S1043" s="58" t="s">
        <v>726</v>
      </c>
      <c r="T1043" s="58" t="s">
        <v>712</v>
      </c>
      <c r="U1043" s="58" t="s">
        <v>700</v>
      </c>
      <c r="V1043" s="58"/>
    </row>
    <row r="1044" spans="1:22" x14ac:dyDescent="0.25">
      <c r="A1044" s="43" t="s">
        <v>3363</v>
      </c>
      <c r="B1044" s="43" t="str">
        <f>LEFT(GAAP02F[[#This Row],[Fund]],4)</f>
        <v>3270</v>
      </c>
      <c r="C1044" s="58" t="s">
        <v>3364</v>
      </c>
      <c r="D1044" s="58" t="s">
        <v>113</v>
      </c>
      <c r="E1044" s="58" t="s">
        <v>681</v>
      </c>
      <c r="F1044" s="58" t="s">
        <v>688</v>
      </c>
      <c r="G1044" s="58" t="s">
        <v>689</v>
      </c>
      <c r="H1044" s="58" t="s">
        <v>690</v>
      </c>
      <c r="I1044" s="58" t="s">
        <v>683</v>
      </c>
      <c r="J1044" s="58" t="s">
        <v>683</v>
      </c>
      <c r="K1044" s="58" t="s">
        <v>691</v>
      </c>
      <c r="L1044" s="58" t="s">
        <v>743</v>
      </c>
      <c r="M1044" s="58" t="s">
        <v>683</v>
      </c>
      <c r="N1044" s="58" t="s">
        <v>683</v>
      </c>
      <c r="O1044" s="58" t="s">
        <v>678</v>
      </c>
      <c r="P1044" s="58" t="s">
        <v>679</v>
      </c>
      <c r="Q1044" s="58" t="s">
        <v>750</v>
      </c>
      <c r="R1044" s="58" t="s">
        <v>698</v>
      </c>
      <c r="S1044" s="58" t="s">
        <v>2743</v>
      </c>
      <c r="T1044" s="58" t="s">
        <v>731</v>
      </c>
      <c r="U1044" s="58" t="s">
        <v>700</v>
      </c>
      <c r="V1044" s="58"/>
    </row>
    <row r="1045" spans="1:22" x14ac:dyDescent="0.25">
      <c r="A1045" s="43" t="s">
        <v>3365</v>
      </c>
      <c r="B1045" s="43" t="str">
        <f>LEFT(GAAP02F[[#This Row],[Fund]],4)</f>
        <v>3272</v>
      </c>
      <c r="C1045" s="58" t="s">
        <v>3366</v>
      </c>
      <c r="D1045" s="58" t="s">
        <v>113</v>
      </c>
      <c r="E1045" s="58" t="s">
        <v>681</v>
      </c>
      <c r="F1045" s="58" t="s">
        <v>688</v>
      </c>
      <c r="G1045" s="58" t="s">
        <v>689</v>
      </c>
      <c r="H1045" s="58" t="s">
        <v>965</v>
      </c>
      <c r="I1045" s="58" t="s">
        <v>683</v>
      </c>
      <c r="J1045" s="58" t="s">
        <v>683</v>
      </c>
      <c r="K1045" s="58" t="s">
        <v>691</v>
      </c>
      <c r="L1045" s="58" t="s">
        <v>966</v>
      </c>
      <c r="M1045" s="58"/>
      <c r="N1045" s="58"/>
      <c r="O1045" s="58"/>
      <c r="P1045" s="58"/>
      <c r="Q1045" s="58"/>
      <c r="R1045" s="58" t="s">
        <v>698</v>
      </c>
      <c r="S1045" s="58" t="s">
        <v>3367</v>
      </c>
      <c r="T1045" s="58" t="s">
        <v>731</v>
      </c>
      <c r="U1045" s="58" t="s">
        <v>700</v>
      </c>
      <c r="V1045" s="58"/>
    </row>
    <row r="1046" spans="1:22" x14ac:dyDescent="0.25">
      <c r="A1046" s="43" t="s">
        <v>3368</v>
      </c>
      <c r="B1046" s="43" t="str">
        <f>LEFT(GAAP02F[[#This Row],[Fund]],4)</f>
        <v>3273</v>
      </c>
      <c r="C1046" s="58" t="s">
        <v>3369</v>
      </c>
      <c r="D1046" s="58" t="s">
        <v>113</v>
      </c>
      <c r="E1046" s="58" t="s">
        <v>681</v>
      </c>
      <c r="F1046" s="58" t="s">
        <v>682</v>
      </c>
      <c r="G1046" s="58" t="s">
        <v>681</v>
      </c>
      <c r="H1046" s="58" t="s">
        <v>682</v>
      </c>
      <c r="I1046" s="58" t="s">
        <v>683</v>
      </c>
      <c r="J1046" s="58" t="s">
        <v>683</v>
      </c>
      <c r="K1046" s="58" t="s">
        <v>15</v>
      </c>
      <c r="L1046" s="58" t="s">
        <v>15</v>
      </c>
      <c r="M1046" s="58"/>
      <c r="N1046" s="58"/>
      <c r="O1046" s="58"/>
      <c r="P1046" s="58"/>
      <c r="Q1046" s="58"/>
      <c r="R1046" s="58" t="s">
        <v>693</v>
      </c>
      <c r="S1046" s="58" t="s">
        <v>3367</v>
      </c>
      <c r="T1046" s="58" t="s">
        <v>762</v>
      </c>
      <c r="U1046" s="58" t="s">
        <v>679</v>
      </c>
      <c r="V1046" s="58"/>
    </row>
    <row r="1047" spans="1:22" x14ac:dyDescent="0.25">
      <c r="A1047" s="43" t="s">
        <v>3370</v>
      </c>
      <c r="B1047" s="43" t="str">
        <f>LEFT(GAAP02F[[#This Row],[Fund]],4)</f>
        <v>3274</v>
      </c>
      <c r="C1047" s="58" t="s">
        <v>3371</v>
      </c>
      <c r="D1047" s="58" t="s">
        <v>113</v>
      </c>
      <c r="E1047" s="58" t="s">
        <v>681</v>
      </c>
      <c r="F1047" s="58" t="s">
        <v>688</v>
      </c>
      <c r="G1047" s="58" t="s">
        <v>689</v>
      </c>
      <c r="H1047" s="58" t="s">
        <v>1384</v>
      </c>
      <c r="I1047" s="58" t="s">
        <v>683</v>
      </c>
      <c r="J1047" s="58" t="s">
        <v>683</v>
      </c>
      <c r="K1047" s="58" t="s">
        <v>691</v>
      </c>
      <c r="L1047" s="58" t="s">
        <v>3372</v>
      </c>
      <c r="M1047" s="58"/>
      <c r="N1047" s="58"/>
      <c r="O1047" s="58"/>
      <c r="P1047" s="58"/>
      <c r="Q1047" s="58"/>
      <c r="R1047" s="58" t="s">
        <v>698</v>
      </c>
      <c r="S1047" s="58" t="s">
        <v>3373</v>
      </c>
      <c r="T1047" s="58" t="s">
        <v>706</v>
      </c>
      <c r="U1047" s="58" t="s">
        <v>700</v>
      </c>
      <c r="V1047" s="58"/>
    </row>
    <row r="1048" spans="1:22" x14ac:dyDescent="0.25">
      <c r="A1048" s="43" t="s">
        <v>3374</v>
      </c>
      <c r="B1048" s="43" t="str">
        <f>LEFT(GAAP02F[[#This Row],[Fund]],4)</f>
        <v>3275</v>
      </c>
      <c r="C1048" s="58" t="s">
        <v>3375</v>
      </c>
      <c r="D1048" s="58" t="s">
        <v>113</v>
      </c>
      <c r="E1048" s="58" t="s">
        <v>681</v>
      </c>
      <c r="F1048" s="58" t="s">
        <v>688</v>
      </c>
      <c r="G1048" s="58" t="s">
        <v>689</v>
      </c>
      <c r="H1048" s="58" t="s">
        <v>1384</v>
      </c>
      <c r="I1048" s="58" t="s">
        <v>683</v>
      </c>
      <c r="J1048" s="58" t="s">
        <v>683</v>
      </c>
      <c r="K1048" s="58" t="s">
        <v>691</v>
      </c>
      <c r="L1048" s="58" t="s">
        <v>3372</v>
      </c>
      <c r="M1048" s="58"/>
      <c r="N1048" s="58"/>
      <c r="O1048" s="58"/>
      <c r="P1048" s="58"/>
      <c r="Q1048" s="58"/>
      <c r="R1048" s="58" t="s">
        <v>698</v>
      </c>
      <c r="S1048" s="58" t="s">
        <v>3373</v>
      </c>
      <c r="T1048" s="58" t="s">
        <v>706</v>
      </c>
      <c r="U1048" s="58" t="s">
        <v>700</v>
      </c>
      <c r="V1048" s="58"/>
    </row>
    <row r="1049" spans="1:22" x14ac:dyDescent="0.25">
      <c r="A1049" s="43" t="s">
        <v>3376</v>
      </c>
      <c r="B1049" s="43" t="str">
        <f>LEFT(GAAP02F[[#This Row],[Fund]],4)</f>
        <v>3276</v>
      </c>
      <c r="C1049" s="58" t="s">
        <v>3377</v>
      </c>
      <c r="D1049" s="58" t="s">
        <v>113</v>
      </c>
      <c r="E1049" s="58" t="s">
        <v>681</v>
      </c>
      <c r="F1049" s="58" t="s">
        <v>688</v>
      </c>
      <c r="G1049" s="58" t="s">
        <v>689</v>
      </c>
      <c r="H1049" s="58" t="s">
        <v>1384</v>
      </c>
      <c r="I1049" s="58" t="s">
        <v>683</v>
      </c>
      <c r="J1049" s="58" t="s">
        <v>683</v>
      </c>
      <c r="K1049" s="58" t="s">
        <v>691</v>
      </c>
      <c r="L1049" s="58" t="s">
        <v>1559</v>
      </c>
      <c r="M1049" s="58"/>
      <c r="N1049" s="58"/>
      <c r="O1049" s="58"/>
      <c r="P1049" s="58"/>
      <c r="Q1049" s="58"/>
      <c r="R1049" s="58" t="s">
        <v>698</v>
      </c>
      <c r="S1049" s="58" t="s">
        <v>3373</v>
      </c>
      <c r="T1049" s="58" t="s">
        <v>706</v>
      </c>
      <c r="U1049" s="58" t="s">
        <v>700</v>
      </c>
      <c r="V1049" s="58"/>
    </row>
    <row r="1050" spans="1:22" x14ac:dyDescent="0.25">
      <c r="A1050" s="43" t="s">
        <v>3378</v>
      </c>
      <c r="B1050" s="43" t="str">
        <f>LEFT(GAAP02F[[#This Row],[Fund]],4)</f>
        <v>3277</v>
      </c>
      <c r="C1050" s="58" t="s">
        <v>3379</v>
      </c>
      <c r="D1050" s="58" t="s">
        <v>113</v>
      </c>
      <c r="E1050" s="58" t="s">
        <v>681</v>
      </c>
      <c r="F1050" s="58" t="s">
        <v>688</v>
      </c>
      <c r="G1050" s="58" t="s">
        <v>689</v>
      </c>
      <c r="H1050" s="58" t="s">
        <v>1384</v>
      </c>
      <c r="I1050" s="58" t="s">
        <v>683</v>
      </c>
      <c r="J1050" s="58" t="s">
        <v>683</v>
      </c>
      <c r="K1050" s="58" t="s">
        <v>691</v>
      </c>
      <c r="L1050" s="58" t="s">
        <v>1559</v>
      </c>
      <c r="M1050" s="58"/>
      <c r="N1050" s="58"/>
      <c r="O1050" s="58"/>
      <c r="P1050" s="58"/>
      <c r="Q1050" s="58"/>
      <c r="R1050" s="58" t="s">
        <v>698</v>
      </c>
      <c r="S1050" s="58" t="s">
        <v>3380</v>
      </c>
      <c r="T1050" s="58" t="s">
        <v>706</v>
      </c>
      <c r="U1050" s="58" t="s">
        <v>700</v>
      </c>
      <c r="V1050" s="58"/>
    </row>
    <row r="1051" spans="1:22" x14ac:dyDescent="0.25">
      <c r="A1051" s="43" t="s">
        <v>3381</v>
      </c>
      <c r="B1051" s="43" t="str">
        <f>LEFT(GAAP02F[[#This Row],[Fund]],4)</f>
        <v>3278</v>
      </c>
      <c r="C1051" s="58" t="s">
        <v>3382</v>
      </c>
      <c r="D1051" s="58" t="s">
        <v>113</v>
      </c>
      <c r="E1051" s="58" t="s">
        <v>681</v>
      </c>
      <c r="F1051" s="58" t="s">
        <v>688</v>
      </c>
      <c r="G1051" s="58" t="s">
        <v>689</v>
      </c>
      <c r="H1051" s="58" t="s">
        <v>1384</v>
      </c>
      <c r="I1051" s="58" t="s">
        <v>683</v>
      </c>
      <c r="J1051" s="58" t="s">
        <v>683</v>
      </c>
      <c r="K1051" s="58" t="s">
        <v>691</v>
      </c>
      <c r="L1051" s="58" t="s">
        <v>3245</v>
      </c>
      <c r="M1051" s="58"/>
      <c r="N1051" s="58"/>
      <c r="O1051" s="58"/>
      <c r="P1051" s="58"/>
      <c r="Q1051" s="58"/>
      <c r="R1051" s="58" t="s">
        <v>698</v>
      </c>
      <c r="S1051" s="58" t="s">
        <v>3373</v>
      </c>
      <c r="T1051" s="58" t="s">
        <v>706</v>
      </c>
      <c r="U1051" s="58" t="s">
        <v>700</v>
      </c>
      <c r="V1051" s="58"/>
    </row>
    <row r="1052" spans="1:22" x14ac:dyDescent="0.25">
      <c r="A1052" s="43" t="s">
        <v>3383</v>
      </c>
      <c r="B1052" s="43" t="str">
        <f>LEFT(GAAP02F[[#This Row],[Fund]],4)</f>
        <v>3279</v>
      </c>
      <c r="C1052" s="58" t="s">
        <v>3384</v>
      </c>
      <c r="D1052" s="58" t="s">
        <v>113</v>
      </c>
      <c r="E1052" s="58" t="s">
        <v>681</v>
      </c>
      <c r="F1052" s="58" t="s">
        <v>688</v>
      </c>
      <c r="G1052" s="58" t="s">
        <v>689</v>
      </c>
      <c r="H1052" s="58" t="s">
        <v>1384</v>
      </c>
      <c r="I1052" s="58" t="s">
        <v>683</v>
      </c>
      <c r="J1052" s="58" t="s">
        <v>683</v>
      </c>
      <c r="K1052" s="58" t="s">
        <v>691</v>
      </c>
      <c r="L1052" s="58" t="s">
        <v>3245</v>
      </c>
      <c r="M1052" s="58"/>
      <c r="N1052" s="58"/>
      <c r="O1052" s="58"/>
      <c r="P1052" s="58"/>
      <c r="Q1052" s="58"/>
      <c r="R1052" s="58" t="s">
        <v>698</v>
      </c>
      <c r="S1052" s="58" t="s">
        <v>3373</v>
      </c>
      <c r="T1052" s="58" t="s">
        <v>706</v>
      </c>
      <c r="U1052" s="58" t="s">
        <v>700</v>
      </c>
      <c r="V1052" s="58"/>
    </row>
    <row r="1053" spans="1:22" x14ac:dyDescent="0.25">
      <c r="A1053" s="43" t="s">
        <v>3385</v>
      </c>
      <c r="B1053" s="43" t="str">
        <f>LEFT(GAAP02F[[#This Row],[Fund]],4)</f>
        <v>3280</v>
      </c>
      <c r="C1053" s="58" t="s">
        <v>3386</v>
      </c>
      <c r="D1053" s="58" t="s">
        <v>113</v>
      </c>
      <c r="E1053" s="58" t="s">
        <v>681</v>
      </c>
      <c r="F1053" s="58" t="s">
        <v>688</v>
      </c>
      <c r="G1053" s="58" t="s">
        <v>689</v>
      </c>
      <c r="H1053" s="58" t="s">
        <v>1384</v>
      </c>
      <c r="I1053" s="58" t="s">
        <v>683</v>
      </c>
      <c r="J1053" s="58" t="s">
        <v>683</v>
      </c>
      <c r="K1053" s="58" t="s">
        <v>691</v>
      </c>
      <c r="L1053" s="58" t="s">
        <v>3245</v>
      </c>
      <c r="M1053" s="58"/>
      <c r="N1053" s="58"/>
      <c r="O1053" s="58"/>
      <c r="P1053" s="58"/>
      <c r="Q1053" s="58"/>
      <c r="R1053" s="58" t="s">
        <v>698</v>
      </c>
      <c r="S1053" s="58" t="s">
        <v>3373</v>
      </c>
      <c r="T1053" s="58" t="s">
        <v>706</v>
      </c>
      <c r="U1053" s="58" t="s">
        <v>700</v>
      </c>
      <c r="V1053" s="58"/>
    </row>
    <row r="1054" spans="1:22" x14ac:dyDescent="0.25">
      <c r="A1054" s="43" t="s">
        <v>3387</v>
      </c>
      <c r="B1054" s="43" t="str">
        <f>LEFT(GAAP02F[[#This Row],[Fund]],4)</f>
        <v>3281</v>
      </c>
      <c r="C1054" s="58" t="s">
        <v>3388</v>
      </c>
      <c r="D1054" s="58" t="s">
        <v>113</v>
      </c>
      <c r="E1054" s="58" t="s">
        <v>681</v>
      </c>
      <c r="F1054" s="58" t="s">
        <v>688</v>
      </c>
      <c r="G1054" s="58" t="s">
        <v>689</v>
      </c>
      <c r="H1054" s="58" t="s">
        <v>1384</v>
      </c>
      <c r="I1054" s="58" t="s">
        <v>683</v>
      </c>
      <c r="J1054" s="58" t="s">
        <v>683</v>
      </c>
      <c r="K1054" s="58" t="s">
        <v>691</v>
      </c>
      <c r="L1054" s="58" t="s">
        <v>3245</v>
      </c>
      <c r="M1054" s="58"/>
      <c r="N1054" s="58"/>
      <c r="O1054" s="58"/>
      <c r="P1054" s="58"/>
      <c r="Q1054" s="58"/>
      <c r="R1054" s="58" t="s">
        <v>698</v>
      </c>
      <c r="S1054" s="58" t="s">
        <v>3373</v>
      </c>
      <c r="T1054" s="58" t="s">
        <v>706</v>
      </c>
      <c r="U1054" s="58" t="s">
        <v>700</v>
      </c>
      <c r="V1054" s="58"/>
    </row>
    <row r="1055" spans="1:22" x14ac:dyDescent="0.25">
      <c r="A1055" s="43" t="s">
        <v>3389</v>
      </c>
      <c r="B1055" s="43" t="str">
        <f>LEFT(GAAP02F[[#This Row],[Fund]],4)</f>
        <v>3282</v>
      </c>
      <c r="C1055" s="58" t="s">
        <v>3390</v>
      </c>
      <c r="D1055" s="58" t="s">
        <v>113</v>
      </c>
      <c r="E1055" s="58" t="s">
        <v>681</v>
      </c>
      <c r="F1055" s="58" t="s">
        <v>688</v>
      </c>
      <c r="G1055" s="58" t="s">
        <v>689</v>
      </c>
      <c r="H1055" s="58" t="s">
        <v>1384</v>
      </c>
      <c r="I1055" s="58" t="s">
        <v>683</v>
      </c>
      <c r="J1055" s="58" t="s">
        <v>683</v>
      </c>
      <c r="K1055" s="58" t="s">
        <v>691</v>
      </c>
      <c r="L1055" s="58" t="s">
        <v>1559</v>
      </c>
      <c r="M1055" s="58"/>
      <c r="N1055" s="58"/>
      <c r="O1055" s="58"/>
      <c r="P1055" s="58"/>
      <c r="Q1055" s="58"/>
      <c r="R1055" s="58" t="s">
        <v>698</v>
      </c>
      <c r="S1055" s="58" t="s">
        <v>3373</v>
      </c>
      <c r="T1055" s="58" t="s">
        <v>706</v>
      </c>
      <c r="U1055" s="58" t="s">
        <v>700</v>
      </c>
      <c r="V1055" s="58"/>
    </row>
    <row r="1056" spans="1:22" x14ac:dyDescent="0.25">
      <c r="A1056" s="43" t="s">
        <v>3391</v>
      </c>
      <c r="B1056" s="43" t="str">
        <f>LEFT(GAAP02F[[#This Row],[Fund]],4)</f>
        <v>3283</v>
      </c>
      <c r="C1056" s="58" t="s">
        <v>3392</v>
      </c>
      <c r="D1056" s="58" t="s">
        <v>113</v>
      </c>
      <c r="E1056" s="58" t="s">
        <v>681</v>
      </c>
      <c r="F1056" s="58" t="s">
        <v>688</v>
      </c>
      <c r="G1056" s="58" t="s">
        <v>689</v>
      </c>
      <c r="H1056" s="58" t="s">
        <v>1384</v>
      </c>
      <c r="I1056" s="58" t="s">
        <v>683</v>
      </c>
      <c r="J1056" s="58" t="s">
        <v>683</v>
      </c>
      <c r="K1056" s="58" t="s">
        <v>691</v>
      </c>
      <c r="L1056" s="58" t="s">
        <v>1559</v>
      </c>
      <c r="M1056" s="58"/>
      <c r="N1056" s="58"/>
      <c r="O1056" s="58"/>
      <c r="P1056" s="58"/>
      <c r="Q1056" s="58"/>
      <c r="R1056" s="58" t="s">
        <v>698</v>
      </c>
      <c r="S1056" s="58" t="s">
        <v>3373</v>
      </c>
      <c r="T1056" s="58" t="s">
        <v>706</v>
      </c>
      <c r="U1056" s="58" t="s">
        <v>700</v>
      </c>
      <c r="V1056" s="58"/>
    </row>
    <row r="1057" spans="1:22" x14ac:dyDescent="0.25">
      <c r="A1057" s="43" t="s">
        <v>3393</v>
      </c>
      <c r="B1057" s="43" t="str">
        <f>LEFT(GAAP02F[[#This Row],[Fund]],4)</f>
        <v>3284</v>
      </c>
      <c r="C1057" s="58" t="s">
        <v>3394</v>
      </c>
      <c r="D1057" s="58" t="s">
        <v>113</v>
      </c>
      <c r="E1057" s="58" t="s">
        <v>681</v>
      </c>
      <c r="F1057" s="58" t="s">
        <v>688</v>
      </c>
      <c r="G1057" s="58" t="s">
        <v>689</v>
      </c>
      <c r="H1057" s="58" t="s">
        <v>1384</v>
      </c>
      <c r="I1057" s="58" t="s">
        <v>683</v>
      </c>
      <c r="J1057" s="58" t="s">
        <v>683</v>
      </c>
      <c r="K1057" s="58" t="s">
        <v>691</v>
      </c>
      <c r="L1057" s="58" t="s">
        <v>1559</v>
      </c>
      <c r="M1057" s="58"/>
      <c r="N1057" s="58"/>
      <c r="O1057" s="58"/>
      <c r="P1057" s="58"/>
      <c r="Q1057" s="58"/>
      <c r="R1057" s="58" t="s">
        <v>698</v>
      </c>
      <c r="S1057" s="58" t="s">
        <v>3373</v>
      </c>
      <c r="T1057" s="58" t="s">
        <v>706</v>
      </c>
      <c r="U1057" s="58" t="s">
        <v>700</v>
      </c>
      <c r="V1057" s="58"/>
    </row>
    <row r="1058" spans="1:22" x14ac:dyDescent="0.25">
      <c r="A1058" s="43" t="s">
        <v>3395</v>
      </c>
      <c r="B1058" s="43" t="str">
        <f>LEFT(GAAP02F[[#This Row],[Fund]],4)</f>
        <v>3285</v>
      </c>
      <c r="C1058" s="58" t="s">
        <v>3396</v>
      </c>
      <c r="D1058" s="58" t="s">
        <v>113</v>
      </c>
      <c r="E1058" s="58" t="s">
        <v>681</v>
      </c>
      <c r="F1058" s="58" t="s">
        <v>688</v>
      </c>
      <c r="G1058" s="58" t="s">
        <v>689</v>
      </c>
      <c r="H1058" s="58" t="s">
        <v>776</v>
      </c>
      <c r="I1058" s="58" t="s">
        <v>683</v>
      </c>
      <c r="J1058" s="58" t="s">
        <v>683</v>
      </c>
      <c r="K1058" s="58" t="s">
        <v>691</v>
      </c>
      <c r="L1058" s="58" t="s">
        <v>777</v>
      </c>
      <c r="M1058" s="58"/>
      <c r="N1058" s="58"/>
      <c r="O1058" s="58"/>
      <c r="P1058" s="58"/>
      <c r="Q1058" s="58"/>
      <c r="R1058" s="58" t="s">
        <v>698</v>
      </c>
      <c r="S1058" s="58" t="s">
        <v>3367</v>
      </c>
      <c r="T1058" s="58" t="s">
        <v>731</v>
      </c>
      <c r="U1058" s="58" t="s">
        <v>700</v>
      </c>
      <c r="V1058" s="58"/>
    </row>
    <row r="1059" spans="1:22" x14ac:dyDescent="0.25">
      <c r="A1059" s="43" t="s">
        <v>3397</v>
      </c>
      <c r="B1059" s="43" t="str">
        <f>LEFT(GAAP02F[[#This Row],[Fund]],4)</f>
        <v>3286</v>
      </c>
      <c r="C1059" s="58" t="s">
        <v>3398</v>
      </c>
      <c r="D1059" s="58" t="s">
        <v>113</v>
      </c>
      <c r="E1059" s="58" t="s">
        <v>681</v>
      </c>
      <c r="F1059" s="58" t="s">
        <v>682</v>
      </c>
      <c r="G1059" s="58" t="s">
        <v>681</v>
      </c>
      <c r="H1059" s="58" t="s">
        <v>682</v>
      </c>
      <c r="I1059" s="58" t="s">
        <v>683</v>
      </c>
      <c r="J1059" s="58" t="s">
        <v>683</v>
      </c>
      <c r="K1059" s="58" t="s">
        <v>15</v>
      </c>
      <c r="L1059" s="58" t="s">
        <v>15</v>
      </c>
      <c r="M1059" s="58"/>
      <c r="N1059" s="58"/>
      <c r="O1059" s="58"/>
      <c r="P1059" s="58"/>
      <c r="Q1059" s="58"/>
      <c r="R1059" s="58" t="s">
        <v>698</v>
      </c>
      <c r="S1059" s="58" t="s">
        <v>3373</v>
      </c>
      <c r="T1059" s="58" t="s">
        <v>1052</v>
      </c>
      <c r="U1059" s="58" t="s">
        <v>679</v>
      </c>
      <c r="V1059" s="58"/>
    </row>
    <row r="1060" spans="1:22" x14ac:dyDescent="0.25">
      <c r="A1060" s="43" t="s">
        <v>3399</v>
      </c>
      <c r="B1060" s="43" t="str">
        <f>LEFT(GAAP02F[[#This Row],[Fund]],4)</f>
        <v>3287</v>
      </c>
      <c r="C1060" s="58" t="s">
        <v>3400</v>
      </c>
      <c r="D1060" s="58" t="s">
        <v>113</v>
      </c>
      <c r="E1060" s="58" t="s">
        <v>681</v>
      </c>
      <c r="F1060" s="58" t="s">
        <v>682</v>
      </c>
      <c r="G1060" s="58" t="s">
        <v>681</v>
      </c>
      <c r="H1060" s="58" t="s">
        <v>682</v>
      </c>
      <c r="I1060" s="58" t="s">
        <v>683</v>
      </c>
      <c r="J1060" s="58" t="s">
        <v>683</v>
      </c>
      <c r="K1060" s="58" t="s">
        <v>15</v>
      </c>
      <c r="L1060" s="58" t="s">
        <v>15</v>
      </c>
      <c r="M1060" s="58"/>
      <c r="N1060" s="58"/>
      <c r="O1060" s="58"/>
      <c r="P1060" s="58"/>
      <c r="Q1060" s="58"/>
      <c r="R1060" s="58" t="s">
        <v>698</v>
      </c>
      <c r="S1060" s="58" t="s">
        <v>3401</v>
      </c>
      <c r="T1060" s="58" t="s">
        <v>2290</v>
      </c>
      <c r="U1060" s="58" t="s">
        <v>700</v>
      </c>
      <c r="V1060" s="58"/>
    </row>
    <row r="1061" spans="1:22" x14ac:dyDescent="0.25">
      <c r="A1061" s="43" t="s">
        <v>3402</v>
      </c>
      <c r="B1061" s="43" t="str">
        <f>LEFT(GAAP02F[[#This Row],[Fund]],4)</f>
        <v>3288</v>
      </c>
      <c r="C1061" s="58" t="s">
        <v>3403</v>
      </c>
      <c r="D1061" s="58" t="s">
        <v>113</v>
      </c>
      <c r="E1061" s="58" t="s">
        <v>681</v>
      </c>
      <c r="F1061" s="58" t="s">
        <v>688</v>
      </c>
      <c r="G1061" s="58" t="s">
        <v>689</v>
      </c>
      <c r="H1061" s="58" t="s">
        <v>776</v>
      </c>
      <c r="I1061" s="58" t="s">
        <v>683</v>
      </c>
      <c r="J1061" s="58" t="s">
        <v>683</v>
      </c>
      <c r="K1061" s="58" t="s">
        <v>691</v>
      </c>
      <c r="L1061" s="58" t="s">
        <v>777</v>
      </c>
      <c r="M1061" s="58"/>
      <c r="N1061" s="58"/>
      <c r="O1061" s="58"/>
      <c r="P1061" s="58"/>
      <c r="Q1061" s="58"/>
      <c r="R1061" s="58" t="s">
        <v>698</v>
      </c>
      <c r="S1061" s="58" t="s">
        <v>3367</v>
      </c>
      <c r="T1061" s="58" t="s">
        <v>699</v>
      </c>
      <c r="U1061" s="58" t="s">
        <v>700</v>
      </c>
      <c r="V1061" s="58"/>
    </row>
    <row r="1062" spans="1:22" x14ac:dyDescent="0.25">
      <c r="A1062" s="43" t="s">
        <v>3404</v>
      </c>
      <c r="B1062" s="43" t="str">
        <f>LEFT(GAAP02F[[#This Row],[Fund]],4)</f>
        <v>3290</v>
      </c>
      <c r="C1062" s="58" t="s">
        <v>3405</v>
      </c>
      <c r="D1062" s="58" t="s">
        <v>113</v>
      </c>
      <c r="E1062" s="58" t="s">
        <v>681</v>
      </c>
      <c r="F1062" s="58" t="s">
        <v>688</v>
      </c>
      <c r="G1062" s="58" t="s">
        <v>681</v>
      </c>
      <c r="H1062" s="58" t="s">
        <v>831</v>
      </c>
      <c r="I1062" s="58" t="s">
        <v>683</v>
      </c>
      <c r="J1062" s="58" t="s">
        <v>683</v>
      </c>
      <c r="K1062" s="58" t="s">
        <v>691</v>
      </c>
      <c r="L1062" s="58" t="s">
        <v>832</v>
      </c>
      <c r="M1062" s="58"/>
      <c r="N1062" s="58"/>
      <c r="O1062" s="58"/>
      <c r="P1062" s="58"/>
      <c r="Q1062" s="58"/>
      <c r="R1062" s="58" t="s">
        <v>698</v>
      </c>
      <c r="S1062" s="58" t="s">
        <v>3406</v>
      </c>
      <c r="T1062" s="58" t="s">
        <v>838</v>
      </c>
      <c r="U1062" s="58" t="s">
        <v>679</v>
      </c>
      <c r="V1062" s="58"/>
    </row>
    <row r="1063" spans="1:22" x14ac:dyDescent="0.25">
      <c r="A1063" s="43" t="s">
        <v>3407</v>
      </c>
      <c r="B1063" s="43" t="str">
        <f>LEFT(GAAP02F[[#This Row],[Fund]],4)</f>
        <v>3291</v>
      </c>
      <c r="C1063" s="58" t="s">
        <v>3408</v>
      </c>
      <c r="D1063" s="58" t="s">
        <v>113</v>
      </c>
      <c r="E1063" s="58" t="s">
        <v>681</v>
      </c>
      <c r="F1063" s="58" t="s">
        <v>688</v>
      </c>
      <c r="G1063" s="58" t="s">
        <v>681</v>
      </c>
      <c r="H1063" s="58" t="s">
        <v>831</v>
      </c>
      <c r="I1063" s="58" t="s">
        <v>683</v>
      </c>
      <c r="J1063" s="58" t="s">
        <v>683</v>
      </c>
      <c r="K1063" s="58" t="s">
        <v>691</v>
      </c>
      <c r="L1063" s="58" t="s">
        <v>832</v>
      </c>
      <c r="M1063" s="58"/>
      <c r="N1063" s="58"/>
      <c r="O1063" s="58"/>
      <c r="P1063" s="58"/>
      <c r="Q1063" s="58"/>
      <c r="R1063" s="58" t="s">
        <v>698</v>
      </c>
      <c r="S1063" s="58" t="s">
        <v>3406</v>
      </c>
      <c r="T1063" s="58" t="s">
        <v>838</v>
      </c>
      <c r="U1063" s="58" t="s">
        <v>679</v>
      </c>
      <c r="V1063" s="58"/>
    </row>
    <row r="1064" spans="1:22" x14ac:dyDescent="0.25">
      <c r="A1064" s="43" t="s">
        <v>3409</v>
      </c>
      <c r="B1064" s="43" t="str">
        <f>LEFT(GAAP02F[[#This Row],[Fund]],4)</f>
        <v>3292</v>
      </c>
      <c r="C1064" s="58" t="s">
        <v>3410</v>
      </c>
      <c r="D1064" s="58" t="s">
        <v>113</v>
      </c>
      <c r="E1064" s="58" t="s">
        <v>681</v>
      </c>
      <c r="F1064" s="58" t="s">
        <v>682</v>
      </c>
      <c r="G1064" s="58" t="s">
        <v>681</v>
      </c>
      <c r="H1064" s="58" t="s">
        <v>682</v>
      </c>
      <c r="I1064" s="58" t="s">
        <v>683</v>
      </c>
      <c r="J1064" s="58" t="s">
        <v>683</v>
      </c>
      <c r="K1064" s="58" t="s">
        <v>15</v>
      </c>
      <c r="L1064" s="58" t="s">
        <v>15</v>
      </c>
      <c r="M1064" s="58"/>
      <c r="N1064" s="58"/>
      <c r="O1064" s="58"/>
      <c r="P1064" s="58"/>
      <c r="Q1064" s="58"/>
      <c r="R1064" s="58" t="s">
        <v>693</v>
      </c>
      <c r="S1064" s="58" t="s">
        <v>2833</v>
      </c>
      <c r="T1064" s="58" t="s">
        <v>766</v>
      </c>
      <c r="U1064" s="58" t="s">
        <v>679</v>
      </c>
      <c r="V1064" s="58"/>
    </row>
    <row r="1065" spans="1:22" x14ac:dyDescent="0.25">
      <c r="A1065" s="43" t="s">
        <v>3411</v>
      </c>
      <c r="B1065" s="43" t="str">
        <f>LEFT(GAAP02F[[#This Row],[Fund]],4)</f>
        <v>3293</v>
      </c>
      <c r="C1065" s="58" t="s">
        <v>3412</v>
      </c>
      <c r="D1065" s="58" t="s">
        <v>113</v>
      </c>
      <c r="E1065" s="58" t="s">
        <v>681</v>
      </c>
      <c r="F1065" s="58" t="s">
        <v>688</v>
      </c>
      <c r="G1065" s="58" t="s">
        <v>681</v>
      </c>
      <c r="H1065" s="58" t="s">
        <v>797</v>
      </c>
      <c r="I1065" s="58" t="s">
        <v>683</v>
      </c>
      <c r="J1065" s="58" t="s">
        <v>683</v>
      </c>
      <c r="K1065" s="58" t="s">
        <v>691</v>
      </c>
      <c r="L1065" s="58" t="s">
        <v>3413</v>
      </c>
      <c r="M1065" s="58"/>
      <c r="N1065" s="58"/>
      <c r="O1065" s="58"/>
      <c r="P1065" s="58"/>
      <c r="Q1065" s="58"/>
      <c r="R1065" s="58" t="s">
        <v>698</v>
      </c>
      <c r="S1065" s="58" t="s">
        <v>1115</v>
      </c>
      <c r="T1065" s="58" t="s">
        <v>706</v>
      </c>
      <c r="U1065" s="58" t="s">
        <v>700</v>
      </c>
      <c r="V1065" s="58"/>
    </row>
    <row r="1066" spans="1:22" x14ac:dyDescent="0.25">
      <c r="A1066" s="43" t="s">
        <v>3414</v>
      </c>
      <c r="B1066" s="43" t="str">
        <f>LEFT(GAAP02F[[#This Row],[Fund]],4)</f>
        <v>3294</v>
      </c>
      <c r="C1066" s="58" t="s">
        <v>3415</v>
      </c>
      <c r="D1066" s="58" t="s">
        <v>113</v>
      </c>
      <c r="E1066" s="58" t="s">
        <v>681</v>
      </c>
      <c r="F1066" s="58" t="s">
        <v>688</v>
      </c>
      <c r="G1066" s="58" t="s">
        <v>689</v>
      </c>
      <c r="H1066" s="58" t="s">
        <v>776</v>
      </c>
      <c r="I1066" s="58" t="s">
        <v>683</v>
      </c>
      <c r="J1066" s="58" t="s">
        <v>683</v>
      </c>
      <c r="K1066" s="58" t="s">
        <v>691</v>
      </c>
      <c r="L1066" s="58" t="s">
        <v>777</v>
      </c>
      <c r="M1066" s="58"/>
      <c r="N1066" s="58"/>
      <c r="O1066" s="58"/>
      <c r="P1066" s="58"/>
      <c r="Q1066" s="58"/>
      <c r="R1066" s="58" t="s">
        <v>693</v>
      </c>
      <c r="S1066" s="58" t="s">
        <v>3373</v>
      </c>
      <c r="T1066" s="58" t="s">
        <v>695</v>
      </c>
      <c r="U1066" s="58" t="s">
        <v>679</v>
      </c>
      <c r="V1066" s="58"/>
    </row>
    <row r="1067" spans="1:22" x14ac:dyDescent="0.25">
      <c r="A1067" s="43" t="s">
        <v>3416</v>
      </c>
      <c r="B1067" s="43" t="str">
        <f>LEFT(GAAP02F[[#This Row],[Fund]],4)</f>
        <v>3295</v>
      </c>
      <c r="C1067" s="58" t="s">
        <v>3417</v>
      </c>
      <c r="D1067" s="58" t="s">
        <v>113</v>
      </c>
      <c r="E1067" s="58" t="s">
        <v>681</v>
      </c>
      <c r="F1067" s="58" t="s">
        <v>688</v>
      </c>
      <c r="G1067" s="58" t="s">
        <v>689</v>
      </c>
      <c r="H1067" s="58" t="s">
        <v>776</v>
      </c>
      <c r="I1067" s="58" t="s">
        <v>683</v>
      </c>
      <c r="J1067" s="58" t="s">
        <v>683</v>
      </c>
      <c r="K1067" s="58" t="s">
        <v>691</v>
      </c>
      <c r="L1067" s="58" t="s">
        <v>777</v>
      </c>
      <c r="M1067" s="58"/>
      <c r="N1067" s="58"/>
      <c r="O1067" s="58"/>
      <c r="P1067" s="58"/>
      <c r="Q1067" s="58"/>
      <c r="R1067" s="58" t="s">
        <v>693</v>
      </c>
      <c r="S1067" s="58" t="s">
        <v>3380</v>
      </c>
      <c r="T1067" s="58" t="s">
        <v>695</v>
      </c>
      <c r="U1067" s="58" t="s">
        <v>679</v>
      </c>
      <c r="V1067" s="58"/>
    </row>
    <row r="1068" spans="1:22" x14ac:dyDescent="0.25">
      <c r="A1068" s="43" t="s">
        <v>3418</v>
      </c>
      <c r="B1068" s="43" t="str">
        <f>LEFT(GAAP02F[[#This Row],[Fund]],4)</f>
        <v>3296</v>
      </c>
      <c r="C1068" s="58" t="s">
        <v>3419</v>
      </c>
      <c r="D1068" s="58" t="s">
        <v>113</v>
      </c>
      <c r="E1068" s="58" t="s">
        <v>681</v>
      </c>
      <c r="F1068" s="58" t="s">
        <v>688</v>
      </c>
      <c r="G1068" s="58" t="s">
        <v>681</v>
      </c>
      <c r="H1068" s="58" t="s">
        <v>709</v>
      </c>
      <c r="I1068" s="58" t="s">
        <v>683</v>
      </c>
      <c r="J1068" s="58" t="s">
        <v>683</v>
      </c>
      <c r="K1068" s="58" t="s">
        <v>691</v>
      </c>
      <c r="L1068" s="58" t="s">
        <v>710</v>
      </c>
      <c r="M1068" s="58"/>
      <c r="N1068" s="58"/>
      <c r="O1068" s="58"/>
      <c r="P1068" s="58"/>
      <c r="Q1068" s="58"/>
      <c r="R1068" s="58" t="s">
        <v>698</v>
      </c>
      <c r="S1068" s="58" t="s">
        <v>3373</v>
      </c>
      <c r="T1068" s="58" t="s">
        <v>712</v>
      </c>
      <c r="U1068" s="58" t="s">
        <v>700</v>
      </c>
      <c r="V1068" s="58"/>
    </row>
    <row r="1069" spans="1:22" x14ac:dyDescent="0.25">
      <c r="A1069" s="43" t="s">
        <v>3420</v>
      </c>
      <c r="B1069" s="43" t="str">
        <f>LEFT(GAAP02F[[#This Row],[Fund]],4)</f>
        <v>3297</v>
      </c>
      <c r="C1069" s="58" t="s">
        <v>3421</v>
      </c>
      <c r="D1069" s="58" t="s">
        <v>113</v>
      </c>
      <c r="E1069" s="58" t="s">
        <v>681</v>
      </c>
      <c r="F1069" s="58" t="s">
        <v>688</v>
      </c>
      <c r="G1069" s="58" t="s">
        <v>689</v>
      </c>
      <c r="H1069" s="58" t="s">
        <v>776</v>
      </c>
      <c r="I1069" s="58" t="s">
        <v>683</v>
      </c>
      <c r="J1069" s="58" t="s">
        <v>683</v>
      </c>
      <c r="K1069" s="58" t="s">
        <v>691</v>
      </c>
      <c r="L1069" s="58" t="s">
        <v>777</v>
      </c>
      <c r="M1069" s="58"/>
      <c r="N1069" s="58"/>
      <c r="O1069" s="58"/>
      <c r="P1069" s="58"/>
      <c r="Q1069" s="58"/>
      <c r="R1069" s="58" t="s">
        <v>698</v>
      </c>
      <c r="S1069" s="58" t="s">
        <v>3422</v>
      </c>
      <c r="T1069" s="58" t="s">
        <v>731</v>
      </c>
      <c r="U1069" s="58" t="s">
        <v>700</v>
      </c>
      <c r="V1069" s="58"/>
    </row>
    <row r="1070" spans="1:22" x14ac:dyDescent="0.25">
      <c r="A1070" s="43" t="s">
        <v>3423</v>
      </c>
      <c r="B1070" s="43" t="str">
        <f>LEFT(GAAP02F[[#This Row],[Fund]],4)</f>
        <v>3299</v>
      </c>
      <c r="C1070" s="58" t="s">
        <v>3424</v>
      </c>
      <c r="D1070" s="58" t="s">
        <v>113</v>
      </c>
      <c r="E1070" s="58" t="s">
        <v>681</v>
      </c>
      <c r="F1070" s="58" t="s">
        <v>688</v>
      </c>
      <c r="G1070" s="58" t="s">
        <v>681</v>
      </c>
      <c r="H1070" s="58" t="s">
        <v>709</v>
      </c>
      <c r="I1070" s="58" t="s">
        <v>683</v>
      </c>
      <c r="J1070" s="58" t="s">
        <v>683</v>
      </c>
      <c r="K1070" s="58" t="s">
        <v>691</v>
      </c>
      <c r="L1070" s="58" t="s">
        <v>725</v>
      </c>
      <c r="M1070" s="58"/>
      <c r="N1070" s="58"/>
      <c r="O1070" s="58"/>
      <c r="P1070" s="58"/>
      <c r="Q1070" s="58"/>
      <c r="R1070" s="58" t="s">
        <v>693</v>
      </c>
      <c r="S1070" s="58" t="s">
        <v>3406</v>
      </c>
      <c r="T1070" s="58" t="s">
        <v>739</v>
      </c>
      <c r="U1070" s="58" t="s">
        <v>700</v>
      </c>
      <c r="V1070" s="58"/>
    </row>
    <row r="1071" spans="1:22" x14ac:dyDescent="0.25">
      <c r="A1071" s="43" t="s">
        <v>3425</v>
      </c>
      <c r="B1071" s="43" t="str">
        <f>LEFT(GAAP02F[[#This Row],[Fund]],4)</f>
        <v>3300</v>
      </c>
      <c r="C1071" s="58" t="s">
        <v>3426</v>
      </c>
      <c r="D1071" s="58" t="s">
        <v>113</v>
      </c>
      <c r="E1071" s="58" t="s">
        <v>681</v>
      </c>
      <c r="F1071" s="58" t="s">
        <v>688</v>
      </c>
      <c r="G1071" s="58" t="s">
        <v>689</v>
      </c>
      <c r="H1071" s="58" t="s">
        <v>776</v>
      </c>
      <c r="I1071" s="58" t="s">
        <v>683</v>
      </c>
      <c r="J1071" s="58" t="s">
        <v>683</v>
      </c>
      <c r="K1071" s="58" t="s">
        <v>691</v>
      </c>
      <c r="L1071" s="58" t="s">
        <v>777</v>
      </c>
      <c r="M1071" s="58"/>
      <c r="N1071" s="58"/>
      <c r="O1071" s="58"/>
      <c r="P1071" s="58"/>
      <c r="Q1071" s="58"/>
      <c r="R1071" s="58" t="s">
        <v>698</v>
      </c>
      <c r="S1071" s="58" t="s">
        <v>2833</v>
      </c>
      <c r="T1071" s="58" t="s">
        <v>731</v>
      </c>
      <c r="U1071" s="58" t="s">
        <v>679</v>
      </c>
      <c r="V1071" s="58"/>
    </row>
    <row r="1072" spans="1:22" x14ac:dyDescent="0.25">
      <c r="A1072" s="43" t="s">
        <v>3427</v>
      </c>
      <c r="B1072" s="43" t="str">
        <f>LEFT(GAAP02F[[#This Row],[Fund]],4)</f>
        <v>3301</v>
      </c>
      <c r="C1072" s="58" t="s">
        <v>3428</v>
      </c>
      <c r="D1072" s="58" t="s">
        <v>113</v>
      </c>
      <c r="E1072" s="58" t="s">
        <v>681</v>
      </c>
      <c r="F1072" s="58" t="s">
        <v>688</v>
      </c>
      <c r="G1072" s="58" t="s">
        <v>681</v>
      </c>
      <c r="H1072" s="58" t="s">
        <v>709</v>
      </c>
      <c r="I1072" s="58" t="s">
        <v>683</v>
      </c>
      <c r="J1072" s="58" t="s">
        <v>683</v>
      </c>
      <c r="K1072" s="58" t="s">
        <v>691</v>
      </c>
      <c r="L1072" s="58" t="s">
        <v>725</v>
      </c>
      <c r="M1072" s="58"/>
      <c r="N1072" s="58"/>
      <c r="O1072" s="58"/>
      <c r="P1072" s="58"/>
      <c r="Q1072" s="58"/>
      <c r="R1072" s="58" t="s">
        <v>698</v>
      </c>
      <c r="S1072" s="58" t="s">
        <v>2833</v>
      </c>
      <c r="T1072" s="58" t="s">
        <v>712</v>
      </c>
      <c r="U1072" s="58" t="s">
        <v>700</v>
      </c>
      <c r="V1072" s="58"/>
    </row>
    <row r="1073" spans="1:22" x14ac:dyDescent="0.25">
      <c r="A1073" s="43" t="s">
        <v>3429</v>
      </c>
      <c r="B1073" s="43" t="str">
        <f>LEFT(GAAP02F[[#This Row],[Fund]],4)</f>
        <v>3302</v>
      </c>
      <c r="C1073" s="58" t="s">
        <v>3430</v>
      </c>
      <c r="D1073" s="58" t="s">
        <v>113</v>
      </c>
      <c r="E1073" s="58" t="s">
        <v>681</v>
      </c>
      <c r="F1073" s="58" t="s">
        <v>688</v>
      </c>
      <c r="G1073" s="58" t="s">
        <v>681</v>
      </c>
      <c r="H1073" s="58" t="s">
        <v>709</v>
      </c>
      <c r="I1073" s="58" t="s">
        <v>683</v>
      </c>
      <c r="J1073" s="58" t="s">
        <v>683</v>
      </c>
      <c r="K1073" s="58" t="s">
        <v>691</v>
      </c>
      <c r="L1073" s="58" t="s">
        <v>725</v>
      </c>
      <c r="M1073" s="58"/>
      <c r="N1073" s="58"/>
      <c r="O1073" s="58"/>
      <c r="P1073" s="58"/>
      <c r="Q1073" s="58"/>
      <c r="R1073" s="58" t="s">
        <v>693</v>
      </c>
      <c r="S1073" s="58" t="s">
        <v>3431</v>
      </c>
      <c r="T1073" s="58" t="s">
        <v>739</v>
      </c>
      <c r="U1073" s="58" t="s">
        <v>679</v>
      </c>
      <c r="V1073" s="58"/>
    </row>
    <row r="1074" spans="1:22" x14ac:dyDescent="0.25">
      <c r="A1074" s="43" t="s">
        <v>3432</v>
      </c>
      <c r="B1074" s="43" t="str">
        <f>LEFT(GAAP02F[[#This Row],[Fund]],4)</f>
        <v>3303</v>
      </c>
      <c r="C1074" s="58" t="s">
        <v>3433</v>
      </c>
      <c r="D1074" s="58" t="s">
        <v>113</v>
      </c>
      <c r="E1074" s="58" t="s">
        <v>681</v>
      </c>
      <c r="F1074" s="58" t="s">
        <v>682</v>
      </c>
      <c r="G1074" s="58" t="s">
        <v>681</v>
      </c>
      <c r="H1074" s="58" t="s">
        <v>682</v>
      </c>
      <c r="I1074" s="58" t="s">
        <v>683</v>
      </c>
      <c r="J1074" s="58" t="s">
        <v>683</v>
      </c>
      <c r="K1074" s="58" t="s">
        <v>15</v>
      </c>
      <c r="L1074" s="58" t="s">
        <v>15</v>
      </c>
      <c r="M1074" s="58"/>
      <c r="N1074" s="58"/>
      <c r="O1074" s="58"/>
      <c r="P1074" s="58"/>
      <c r="Q1074" s="58"/>
      <c r="R1074" s="58" t="s">
        <v>698</v>
      </c>
      <c r="S1074" s="58" t="s">
        <v>3431</v>
      </c>
      <c r="T1074" s="58" t="s">
        <v>731</v>
      </c>
      <c r="U1074" s="58" t="s">
        <v>679</v>
      </c>
      <c r="V1074" s="58"/>
    </row>
    <row r="1075" spans="1:22" x14ac:dyDescent="0.25">
      <c r="A1075" s="43" t="s">
        <v>3434</v>
      </c>
      <c r="B1075" s="43" t="str">
        <f>LEFT(GAAP02F[[#This Row],[Fund]],4)</f>
        <v>3304</v>
      </c>
      <c r="C1075" s="58" t="s">
        <v>3435</v>
      </c>
      <c r="D1075" s="58" t="s">
        <v>113</v>
      </c>
      <c r="E1075" s="58" t="s">
        <v>681</v>
      </c>
      <c r="F1075" s="58" t="s">
        <v>797</v>
      </c>
      <c r="G1075" s="58" t="s">
        <v>689</v>
      </c>
      <c r="H1075" s="58" t="s">
        <v>683</v>
      </c>
      <c r="I1075" s="58" t="s">
        <v>688</v>
      </c>
      <c r="J1075" s="58" t="s">
        <v>703</v>
      </c>
      <c r="K1075" s="58" t="s">
        <v>798</v>
      </c>
      <c r="L1075" s="58" t="s">
        <v>1329</v>
      </c>
      <c r="M1075" s="58" t="s">
        <v>683</v>
      </c>
      <c r="N1075" s="58" t="s">
        <v>683</v>
      </c>
      <c r="O1075" s="58" t="s">
        <v>809</v>
      </c>
      <c r="P1075" s="58"/>
      <c r="Q1075" s="58"/>
      <c r="R1075" s="58" t="s">
        <v>698</v>
      </c>
      <c r="S1075" s="58" t="s">
        <v>3436</v>
      </c>
      <c r="T1075" s="58" t="s">
        <v>706</v>
      </c>
      <c r="U1075" s="58" t="s">
        <v>679</v>
      </c>
      <c r="V1075" s="58"/>
    </row>
    <row r="1076" spans="1:22" x14ac:dyDescent="0.25">
      <c r="A1076" s="43" t="s">
        <v>3437</v>
      </c>
      <c r="B1076" s="43" t="str">
        <f>LEFT(GAAP02F[[#This Row],[Fund]],4)</f>
        <v>3305</v>
      </c>
      <c r="C1076" s="58" t="s">
        <v>3438</v>
      </c>
      <c r="D1076" s="58" t="s">
        <v>113</v>
      </c>
      <c r="E1076" s="58" t="s">
        <v>681</v>
      </c>
      <c r="F1076" s="58" t="s">
        <v>688</v>
      </c>
      <c r="G1076" s="58" t="s">
        <v>689</v>
      </c>
      <c r="H1076" s="58" t="s">
        <v>703</v>
      </c>
      <c r="I1076" s="58" t="s">
        <v>683</v>
      </c>
      <c r="J1076" s="58" t="s">
        <v>683</v>
      </c>
      <c r="K1076" s="58" t="s">
        <v>691</v>
      </c>
      <c r="L1076" s="58" t="s">
        <v>704</v>
      </c>
      <c r="M1076" s="58"/>
      <c r="N1076" s="58"/>
      <c r="O1076" s="58"/>
      <c r="P1076" s="58"/>
      <c r="Q1076" s="58"/>
      <c r="R1076" s="58" t="s">
        <v>698</v>
      </c>
      <c r="S1076" s="58" t="s">
        <v>705</v>
      </c>
      <c r="T1076" s="58" t="s">
        <v>706</v>
      </c>
      <c r="U1076" s="58" t="s">
        <v>679</v>
      </c>
      <c r="V1076" s="58"/>
    </row>
    <row r="1077" spans="1:22" x14ac:dyDescent="0.25">
      <c r="A1077" s="43" t="s">
        <v>3439</v>
      </c>
      <c r="B1077" s="43" t="str">
        <f>LEFT(GAAP02F[[#This Row],[Fund]],4)</f>
        <v>3306</v>
      </c>
      <c r="C1077" s="58" t="s">
        <v>3440</v>
      </c>
      <c r="D1077" s="58" t="s">
        <v>113</v>
      </c>
      <c r="E1077" s="58" t="s">
        <v>681</v>
      </c>
      <c r="F1077" s="58" t="s">
        <v>688</v>
      </c>
      <c r="G1077" s="58" t="s">
        <v>689</v>
      </c>
      <c r="H1077" s="58" t="s">
        <v>703</v>
      </c>
      <c r="I1077" s="58" t="s">
        <v>683</v>
      </c>
      <c r="J1077" s="58" t="s">
        <v>683</v>
      </c>
      <c r="K1077" s="58" t="s">
        <v>691</v>
      </c>
      <c r="L1077" s="58" t="s">
        <v>704</v>
      </c>
      <c r="M1077" s="58"/>
      <c r="N1077" s="58"/>
      <c r="O1077" s="58"/>
      <c r="P1077" s="58"/>
      <c r="Q1077" s="58"/>
      <c r="R1077" s="58" t="s">
        <v>698</v>
      </c>
      <c r="S1077" s="58" t="s">
        <v>705</v>
      </c>
      <c r="T1077" s="58" t="s">
        <v>1052</v>
      </c>
      <c r="U1077" s="58" t="s">
        <v>679</v>
      </c>
      <c r="V1077" s="58"/>
    </row>
    <row r="1078" spans="1:22" x14ac:dyDescent="0.25">
      <c r="A1078" s="43" t="s">
        <v>3441</v>
      </c>
      <c r="B1078" s="43" t="str">
        <f>LEFT(GAAP02F[[#This Row],[Fund]],4)</f>
        <v>3307</v>
      </c>
      <c r="C1078" s="58" t="s">
        <v>3442</v>
      </c>
      <c r="D1078" s="58" t="s">
        <v>113</v>
      </c>
      <c r="E1078" s="58" t="s">
        <v>681</v>
      </c>
      <c r="F1078" s="58" t="s">
        <v>688</v>
      </c>
      <c r="G1078" s="58" t="s">
        <v>689</v>
      </c>
      <c r="H1078" s="58" t="s">
        <v>703</v>
      </c>
      <c r="I1078" s="58" t="s">
        <v>683</v>
      </c>
      <c r="J1078" s="58" t="s">
        <v>683</v>
      </c>
      <c r="K1078" s="58" t="s">
        <v>691</v>
      </c>
      <c r="L1078" s="58" t="s">
        <v>704</v>
      </c>
      <c r="M1078" s="58"/>
      <c r="N1078" s="58"/>
      <c r="O1078" s="58"/>
      <c r="P1078" s="58"/>
      <c r="Q1078" s="58"/>
      <c r="R1078" s="58" t="s">
        <v>698</v>
      </c>
      <c r="S1078" s="58" t="s">
        <v>705</v>
      </c>
      <c r="T1078" s="58" t="s">
        <v>706</v>
      </c>
      <c r="U1078" s="58" t="s">
        <v>679</v>
      </c>
      <c r="V1078" s="58"/>
    </row>
    <row r="1079" spans="1:22" x14ac:dyDescent="0.25">
      <c r="A1079" s="43" t="s">
        <v>3443</v>
      </c>
      <c r="B1079" s="43" t="str">
        <f>LEFT(GAAP02F[[#This Row],[Fund]],4)</f>
        <v>3308</v>
      </c>
      <c r="C1079" s="58" t="s">
        <v>3444</v>
      </c>
      <c r="D1079" s="58" t="s">
        <v>113</v>
      </c>
      <c r="E1079" s="58" t="s">
        <v>681</v>
      </c>
      <c r="F1079" s="58" t="s">
        <v>688</v>
      </c>
      <c r="G1079" s="58" t="s">
        <v>689</v>
      </c>
      <c r="H1079" s="58" t="s">
        <v>703</v>
      </c>
      <c r="I1079" s="58" t="s">
        <v>683</v>
      </c>
      <c r="J1079" s="58" t="s">
        <v>683</v>
      </c>
      <c r="K1079" s="58" t="s">
        <v>691</v>
      </c>
      <c r="L1079" s="58" t="s">
        <v>704</v>
      </c>
      <c r="M1079" s="58"/>
      <c r="N1079" s="58"/>
      <c r="O1079" s="58"/>
      <c r="P1079" s="58"/>
      <c r="Q1079" s="58"/>
      <c r="R1079" s="58" t="s">
        <v>698</v>
      </c>
      <c r="S1079" s="58" t="s">
        <v>705</v>
      </c>
      <c r="T1079" s="58" t="s">
        <v>731</v>
      </c>
      <c r="U1079" s="58" t="s">
        <v>679</v>
      </c>
      <c r="V1079" s="58"/>
    </row>
    <row r="1080" spans="1:22" x14ac:dyDescent="0.25">
      <c r="A1080" s="43" t="s">
        <v>3445</v>
      </c>
      <c r="B1080" s="43" t="str">
        <f>LEFT(GAAP02F[[#This Row],[Fund]],4)</f>
        <v>3309</v>
      </c>
      <c r="C1080" s="58" t="s">
        <v>3446</v>
      </c>
      <c r="D1080" s="58" t="s">
        <v>113</v>
      </c>
      <c r="E1080" s="58" t="s">
        <v>681</v>
      </c>
      <c r="F1080" s="58" t="s">
        <v>688</v>
      </c>
      <c r="G1080" s="58" t="s">
        <v>689</v>
      </c>
      <c r="H1080" s="58" t="s">
        <v>703</v>
      </c>
      <c r="I1080" s="58" t="s">
        <v>683</v>
      </c>
      <c r="J1080" s="58" t="s">
        <v>683</v>
      </c>
      <c r="K1080" s="58" t="s">
        <v>691</v>
      </c>
      <c r="L1080" s="58" t="s">
        <v>704</v>
      </c>
      <c r="M1080" s="58"/>
      <c r="N1080" s="58"/>
      <c r="O1080" s="58"/>
      <c r="P1080" s="58"/>
      <c r="Q1080" s="58"/>
      <c r="R1080" s="58" t="s">
        <v>698</v>
      </c>
      <c r="S1080" s="58" t="s">
        <v>705</v>
      </c>
      <c r="T1080" s="58" t="s">
        <v>706</v>
      </c>
      <c r="U1080" s="58" t="s">
        <v>679</v>
      </c>
      <c r="V1080" s="58"/>
    </row>
    <row r="1081" spans="1:22" x14ac:dyDescent="0.25">
      <c r="A1081" s="43" t="s">
        <v>3447</v>
      </c>
      <c r="B1081" s="43" t="str">
        <f>LEFT(GAAP02F[[#This Row],[Fund]],4)</f>
        <v>3310</v>
      </c>
      <c r="C1081" s="58" t="s">
        <v>3448</v>
      </c>
      <c r="D1081" s="58" t="s">
        <v>113</v>
      </c>
      <c r="E1081" s="58" t="s">
        <v>681</v>
      </c>
      <c r="F1081" s="58" t="s">
        <v>688</v>
      </c>
      <c r="G1081" s="58" t="s">
        <v>689</v>
      </c>
      <c r="H1081" s="58" t="s">
        <v>703</v>
      </c>
      <c r="I1081" s="58" t="s">
        <v>683</v>
      </c>
      <c r="J1081" s="58" t="s">
        <v>683</v>
      </c>
      <c r="K1081" s="58" t="s">
        <v>691</v>
      </c>
      <c r="L1081" s="58" t="s">
        <v>704</v>
      </c>
      <c r="M1081" s="58"/>
      <c r="N1081" s="58"/>
      <c r="O1081" s="58"/>
      <c r="P1081" s="58"/>
      <c r="Q1081" s="58"/>
      <c r="R1081" s="58" t="s">
        <v>698</v>
      </c>
      <c r="S1081" s="58" t="s">
        <v>705</v>
      </c>
      <c r="T1081" s="58" t="s">
        <v>1052</v>
      </c>
      <c r="U1081" s="58" t="s">
        <v>679</v>
      </c>
      <c r="V1081" s="58"/>
    </row>
    <row r="1082" spans="1:22" x14ac:dyDescent="0.25">
      <c r="A1082" s="43" t="s">
        <v>3449</v>
      </c>
      <c r="B1082" s="43" t="str">
        <f>LEFT(GAAP02F[[#This Row],[Fund]],4)</f>
        <v>3311</v>
      </c>
      <c r="C1082" s="58" t="s">
        <v>3450</v>
      </c>
      <c r="D1082" s="58" t="s">
        <v>113</v>
      </c>
      <c r="E1082" s="58" t="s">
        <v>681</v>
      </c>
      <c r="F1082" s="58" t="s">
        <v>688</v>
      </c>
      <c r="G1082" s="58" t="s">
        <v>681</v>
      </c>
      <c r="H1082" s="58" t="s">
        <v>797</v>
      </c>
      <c r="I1082" s="58" t="s">
        <v>683</v>
      </c>
      <c r="J1082" s="58" t="s">
        <v>683</v>
      </c>
      <c r="K1082" s="58" t="s">
        <v>691</v>
      </c>
      <c r="L1082" s="58" t="s">
        <v>1113</v>
      </c>
      <c r="M1082" s="58"/>
      <c r="N1082" s="58"/>
      <c r="O1082" s="58"/>
      <c r="P1082" s="58"/>
      <c r="Q1082" s="58"/>
      <c r="R1082" s="58" t="s">
        <v>693</v>
      </c>
      <c r="S1082" s="58" t="s">
        <v>1115</v>
      </c>
      <c r="T1082" s="58" t="s">
        <v>773</v>
      </c>
      <c r="U1082" s="58" t="s">
        <v>679</v>
      </c>
      <c r="V1082" s="58"/>
    </row>
    <row r="1083" spans="1:22" x14ac:dyDescent="0.25">
      <c r="A1083" s="43" t="s">
        <v>3451</v>
      </c>
      <c r="B1083" s="43" t="str">
        <f>LEFT(GAAP02F[[#This Row],[Fund]],4)</f>
        <v>3312</v>
      </c>
      <c r="C1083" s="58" t="s">
        <v>3452</v>
      </c>
      <c r="D1083" s="58" t="s">
        <v>113</v>
      </c>
      <c r="E1083" s="58" t="s">
        <v>681</v>
      </c>
      <c r="F1083" s="58" t="s">
        <v>688</v>
      </c>
      <c r="G1083" s="58" t="s">
        <v>681</v>
      </c>
      <c r="H1083" s="58" t="s">
        <v>709</v>
      </c>
      <c r="I1083" s="58" t="s">
        <v>683</v>
      </c>
      <c r="J1083" s="58" t="s">
        <v>683</v>
      </c>
      <c r="K1083" s="58" t="s">
        <v>691</v>
      </c>
      <c r="L1083" s="58" t="s">
        <v>710</v>
      </c>
      <c r="M1083" s="58"/>
      <c r="N1083" s="58"/>
      <c r="O1083" s="58"/>
      <c r="P1083" s="58"/>
      <c r="Q1083" s="58"/>
      <c r="R1083" s="58" t="s">
        <v>693</v>
      </c>
      <c r="S1083" s="58" t="s">
        <v>1881</v>
      </c>
      <c r="T1083" s="58" t="s">
        <v>739</v>
      </c>
      <c r="U1083" s="58" t="s">
        <v>679</v>
      </c>
      <c r="V1083" s="58"/>
    </row>
    <row r="1084" spans="1:22" x14ac:dyDescent="0.25">
      <c r="A1084" s="43" t="s">
        <v>3453</v>
      </c>
      <c r="B1084" s="43" t="str">
        <f>LEFT(GAAP02F[[#This Row],[Fund]],4)</f>
        <v>3313</v>
      </c>
      <c r="C1084" s="58" t="s">
        <v>3454</v>
      </c>
      <c r="D1084" s="58" t="s">
        <v>113</v>
      </c>
      <c r="E1084" s="58" t="s">
        <v>681</v>
      </c>
      <c r="F1084" s="58" t="s">
        <v>709</v>
      </c>
      <c r="G1084" s="58" t="s">
        <v>689</v>
      </c>
      <c r="H1084" s="58" t="s">
        <v>788</v>
      </c>
      <c r="I1084" s="58" t="s">
        <v>683</v>
      </c>
      <c r="J1084" s="58" t="s">
        <v>683</v>
      </c>
      <c r="K1084" s="58" t="s">
        <v>826</v>
      </c>
      <c r="L1084" s="58" t="s">
        <v>3455</v>
      </c>
      <c r="M1084" s="58"/>
      <c r="N1084" s="58"/>
      <c r="O1084" s="58"/>
      <c r="P1084" s="58"/>
      <c r="Q1084" s="58"/>
      <c r="R1084" s="58" t="s">
        <v>693</v>
      </c>
      <c r="S1084" s="58" t="s">
        <v>1881</v>
      </c>
      <c r="T1084" s="58" t="s">
        <v>766</v>
      </c>
      <c r="U1084" s="58" t="s">
        <v>679</v>
      </c>
      <c r="V1084" s="58"/>
    </row>
    <row r="1085" spans="1:22" x14ac:dyDescent="0.25">
      <c r="A1085" s="43" t="s">
        <v>3456</v>
      </c>
      <c r="B1085" s="43" t="str">
        <f>LEFT(GAAP02F[[#This Row],[Fund]],4)</f>
        <v>3314</v>
      </c>
      <c r="C1085" s="58" t="s">
        <v>3457</v>
      </c>
      <c r="D1085" s="58" t="s">
        <v>113</v>
      </c>
      <c r="E1085" s="58" t="s">
        <v>681</v>
      </c>
      <c r="F1085" s="58" t="s">
        <v>688</v>
      </c>
      <c r="G1085" s="58" t="s">
        <v>689</v>
      </c>
      <c r="H1085" s="58" t="s">
        <v>703</v>
      </c>
      <c r="I1085" s="58" t="s">
        <v>683</v>
      </c>
      <c r="J1085" s="58" t="s">
        <v>683</v>
      </c>
      <c r="K1085" s="58" t="s">
        <v>691</v>
      </c>
      <c r="L1085" s="58" t="s">
        <v>704</v>
      </c>
      <c r="M1085" s="58"/>
      <c r="N1085" s="58"/>
      <c r="O1085" s="58"/>
      <c r="P1085" s="58"/>
      <c r="Q1085" s="58"/>
      <c r="R1085" s="58" t="s">
        <v>698</v>
      </c>
      <c r="S1085" s="58" t="s">
        <v>705</v>
      </c>
      <c r="T1085" s="58" t="s">
        <v>731</v>
      </c>
      <c r="U1085" s="58" t="s">
        <v>700</v>
      </c>
      <c r="V1085" s="58"/>
    </row>
    <row r="1086" spans="1:22" x14ac:dyDescent="0.25">
      <c r="A1086" s="43" t="s">
        <v>3458</v>
      </c>
      <c r="B1086" s="43" t="str">
        <f>LEFT(GAAP02F[[#This Row],[Fund]],4)</f>
        <v>3315</v>
      </c>
      <c r="C1086" s="58" t="s">
        <v>228</v>
      </c>
      <c r="D1086" s="58" t="s">
        <v>113</v>
      </c>
      <c r="E1086" s="58" t="s">
        <v>681</v>
      </c>
      <c r="F1086" s="58" t="s">
        <v>688</v>
      </c>
      <c r="G1086" s="58" t="s">
        <v>689</v>
      </c>
      <c r="H1086" s="58" t="s">
        <v>776</v>
      </c>
      <c r="I1086" s="58" t="s">
        <v>683</v>
      </c>
      <c r="J1086" s="58" t="s">
        <v>683</v>
      </c>
      <c r="K1086" s="58" t="s">
        <v>691</v>
      </c>
      <c r="L1086" s="58" t="s">
        <v>777</v>
      </c>
      <c r="M1086" s="58"/>
      <c r="N1086" s="58"/>
      <c r="O1086" s="58"/>
      <c r="P1086" s="58"/>
      <c r="Q1086" s="58"/>
      <c r="R1086" s="58" t="s">
        <v>698</v>
      </c>
      <c r="S1086" s="58" t="s">
        <v>1370</v>
      </c>
      <c r="T1086" s="58" t="s">
        <v>699</v>
      </c>
      <c r="U1086" s="58" t="s">
        <v>700</v>
      </c>
      <c r="V1086" s="58"/>
    </row>
    <row r="1087" spans="1:22" x14ac:dyDescent="0.25">
      <c r="A1087" s="43" t="s">
        <v>3459</v>
      </c>
      <c r="B1087" s="43" t="str">
        <f>LEFT(GAAP02F[[#This Row],[Fund]],4)</f>
        <v>3316</v>
      </c>
      <c r="C1087" s="58" t="s">
        <v>3460</v>
      </c>
      <c r="D1087" s="58" t="s">
        <v>113</v>
      </c>
      <c r="E1087" s="58" t="s">
        <v>681</v>
      </c>
      <c r="F1087" s="58" t="s">
        <v>688</v>
      </c>
      <c r="G1087" s="58" t="s">
        <v>689</v>
      </c>
      <c r="H1087" s="58" t="s">
        <v>690</v>
      </c>
      <c r="I1087" s="58" t="s">
        <v>683</v>
      </c>
      <c r="J1087" s="58" t="s">
        <v>683</v>
      </c>
      <c r="K1087" s="58" t="s">
        <v>691</v>
      </c>
      <c r="L1087" s="58" t="s">
        <v>743</v>
      </c>
      <c r="M1087" s="58"/>
      <c r="N1087" s="58"/>
      <c r="O1087" s="58"/>
      <c r="P1087" s="58"/>
      <c r="Q1087" s="58"/>
      <c r="R1087" s="58" t="s">
        <v>698</v>
      </c>
      <c r="S1087" s="58" t="s">
        <v>1370</v>
      </c>
      <c r="T1087" s="58" t="s">
        <v>731</v>
      </c>
      <c r="U1087" s="58" t="s">
        <v>700</v>
      </c>
      <c r="V1087" s="58"/>
    </row>
    <row r="1088" spans="1:22" x14ac:dyDescent="0.25">
      <c r="A1088" s="43" t="s">
        <v>3461</v>
      </c>
      <c r="B1088" s="43" t="str">
        <f>LEFT(GAAP02F[[#This Row],[Fund]],4)</f>
        <v>3317</v>
      </c>
      <c r="C1088" s="58" t="s">
        <v>3462</v>
      </c>
      <c r="D1088" s="58" t="s">
        <v>747</v>
      </c>
      <c r="E1088" s="58" t="s">
        <v>681</v>
      </c>
      <c r="F1088" s="58" t="s">
        <v>688</v>
      </c>
      <c r="G1088" s="58" t="s">
        <v>689</v>
      </c>
      <c r="H1088" s="58" t="s">
        <v>965</v>
      </c>
      <c r="I1088" s="58" t="s">
        <v>683</v>
      </c>
      <c r="J1088" s="58" t="s">
        <v>683</v>
      </c>
      <c r="K1088" s="58" t="s">
        <v>691</v>
      </c>
      <c r="L1088" s="58" t="s">
        <v>966</v>
      </c>
      <c r="M1088" s="58" t="s">
        <v>821</v>
      </c>
      <c r="N1088" s="58" t="s">
        <v>683</v>
      </c>
      <c r="O1088" s="58" t="s">
        <v>678</v>
      </c>
      <c r="P1088" s="58" t="s">
        <v>679</v>
      </c>
      <c r="Q1088" s="58" t="s">
        <v>750</v>
      </c>
      <c r="R1088" s="58" t="s">
        <v>698</v>
      </c>
      <c r="S1088" s="58" t="s">
        <v>1370</v>
      </c>
      <c r="T1088" s="58" t="s">
        <v>699</v>
      </c>
      <c r="U1088" s="58" t="s">
        <v>700</v>
      </c>
      <c r="V1088" s="58"/>
    </row>
    <row r="1089" spans="1:22" x14ac:dyDescent="0.25">
      <c r="A1089" s="43" t="s">
        <v>3463</v>
      </c>
      <c r="B1089" s="43" t="str">
        <f>LEFT(GAAP02F[[#This Row],[Fund]],4)</f>
        <v>3318</v>
      </c>
      <c r="C1089" s="58" t="s">
        <v>3464</v>
      </c>
      <c r="D1089" s="58" t="s">
        <v>113</v>
      </c>
      <c r="E1089" s="58" t="s">
        <v>681</v>
      </c>
      <c r="F1089" s="58" t="s">
        <v>688</v>
      </c>
      <c r="G1089" s="58" t="s">
        <v>689</v>
      </c>
      <c r="H1089" s="58" t="s">
        <v>703</v>
      </c>
      <c r="I1089" s="58" t="s">
        <v>683</v>
      </c>
      <c r="J1089" s="58" t="s">
        <v>683</v>
      </c>
      <c r="K1089" s="58" t="s">
        <v>691</v>
      </c>
      <c r="L1089" s="58" t="s">
        <v>704</v>
      </c>
      <c r="M1089" s="58"/>
      <c r="N1089" s="58"/>
      <c r="O1089" s="58"/>
      <c r="P1089" s="58"/>
      <c r="Q1089" s="58"/>
      <c r="R1089" s="58" t="s">
        <v>698</v>
      </c>
      <c r="S1089" s="58" t="s">
        <v>705</v>
      </c>
      <c r="T1089" s="58" t="s">
        <v>706</v>
      </c>
      <c r="U1089" s="58" t="s">
        <v>679</v>
      </c>
      <c r="V1089" s="58"/>
    </row>
    <row r="1090" spans="1:22" x14ac:dyDescent="0.25">
      <c r="A1090" s="43" t="s">
        <v>3465</v>
      </c>
      <c r="B1090" s="43" t="str">
        <f>LEFT(GAAP02F[[#This Row],[Fund]],4)</f>
        <v>3319</v>
      </c>
      <c r="C1090" s="58" t="s">
        <v>3466</v>
      </c>
      <c r="D1090" s="58" t="s">
        <v>113</v>
      </c>
      <c r="E1090" s="58" t="s">
        <v>681</v>
      </c>
      <c r="F1090" s="58" t="s">
        <v>688</v>
      </c>
      <c r="G1090" s="58" t="s">
        <v>689</v>
      </c>
      <c r="H1090" s="58" t="s">
        <v>703</v>
      </c>
      <c r="I1090" s="58" t="s">
        <v>683</v>
      </c>
      <c r="J1090" s="58" t="s">
        <v>683</v>
      </c>
      <c r="K1090" s="58" t="s">
        <v>691</v>
      </c>
      <c r="L1090" s="58" t="s">
        <v>704</v>
      </c>
      <c r="M1090" s="58"/>
      <c r="N1090" s="58"/>
      <c r="O1090" s="58"/>
      <c r="P1090" s="58"/>
      <c r="Q1090" s="58"/>
      <c r="R1090" s="58" t="s">
        <v>698</v>
      </c>
      <c r="S1090" s="58" t="s">
        <v>705</v>
      </c>
      <c r="T1090" s="58" t="s">
        <v>731</v>
      </c>
      <c r="U1090" s="58" t="s">
        <v>679</v>
      </c>
      <c r="V1090" s="58"/>
    </row>
    <row r="1091" spans="1:22" x14ac:dyDescent="0.25">
      <c r="A1091" s="43" t="s">
        <v>3467</v>
      </c>
      <c r="B1091" s="43" t="str">
        <f>LEFT(GAAP02F[[#This Row],[Fund]],4)</f>
        <v>3320</v>
      </c>
      <c r="C1091" s="58" t="s">
        <v>3468</v>
      </c>
      <c r="D1091" s="58" t="s">
        <v>113</v>
      </c>
      <c r="E1091" s="58" t="s">
        <v>681</v>
      </c>
      <c r="F1091" s="58" t="s">
        <v>688</v>
      </c>
      <c r="G1091" s="58" t="s">
        <v>689</v>
      </c>
      <c r="H1091" s="58" t="s">
        <v>703</v>
      </c>
      <c r="I1091" s="58" t="s">
        <v>683</v>
      </c>
      <c r="J1091" s="58" t="s">
        <v>683</v>
      </c>
      <c r="K1091" s="58" t="s">
        <v>691</v>
      </c>
      <c r="L1091" s="58" t="s">
        <v>704</v>
      </c>
      <c r="M1091" s="58"/>
      <c r="N1091" s="58"/>
      <c r="O1091" s="58"/>
      <c r="P1091" s="58"/>
      <c r="Q1091" s="58"/>
      <c r="R1091" s="58" t="s">
        <v>698</v>
      </c>
      <c r="S1091" s="58" t="s">
        <v>705</v>
      </c>
      <c r="T1091" s="58" t="s">
        <v>731</v>
      </c>
      <c r="U1091" s="58" t="s">
        <v>679</v>
      </c>
      <c r="V1091" s="58"/>
    </row>
    <row r="1092" spans="1:22" x14ac:dyDescent="0.25">
      <c r="A1092" s="43" t="s">
        <v>3469</v>
      </c>
      <c r="B1092" s="43" t="str">
        <f>LEFT(GAAP02F[[#This Row],[Fund]],4)</f>
        <v>3321</v>
      </c>
      <c r="C1092" s="58" t="s">
        <v>3470</v>
      </c>
      <c r="D1092" s="58" t="s">
        <v>113</v>
      </c>
      <c r="E1092" s="58" t="s">
        <v>681</v>
      </c>
      <c r="F1092" s="58" t="s">
        <v>688</v>
      </c>
      <c r="G1092" s="58" t="s">
        <v>689</v>
      </c>
      <c r="H1092" s="58" t="s">
        <v>703</v>
      </c>
      <c r="I1092" s="58" t="s">
        <v>683</v>
      </c>
      <c r="J1092" s="58" t="s">
        <v>683</v>
      </c>
      <c r="K1092" s="58" t="s">
        <v>691</v>
      </c>
      <c r="L1092" s="58" t="s">
        <v>704</v>
      </c>
      <c r="M1092" s="58"/>
      <c r="N1092" s="58"/>
      <c r="O1092" s="58"/>
      <c r="P1092" s="58"/>
      <c r="Q1092" s="58"/>
      <c r="R1092" s="58" t="s">
        <v>698</v>
      </c>
      <c r="S1092" s="58" t="s">
        <v>705</v>
      </c>
      <c r="T1092" s="58" t="s">
        <v>1052</v>
      </c>
      <c r="U1092" s="58" t="s">
        <v>679</v>
      </c>
      <c r="V1092" s="58"/>
    </row>
    <row r="1093" spans="1:22" x14ac:dyDescent="0.25">
      <c r="A1093" s="43" t="s">
        <v>3471</v>
      </c>
      <c r="B1093" s="43" t="str">
        <f>LEFT(GAAP02F[[#This Row],[Fund]],4)</f>
        <v>3322</v>
      </c>
      <c r="C1093" s="58" t="s">
        <v>3472</v>
      </c>
      <c r="D1093" s="58" t="s">
        <v>113</v>
      </c>
      <c r="E1093" s="58" t="s">
        <v>681</v>
      </c>
      <c r="F1093" s="58" t="s">
        <v>688</v>
      </c>
      <c r="G1093" s="58" t="s">
        <v>689</v>
      </c>
      <c r="H1093" s="58" t="s">
        <v>703</v>
      </c>
      <c r="I1093" s="58" t="s">
        <v>683</v>
      </c>
      <c r="J1093" s="58" t="s">
        <v>683</v>
      </c>
      <c r="K1093" s="58" t="s">
        <v>691</v>
      </c>
      <c r="L1093" s="58" t="s">
        <v>704</v>
      </c>
      <c r="M1093" s="58"/>
      <c r="N1093" s="58"/>
      <c r="O1093" s="58"/>
      <c r="P1093" s="58"/>
      <c r="Q1093" s="58"/>
      <c r="R1093" s="58" t="s">
        <v>698</v>
      </c>
      <c r="S1093" s="58" t="s">
        <v>705</v>
      </c>
      <c r="T1093" s="58" t="s">
        <v>706</v>
      </c>
      <c r="U1093" s="58" t="s">
        <v>679</v>
      </c>
      <c r="V1093" s="58"/>
    </row>
    <row r="1094" spans="1:22" x14ac:dyDescent="0.25">
      <c r="A1094" s="43" t="s">
        <v>3473</v>
      </c>
      <c r="B1094" s="43" t="str">
        <f>LEFT(GAAP02F[[#This Row],[Fund]],4)</f>
        <v>3323</v>
      </c>
      <c r="C1094" s="58" t="s">
        <v>3474</v>
      </c>
      <c r="D1094" s="58" t="s">
        <v>113</v>
      </c>
      <c r="E1094" s="58" t="s">
        <v>681</v>
      </c>
      <c r="F1094" s="58" t="s">
        <v>688</v>
      </c>
      <c r="G1094" s="58" t="s">
        <v>681</v>
      </c>
      <c r="H1094" s="58" t="s">
        <v>797</v>
      </c>
      <c r="I1094" s="58" t="s">
        <v>683</v>
      </c>
      <c r="J1094" s="58" t="s">
        <v>683</v>
      </c>
      <c r="K1094" s="58" t="s">
        <v>691</v>
      </c>
      <c r="L1094" s="58" t="s">
        <v>1113</v>
      </c>
      <c r="M1094" s="58"/>
      <c r="N1094" s="58"/>
      <c r="O1094" s="58"/>
      <c r="P1094" s="58"/>
      <c r="Q1094" s="58"/>
      <c r="R1094" s="58" t="s">
        <v>698</v>
      </c>
      <c r="S1094" s="58" t="s">
        <v>1115</v>
      </c>
      <c r="T1094" s="58" t="s">
        <v>706</v>
      </c>
      <c r="U1094" s="58" t="s">
        <v>700</v>
      </c>
      <c r="V1094" s="58"/>
    </row>
    <row r="1095" spans="1:22" x14ac:dyDescent="0.25">
      <c r="A1095" s="43" t="s">
        <v>3475</v>
      </c>
      <c r="B1095" s="43" t="str">
        <f>LEFT(GAAP02F[[#This Row],[Fund]],4)</f>
        <v>3324</v>
      </c>
      <c r="C1095" s="58" t="s">
        <v>3476</v>
      </c>
      <c r="D1095" s="58" t="s">
        <v>113</v>
      </c>
      <c r="E1095" s="58" t="s">
        <v>681</v>
      </c>
      <c r="F1095" s="58" t="s">
        <v>688</v>
      </c>
      <c r="G1095" s="58" t="s">
        <v>681</v>
      </c>
      <c r="H1095" s="58" t="s">
        <v>709</v>
      </c>
      <c r="I1095" s="58" t="s">
        <v>683</v>
      </c>
      <c r="J1095" s="58" t="s">
        <v>683</v>
      </c>
      <c r="K1095" s="58" t="s">
        <v>691</v>
      </c>
      <c r="L1095" s="58" t="s">
        <v>3477</v>
      </c>
      <c r="M1095" s="58" t="s">
        <v>683</v>
      </c>
      <c r="N1095" s="58" t="s">
        <v>683</v>
      </c>
      <c r="O1095" s="58" t="s">
        <v>678</v>
      </c>
      <c r="P1095" s="58" t="s">
        <v>679</v>
      </c>
      <c r="Q1095" s="58" t="s">
        <v>679</v>
      </c>
      <c r="R1095" s="58" t="s">
        <v>698</v>
      </c>
      <c r="S1095" s="58" t="s">
        <v>3478</v>
      </c>
      <c r="T1095" s="58" t="s">
        <v>739</v>
      </c>
      <c r="U1095" s="58" t="s">
        <v>679</v>
      </c>
      <c r="V1095" s="58"/>
    </row>
    <row r="1096" spans="1:22" x14ac:dyDescent="0.25">
      <c r="A1096" s="43" t="s">
        <v>3479</v>
      </c>
      <c r="B1096" s="43" t="str">
        <f>LEFT(GAAP02F[[#This Row],[Fund]],4)</f>
        <v>3325</v>
      </c>
      <c r="C1096" s="58" t="s">
        <v>3480</v>
      </c>
      <c r="D1096" s="58" t="s">
        <v>113</v>
      </c>
      <c r="E1096" s="58" t="s">
        <v>681</v>
      </c>
      <c r="F1096" s="58" t="s">
        <v>688</v>
      </c>
      <c r="G1096" s="58" t="s">
        <v>689</v>
      </c>
      <c r="H1096" s="58" t="s">
        <v>1384</v>
      </c>
      <c r="I1096" s="58" t="s">
        <v>683</v>
      </c>
      <c r="J1096" s="58" t="s">
        <v>683</v>
      </c>
      <c r="K1096" s="58" t="s">
        <v>691</v>
      </c>
      <c r="L1096" s="58" t="s">
        <v>1559</v>
      </c>
      <c r="M1096" s="58"/>
      <c r="N1096" s="58"/>
      <c r="O1096" s="58"/>
      <c r="P1096" s="58"/>
      <c r="Q1096" s="58"/>
      <c r="R1096" s="58" t="s">
        <v>698</v>
      </c>
      <c r="S1096" s="58" t="s">
        <v>1370</v>
      </c>
      <c r="T1096" s="58" t="s">
        <v>706</v>
      </c>
      <c r="U1096" s="58" t="s">
        <v>679</v>
      </c>
      <c r="V1096" s="58"/>
    </row>
    <row r="1097" spans="1:22" x14ac:dyDescent="0.25">
      <c r="A1097" s="43" t="s">
        <v>3481</v>
      </c>
      <c r="B1097" s="43" t="str">
        <f>LEFT(GAAP02F[[#This Row],[Fund]],4)</f>
        <v>3326</v>
      </c>
      <c r="C1097" s="58" t="s">
        <v>3482</v>
      </c>
      <c r="D1097" s="58" t="s">
        <v>113</v>
      </c>
      <c r="E1097" s="58" t="s">
        <v>681</v>
      </c>
      <c r="F1097" s="58" t="s">
        <v>688</v>
      </c>
      <c r="G1097" s="58" t="s">
        <v>681</v>
      </c>
      <c r="H1097" s="58" t="s">
        <v>709</v>
      </c>
      <c r="I1097" s="58" t="s">
        <v>683</v>
      </c>
      <c r="J1097" s="58" t="s">
        <v>683</v>
      </c>
      <c r="K1097" s="58" t="s">
        <v>691</v>
      </c>
      <c r="L1097" s="58" t="s">
        <v>710</v>
      </c>
      <c r="M1097" s="58"/>
      <c r="N1097" s="58"/>
      <c r="O1097" s="58"/>
      <c r="P1097" s="58"/>
      <c r="Q1097" s="58"/>
      <c r="R1097" s="58" t="s">
        <v>698</v>
      </c>
      <c r="S1097" s="58" t="s">
        <v>2800</v>
      </c>
      <c r="T1097" s="58" t="s">
        <v>712</v>
      </c>
      <c r="U1097" s="58" t="s">
        <v>700</v>
      </c>
      <c r="V1097" s="58"/>
    </row>
    <row r="1098" spans="1:22" x14ac:dyDescent="0.25">
      <c r="A1098" s="43" t="s">
        <v>3483</v>
      </c>
      <c r="B1098" s="43" t="str">
        <f>LEFT(GAAP02F[[#This Row],[Fund]],4)</f>
        <v>3327</v>
      </c>
      <c r="C1098" s="58" t="s">
        <v>3484</v>
      </c>
      <c r="D1098" s="58" t="s">
        <v>113</v>
      </c>
      <c r="E1098" s="58" t="s">
        <v>681</v>
      </c>
      <c r="F1098" s="58" t="s">
        <v>688</v>
      </c>
      <c r="G1098" s="58" t="s">
        <v>689</v>
      </c>
      <c r="H1098" s="58" t="s">
        <v>965</v>
      </c>
      <c r="I1098" s="58" t="s">
        <v>683</v>
      </c>
      <c r="J1098" s="58" t="s">
        <v>683</v>
      </c>
      <c r="K1098" s="58" t="s">
        <v>691</v>
      </c>
      <c r="L1098" s="58" t="s">
        <v>743</v>
      </c>
      <c r="M1098" s="58" t="s">
        <v>749</v>
      </c>
      <c r="N1098" s="58" t="s">
        <v>574</v>
      </c>
      <c r="O1098" s="58"/>
      <c r="P1098" s="58"/>
      <c r="Q1098" s="58"/>
      <c r="R1098" s="58" t="s">
        <v>698</v>
      </c>
      <c r="S1098" s="58" t="s">
        <v>3485</v>
      </c>
      <c r="T1098" s="58" t="s">
        <v>706</v>
      </c>
      <c r="U1098" s="58" t="s">
        <v>679</v>
      </c>
      <c r="V1098" s="58"/>
    </row>
    <row r="1099" spans="1:22" x14ac:dyDescent="0.25">
      <c r="A1099" s="43" t="s">
        <v>3486</v>
      </c>
      <c r="B1099" s="43" t="str">
        <f>LEFT(GAAP02F[[#This Row],[Fund]],4)</f>
        <v>3328</v>
      </c>
      <c r="C1099" s="58" t="s">
        <v>3487</v>
      </c>
      <c r="D1099" s="58" t="s">
        <v>113</v>
      </c>
      <c r="E1099" s="58" t="s">
        <v>681</v>
      </c>
      <c r="F1099" s="58" t="s">
        <v>688</v>
      </c>
      <c r="G1099" s="58" t="s">
        <v>681</v>
      </c>
      <c r="H1099" s="58" t="s">
        <v>709</v>
      </c>
      <c r="I1099" s="58" t="s">
        <v>683</v>
      </c>
      <c r="J1099" s="58" t="s">
        <v>683</v>
      </c>
      <c r="K1099" s="58" t="s">
        <v>691</v>
      </c>
      <c r="L1099" s="58" t="s">
        <v>710</v>
      </c>
      <c r="M1099" s="58"/>
      <c r="N1099" s="58"/>
      <c r="O1099" s="58"/>
      <c r="P1099" s="58"/>
      <c r="Q1099" s="58"/>
      <c r="R1099" s="58" t="s">
        <v>698</v>
      </c>
      <c r="S1099" s="58" t="s">
        <v>2800</v>
      </c>
      <c r="T1099" s="58" t="s">
        <v>712</v>
      </c>
      <c r="U1099" s="58" t="s">
        <v>700</v>
      </c>
      <c r="V1099" s="58"/>
    </row>
    <row r="1100" spans="1:22" x14ac:dyDescent="0.25">
      <c r="A1100" s="43" t="s">
        <v>3488</v>
      </c>
      <c r="B1100" s="43" t="str">
        <f>LEFT(GAAP02F[[#This Row],[Fund]],4)</f>
        <v>3329</v>
      </c>
      <c r="C1100" s="58" t="s">
        <v>3489</v>
      </c>
      <c r="D1100" s="58" t="s">
        <v>113</v>
      </c>
      <c r="E1100" s="58" t="s">
        <v>681</v>
      </c>
      <c r="F1100" s="58" t="s">
        <v>688</v>
      </c>
      <c r="G1100" s="58" t="s">
        <v>689</v>
      </c>
      <c r="H1100" s="58" t="s">
        <v>776</v>
      </c>
      <c r="I1100" s="58" t="s">
        <v>683</v>
      </c>
      <c r="J1100" s="58" t="s">
        <v>683</v>
      </c>
      <c r="K1100" s="58" t="s">
        <v>691</v>
      </c>
      <c r="L1100" s="58" t="s">
        <v>777</v>
      </c>
      <c r="M1100" s="58"/>
      <c r="N1100" s="58"/>
      <c r="O1100" s="58"/>
      <c r="P1100" s="58"/>
      <c r="Q1100" s="58"/>
      <c r="R1100" s="58" t="s">
        <v>698</v>
      </c>
      <c r="S1100" s="58" t="s">
        <v>2800</v>
      </c>
      <c r="T1100" s="58" t="s">
        <v>699</v>
      </c>
      <c r="U1100" s="58" t="s">
        <v>700</v>
      </c>
      <c r="V1100" s="58"/>
    </row>
    <row r="1101" spans="1:22" x14ac:dyDescent="0.25">
      <c r="A1101" s="43" t="s">
        <v>3490</v>
      </c>
      <c r="B1101" s="43" t="str">
        <f>LEFT(GAAP02F[[#This Row],[Fund]],4)</f>
        <v>3330</v>
      </c>
      <c r="C1101" s="58" t="s">
        <v>3491</v>
      </c>
      <c r="D1101" s="58" t="s">
        <v>113</v>
      </c>
      <c r="E1101" s="58" t="s">
        <v>681</v>
      </c>
      <c r="F1101" s="58" t="s">
        <v>688</v>
      </c>
      <c r="G1101" s="58" t="s">
        <v>689</v>
      </c>
      <c r="H1101" s="58" t="s">
        <v>776</v>
      </c>
      <c r="I1101" s="58" t="s">
        <v>683</v>
      </c>
      <c r="J1101" s="58" t="s">
        <v>683</v>
      </c>
      <c r="K1101" s="58" t="s">
        <v>691</v>
      </c>
      <c r="L1101" s="58" t="s">
        <v>777</v>
      </c>
      <c r="M1101" s="58"/>
      <c r="N1101" s="58"/>
      <c r="O1101" s="58"/>
      <c r="P1101" s="58"/>
      <c r="Q1101" s="58"/>
      <c r="R1101" s="58" t="s">
        <v>698</v>
      </c>
      <c r="S1101" s="58" t="s">
        <v>3492</v>
      </c>
      <c r="T1101" s="58" t="s">
        <v>731</v>
      </c>
      <c r="U1101" s="58" t="s">
        <v>700</v>
      </c>
      <c r="V1101" s="58"/>
    </row>
    <row r="1102" spans="1:22" x14ac:dyDescent="0.25">
      <c r="A1102" s="43" t="s">
        <v>3493</v>
      </c>
      <c r="B1102" s="43" t="str">
        <f>LEFT(GAAP02F[[#This Row],[Fund]],4)</f>
        <v>3331</v>
      </c>
      <c r="C1102" s="58" t="s">
        <v>3494</v>
      </c>
      <c r="D1102" s="58" t="s">
        <v>113</v>
      </c>
      <c r="E1102" s="58" t="s">
        <v>681</v>
      </c>
      <c r="F1102" s="58" t="s">
        <v>682</v>
      </c>
      <c r="G1102" s="58" t="s">
        <v>681</v>
      </c>
      <c r="H1102" s="58" t="s">
        <v>682</v>
      </c>
      <c r="I1102" s="58" t="s">
        <v>683</v>
      </c>
      <c r="J1102" s="58" t="s">
        <v>683</v>
      </c>
      <c r="K1102" s="58" t="s">
        <v>15</v>
      </c>
      <c r="L1102" s="58" t="s">
        <v>15</v>
      </c>
      <c r="M1102" s="58"/>
      <c r="N1102" s="58"/>
      <c r="O1102" s="58"/>
      <c r="P1102" s="58"/>
      <c r="Q1102" s="58"/>
      <c r="R1102" s="58" t="s">
        <v>698</v>
      </c>
      <c r="S1102" s="58" t="s">
        <v>1030</v>
      </c>
      <c r="T1102" s="58" t="s">
        <v>706</v>
      </c>
      <c r="U1102" s="58" t="s">
        <v>679</v>
      </c>
      <c r="V1102" s="58"/>
    </row>
    <row r="1103" spans="1:22" x14ac:dyDescent="0.25">
      <c r="A1103" s="43" t="s">
        <v>3495</v>
      </c>
      <c r="B1103" s="43" t="str">
        <f>LEFT(GAAP02F[[#This Row],[Fund]],4)</f>
        <v>3333</v>
      </c>
      <c r="C1103" s="58" t="s">
        <v>3496</v>
      </c>
      <c r="D1103" s="58" t="s">
        <v>113</v>
      </c>
      <c r="E1103" s="58" t="s">
        <v>681</v>
      </c>
      <c r="F1103" s="58" t="s">
        <v>688</v>
      </c>
      <c r="G1103" s="58" t="s">
        <v>689</v>
      </c>
      <c r="H1103" s="58" t="s">
        <v>703</v>
      </c>
      <c r="I1103" s="58" t="s">
        <v>683</v>
      </c>
      <c r="J1103" s="58" t="s">
        <v>683</v>
      </c>
      <c r="K1103" s="58" t="s">
        <v>691</v>
      </c>
      <c r="L1103" s="58" t="s">
        <v>704</v>
      </c>
      <c r="M1103" s="58"/>
      <c r="N1103" s="58"/>
      <c r="O1103" s="58"/>
      <c r="P1103" s="58"/>
      <c r="Q1103" s="58"/>
      <c r="R1103" s="58" t="s">
        <v>698</v>
      </c>
      <c r="S1103" s="58" t="s">
        <v>3497</v>
      </c>
      <c r="T1103" s="58" t="s">
        <v>731</v>
      </c>
      <c r="U1103" s="58" t="s">
        <v>679</v>
      </c>
      <c r="V1103" s="58"/>
    </row>
    <row r="1104" spans="1:22" x14ac:dyDescent="0.25">
      <c r="A1104" s="43" t="s">
        <v>3498</v>
      </c>
      <c r="B1104" s="43" t="str">
        <f>LEFT(GAAP02F[[#This Row],[Fund]],4)</f>
        <v>3334</v>
      </c>
      <c r="C1104" s="58" t="s">
        <v>3499</v>
      </c>
      <c r="D1104" s="58" t="s">
        <v>113</v>
      </c>
      <c r="E1104" s="58" t="s">
        <v>681</v>
      </c>
      <c r="F1104" s="58" t="s">
        <v>688</v>
      </c>
      <c r="G1104" s="58" t="s">
        <v>681</v>
      </c>
      <c r="H1104" s="58" t="s">
        <v>797</v>
      </c>
      <c r="I1104" s="58" t="s">
        <v>683</v>
      </c>
      <c r="J1104" s="58" t="s">
        <v>683</v>
      </c>
      <c r="K1104" s="58" t="s">
        <v>691</v>
      </c>
      <c r="L1104" s="58" t="s">
        <v>1113</v>
      </c>
      <c r="M1104" s="58"/>
      <c r="N1104" s="58"/>
      <c r="O1104" s="58"/>
      <c r="P1104" s="58"/>
      <c r="Q1104" s="58"/>
      <c r="R1104" s="58" t="s">
        <v>698</v>
      </c>
      <c r="S1104" s="58" t="s">
        <v>3500</v>
      </c>
      <c r="T1104" s="58" t="s">
        <v>706</v>
      </c>
      <c r="U1104" s="58" t="s">
        <v>700</v>
      </c>
      <c r="V1104" s="58"/>
    </row>
    <row r="1105" spans="1:22" x14ac:dyDescent="0.25">
      <c r="A1105" s="43" t="s">
        <v>3501</v>
      </c>
      <c r="B1105" s="43" t="str">
        <f>LEFT(GAAP02F[[#This Row],[Fund]],4)</f>
        <v>3335</v>
      </c>
      <c r="C1105" s="58" t="s">
        <v>3502</v>
      </c>
      <c r="D1105" s="58" t="s">
        <v>113</v>
      </c>
      <c r="E1105" s="58" t="s">
        <v>681</v>
      </c>
      <c r="F1105" s="58" t="s">
        <v>688</v>
      </c>
      <c r="G1105" s="58" t="s">
        <v>689</v>
      </c>
      <c r="H1105" s="58" t="s">
        <v>776</v>
      </c>
      <c r="I1105" s="58" t="s">
        <v>683</v>
      </c>
      <c r="J1105" s="58" t="s">
        <v>683</v>
      </c>
      <c r="K1105" s="58" t="s">
        <v>691</v>
      </c>
      <c r="L1105" s="58" t="s">
        <v>777</v>
      </c>
      <c r="M1105" s="58" t="s">
        <v>683</v>
      </c>
      <c r="N1105" s="58" t="s">
        <v>683</v>
      </c>
      <c r="O1105" s="58" t="s">
        <v>678</v>
      </c>
      <c r="P1105" s="58" t="s">
        <v>679</v>
      </c>
      <c r="Q1105" s="58" t="s">
        <v>679</v>
      </c>
      <c r="R1105" s="58" t="s">
        <v>698</v>
      </c>
      <c r="S1105" s="58" t="s">
        <v>3478</v>
      </c>
      <c r="T1105" s="58" t="s">
        <v>699</v>
      </c>
      <c r="U1105" s="58" t="s">
        <v>679</v>
      </c>
      <c r="V1105" s="58"/>
    </row>
    <row r="1106" spans="1:22" x14ac:dyDescent="0.25">
      <c r="A1106" s="43" t="s">
        <v>3503</v>
      </c>
      <c r="B1106" s="43" t="str">
        <f>LEFT(GAAP02F[[#This Row],[Fund]],4)</f>
        <v>3336</v>
      </c>
      <c r="C1106" s="58" t="s">
        <v>3504</v>
      </c>
      <c r="D1106" s="58" t="s">
        <v>113</v>
      </c>
      <c r="E1106" s="58" t="s">
        <v>681</v>
      </c>
      <c r="F1106" s="58" t="s">
        <v>688</v>
      </c>
      <c r="G1106" s="58" t="s">
        <v>689</v>
      </c>
      <c r="H1106" s="58" t="s">
        <v>776</v>
      </c>
      <c r="I1106" s="58" t="s">
        <v>683</v>
      </c>
      <c r="J1106" s="58" t="s">
        <v>683</v>
      </c>
      <c r="K1106" s="58" t="s">
        <v>691</v>
      </c>
      <c r="L1106" s="58" t="s">
        <v>777</v>
      </c>
      <c r="M1106" s="58" t="s">
        <v>683</v>
      </c>
      <c r="N1106" s="58" t="s">
        <v>683</v>
      </c>
      <c r="O1106" s="58" t="s">
        <v>678</v>
      </c>
      <c r="P1106" s="58" t="s">
        <v>679</v>
      </c>
      <c r="Q1106" s="58" t="s">
        <v>679</v>
      </c>
      <c r="R1106" s="58" t="s">
        <v>698</v>
      </c>
      <c r="S1106" s="58" t="s">
        <v>3478</v>
      </c>
      <c r="T1106" s="58" t="s">
        <v>731</v>
      </c>
      <c r="U1106" s="58" t="s">
        <v>679</v>
      </c>
      <c r="V1106" s="58"/>
    </row>
    <row r="1107" spans="1:22" x14ac:dyDescent="0.25">
      <c r="A1107" s="43" t="s">
        <v>3505</v>
      </c>
      <c r="B1107" s="43" t="str">
        <f>LEFT(GAAP02F[[#This Row],[Fund]],4)</f>
        <v>3337</v>
      </c>
      <c r="C1107" s="58" t="s">
        <v>3506</v>
      </c>
      <c r="D1107" s="58" t="s">
        <v>113</v>
      </c>
      <c r="E1107" s="58" t="s">
        <v>681</v>
      </c>
      <c r="F1107" s="58" t="s">
        <v>688</v>
      </c>
      <c r="G1107" s="58" t="s">
        <v>689</v>
      </c>
      <c r="H1107" s="58" t="s">
        <v>776</v>
      </c>
      <c r="I1107" s="58" t="s">
        <v>683</v>
      </c>
      <c r="J1107" s="58" t="s">
        <v>683</v>
      </c>
      <c r="K1107" s="58" t="s">
        <v>691</v>
      </c>
      <c r="L1107" s="58" t="s">
        <v>777</v>
      </c>
      <c r="M1107" s="58" t="s">
        <v>683</v>
      </c>
      <c r="N1107" s="58" t="s">
        <v>683</v>
      </c>
      <c r="O1107" s="58" t="s">
        <v>678</v>
      </c>
      <c r="P1107" s="58" t="s">
        <v>679</v>
      </c>
      <c r="Q1107" s="58" t="s">
        <v>679</v>
      </c>
      <c r="R1107" s="58" t="s">
        <v>698</v>
      </c>
      <c r="S1107" s="58" t="s">
        <v>3478</v>
      </c>
      <c r="T1107" s="58" t="s">
        <v>706</v>
      </c>
      <c r="U1107" s="58" t="s">
        <v>679</v>
      </c>
      <c r="V1107" s="58"/>
    </row>
    <row r="1108" spans="1:22" x14ac:dyDescent="0.25">
      <c r="A1108" s="43" t="s">
        <v>3507</v>
      </c>
      <c r="B1108" s="43" t="str">
        <f>LEFT(GAAP02F[[#This Row],[Fund]],4)</f>
        <v>3338</v>
      </c>
      <c r="C1108" s="58" t="s">
        <v>3508</v>
      </c>
      <c r="D1108" s="58" t="s">
        <v>113</v>
      </c>
      <c r="E1108" s="58" t="s">
        <v>681</v>
      </c>
      <c r="F1108" s="58" t="s">
        <v>688</v>
      </c>
      <c r="G1108" s="58" t="s">
        <v>689</v>
      </c>
      <c r="H1108" s="58" t="s">
        <v>776</v>
      </c>
      <c r="I1108" s="58" t="s">
        <v>683</v>
      </c>
      <c r="J1108" s="58" t="s">
        <v>683</v>
      </c>
      <c r="K1108" s="58" t="s">
        <v>691</v>
      </c>
      <c r="L1108" s="58" t="s">
        <v>777</v>
      </c>
      <c r="M1108" s="58" t="s">
        <v>683</v>
      </c>
      <c r="N1108" s="58" t="s">
        <v>683</v>
      </c>
      <c r="O1108" s="58" t="s">
        <v>678</v>
      </c>
      <c r="P1108" s="58" t="s">
        <v>679</v>
      </c>
      <c r="Q1108" s="58" t="s">
        <v>679</v>
      </c>
      <c r="R1108" s="58" t="s">
        <v>698</v>
      </c>
      <c r="S1108" s="58" t="s">
        <v>3478</v>
      </c>
      <c r="T1108" s="58" t="s">
        <v>712</v>
      </c>
      <c r="U1108" s="58" t="s">
        <v>679</v>
      </c>
      <c r="V1108" s="58"/>
    </row>
    <row r="1109" spans="1:22" x14ac:dyDescent="0.25">
      <c r="A1109" s="43" t="s">
        <v>3509</v>
      </c>
      <c r="B1109" s="43" t="str">
        <f>LEFT(GAAP02F[[#This Row],[Fund]],4)</f>
        <v>3339</v>
      </c>
      <c r="C1109" s="58" t="s">
        <v>3510</v>
      </c>
      <c r="D1109" s="58" t="s">
        <v>113</v>
      </c>
      <c r="E1109" s="58" t="s">
        <v>681</v>
      </c>
      <c r="F1109" s="58" t="s">
        <v>688</v>
      </c>
      <c r="G1109" s="58" t="s">
        <v>689</v>
      </c>
      <c r="H1109" s="58" t="s">
        <v>776</v>
      </c>
      <c r="I1109" s="58" t="s">
        <v>683</v>
      </c>
      <c r="J1109" s="58" t="s">
        <v>683</v>
      </c>
      <c r="K1109" s="58" t="s">
        <v>691</v>
      </c>
      <c r="L1109" s="58" t="s">
        <v>777</v>
      </c>
      <c r="M1109" s="58" t="s">
        <v>683</v>
      </c>
      <c r="N1109" s="58" t="s">
        <v>683</v>
      </c>
      <c r="O1109" s="58" t="s">
        <v>678</v>
      </c>
      <c r="P1109" s="58" t="s">
        <v>679</v>
      </c>
      <c r="Q1109" s="58" t="s">
        <v>679</v>
      </c>
      <c r="R1109" s="58" t="s">
        <v>698</v>
      </c>
      <c r="S1109" s="58" t="s">
        <v>3478</v>
      </c>
      <c r="T1109" s="58" t="s">
        <v>712</v>
      </c>
      <c r="U1109" s="58" t="s">
        <v>679</v>
      </c>
      <c r="V1109" s="58"/>
    </row>
    <row r="1110" spans="1:22" x14ac:dyDescent="0.25">
      <c r="A1110" s="43" t="s">
        <v>3511</v>
      </c>
      <c r="B1110" s="43" t="str">
        <f>LEFT(GAAP02F[[#This Row],[Fund]],4)</f>
        <v>3340</v>
      </c>
      <c r="C1110" s="58" t="s">
        <v>3512</v>
      </c>
      <c r="D1110" s="58" t="s">
        <v>113</v>
      </c>
      <c r="E1110" s="58" t="s">
        <v>681</v>
      </c>
      <c r="F1110" s="58" t="s">
        <v>688</v>
      </c>
      <c r="G1110" s="58" t="s">
        <v>689</v>
      </c>
      <c r="H1110" s="58" t="s">
        <v>776</v>
      </c>
      <c r="I1110" s="58" t="s">
        <v>683</v>
      </c>
      <c r="J1110" s="58" t="s">
        <v>683</v>
      </c>
      <c r="K1110" s="58" t="s">
        <v>691</v>
      </c>
      <c r="L1110" s="58" t="s">
        <v>777</v>
      </c>
      <c r="M1110" s="58" t="s">
        <v>683</v>
      </c>
      <c r="N1110" s="58" t="s">
        <v>683</v>
      </c>
      <c r="O1110" s="58" t="s">
        <v>678</v>
      </c>
      <c r="P1110" s="58" t="s">
        <v>679</v>
      </c>
      <c r="Q1110" s="58" t="s">
        <v>679</v>
      </c>
      <c r="R1110" s="58" t="s">
        <v>698</v>
      </c>
      <c r="S1110" s="58" t="s">
        <v>3478</v>
      </c>
      <c r="T1110" s="58" t="s">
        <v>712</v>
      </c>
      <c r="U1110" s="58" t="s">
        <v>679</v>
      </c>
      <c r="V1110" s="58"/>
    </row>
    <row r="1111" spans="1:22" x14ac:dyDescent="0.25">
      <c r="A1111" s="43" t="s">
        <v>3513</v>
      </c>
      <c r="B1111" s="43" t="str">
        <f>LEFT(GAAP02F[[#This Row],[Fund]],4)</f>
        <v>3341</v>
      </c>
      <c r="C1111" s="58" t="s">
        <v>3514</v>
      </c>
      <c r="D1111" s="58" t="s">
        <v>113</v>
      </c>
      <c r="E1111" s="58" t="s">
        <v>681</v>
      </c>
      <c r="F1111" s="58" t="s">
        <v>688</v>
      </c>
      <c r="G1111" s="58" t="s">
        <v>689</v>
      </c>
      <c r="H1111" s="58" t="s">
        <v>703</v>
      </c>
      <c r="I1111" s="58" t="s">
        <v>683</v>
      </c>
      <c r="J1111" s="58" t="s">
        <v>683</v>
      </c>
      <c r="K1111" s="58" t="s">
        <v>691</v>
      </c>
      <c r="L1111" s="58" t="s">
        <v>704</v>
      </c>
      <c r="M1111" s="58" t="s">
        <v>683</v>
      </c>
      <c r="N1111" s="58" t="s">
        <v>683</v>
      </c>
      <c r="O1111" s="58" t="s">
        <v>678</v>
      </c>
      <c r="P1111" s="58" t="s">
        <v>679</v>
      </c>
      <c r="Q1111" s="58" t="s">
        <v>679</v>
      </c>
      <c r="R1111" s="58" t="s">
        <v>698</v>
      </c>
      <c r="S1111" s="58" t="s">
        <v>3478</v>
      </c>
      <c r="T1111" s="58" t="s">
        <v>731</v>
      </c>
      <c r="U1111" s="58" t="s">
        <v>679</v>
      </c>
      <c r="V1111" s="58"/>
    </row>
    <row r="1112" spans="1:22" x14ac:dyDescent="0.25">
      <c r="A1112" s="43" t="s">
        <v>3515</v>
      </c>
      <c r="B1112" s="43" t="str">
        <f>LEFT(GAAP02F[[#This Row],[Fund]],4)</f>
        <v>3342</v>
      </c>
      <c r="C1112" s="58" t="s">
        <v>3516</v>
      </c>
      <c r="D1112" s="58" t="s">
        <v>113</v>
      </c>
      <c r="E1112" s="58" t="s">
        <v>681</v>
      </c>
      <c r="F1112" s="58" t="s">
        <v>688</v>
      </c>
      <c r="G1112" s="58" t="s">
        <v>689</v>
      </c>
      <c r="H1112" s="58" t="s">
        <v>703</v>
      </c>
      <c r="I1112" s="58" t="s">
        <v>683</v>
      </c>
      <c r="J1112" s="58" t="s">
        <v>683</v>
      </c>
      <c r="K1112" s="58" t="s">
        <v>691</v>
      </c>
      <c r="L1112" s="58" t="s">
        <v>704</v>
      </c>
      <c r="M1112" s="58" t="s">
        <v>683</v>
      </c>
      <c r="N1112" s="58" t="s">
        <v>683</v>
      </c>
      <c r="O1112" s="58" t="s">
        <v>678</v>
      </c>
      <c r="P1112" s="58" t="s">
        <v>679</v>
      </c>
      <c r="Q1112" s="58" t="s">
        <v>679</v>
      </c>
      <c r="R1112" s="58" t="s">
        <v>698</v>
      </c>
      <c r="S1112" s="58" t="s">
        <v>3478</v>
      </c>
      <c r="T1112" s="58" t="s">
        <v>731</v>
      </c>
      <c r="U1112" s="58" t="s">
        <v>679</v>
      </c>
      <c r="V1112" s="58"/>
    </row>
    <row r="1113" spans="1:22" x14ac:dyDescent="0.25">
      <c r="A1113" s="43" t="s">
        <v>3517</v>
      </c>
      <c r="B1113" s="43" t="str">
        <f>LEFT(GAAP02F[[#This Row],[Fund]],4)</f>
        <v>3343</v>
      </c>
      <c r="C1113" s="58" t="s">
        <v>3518</v>
      </c>
      <c r="D1113" s="58" t="s">
        <v>113</v>
      </c>
      <c r="E1113" s="58" t="s">
        <v>681</v>
      </c>
      <c r="F1113" s="58" t="s">
        <v>688</v>
      </c>
      <c r="G1113" s="58" t="s">
        <v>689</v>
      </c>
      <c r="H1113" s="58" t="s">
        <v>703</v>
      </c>
      <c r="I1113" s="58" t="s">
        <v>683</v>
      </c>
      <c r="J1113" s="58" t="s">
        <v>683</v>
      </c>
      <c r="K1113" s="58" t="s">
        <v>691</v>
      </c>
      <c r="L1113" s="58" t="s">
        <v>704</v>
      </c>
      <c r="M1113" s="58" t="s">
        <v>683</v>
      </c>
      <c r="N1113" s="58" t="s">
        <v>683</v>
      </c>
      <c r="O1113" s="58" t="s">
        <v>678</v>
      </c>
      <c r="P1113" s="58" t="s">
        <v>679</v>
      </c>
      <c r="Q1113" s="58" t="s">
        <v>679</v>
      </c>
      <c r="R1113" s="58" t="s">
        <v>698</v>
      </c>
      <c r="S1113" s="58" t="s">
        <v>3478</v>
      </c>
      <c r="T1113" s="58" t="s">
        <v>731</v>
      </c>
      <c r="U1113" s="58" t="s">
        <v>679</v>
      </c>
      <c r="V1113" s="58"/>
    </row>
    <row r="1114" spans="1:22" x14ac:dyDescent="0.25">
      <c r="A1114" s="43" t="s">
        <v>3519</v>
      </c>
      <c r="B1114" s="43" t="str">
        <f>LEFT(GAAP02F[[#This Row],[Fund]],4)</f>
        <v>3344</v>
      </c>
      <c r="C1114" s="58" t="s">
        <v>3520</v>
      </c>
      <c r="D1114" s="58" t="s">
        <v>113</v>
      </c>
      <c r="E1114" s="58" t="s">
        <v>681</v>
      </c>
      <c r="F1114" s="58" t="s">
        <v>688</v>
      </c>
      <c r="G1114" s="58" t="s">
        <v>689</v>
      </c>
      <c r="H1114" s="58" t="s">
        <v>776</v>
      </c>
      <c r="I1114" s="58" t="s">
        <v>683</v>
      </c>
      <c r="J1114" s="58" t="s">
        <v>683</v>
      </c>
      <c r="K1114" s="58" t="s">
        <v>691</v>
      </c>
      <c r="L1114" s="58" t="s">
        <v>777</v>
      </c>
      <c r="M1114" s="58" t="s">
        <v>683</v>
      </c>
      <c r="N1114" s="58" t="s">
        <v>683</v>
      </c>
      <c r="O1114" s="58" t="s">
        <v>678</v>
      </c>
      <c r="P1114" s="58" t="s">
        <v>679</v>
      </c>
      <c r="Q1114" s="58" t="s">
        <v>679</v>
      </c>
      <c r="R1114" s="58" t="s">
        <v>698</v>
      </c>
      <c r="S1114" s="58" t="s">
        <v>3478</v>
      </c>
      <c r="T1114" s="58" t="s">
        <v>706</v>
      </c>
      <c r="U1114" s="58" t="s">
        <v>679</v>
      </c>
      <c r="V1114" s="58"/>
    </row>
    <row r="1115" spans="1:22" x14ac:dyDescent="0.25">
      <c r="A1115" s="43" t="s">
        <v>3521</v>
      </c>
      <c r="B1115" s="43" t="str">
        <f>LEFT(GAAP02F[[#This Row],[Fund]],4)</f>
        <v>3345</v>
      </c>
      <c r="C1115" s="58" t="s">
        <v>3522</v>
      </c>
      <c r="D1115" s="58" t="s">
        <v>113</v>
      </c>
      <c r="E1115" s="58" t="s">
        <v>681</v>
      </c>
      <c r="F1115" s="58" t="s">
        <v>688</v>
      </c>
      <c r="G1115" s="58" t="s">
        <v>689</v>
      </c>
      <c r="H1115" s="58" t="s">
        <v>776</v>
      </c>
      <c r="I1115" s="58" t="s">
        <v>683</v>
      </c>
      <c r="J1115" s="58" t="s">
        <v>683</v>
      </c>
      <c r="K1115" s="58" t="s">
        <v>691</v>
      </c>
      <c r="L1115" s="58" t="s">
        <v>777</v>
      </c>
      <c r="M1115" s="58" t="s">
        <v>683</v>
      </c>
      <c r="N1115" s="58" t="s">
        <v>683</v>
      </c>
      <c r="O1115" s="58" t="s">
        <v>678</v>
      </c>
      <c r="P1115" s="58" t="s">
        <v>679</v>
      </c>
      <c r="Q1115" s="58" t="s">
        <v>679</v>
      </c>
      <c r="R1115" s="58" t="s">
        <v>698</v>
      </c>
      <c r="S1115" s="58" t="s">
        <v>3478</v>
      </c>
      <c r="T1115" s="58" t="s">
        <v>706</v>
      </c>
      <c r="U1115" s="58" t="s">
        <v>679</v>
      </c>
      <c r="V1115" s="58"/>
    </row>
    <row r="1116" spans="1:22" x14ac:dyDescent="0.25">
      <c r="A1116" s="43" t="s">
        <v>3523</v>
      </c>
      <c r="B1116" s="43" t="str">
        <f>LEFT(GAAP02F[[#This Row],[Fund]],4)</f>
        <v>3346</v>
      </c>
      <c r="C1116" s="58" t="s">
        <v>3524</v>
      </c>
      <c r="D1116" s="58" t="s">
        <v>113</v>
      </c>
      <c r="E1116" s="58" t="s">
        <v>681</v>
      </c>
      <c r="F1116" s="58" t="s">
        <v>688</v>
      </c>
      <c r="G1116" s="58" t="s">
        <v>689</v>
      </c>
      <c r="H1116" s="58" t="s">
        <v>703</v>
      </c>
      <c r="I1116" s="58" t="s">
        <v>683</v>
      </c>
      <c r="J1116" s="58" t="s">
        <v>683</v>
      </c>
      <c r="K1116" s="58" t="s">
        <v>691</v>
      </c>
      <c r="L1116" s="58" t="s">
        <v>704</v>
      </c>
      <c r="M1116" s="58"/>
      <c r="N1116" s="58"/>
      <c r="O1116" s="58"/>
      <c r="P1116" s="58"/>
      <c r="Q1116" s="58"/>
      <c r="R1116" s="58" t="s">
        <v>698</v>
      </c>
      <c r="S1116" s="58" t="s">
        <v>3497</v>
      </c>
      <c r="T1116" s="58" t="s">
        <v>699</v>
      </c>
      <c r="U1116" s="58" t="s">
        <v>679</v>
      </c>
      <c r="V1116" s="58"/>
    </row>
    <row r="1117" spans="1:22" x14ac:dyDescent="0.25">
      <c r="A1117" s="43" t="s">
        <v>3525</v>
      </c>
      <c r="B1117" s="43" t="str">
        <f>LEFT(GAAP02F[[#This Row],[Fund]],4)</f>
        <v>3347</v>
      </c>
      <c r="C1117" s="58" t="s">
        <v>3526</v>
      </c>
      <c r="D1117" s="58" t="s">
        <v>113</v>
      </c>
      <c r="E1117" s="58" t="s">
        <v>681</v>
      </c>
      <c r="F1117" s="58" t="s">
        <v>688</v>
      </c>
      <c r="G1117" s="58" t="s">
        <v>689</v>
      </c>
      <c r="H1117" s="58" t="s">
        <v>703</v>
      </c>
      <c r="I1117" s="58" t="s">
        <v>683</v>
      </c>
      <c r="J1117" s="58" t="s">
        <v>683</v>
      </c>
      <c r="K1117" s="58" t="s">
        <v>691</v>
      </c>
      <c r="L1117" s="58" t="s">
        <v>704</v>
      </c>
      <c r="M1117" s="58"/>
      <c r="N1117" s="58"/>
      <c r="O1117" s="58"/>
      <c r="P1117" s="58"/>
      <c r="Q1117" s="58"/>
      <c r="R1117" s="58" t="s">
        <v>698</v>
      </c>
      <c r="S1117" s="58" t="s">
        <v>3497</v>
      </c>
      <c r="T1117" s="58" t="s">
        <v>838</v>
      </c>
      <c r="U1117" s="58" t="s">
        <v>679</v>
      </c>
      <c r="V1117" s="58"/>
    </row>
    <row r="1118" spans="1:22" x14ac:dyDescent="0.25">
      <c r="A1118" s="43" t="s">
        <v>3527</v>
      </c>
      <c r="B1118" s="43" t="str">
        <f>LEFT(GAAP02F[[#This Row],[Fund]],4)</f>
        <v>3348</v>
      </c>
      <c r="C1118" s="58" t="s">
        <v>3528</v>
      </c>
      <c r="D1118" s="58" t="s">
        <v>113</v>
      </c>
      <c r="E1118" s="58" t="s">
        <v>681</v>
      </c>
      <c r="F1118" s="58" t="s">
        <v>688</v>
      </c>
      <c r="G1118" s="58" t="s">
        <v>689</v>
      </c>
      <c r="H1118" s="58" t="s">
        <v>703</v>
      </c>
      <c r="I1118" s="58" t="s">
        <v>683</v>
      </c>
      <c r="J1118" s="58" t="s">
        <v>683</v>
      </c>
      <c r="K1118" s="58" t="s">
        <v>691</v>
      </c>
      <c r="L1118" s="58" t="s">
        <v>704</v>
      </c>
      <c r="M1118" s="58"/>
      <c r="N1118" s="58"/>
      <c r="O1118" s="58"/>
      <c r="P1118" s="58"/>
      <c r="Q1118" s="58"/>
      <c r="R1118" s="58" t="s">
        <v>698</v>
      </c>
      <c r="S1118" s="58" t="s">
        <v>3497</v>
      </c>
      <c r="T1118" s="58" t="s">
        <v>731</v>
      </c>
      <c r="U1118" s="58" t="s">
        <v>679</v>
      </c>
      <c r="V1118" s="58"/>
    </row>
    <row r="1119" spans="1:22" x14ac:dyDescent="0.25">
      <c r="A1119" s="43" t="s">
        <v>3529</v>
      </c>
      <c r="B1119" s="43" t="str">
        <f>LEFT(GAAP02F[[#This Row],[Fund]],4)</f>
        <v>3349</v>
      </c>
      <c r="C1119" s="58" t="s">
        <v>3530</v>
      </c>
      <c r="D1119" s="58" t="s">
        <v>113</v>
      </c>
      <c r="E1119" s="58" t="s">
        <v>681</v>
      </c>
      <c r="F1119" s="58" t="s">
        <v>688</v>
      </c>
      <c r="G1119" s="58" t="s">
        <v>689</v>
      </c>
      <c r="H1119" s="58" t="s">
        <v>703</v>
      </c>
      <c r="I1119" s="58" t="s">
        <v>683</v>
      </c>
      <c r="J1119" s="58" t="s">
        <v>683</v>
      </c>
      <c r="K1119" s="58" t="s">
        <v>691</v>
      </c>
      <c r="L1119" s="58" t="s">
        <v>704</v>
      </c>
      <c r="M1119" s="58"/>
      <c r="N1119" s="58"/>
      <c r="O1119" s="58"/>
      <c r="P1119" s="58"/>
      <c r="Q1119" s="58"/>
      <c r="R1119" s="58" t="s">
        <v>698</v>
      </c>
      <c r="S1119" s="58" t="s">
        <v>3497</v>
      </c>
      <c r="T1119" s="58" t="s">
        <v>1052</v>
      </c>
      <c r="U1119" s="58" t="s">
        <v>679</v>
      </c>
      <c r="V1119" s="58"/>
    </row>
    <row r="1120" spans="1:22" x14ac:dyDescent="0.25">
      <c r="A1120" s="43" t="s">
        <v>3531</v>
      </c>
      <c r="B1120" s="43" t="str">
        <f>LEFT(GAAP02F[[#This Row],[Fund]],4)</f>
        <v>3350</v>
      </c>
      <c r="C1120" s="58" t="s">
        <v>3532</v>
      </c>
      <c r="D1120" s="58" t="s">
        <v>113</v>
      </c>
      <c r="E1120" s="58" t="s">
        <v>681</v>
      </c>
      <c r="F1120" s="58" t="s">
        <v>688</v>
      </c>
      <c r="G1120" s="58" t="s">
        <v>689</v>
      </c>
      <c r="H1120" s="58" t="s">
        <v>703</v>
      </c>
      <c r="I1120" s="58" t="s">
        <v>683</v>
      </c>
      <c r="J1120" s="58" t="s">
        <v>683</v>
      </c>
      <c r="K1120" s="58" t="s">
        <v>691</v>
      </c>
      <c r="L1120" s="58" t="s">
        <v>704</v>
      </c>
      <c r="M1120" s="58"/>
      <c r="N1120" s="58"/>
      <c r="O1120" s="58"/>
      <c r="P1120" s="58"/>
      <c r="Q1120" s="58"/>
      <c r="R1120" s="58" t="s">
        <v>698</v>
      </c>
      <c r="S1120" s="58" t="s">
        <v>3497</v>
      </c>
      <c r="T1120" s="58" t="s">
        <v>706</v>
      </c>
      <c r="U1120" s="58" t="s">
        <v>679</v>
      </c>
      <c r="V1120" s="58"/>
    </row>
    <row r="1121" spans="1:22" x14ac:dyDescent="0.25">
      <c r="A1121" s="43" t="s">
        <v>3533</v>
      </c>
      <c r="B1121" s="43" t="str">
        <f>LEFT(GAAP02F[[#This Row],[Fund]],4)</f>
        <v>3351</v>
      </c>
      <c r="C1121" s="58" t="s">
        <v>3534</v>
      </c>
      <c r="D1121" s="58" t="s">
        <v>113</v>
      </c>
      <c r="E1121" s="58" t="s">
        <v>681</v>
      </c>
      <c r="F1121" s="58" t="s">
        <v>688</v>
      </c>
      <c r="G1121" s="58" t="s">
        <v>689</v>
      </c>
      <c r="H1121" s="58" t="s">
        <v>703</v>
      </c>
      <c r="I1121" s="58" t="s">
        <v>683</v>
      </c>
      <c r="J1121" s="58" t="s">
        <v>683</v>
      </c>
      <c r="K1121" s="58" t="s">
        <v>691</v>
      </c>
      <c r="L1121" s="58" t="s">
        <v>704</v>
      </c>
      <c r="M1121" s="58"/>
      <c r="N1121" s="58"/>
      <c r="O1121" s="58"/>
      <c r="P1121" s="58"/>
      <c r="Q1121" s="58"/>
      <c r="R1121" s="58" t="s">
        <v>698</v>
      </c>
      <c r="S1121" s="58" t="s">
        <v>3497</v>
      </c>
      <c r="T1121" s="58" t="s">
        <v>712</v>
      </c>
      <c r="U1121" s="58" t="s">
        <v>679</v>
      </c>
      <c r="V1121" s="58"/>
    </row>
    <row r="1122" spans="1:22" x14ac:dyDescent="0.25">
      <c r="A1122" s="43" t="s">
        <v>3535</v>
      </c>
      <c r="B1122" s="43" t="str">
        <f>LEFT(GAAP02F[[#This Row],[Fund]],4)</f>
        <v>3352</v>
      </c>
      <c r="C1122" s="58" t="s">
        <v>3536</v>
      </c>
      <c r="D1122" s="58" t="s">
        <v>113</v>
      </c>
      <c r="E1122" s="58" t="s">
        <v>681</v>
      </c>
      <c r="F1122" s="58" t="s">
        <v>688</v>
      </c>
      <c r="G1122" s="58" t="s">
        <v>689</v>
      </c>
      <c r="H1122" s="58" t="s">
        <v>703</v>
      </c>
      <c r="I1122" s="58" t="s">
        <v>683</v>
      </c>
      <c r="J1122" s="58" t="s">
        <v>683</v>
      </c>
      <c r="K1122" s="58" t="s">
        <v>691</v>
      </c>
      <c r="L1122" s="58" t="s">
        <v>704</v>
      </c>
      <c r="M1122" s="58"/>
      <c r="N1122" s="58"/>
      <c r="O1122" s="58"/>
      <c r="P1122" s="58"/>
      <c r="Q1122" s="58"/>
      <c r="R1122" s="58" t="s">
        <v>698</v>
      </c>
      <c r="S1122" s="58" t="s">
        <v>3497</v>
      </c>
      <c r="T1122" s="58" t="s">
        <v>712</v>
      </c>
      <c r="U1122" s="58" t="s">
        <v>679</v>
      </c>
      <c r="V1122" s="58"/>
    </row>
    <row r="1123" spans="1:22" x14ac:dyDescent="0.25">
      <c r="A1123" s="43" t="s">
        <v>3537</v>
      </c>
      <c r="B1123" s="43" t="str">
        <f>LEFT(GAAP02F[[#This Row],[Fund]],4)</f>
        <v>3353</v>
      </c>
      <c r="C1123" s="58" t="s">
        <v>3538</v>
      </c>
      <c r="D1123" s="58" t="s">
        <v>113</v>
      </c>
      <c r="E1123" s="58" t="s">
        <v>681</v>
      </c>
      <c r="F1123" s="58" t="s">
        <v>688</v>
      </c>
      <c r="G1123" s="58" t="s">
        <v>689</v>
      </c>
      <c r="H1123" s="58" t="s">
        <v>703</v>
      </c>
      <c r="I1123" s="58" t="s">
        <v>683</v>
      </c>
      <c r="J1123" s="58" t="s">
        <v>683</v>
      </c>
      <c r="K1123" s="58" t="s">
        <v>691</v>
      </c>
      <c r="L1123" s="58" t="s">
        <v>704</v>
      </c>
      <c r="M1123" s="58"/>
      <c r="N1123" s="58"/>
      <c r="O1123" s="58"/>
      <c r="P1123" s="58"/>
      <c r="Q1123" s="58"/>
      <c r="R1123" s="58" t="s">
        <v>698</v>
      </c>
      <c r="S1123" s="58" t="s">
        <v>3497</v>
      </c>
      <c r="T1123" s="58" t="s">
        <v>838</v>
      </c>
      <c r="U1123" s="58" t="s">
        <v>679</v>
      </c>
      <c r="V1123" s="58"/>
    </row>
    <row r="1124" spans="1:22" x14ac:dyDescent="0.25">
      <c r="A1124" s="43" t="s">
        <v>3539</v>
      </c>
      <c r="B1124" s="43" t="str">
        <f>LEFT(GAAP02F[[#This Row],[Fund]],4)</f>
        <v>3354</v>
      </c>
      <c r="C1124" s="58" t="s">
        <v>3540</v>
      </c>
      <c r="D1124" s="58" t="s">
        <v>113</v>
      </c>
      <c r="E1124" s="58" t="s">
        <v>681</v>
      </c>
      <c r="F1124" s="58" t="s">
        <v>688</v>
      </c>
      <c r="G1124" s="58" t="s">
        <v>689</v>
      </c>
      <c r="H1124" s="58" t="s">
        <v>703</v>
      </c>
      <c r="I1124" s="58" t="s">
        <v>683</v>
      </c>
      <c r="J1124" s="58" t="s">
        <v>683</v>
      </c>
      <c r="K1124" s="58" t="s">
        <v>691</v>
      </c>
      <c r="L1124" s="58" t="s">
        <v>704</v>
      </c>
      <c r="M1124" s="58"/>
      <c r="N1124" s="58"/>
      <c r="O1124" s="58"/>
      <c r="P1124" s="58"/>
      <c r="Q1124" s="58"/>
      <c r="R1124" s="58" t="s">
        <v>698</v>
      </c>
      <c r="S1124" s="58" t="s">
        <v>3497</v>
      </c>
      <c r="T1124" s="58" t="s">
        <v>2290</v>
      </c>
      <c r="U1124" s="58" t="s">
        <v>679</v>
      </c>
      <c r="V1124" s="58"/>
    </row>
    <row r="1125" spans="1:22" x14ac:dyDescent="0.25">
      <c r="A1125" s="43" t="s">
        <v>3541</v>
      </c>
      <c r="B1125" s="43" t="str">
        <f>LEFT(GAAP02F[[#This Row],[Fund]],4)</f>
        <v>3357</v>
      </c>
      <c r="C1125" s="58" t="s">
        <v>3542</v>
      </c>
      <c r="D1125" s="58" t="s">
        <v>113</v>
      </c>
      <c r="E1125" s="58" t="s">
        <v>681</v>
      </c>
      <c r="F1125" s="58" t="s">
        <v>776</v>
      </c>
      <c r="G1125" s="58" t="s">
        <v>689</v>
      </c>
      <c r="H1125" s="58" t="s">
        <v>709</v>
      </c>
      <c r="I1125" s="58" t="s">
        <v>683</v>
      </c>
      <c r="J1125" s="58" t="s">
        <v>683</v>
      </c>
      <c r="K1125" s="58" t="s">
        <v>2790</v>
      </c>
      <c r="L1125" s="58" t="s">
        <v>3543</v>
      </c>
      <c r="M1125" s="58"/>
      <c r="N1125" s="58"/>
      <c r="O1125" s="58"/>
      <c r="P1125" s="58"/>
      <c r="Q1125" s="58"/>
      <c r="R1125" s="58" t="s">
        <v>698</v>
      </c>
      <c r="S1125" s="58" t="s">
        <v>711</v>
      </c>
      <c r="T1125" s="58" t="s">
        <v>706</v>
      </c>
      <c r="U1125" s="58" t="s">
        <v>679</v>
      </c>
      <c r="V1125" s="58"/>
    </row>
    <row r="1126" spans="1:22" x14ac:dyDescent="0.25">
      <c r="A1126" s="43" t="s">
        <v>3544</v>
      </c>
      <c r="B1126" s="43" t="str">
        <f>LEFT(GAAP02F[[#This Row],[Fund]],4)</f>
        <v>3359</v>
      </c>
      <c r="C1126" s="58" t="s">
        <v>3545</v>
      </c>
      <c r="D1126" s="58" t="s">
        <v>113</v>
      </c>
      <c r="E1126" s="58" t="s">
        <v>681</v>
      </c>
      <c r="F1126" s="58" t="s">
        <v>688</v>
      </c>
      <c r="G1126" s="58" t="s">
        <v>681</v>
      </c>
      <c r="H1126" s="58" t="s">
        <v>709</v>
      </c>
      <c r="I1126" s="58" t="s">
        <v>683</v>
      </c>
      <c r="J1126" s="58" t="s">
        <v>683</v>
      </c>
      <c r="K1126" s="58" t="s">
        <v>691</v>
      </c>
      <c r="L1126" s="58" t="s">
        <v>3477</v>
      </c>
      <c r="M1126" s="58" t="s">
        <v>683</v>
      </c>
      <c r="N1126" s="58" t="s">
        <v>683</v>
      </c>
      <c r="O1126" s="58" t="s">
        <v>678</v>
      </c>
      <c r="P1126" s="58" t="s">
        <v>679</v>
      </c>
      <c r="Q1126" s="58" t="s">
        <v>750</v>
      </c>
      <c r="R1126" s="58" t="s">
        <v>698</v>
      </c>
      <c r="S1126" s="58" t="s">
        <v>3500</v>
      </c>
      <c r="T1126" s="58" t="s">
        <v>712</v>
      </c>
      <c r="U1126" s="58" t="s">
        <v>700</v>
      </c>
      <c r="V1126" s="58"/>
    </row>
    <row r="1127" spans="1:22" x14ac:dyDescent="0.25">
      <c r="A1127" s="43" t="s">
        <v>3546</v>
      </c>
      <c r="B1127" s="43" t="str">
        <f>LEFT(GAAP02F[[#This Row],[Fund]],4)</f>
        <v>3360</v>
      </c>
      <c r="C1127" s="58" t="s">
        <v>3547</v>
      </c>
      <c r="D1127" s="58" t="s">
        <v>113</v>
      </c>
      <c r="E1127" s="58" t="s">
        <v>681</v>
      </c>
      <c r="F1127" s="58" t="s">
        <v>688</v>
      </c>
      <c r="G1127" s="58" t="s">
        <v>689</v>
      </c>
      <c r="H1127" s="58" t="s">
        <v>965</v>
      </c>
      <c r="I1127" s="58" t="s">
        <v>683</v>
      </c>
      <c r="J1127" s="58" t="s">
        <v>683</v>
      </c>
      <c r="K1127" s="58" t="s">
        <v>691</v>
      </c>
      <c r="L1127" s="58" t="s">
        <v>966</v>
      </c>
      <c r="M1127" s="58" t="s">
        <v>683</v>
      </c>
      <c r="N1127" s="58" t="s">
        <v>683</v>
      </c>
      <c r="O1127" s="58" t="s">
        <v>678</v>
      </c>
      <c r="P1127" s="58" t="s">
        <v>679</v>
      </c>
      <c r="Q1127" s="58" t="s">
        <v>679</v>
      </c>
      <c r="R1127" s="58" t="s">
        <v>698</v>
      </c>
      <c r="S1127" s="58" t="s">
        <v>3478</v>
      </c>
      <c r="T1127" s="58" t="s">
        <v>699</v>
      </c>
      <c r="U1127" s="58" t="s">
        <v>700</v>
      </c>
      <c r="V1127" s="58"/>
    </row>
    <row r="1128" spans="1:22" x14ac:dyDescent="0.25">
      <c r="A1128" s="43" t="s">
        <v>3548</v>
      </c>
      <c r="B1128" s="43" t="str">
        <f>LEFT(GAAP02F[[#This Row],[Fund]],4)</f>
        <v>3361</v>
      </c>
      <c r="C1128" s="58" t="s">
        <v>3549</v>
      </c>
      <c r="D1128" s="58" t="s">
        <v>113</v>
      </c>
      <c r="E1128" s="58" t="s">
        <v>681</v>
      </c>
      <c r="F1128" s="58" t="s">
        <v>688</v>
      </c>
      <c r="G1128" s="58" t="s">
        <v>689</v>
      </c>
      <c r="H1128" s="58" t="s">
        <v>690</v>
      </c>
      <c r="I1128" s="58" t="s">
        <v>683</v>
      </c>
      <c r="J1128" s="58" t="s">
        <v>683</v>
      </c>
      <c r="K1128" s="58" t="s">
        <v>691</v>
      </c>
      <c r="L1128" s="58" t="s">
        <v>743</v>
      </c>
      <c r="M1128" s="58"/>
      <c r="N1128" s="58"/>
      <c r="O1128" s="58"/>
      <c r="P1128" s="58"/>
      <c r="Q1128" s="58"/>
      <c r="R1128" s="58" t="s">
        <v>693</v>
      </c>
      <c r="S1128" s="58" t="s">
        <v>3500</v>
      </c>
      <c r="T1128" s="58" t="s">
        <v>766</v>
      </c>
      <c r="U1128" s="58" t="s">
        <v>679</v>
      </c>
      <c r="V1128" s="58"/>
    </row>
    <row r="1129" spans="1:22" x14ac:dyDescent="0.25">
      <c r="A1129" s="43" t="s">
        <v>3550</v>
      </c>
      <c r="B1129" s="43" t="str">
        <f>LEFT(GAAP02F[[#This Row],[Fund]],4)</f>
        <v>3362</v>
      </c>
      <c r="C1129" s="58" t="s">
        <v>3551</v>
      </c>
      <c r="D1129" s="58" t="s">
        <v>113</v>
      </c>
      <c r="E1129" s="58" t="s">
        <v>681</v>
      </c>
      <c r="F1129" s="58" t="s">
        <v>688</v>
      </c>
      <c r="G1129" s="58" t="s">
        <v>681</v>
      </c>
      <c r="H1129" s="58" t="s">
        <v>797</v>
      </c>
      <c r="I1129" s="58" t="s">
        <v>683</v>
      </c>
      <c r="J1129" s="58" t="s">
        <v>683</v>
      </c>
      <c r="K1129" s="58" t="s">
        <v>691</v>
      </c>
      <c r="L1129" s="58" t="s">
        <v>1113</v>
      </c>
      <c r="M1129" s="58"/>
      <c r="N1129" s="58"/>
      <c r="O1129" s="58"/>
      <c r="P1129" s="58"/>
      <c r="Q1129" s="58"/>
      <c r="R1129" s="58" t="s">
        <v>693</v>
      </c>
      <c r="S1129" s="58" t="s">
        <v>3500</v>
      </c>
      <c r="T1129" s="58" t="s">
        <v>773</v>
      </c>
      <c r="U1129" s="58" t="s">
        <v>679</v>
      </c>
      <c r="V1129" s="58"/>
    </row>
    <row r="1130" spans="1:22" x14ac:dyDescent="0.25">
      <c r="A1130" s="43" t="s">
        <v>3552</v>
      </c>
      <c r="B1130" s="43" t="str">
        <f>LEFT(GAAP02F[[#This Row],[Fund]],4)</f>
        <v>3363</v>
      </c>
      <c r="C1130" s="58" t="s">
        <v>3553</v>
      </c>
      <c r="D1130" s="58" t="s">
        <v>113</v>
      </c>
      <c r="E1130" s="58" t="s">
        <v>681</v>
      </c>
      <c r="F1130" s="58" t="s">
        <v>688</v>
      </c>
      <c r="G1130" s="58" t="s">
        <v>689</v>
      </c>
      <c r="H1130" s="58" t="s">
        <v>776</v>
      </c>
      <c r="I1130" s="58" t="s">
        <v>683</v>
      </c>
      <c r="J1130" s="58" t="s">
        <v>683</v>
      </c>
      <c r="K1130" s="58" t="s">
        <v>691</v>
      </c>
      <c r="L1130" s="58" t="s">
        <v>777</v>
      </c>
      <c r="M1130" s="58"/>
      <c r="N1130" s="58"/>
      <c r="O1130" s="58"/>
      <c r="P1130" s="58"/>
      <c r="Q1130" s="58"/>
      <c r="R1130" s="58" t="s">
        <v>698</v>
      </c>
      <c r="S1130" s="58" t="s">
        <v>3554</v>
      </c>
      <c r="T1130" s="58" t="s">
        <v>699</v>
      </c>
      <c r="U1130" s="58" t="s">
        <v>700</v>
      </c>
      <c r="V1130" s="58"/>
    </row>
    <row r="1131" spans="1:22" x14ac:dyDescent="0.25">
      <c r="A1131" s="43" t="s">
        <v>3555</v>
      </c>
      <c r="B1131" s="43" t="str">
        <f>LEFT(GAAP02F[[#This Row],[Fund]],4)</f>
        <v>3364</v>
      </c>
      <c r="C1131" s="58" t="s">
        <v>3556</v>
      </c>
      <c r="D1131" s="58" t="s">
        <v>113</v>
      </c>
      <c r="E1131" s="58" t="s">
        <v>681</v>
      </c>
      <c r="F1131" s="58" t="s">
        <v>688</v>
      </c>
      <c r="G1131" s="58" t="s">
        <v>681</v>
      </c>
      <c r="H1131" s="58" t="s">
        <v>709</v>
      </c>
      <c r="I1131" s="58" t="s">
        <v>683</v>
      </c>
      <c r="J1131" s="58" t="s">
        <v>683</v>
      </c>
      <c r="K1131" s="58" t="s">
        <v>691</v>
      </c>
      <c r="L1131" s="58" t="s">
        <v>3477</v>
      </c>
      <c r="M1131" s="58" t="s">
        <v>821</v>
      </c>
      <c r="N1131" s="58" t="s">
        <v>683</v>
      </c>
      <c r="O1131" s="58" t="s">
        <v>678</v>
      </c>
      <c r="P1131" s="58" t="s">
        <v>679</v>
      </c>
      <c r="Q1131" s="58" t="s">
        <v>679</v>
      </c>
      <c r="R1131" s="58" t="s">
        <v>698</v>
      </c>
      <c r="S1131" s="58" t="s">
        <v>3500</v>
      </c>
      <c r="T1131" s="58" t="s">
        <v>712</v>
      </c>
      <c r="U1131" s="58" t="s">
        <v>700</v>
      </c>
      <c r="V1131" s="58"/>
    </row>
    <row r="1132" spans="1:22" x14ac:dyDescent="0.25">
      <c r="A1132" s="43" t="s">
        <v>3557</v>
      </c>
      <c r="B1132" s="43" t="str">
        <f>LEFT(GAAP02F[[#This Row],[Fund]],4)</f>
        <v>3366</v>
      </c>
      <c r="C1132" s="58" t="s">
        <v>3558</v>
      </c>
      <c r="D1132" s="58" t="s">
        <v>113</v>
      </c>
      <c r="E1132" s="58" t="s">
        <v>681</v>
      </c>
      <c r="F1132" s="58" t="s">
        <v>688</v>
      </c>
      <c r="G1132" s="58" t="s">
        <v>689</v>
      </c>
      <c r="H1132" s="58" t="s">
        <v>703</v>
      </c>
      <c r="I1132" s="58" t="s">
        <v>683</v>
      </c>
      <c r="J1132" s="58" t="s">
        <v>683</v>
      </c>
      <c r="K1132" s="58" t="s">
        <v>819</v>
      </c>
      <c r="L1132" s="58" t="s">
        <v>704</v>
      </c>
      <c r="M1132" s="58" t="s">
        <v>683</v>
      </c>
      <c r="N1132" s="58" t="s">
        <v>683</v>
      </c>
      <c r="O1132" s="58" t="s">
        <v>678</v>
      </c>
      <c r="P1132" s="58" t="s">
        <v>679</v>
      </c>
      <c r="Q1132" s="58" t="s">
        <v>679</v>
      </c>
      <c r="R1132" s="58" t="s">
        <v>698</v>
      </c>
      <c r="S1132" s="58" t="s">
        <v>5590</v>
      </c>
      <c r="T1132" s="58" t="s">
        <v>731</v>
      </c>
      <c r="U1132" s="58" t="s">
        <v>679</v>
      </c>
      <c r="V1132" s="58"/>
    </row>
    <row r="1133" spans="1:22" x14ac:dyDescent="0.25">
      <c r="A1133" s="43" t="s">
        <v>3559</v>
      </c>
      <c r="B1133" s="43" t="str">
        <f>LEFT(GAAP02F[[#This Row],[Fund]],4)</f>
        <v>3371</v>
      </c>
      <c r="C1133" s="58" t="s">
        <v>3560</v>
      </c>
      <c r="D1133" s="58" t="s">
        <v>113</v>
      </c>
      <c r="E1133" s="58" t="s">
        <v>681</v>
      </c>
      <c r="F1133" s="58" t="s">
        <v>688</v>
      </c>
      <c r="G1133" s="58" t="s">
        <v>689</v>
      </c>
      <c r="H1133" s="58" t="s">
        <v>690</v>
      </c>
      <c r="I1133" s="58" t="s">
        <v>683</v>
      </c>
      <c r="J1133" s="58" t="s">
        <v>683</v>
      </c>
      <c r="K1133" s="58" t="s">
        <v>691</v>
      </c>
      <c r="L1133" s="58" t="s">
        <v>743</v>
      </c>
      <c r="M1133" s="58"/>
      <c r="N1133" s="58"/>
      <c r="O1133" s="58"/>
      <c r="P1133" s="58"/>
      <c r="Q1133" s="58"/>
      <c r="R1133" s="58" t="s">
        <v>698</v>
      </c>
      <c r="S1133" s="58" t="s">
        <v>3500</v>
      </c>
      <c r="T1133" s="58" t="s">
        <v>731</v>
      </c>
      <c r="U1133" s="58" t="s">
        <v>700</v>
      </c>
      <c r="V1133" s="58"/>
    </row>
    <row r="1134" spans="1:22" x14ac:dyDescent="0.25">
      <c r="A1134" s="43" t="s">
        <v>3561</v>
      </c>
      <c r="B1134" s="43" t="str">
        <f>LEFT(GAAP02F[[#This Row],[Fund]],4)</f>
        <v>3372</v>
      </c>
      <c r="C1134" s="58" t="s">
        <v>3562</v>
      </c>
      <c r="D1134" s="58" t="s">
        <v>113</v>
      </c>
      <c r="E1134" s="58" t="s">
        <v>681</v>
      </c>
      <c r="F1134" s="58" t="s">
        <v>688</v>
      </c>
      <c r="G1134" s="58" t="s">
        <v>689</v>
      </c>
      <c r="H1134" s="58" t="s">
        <v>690</v>
      </c>
      <c r="I1134" s="58" t="s">
        <v>683</v>
      </c>
      <c r="J1134" s="58" t="s">
        <v>683</v>
      </c>
      <c r="K1134" s="58" t="s">
        <v>691</v>
      </c>
      <c r="L1134" s="58" t="s">
        <v>743</v>
      </c>
      <c r="M1134" s="58" t="s">
        <v>683</v>
      </c>
      <c r="N1134" s="58" t="s">
        <v>683</v>
      </c>
      <c r="O1134" s="58" t="s">
        <v>678</v>
      </c>
      <c r="P1134" s="58" t="s">
        <v>679</v>
      </c>
      <c r="Q1134" s="58" t="s">
        <v>679</v>
      </c>
      <c r="R1134" s="58" t="s">
        <v>698</v>
      </c>
      <c r="S1134" s="58" t="s">
        <v>3563</v>
      </c>
      <c r="T1134" s="58" t="s">
        <v>731</v>
      </c>
      <c r="U1134" s="58" t="s">
        <v>700</v>
      </c>
      <c r="V1134" s="58"/>
    </row>
    <row r="1135" spans="1:22" x14ac:dyDescent="0.25">
      <c r="A1135" s="43" t="s">
        <v>3564</v>
      </c>
      <c r="B1135" s="43" t="str">
        <f>LEFT(GAAP02F[[#This Row],[Fund]],4)</f>
        <v>3373</v>
      </c>
      <c r="C1135" s="58" t="s">
        <v>3565</v>
      </c>
      <c r="D1135" s="58" t="s">
        <v>113</v>
      </c>
      <c r="E1135" s="58" t="s">
        <v>681</v>
      </c>
      <c r="F1135" s="58" t="s">
        <v>688</v>
      </c>
      <c r="G1135" s="58" t="s">
        <v>681</v>
      </c>
      <c r="H1135" s="58" t="s">
        <v>709</v>
      </c>
      <c r="I1135" s="58" t="s">
        <v>683</v>
      </c>
      <c r="J1135" s="58" t="s">
        <v>683</v>
      </c>
      <c r="K1135" s="58" t="s">
        <v>691</v>
      </c>
      <c r="L1135" s="58" t="s">
        <v>3477</v>
      </c>
      <c r="M1135" s="58"/>
      <c r="N1135" s="58"/>
      <c r="O1135" s="58"/>
      <c r="P1135" s="58"/>
      <c r="Q1135" s="58"/>
      <c r="R1135" s="58" t="s">
        <v>698</v>
      </c>
      <c r="S1135" s="58" t="s">
        <v>3500</v>
      </c>
      <c r="T1135" s="58" t="s">
        <v>712</v>
      </c>
      <c r="U1135" s="58" t="s">
        <v>700</v>
      </c>
      <c r="V1135" s="58"/>
    </row>
    <row r="1136" spans="1:22" x14ac:dyDescent="0.25">
      <c r="A1136" s="43" t="s">
        <v>3566</v>
      </c>
      <c r="B1136" s="43" t="str">
        <f>LEFT(GAAP02F[[#This Row],[Fund]],4)</f>
        <v>3375</v>
      </c>
      <c r="C1136" s="58" t="s">
        <v>3567</v>
      </c>
      <c r="D1136" s="58" t="s">
        <v>113</v>
      </c>
      <c r="E1136" s="58" t="s">
        <v>681</v>
      </c>
      <c r="F1136" s="58" t="s">
        <v>688</v>
      </c>
      <c r="G1136" s="58" t="s">
        <v>689</v>
      </c>
      <c r="H1136" s="58" t="s">
        <v>703</v>
      </c>
      <c r="I1136" s="58" t="s">
        <v>683</v>
      </c>
      <c r="J1136" s="58" t="s">
        <v>683</v>
      </c>
      <c r="K1136" s="58" t="s">
        <v>691</v>
      </c>
      <c r="L1136" s="58" t="s">
        <v>1113</v>
      </c>
      <c r="M1136" s="58"/>
      <c r="N1136" s="58"/>
      <c r="O1136" s="58"/>
      <c r="P1136" s="58"/>
      <c r="Q1136" s="58"/>
      <c r="R1136" s="58" t="s">
        <v>698</v>
      </c>
      <c r="S1136" s="58" t="s">
        <v>3568</v>
      </c>
      <c r="T1136" s="58" t="s">
        <v>706</v>
      </c>
      <c r="U1136" s="58" t="s">
        <v>679</v>
      </c>
      <c r="V1136" s="58"/>
    </row>
    <row r="1137" spans="1:22" x14ac:dyDescent="0.25">
      <c r="A1137" s="43" t="s">
        <v>3569</v>
      </c>
      <c r="B1137" s="43" t="str">
        <f>LEFT(GAAP02F[[#This Row],[Fund]],4)</f>
        <v>3376</v>
      </c>
      <c r="C1137" s="58" t="s">
        <v>3570</v>
      </c>
      <c r="D1137" s="58" t="s">
        <v>113</v>
      </c>
      <c r="E1137" s="58" t="s">
        <v>681</v>
      </c>
      <c r="F1137" s="58" t="s">
        <v>688</v>
      </c>
      <c r="G1137" s="58" t="s">
        <v>689</v>
      </c>
      <c r="H1137" s="58" t="s">
        <v>703</v>
      </c>
      <c r="I1137" s="58" t="s">
        <v>683</v>
      </c>
      <c r="J1137" s="58" t="s">
        <v>683</v>
      </c>
      <c r="K1137" s="58" t="s">
        <v>819</v>
      </c>
      <c r="L1137" s="58" t="s">
        <v>704</v>
      </c>
      <c r="M1137" s="58" t="s">
        <v>683</v>
      </c>
      <c r="N1137" s="58" t="s">
        <v>683</v>
      </c>
      <c r="O1137" s="58" t="s">
        <v>678</v>
      </c>
      <c r="P1137" s="58" t="s">
        <v>679</v>
      </c>
      <c r="Q1137" s="58" t="s">
        <v>679</v>
      </c>
      <c r="R1137" s="58" t="s">
        <v>698</v>
      </c>
      <c r="S1137" s="58" t="s">
        <v>2122</v>
      </c>
      <c r="T1137" s="58" t="s">
        <v>731</v>
      </c>
      <c r="U1137" s="58" t="s">
        <v>679</v>
      </c>
      <c r="V1137" s="58"/>
    </row>
    <row r="1138" spans="1:22" x14ac:dyDescent="0.25">
      <c r="A1138" s="43" t="s">
        <v>3571</v>
      </c>
      <c r="B1138" s="43" t="str">
        <f>LEFT(GAAP02F[[#This Row],[Fund]],4)</f>
        <v>3377</v>
      </c>
      <c r="C1138" s="58" t="s">
        <v>3572</v>
      </c>
      <c r="D1138" s="58" t="s">
        <v>113</v>
      </c>
      <c r="E1138" s="58" t="s">
        <v>681</v>
      </c>
      <c r="F1138" s="58" t="s">
        <v>688</v>
      </c>
      <c r="G1138" s="58" t="s">
        <v>681</v>
      </c>
      <c r="H1138" s="58" t="s">
        <v>797</v>
      </c>
      <c r="I1138" s="58" t="s">
        <v>683</v>
      </c>
      <c r="J1138" s="58" t="s">
        <v>683</v>
      </c>
      <c r="K1138" s="58" t="s">
        <v>819</v>
      </c>
      <c r="L1138" s="58" t="s">
        <v>743</v>
      </c>
      <c r="M1138" s="58" t="s">
        <v>683</v>
      </c>
      <c r="N1138" s="58" t="s">
        <v>683</v>
      </c>
      <c r="O1138" s="58" t="s">
        <v>678</v>
      </c>
      <c r="P1138" s="58" t="s">
        <v>679</v>
      </c>
      <c r="Q1138" s="58" t="s">
        <v>679</v>
      </c>
      <c r="R1138" s="58" t="s">
        <v>698</v>
      </c>
      <c r="S1138" s="58" t="s">
        <v>2122</v>
      </c>
      <c r="T1138" s="58" t="s">
        <v>706</v>
      </c>
      <c r="U1138" s="58" t="s">
        <v>679</v>
      </c>
      <c r="V1138" s="58"/>
    </row>
    <row r="1139" spans="1:22" x14ac:dyDescent="0.25">
      <c r="A1139" s="43" t="s">
        <v>3573</v>
      </c>
      <c r="B1139" s="43" t="str">
        <f>LEFT(GAAP02F[[#This Row],[Fund]],4)</f>
        <v>3378</v>
      </c>
      <c r="C1139" s="58" t="s">
        <v>3574</v>
      </c>
      <c r="D1139" s="58" t="s">
        <v>113</v>
      </c>
      <c r="E1139" s="58" t="s">
        <v>681</v>
      </c>
      <c r="F1139" s="58" t="s">
        <v>682</v>
      </c>
      <c r="G1139" s="58" t="s">
        <v>681</v>
      </c>
      <c r="H1139" s="58" t="s">
        <v>682</v>
      </c>
      <c r="I1139" s="58" t="s">
        <v>683</v>
      </c>
      <c r="J1139" s="58" t="s">
        <v>683</v>
      </c>
      <c r="K1139" s="58" t="s">
        <v>15</v>
      </c>
      <c r="L1139" s="58" t="s">
        <v>15</v>
      </c>
      <c r="M1139" s="58"/>
      <c r="N1139" s="58"/>
      <c r="O1139" s="58"/>
      <c r="P1139" s="58"/>
      <c r="Q1139" s="58"/>
      <c r="R1139" s="58" t="s">
        <v>693</v>
      </c>
      <c r="S1139" s="58" t="s">
        <v>3568</v>
      </c>
      <c r="T1139" s="58" t="s">
        <v>766</v>
      </c>
      <c r="U1139" s="58" t="s">
        <v>679</v>
      </c>
      <c r="V1139" s="58"/>
    </row>
    <row r="1140" spans="1:22" x14ac:dyDescent="0.25">
      <c r="A1140" s="43" t="s">
        <v>3575</v>
      </c>
      <c r="B1140" s="43" t="str">
        <f>LEFT(GAAP02F[[#This Row],[Fund]],4)</f>
        <v>3379</v>
      </c>
      <c r="C1140" s="58" t="s">
        <v>3576</v>
      </c>
      <c r="D1140" s="58" t="s">
        <v>113</v>
      </c>
      <c r="E1140" s="58" t="s">
        <v>681</v>
      </c>
      <c r="F1140" s="58" t="s">
        <v>797</v>
      </c>
      <c r="G1140" s="58" t="s">
        <v>681</v>
      </c>
      <c r="H1140" s="58" t="s">
        <v>683</v>
      </c>
      <c r="I1140" s="58" t="s">
        <v>682</v>
      </c>
      <c r="J1140" s="58" t="s">
        <v>682</v>
      </c>
      <c r="K1140" s="58" t="s">
        <v>798</v>
      </c>
      <c r="L1140" s="58" t="s">
        <v>15</v>
      </c>
      <c r="M1140" s="58" t="s">
        <v>683</v>
      </c>
      <c r="N1140" s="58" t="s">
        <v>683</v>
      </c>
      <c r="O1140" s="58" t="s">
        <v>860</v>
      </c>
      <c r="P1140" s="58"/>
      <c r="Q1140" s="58"/>
      <c r="R1140" s="58" t="s">
        <v>693</v>
      </c>
      <c r="S1140" s="58" t="s">
        <v>3577</v>
      </c>
      <c r="T1140" s="58" t="s">
        <v>766</v>
      </c>
      <c r="U1140" s="58" t="s">
        <v>679</v>
      </c>
      <c r="V1140" s="58"/>
    </row>
    <row r="1141" spans="1:22" x14ac:dyDescent="0.25">
      <c r="A1141" s="43" t="s">
        <v>3578</v>
      </c>
      <c r="B1141" s="43" t="str">
        <f>LEFT(GAAP02F[[#This Row],[Fund]],4)</f>
        <v>3380</v>
      </c>
      <c r="C1141" s="58" t="s">
        <v>3579</v>
      </c>
      <c r="D1141" s="58" t="s">
        <v>113</v>
      </c>
      <c r="E1141" s="58" t="s">
        <v>681</v>
      </c>
      <c r="F1141" s="58" t="s">
        <v>688</v>
      </c>
      <c r="G1141" s="58" t="s">
        <v>689</v>
      </c>
      <c r="H1141" s="58" t="s">
        <v>1384</v>
      </c>
      <c r="I1141" s="58" t="s">
        <v>683</v>
      </c>
      <c r="J1141" s="58" t="s">
        <v>683</v>
      </c>
      <c r="K1141" s="58" t="s">
        <v>691</v>
      </c>
      <c r="L1141" s="58" t="s">
        <v>1113</v>
      </c>
      <c r="M1141" s="58"/>
      <c r="N1141" s="58"/>
      <c r="O1141" s="58"/>
      <c r="P1141" s="58"/>
      <c r="Q1141" s="58"/>
      <c r="R1141" s="58" t="s">
        <v>693</v>
      </c>
      <c r="S1141" s="58" t="s">
        <v>3580</v>
      </c>
      <c r="T1141" s="58" t="s">
        <v>773</v>
      </c>
      <c r="U1141" s="58" t="s">
        <v>679</v>
      </c>
      <c r="V1141" s="58"/>
    </row>
    <row r="1142" spans="1:22" x14ac:dyDescent="0.25">
      <c r="A1142" s="43" t="s">
        <v>3581</v>
      </c>
      <c r="B1142" s="43" t="str">
        <f>LEFT(GAAP02F[[#This Row],[Fund]],4)</f>
        <v>3381</v>
      </c>
      <c r="C1142" s="58" t="s">
        <v>3582</v>
      </c>
      <c r="D1142" s="58" t="s">
        <v>113</v>
      </c>
      <c r="E1142" s="58" t="s">
        <v>681</v>
      </c>
      <c r="F1142" s="58" t="s">
        <v>682</v>
      </c>
      <c r="G1142" s="58" t="s">
        <v>681</v>
      </c>
      <c r="H1142" s="58" t="s">
        <v>682</v>
      </c>
      <c r="I1142" s="58" t="s">
        <v>683</v>
      </c>
      <c r="J1142" s="58" t="s">
        <v>683</v>
      </c>
      <c r="K1142" s="58" t="s">
        <v>15</v>
      </c>
      <c r="L1142" s="58" t="s">
        <v>15</v>
      </c>
      <c r="M1142" s="58" t="s">
        <v>683</v>
      </c>
      <c r="N1142" s="58" t="s">
        <v>683</v>
      </c>
      <c r="O1142" s="58" t="s">
        <v>678</v>
      </c>
      <c r="P1142" s="58" t="s">
        <v>679</v>
      </c>
      <c r="Q1142" s="58" t="s">
        <v>679</v>
      </c>
      <c r="R1142" s="58" t="s">
        <v>693</v>
      </c>
      <c r="S1142" s="58" t="s">
        <v>5591</v>
      </c>
      <c r="T1142" s="58" t="s">
        <v>773</v>
      </c>
      <c r="U1142" s="58" t="s">
        <v>679</v>
      </c>
      <c r="V1142" s="58"/>
    </row>
    <row r="1143" spans="1:22" x14ac:dyDescent="0.25">
      <c r="A1143" s="43" t="s">
        <v>3583</v>
      </c>
      <c r="B1143" s="43" t="str">
        <f>LEFT(GAAP02F[[#This Row],[Fund]],4)</f>
        <v>3383</v>
      </c>
      <c r="C1143" s="58" t="s">
        <v>3584</v>
      </c>
      <c r="D1143" s="58" t="s">
        <v>113</v>
      </c>
      <c r="E1143" s="58" t="s">
        <v>681</v>
      </c>
      <c r="F1143" s="58" t="s">
        <v>688</v>
      </c>
      <c r="G1143" s="58" t="s">
        <v>689</v>
      </c>
      <c r="H1143" s="58" t="s">
        <v>690</v>
      </c>
      <c r="I1143" s="58" t="s">
        <v>683</v>
      </c>
      <c r="J1143" s="58" t="s">
        <v>683</v>
      </c>
      <c r="K1143" s="58" t="s">
        <v>819</v>
      </c>
      <c r="L1143" s="58" t="s">
        <v>1113</v>
      </c>
      <c r="M1143" s="58" t="s">
        <v>683</v>
      </c>
      <c r="N1143" s="58" t="s">
        <v>683</v>
      </c>
      <c r="O1143" s="58" t="s">
        <v>678</v>
      </c>
      <c r="P1143" s="58" t="s">
        <v>679</v>
      </c>
      <c r="Q1143" s="58" t="s">
        <v>679</v>
      </c>
      <c r="R1143" s="58" t="s">
        <v>693</v>
      </c>
      <c r="S1143" s="58" t="s">
        <v>5592</v>
      </c>
      <c r="T1143" s="58" t="s">
        <v>766</v>
      </c>
      <c r="U1143" s="58" t="s">
        <v>679</v>
      </c>
      <c r="V1143" s="58"/>
    </row>
    <row r="1144" spans="1:22" x14ac:dyDescent="0.25">
      <c r="A1144" s="43" t="s">
        <v>3585</v>
      </c>
      <c r="B1144" s="43" t="str">
        <f>LEFT(GAAP02F[[#This Row],[Fund]],4)</f>
        <v>3385</v>
      </c>
      <c r="C1144" s="58" t="s">
        <v>3586</v>
      </c>
      <c r="D1144" s="58" t="s">
        <v>113</v>
      </c>
      <c r="E1144" s="58" t="s">
        <v>681</v>
      </c>
      <c r="F1144" s="58" t="s">
        <v>682</v>
      </c>
      <c r="G1144" s="58" t="s">
        <v>681</v>
      </c>
      <c r="H1144" s="58" t="s">
        <v>682</v>
      </c>
      <c r="I1144" s="58" t="s">
        <v>683</v>
      </c>
      <c r="J1144" s="58" t="s">
        <v>683</v>
      </c>
      <c r="K1144" s="58" t="s">
        <v>15</v>
      </c>
      <c r="L1144" s="58" t="s">
        <v>15</v>
      </c>
      <c r="M1144" s="58"/>
      <c r="N1144" s="58"/>
      <c r="O1144" s="58"/>
      <c r="P1144" s="58"/>
      <c r="Q1144" s="58"/>
      <c r="R1144" s="58" t="s">
        <v>698</v>
      </c>
      <c r="S1144" s="58" t="s">
        <v>3587</v>
      </c>
      <c r="T1144" s="58" t="s">
        <v>773</v>
      </c>
      <c r="U1144" s="58" t="s">
        <v>679</v>
      </c>
      <c r="V1144" s="58"/>
    </row>
    <row r="1145" spans="1:22" x14ac:dyDescent="0.25">
      <c r="A1145" s="43" t="s">
        <v>3588</v>
      </c>
      <c r="B1145" s="43" t="str">
        <f>LEFT(GAAP02F[[#This Row],[Fund]],4)</f>
        <v>3387</v>
      </c>
      <c r="C1145" s="58" t="s">
        <v>3589</v>
      </c>
      <c r="D1145" s="58" t="s">
        <v>113</v>
      </c>
      <c r="E1145" s="58" t="s">
        <v>681</v>
      </c>
      <c r="F1145" s="58" t="s">
        <v>688</v>
      </c>
      <c r="G1145" s="58" t="s">
        <v>689</v>
      </c>
      <c r="H1145" s="58" t="s">
        <v>690</v>
      </c>
      <c r="I1145" s="58" t="s">
        <v>683</v>
      </c>
      <c r="J1145" s="58" t="s">
        <v>683</v>
      </c>
      <c r="K1145" s="58" t="s">
        <v>819</v>
      </c>
      <c r="L1145" s="58" t="s">
        <v>743</v>
      </c>
      <c r="M1145" s="58" t="s">
        <v>683</v>
      </c>
      <c r="N1145" s="58" t="s">
        <v>683</v>
      </c>
      <c r="O1145" s="58" t="s">
        <v>678</v>
      </c>
      <c r="P1145" s="58" t="s">
        <v>679</v>
      </c>
      <c r="Q1145" s="58" t="s">
        <v>679</v>
      </c>
      <c r="R1145" s="58" t="s">
        <v>693</v>
      </c>
      <c r="S1145" s="58" t="s">
        <v>5592</v>
      </c>
      <c r="T1145" s="58" t="s">
        <v>766</v>
      </c>
      <c r="U1145" s="58" t="s">
        <v>679</v>
      </c>
      <c r="V1145" s="58"/>
    </row>
    <row r="1146" spans="1:22" x14ac:dyDescent="0.25">
      <c r="A1146" s="43" t="s">
        <v>3590</v>
      </c>
      <c r="B1146" s="43" t="str">
        <f>LEFT(GAAP02F[[#This Row],[Fund]],4)</f>
        <v>3388</v>
      </c>
      <c r="C1146" s="58" t="s">
        <v>3591</v>
      </c>
      <c r="D1146" s="58" t="s">
        <v>113</v>
      </c>
      <c r="E1146" s="58" t="s">
        <v>681</v>
      </c>
      <c r="F1146" s="58" t="s">
        <v>688</v>
      </c>
      <c r="G1146" s="58" t="s">
        <v>689</v>
      </c>
      <c r="H1146" s="58" t="s">
        <v>703</v>
      </c>
      <c r="I1146" s="58" t="s">
        <v>683</v>
      </c>
      <c r="J1146" s="58" t="s">
        <v>683</v>
      </c>
      <c r="K1146" s="58" t="s">
        <v>819</v>
      </c>
      <c r="L1146" s="58" t="s">
        <v>704</v>
      </c>
      <c r="M1146" s="58" t="s">
        <v>683</v>
      </c>
      <c r="N1146" s="58" t="s">
        <v>683</v>
      </c>
      <c r="O1146" s="58" t="s">
        <v>678</v>
      </c>
      <c r="P1146" s="58" t="s">
        <v>679</v>
      </c>
      <c r="Q1146" s="58" t="s">
        <v>679</v>
      </c>
      <c r="R1146" s="58" t="s">
        <v>698</v>
      </c>
      <c r="S1146" s="58" t="s">
        <v>2122</v>
      </c>
      <c r="T1146" s="58" t="s">
        <v>731</v>
      </c>
      <c r="U1146" s="58" t="s">
        <v>679</v>
      </c>
      <c r="V1146" s="58"/>
    </row>
    <row r="1147" spans="1:22" x14ac:dyDescent="0.25">
      <c r="A1147" s="43" t="s">
        <v>3592</v>
      </c>
      <c r="B1147" s="43" t="str">
        <f>LEFT(GAAP02F[[#This Row],[Fund]],4)</f>
        <v>3390</v>
      </c>
      <c r="C1147" s="58" t="s">
        <v>3593</v>
      </c>
      <c r="D1147" s="58" t="s">
        <v>113</v>
      </c>
      <c r="E1147" s="58" t="s">
        <v>681</v>
      </c>
      <c r="F1147" s="58" t="s">
        <v>688</v>
      </c>
      <c r="G1147" s="58" t="s">
        <v>681</v>
      </c>
      <c r="H1147" s="58" t="s">
        <v>797</v>
      </c>
      <c r="I1147" s="58" t="s">
        <v>683</v>
      </c>
      <c r="J1147" s="58" t="s">
        <v>683</v>
      </c>
      <c r="K1147" s="58" t="s">
        <v>819</v>
      </c>
      <c r="L1147" s="58" t="s">
        <v>1113</v>
      </c>
      <c r="M1147" s="58" t="s">
        <v>683</v>
      </c>
      <c r="N1147" s="58" t="s">
        <v>683</v>
      </c>
      <c r="O1147" s="58" t="s">
        <v>678</v>
      </c>
      <c r="P1147" s="58" t="s">
        <v>679</v>
      </c>
      <c r="Q1147" s="58" t="s">
        <v>679</v>
      </c>
      <c r="R1147" s="58" t="s">
        <v>698</v>
      </c>
      <c r="S1147" s="58" t="s">
        <v>5593</v>
      </c>
      <c r="T1147" s="58" t="s">
        <v>712</v>
      </c>
      <c r="U1147" s="58" t="s">
        <v>700</v>
      </c>
      <c r="V1147" s="58"/>
    </row>
    <row r="1148" spans="1:22" x14ac:dyDescent="0.25">
      <c r="A1148" s="43" t="s">
        <v>3594</v>
      </c>
      <c r="B1148" s="43" t="str">
        <f>LEFT(GAAP02F[[#This Row],[Fund]],4)</f>
        <v>3391</v>
      </c>
      <c r="C1148" s="58" t="s">
        <v>3595</v>
      </c>
      <c r="D1148" s="58" t="s">
        <v>113</v>
      </c>
      <c r="E1148" s="58" t="s">
        <v>681</v>
      </c>
      <c r="F1148" s="58" t="s">
        <v>688</v>
      </c>
      <c r="G1148" s="58" t="s">
        <v>681</v>
      </c>
      <c r="H1148" s="58" t="s">
        <v>797</v>
      </c>
      <c r="I1148" s="58" t="s">
        <v>683</v>
      </c>
      <c r="J1148" s="58" t="s">
        <v>683</v>
      </c>
      <c r="K1148" s="58" t="s">
        <v>819</v>
      </c>
      <c r="L1148" s="58" t="s">
        <v>1113</v>
      </c>
      <c r="M1148" s="58" t="s">
        <v>683</v>
      </c>
      <c r="N1148" s="58" t="s">
        <v>683</v>
      </c>
      <c r="O1148" s="58" t="s">
        <v>678</v>
      </c>
      <c r="P1148" s="58" t="s">
        <v>679</v>
      </c>
      <c r="Q1148" s="58" t="s">
        <v>679</v>
      </c>
      <c r="R1148" s="58" t="s">
        <v>698</v>
      </c>
      <c r="S1148" s="58" t="s">
        <v>2122</v>
      </c>
      <c r="T1148" s="58" t="s">
        <v>706</v>
      </c>
      <c r="U1148" s="58" t="s">
        <v>700</v>
      </c>
      <c r="V1148" s="58"/>
    </row>
    <row r="1149" spans="1:22" x14ac:dyDescent="0.25">
      <c r="A1149" s="43" t="s">
        <v>3596</v>
      </c>
      <c r="B1149" s="43" t="str">
        <f>LEFT(GAAP02F[[#This Row],[Fund]],4)</f>
        <v>3392</v>
      </c>
      <c r="C1149" s="58" t="s">
        <v>3597</v>
      </c>
      <c r="D1149" s="58" t="s">
        <v>113</v>
      </c>
      <c r="E1149" s="58" t="s">
        <v>681</v>
      </c>
      <c r="F1149" s="58" t="s">
        <v>688</v>
      </c>
      <c r="G1149" s="58" t="s">
        <v>681</v>
      </c>
      <c r="H1149" s="58" t="s">
        <v>709</v>
      </c>
      <c r="I1149" s="58" t="s">
        <v>683</v>
      </c>
      <c r="J1149" s="58" t="s">
        <v>683</v>
      </c>
      <c r="K1149" s="58" t="s">
        <v>819</v>
      </c>
      <c r="L1149" s="58" t="s">
        <v>3598</v>
      </c>
      <c r="M1149" s="58" t="s">
        <v>683</v>
      </c>
      <c r="N1149" s="58" t="s">
        <v>683</v>
      </c>
      <c r="O1149" s="58" t="s">
        <v>678</v>
      </c>
      <c r="P1149" s="58" t="s">
        <v>679</v>
      </c>
      <c r="Q1149" s="58" t="s">
        <v>679</v>
      </c>
      <c r="R1149" s="58" t="s">
        <v>693</v>
      </c>
      <c r="S1149" s="58" t="s">
        <v>5593</v>
      </c>
      <c r="T1149" s="58" t="s">
        <v>739</v>
      </c>
      <c r="U1149" s="58" t="s">
        <v>679</v>
      </c>
      <c r="V1149" s="58"/>
    </row>
    <row r="1150" spans="1:22" x14ac:dyDescent="0.25">
      <c r="A1150" s="43" t="s">
        <v>3599</v>
      </c>
      <c r="B1150" s="43" t="str">
        <f>LEFT(GAAP02F[[#This Row],[Fund]],4)</f>
        <v>3393</v>
      </c>
      <c r="C1150" s="58" t="s">
        <v>3600</v>
      </c>
      <c r="D1150" s="58" t="s">
        <v>113</v>
      </c>
      <c r="E1150" s="58" t="s">
        <v>681</v>
      </c>
      <c r="F1150" s="58" t="s">
        <v>688</v>
      </c>
      <c r="G1150" s="58" t="s">
        <v>681</v>
      </c>
      <c r="H1150" s="58" t="s">
        <v>709</v>
      </c>
      <c r="I1150" s="58" t="s">
        <v>683</v>
      </c>
      <c r="J1150" s="58" t="s">
        <v>683</v>
      </c>
      <c r="K1150" s="58" t="s">
        <v>819</v>
      </c>
      <c r="L1150" s="58" t="s">
        <v>3598</v>
      </c>
      <c r="M1150" s="58" t="s">
        <v>683</v>
      </c>
      <c r="N1150" s="58" t="s">
        <v>683</v>
      </c>
      <c r="O1150" s="58" t="s">
        <v>678</v>
      </c>
      <c r="P1150" s="58" t="s">
        <v>679</v>
      </c>
      <c r="Q1150" s="58" t="s">
        <v>679</v>
      </c>
      <c r="R1150" s="58" t="s">
        <v>698</v>
      </c>
      <c r="S1150" s="58" t="s">
        <v>2122</v>
      </c>
      <c r="T1150" s="58" t="s">
        <v>712</v>
      </c>
      <c r="U1150" s="58" t="s">
        <v>679</v>
      </c>
      <c r="V1150" s="58"/>
    </row>
    <row r="1151" spans="1:22" x14ac:dyDescent="0.25">
      <c r="A1151" s="43" t="s">
        <v>3601</v>
      </c>
      <c r="B1151" s="43" t="str">
        <f>LEFT(GAAP02F[[#This Row],[Fund]],4)</f>
        <v>3394</v>
      </c>
      <c r="C1151" s="58" t="s">
        <v>3602</v>
      </c>
      <c r="D1151" s="58" t="s">
        <v>113</v>
      </c>
      <c r="E1151" s="58" t="s">
        <v>681</v>
      </c>
      <c r="F1151" s="58" t="s">
        <v>688</v>
      </c>
      <c r="G1151" s="58" t="s">
        <v>689</v>
      </c>
      <c r="H1151" s="58" t="s">
        <v>703</v>
      </c>
      <c r="I1151" s="58" t="s">
        <v>683</v>
      </c>
      <c r="J1151" s="58" t="s">
        <v>683</v>
      </c>
      <c r="K1151" s="58" t="s">
        <v>819</v>
      </c>
      <c r="L1151" s="58" t="s">
        <v>704</v>
      </c>
      <c r="M1151" s="58" t="s">
        <v>683</v>
      </c>
      <c r="N1151" s="58" t="s">
        <v>683</v>
      </c>
      <c r="O1151" s="58" t="s">
        <v>678</v>
      </c>
      <c r="P1151" s="58" t="s">
        <v>679</v>
      </c>
      <c r="Q1151" s="58" t="s">
        <v>679</v>
      </c>
      <c r="R1151" s="58" t="s">
        <v>698</v>
      </c>
      <c r="S1151" s="58" t="s">
        <v>5594</v>
      </c>
      <c r="T1151" s="58" t="s">
        <v>731</v>
      </c>
      <c r="U1151" s="58" t="s">
        <v>679</v>
      </c>
      <c r="V1151" s="58"/>
    </row>
    <row r="1152" spans="1:22" x14ac:dyDescent="0.25">
      <c r="A1152" s="43" t="s">
        <v>3603</v>
      </c>
      <c r="B1152" s="43" t="str">
        <f>LEFT(GAAP02F[[#This Row],[Fund]],4)</f>
        <v>3395</v>
      </c>
      <c r="C1152" s="58" t="s">
        <v>3604</v>
      </c>
      <c r="D1152" s="58" t="s">
        <v>113</v>
      </c>
      <c r="E1152" s="58" t="s">
        <v>1895</v>
      </c>
      <c r="F1152" s="58" t="s">
        <v>788</v>
      </c>
      <c r="G1152" s="58" t="s">
        <v>681</v>
      </c>
      <c r="H1152" s="58" t="s">
        <v>2772</v>
      </c>
      <c r="I1152" s="58" t="s">
        <v>683</v>
      </c>
      <c r="J1152" s="58" t="s">
        <v>683</v>
      </c>
      <c r="K1152" s="58" t="s">
        <v>1896</v>
      </c>
      <c r="L1152" s="58" t="s">
        <v>2771</v>
      </c>
      <c r="M1152" s="58" t="s">
        <v>683</v>
      </c>
      <c r="N1152" s="58" t="s">
        <v>683</v>
      </c>
      <c r="O1152" s="58" t="s">
        <v>678</v>
      </c>
      <c r="P1152" s="58" t="s">
        <v>145</v>
      </c>
      <c r="Q1152" s="58" t="s">
        <v>679</v>
      </c>
      <c r="R1152" s="58" t="s">
        <v>629</v>
      </c>
      <c r="S1152" s="58" t="s">
        <v>5595</v>
      </c>
      <c r="T1152" s="58" t="s">
        <v>678</v>
      </c>
      <c r="U1152" s="58" t="s">
        <v>679</v>
      </c>
      <c r="V1152" s="58"/>
    </row>
    <row r="1153" spans="1:22" x14ac:dyDescent="0.25">
      <c r="A1153" s="43" t="s">
        <v>3605</v>
      </c>
      <c r="B1153" s="43" t="str">
        <f>LEFT(GAAP02F[[#This Row],[Fund]],4)</f>
        <v>3396</v>
      </c>
      <c r="C1153" s="58" t="s">
        <v>3606</v>
      </c>
      <c r="D1153" s="58" t="s">
        <v>113</v>
      </c>
      <c r="E1153" s="58" t="s">
        <v>681</v>
      </c>
      <c r="F1153" s="58" t="s">
        <v>688</v>
      </c>
      <c r="G1153" s="58" t="s">
        <v>681</v>
      </c>
      <c r="H1153" s="58" t="s">
        <v>797</v>
      </c>
      <c r="I1153" s="58" t="s">
        <v>683</v>
      </c>
      <c r="J1153" s="58" t="s">
        <v>683</v>
      </c>
      <c r="K1153" s="58" t="s">
        <v>819</v>
      </c>
      <c r="L1153" s="58" t="s">
        <v>1113</v>
      </c>
      <c r="M1153" s="58" t="s">
        <v>683</v>
      </c>
      <c r="N1153" s="58" t="s">
        <v>683</v>
      </c>
      <c r="O1153" s="58" t="s">
        <v>678</v>
      </c>
      <c r="P1153" s="58" t="s">
        <v>679</v>
      </c>
      <c r="Q1153" s="58" t="s">
        <v>679</v>
      </c>
      <c r="R1153" s="58" t="s">
        <v>693</v>
      </c>
      <c r="S1153" s="58" t="s">
        <v>2122</v>
      </c>
      <c r="T1153" s="58" t="s">
        <v>773</v>
      </c>
      <c r="U1153" s="58" t="s">
        <v>679</v>
      </c>
      <c r="V1153" s="58"/>
    </row>
    <row r="1154" spans="1:22" x14ac:dyDescent="0.25">
      <c r="A1154" s="43" t="s">
        <v>5596</v>
      </c>
      <c r="B1154" s="43" t="str">
        <f>LEFT(GAAP02F[[#This Row],[Fund]],4)</f>
        <v>3397</v>
      </c>
      <c r="C1154" s="58" t="s">
        <v>5597</v>
      </c>
      <c r="D1154" s="58" t="s">
        <v>747</v>
      </c>
      <c r="E1154" s="58" t="s">
        <v>681</v>
      </c>
      <c r="F1154" s="58" t="s">
        <v>688</v>
      </c>
      <c r="G1154" s="58" t="s">
        <v>681</v>
      </c>
      <c r="H1154" s="58" t="s">
        <v>797</v>
      </c>
      <c r="I1154" s="58" t="s">
        <v>683</v>
      </c>
      <c r="J1154" s="58" t="s">
        <v>683</v>
      </c>
      <c r="K1154" s="58" t="s">
        <v>691</v>
      </c>
      <c r="L1154" s="58" t="s">
        <v>1113</v>
      </c>
      <c r="M1154" s="58" t="s">
        <v>749</v>
      </c>
      <c r="N1154" s="58" t="s">
        <v>683</v>
      </c>
      <c r="O1154" s="58" t="s">
        <v>678</v>
      </c>
      <c r="P1154" s="58" t="s">
        <v>679</v>
      </c>
      <c r="Q1154" s="58" t="s">
        <v>750</v>
      </c>
      <c r="R1154" s="58" t="s">
        <v>693</v>
      </c>
      <c r="S1154" s="58" t="s">
        <v>5598</v>
      </c>
      <c r="T1154" s="58" t="s">
        <v>773</v>
      </c>
      <c r="U1154" s="58" t="s">
        <v>679</v>
      </c>
      <c r="V1154" s="58" t="s">
        <v>679</v>
      </c>
    </row>
    <row r="1155" spans="1:22" x14ac:dyDescent="0.25">
      <c r="A1155" s="43" t="s">
        <v>3607</v>
      </c>
      <c r="B1155" s="43" t="str">
        <f>LEFT(GAAP02F[[#This Row],[Fund]],4)</f>
        <v>3398</v>
      </c>
      <c r="C1155" s="58" t="s">
        <v>3608</v>
      </c>
      <c r="D1155" s="58" t="s">
        <v>113</v>
      </c>
      <c r="E1155" s="58" t="s">
        <v>681</v>
      </c>
      <c r="F1155" s="58" t="s">
        <v>682</v>
      </c>
      <c r="G1155" s="58" t="s">
        <v>681</v>
      </c>
      <c r="H1155" s="58" t="s">
        <v>682</v>
      </c>
      <c r="I1155" s="58" t="s">
        <v>683</v>
      </c>
      <c r="J1155" s="58" t="s">
        <v>683</v>
      </c>
      <c r="K1155" s="58" t="s">
        <v>15</v>
      </c>
      <c r="L1155" s="58" t="s">
        <v>15</v>
      </c>
      <c r="M1155" s="58" t="s">
        <v>683</v>
      </c>
      <c r="N1155" s="58" t="s">
        <v>683</v>
      </c>
      <c r="O1155" s="58" t="s">
        <v>678</v>
      </c>
      <c r="P1155" s="58" t="s">
        <v>679</v>
      </c>
      <c r="Q1155" s="58" t="s">
        <v>679</v>
      </c>
      <c r="R1155" s="58" t="s">
        <v>1096</v>
      </c>
      <c r="S1155" s="58" t="s">
        <v>5592</v>
      </c>
      <c r="T1155" s="58" t="s">
        <v>5599</v>
      </c>
      <c r="U1155" s="58" t="s">
        <v>679</v>
      </c>
      <c r="V1155" s="58"/>
    </row>
    <row r="1156" spans="1:22" x14ac:dyDescent="0.25">
      <c r="A1156" s="43" t="s">
        <v>5600</v>
      </c>
      <c r="B1156" s="43" t="str">
        <f>LEFT(GAAP02F[[#This Row],[Fund]],4)</f>
        <v>3399</v>
      </c>
      <c r="C1156" s="58" t="s">
        <v>5601</v>
      </c>
      <c r="D1156" s="58" t="s">
        <v>113</v>
      </c>
      <c r="E1156" s="58" t="s">
        <v>681</v>
      </c>
      <c r="F1156" s="58" t="s">
        <v>682</v>
      </c>
      <c r="G1156" s="58" t="s">
        <v>681</v>
      </c>
      <c r="H1156" s="58" t="s">
        <v>682</v>
      </c>
      <c r="I1156" s="58" t="s">
        <v>683</v>
      </c>
      <c r="J1156" s="58" t="s">
        <v>683</v>
      </c>
      <c r="K1156" s="58" t="s">
        <v>15</v>
      </c>
      <c r="L1156" s="58" t="s">
        <v>15</v>
      </c>
      <c r="M1156" s="58"/>
      <c r="N1156" s="58"/>
      <c r="O1156" s="58"/>
      <c r="P1156" s="58"/>
      <c r="Q1156" s="58"/>
      <c r="R1156" s="58" t="s">
        <v>693</v>
      </c>
      <c r="S1156" s="58" t="s">
        <v>5598</v>
      </c>
      <c r="T1156" s="58" t="s">
        <v>766</v>
      </c>
      <c r="U1156" s="58" t="s">
        <v>679</v>
      </c>
      <c r="V1156" s="58"/>
    </row>
    <row r="1157" spans="1:22" x14ac:dyDescent="0.25">
      <c r="A1157" s="43" t="s">
        <v>3610</v>
      </c>
      <c r="B1157" s="43" t="str">
        <f>LEFT(GAAP02F[[#This Row],[Fund]],4)</f>
        <v>3400</v>
      </c>
      <c r="C1157" s="58" t="s">
        <v>3611</v>
      </c>
      <c r="D1157" s="58" t="s">
        <v>113</v>
      </c>
      <c r="E1157" s="58" t="s">
        <v>681</v>
      </c>
      <c r="F1157" s="58" t="s">
        <v>688</v>
      </c>
      <c r="G1157" s="58" t="s">
        <v>681</v>
      </c>
      <c r="H1157" s="58" t="s">
        <v>797</v>
      </c>
      <c r="I1157" s="58" t="s">
        <v>683</v>
      </c>
      <c r="J1157" s="58" t="s">
        <v>683</v>
      </c>
      <c r="K1157" s="58" t="s">
        <v>819</v>
      </c>
      <c r="L1157" s="58" t="s">
        <v>743</v>
      </c>
      <c r="M1157" s="58" t="s">
        <v>749</v>
      </c>
      <c r="N1157" s="58" t="s">
        <v>574</v>
      </c>
      <c r="O1157" s="58" t="s">
        <v>678</v>
      </c>
      <c r="P1157" s="58" t="s">
        <v>679</v>
      </c>
      <c r="Q1157" s="58" t="s">
        <v>750</v>
      </c>
      <c r="R1157" s="58" t="s">
        <v>693</v>
      </c>
      <c r="S1157" s="58" t="s">
        <v>5602</v>
      </c>
      <c r="T1157" s="58" t="s">
        <v>773</v>
      </c>
      <c r="U1157" s="58" t="s">
        <v>679</v>
      </c>
      <c r="V1157" s="58"/>
    </row>
    <row r="1158" spans="1:22" x14ac:dyDescent="0.25">
      <c r="A1158" s="43" t="s">
        <v>5603</v>
      </c>
      <c r="B1158" s="43" t="str">
        <f>LEFT(GAAP02F[[#This Row],[Fund]],4)</f>
        <v>3401</v>
      </c>
      <c r="C1158" s="58" t="s">
        <v>5604</v>
      </c>
      <c r="D1158" s="58" t="s">
        <v>113</v>
      </c>
      <c r="E1158" s="58" t="s">
        <v>681</v>
      </c>
      <c r="F1158" s="58" t="s">
        <v>688</v>
      </c>
      <c r="G1158" s="58" t="s">
        <v>689</v>
      </c>
      <c r="H1158" s="58" t="s">
        <v>703</v>
      </c>
      <c r="I1158" s="58" t="s">
        <v>683</v>
      </c>
      <c r="J1158" s="58" t="s">
        <v>683</v>
      </c>
      <c r="K1158" s="58" t="s">
        <v>691</v>
      </c>
      <c r="L1158" s="58" t="s">
        <v>704</v>
      </c>
      <c r="M1158" s="58"/>
      <c r="N1158" s="58"/>
      <c r="O1158" s="58"/>
      <c r="P1158" s="58"/>
      <c r="Q1158" s="58"/>
      <c r="R1158" s="58" t="s">
        <v>693</v>
      </c>
      <c r="S1158" s="58" t="s">
        <v>5605</v>
      </c>
      <c r="T1158" s="58" t="s">
        <v>773</v>
      </c>
      <c r="U1158" s="58" t="s">
        <v>679</v>
      </c>
      <c r="V1158" s="58"/>
    </row>
    <row r="1159" spans="1:22" x14ac:dyDescent="0.25">
      <c r="A1159" s="43" t="s">
        <v>5606</v>
      </c>
      <c r="B1159" s="43" t="str">
        <f>LEFT(GAAP02F[[#This Row],[Fund]],4)</f>
        <v>3402</v>
      </c>
      <c r="C1159" s="58" t="s">
        <v>5607</v>
      </c>
      <c r="D1159" s="58" t="s">
        <v>113</v>
      </c>
      <c r="E1159" s="58" t="s">
        <v>681</v>
      </c>
      <c r="F1159" s="58" t="s">
        <v>682</v>
      </c>
      <c r="G1159" s="58" t="s">
        <v>681</v>
      </c>
      <c r="H1159" s="58" t="s">
        <v>682</v>
      </c>
      <c r="I1159" s="58" t="s">
        <v>683</v>
      </c>
      <c r="J1159" s="58" t="s">
        <v>683</v>
      </c>
      <c r="K1159" s="58" t="s">
        <v>15</v>
      </c>
      <c r="L1159" s="58" t="s">
        <v>15</v>
      </c>
      <c r="M1159" s="58"/>
      <c r="N1159" s="58"/>
      <c r="O1159" s="58"/>
      <c r="P1159" s="58"/>
      <c r="Q1159" s="58"/>
      <c r="R1159" s="58" t="s">
        <v>698</v>
      </c>
      <c r="S1159" s="58" t="s">
        <v>5608</v>
      </c>
      <c r="T1159" s="58" t="s">
        <v>1052</v>
      </c>
      <c r="U1159" s="58" t="s">
        <v>679</v>
      </c>
      <c r="V1159" s="58"/>
    </row>
    <row r="1160" spans="1:22" x14ac:dyDescent="0.25">
      <c r="A1160" s="43" t="s">
        <v>5609</v>
      </c>
      <c r="B1160" s="43" t="str">
        <f>LEFT(GAAP02F[[#This Row],[Fund]],4)</f>
        <v>3403</v>
      </c>
      <c r="C1160" s="58" t="s">
        <v>5610</v>
      </c>
      <c r="D1160" s="58" t="s">
        <v>747</v>
      </c>
      <c r="E1160" s="58" t="s">
        <v>681</v>
      </c>
      <c r="F1160" s="58" t="s">
        <v>682</v>
      </c>
      <c r="G1160" s="58" t="s">
        <v>681</v>
      </c>
      <c r="H1160" s="58" t="s">
        <v>682</v>
      </c>
      <c r="I1160" s="58" t="s">
        <v>683</v>
      </c>
      <c r="J1160" s="58" t="s">
        <v>683</v>
      </c>
      <c r="K1160" s="58" t="s">
        <v>15</v>
      </c>
      <c r="L1160" s="58" t="s">
        <v>15</v>
      </c>
      <c r="M1160" s="58" t="s">
        <v>749</v>
      </c>
      <c r="N1160" s="58" t="s">
        <v>683</v>
      </c>
      <c r="O1160" s="58" t="s">
        <v>678</v>
      </c>
      <c r="P1160" s="58" t="s">
        <v>679</v>
      </c>
      <c r="Q1160" s="58" t="s">
        <v>750</v>
      </c>
      <c r="R1160" s="58" t="s">
        <v>693</v>
      </c>
      <c r="S1160" s="58" t="s">
        <v>6238</v>
      </c>
      <c r="T1160" s="58" t="s">
        <v>766</v>
      </c>
      <c r="U1160" s="58" t="s">
        <v>679</v>
      </c>
      <c r="V1160" s="58" t="s">
        <v>679</v>
      </c>
    </row>
    <row r="1161" spans="1:22" x14ac:dyDescent="0.25">
      <c r="A1161" s="43" t="s">
        <v>5611</v>
      </c>
      <c r="B1161" s="43" t="str">
        <f>LEFT(GAAP02F[[#This Row],[Fund]],4)</f>
        <v>3404</v>
      </c>
      <c r="C1161" s="58" t="s">
        <v>5612</v>
      </c>
      <c r="D1161" s="58" t="s">
        <v>113</v>
      </c>
      <c r="E1161" s="58" t="s">
        <v>681</v>
      </c>
      <c r="F1161" s="58" t="s">
        <v>688</v>
      </c>
      <c r="G1161" s="58" t="s">
        <v>681</v>
      </c>
      <c r="H1161" s="58" t="s">
        <v>797</v>
      </c>
      <c r="I1161" s="58" t="s">
        <v>683</v>
      </c>
      <c r="J1161" s="58" t="s">
        <v>683</v>
      </c>
      <c r="K1161" s="58" t="s">
        <v>691</v>
      </c>
      <c r="L1161" s="58" t="s">
        <v>1113</v>
      </c>
      <c r="M1161" s="58"/>
      <c r="N1161" s="58"/>
      <c r="O1161" s="58"/>
      <c r="P1161" s="58"/>
      <c r="Q1161" s="58"/>
      <c r="R1161" s="58" t="s">
        <v>698</v>
      </c>
      <c r="S1161" s="58" t="s">
        <v>5598</v>
      </c>
      <c r="T1161" s="58" t="s">
        <v>706</v>
      </c>
      <c r="U1161" s="58" t="s">
        <v>700</v>
      </c>
      <c r="V1161" s="58"/>
    </row>
    <row r="1162" spans="1:22" x14ac:dyDescent="0.25">
      <c r="A1162" s="43" t="s">
        <v>5613</v>
      </c>
      <c r="B1162" s="43" t="str">
        <f>LEFT(GAAP02F[[#This Row],[Fund]],4)</f>
        <v>3405</v>
      </c>
      <c r="C1162" s="58" t="s">
        <v>5614</v>
      </c>
      <c r="D1162" s="58" t="s">
        <v>113</v>
      </c>
      <c r="E1162" s="58" t="s">
        <v>681</v>
      </c>
      <c r="F1162" s="58" t="s">
        <v>682</v>
      </c>
      <c r="G1162" s="58" t="s">
        <v>681</v>
      </c>
      <c r="H1162" s="58" t="s">
        <v>682</v>
      </c>
      <c r="I1162" s="58" t="s">
        <v>683</v>
      </c>
      <c r="J1162" s="58" t="s">
        <v>683</v>
      </c>
      <c r="K1162" s="58" t="s">
        <v>15</v>
      </c>
      <c r="L1162" s="58" t="s">
        <v>15</v>
      </c>
      <c r="M1162" s="58"/>
      <c r="N1162" s="58"/>
      <c r="O1162" s="58"/>
      <c r="P1162" s="58"/>
      <c r="Q1162" s="58"/>
      <c r="R1162" s="58" t="s">
        <v>693</v>
      </c>
      <c r="S1162" s="58" t="s">
        <v>5598</v>
      </c>
      <c r="T1162" s="58" t="s">
        <v>766</v>
      </c>
      <c r="U1162" s="58" t="s">
        <v>679</v>
      </c>
      <c r="V1162" s="58"/>
    </row>
    <row r="1163" spans="1:22" x14ac:dyDescent="0.25">
      <c r="A1163" s="43" t="s">
        <v>5615</v>
      </c>
      <c r="B1163" s="43" t="str">
        <f>LEFT(GAAP02F[[#This Row],[Fund]],4)</f>
        <v>3406</v>
      </c>
      <c r="C1163" s="58" t="s">
        <v>5616</v>
      </c>
      <c r="D1163" s="58" t="s">
        <v>113</v>
      </c>
      <c r="E1163" s="58" t="s">
        <v>681</v>
      </c>
      <c r="F1163" s="58" t="s">
        <v>682</v>
      </c>
      <c r="G1163" s="58" t="s">
        <v>681</v>
      </c>
      <c r="H1163" s="58" t="s">
        <v>682</v>
      </c>
      <c r="I1163" s="58" t="s">
        <v>683</v>
      </c>
      <c r="J1163" s="58" t="s">
        <v>683</v>
      </c>
      <c r="K1163" s="58" t="s">
        <v>15</v>
      </c>
      <c r="L1163" s="58" t="s">
        <v>15</v>
      </c>
      <c r="M1163" s="58"/>
      <c r="N1163" s="58"/>
      <c r="O1163" s="58"/>
      <c r="P1163" s="58"/>
      <c r="Q1163" s="58"/>
      <c r="R1163" s="58" t="s">
        <v>693</v>
      </c>
      <c r="S1163" s="58" t="s">
        <v>5598</v>
      </c>
      <c r="T1163" s="58" t="s">
        <v>766</v>
      </c>
      <c r="U1163" s="58" t="s">
        <v>679</v>
      </c>
      <c r="V1163" s="58"/>
    </row>
    <row r="1164" spans="1:22" x14ac:dyDescent="0.25">
      <c r="A1164" s="43" t="s">
        <v>5617</v>
      </c>
      <c r="B1164" s="43" t="str">
        <f>LEFT(GAAP02F[[#This Row],[Fund]],4)</f>
        <v>3407</v>
      </c>
      <c r="C1164" s="58" t="s">
        <v>5618</v>
      </c>
      <c r="D1164" s="58" t="s">
        <v>113</v>
      </c>
      <c r="E1164" s="58" t="s">
        <v>681</v>
      </c>
      <c r="F1164" s="58" t="s">
        <v>688</v>
      </c>
      <c r="G1164" s="58" t="s">
        <v>681</v>
      </c>
      <c r="H1164" s="58" t="s">
        <v>709</v>
      </c>
      <c r="I1164" s="58" t="s">
        <v>683</v>
      </c>
      <c r="J1164" s="58" t="s">
        <v>683</v>
      </c>
      <c r="K1164" s="58" t="s">
        <v>691</v>
      </c>
      <c r="L1164" s="58" t="s">
        <v>725</v>
      </c>
      <c r="M1164" s="58"/>
      <c r="N1164" s="58"/>
      <c r="O1164" s="58"/>
      <c r="P1164" s="58"/>
      <c r="Q1164" s="58"/>
      <c r="R1164" s="58" t="s">
        <v>698</v>
      </c>
      <c r="S1164" s="58" t="s">
        <v>5598</v>
      </c>
      <c r="T1164" s="58" t="s">
        <v>712</v>
      </c>
      <c r="U1164" s="58" t="s">
        <v>700</v>
      </c>
      <c r="V1164" s="58"/>
    </row>
    <row r="1165" spans="1:22" x14ac:dyDescent="0.25">
      <c r="A1165" s="43" t="s">
        <v>5619</v>
      </c>
      <c r="B1165" s="43" t="str">
        <f>LEFT(GAAP02F[[#This Row],[Fund]],4)</f>
        <v>3408</v>
      </c>
      <c r="C1165" s="58" t="s">
        <v>5620</v>
      </c>
      <c r="D1165" s="58" t="s">
        <v>113</v>
      </c>
      <c r="E1165" s="58" t="s">
        <v>681</v>
      </c>
      <c r="F1165" s="58" t="s">
        <v>688</v>
      </c>
      <c r="G1165" s="58" t="s">
        <v>681</v>
      </c>
      <c r="H1165" s="58" t="s">
        <v>709</v>
      </c>
      <c r="I1165" s="58" t="s">
        <v>683</v>
      </c>
      <c r="J1165" s="58" t="s">
        <v>683</v>
      </c>
      <c r="K1165" s="58" t="s">
        <v>691</v>
      </c>
      <c r="L1165" s="58" t="s">
        <v>725</v>
      </c>
      <c r="M1165" s="58"/>
      <c r="N1165" s="58"/>
      <c r="O1165" s="58"/>
      <c r="P1165" s="58"/>
      <c r="Q1165" s="58"/>
      <c r="R1165" s="58" t="s">
        <v>698</v>
      </c>
      <c r="S1165" s="58" t="s">
        <v>5598</v>
      </c>
      <c r="T1165" s="58" t="s">
        <v>712</v>
      </c>
      <c r="U1165" s="58" t="s">
        <v>700</v>
      </c>
      <c r="V1165" s="58"/>
    </row>
    <row r="1166" spans="1:22" x14ac:dyDescent="0.25">
      <c r="A1166" s="43" t="s">
        <v>5621</v>
      </c>
      <c r="B1166" s="43" t="str">
        <f>LEFT(GAAP02F[[#This Row],[Fund]],4)</f>
        <v>3409</v>
      </c>
      <c r="C1166" s="58" t="s">
        <v>5622</v>
      </c>
      <c r="D1166" s="58" t="s">
        <v>113</v>
      </c>
      <c r="E1166" s="58" t="s">
        <v>681</v>
      </c>
      <c r="F1166" s="58" t="s">
        <v>688</v>
      </c>
      <c r="G1166" s="58" t="s">
        <v>689</v>
      </c>
      <c r="H1166" s="58" t="s">
        <v>690</v>
      </c>
      <c r="I1166" s="58" t="s">
        <v>683</v>
      </c>
      <c r="J1166" s="58" t="s">
        <v>683</v>
      </c>
      <c r="K1166" s="58" t="s">
        <v>691</v>
      </c>
      <c r="L1166" s="58" t="s">
        <v>743</v>
      </c>
      <c r="M1166" s="58"/>
      <c r="N1166" s="58"/>
      <c r="O1166" s="58"/>
      <c r="P1166" s="58"/>
      <c r="Q1166" s="58"/>
      <c r="R1166" s="58" t="s">
        <v>693</v>
      </c>
      <c r="S1166" s="58" t="s">
        <v>5598</v>
      </c>
      <c r="T1166" s="58" t="s">
        <v>766</v>
      </c>
      <c r="U1166" s="58" t="s">
        <v>679</v>
      </c>
      <c r="V1166" s="58"/>
    </row>
    <row r="1167" spans="1:22" x14ac:dyDescent="0.25">
      <c r="A1167" s="43" t="s">
        <v>5623</v>
      </c>
      <c r="B1167" s="43" t="str">
        <f>LEFT(GAAP02F[[#This Row],[Fund]],4)</f>
        <v>3410</v>
      </c>
      <c r="C1167" s="58" t="s">
        <v>5624</v>
      </c>
      <c r="D1167" s="58" t="s">
        <v>113</v>
      </c>
      <c r="E1167" s="58" t="s">
        <v>681</v>
      </c>
      <c r="F1167" s="58" t="s">
        <v>688</v>
      </c>
      <c r="G1167" s="58" t="s">
        <v>689</v>
      </c>
      <c r="H1167" s="58" t="s">
        <v>690</v>
      </c>
      <c r="I1167" s="58" t="s">
        <v>683</v>
      </c>
      <c r="J1167" s="58" t="s">
        <v>683</v>
      </c>
      <c r="K1167" s="58" t="s">
        <v>691</v>
      </c>
      <c r="L1167" s="58" t="s">
        <v>743</v>
      </c>
      <c r="M1167" s="58"/>
      <c r="N1167" s="58"/>
      <c r="O1167" s="58"/>
      <c r="P1167" s="58"/>
      <c r="Q1167" s="58"/>
      <c r="R1167" s="58" t="s">
        <v>698</v>
      </c>
      <c r="S1167" s="58" t="s">
        <v>5598</v>
      </c>
      <c r="T1167" s="58" t="s">
        <v>731</v>
      </c>
      <c r="U1167" s="58" t="s">
        <v>700</v>
      </c>
      <c r="V1167" s="58"/>
    </row>
    <row r="1168" spans="1:22" x14ac:dyDescent="0.25">
      <c r="A1168" s="43" t="s">
        <v>5625</v>
      </c>
      <c r="B1168" s="43" t="str">
        <f>LEFT(GAAP02F[[#This Row],[Fund]],4)</f>
        <v>3411</v>
      </c>
      <c r="C1168" s="58" t="s">
        <v>5626</v>
      </c>
      <c r="D1168" s="58" t="s">
        <v>113</v>
      </c>
      <c r="E1168" s="58" t="s">
        <v>681</v>
      </c>
      <c r="F1168" s="58" t="s">
        <v>682</v>
      </c>
      <c r="G1168" s="58" t="s">
        <v>681</v>
      </c>
      <c r="H1168" s="58" t="s">
        <v>682</v>
      </c>
      <c r="I1168" s="58" t="s">
        <v>683</v>
      </c>
      <c r="J1168" s="58" t="s">
        <v>683</v>
      </c>
      <c r="K1168" s="58" t="s">
        <v>15</v>
      </c>
      <c r="L1168" s="58" t="s">
        <v>15</v>
      </c>
      <c r="M1168" s="58"/>
      <c r="N1168" s="58"/>
      <c r="O1168" s="58"/>
      <c r="P1168" s="58"/>
      <c r="Q1168" s="58"/>
      <c r="R1168" s="58" t="s">
        <v>693</v>
      </c>
      <c r="S1168" s="58" t="s">
        <v>5598</v>
      </c>
      <c r="T1168" s="58" t="s">
        <v>766</v>
      </c>
      <c r="U1168" s="58" t="s">
        <v>679</v>
      </c>
      <c r="V1168" s="58"/>
    </row>
    <row r="1169" spans="1:22" x14ac:dyDescent="0.25">
      <c r="A1169" s="43" t="s">
        <v>5627</v>
      </c>
      <c r="B1169" s="43" t="str">
        <f>LEFT(GAAP02F[[#This Row],[Fund]],4)</f>
        <v>3412</v>
      </c>
      <c r="C1169" s="58" t="s">
        <v>5628</v>
      </c>
      <c r="D1169" s="58" t="s">
        <v>113</v>
      </c>
      <c r="E1169" s="58" t="s">
        <v>681</v>
      </c>
      <c r="F1169" s="58" t="s">
        <v>688</v>
      </c>
      <c r="G1169" s="58" t="s">
        <v>681</v>
      </c>
      <c r="H1169" s="58" t="s">
        <v>709</v>
      </c>
      <c r="I1169" s="58" t="s">
        <v>683</v>
      </c>
      <c r="J1169" s="58" t="s">
        <v>683</v>
      </c>
      <c r="K1169" s="58" t="s">
        <v>691</v>
      </c>
      <c r="L1169" s="58" t="s">
        <v>725</v>
      </c>
      <c r="M1169" s="58"/>
      <c r="N1169" s="58"/>
      <c r="O1169" s="58"/>
      <c r="P1169" s="58"/>
      <c r="Q1169" s="58"/>
      <c r="R1169" s="58" t="s">
        <v>698</v>
      </c>
      <c r="S1169" s="58" t="s">
        <v>5598</v>
      </c>
      <c r="T1169" s="58" t="s">
        <v>712</v>
      </c>
      <c r="U1169" s="58" t="s">
        <v>700</v>
      </c>
      <c r="V1169" s="58"/>
    </row>
    <row r="1170" spans="1:22" x14ac:dyDescent="0.25">
      <c r="A1170" s="43" t="s">
        <v>5629</v>
      </c>
      <c r="B1170" s="43" t="str">
        <f>LEFT(GAAP02F[[#This Row],[Fund]],4)</f>
        <v>3413</v>
      </c>
      <c r="C1170" s="58" t="s">
        <v>5630</v>
      </c>
      <c r="D1170" s="58" t="s">
        <v>113</v>
      </c>
      <c r="E1170" s="58" t="s">
        <v>681</v>
      </c>
      <c r="F1170" s="58" t="s">
        <v>682</v>
      </c>
      <c r="G1170" s="58" t="s">
        <v>681</v>
      </c>
      <c r="H1170" s="58" t="s">
        <v>682</v>
      </c>
      <c r="I1170" s="58" t="s">
        <v>683</v>
      </c>
      <c r="J1170" s="58" t="s">
        <v>683</v>
      </c>
      <c r="K1170" s="58" t="s">
        <v>15</v>
      </c>
      <c r="L1170" s="58" t="s">
        <v>15</v>
      </c>
      <c r="M1170" s="58"/>
      <c r="N1170" s="58"/>
      <c r="O1170" s="58"/>
      <c r="P1170" s="58"/>
      <c r="Q1170" s="58"/>
      <c r="R1170" s="58" t="s">
        <v>693</v>
      </c>
      <c r="S1170" s="58" t="s">
        <v>5631</v>
      </c>
      <c r="T1170" s="58" t="s">
        <v>739</v>
      </c>
      <c r="U1170" s="58" t="s">
        <v>679</v>
      </c>
      <c r="V1170" s="58"/>
    </row>
    <row r="1171" spans="1:22" x14ac:dyDescent="0.25">
      <c r="A1171" s="43" t="s">
        <v>5632</v>
      </c>
      <c r="B1171" s="43" t="str">
        <f>LEFT(GAAP02F[[#This Row],[Fund]],4)</f>
        <v>3414</v>
      </c>
      <c r="C1171" s="58" t="s">
        <v>5633</v>
      </c>
      <c r="D1171" s="58" t="s">
        <v>113</v>
      </c>
      <c r="E1171" s="58" t="s">
        <v>681</v>
      </c>
      <c r="F1171" s="58" t="s">
        <v>688</v>
      </c>
      <c r="G1171" s="58" t="s">
        <v>681</v>
      </c>
      <c r="H1171" s="58" t="s">
        <v>797</v>
      </c>
      <c r="I1171" s="58" t="s">
        <v>683</v>
      </c>
      <c r="J1171" s="58" t="s">
        <v>683</v>
      </c>
      <c r="K1171" s="58" t="s">
        <v>691</v>
      </c>
      <c r="L1171" s="58" t="s">
        <v>1113</v>
      </c>
      <c r="M1171" s="58"/>
      <c r="N1171" s="58"/>
      <c r="O1171" s="58"/>
      <c r="P1171" s="58"/>
      <c r="Q1171" s="58"/>
      <c r="R1171" s="58" t="s">
        <v>698</v>
      </c>
      <c r="S1171" s="58" t="s">
        <v>6239</v>
      </c>
      <c r="T1171" s="58" t="s">
        <v>731</v>
      </c>
      <c r="U1171" s="58" t="s">
        <v>700</v>
      </c>
      <c r="V1171" s="58"/>
    </row>
    <row r="1172" spans="1:22" x14ac:dyDescent="0.25">
      <c r="A1172" s="43" t="s">
        <v>5634</v>
      </c>
      <c r="B1172" s="43" t="str">
        <f>LEFT(GAAP02F[[#This Row],[Fund]],4)</f>
        <v>3415</v>
      </c>
      <c r="C1172" s="58" t="s">
        <v>5635</v>
      </c>
      <c r="D1172" s="58" t="s">
        <v>113</v>
      </c>
      <c r="E1172" s="58" t="s">
        <v>681</v>
      </c>
      <c r="F1172" s="58" t="s">
        <v>688</v>
      </c>
      <c r="G1172" s="58" t="s">
        <v>681</v>
      </c>
      <c r="H1172" s="58" t="s">
        <v>709</v>
      </c>
      <c r="I1172" s="58" t="s">
        <v>683</v>
      </c>
      <c r="J1172" s="58" t="s">
        <v>683</v>
      </c>
      <c r="K1172" s="58" t="s">
        <v>691</v>
      </c>
      <c r="L1172" s="58" t="s">
        <v>725</v>
      </c>
      <c r="M1172" s="58"/>
      <c r="N1172" s="58"/>
      <c r="O1172" s="58"/>
      <c r="P1172" s="58"/>
      <c r="Q1172" s="58"/>
      <c r="R1172" s="58" t="s">
        <v>698</v>
      </c>
      <c r="S1172" s="58" t="s">
        <v>6240</v>
      </c>
      <c r="T1172" s="58" t="s">
        <v>712</v>
      </c>
      <c r="U1172" s="58" t="s">
        <v>700</v>
      </c>
      <c r="V1172" s="58"/>
    </row>
    <row r="1173" spans="1:22" x14ac:dyDescent="0.25">
      <c r="A1173" s="43" t="s">
        <v>5636</v>
      </c>
      <c r="B1173" s="43" t="str">
        <f>LEFT(GAAP02F[[#This Row],[Fund]],4)</f>
        <v>3416</v>
      </c>
      <c r="C1173" s="58" t="s">
        <v>5637</v>
      </c>
      <c r="D1173" s="58" t="s">
        <v>113</v>
      </c>
      <c r="E1173" s="58" t="s">
        <v>681</v>
      </c>
      <c r="F1173" s="58" t="s">
        <v>688</v>
      </c>
      <c r="G1173" s="58" t="s">
        <v>681</v>
      </c>
      <c r="H1173" s="58" t="s">
        <v>709</v>
      </c>
      <c r="I1173" s="58" t="s">
        <v>683</v>
      </c>
      <c r="J1173" s="58" t="s">
        <v>683</v>
      </c>
      <c r="K1173" s="58" t="s">
        <v>691</v>
      </c>
      <c r="L1173" s="58" t="s">
        <v>725</v>
      </c>
      <c r="M1173" s="58"/>
      <c r="N1173" s="58"/>
      <c r="O1173" s="58"/>
      <c r="P1173" s="58"/>
      <c r="Q1173" s="58"/>
      <c r="R1173" s="58" t="s">
        <v>698</v>
      </c>
      <c r="S1173" s="58" t="s">
        <v>5638</v>
      </c>
      <c r="T1173" s="58" t="s">
        <v>712</v>
      </c>
      <c r="U1173" s="58" t="s">
        <v>700</v>
      </c>
      <c r="V1173" s="58"/>
    </row>
    <row r="1174" spans="1:22" x14ac:dyDescent="0.25">
      <c r="A1174" s="43" t="s">
        <v>5639</v>
      </c>
      <c r="B1174" s="43" t="str">
        <f>LEFT(GAAP02F[[#This Row],[Fund]],4)</f>
        <v>3417</v>
      </c>
      <c r="C1174" s="58" t="s">
        <v>5640</v>
      </c>
      <c r="D1174" s="58" t="s">
        <v>113</v>
      </c>
      <c r="E1174" s="58" t="s">
        <v>681</v>
      </c>
      <c r="F1174" s="58" t="s">
        <v>688</v>
      </c>
      <c r="G1174" s="58" t="s">
        <v>681</v>
      </c>
      <c r="H1174" s="58" t="s">
        <v>709</v>
      </c>
      <c r="I1174" s="58" t="s">
        <v>683</v>
      </c>
      <c r="J1174" s="58" t="s">
        <v>683</v>
      </c>
      <c r="K1174" s="58" t="s">
        <v>691</v>
      </c>
      <c r="L1174" s="58" t="s">
        <v>725</v>
      </c>
      <c r="M1174" s="58"/>
      <c r="N1174" s="58"/>
      <c r="O1174" s="58"/>
      <c r="P1174" s="58"/>
      <c r="Q1174" s="58"/>
      <c r="R1174" s="58" t="s">
        <v>698</v>
      </c>
      <c r="S1174" s="58" t="s">
        <v>5598</v>
      </c>
      <c r="T1174" s="58" t="s">
        <v>712</v>
      </c>
      <c r="U1174" s="58" t="s">
        <v>700</v>
      </c>
      <c r="V1174" s="58"/>
    </row>
    <row r="1175" spans="1:22" x14ac:dyDescent="0.25">
      <c r="A1175" s="43" t="s">
        <v>5641</v>
      </c>
      <c r="B1175" s="43" t="str">
        <f>LEFT(GAAP02F[[#This Row],[Fund]],4)</f>
        <v>3418</v>
      </c>
      <c r="C1175" s="58" t="s">
        <v>5642</v>
      </c>
      <c r="D1175" s="58" t="s">
        <v>113</v>
      </c>
      <c r="E1175" s="58" t="s">
        <v>681</v>
      </c>
      <c r="F1175" s="58" t="s">
        <v>688</v>
      </c>
      <c r="G1175" s="58" t="s">
        <v>681</v>
      </c>
      <c r="H1175" s="58" t="s">
        <v>709</v>
      </c>
      <c r="I1175" s="58" t="s">
        <v>683</v>
      </c>
      <c r="J1175" s="58" t="s">
        <v>683</v>
      </c>
      <c r="K1175" s="58" t="s">
        <v>691</v>
      </c>
      <c r="L1175" s="58" t="s">
        <v>725</v>
      </c>
      <c r="M1175" s="58"/>
      <c r="N1175" s="58"/>
      <c r="O1175" s="58"/>
      <c r="P1175" s="58"/>
      <c r="Q1175" s="58"/>
      <c r="R1175" s="58" t="s">
        <v>698</v>
      </c>
      <c r="S1175" s="58" t="s">
        <v>5598</v>
      </c>
      <c r="T1175" s="58" t="s">
        <v>712</v>
      </c>
      <c r="U1175" s="58" t="s">
        <v>700</v>
      </c>
      <c r="V1175" s="58"/>
    </row>
    <row r="1176" spans="1:22" x14ac:dyDescent="0.25">
      <c r="A1176" s="43" t="s">
        <v>5643</v>
      </c>
      <c r="B1176" s="43" t="str">
        <f>LEFT(GAAP02F[[#This Row],[Fund]],4)</f>
        <v>3419</v>
      </c>
      <c r="C1176" s="58" t="s">
        <v>5644</v>
      </c>
      <c r="D1176" s="58" t="s">
        <v>113</v>
      </c>
      <c r="E1176" s="58" t="s">
        <v>681</v>
      </c>
      <c r="F1176" s="58" t="s">
        <v>688</v>
      </c>
      <c r="G1176" s="58" t="s">
        <v>689</v>
      </c>
      <c r="H1176" s="58" t="s">
        <v>776</v>
      </c>
      <c r="I1176" s="58" t="s">
        <v>683</v>
      </c>
      <c r="J1176" s="58" t="s">
        <v>683</v>
      </c>
      <c r="K1176" s="58" t="s">
        <v>691</v>
      </c>
      <c r="L1176" s="58" t="s">
        <v>777</v>
      </c>
      <c r="M1176" s="58"/>
      <c r="N1176" s="58"/>
      <c r="O1176" s="58"/>
      <c r="P1176" s="58"/>
      <c r="Q1176" s="58"/>
      <c r="R1176" s="58" t="s">
        <v>698</v>
      </c>
      <c r="S1176" s="58" t="s">
        <v>6241</v>
      </c>
      <c r="T1176" s="58" t="s">
        <v>699</v>
      </c>
      <c r="U1176" s="58" t="s">
        <v>700</v>
      </c>
      <c r="V1176" s="58"/>
    </row>
    <row r="1177" spans="1:22" x14ac:dyDescent="0.25">
      <c r="A1177" s="43" t="s">
        <v>5645</v>
      </c>
      <c r="B1177" s="43" t="str">
        <f>LEFT(GAAP02F[[#This Row],[Fund]],4)</f>
        <v>3421</v>
      </c>
      <c r="C1177" s="58" t="s">
        <v>6242</v>
      </c>
      <c r="D1177" s="58" t="s">
        <v>113</v>
      </c>
      <c r="E1177" s="58" t="s">
        <v>681</v>
      </c>
      <c r="F1177" s="58" t="s">
        <v>688</v>
      </c>
      <c r="G1177" s="58" t="s">
        <v>689</v>
      </c>
      <c r="H1177" s="58" t="s">
        <v>703</v>
      </c>
      <c r="I1177" s="58" t="s">
        <v>683</v>
      </c>
      <c r="J1177" s="58" t="s">
        <v>683</v>
      </c>
      <c r="K1177" s="58" t="s">
        <v>691</v>
      </c>
      <c r="L1177" s="58" t="s">
        <v>704</v>
      </c>
      <c r="M1177" s="58"/>
      <c r="N1177" s="58"/>
      <c r="O1177" s="58"/>
      <c r="P1177" s="58"/>
      <c r="Q1177" s="58"/>
      <c r="R1177" s="58" t="s">
        <v>698</v>
      </c>
      <c r="S1177" s="58" t="s">
        <v>6243</v>
      </c>
      <c r="T1177" s="58" t="s">
        <v>731</v>
      </c>
      <c r="U1177" s="58" t="s">
        <v>700</v>
      </c>
      <c r="V1177" s="58"/>
    </row>
    <row r="1178" spans="1:22" x14ac:dyDescent="0.25">
      <c r="A1178" s="43" t="s">
        <v>5646</v>
      </c>
      <c r="B1178" s="43" t="str">
        <f>LEFT(GAAP02F[[#This Row],[Fund]],4)</f>
        <v>3423</v>
      </c>
      <c r="C1178" s="58" t="s">
        <v>5647</v>
      </c>
      <c r="D1178" s="58" t="s">
        <v>113</v>
      </c>
      <c r="E1178" s="58" t="s">
        <v>681</v>
      </c>
      <c r="F1178" s="58" t="s">
        <v>688</v>
      </c>
      <c r="G1178" s="58" t="s">
        <v>681</v>
      </c>
      <c r="H1178" s="58" t="s">
        <v>709</v>
      </c>
      <c r="I1178" s="58" t="s">
        <v>683</v>
      </c>
      <c r="J1178" s="58" t="s">
        <v>683</v>
      </c>
      <c r="K1178" s="58" t="s">
        <v>691</v>
      </c>
      <c r="L1178" s="58" t="s">
        <v>725</v>
      </c>
      <c r="M1178" s="58"/>
      <c r="N1178" s="58"/>
      <c r="O1178" s="58"/>
      <c r="P1178" s="58"/>
      <c r="Q1178" s="58"/>
      <c r="R1178" s="58" t="s">
        <v>698</v>
      </c>
      <c r="S1178" s="58" t="s">
        <v>5648</v>
      </c>
      <c r="T1178" s="58" t="s">
        <v>712</v>
      </c>
      <c r="U1178" s="58" t="s">
        <v>700</v>
      </c>
      <c r="V1178" s="58"/>
    </row>
    <row r="1179" spans="1:22" x14ac:dyDescent="0.25">
      <c r="A1179" s="43" t="s">
        <v>5649</v>
      </c>
      <c r="B1179" s="43" t="str">
        <f>LEFT(GAAP02F[[#This Row],[Fund]],4)</f>
        <v>3424</v>
      </c>
      <c r="C1179" s="58" t="s">
        <v>5650</v>
      </c>
      <c r="D1179" s="58" t="s">
        <v>113</v>
      </c>
      <c r="E1179" s="58" t="s">
        <v>681</v>
      </c>
      <c r="F1179" s="58" t="s">
        <v>688</v>
      </c>
      <c r="G1179" s="58" t="s">
        <v>681</v>
      </c>
      <c r="H1179" s="58" t="s">
        <v>797</v>
      </c>
      <c r="I1179" s="58" t="s">
        <v>683</v>
      </c>
      <c r="J1179" s="58" t="s">
        <v>683</v>
      </c>
      <c r="K1179" s="58" t="s">
        <v>691</v>
      </c>
      <c r="L1179" s="58" t="s">
        <v>1113</v>
      </c>
      <c r="M1179" s="58"/>
      <c r="N1179" s="58"/>
      <c r="O1179" s="58"/>
      <c r="P1179" s="58"/>
      <c r="Q1179" s="58"/>
      <c r="R1179" s="58" t="s">
        <v>698</v>
      </c>
      <c r="S1179" s="58" t="s">
        <v>5598</v>
      </c>
      <c r="T1179" s="58" t="s">
        <v>706</v>
      </c>
      <c r="U1179" s="58" t="s">
        <v>700</v>
      </c>
      <c r="V1179" s="58"/>
    </row>
    <row r="1180" spans="1:22" x14ac:dyDescent="0.25">
      <c r="A1180" s="43" t="s">
        <v>6244</v>
      </c>
      <c r="B1180" s="43" t="str">
        <f>LEFT(GAAP02F[[#This Row],[Fund]],4)</f>
        <v>3428</v>
      </c>
      <c r="C1180" s="58" t="s">
        <v>6245</v>
      </c>
      <c r="D1180" s="58" t="s">
        <v>113</v>
      </c>
      <c r="E1180" s="58" t="s">
        <v>681</v>
      </c>
      <c r="F1180" s="58" t="s">
        <v>688</v>
      </c>
      <c r="G1180" s="58" t="s">
        <v>681</v>
      </c>
      <c r="H1180" s="58" t="s">
        <v>797</v>
      </c>
      <c r="I1180" s="58" t="s">
        <v>683</v>
      </c>
      <c r="J1180" s="58" t="s">
        <v>683</v>
      </c>
      <c r="K1180" s="58" t="s">
        <v>691</v>
      </c>
      <c r="L1180" s="58" t="s">
        <v>1113</v>
      </c>
      <c r="M1180" s="58"/>
      <c r="N1180" s="58"/>
      <c r="O1180" s="58"/>
      <c r="P1180" s="58"/>
      <c r="Q1180" s="58"/>
      <c r="R1180" s="58" t="s">
        <v>698</v>
      </c>
      <c r="S1180" s="58" t="s">
        <v>6246</v>
      </c>
      <c r="T1180" s="58" t="s">
        <v>706</v>
      </c>
      <c r="U1180" s="58" t="s">
        <v>700</v>
      </c>
      <c r="V1180" s="58"/>
    </row>
    <row r="1181" spans="1:22" x14ac:dyDescent="0.25">
      <c r="A1181" s="43" t="s">
        <v>5651</v>
      </c>
      <c r="B1181" s="43" t="str">
        <f>LEFT(GAAP02F[[#This Row],[Fund]],4)</f>
        <v>3429</v>
      </c>
      <c r="C1181" s="58" t="s">
        <v>5652</v>
      </c>
      <c r="D1181" s="58" t="s">
        <v>113</v>
      </c>
      <c r="E1181" s="58" t="s">
        <v>681</v>
      </c>
      <c r="F1181" s="58" t="s">
        <v>682</v>
      </c>
      <c r="G1181" s="58" t="s">
        <v>681</v>
      </c>
      <c r="H1181" s="58" t="s">
        <v>682</v>
      </c>
      <c r="I1181" s="58" t="s">
        <v>683</v>
      </c>
      <c r="J1181" s="58" t="s">
        <v>683</v>
      </c>
      <c r="K1181" s="58" t="s">
        <v>15</v>
      </c>
      <c r="L1181" s="58" t="s">
        <v>15</v>
      </c>
      <c r="M1181" s="58"/>
      <c r="N1181" s="58"/>
      <c r="O1181" s="58"/>
      <c r="P1181" s="58"/>
      <c r="Q1181" s="58"/>
      <c r="R1181" s="58" t="s">
        <v>693</v>
      </c>
      <c r="S1181" s="58" t="s">
        <v>6240</v>
      </c>
      <c r="T1181" s="58" t="s">
        <v>739</v>
      </c>
      <c r="U1181" s="58" t="s">
        <v>679</v>
      </c>
      <c r="V1181" s="58"/>
    </row>
    <row r="1182" spans="1:22" x14ac:dyDescent="0.25">
      <c r="A1182" s="43" t="s">
        <v>6247</v>
      </c>
      <c r="B1182" s="43" t="str">
        <f>LEFT(GAAP02F[[#This Row],[Fund]],4)</f>
        <v>3431</v>
      </c>
      <c r="C1182" s="58" t="s">
        <v>6248</v>
      </c>
      <c r="D1182" s="58" t="s">
        <v>113</v>
      </c>
      <c r="E1182" s="58" t="s">
        <v>681</v>
      </c>
      <c r="F1182" s="58" t="s">
        <v>688</v>
      </c>
      <c r="G1182" s="58" t="s">
        <v>681</v>
      </c>
      <c r="H1182" s="58" t="s">
        <v>797</v>
      </c>
      <c r="I1182" s="58" t="s">
        <v>683</v>
      </c>
      <c r="J1182" s="58" t="s">
        <v>683</v>
      </c>
      <c r="K1182" s="58" t="s">
        <v>691</v>
      </c>
      <c r="L1182" s="58" t="s">
        <v>1113</v>
      </c>
      <c r="M1182" s="58"/>
      <c r="N1182" s="58"/>
      <c r="O1182" s="58"/>
      <c r="P1182" s="58"/>
      <c r="Q1182" s="58"/>
      <c r="R1182" s="58" t="s">
        <v>693</v>
      </c>
      <c r="S1182" s="58" t="s">
        <v>6246</v>
      </c>
      <c r="T1182" s="58" t="s">
        <v>773</v>
      </c>
      <c r="U1182" s="58" t="s">
        <v>679</v>
      </c>
      <c r="V1182" s="58"/>
    </row>
    <row r="1183" spans="1:22" x14ac:dyDescent="0.25">
      <c r="A1183" s="43" t="s">
        <v>5653</v>
      </c>
      <c r="B1183" s="43" t="str">
        <f>LEFT(GAAP02F[[#This Row],[Fund]],4)</f>
        <v>3432</v>
      </c>
      <c r="C1183" s="58" t="s">
        <v>5654</v>
      </c>
      <c r="D1183" s="58" t="s">
        <v>113</v>
      </c>
      <c r="E1183" s="58" t="s">
        <v>681</v>
      </c>
      <c r="F1183" s="58" t="s">
        <v>682</v>
      </c>
      <c r="G1183" s="58" t="s">
        <v>681</v>
      </c>
      <c r="H1183" s="58" t="s">
        <v>682</v>
      </c>
      <c r="I1183" s="58" t="s">
        <v>683</v>
      </c>
      <c r="J1183" s="58" t="s">
        <v>683</v>
      </c>
      <c r="K1183" s="58" t="s">
        <v>15</v>
      </c>
      <c r="L1183" s="58" t="s">
        <v>15</v>
      </c>
      <c r="M1183" s="58"/>
      <c r="N1183" s="58"/>
      <c r="O1183" s="58"/>
      <c r="P1183" s="58"/>
      <c r="Q1183" s="58"/>
      <c r="R1183" s="58" t="s">
        <v>693</v>
      </c>
      <c r="S1183" s="58" t="s">
        <v>5598</v>
      </c>
      <c r="T1183" s="58" t="s">
        <v>773</v>
      </c>
      <c r="U1183" s="58" t="s">
        <v>679</v>
      </c>
      <c r="V1183" s="58"/>
    </row>
    <row r="1184" spans="1:22" x14ac:dyDescent="0.25">
      <c r="A1184" s="43" t="s">
        <v>3612</v>
      </c>
      <c r="B1184" s="43" t="str">
        <f>LEFT(GAAP02F[[#This Row],[Fund]],4)</f>
        <v>6000</v>
      </c>
      <c r="C1184" s="58" t="s">
        <v>3613</v>
      </c>
      <c r="D1184" s="58" t="s">
        <v>708</v>
      </c>
      <c r="E1184" s="58" t="s">
        <v>681</v>
      </c>
      <c r="F1184" s="58" t="s">
        <v>709</v>
      </c>
      <c r="G1184" s="58" t="s">
        <v>689</v>
      </c>
      <c r="H1184" s="58" t="s">
        <v>965</v>
      </c>
      <c r="I1184" s="58" t="s">
        <v>683</v>
      </c>
      <c r="J1184" s="58" t="s">
        <v>683</v>
      </c>
      <c r="K1184" s="58" t="s">
        <v>826</v>
      </c>
      <c r="L1184" s="58" t="s">
        <v>1051</v>
      </c>
      <c r="M1184" s="58" t="s">
        <v>1131</v>
      </c>
      <c r="N1184" s="58" t="s">
        <v>1479</v>
      </c>
      <c r="O1184" s="58" t="s">
        <v>814</v>
      </c>
      <c r="P1184" s="58"/>
      <c r="Q1184" s="58"/>
      <c r="R1184" s="58" t="s">
        <v>698</v>
      </c>
      <c r="S1184" s="58" t="s">
        <v>711</v>
      </c>
      <c r="T1184" s="58" t="s">
        <v>1052</v>
      </c>
      <c r="U1184" s="58" t="s">
        <v>679</v>
      </c>
      <c r="V1184" s="58"/>
    </row>
    <row r="1185" spans="1:22" x14ac:dyDescent="0.25">
      <c r="A1185" s="43" t="s">
        <v>3614</v>
      </c>
      <c r="B1185" s="43" t="str">
        <f>LEFT(GAAP02F[[#This Row],[Fund]],4)</f>
        <v>6001</v>
      </c>
      <c r="C1185" s="58" t="s">
        <v>3615</v>
      </c>
      <c r="D1185" s="58" t="s">
        <v>708</v>
      </c>
      <c r="E1185" s="58" t="s">
        <v>681</v>
      </c>
      <c r="F1185" s="58" t="s">
        <v>688</v>
      </c>
      <c r="G1185" s="58" t="s">
        <v>681</v>
      </c>
      <c r="H1185" s="58" t="s">
        <v>709</v>
      </c>
      <c r="I1185" s="58" t="s">
        <v>683</v>
      </c>
      <c r="J1185" s="58" t="s">
        <v>683</v>
      </c>
      <c r="K1185" s="58" t="s">
        <v>691</v>
      </c>
      <c r="L1185" s="58" t="s">
        <v>725</v>
      </c>
      <c r="M1185" s="58" t="s">
        <v>683</v>
      </c>
      <c r="N1185" s="58" t="s">
        <v>683</v>
      </c>
      <c r="O1185" s="58" t="s">
        <v>678</v>
      </c>
      <c r="P1185" s="58"/>
      <c r="Q1185" s="58"/>
      <c r="R1185" s="58" t="s">
        <v>698</v>
      </c>
      <c r="S1185" s="58" t="s">
        <v>711</v>
      </c>
      <c r="T1185" s="58" t="s">
        <v>712</v>
      </c>
      <c r="U1185" s="58" t="s">
        <v>679</v>
      </c>
      <c r="V1185" s="58"/>
    </row>
    <row r="1186" spans="1:22" x14ac:dyDescent="0.25">
      <c r="A1186" s="43" t="s">
        <v>3616</v>
      </c>
      <c r="B1186" s="43" t="str">
        <f>LEFT(GAAP02F[[#This Row],[Fund]],4)</f>
        <v>6002</v>
      </c>
      <c r="C1186" s="58" t="s">
        <v>3617</v>
      </c>
      <c r="D1186" s="58" t="s">
        <v>708</v>
      </c>
      <c r="E1186" s="58" t="s">
        <v>681</v>
      </c>
      <c r="F1186" s="58" t="s">
        <v>797</v>
      </c>
      <c r="G1186" s="58" t="s">
        <v>681</v>
      </c>
      <c r="H1186" s="58" t="s">
        <v>683</v>
      </c>
      <c r="I1186" s="58" t="s">
        <v>688</v>
      </c>
      <c r="J1186" s="58" t="s">
        <v>709</v>
      </c>
      <c r="K1186" s="58" t="s">
        <v>798</v>
      </c>
      <c r="L1186" s="58" t="s">
        <v>1221</v>
      </c>
      <c r="M1186" s="58" t="s">
        <v>683</v>
      </c>
      <c r="N1186" s="58" t="s">
        <v>683</v>
      </c>
      <c r="O1186" s="58" t="s">
        <v>799</v>
      </c>
      <c r="P1186" s="58"/>
      <c r="Q1186" s="58"/>
      <c r="R1186" s="58" t="s">
        <v>698</v>
      </c>
      <c r="S1186" s="58" t="s">
        <v>1222</v>
      </c>
      <c r="T1186" s="58" t="s">
        <v>712</v>
      </c>
      <c r="U1186" s="58" t="s">
        <v>679</v>
      </c>
      <c r="V1186" s="58"/>
    </row>
    <row r="1187" spans="1:22" x14ac:dyDescent="0.25">
      <c r="A1187" s="43" t="s">
        <v>3618</v>
      </c>
      <c r="B1187" s="43" t="str">
        <f>LEFT(GAAP02F[[#This Row],[Fund]],4)</f>
        <v>6003</v>
      </c>
      <c r="C1187" s="58" t="s">
        <v>3619</v>
      </c>
      <c r="D1187" s="58" t="s">
        <v>708</v>
      </c>
      <c r="E1187" s="58" t="s">
        <v>681</v>
      </c>
      <c r="F1187" s="58" t="s">
        <v>688</v>
      </c>
      <c r="G1187" s="58" t="s">
        <v>681</v>
      </c>
      <c r="H1187" s="58" t="s">
        <v>709</v>
      </c>
      <c r="I1187" s="58" t="s">
        <v>683</v>
      </c>
      <c r="J1187" s="58" t="s">
        <v>683</v>
      </c>
      <c r="K1187" s="58" t="s">
        <v>691</v>
      </c>
      <c r="L1187" s="58" t="s">
        <v>725</v>
      </c>
      <c r="M1187" s="58" t="s">
        <v>1131</v>
      </c>
      <c r="N1187" s="58" t="s">
        <v>1722</v>
      </c>
      <c r="O1187" s="58" t="s">
        <v>814</v>
      </c>
      <c r="P1187" s="58"/>
      <c r="Q1187" s="58"/>
      <c r="R1187" s="58" t="s">
        <v>698</v>
      </c>
      <c r="S1187" s="58" t="s">
        <v>726</v>
      </c>
      <c r="T1187" s="58" t="s">
        <v>712</v>
      </c>
      <c r="U1187" s="58" t="s">
        <v>679</v>
      </c>
      <c r="V1187" s="58"/>
    </row>
    <row r="1188" spans="1:22" x14ac:dyDescent="0.25">
      <c r="A1188" s="43" t="s">
        <v>3620</v>
      </c>
      <c r="B1188" s="43" t="str">
        <f>LEFT(GAAP02F[[#This Row],[Fund]],4)</f>
        <v>6004</v>
      </c>
      <c r="C1188" s="58" t="s">
        <v>3621</v>
      </c>
      <c r="D1188" s="58" t="s">
        <v>708</v>
      </c>
      <c r="E1188" s="58" t="s">
        <v>681</v>
      </c>
      <c r="F1188" s="58" t="s">
        <v>688</v>
      </c>
      <c r="G1188" s="58" t="s">
        <v>681</v>
      </c>
      <c r="H1188" s="58" t="s">
        <v>709</v>
      </c>
      <c r="I1188" s="58" t="s">
        <v>683</v>
      </c>
      <c r="J1188" s="58" t="s">
        <v>683</v>
      </c>
      <c r="K1188" s="58" t="s">
        <v>691</v>
      </c>
      <c r="L1188" s="58" t="s">
        <v>725</v>
      </c>
      <c r="M1188" s="58" t="s">
        <v>1131</v>
      </c>
      <c r="N1188" s="58" t="s">
        <v>1722</v>
      </c>
      <c r="O1188" s="58" t="s">
        <v>814</v>
      </c>
      <c r="P1188" s="58"/>
      <c r="Q1188" s="58"/>
      <c r="R1188" s="58" t="s">
        <v>698</v>
      </c>
      <c r="S1188" s="58" t="s">
        <v>726</v>
      </c>
      <c r="T1188" s="58" t="s">
        <v>712</v>
      </c>
      <c r="U1188" s="58" t="s">
        <v>679</v>
      </c>
      <c r="V1188" s="58"/>
    </row>
    <row r="1189" spans="1:22" x14ac:dyDescent="0.25">
      <c r="A1189" s="43" t="s">
        <v>3622</v>
      </c>
      <c r="B1189" s="43" t="str">
        <f>LEFT(GAAP02F[[#This Row],[Fund]],4)</f>
        <v>6005</v>
      </c>
      <c r="C1189" s="58" t="s">
        <v>3623</v>
      </c>
      <c r="D1189" s="58" t="s">
        <v>708</v>
      </c>
      <c r="E1189" s="58" t="s">
        <v>681</v>
      </c>
      <c r="F1189" s="58" t="s">
        <v>688</v>
      </c>
      <c r="G1189" s="58" t="s">
        <v>681</v>
      </c>
      <c r="H1189" s="58" t="s">
        <v>709</v>
      </c>
      <c r="I1189" s="58" t="s">
        <v>683</v>
      </c>
      <c r="J1189" s="58" t="s">
        <v>683</v>
      </c>
      <c r="K1189" s="58" t="s">
        <v>691</v>
      </c>
      <c r="L1189" s="58" t="s">
        <v>725</v>
      </c>
      <c r="M1189" s="58" t="s">
        <v>1131</v>
      </c>
      <c r="N1189" s="58" t="s">
        <v>1722</v>
      </c>
      <c r="O1189" s="58" t="s">
        <v>814</v>
      </c>
      <c r="P1189" s="58"/>
      <c r="Q1189" s="58"/>
      <c r="R1189" s="58" t="s">
        <v>698</v>
      </c>
      <c r="S1189" s="58" t="s">
        <v>726</v>
      </c>
      <c r="T1189" s="58" t="s">
        <v>712</v>
      </c>
      <c r="U1189" s="58" t="s">
        <v>679</v>
      </c>
      <c r="V1189" s="58"/>
    </row>
    <row r="1190" spans="1:22" x14ac:dyDescent="0.25">
      <c r="A1190" s="43" t="s">
        <v>3624</v>
      </c>
      <c r="B1190" s="43" t="str">
        <f>LEFT(GAAP02F[[#This Row],[Fund]],4)</f>
        <v>6006</v>
      </c>
      <c r="C1190" s="58" t="s">
        <v>3625</v>
      </c>
      <c r="D1190" s="58" t="s">
        <v>708</v>
      </c>
      <c r="E1190" s="58" t="s">
        <v>681</v>
      </c>
      <c r="F1190" s="58" t="s">
        <v>688</v>
      </c>
      <c r="G1190" s="58" t="s">
        <v>681</v>
      </c>
      <c r="H1190" s="58" t="s">
        <v>709</v>
      </c>
      <c r="I1190" s="58" t="s">
        <v>683</v>
      </c>
      <c r="J1190" s="58" t="s">
        <v>683</v>
      </c>
      <c r="K1190" s="58" t="s">
        <v>691</v>
      </c>
      <c r="L1190" s="58" t="s">
        <v>725</v>
      </c>
      <c r="M1190" s="58" t="s">
        <v>1131</v>
      </c>
      <c r="N1190" s="58" t="s">
        <v>1722</v>
      </c>
      <c r="O1190" s="58" t="s">
        <v>814</v>
      </c>
      <c r="P1190" s="58"/>
      <c r="Q1190" s="58"/>
      <c r="R1190" s="58" t="s">
        <v>698</v>
      </c>
      <c r="S1190" s="58" t="s">
        <v>726</v>
      </c>
      <c r="T1190" s="58" t="s">
        <v>712</v>
      </c>
      <c r="U1190" s="58" t="s">
        <v>679</v>
      </c>
      <c r="V1190" s="58"/>
    </row>
    <row r="1191" spans="1:22" x14ac:dyDescent="0.25">
      <c r="A1191" s="43" t="s">
        <v>3626</v>
      </c>
      <c r="B1191" s="43" t="str">
        <f>LEFT(GAAP02F[[#This Row],[Fund]],4)</f>
        <v>6007</v>
      </c>
      <c r="C1191" s="58" t="s">
        <v>3627</v>
      </c>
      <c r="D1191" s="58" t="s">
        <v>708</v>
      </c>
      <c r="E1191" s="58" t="s">
        <v>681</v>
      </c>
      <c r="F1191" s="58" t="s">
        <v>688</v>
      </c>
      <c r="G1191" s="58" t="s">
        <v>681</v>
      </c>
      <c r="H1191" s="58" t="s">
        <v>709</v>
      </c>
      <c r="I1191" s="58" t="s">
        <v>683</v>
      </c>
      <c r="J1191" s="58" t="s">
        <v>683</v>
      </c>
      <c r="K1191" s="58" t="s">
        <v>691</v>
      </c>
      <c r="L1191" s="58" t="s">
        <v>725</v>
      </c>
      <c r="M1191" s="58" t="s">
        <v>1131</v>
      </c>
      <c r="N1191" s="58" t="s">
        <v>1722</v>
      </c>
      <c r="O1191" s="58" t="s">
        <v>814</v>
      </c>
      <c r="P1191" s="58"/>
      <c r="Q1191" s="58"/>
      <c r="R1191" s="58" t="s">
        <v>698</v>
      </c>
      <c r="S1191" s="58" t="s">
        <v>726</v>
      </c>
      <c r="T1191" s="58" t="s">
        <v>712</v>
      </c>
      <c r="U1191" s="58" t="s">
        <v>679</v>
      </c>
      <c r="V1191" s="58"/>
    </row>
    <row r="1192" spans="1:22" x14ac:dyDescent="0.25">
      <c r="A1192" s="43" t="s">
        <v>3628</v>
      </c>
      <c r="B1192" s="43" t="str">
        <f>LEFT(GAAP02F[[#This Row],[Fund]],4)</f>
        <v>6008</v>
      </c>
      <c r="C1192" s="58" t="s">
        <v>3629</v>
      </c>
      <c r="D1192" s="58" t="s">
        <v>708</v>
      </c>
      <c r="E1192" s="58" t="s">
        <v>681</v>
      </c>
      <c r="F1192" s="58" t="s">
        <v>688</v>
      </c>
      <c r="G1192" s="58" t="s">
        <v>681</v>
      </c>
      <c r="H1192" s="58" t="s">
        <v>709</v>
      </c>
      <c r="I1192" s="58" t="s">
        <v>683</v>
      </c>
      <c r="J1192" s="58" t="s">
        <v>683</v>
      </c>
      <c r="K1192" s="58" t="s">
        <v>691</v>
      </c>
      <c r="L1192" s="58" t="s">
        <v>725</v>
      </c>
      <c r="M1192" s="58" t="s">
        <v>1131</v>
      </c>
      <c r="N1192" s="58" t="s">
        <v>1722</v>
      </c>
      <c r="O1192" s="58" t="s">
        <v>814</v>
      </c>
      <c r="P1192" s="58"/>
      <c r="Q1192" s="58"/>
      <c r="R1192" s="58" t="s">
        <v>698</v>
      </c>
      <c r="S1192" s="58" t="s">
        <v>726</v>
      </c>
      <c r="T1192" s="58" t="s">
        <v>712</v>
      </c>
      <c r="U1192" s="58" t="s">
        <v>679</v>
      </c>
      <c r="V1192" s="58"/>
    </row>
    <row r="1193" spans="1:22" x14ac:dyDescent="0.25">
      <c r="A1193" s="43" t="s">
        <v>3630</v>
      </c>
      <c r="B1193" s="43" t="str">
        <f>LEFT(GAAP02F[[#This Row],[Fund]],4)</f>
        <v>6009</v>
      </c>
      <c r="C1193" s="58" t="s">
        <v>3631</v>
      </c>
      <c r="D1193" s="58" t="s">
        <v>708</v>
      </c>
      <c r="E1193" s="58" t="s">
        <v>681</v>
      </c>
      <c r="F1193" s="58" t="s">
        <v>688</v>
      </c>
      <c r="G1193" s="58" t="s">
        <v>681</v>
      </c>
      <c r="H1193" s="58" t="s">
        <v>709</v>
      </c>
      <c r="I1193" s="58" t="s">
        <v>683</v>
      </c>
      <c r="J1193" s="58" t="s">
        <v>683</v>
      </c>
      <c r="K1193" s="58" t="s">
        <v>691</v>
      </c>
      <c r="L1193" s="58" t="s">
        <v>725</v>
      </c>
      <c r="M1193" s="58" t="s">
        <v>1131</v>
      </c>
      <c r="N1193" s="58" t="s">
        <v>1722</v>
      </c>
      <c r="O1193" s="58" t="s">
        <v>814</v>
      </c>
      <c r="P1193" s="58"/>
      <c r="Q1193" s="58"/>
      <c r="R1193" s="58" t="s">
        <v>698</v>
      </c>
      <c r="S1193" s="58" t="s">
        <v>726</v>
      </c>
      <c r="T1193" s="58" t="s">
        <v>712</v>
      </c>
      <c r="U1193" s="58" t="s">
        <v>679</v>
      </c>
      <c r="V1193" s="58"/>
    </row>
    <row r="1194" spans="1:22" x14ac:dyDescent="0.25">
      <c r="A1194" s="43" t="s">
        <v>3632</v>
      </c>
      <c r="B1194" s="43" t="str">
        <f>LEFT(GAAP02F[[#This Row],[Fund]],4)</f>
        <v>6010</v>
      </c>
      <c r="C1194" s="58" t="s">
        <v>3633</v>
      </c>
      <c r="D1194" s="58" t="s">
        <v>708</v>
      </c>
      <c r="E1194" s="58" t="s">
        <v>681</v>
      </c>
      <c r="F1194" s="58" t="s">
        <v>688</v>
      </c>
      <c r="G1194" s="58" t="s">
        <v>681</v>
      </c>
      <c r="H1194" s="58" t="s">
        <v>709</v>
      </c>
      <c r="I1194" s="58" t="s">
        <v>683</v>
      </c>
      <c r="J1194" s="58" t="s">
        <v>683</v>
      </c>
      <c r="K1194" s="58" t="s">
        <v>691</v>
      </c>
      <c r="L1194" s="58" t="s">
        <v>725</v>
      </c>
      <c r="M1194" s="58" t="s">
        <v>1131</v>
      </c>
      <c r="N1194" s="58" t="s">
        <v>1722</v>
      </c>
      <c r="O1194" s="58" t="s">
        <v>814</v>
      </c>
      <c r="P1194" s="58"/>
      <c r="Q1194" s="58"/>
      <c r="R1194" s="58" t="s">
        <v>698</v>
      </c>
      <c r="S1194" s="58" t="s">
        <v>726</v>
      </c>
      <c r="T1194" s="58" t="s">
        <v>712</v>
      </c>
      <c r="U1194" s="58" t="s">
        <v>679</v>
      </c>
      <c r="V1194" s="58"/>
    </row>
    <row r="1195" spans="1:22" x14ac:dyDescent="0.25">
      <c r="A1195" s="43" t="s">
        <v>3634</v>
      </c>
      <c r="B1195" s="43" t="str">
        <f>LEFT(GAAP02F[[#This Row],[Fund]],4)</f>
        <v>6011</v>
      </c>
      <c r="C1195" s="58" t="s">
        <v>3635</v>
      </c>
      <c r="D1195" s="58" t="s">
        <v>708</v>
      </c>
      <c r="E1195" s="58" t="s">
        <v>681</v>
      </c>
      <c r="F1195" s="58" t="s">
        <v>688</v>
      </c>
      <c r="G1195" s="58" t="s">
        <v>681</v>
      </c>
      <c r="H1195" s="58" t="s">
        <v>709</v>
      </c>
      <c r="I1195" s="58" t="s">
        <v>683</v>
      </c>
      <c r="J1195" s="58" t="s">
        <v>683</v>
      </c>
      <c r="K1195" s="58" t="s">
        <v>691</v>
      </c>
      <c r="L1195" s="58" t="s">
        <v>725</v>
      </c>
      <c r="M1195" s="58" t="s">
        <v>1131</v>
      </c>
      <c r="N1195" s="58" t="s">
        <v>1722</v>
      </c>
      <c r="O1195" s="58" t="s">
        <v>814</v>
      </c>
      <c r="P1195" s="58"/>
      <c r="Q1195" s="58"/>
      <c r="R1195" s="58" t="s">
        <v>698</v>
      </c>
      <c r="S1195" s="58" t="s">
        <v>726</v>
      </c>
      <c r="T1195" s="58" t="s">
        <v>712</v>
      </c>
      <c r="U1195" s="58" t="s">
        <v>679</v>
      </c>
      <c r="V1195" s="58"/>
    </row>
    <row r="1196" spans="1:22" x14ac:dyDescent="0.25">
      <c r="A1196" s="43" t="s">
        <v>3636</v>
      </c>
      <c r="B1196" s="43" t="str">
        <f>LEFT(GAAP02F[[#This Row],[Fund]],4)</f>
        <v>6012</v>
      </c>
      <c r="C1196" s="58" t="s">
        <v>3637</v>
      </c>
      <c r="D1196" s="58" t="s">
        <v>708</v>
      </c>
      <c r="E1196" s="58" t="s">
        <v>681</v>
      </c>
      <c r="F1196" s="58" t="s">
        <v>797</v>
      </c>
      <c r="G1196" s="58" t="s">
        <v>681</v>
      </c>
      <c r="H1196" s="58" t="s">
        <v>683</v>
      </c>
      <c r="I1196" s="58" t="s">
        <v>688</v>
      </c>
      <c r="J1196" s="58" t="s">
        <v>709</v>
      </c>
      <c r="K1196" s="58" t="s">
        <v>798</v>
      </c>
      <c r="L1196" s="58" t="s">
        <v>1221</v>
      </c>
      <c r="M1196" s="58" t="s">
        <v>683</v>
      </c>
      <c r="N1196" s="58" t="s">
        <v>683</v>
      </c>
      <c r="O1196" s="58" t="s">
        <v>799</v>
      </c>
      <c r="P1196" s="58"/>
      <c r="Q1196" s="58"/>
      <c r="R1196" s="58" t="s">
        <v>698</v>
      </c>
      <c r="S1196" s="58" t="s">
        <v>1222</v>
      </c>
      <c r="T1196" s="58" t="s">
        <v>712</v>
      </c>
      <c r="U1196" s="58" t="s">
        <v>679</v>
      </c>
      <c r="V1196" s="58"/>
    </row>
    <row r="1197" spans="1:22" x14ac:dyDescent="0.25">
      <c r="A1197" s="43" t="s">
        <v>3638</v>
      </c>
      <c r="B1197" s="43" t="str">
        <f>LEFT(GAAP02F[[#This Row],[Fund]],4)</f>
        <v>6013</v>
      </c>
      <c r="C1197" s="58" t="s">
        <v>3639</v>
      </c>
      <c r="D1197" s="58" t="s">
        <v>708</v>
      </c>
      <c r="E1197" s="58" t="s">
        <v>681</v>
      </c>
      <c r="F1197" s="58" t="s">
        <v>688</v>
      </c>
      <c r="G1197" s="58" t="s">
        <v>681</v>
      </c>
      <c r="H1197" s="58" t="s">
        <v>709</v>
      </c>
      <c r="I1197" s="58" t="s">
        <v>683</v>
      </c>
      <c r="J1197" s="58" t="s">
        <v>683</v>
      </c>
      <c r="K1197" s="58" t="s">
        <v>691</v>
      </c>
      <c r="L1197" s="58" t="s">
        <v>725</v>
      </c>
      <c r="M1197" s="58" t="s">
        <v>1131</v>
      </c>
      <c r="N1197" s="58" t="s">
        <v>1722</v>
      </c>
      <c r="O1197" s="58" t="s">
        <v>814</v>
      </c>
      <c r="P1197" s="58"/>
      <c r="Q1197" s="58"/>
      <c r="R1197" s="58" t="s">
        <v>698</v>
      </c>
      <c r="S1197" s="58" t="s">
        <v>726</v>
      </c>
      <c r="T1197" s="58" t="s">
        <v>712</v>
      </c>
      <c r="U1197" s="58" t="s">
        <v>679</v>
      </c>
      <c r="V1197" s="58"/>
    </row>
    <row r="1198" spans="1:22" x14ac:dyDescent="0.25">
      <c r="A1198" s="43" t="s">
        <v>3640</v>
      </c>
      <c r="B1198" s="43" t="str">
        <f>LEFT(GAAP02F[[#This Row],[Fund]],4)</f>
        <v>6014</v>
      </c>
      <c r="C1198" s="58" t="s">
        <v>3641</v>
      </c>
      <c r="D1198" s="58" t="s">
        <v>708</v>
      </c>
      <c r="E1198" s="58" t="s">
        <v>681</v>
      </c>
      <c r="F1198" s="58" t="s">
        <v>688</v>
      </c>
      <c r="G1198" s="58" t="s">
        <v>681</v>
      </c>
      <c r="H1198" s="58" t="s">
        <v>709</v>
      </c>
      <c r="I1198" s="58" t="s">
        <v>683</v>
      </c>
      <c r="J1198" s="58" t="s">
        <v>683</v>
      </c>
      <c r="K1198" s="58" t="s">
        <v>691</v>
      </c>
      <c r="L1198" s="58" t="s">
        <v>725</v>
      </c>
      <c r="M1198" s="58" t="s">
        <v>1131</v>
      </c>
      <c r="N1198" s="58" t="s">
        <v>1722</v>
      </c>
      <c r="O1198" s="58" t="s">
        <v>814</v>
      </c>
      <c r="P1198" s="58"/>
      <c r="Q1198" s="58"/>
      <c r="R1198" s="58" t="s">
        <v>698</v>
      </c>
      <c r="S1198" s="58" t="s">
        <v>726</v>
      </c>
      <c r="T1198" s="58" t="s">
        <v>712</v>
      </c>
      <c r="U1198" s="58" t="s">
        <v>679</v>
      </c>
      <c r="V1198" s="58"/>
    </row>
    <row r="1199" spans="1:22" x14ac:dyDescent="0.25">
      <c r="A1199" s="43" t="s">
        <v>3642</v>
      </c>
      <c r="B1199" s="43" t="str">
        <f>LEFT(GAAP02F[[#This Row],[Fund]],4)</f>
        <v>6015</v>
      </c>
      <c r="C1199" s="58" t="s">
        <v>3643</v>
      </c>
      <c r="D1199" s="58" t="s">
        <v>708</v>
      </c>
      <c r="E1199" s="58" t="s">
        <v>681</v>
      </c>
      <c r="F1199" s="58" t="s">
        <v>688</v>
      </c>
      <c r="G1199" s="58" t="s">
        <v>681</v>
      </c>
      <c r="H1199" s="58" t="s">
        <v>709</v>
      </c>
      <c r="I1199" s="58" t="s">
        <v>683</v>
      </c>
      <c r="J1199" s="58" t="s">
        <v>683</v>
      </c>
      <c r="K1199" s="58" t="s">
        <v>691</v>
      </c>
      <c r="L1199" s="58" t="s">
        <v>725</v>
      </c>
      <c r="M1199" s="58" t="s">
        <v>1131</v>
      </c>
      <c r="N1199" s="58" t="s">
        <v>1722</v>
      </c>
      <c r="O1199" s="58" t="s">
        <v>814</v>
      </c>
      <c r="P1199" s="58"/>
      <c r="Q1199" s="58"/>
      <c r="R1199" s="58" t="s">
        <v>698</v>
      </c>
      <c r="S1199" s="58" t="s">
        <v>726</v>
      </c>
      <c r="T1199" s="58" t="s">
        <v>712</v>
      </c>
      <c r="U1199" s="58" t="s">
        <v>679</v>
      </c>
      <c r="V1199" s="58"/>
    </row>
    <row r="1200" spans="1:22" x14ac:dyDescent="0.25">
      <c r="A1200" s="43" t="s">
        <v>3644</v>
      </c>
      <c r="B1200" s="43" t="str">
        <f>LEFT(GAAP02F[[#This Row],[Fund]],4)</f>
        <v>6016</v>
      </c>
      <c r="C1200" s="58" t="s">
        <v>3645</v>
      </c>
      <c r="D1200" s="58" t="s">
        <v>708</v>
      </c>
      <c r="E1200" s="58" t="s">
        <v>681</v>
      </c>
      <c r="F1200" s="58" t="s">
        <v>688</v>
      </c>
      <c r="G1200" s="58" t="s">
        <v>681</v>
      </c>
      <c r="H1200" s="58" t="s">
        <v>709</v>
      </c>
      <c r="I1200" s="58" t="s">
        <v>683</v>
      </c>
      <c r="J1200" s="58" t="s">
        <v>683</v>
      </c>
      <c r="K1200" s="58" t="s">
        <v>691</v>
      </c>
      <c r="L1200" s="58" t="s">
        <v>725</v>
      </c>
      <c r="M1200" s="58" t="s">
        <v>1131</v>
      </c>
      <c r="N1200" s="58" t="s">
        <v>1722</v>
      </c>
      <c r="O1200" s="58" t="s">
        <v>814</v>
      </c>
      <c r="P1200" s="58"/>
      <c r="Q1200" s="58"/>
      <c r="R1200" s="58" t="s">
        <v>698</v>
      </c>
      <c r="S1200" s="58" t="s">
        <v>726</v>
      </c>
      <c r="T1200" s="58" t="s">
        <v>712</v>
      </c>
      <c r="U1200" s="58" t="s">
        <v>679</v>
      </c>
      <c r="V1200" s="58"/>
    </row>
    <row r="1201" spans="1:22" x14ac:dyDescent="0.25">
      <c r="A1201" s="43" t="s">
        <v>3646</v>
      </c>
      <c r="B1201" s="43" t="str">
        <f>LEFT(GAAP02F[[#This Row],[Fund]],4)</f>
        <v>6017</v>
      </c>
      <c r="C1201" s="58" t="s">
        <v>3647</v>
      </c>
      <c r="D1201" s="58" t="s">
        <v>708</v>
      </c>
      <c r="E1201" s="58" t="s">
        <v>681</v>
      </c>
      <c r="F1201" s="58" t="s">
        <v>688</v>
      </c>
      <c r="G1201" s="58" t="s">
        <v>681</v>
      </c>
      <c r="H1201" s="58" t="s">
        <v>709</v>
      </c>
      <c r="I1201" s="58" t="s">
        <v>683</v>
      </c>
      <c r="J1201" s="58" t="s">
        <v>683</v>
      </c>
      <c r="K1201" s="58" t="s">
        <v>691</v>
      </c>
      <c r="L1201" s="58" t="s">
        <v>725</v>
      </c>
      <c r="M1201" s="58" t="s">
        <v>1131</v>
      </c>
      <c r="N1201" s="58" t="s">
        <v>1722</v>
      </c>
      <c r="O1201" s="58" t="s">
        <v>814</v>
      </c>
      <c r="P1201" s="58"/>
      <c r="Q1201" s="58"/>
      <c r="R1201" s="58" t="s">
        <v>698</v>
      </c>
      <c r="S1201" s="58" t="s">
        <v>726</v>
      </c>
      <c r="T1201" s="58" t="s">
        <v>712</v>
      </c>
      <c r="U1201" s="58" t="s">
        <v>679</v>
      </c>
      <c r="V1201" s="58"/>
    </row>
    <row r="1202" spans="1:22" x14ac:dyDescent="0.25">
      <c r="A1202" s="43" t="s">
        <v>3648</v>
      </c>
      <c r="B1202" s="43" t="str">
        <f>LEFT(GAAP02F[[#This Row],[Fund]],4)</f>
        <v>6018</v>
      </c>
      <c r="C1202" s="58" t="s">
        <v>3649</v>
      </c>
      <c r="D1202" s="58" t="s">
        <v>708</v>
      </c>
      <c r="E1202" s="58" t="s">
        <v>681</v>
      </c>
      <c r="F1202" s="58" t="s">
        <v>688</v>
      </c>
      <c r="G1202" s="58" t="s">
        <v>681</v>
      </c>
      <c r="H1202" s="58" t="s">
        <v>709</v>
      </c>
      <c r="I1202" s="58" t="s">
        <v>683</v>
      </c>
      <c r="J1202" s="58" t="s">
        <v>683</v>
      </c>
      <c r="K1202" s="58" t="s">
        <v>691</v>
      </c>
      <c r="L1202" s="58" t="s">
        <v>725</v>
      </c>
      <c r="M1202" s="58" t="s">
        <v>1131</v>
      </c>
      <c r="N1202" s="58" t="s">
        <v>1722</v>
      </c>
      <c r="O1202" s="58" t="s">
        <v>814</v>
      </c>
      <c r="P1202" s="58"/>
      <c r="Q1202" s="58"/>
      <c r="R1202" s="58" t="s">
        <v>698</v>
      </c>
      <c r="S1202" s="58" t="s">
        <v>726</v>
      </c>
      <c r="T1202" s="58" t="s">
        <v>712</v>
      </c>
      <c r="U1202" s="58" t="s">
        <v>679</v>
      </c>
      <c r="V1202" s="58"/>
    </row>
    <row r="1203" spans="1:22" x14ac:dyDescent="0.25">
      <c r="A1203" s="43" t="s">
        <v>3650</v>
      </c>
      <c r="B1203" s="43" t="str">
        <f>LEFT(GAAP02F[[#This Row],[Fund]],4)</f>
        <v>6019</v>
      </c>
      <c r="C1203" s="58" t="s">
        <v>3651</v>
      </c>
      <c r="D1203" s="58" t="s">
        <v>708</v>
      </c>
      <c r="E1203" s="58" t="s">
        <v>681</v>
      </c>
      <c r="F1203" s="58" t="s">
        <v>688</v>
      </c>
      <c r="G1203" s="58" t="s">
        <v>681</v>
      </c>
      <c r="H1203" s="58" t="s">
        <v>709</v>
      </c>
      <c r="I1203" s="58" t="s">
        <v>683</v>
      </c>
      <c r="J1203" s="58" t="s">
        <v>683</v>
      </c>
      <c r="K1203" s="58" t="s">
        <v>691</v>
      </c>
      <c r="L1203" s="58" t="s">
        <v>725</v>
      </c>
      <c r="M1203" s="58" t="s">
        <v>1131</v>
      </c>
      <c r="N1203" s="58" t="s">
        <v>1722</v>
      </c>
      <c r="O1203" s="58" t="s">
        <v>814</v>
      </c>
      <c r="P1203" s="58"/>
      <c r="Q1203" s="58"/>
      <c r="R1203" s="58" t="s">
        <v>698</v>
      </c>
      <c r="S1203" s="58" t="s">
        <v>726</v>
      </c>
      <c r="T1203" s="58" t="s">
        <v>712</v>
      </c>
      <c r="U1203" s="58" t="s">
        <v>679</v>
      </c>
      <c r="V1203" s="58"/>
    </row>
    <row r="1204" spans="1:22" x14ac:dyDescent="0.25">
      <c r="A1204" s="43" t="s">
        <v>3652</v>
      </c>
      <c r="B1204" s="43" t="str">
        <f>LEFT(GAAP02F[[#This Row],[Fund]],4)</f>
        <v>6020</v>
      </c>
      <c r="C1204" s="58" t="s">
        <v>3653</v>
      </c>
      <c r="D1204" s="58" t="s">
        <v>708</v>
      </c>
      <c r="E1204" s="58" t="s">
        <v>681</v>
      </c>
      <c r="F1204" s="58" t="s">
        <v>688</v>
      </c>
      <c r="G1204" s="58" t="s">
        <v>681</v>
      </c>
      <c r="H1204" s="58" t="s">
        <v>709</v>
      </c>
      <c r="I1204" s="58" t="s">
        <v>683</v>
      </c>
      <c r="J1204" s="58" t="s">
        <v>683</v>
      </c>
      <c r="K1204" s="58" t="s">
        <v>691</v>
      </c>
      <c r="L1204" s="58" t="s">
        <v>725</v>
      </c>
      <c r="M1204" s="58" t="s">
        <v>1131</v>
      </c>
      <c r="N1204" s="58" t="s">
        <v>1722</v>
      </c>
      <c r="O1204" s="58" t="s">
        <v>814</v>
      </c>
      <c r="P1204" s="58"/>
      <c r="Q1204" s="58"/>
      <c r="R1204" s="58" t="s">
        <v>698</v>
      </c>
      <c r="S1204" s="58" t="s">
        <v>726</v>
      </c>
      <c r="T1204" s="58" t="s">
        <v>712</v>
      </c>
      <c r="U1204" s="58" t="s">
        <v>679</v>
      </c>
      <c r="V1204" s="58"/>
    </row>
    <row r="1205" spans="1:22" x14ac:dyDescent="0.25">
      <c r="A1205" s="43" t="s">
        <v>3654</v>
      </c>
      <c r="B1205" s="43" t="str">
        <f>LEFT(GAAP02F[[#This Row],[Fund]],4)</f>
        <v>6021</v>
      </c>
      <c r="C1205" s="58" t="s">
        <v>3655</v>
      </c>
      <c r="D1205" s="58" t="s">
        <v>708</v>
      </c>
      <c r="E1205" s="58" t="s">
        <v>681</v>
      </c>
      <c r="F1205" s="58" t="s">
        <v>688</v>
      </c>
      <c r="G1205" s="58" t="s">
        <v>681</v>
      </c>
      <c r="H1205" s="58" t="s">
        <v>709</v>
      </c>
      <c r="I1205" s="58" t="s">
        <v>683</v>
      </c>
      <c r="J1205" s="58" t="s">
        <v>683</v>
      </c>
      <c r="K1205" s="58" t="s">
        <v>691</v>
      </c>
      <c r="L1205" s="58" t="s">
        <v>725</v>
      </c>
      <c r="M1205" s="58" t="s">
        <v>1131</v>
      </c>
      <c r="N1205" s="58" t="s">
        <v>1722</v>
      </c>
      <c r="O1205" s="58" t="s">
        <v>814</v>
      </c>
      <c r="P1205" s="58"/>
      <c r="Q1205" s="58"/>
      <c r="R1205" s="58" t="s">
        <v>698</v>
      </c>
      <c r="S1205" s="58" t="s">
        <v>726</v>
      </c>
      <c r="T1205" s="58" t="s">
        <v>712</v>
      </c>
      <c r="U1205" s="58" t="s">
        <v>679</v>
      </c>
      <c r="V1205" s="58"/>
    </row>
    <row r="1206" spans="1:22" x14ac:dyDescent="0.25">
      <c r="A1206" s="43" t="s">
        <v>3656</v>
      </c>
      <c r="B1206" s="43" t="str">
        <f>LEFT(GAAP02F[[#This Row],[Fund]],4)</f>
        <v>6022</v>
      </c>
      <c r="C1206" s="58" t="s">
        <v>3657</v>
      </c>
      <c r="D1206" s="58" t="s">
        <v>708</v>
      </c>
      <c r="E1206" s="58" t="s">
        <v>681</v>
      </c>
      <c r="F1206" s="58" t="s">
        <v>688</v>
      </c>
      <c r="G1206" s="58" t="s">
        <v>681</v>
      </c>
      <c r="H1206" s="58" t="s">
        <v>709</v>
      </c>
      <c r="I1206" s="58" t="s">
        <v>683</v>
      </c>
      <c r="J1206" s="58" t="s">
        <v>683</v>
      </c>
      <c r="K1206" s="58" t="s">
        <v>691</v>
      </c>
      <c r="L1206" s="58" t="s">
        <v>725</v>
      </c>
      <c r="M1206" s="58" t="s">
        <v>1131</v>
      </c>
      <c r="N1206" s="58" t="s">
        <v>1722</v>
      </c>
      <c r="O1206" s="58" t="s">
        <v>814</v>
      </c>
      <c r="P1206" s="58"/>
      <c r="Q1206" s="58"/>
      <c r="R1206" s="58" t="s">
        <v>698</v>
      </c>
      <c r="S1206" s="58" t="s">
        <v>726</v>
      </c>
      <c r="T1206" s="58" t="s">
        <v>712</v>
      </c>
      <c r="U1206" s="58" t="s">
        <v>679</v>
      </c>
      <c r="V1206" s="58"/>
    </row>
    <row r="1207" spans="1:22" x14ac:dyDescent="0.25">
      <c r="A1207" s="43" t="s">
        <v>3658</v>
      </c>
      <c r="B1207" s="43" t="str">
        <f>LEFT(GAAP02F[[#This Row],[Fund]],4)</f>
        <v>6023</v>
      </c>
      <c r="C1207" s="58" t="s">
        <v>3659</v>
      </c>
      <c r="D1207" s="58" t="s">
        <v>708</v>
      </c>
      <c r="E1207" s="58" t="s">
        <v>681</v>
      </c>
      <c r="F1207" s="58" t="s">
        <v>688</v>
      </c>
      <c r="G1207" s="58" t="s">
        <v>681</v>
      </c>
      <c r="H1207" s="58" t="s">
        <v>709</v>
      </c>
      <c r="I1207" s="58" t="s">
        <v>683</v>
      </c>
      <c r="J1207" s="58" t="s">
        <v>683</v>
      </c>
      <c r="K1207" s="58" t="s">
        <v>691</v>
      </c>
      <c r="L1207" s="58" t="s">
        <v>725</v>
      </c>
      <c r="M1207" s="58" t="s">
        <v>1131</v>
      </c>
      <c r="N1207" s="58" t="s">
        <v>1722</v>
      </c>
      <c r="O1207" s="58" t="s">
        <v>814</v>
      </c>
      <c r="P1207" s="58"/>
      <c r="Q1207" s="58"/>
      <c r="R1207" s="58" t="s">
        <v>698</v>
      </c>
      <c r="S1207" s="58" t="s">
        <v>726</v>
      </c>
      <c r="T1207" s="58" t="s">
        <v>712</v>
      </c>
      <c r="U1207" s="58" t="s">
        <v>679</v>
      </c>
      <c r="V1207" s="58"/>
    </row>
    <row r="1208" spans="1:22" x14ac:dyDescent="0.25">
      <c r="A1208" s="43" t="s">
        <v>3660</v>
      </c>
      <c r="B1208" s="43" t="str">
        <f>LEFT(GAAP02F[[#This Row],[Fund]],4)</f>
        <v>6024</v>
      </c>
      <c r="C1208" s="58" t="s">
        <v>3661</v>
      </c>
      <c r="D1208" s="58" t="s">
        <v>708</v>
      </c>
      <c r="E1208" s="58" t="s">
        <v>681</v>
      </c>
      <c r="F1208" s="58" t="s">
        <v>797</v>
      </c>
      <c r="G1208" s="58" t="s">
        <v>681</v>
      </c>
      <c r="H1208" s="58" t="s">
        <v>683</v>
      </c>
      <c r="I1208" s="58" t="s">
        <v>688</v>
      </c>
      <c r="J1208" s="58" t="s">
        <v>709</v>
      </c>
      <c r="K1208" s="58" t="s">
        <v>798</v>
      </c>
      <c r="L1208" s="58" t="s">
        <v>1221</v>
      </c>
      <c r="M1208" s="58" t="s">
        <v>683</v>
      </c>
      <c r="N1208" s="58" t="s">
        <v>683</v>
      </c>
      <c r="O1208" s="58" t="s">
        <v>860</v>
      </c>
      <c r="P1208" s="58" t="s">
        <v>679</v>
      </c>
      <c r="Q1208" s="58" t="s">
        <v>679</v>
      </c>
      <c r="R1208" s="58" t="s">
        <v>698</v>
      </c>
      <c r="S1208" s="58" t="s">
        <v>1222</v>
      </c>
      <c r="T1208" s="58" t="s">
        <v>712</v>
      </c>
      <c r="U1208" s="58" t="s">
        <v>679</v>
      </c>
      <c r="V1208" s="58"/>
    </row>
    <row r="1209" spans="1:22" x14ac:dyDescent="0.25">
      <c r="A1209" s="43" t="s">
        <v>3662</v>
      </c>
      <c r="B1209" s="43" t="str">
        <f>LEFT(GAAP02F[[#This Row],[Fund]],4)</f>
        <v>6025</v>
      </c>
      <c r="C1209" s="58" t="s">
        <v>3663</v>
      </c>
      <c r="D1209" s="58" t="s">
        <v>708</v>
      </c>
      <c r="E1209" s="58" t="s">
        <v>681</v>
      </c>
      <c r="F1209" s="58" t="s">
        <v>688</v>
      </c>
      <c r="G1209" s="58" t="s">
        <v>681</v>
      </c>
      <c r="H1209" s="58" t="s">
        <v>709</v>
      </c>
      <c r="I1209" s="58" t="s">
        <v>683</v>
      </c>
      <c r="J1209" s="58" t="s">
        <v>683</v>
      </c>
      <c r="K1209" s="58" t="s">
        <v>691</v>
      </c>
      <c r="L1209" s="58" t="s">
        <v>725</v>
      </c>
      <c r="M1209" s="58" t="s">
        <v>1131</v>
      </c>
      <c r="N1209" s="58" t="s">
        <v>1722</v>
      </c>
      <c r="O1209" s="58" t="s">
        <v>814</v>
      </c>
      <c r="P1209" s="58"/>
      <c r="Q1209" s="58"/>
      <c r="R1209" s="58" t="s">
        <v>698</v>
      </c>
      <c r="S1209" s="58" t="s">
        <v>726</v>
      </c>
      <c r="T1209" s="58" t="s">
        <v>712</v>
      </c>
      <c r="U1209" s="58" t="s">
        <v>679</v>
      </c>
      <c r="V1209" s="58"/>
    </row>
    <row r="1210" spans="1:22" x14ac:dyDescent="0.25">
      <c r="A1210" s="43" t="s">
        <v>3664</v>
      </c>
      <c r="B1210" s="43" t="str">
        <f>LEFT(GAAP02F[[#This Row],[Fund]],4)</f>
        <v>6026</v>
      </c>
      <c r="C1210" s="58" t="s">
        <v>3665</v>
      </c>
      <c r="D1210" s="58" t="s">
        <v>708</v>
      </c>
      <c r="E1210" s="58" t="s">
        <v>681</v>
      </c>
      <c r="F1210" s="58" t="s">
        <v>688</v>
      </c>
      <c r="G1210" s="58" t="s">
        <v>681</v>
      </c>
      <c r="H1210" s="58" t="s">
        <v>709</v>
      </c>
      <c r="I1210" s="58" t="s">
        <v>683</v>
      </c>
      <c r="J1210" s="58" t="s">
        <v>683</v>
      </c>
      <c r="K1210" s="58" t="s">
        <v>691</v>
      </c>
      <c r="L1210" s="58" t="s">
        <v>725</v>
      </c>
      <c r="M1210" s="58" t="s">
        <v>1131</v>
      </c>
      <c r="N1210" s="58" t="s">
        <v>1722</v>
      </c>
      <c r="O1210" s="58" t="s">
        <v>814</v>
      </c>
      <c r="P1210" s="58"/>
      <c r="Q1210" s="58"/>
      <c r="R1210" s="58" t="s">
        <v>698</v>
      </c>
      <c r="S1210" s="58" t="s">
        <v>726</v>
      </c>
      <c r="T1210" s="58" t="s">
        <v>712</v>
      </c>
      <c r="U1210" s="58" t="s">
        <v>679</v>
      </c>
      <c r="V1210" s="58"/>
    </row>
    <row r="1211" spans="1:22" x14ac:dyDescent="0.25">
      <c r="A1211" s="43" t="s">
        <v>3666</v>
      </c>
      <c r="B1211" s="43" t="str">
        <f>LEFT(GAAP02F[[#This Row],[Fund]],4)</f>
        <v>6027</v>
      </c>
      <c r="C1211" s="58" t="s">
        <v>3667</v>
      </c>
      <c r="D1211" s="58" t="s">
        <v>708</v>
      </c>
      <c r="E1211" s="58" t="s">
        <v>681</v>
      </c>
      <c r="F1211" s="58" t="s">
        <v>688</v>
      </c>
      <c r="G1211" s="58" t="s">
        <v>681</v>
      </c>
      <c r="H1211" s="58" t="s">
        <v>709</v>
      </c>
      <c r="I1211" s="58" t="s">
        <v>683</v>
      </c>
      <c r="J1211" s="58" t="s">
        <v>683</v>
      </c>
      <c r="K1211" s="58" t="s">
        <v>691</v>
      </c>
      <c r="L1211" s="58" t="s">
        <v>725</v>
      </c>
      <c r="M1211" s="58" t="s">
        <v>1131</v>
      </c>
      <c r="N1211" s="58" t="s">
        <v>1722</v>
      </c>
      <c r="O1211" s="58" t="s">
        <v>814</v>
      </c>
      <c r="P1211" s="58"/>
      <c r="Q1211" s="58"/>
      <c r="R1211" s="58" t="s">
        <v>698</v>
      </c>
      <c r="S1211" s="58" t="s">
        <v>726</v>
      </c>
      <c r="T1211" s="58" t="s">
        <v>712</v>
      </c>
      <c r="U1211" s="58" t="s">
        <v>679</v>
      </c>
      <c r="V1211" s="58"/>
    </row>
    <row r="1212" spans="1:22" x14ac:dyDescent="0.25">
      <c r="A1212" s="43" t="s">
        <v>3668</v>
      </c>
      <c r="B1212" s="43" t="str">
        <f>LEFT(GAAP02F[[#This Row],[Fund]],4)</f>
        <v>6028</v>
      </c>
      <c r="C1212" s="58" t="s">
        <v>3669</v>
      </c>
      <c r="D1212" s="58" t="s">
        <v>708</v>
      </c>
      <c r="E1212" s="58" t="s">
        <v>681</v>
      </c>
      <c r="F1212" s="58" t="s">
        <v>709</v>
      </c>
      <c r="G1212" s="58" t="s">
        <v>689</v>
      </c>
      <c r="H1212" s="58" t="s">
        <v>850</v>
      </c>
      <c r="I1212" s="58" t="s">
        <v>683</v>
      </c>
      <c r="J1212" s="58" t="s">
        <v>683</v>
      </c>
      <c r="K1212" s="58" t="s">
        <v>826</v>
      </c>
      <c r="L1212" s="58" t="s">
        <v>1076</v>
      </c>
      <c r="M1212" s="58"/>
      <c r="N1212" s="58"/>
      <c r="O1212" s="58"/>
      <c r="P1212" s="58"/>
      <c r="Q1212" s="58"/>
      <c r="R1212" s="58" t="s">
        <v>698</v>
      </c>
      <c r="S1212" s="58" t="s">
        <v>711</v>
      </c>
      <c r="T1212" s="58" t="s">
        <v>1052</v>
      </c>
      <c r="U1212" s="58" t="s">
        <v>679</v>
      </c>
      <c r="V1212" s="58"/>
    </row>
    <row r="1213" spans="1:22" x14ac:dyDescent="0.25">
      <c r="A1213" s="43" t="s">
        <v>3670</v>
      </c>
      <c r="B1213" s="43" t="str">
        <f>LEFT(GAAP02F[[#This Row],[Fund]],4)</f>
        <v>6029</v>
      </c>
      <c r="C1213" s="58" t="s">
        <v>68</v>
      </c>
      <c r="D1213" s="58" t="s">
        <v>708</v>
      </c>
      <c r="E1213" s="58" t="s">
        <v>681</v>
      </c>
      <c r="F1213" s="58" t="s">
        <v>688</v>
      </c>
      <c r="G1213" s="58" t="s">
        <v>681</v>
      </c>
      <c r="H1213" s="58" t="s">
        <v>709</v>
      </c>
      <c r="I1213" s="58" t="s">
        <v>683</v>
      </c>
      <c r="J1213" s="58" t="s">
        <v>683</v>
      </c>
      <c r="K1213" s="58" t="s">
        <v>691</v>
      </c>
      <c r="L1213" s="58" t="s">
        <v>710</v>
      </c>
      <c r="M1213" s="58"/>
      <c r="N1213" s="58"/>
      <c r="O1213" s="58"/>
      <c r="P1213" s="58"/>
      <c r="Q1213" s="58"/>
      <c r="R1213" s="58" t="s">
        <v>698</v>
      </c>
      <c r="S1213" s="58" t="s">
        <v>711</v>
      </c>
      <c r="T1213" s="58" t="s">
        <v>712</v>
      </c>
      <c r="U1213" s="58" t="s">
        <v>679</v>
      </c>
      <c r="V1213" s="58"/>
    </row>
    <row r="1214" spans="1:22" x14ac:dyDescent="0.25">
      <c r="A1214" s="43" t="s">
        <v>3671</v>
      </c>
      <c r="B1214" s="43" t="str">
        <f>LEFT(GAAP02F[[#This Row],[Fund]],4)</f>
        <v>6031</v>
      </c>
      <c r="C1214" s="58" t="s">
        <v>3672</v>
      </c>
      <c r="D1214" s="58" t="s">
        <v>708</v>
      </c>
      <c r="E1214" s="58" t="s">
        <v>681</v>
      </c>
      <c r="F1214" s="58" t="s">
        <v>688</v>
      </c>
      <c r="G1214" s="58" t="s">
        <v>681</v>
      </c>
      <c r="H1214" s="58" t="s">
        <v>709</v>
      </c>
      <c r="I1214" s="58" t="s">
        <v>683</v>
      </c>
      <c r="J1214" s="58" t="s">
        <v>683</v>
      </c>
      <c r="K1214" s="58" t="s">
        <v>691</v>
      </c>
      <c r="L1214" s="58" t="s">
        <v>710</v>
      </c>
      <c r="M1214" s="58"/>
      <c r="N1214" s="58"/>
      <c r="O1214" s="58"/>
      <c r="P1214" s="58"/>
      <c r="Q1214" s="58"/>
      <c r="R1214" s="58" t="s">
        <v>698</v>
      </c>
      <c r="S1214" s="58" t="s">
        <v>711</v>
      </c>
      <c r="T1214" s="58" t="s">
        <v>712</v>
      </c>
      <c r="U1214" s="58" t="s">
        <v>679</v>
      </c>
      <c r="V1214" s="58"/>
    </row>
    <row r="1215" spans="1:22" x14ac:dyDescent="0.25">
      <c r="A1215" s="43" t="s">
        <v>3673</v>
      </c>
      <c r="B1215" s="43" t="str">
        <f>LEFT(GAAP02F[[#This Row],[Fund]],4)</f>
        <v>6032</v>
      </c>
      <c r="C1215" s="58" t="s">
        <v>3674</v>
      </c>
      <c r="D1215" s="58" t="s">
        <v>708</v>
      </c>
      <c r="E1215" s="58" t="s">
        <v>681</v>
      </c>
      <c r="F1215" s="58" t="s">
        <v>688</v>
      </c>
      <c r="G1215" s="58" t="s">
        <v>689</v>
      </c>
      <c r="H1215" s="58" t="s">
        <v>965</v>
      </c>
      <c r="I1215" s="58" t="s">
        <v>683</v>
      </c>
      <c r="J1215" s="58" t="s">
        <v>683</v>
      </c>
      <c r="K1215" s="58" t="s">
        <v>691</v>
      </c>
      <c r="L1215" s="58" t="s">
        <v>966</v>
      </c>
      <c r="M1215" s="58"/>
      <c r="N1215" s="58"/>
      <c r="O1215" s="58"/>
      <c r="P1215" s="58"/>
      <c r="Q1215" s="58"/>
      <c r="R1215" s="58" t="s">
        <v>698</v>
      </c>
      <c r="S1215" s="58" t="s">
        <v>711</v>
      </c>
      <c r="T1215" s="58" t="s">
        <v>731</v>
      </c>
      <c r="U1215" s="58" t="s">
        <v>679</v>
      </c>
      <c r="V1215" s="58"/>
    </row>
    <row r="1216" spans="1:22" x14ac:dyDescent="0.25">
      <c r="A1216" s="43" t="s">
        <v>3675</v>
      </c>
      <c r="B1216" s="43" t="str">
        <f>LEFT(GAAP02F[[#This Row],[Fund]],4)</f>
        <v>6033</v>
      </c>
      <c r="C1216" s="58" t="s">
        <v>3676</v>
      </c>
      <c r="D1216" s="58" t="s">
        <v>708</v>
      </c>
      <c r="E1216" s="58" t="s">
        <v>681</v>
      </c>
      <c r="F1216" s="58" t="s">
        <v>688</v>
      </c>
      <c r="G1216" s="58" t="s">
        <v>689</v>
      </c>
      <c r="H1216" s="58" t="s">
        <v>965</v>
      </c>
      <c r="I1216" s="58" t="s">
        <v>683</v>
      </c>
      <c r="J1216" s="58" t="s">
        <v>683</v>
      </c>
      <c r="K1216" s="58" t="s">
        <v>691</v>
      </c>
      <c r="L1216" s="58" t="s">
        <v>966</v>
      </c>
      <c r="M1216" s="58"/>
      <c r="N1216" s="58"/>
      <c r="O1216" s="58"/>
      <c r="P1216" s="58"/>
      <c r="Q1216" s="58"/>
      <c r="R1216" s="58" t="s">
        <v>698</v>
      </c>
      <c r="S1216" s="58" t="s">
        <v>2319</v>
      </c>
      <c r="T1216" s="58" t="s">
        <v>712</v>
      </c>
      <c r="U1216" s="58" t="s">
        <v>679</v>
      </c>
      <c r="V1216" s="58"/>
    </row>
    <row r="1217" spans="1:22" x14ac:dyDescent="0.25">
      <c r="A1217" s="43" t="s">
        <v>3677</v>
      </c>
      <c r="B1217" s="43" t="str">
        <f>LEFT(GAAP02F[[#This Row],[Fund]],4)</f>
        <v>6034</v>
      </c>
      <c r="C1217" s="58" t="s">
        <v>3678</v>
      </c>
      <c r="D1217" s="58" t="s">
        <v>708</v>
      </c>
      <c r="E1217" s="58" t="s">
        <v>681</v>
      </c>
      <c r="F1217" s="58" t="s">
        <v>688</v>
      </c>
      <c r="G1217" s="58" t="s">
        <v>689</v>
      </c>
      <c r="H1217" s="58" t="s">
        <v>965</v>
      </c>
      <c r="I1217" s="58" t="s">
        <v>683</v>
      </c>
      <c r="J1217" s="58" t="s">
        <v>683</v>
      </c>
      <c r="K1217" s="58" t="s">
        <v>691</v>
      </c>
      <c r="L1217" s="58" t="s">
        <v>966</v>
      </c>
      <c r="M1217" s="58"/>
      <c r="N1217" s="58"/>
      <c r="O1217" s="58"/>
      <c r="P1217" s="58"/>
      <c r="Q1217" s="58"/>
      <c r="R1217" s="58" t="s">
        <v>698</v>
      </c>
      <c r="S1217" s="58" t="s">
        <v>2319</v>
      </c>
      <c r="T1217" s="58" t="s">
        <v>712</v>
      </c>
      <c r="U1217" s="58" t="s">
        <v>679</v>
      </c>
      <c r="V1217" s="58"/>
    </row>
    <row r="1218" spans="1:22" x14ac:dyDescent="0.25">
      <c r="A1218" s="43" t="s">
        <v>3679</v>
      </c>
      <c r="B1218" s="43" t="str">
        <f>LEFT(GAAP02F[[#This Row],[Fund]],4)</f>
        <v>6035</v>
      </c>
      <c r="C1218" s="58" t="s">
        <v>3680</v>
      </c>
      <c r="D1218" s="58" t="s">
        <v>708</v>
      </c>
      <c r="E1218" s="58" t="s">
        <v>681</v>
      </c>
      <c r="F1218" s="58" t="s">
        <v>688</v>
      </c>
      <c r="G1218" s="58" t="s">
        <v>681</v>
      </c>
      <c r="H1218" s="58" t="s">
        <v>709</v>
      </c>
      <c r="I1218" s="58" t="s">
        <v>683</v>
      </c>
      <c r="J1218" s="58" t="s">
        <v>683</v>
      </c>
      <c r="K1218" s="58" t="s">
        <v>691</v>
      </c>
      <c r="L1218" s="58" t="s">
        <v>725</v>
      </c>
      <c r="M1218" s="58"/>
      <c r="N1218" s="58"/>
      <c r="O1218" s="58"/>
      <c r="P1218" s="58"/>
      <c r="Q1218" s="58"/>
      <c r="R1218" s="58" t="s">
        <v>698</v>
      </c>
      <c r="S1218" s="58" t="s">
        <v>726</v>
      </c>
      <c r="T1218" s="58" t="s">
        <v>712</v>
      </c>
      <c r="U1218" s="58" t="s">
        <v>679</v>
      </c>
      <c r="V1218" s="58"/>
    </row>
    <row r="1219" spans="1:22" x14ac:dyDescent="0.25">
      <c r="A1219" s="43" t="s">
        <v>3681</v>
      </c>
      <c r="B1219" s="43" t="str">
        <f>LEFT(GAAP02F[[#This Row],[Fund]],4)</f>
        <v>6036</v>
      </c>
      <c r="C1219" s="58" t="s">
        <v>3682</v>
      </c>
      <c r="D1219" s="58" t="s">
        <v>708</v>
      </c>
      <c r="E1219" s="58" t="s">
        <v>681</v>
      </c>
      <c r="F1219" s="58" t="s">
        <v>709</v>
      </c>
      <c r="G1219" s="58" t="s">
        <v>689</v>
      </c>
      <c r="H1219" s="58" t="s">
        <v>965</v>
      </c>
      <c r="I1219" s="58" t="s">
        <v>683</v>
      </c>
      <c r="J1219" s="58" t="s">
        <v>683</v>
      </c>
      <c r="K1219" s="58" t="s">
        <v>826</v>
      </c>
      <c r="L1219" s="58" t="s">
        <v>1051</v>
      </c>
      <c r="M1219" s="58"/>
      <c r="N1219" s="58"/>
      <c r="O1219" s="58"/>
      <c r="P1219" s="58"/>
      <c r="Q1219" s="58"/>
      <c r="R1219" s="58" t="s">
        <v>698</v>
      </c>
      <c r="S1219" s="58" t="s">
        <v>711</v>
      </c>
      <c r="T1219" s="58" t="s">
        <v>1052</v>
      </c>
      <c r="U1219" s="58" t="s">
        <v>679</v>
      </c>
      <c r="V1219" s="58"/>
    </row>
    <row r="1220" spans="1:22" x14ac:dyDescent="0.25">
      <c r="A1220" s="43" t="s">
        <v>3683</v>
      </c>
      <c r="B1220" s="43" t="str">
        <f>LEFT(GAAP02F[[#This Row],[Fund]],4)</f>
        <v>6037</v>
      </c>
      <c r="C1220" s="58" t="s">
        <v>3684</v>
      </c>
      <c r="D1220" s="58" t="s">
        <v>708</v>
      </c>
      <c r="E1220" s="58" t="s">
        <v>681</v>
      </c>
      <c r="F1220" s="58" t="s">
        <v>688</v>
      </c>
      <c r="G1220" s="58" t="s">
        <v>689</v>
      </c>
      <c r="H1220" s="58" t="s">
        <v>965</v>
      </c>
      <c r="I1220" s="58" t="s">
        <v>683</v>
      </c>
      <c r="J1220" s="58" t="s">
        <v>683</v>
      </c>
      <c r="K1220" s="58" t="s">
        <v>691</v>
      </c>
      <c r="L1220" s="58" t="s">
        <v>966</v>
      </c>
      <c r="M1220" s="58"/>
      <c r="N1220" s="58"/>
      <c r="O1220" s="58"/>
      <c r="P1220" s="58"/>
      <c r="Q1220" s="58"/>
      <c r="R1220" s="58" t="s">
        <v>698</v>
      </c>
      <c r="S1220" s="58" t="s">
        <v>711</v>
      </c>
      <c r="T1220" s="58" t="s">
        <v>699</v>
      </c>
      <c r="U1220" s="58" t="s">
        <v>679</v>
      </c>
      <c r="V1220" s="58"/>
    </row>
    <row r="1221" spans="1:22" x14ac:dyDescent="0.25">
      <c r="A1221" s="43" t="s">
        <v>3685</v>
      </c>
      <c r="B1221" s="43" t="str">
        <f>LEFT(GAAP02F[[#This Row],[Fund]],4)</f>
        <v>6038</v>
      </c>
      <c r="C1221" s="58" t="s">
        <v>3686</v>
      </c>
      <c r="D1221" s="58" t="s">
        <v>708</v>
      </c>
      <c r="E1221" s="58" t="s">
        <v>681</v>
      </c>
      <c r="F1221" s="58" t="s">
        <v>688</v>
      </c>
      <c r="G1221" s="58" t="s">
        <v>689</v>
      </c>
      <c r="H1221" s="58" t="s">
        <v>965</v>
      </c>
      <c r="I1221" s="58" t="s">
        <v>683</v>
      </c>
      <c r="J1221" s="58" t="s">
        <v>683</v>
      </c>
      <c r="K1221" s="58" t="s">
        <v>691</v>
      </c>
      <c r="L1221" s="58" t="s">
        <v>966</v>
      </c>
      <c r="M1221" s="58"/>
      <c r="N1221" s="58"/>
      <c r="O1221" s="58"/>
      <c r="P1221" s="58"/>
      <c r="Q1221" s="58"/>
      <c r="R1221" s="58" t="s">
        <v>698</v>
      </c>
      <c r="S1221" s="58" t="s">
        <v>711</v>
      </c>
      <c r="T1221" s="58" t="s">
        <v>699</v>
      </c>
      <c r="U1221" s="58" t="s">
        <v>679</v>
      </c>
      <c r="V1221" s="58"/>
    </row>
    <row r="1222" spans="1:22" x14ac:dyDescent="0.25">
      <c r="A1222" s="43" t="s">
        <v>3687</v>
      </c>
      <c r="B1222" s="43" t="str">
        <f>LEFT(GAAP02F[[#This Row],[Fund]],4)</f>
        <v>6039</v>
      </c>
      <c r="C1222" s="58" t="s">
        <v>3688</v>
      </c>
      <c r="D1222" s="58" t="s">
        <v>708</v>
      </c>
      <c r="E1222" s="58" t="s">
        <v>681</v>
      </c>
      <c r="F1222" s="58" t="s">
        <v>688</v>
      </c>
      <c r="G1222" s="58" t="s">
        <v>689</v>
      </c>
      <c r="H1222" s="58" t="s">
        <v>965</v>
      </c>
      <c r="I1222" s="58" t="s">
        <v>683</v>
      </c>
      <c r="J1222" s="58" t="s">
        <v>683</v>
      </c>
      <c r="K1222" s="58" t="s">
        <v>691</v>
      </c>
      <c r="L1222" s="58" t="s">
        <v>966</v>
      </c>
      <c r="M1222" s="58"/>
      <c r="N1222" s="58"/>
      <c r="O1222" s="58"/>
      <c r="P1222" s="58"/>
      <c r="Q1222" s="58"/>
      <c r="R1222" s="58" t="s">
        <v>698</v>
      </c>
      <c r="S1222" s="58" t="s">
        <v>711</v>
      </c>
      <c r="T1222" s="58" t="s">
        <v>699</v>
      </c>
      <c r="U1222" s="58" t="s">
        <v>679</v>
      </c>
      <c r="V1222" s="58"/>
    </row>
    <row r="1223" spans="1:22" x14ac:dyDescent="0.25">
      <c r="A1223" s="43" t="s">
        <v>3689</v>
      </c>
      <c r="B1223" s="43" t="str">
        <f>LEFT(GAAP02F[[#This Row],[Fund]],4)</f>
        <v>6040</v>
      </c>
      <c r="C1223" s="58" t="s">
        <v>3690</v>
      </c>
      <c r="D1223" s="58" t="s">
        <v>708</v>
      </c>
      <c r="E1223" s="58" t="s">
        <v>681</v>
      </c>
      <c r="F1223" s="58" t="s">
        <v>688</v>
      </c>
      <c r="G1223" s="58" t="s">
        <v>689</v>
      </c>
      <c r="H1223" s="58" t="s">
        <v>965</v>
      </c>
      <c r="I1223" s="58" t="s">
        <v>683</v>
      </c>
      <c r="J1223" s="58" t="s">
        <v>683</v>
      </c>
      <c r="K1223" s="58" t="s">
        <v>691</v>
      </c>
      <c r="L1223" s="58" t="s">
        <v>966</v>
      </c>
      <c r="M1223" s="58"/>
      <c r="N1223" s="58"/>
      <c r="O1223" s="58"/>
      <c r="P1223" s="58"/>
      <c r="Q1223" s="58"/>
      <c r="R1223" s="58" t="s">
        <v>698</v>
      </c>
      <c r="S1223" s="58" t="s">
        <v>711</v>
      </c>
      <c r="T1223" s="58" t="s">
        <v>731</v>
      </c>
      <c r="U1223" s="58" t="s">
        <v>679</v>
      </c>
      <c r="V1223" s="58"/>
    </row>
    <row r="1224" spans="1:22" x14ac:dyDescent="0.25">
      <c r="A1224" s="43" t="s">
        <v>3691</v>
      </c>
      <c r="B1224" s="43" t="str">
        <f>LEFT(GAAP02F[[#This Row],[Fund]],4)</f>
        <v>6041</v>
      </c>
      <c r="C1224" s="58" t="s">
        <v>3692</v>
      </c>
      <c r="D1224" s="58" t="s">
        <v>708</v>
      </c>
      <c r="E1224" s="58" t="s">
        <v>681</v>
      </c>
      <c r="F1224" s="58" t="s">
        <v>709</v>
      </c>
      <c r="G1224" s="58" t="s">
        <v>689</v>
      </c>
      <c r="H1224" s="58" t="s">
        <v>850</v>
      </c>
      <c r="I1224" s="58" t="s">
        <v>683</v>
      </c>
      <c r="J1224" s="58" t="s">
        <v>683</v>
      </c>
      <c r="K1224" s="58" t="s">
        <v>826</v>
      </c>
      <c r="L1224" s="58" t="s">
        <v>1076</v>
      </c>
      <c r="M1224" s="58"/>
      <c r="N1224" s="58"/>
      <c r="O1224" s="58"/>
      <c r="P1224" s="58"/>
      <c r="Q1224" s="58"/>
      <c r="R1224" s="58" t="s">
        <v>698</v>
      </c>
      <c r="S1224" s="58" t="s">
        <v>711</v>
      </c>
      <c r="T1224" s="58" t="s">
        <v>1052</v>
      </c>
      <c r="U1224" s="58" t="s">
        <v>679</v>
      </c>
      <c r="V1224" s="58"/>
    </row>
    <row r="1225" spans="1:22" x14ac:dyDescent="0.25">
      <c r="A1225" s="43" t="s">
        <v>3693</v>
      </c>
      <c r="B1225" s="43" t="str">
        <f>LEFT(GAAP02F[[#This Row],[Fund]],4)</f>
        <v>6042</v>
      </c>
      <c r="C1225" s="58" t="s">
        <v>3694</v>
      </c>
      <c r="D1225" s="58" t="s">
        <v>708</v>
      </c>
      <c r="E1225" s="58" t="s">
        <v>681</v>
      </c>
      <c r="F1225" s="58" t="s">
        <v>688</v>
      </c>
      <c r="G1225" s="58" t="s">
        <v>689</v>
      </c>
      <c r="H1225" s="58" t="s">
        <v>690</v>
      </c>
      <c r="I1225" s="58" t="s">
        <v>683</v>
      </c>
      <c r="J1225" s="58" t="s">
        <v>683</v>
      </c>
      <c r="K1225" s="58" t="s">
        <v>691</v>
      </c>
      <c r="L1225" s="58" t="s">
        <v>743</v>
      </c>
      <c r="M1225" s="58"/>
      <c r="N1225" s="58"/>
      <c r="O1225" s="58"/>
      <c r="P1225" s="58"/>
      <c r="Q1225" s="58"/>
      <c r="R1225" s="58" t="s">
        <v>698</v>
      </c>
      <c r="S1225" s="58" t="s">
        <v>2319</v>
      </c>
      <c r="T1225" s="58" t="s">
        <v>731</v>
      </c>
      <c r="U1225" s="58" t="s">
        <v>679</v>
      </c>
      <c r="V1225" s="58"/>
    </row>
    <row r="1226" spans="1:22" x14ac:dyDescent="0.25">
      <c r="A1226" s="43" t="s">
        <v>3695</v>
      </c>
      <c r="B1226" s="43" t="str">
        <f>LEFT(GAAP02F[[#This Row],[Fund]],4)</f>
        <v>6043</v>
      </c>
      <c r="C1226" s="58" t="s">
        <v>3696</v>
      </c>
      <c r="D1226" s="58" t="s">
        <v>708</v>
      </c>
      <c r="E1226" s="58" t="s">
        <v>681</v>
      </c>
      <c r="F1226" s="58" t="s">
        <v>688</v>
      </c>
      <c r="G1226" s="58" t="s">
        <v>681</v>
      </c>
      <c r="H1226" s="58" t="s">
        <v>831</v>
      </c>
      <c r="I1226" s="58" t="s">
        <v>683</v>
      </c>
      <c r="J1226" s="58" t="s">
        <v>683</v>
      </c>
      <c r="K1226" s="58" t="s">
        <v>691</v>
      </c>
      <c r="L1226" s="58" t="s">
        <v>832</v>
      </c>
      <c r="M1226" s="58"/>
      <c r="N1226" s="58"/>
      <c r="O1226" s="58"/>
      <c r="P1226" s="58"/>
      <c r="Q1226" s="58"/>
      <c r="R1226" s="58" t="s">
        <v>698</v>
      </c>
      <c r="S1226" s="58" t="s">
        <v>711</v>
      </c>
      <c r="T1226" s="58" t="s">
        <v>838</v>
      </c>
      <c r="U1226" s="58" t="s">
        <v>679</v>
      </c>
      <c r="V1226" s="58"/>
    </row>
    <row r="1227" spans="1:22" x14ac:dyDescent="0.25">
      <c r="A1227" s="43" t="s">
        <v>3697</v>
      </c>
      <c r="B1227" s="43" t="str">
        <f>LEFT(GAAP02F[[#This Row],[Fund]],4)</f>
        <v>6044</v>
      </c>
      <c r="C1227" s="58" t="s">
        <v>3698</v>
      </c>
      <c r="D1227" s="58" t="s">
        <v>708</v>
      </c>
      <c r="E1227" s="58" t="s">
        <v>681</v>
      </c>
      <c r="F1227" s="58" t="s">
        <v>709</v>
      </c>
      <c r="G1227" s="58" t="s">
        <v>689</v>
      </c>
      <c r="H1227" s="58" t="s">
        <v>965</v>
      </c>
      <c r="I1227" s="58" t="s">
        <v>683</v>
      </c>
      <c r="J1227" s="58" t="s">
        <v>683</v>
      </c>
      <c r="K1227" s="58" t="s">
        <v>826</v>
      </c>
      <c r="L1227" s="58" t="s">
        <v>1051</v>
      </c>
      <c r="M1227" s="58"/>
      <c r="N1227" s="58"/>
      <c r="O1227" s="58"/>
      <c r="P1227" s="58"/>
      <c r="Q1227" s="58"/>
      <c r="R1227" s="58" t="s">
        <v>698</v>
      </c>
      <c r="S1227" s="58" t="s">
        <v>711</v>
      </c>
      <c r="T1227" s="58" t="s">
        <v>1052</v>
      </c>
      <c r="U1227" s="58" t="s">
        <v>679</v>
      </c>
      <c r="V1227" s="58"/>
    </row>
    <row r="1228" spans="1:22" x14ac:dyDescent="0.25">
      <c r="A1228" s="43" t="s">
        <v>3699</v>
      </c>
      <c r="B1228" s="43" t="str">
        <f>LEFT(GAAP02F[[#This Row],[Fund]],4)</f>
        <v>6045</v>
      </c>
      <c r="C1228" s="58" t="s">
        <v>3700</v>
      </c>
      <c r="D1228" s="58" t="s">
        <v>708</v>
      </c>
      <c r="E1228" s="58" t="s">
        <v>681</v>
      </c>
      <c r="F1228" s="58" t="s">
        <v>682</v>
      </c>
      <c r="G1228" s="58" t="s">
        <v>681</v>
      </c>
      <c r="H1228" s="58" t="s">
        <v>682</v>
      </c>
      <c r="I1228" s="58" t="s">
        <v>683</v>
      </c>
      <c r="J1228" s="58" t="s">
        <v>683</v>
      </c>
      <c r="K1228" s="58" t="s">
        <v>15</v>
      </c>
      <c r="L1228" s="58" t="s">
        <v>15</v>
      </c>
      <c r="M1228" s="58" t="s">
        <v>683</v>
      </c>
      <c r="N1228" s="58" t="s">
        <v>683</v>
      </c>
      <c r="O1228" s="58" t="s">
        <v>678</v>
      </c>
      <c r="P1228" s="58" t="s">
        <v>145</v>
      </c>
      <c r="Q1228" s="58"/>
      <c r="R1228" s="58" t="s">
        <v>698</v>
      </c>
      <c r="S1228" s="58" t="s">
        <v>711</v>
      </c>
      <c r="T1228" s="58" t="s">
        <v>731</v>
      </c>
      <c r="U1228" s="58" t="s">
        <v>679</v>
      </c>
      <c r="V1228" s="58"/>
    </row>
    <row r="1229" spans="1:22" x14ac:dyDescent="0.25">
      <c r="A1229" s="43" t="s">
        <v>3701</v>
      </c>
      <c r="B1229" s="43" t="str">
        <f>LEFT(GAAP02F[[#This Row],[Fund]],4)</f>
        <v>6046</v>
      </c>
      <c r="C1229" s="58" t="s">
        <v>3702</v>
      </c>
      <c r="D1229" s="58" t="s">
        <v>708</v>
      </c>
      <c r="E1229" s="58" t="s">
        <v>681</v>
      </c>
      <c r="F1229" s="58" t="s">
        <v>709</v>
      </c>
      <c r="G1229" s="58" t="s">
        <v>689</v>
      </c>
      <c r="H1229" s="58" t="s">
        <v>3703</v>
      </c>
      <c r="I1229" s="58" t="s">
        <v>683</v>
      </c>
      <c r="J1229" s="58" t="s">
        <v>683</v>
      </c>
      <c r="K1229" s="58" t="s">
        <v>826</v>
      </c>
      <c r="L1229" s="58" t="s">
        <v>3704</v>
      </c>
      <c r="M1229" s="58" t="s">
        <v>683</v>
      </c>
      <c r="N1229" s="58" t="s">
        <v>683</v>
      </c>
      <c r="O1229" s="58" t="s">
        <v>678</v>
      </c>
      <c r="P1229" s="58" t="s">
        <v>679</v>
      </c>
      <c r="Q1229" s="58"/>
      <c r="R1229" s="58" t="s">
        <v>698</v>
      </c>
      <c r="S1229" s="58" t="s">
        <v>711</v>
      </c>
      <c r="T1229" s="58" t="s">
        <v>706</v>
      </c>
      <c r="U1229" s="58" t="s">
        <v>679</v>
      </c>
      <c r="V1229" s="58"/>
    </row>
    <row r="1230" spans="1:22" x14ac:dyDescent="0.25">
      <c r="A1230" s="43" t="s">
        <v>3705</v>
      </c>
      <c r="B1230" s="43" t="str">
        <f>LEFT(GAAP02F[[#This Row],[Fund]],4)</f>
        <v>6047</v>
      </c>
      <c r="C1230" s="58" t="s">
        <v>3706</v>
      </c>
      <c r="D1230" s="58" t="s">
        <v>708</v>
      </c>
      <c r="E1230" s="58" t="s">
        <v>681</v>
      </c>
      <c r="F1230" s="58" t="s">
        <v>688</v>
      </c>
      <c r="G1230" s="58" t="s">
        <v>681</v>
      </c>
      <c r="H1230" s="58" t="s">
        <v>797</v>
      </c>
      <c r="I1230" s="58" t="s">
        <v>683</v>
      </c>
      <c r="J1230" s="58" t="s">
        <v>683</v>
      </c>
      <c r="K1230" s="58" t="s">
        <v>691</v>
      </c>
      <c r="L1230" s="58" t="s">
        <v>1113</v>
      </c>
      <c r="M1230" s="58" t="s">
        <v>683</v>
      </c>
      <c r="N1230" s="58" t="s">
        <v>683</v>
      </c>
      <c r="O1230" s="58" t="s">
        <v>678</v>
      </c>
      <c r="P1230" s="58" t="s">
        <v>679</v>
      </c>
      <c r="Q1230" s="58"/>
      <c r="R1230" s="58" t="s">
        <v>698</v>
      </c>
      <c r="S1230" s="58" t="s">
        <v>711</v>
      </c>
      <c r="T1230" s="58" t="s">
        <v>1052</v>
      </c>
      <c r="U1230" s="58" t="s">
        <v>679</v>
      </c>
      <c r="V1230" s="58"/>
    </row>
    <row r="1231" spans="1:22" x14ac:dyDescent="0.25">
      <c r="A1231" s="43" t="s">
        <v>3707</v>
      </c>
      <c r="B1231" s="43" t="str">
        <f>LEFT(GAAP02F[[#This Row],[Fund]],4)</f>
        <v>6048</v>
      </c>
      <c r="C1231" s="58" t="s">
        <v>3708</v>
      </c>
      <c r="D1231" s="58" t="s">
        <v>708</v>
      </c>
      <c r="E1231" s="58" t="s">
        <v>681</v>
      </c>
      <c r="F1231" s="58" t="s">
        <v>709</v>
      </c>
      <c r="G1231" s="58" t="s">
        <v>689</v>
      </c>
      <c r="H1231" s="58" t="s">
        <v>850</v>
      </c>
      <c r="I1231" s="58" t="s">
        <v>683</v>
      </c>
      <c r="J1231" s="58" t="s">
        <v>683</v>
      </c>
      <c r="K1231" s="58" t="s">
        <v>826</v>
      </c>
      <c r="L1231" s="58" t="s">
        <v>1076</v>
      </c>
      <c r="M1231" s="58" t="s">
        <v>683</v>
      </c>
      <c r="N1231" s="58" t="s">
        <v>683</v>
      </c>
      <c r="O1231" s="58" t="s">
        <v>678</v>
      </c>
      <c r="P1231" s="58" t="s">
        <v>679</v>
      </c>
      <c r="Q1231" s="58" t="s">
        <v>750</v>
      </c>
      <c r="R1231" s="58" t="s">
        <v>698</v>
      </c>
      <c r="S1231" s="58" t="s">
        <v>711</v>
      </c>
      <c r="T1231" s="58" t="s">
        <v>1052</v>
      </c>
      <c r="U1231" s="58" t="s">
        <v>679</v>
      </c>
      <c r="V1231" s="58"/>
    </row>
    <row r="1232" spans="1:22" x14ac:dyDescent="0.25">
      <c r="A1232" s="43" t="s">
        <v>3709</v>
      </c>
      <c r="B1232" s="43" t="str">
        <f>LEFT(GAAP02F[[#This Row],[Fund]],4)</f>
        <v>6049</v>
      </c>
      <c r="C1232" s="58" t="s">
        <v>3710</v>
      </c>
      <c r="D1232" s="58" t="s">
        <v>708</v>
      </c>
      <c r="E1232" s="58" t="s">
        <v>681</v>
      </c>
      <c r="F1232" s="58" t="s">
        <v>709</v>
      </c>
      <c r="G1232" s="58" t="s">
        <v>689</v>
      </c>
      <c r="H1232" s="58" t="s">
        <v>850</v>
      </c>
      <c r="I1232" s="58" t="s">
        <v>683</v>
      </c>
      <c r="J1232" s="58" t="s">
        <v>683</v>
      </c>
      <c r="K1232" s="58" t="s">
        <v>826</v>
      </c>
      <c r="L1232" s="58" t="s">
        <v>1076</v>
      </c>
      <c r="M1232" s="58" t="s">
        <v>683</v>
      </c>
      <c r="N1232" s="58" t="s">
        <v>683</v>
      </c>
      <c r="O1232" s="58" t="s">
        <v>678</v>
      </c>
      <c r="P1232" s="58" t="s">
        <v>679</v>
      </c>
      <c r="Q1232" s="58" t="s">
        <v>750</v>
      </c>
      <c r="R1232" s="58" t="s">
        <v>698</v>
      </c>
      <c r="S1232" s="58" t="s">
        <v>711</v>
      </c>
      <c r="T1232" s="58" t="s">
        <v>1052</v>
      </c>
      <c r="U1232" s="58" t="s">
        <v>679</v>
      </c>
      <c r="V1232" s="58"/>
    </row>
    <row r="1233" spans="1:22" x14ac:dyDescent="0.25">
      <c r="A1233" s="43" t="s">
        <v>3711</v>
      </c>
      <c r="B1233" s="43" t="str">
        <f>LEFT(GAAP02F[[#This Row],[Fund]],4)</f>
        <v>6050</v>
      </c>
      <c r="C1233" s="58" t="s">
        <v>3712</v>
      </c>
      <c r="D1233" s="58" t="s">
        <v>747</v>
      </c>
      <c r="E1233" s="58" t="s">
        <v>681</v>
      </c>
      <c r="F1233" s="58" t="s">
        <v>682</v>
      </c>
      <c r="G1233" s="58" t="s">
        <v>681</v>
      </c>
      <c r="H1233" s="58" t="s">
        <v>682</v>
      </c>
      <c r="I1233" s="58" t="s">
        <v>683</v>
      </c>
      <c r="J1233" s="58" t="s">
        <v>683</v>
      </c>
      <c r="K1233" s="58" t="s">
        <v>15</v>
      </c>
      <c r="L1233" s="58" t="s">
        <v>15</v>
      </c>
      <c r="M1233" s="58" t="s">
        <v>749</v>
      </c>
      <c r="N1233" s="58" t="s">
        <v>683</v>
      </c>
      <c r="O1233" s="58" t="s">
        <v>678</v>
      </c>
      <c r="P1233" s="58" t="s">
        <v>679</v>
      </c>
      <c r="Q1233" s="58" t="s">
        <v>750</v>
      </c>
      <c r="R1233" s="58" t="s">
        <v>684</v>
      </c>
      <c r="S1233" s="58" t="s">
        <v>3713</v>
      </c>
      <c r="T1233" s="58" t="s">
        <v>678</v>
      </c>
      <c r="U1233" s="58" t="s">
        <v>679</v>
      </c>
      <c r="V1233" s="58"/>
    </row>
    <row r="1234" spans="1:22" x14ac:dyDescent="0.25">
      <c r="A1234" s="43" t="s">
        <v>3714</v>
      </c>
      <c r="B1234" s="43" t="str">
        <f>LEFT(GAAP02F[[#This Row],[Fund]],4)</f>
        <v>6051</v>
      </c>
      <c r="C1234" s="58" t="s">
        <v>70</v>
      </c>
      <c r="D1234" s="58" t="s">
        <v>708</v>
      </c>
      <c r="E1234" s="58" t="s">
        <v>681</v>
      </c>
      <c r="F1234" s="58" t="s">
        <v>688</v>
      </c>
      <c r="G1234" s="58" t="s">
        <v>681</v>
      </c>
      <c r="H1234" s="58" t="s">
        <v>709</v>
      </c>
      <c r="I1234" s="58" t="s">
        <v>683</v>
      </c>
      <c r="J1234" s="58" t="s">
        <v>683</v>
      </c>
      <c r="K1234" s="58" t="s">
        <v>691</v>
      </c>
      <c r="L1234" s="58" t="s">
        <v>710</v>
      </c>
      <c r="M1234" s="58" t="s">
        <v>683</v>
      </c>
      <c r="N1234" s="58" t="s">
        <v>683</v>
      </c>
      <c r="O1234" s="58" t="s">
        <v>678</v>
      </c>
      <c r="P1234" s="58" t="s">
        <v>679</v>
      </c>
      <c r="Q1234" s="58" t="s">
        <v>750</v>
      </c>
      <c r="R1234" s="58" t="s">
        <v>698</v>
      </c>
      <c r="S1234" s="58" t="s">
        <v>711</v>
      </c>
      <c r="T1234" s="58" t="s">
        <v>712</v>
      </c>
      <c r="U1234" s="58" t="s">
        <v>679</v>
      </c>
      <c r="V1234" s="58"/>
    </row>
    <row r="1235" spans="1:22" x14ac:dyDescent="0.25">
      <c r="A1235" s="43" t="s">
        <v>3715</v>
      </c>
      <c r="B1235" s="43" t="str">
        <f>LEFT(GAAP02F[[#This Row],[Fund]],4)</f>
        <v>6052</v>
      </c>
      <c r="C1235" s="58" t="s">
        <v>3716</v>
      </c>
      <c r="D1235" s="58" t="s">
        <v>708</v>
      </c>
      <c r="E1235" s="58" t="s">
        <v>681</v>
      </c>
      <c r="F1235" s="58" t="s">
        <v>688</v>
      </c>
      <c r="G1235" s="58" t="s">
        <v>681</v>
      </c>
      <c r="H1235" s="58" t="s">
        <v>709</v>
      </c>
      <c r="I1235" s="58" t="s">
        <v>683</v>
      </c>
      <c r="J1235" s="58" t="s">
        <v>683</v>
      </c>
      <c r="K1235" s="58" t="s">
        <v>691</v>
      </c>
      <c r="L1235" s="58" t="s">
        <v>710</v>
      </c>
      <c r="M1235" s="58" t="s">
        <v>683</v>
      </c>
      <c r="N1235" s="58" t="s">
        <v>683</v>
      </c>
      <c r="O1235" s="58" t="s">
        <v>678</v>
      </c>
      <c r="P1235" s="58" t="s">
        <v>679</v>
      </c>
      <c r="Q1235" s="58" t="s">
        <v>750</v>
      </c>
      <c r="R1235" s="58" t="s">
        <v>698</v>
      </c>
      <c r="S1235" s="58" t="s">
        <v>711</v>
      </c>
      <c r="T1235" s="58" t="s">
        <v>712</v>
      </c>
      <c r="U1235" s="58" t="s">
        <v>679</v>
      </c>
      <c r="V1235" s="58"/>
    </row>
    <row r="1236" spans="1:22" x14ac:dyDescent="0.25">
      <c r="A1236" s="43" t="s">
        <v>3717</v>
      </c>
      <c r="B1236" s="43" t="str">
        <f>LEFT(GAAP02F[[#This Row],[Fund]],4)</f>
        <v>6053</v>
      </c>
      <c r="C1236" s="58" t="s">
        <v>3718</v>
      </c>
      <c r="D1236" s="58" t="s">
        <v>708</v>
      </c>
      <c r="E1236" s="58" t="s">
        <v>681</v>
      </c>
      <c r="F1236" s="58" t="s">
        <v>688</v>
      </c>
      <c r="G1236" s="58" t="s">
        <v>681</v>
      </c>
      <c r="H1236" s="58" t="s">
        <v>831</v>
      </c>
      <c r="I1236" s="58" t="s">
        <v>683</v>
      </c>
      <c r="J1236" s="58" t="s">
        <v>683</v>
      </c>
      <c r="K1236" s="58" t="s">
        <v>836</v>
      </c>
      <c r="L1236" s="58" t="s">
        <v>832</v>
      </c>
      <c r="M1236" s="58" t="s">
        <v>683</v>
      </c>
      <c r="N1236" s="58" t="s">
        <v>683</v>
      </c>
      <c r="O1236" s="58" t="s">
        <v>678</v>
      </c>
      <c r="P1236" s="58" t="s">
        <v>679</v>
      </c>
      <c r="Q1236" s="58" t="s">
        <v>750</v>
      </c>
      <c r="R1236" s="58" t="s">
        <v>698</v>
      </c>
      <c r="S1236" s="58" t="s">
        <v>711</v>
      </c>
      <c r="T1236" s="58" t="s">
        <v>838</v>
      </c>
      <c r="U1236" s="58" t="s">
        <v>679</v>
      </c>
      <c r="V1236" s="58"/>
    </row>
    <row r="1237" spans="1:22" x14ac:dyDescent="0.25">
      <c r="A1237" s="43" t="s">
        <v>3719</v>
      </c>
      <c r="B1237" s="43" t="str">
        <f>LEFT(GAAP02F[[#This Row],[Fund]],4)</f>
        <v>6054</v>
      </c>
      <c r="C1237" s="58" t="s">
        <v>3720</v>
      </c>
      <c r="D1237" s="58" t="s">
        <v>708</v>
      </c>
      <c r="E1237" s="58" t="s">
        <v>681</v>
      </c>
      <c r="F1237" s="58" t="s">
        <v>688</v>
      </c>
      <c r="G1237" s="58" t="s">
        <v>681</v>
      </c>
      <c r="H1237" s="58" t="s">
        <v>831</v>
      </c>
      <c r="I1237" s="58" t="s">
        <v>683</v>
      </c>
      <c r="J1237" s="58" t="s">
        <v>683</v>
      </c>
      <c r="K1237" s="58" t="s">
        <v>691</v>
      </c>
      <c r="L1237" s="58" t="s">
        <v>832</v>
      </c>
      <c r="M1237" s="58" t="s">
        <v>683</v>
      </c>
      <c r="N1237" s="58" t="s">
        <v>683</v>
      </c>
      <c r="O1237" s="58" t="s">
        <v>678</v>
      </c>
      <c r="P1237" s="58" t="s">
        <v>679</v>
      </c>
      <c r="Q1237" s="58" t="s">
        <v>750</v>
      </c>
      <c r="R1237" s="58" t="s">
        <v>698</v>
      </c>
      <c r="S1237" s="58" t="s">
        <v>2319</v>
      </c>
      <c r="T1237" s="58" t="s">
        <v>838</v>
      </c>
      <c r="U1237" s="58" t="s">
        <v>679</v>
      </c>
      <c r="V1237" s="58"/>
    </row>
    <row r="1238" spans="1:22" x14ac:dyDescent="0.25">
      <c r="A1238" s="43" t="s">
        <v>3721</v>
      </c>
      <c r="B1238" s="43" t="str">
        <f>LEFT(GAAP02F[[#This Row],[Fund]],4)</f>
        <v>6055</v>
      </c>
      <c r="C1238" s="58" t="s">
        <v>3722</v>
      </c>
      <c r="D1238" s="58" t="s">
        <v>708</v>
      </c>
      <c r="E1238" s="58" t="s">
        <v>681</v>
      </c>
      <c r="F1238" s="58" t="s">
        <v>688</v>
      </c>
      <c r="G1238" s="58" t="s">
        <v>681</v>
      </c>
      <c r="H1238" s="58" t="s">
        <v>831</v>
      </c>
      <c r="I1238" s="58" t="s">
        <v>683</v>
      </c>
      <c r="J1238" s="58" t="s">
        <v>683</v>
      </c>
      <c r="K1238" s="58" t="s">
        <v>836</v>
      </c>
      <c r="L1238" s="58" t="s">
        <v>832</v>
      </c>
      <c r="M1238" s="58" t="s">
        <v>683</v>
      </c>
      <c r="N1238" s="58" t="s">
        <v>683</v>
      </c>
      <c r="O1238" s="58" t="s">
        <v>678</v>
      </c>
      <c r="P1238" s="58" t="s">
        <v>679</v>
      </c>
      <c r="Q1238" s="58" t="s">
        <v>750</v>
      </c>
      <c r="R1238" s="58" t="s">
        <v>698</v>
      </c>
      <c r="S1238" s="58" t="s">
        <v>2319</v>
      </c>
      <c r="T1238" s="58" t="s">
        <v>838</v>
      </c>
      <c r="U1238" s="58" t="s">
        <v>679</v>
      </c>
      <c r="V1238" s="58"/>
    </row>
    <row r="1239" spans="1:22" x14ac:dyDescent="0.25">
      <c r="A1239" s="43" t="s">
        <v>3723</v>
      </c>
      <c r="B1239" s="43" t="str">
        <f>LEFT(GAAP02F[[#This Row],[Fund]],4)</f>
        <v>6056</v>
      </c>
      <c r="C1239" s="58" t="s">
        <v>3724</v>
      </c>
      <c r="D1239" s="58" t="s">
        <v>708</v>
      </c>
      <c r="E1239" s="58" t="s">
        <v>681</v>
      </c>
      <c r="F1239" s="58" t="s">
        <v>688</v>
      </c>
      <c r="G1239" s="58" t="s">
        <v>681</v>
      </c>
      <c r="H1239" s="58" t="s">
        <v>831</v>
      </c>
      <c r="I1239" s="58" t="s">
        <v>683</v>
      </c>
      <c r="J1239" s="58" t="s">
        <v>683</v>
      </c>
      <c r="K1239" s="58" t="s">
        <v>836</v>
      </c>
      <c r="L1239" s="58" t="s">
        <v>832</v>
      </c>
      <c r="M1239" s="58" t="s">
        <v>683</v>
      </c>
      <c r="N1239" s="58" t="s">
        <v>683</v>
      </c>
      <c r="O1239" s="58" t="s">
        <v>678</v>
      </c>
      <c r="P1239" s="58" t="s">
        <v>679</v>
      </c>
      <c r="Q1239" s="58" t="s">
        <v>750</v>
      </c>
      <c r="R1239" s="58" t="s">
        <v>698</v>
      </c>
      <c r="S1239" s="58" t="s">
        <v>2319</v>
      </c>
      <c r="T1239" s="58" t="s">
        <v>838</v>
      </c>
      <c r="U1239" s="58" t="s">
        <v>679</v>
      </c>
      <c r="V1239" s="58"/>
    </row>
    <row r="1240" spans="1:22" x14ac:dyDescent="0.25">
      <c r="A1240" s="43" t="s">
        <v>3725</v>
      </c>
      <c r="B1240" s="43" t="str">
        <f>LEFT(GAAP02F[[#This Row],[Fund]],4)</f>
        <v>6057</v>
      </c>
      <c r="C1240" s="58" t="s">
        <v>3726</v>
      </c>
      <c r="D1240" s="58" t="s">
        <v>708</v>
      </c>
      <c r="E1240" s="58" t="s">
        <v>681</v>
      </c>
      <c r="F1240" s="58" t="s">
        <v>709</v>
      </c>
      <c r="G1240" s="58" t="s">
        <v>689</v>
      </c>
      <c r="H1240" s="58" t="s">
        <v>965</v>
      </c>
      <c r="I1240" s="58" t="s">
        <v>683</v>
      </c>
      <c r="J1240" s="58" t="s">
        <v>683</v>
      </c>
      <c r="K1240" s="58" t="s">
        <v>826</v>
      </c>
      <c r="L1240" s="58" t="s">
        <v>1051</v>
      </c>
      <c r="M1240" s="58" t="s">
        <v>683</v>
      </c>
      <c r="N1240" s="58" t="s">
        <v>683</v>
      </c>
      <c r="O1240" s="58" t="s">
        <v>678</v>
      </c>
      <c r="P1240" s="58" t="s">
        <v>679</v>
      </c>
      <c r="Q1240" s="58" t="s">
        <v>750</v>
      </c>
      <c r="R1240" s="58" t="s">
        <v>698</v>
      </c>
      <c r="S1240" s="58" t="s">
        <v>711</v>
      </c>
      <c r="T1240" s="58" t="s">
        <v>1052</v>
      </c>
      <c r="U1240" s="58" t="s">
        <v>679</v>
      </c>
      <c r="V1240" s="58"/>
    </row>
    <row r="1241" spans="1:22" x14ac:dyDescent="0.25">
      <c r="A1241" s="43" t="s">
        <v>3727</v>
      </c>
      <c r="B1241" s="43" t="str">
        <f>LEFT(GAAP02F[[#This Row],[Fund]],4)</f>
        <v>6058</v>
      </c>
      <c r="C1241" s="58" t="s">
        <v>3728</v>
      </c>
      <c r="D1241" s="58" t="s">
        <v>708</v>
      </c>
      <c r="E1241" s="58" t="s">
        <v>681</v>
      </c>
      <c r="F1241" s="58" t="s">
        <v>688</v>
      </c>
      <c r="G1241" s="58" t="s">
        <v>681</v>
      </c>
      <c r="H1241" s="58" t="s">
        <v>831</v>
      </c>
      <c r="I1241" s="58" t="s">
        <v>683</v>
      </c>
      <c r="J1241" s="58" t="s">
        <v>683</v>
      </c>
      <c r="K1241" s="58" t="s">
        <v>836</v>
      </c>
      <c r="L1241" s="58" t="s">
        <v>832</v>
      </c>
      <c r="M1241" s="58" t="s">
        <v>749</v>
      </c>
      <c r="N1241" s="58" t="s">
        <v>683</v>
      </c>
      <c r="O1241" s="58" t="s">
        <v>678</v>
      </c>
      <c r="P1241" s="58" t="s">
        <v>679</v>
      </c>
      <c r="Q1241" s="58" t="s">
        <v>750</v>
      </c>
      <c r="R1241" s="58" t="s">
        <v>698</v>
      </c>
      <c r="S1241" s="58" t="s">
        <v>2319</v>
      </c>
      <c r="T1241" s="58" t="s">
        <v>838</v>
      </c>
      <c r="U1241" s="58" t="s">
        <v>679</v>
      </c>
      <c r="V1241" s="58"/>
    </row>
    <row r="1242" spans="1:22" x14ac:dyDescent="0.25">
      <c r="A1242" s="43" t="s">
        <v>3729</v>
      </c>
      <c r="B1242" s="43" t="str">
        <f>LEFT(GAAP02F[[#This Row],[Fund]],4)</f>
        <v>6059</v>
      </c>
      <c r="C1242" s="58" t="s">
        <v>3730</v>
      </c>
      <c r="D1242" s="58" t="s">
        <v>708</v>
      </c>
      <c r="E1242" s="58" t="s">
        <v>681</v>
      </c>
      <c r="F1242" s="58" t="s">
        <v>688</v>
      </c>
      <c r="G1242" s="58" t="s">
        <v>681</v>
      </c>
      <c r="H1242" s="58" t="s">
        <v>831</v>
      </c>
      <c r="I1242" s="58" t="s">
        <v>683</v>
      </c>
      <c r="J1242" s="58" t="s">
        <v>683</v>
      </c>
      <c r="K1242" s="58" t="s">
        <v>836</v>
      </c>
      <c r="L1242" s="58" t="s">
        <v>832</v>
      </c>
      <c r="M1242" s="58" t="s">
        <v>683</v>
      </c>
      <c r="N1242" s="58" t="s">
        <v>683</v>
      </c>
      <c r="O1242" s="58" t="s">
        <v>678</v>
      </c>
      <c r="P1242" s="58" t="s">
        <v>679</v>
      </c>
      <c r="Q1242" s="58" t="s">
        <v>750</v>
      </c>
      <c r="R1242" s="58" t="s">
        <v>698</v>
      </c>
      <c r="S1242" s="58" t="s">
        <v>2319</v>
      </c>
      <c r="T1242" s="58" t="s">
        <v>838</v>
      </c>
      <c r="U1242" s="58" t="s">
        <v>679</v>
      </c>
      <c r="V1242" s="58"/>
    </row>
    <row r="1243" spans="1:22" x14ac:dyDescent="0.25">
      <c r="A1243" s="43" t="s">
        <v>3731</v>
      </c>
      <c r="B1243" s="43" t="str">
        <f>LEFT(GAAP02F[[#This Row],[Fund]],4)</f>
        <v>6060</v>
      </c>
      <c r="C1243" s="58" t="s">
        <v>3732</v>
      </c>
      <c r="D1243" s="58" t="s">
        <v>708</v>
      </c>
      <c r="E1243" s="58" t="s">
        <v>681</v>
      </c>
      <c r="F1243" s="58" t="s">
        <v>688</v>
      </c>
      <c r="G1243" s="58" t="s">
        <v>681</v>
      </c>
      <c r="H1243" s="58" t="s">
        <v>831</v>
      </c>
      <c r="I1243" s="58" t="s">
        <v>683</v>
      </c>
      <c r="J1243" s="58" t="s">
        <v>683</v>
      </c>
      <c r="K1243" s="58" t="s">
        <v>836</v>
      </c>
      <c r="L1243" s="58" t="s">
        <v>832</v>
      </c>
      <c r="M1243" s="58" t="s">
        <v>683</v>
      </c>
      <c r="N1243" s="58" t="s">
        <v>683</v>
      </c>
      <c r="O1243" s="58" t="s">
        <v>678</v>
      </c>
      <c r="P1243" s="58" t="s">
        <v>679</v>
      </c>
      <c r="Q1243" s="58" t="s">
        <v>750</v>
      </c>
      <c r="R1243" s="58" t="s">
        <v>698</v>
      </c>
      <c r="S1243" s="58" t="s">
        <v>2319</v>
      </c>
      <c r="T1243" s="58" t="s">
        <v>838</v>
      </c>
      <c r="U1243" s="58" t="s">
        <v>679</v>
      </c>
      <c r="V1243" s="58"/>
    </row>
    <row r="1244" spans="1:22" x14ac:dyDescent="0.25">
      <c r="A1244" s="43" t="s">
        <v>3733</v>
      </c>
      <c r="B1244" s="43" t="str">
        <f>LEFT(GAAP02F[[#This Row],[Fund]],4)</f>
        <v>6061</v>
      </c>
      <c r="C1244" s="58" t="s">
        <v>3734</v>
      </c>
      <c r="D1244" s="58" t="s">
        <v>708</v>
      </c>
      <c r="E1244" s="58" t="s">
        <v>681</v>
      </c>
      <c r="F1244" s="58" t="s">
        <v>688</v>
      </c>
      <c r="G1244" s="58" t="s">
        <v>681</v>
      </c>
      <c r="H1244" s="58" t="s">
        <v>831</v>
      </c>
      <c r="I1244" s="58" t="s">
        <v>683</v>
      </c>
      <c r="J1244" s="58" t="s">
        <v>683</v>
      </c>
      <c r="K1244" s="58" t="s">
        <v>836</v>
      </c>
      <c r="L1244" s="58" t="s">
        <v>832</v>
      </c>
      <c r="M1244" s="58" t="s">
        <v>683</v>
      </c>
      <c r="N1244" s="58" t="s">
        <v>683</v>
      </c>
      <c r="O1244" s="58" t="s">
        <v>678</v>
      </c>
      <c r="P1244" s="58" t="s">
        <v>679</v>
      </c>
      <c r="Q1244" s="58" t="s">
        <v>750</v>
      </c>
      <c r="R1244" s="58" t="s">
        <v>698</v>
      </c>
      <c r="S1244" s="58" t="s">
        <v>2319</v>
      </c>
      <c r="T1244" s="58" t="s">
        <v>838</v>
      </c>
      <c r="U1244" s="58" t="s">
        <v>679</v>
      </c>
      <c r="V1244" s="58"/>
    </row>
    <row r="1245" spans="1:22" x14ac:dyDescent="0.25">
      <c r="A1245" s="43" t="s">
        <v>3735</v>
      </c>
      <c r="B1245" s="43" t="str">
        <f>LEFT(GAAP02F[[#This Row],[Fund]],4)</f>
        <v>6062</v>
      </c>
      <c r="C1245" s="58" t="s">
        <v>3736</v>
      </c>
      <c r="D1245" s="58" t="s">
        <v>708</v>
      </c>
      <c r="E1245" s="58" t="s">
        <v>681</v>
      </c>
      <c r="F1245" s="58" t="s">
        <v>688</v>
      </c>
      <c r="G1245" s="58" t="s">
        <v>681</v>
      </c>
      <c r="H1245" s="58" t="s">
        <v>831</v>
      </c>
      <c r="I1245" s="58" t="s">
        <v>683</v>
      </c>
      <c r="J1245" s="58" t="s">
        <v>683</v>
      </c>
      <c r="K1245" s="58" t="s">
        <v>836</v>
      </c>
      <c r="L1245" s="58" t="s">
        <v>832</v>
      </c>
      <c r="M1245" s="58" t="s">
        <v>683</v>
      </c>
      <c r="N1245" s="58" t="s">
        <v>683</v>
      </c>
      <c r="O1245" s="58" t="s">
        <v>678</v>
      </c>
      <c r="P1245" s="58" t="s">
        <v>679</v>
      </c>
      <c r="Q1245" s="58" t="s">
        <v>750</v>
      </c>
      <c r="R1245" s="58" t="s">
        <v>698</v>
      </c>
      <c r="S1245" s="58" t="s">
        <v>2319</v>
      </c>
      <c r="T1245" s="58" t="s">
        <v>838</v>
      </c>
      <c r="U1245" s="58" t="s">
        <v>679</v>
      </c>
      <c r="V1245" s="58"/>
    </row>
    <row r="1246" spans="1:22" x14ac:dyDescent="0.25">
      <c r="A1246" s="43" t="s">
        <v>3737</v>
      </c>
      <c r="B1246" s="43" t="str">
        <f>LEFT(GAAP02F[[#This Row],[Fund]],4)</f>
        <v>6063</v>
      </c>
      <c r="C1246" s="58" t="s">
        <v>3738</v>
      </c>
      <c r="D1246" s="58" t="s">
        <v>708</v>
      </c>
      <c r="E1246" s="58" t="s">
        <v>681</v>
      </c>
      <c r="F1246" s="58" t="s">
        <v>688</v>
      </c>
      <c r="G1246" s="58" t="s">
        <v>681</v>
      </c>
      <c r="H1246" s="58" t="s">
        <v>831</v>
      </c>
      <c r="I1246" s="58" t="s">
        <v>683</v>
      </c>
      <c r="J1246" s="58" t="s">
        <v>683</v>
      </c>
      <c r="K1246" s="58" t="s">
        <v>836</v>
      </c>
      <c r="L1246" s="58" t="s">
        <v>832</v>
      </c>
      <c r="M1246" s="58" t="s">
        <v>683</v>
      </c>
      <c r="N1246" s="58" t="s">
        <v>683</v>
      </c>
      <c r="O1246" s="58" t="s">
        <v>678</v>
      </c>
      <c r="P1246" s="58" t="s">
        <v>679</v>
      </c>
      <c r="Q1246" s="58" t="s">
        <v>750</v>
      </c>
      <c r="R1246" s="58" t="s">
        <v>698</v>
      </c>
      <c r="S1246" s="58" t="s">
        <v>2319</v>
      </c>
      <c r="T1246" s="58" t="s">
        <v>838</v>
      </c>
      <c r="U1246" s="58" t="s">
        <v>679</v>
      </c>
      <c r="V1246" s="58"/>
    </row>
    <row r="1247" spans="1:22" x14ac:dyDescent="0.25">
      <c r="A1247" s="43" t="s">
        <v>3739</v>
      </c>
      <c r="B1247" s="43" t="str">
        <f>LEFT(GAAP02F[[#This Row],[Fund]],4)</f>
        <v>6064</v>
      </c>
      <c r="C1247" s="58" t="s">
        <v>3740</v>
      </c>
      <c r="D1247" s="58" t="s">
        <v>708</v>
      </c>
      <c r="E1247" s="58" t="s">
        <v>681</v>
      </c>
      <c r="F1247" s="58" t="s">
        <v>688</v>
      </c>
      <c r="G1247" s="58" t="s">
        <v>681</v>
      </c>
      <c r="H1247" s="58" t="s">
        <v>831</v>
      </c>
      <c r="I1247" s="58" t="s">
        <v>683</v>
      </c>
      <c r="J1247" s="58" t="s">
        <v>683</v>
      </c>
      <c r="K1247" s="58" t="s">
        <v>836</v>
      </c>
      <c r="L1247" s="58" t="s">
        <v>832</v>
      </c>
      <c r="M1247" s="58" t="s">
        <v>683</v>
      </c>
      <c r="N1247" s="58" t="s">
        <v>683</v>
      </c>
      <c r="O1247" s="58" t="s">
        <v>678</v>
      </c>
      <c r="P1247" s="58" t="s">
        <v>679</v>
      </c>
      <c r="Q1247" s="58" t="s">
        <v>750</v>
      </c>
      <c r="R1247" s="58" t="s">
        <v>698</v>
      </c>
      <c r="S1247" s="58" t="s">
        <v>2319</v>
      </c>
      <c r="T1247" s="58" t="s">
        <v>838</v>
      </c>
      <c r="U1247" s="58" t="s">
        <v>679</v>
      </c>
      <c r="V1247" s="58"/>
    </row>
    <row r="1248" spans="1:22" x14ac:dyDescent="0.25">
      <c r="A1248" s="43" t="s">
        <v>3741</v>
      </c>
      <c r="B1248" s="43" t="str">
        <f>LEFT(GAAP02F[[#This Row],[Fund]],4)</f>
        <v>6065</v>
      </c>
      <c r="C1248" s="58" t="s">
        <v>3742</v>
      </c>
      <c r="D1248" s="58" t="s">
        <v>708</v>
      </c>
      <c r="E1248" s="58" t="s">
        <v>681</v>
      </c>
      <c r="F1248" s="58" t="s">
        <v>688</v>
      </c>
      <c r="G1248" s="58" t="s">
        <v>681</v>
      </c>
      <c r="H1248" s="58" t="s">
        <v>831</v>
      </c>
      <c r="I1248" s="58" t="s">
        <v>683</v>
      </c>
      <c r="J1248" s="58" t="s">
        <v>683</v>
      </c>
      <c r="K1248" s="58" t="s">
        <v>836</v>
      </c>
      <c r="L1248" s="58" t="s">
        <v>832</v>
      </c>
      <c r="M1248" s="58" t="s">
        <v>683</v>
      </c>
      <c r="N1248" s="58" t="s">
        <v>683</v>
      </c>
      <c r="O1248" s="58" t="s">
        <v>678</v>
      </c>
      <c r="P1248" s="58" t="s">
        <v>679</v>
      </c>
      <c r="Q1248" s="58" t="s">
        <v>750</v>
      </c>
      <c r="R1248" s="58" t="s">
        <v>698</v>
      </c>
      <c r="S1248" s="58" t="s">
        <v>2319</v>
      </c>
      <c r="T1248" s="58" t="s">
        <v>838</v>
      </c>
      <c r="U1248" s="58" t="s">
        <v>679</v>
      </c>
      <c r="V1248" s="58"/>
    </row>
    <row r="1249" spans="1:22" x14ac:dyDescent="0.25">
      <c r="A1249" s="43" t="s">
        <v>3743</v>
      </c>
      <c r="B1249" s="43" t="str">
        <f>LEFT(GAAP02F[[#This Row],[Fund]],4)</f>
        <v>6066</v>
      </c>
      <c r="C1249" s="58" t="s">
        <v>3744</v>
      </c>
      <c r="D1249" s="58" t="s">
        <v>708</v>
      </c>
      <c r="E1249" s="58" t="s">
        <v>681</v>
      </c>
      <c r="F1249" s="58" t="s">
        <v>688</v>
      </c>
      <c r="G1249" s="58" t="s">
        <v>689</v>
      </c>
      <c r="H1249" s="58" t="s">
        <v>965</v>
      </c>
      <c r="I1249" s="58" t="s">
        <v>683</v>
      </c>
      <c r="J1249" s="58" t="s">
        <v>683</v>
      </c>
      <c r="K1249" s="58" t="s">
        <v>691</v>
      </c>
      <c r="L1249" s="58" t="s">
        <v>966</v>
      </c>
      <c r="M1249" s="58" t="s">
        <v>683</v>
      </c>
      <c r="N1249" s="58" t="s">
        <v>683</v>
      </c>
      <c r="O1249" s="58" t="s">
        <v>678</v>
      </c>
      <c r="P1249" s="58" t="s">
        <v>679</v>
      </c>
      <c r="Q1249" s="58" t="s">
        <v>750</v>
      </c>
      <c r="R1249" s="58" t="s">
        <v>698</v>
      </c>
      <c r="S1249" s="58" t="s">
        <v>711</v>
      </c>
      <c r="T1249" s="58" t="s">
        <v>699</v>
      </c>
      <c r="U1249" s="58" t="s">
        <v>679</v>
      </c>
      <c r="V1249" s="58"/>
    </row>
    <row r="1250" spans="1:22" x14ac:dyDescent="0.25">
      <c r="A1250" s="43" t="s">
        <v>3745</v>
      </c>
      <c r="B1250" s="43" t="str">
        <f>LEFT(GAAP02F[[#This Row],[Fund]],4)</f>
        <v>6067</v>
      </c>
      <c r="C1250" s="58" t="s">
        <v>3746</v>
      </c>
      <c r="D1250" s="58" t="s">
        <v>708</v>
      </c>
      <c r="E1250" s="58" t="s">
        <v>681</v>
      </c>
      <c r="F1250" s="58" t="s">
        <v>688</v>
      </c>
      <c r="G1250" s="58" t="s">
        <v>689</v>
      </c>
      <c r="H1250" s="58" t="s">
        <v>965</v>
      </c>
      <c r="I1250" s="58" t="s">
        <v>683</v>
      </c>
      <c r="J1250" s="58" t="s">
        <v>683</v>
      </c>
      <c r="K1250" s="58" t="s">
        <v>691</v>
      </c>
      <c r="L1250" s="58" t="s">
        <v>966</v>
      </c>
      <c r="M1250" s="58" t="s">
        <v>683</v>
      </c>
      <c r="N1250" s="58" t="s">
        <v>683</v>
      </c>
      <c r="O1250" s="58" t="s">
        <v>678</v>
      </c>
      <c r="P1250" s="58" t="s">
        <v>679</v>
      </c>
      <c r="Q1250" s="58" t="s">
        <v>750</v>
      </c>
      <c r="R1250" s="58" t="s">
        <v>698</v>
      </c>
      <c r="S1250" s="58" t="s">
        <v>711</v>
      </c>
      <c r="T1250" s="58" t="s">
        <v>699</v>
      </c>
      <c r="U1250" s="58" t="s">
        <v>679</v>
      </c>
      <c r="V1250" s="58"/>
    </row>
    <row r="1251" spans="1:22" x14ac:dyDescent="0.25">
      <c r="A1251" s="43" t="s">
        <v>3747</v>
      </c>
      <c r="B1251" s="43" t="str">
        <f>LEFT(GAAP02F[[#This Row],[Fund]],4)</f>
        <v>6068</v>
      </c>
      <c r="C1251" s="58" t="s">
        <v>3748</v>
      </c>
      <c r="D1251" s="58" t="s">
        <v>708</v>
      </c>
      <c r="E1251" s="58" t="s">
        <v>681</v>
      </c>
      <c r="F1251" s="58" t="s">
        <v>688</v>
      </c>
      <c r="G1251" s="58" t="s">
        <v>689</v>
      </c>
      <c r="H1251" s="58" t="s">
        <v>965</v>
      </c>
      <c r="I1251" s="58" t="s">
        <v>683</v>
      </c>
      <c r="J1251" s="58" t="s">
        <v>683</v>
      </c>
      <c r="K1251" s="58" t="s">
        <v>691</v>
      </c>
      <c r="L1251" s="58" t="s">
        <v>966</v>
      </c>
      <c r="M1251" s="58" t="s">
        <v>683</v>
      </c>
      <c r="N1251" s="58" t="s">
        <v>683</v>
      </c>
      <c r="O1251" s="58" t="s">
        <v>678</v>
      </c>
      <c r="P1251" s="58" t="s">
        <v>679</v>
      </c>
      <c r="Q1251" s="58" t="s">
        <v>750</v>
      </c>
      <c r="R1251" s="58" t="s">
        <v>698</v>
      </c>
      <c r="S1251" s="58" t="s">
        <v>711</v>
      </c>
      <c r="T1251" s="58" t="s">
        <v>699</v>
      </c>
      <c r="U1251" s="58" t="s">
        <v>679</v>
      </c>
      <c r="V1251" s="58"/>
    </row>
    <row r="1252" spans="1:22" x14ac:dyDescent="0.25">
      <c r="A1252" s="43" t="s">
        <v>3749</v>
      </c>
      <c r="B1252" s="43" t="str">
        <f>LEFT(GAAP02F[[#This Row],[Fund]],4)</f>
        <v>6069</v>
      </c>
      <c r="C1252" s="58" t="s">
        <v>3750</v>
      </c>
      <c r="D1252" s="58" t="s">
        <v>708</v>
      </c>
      <c r="E1252" s="58" t="s">
        <v>681</v>
      </c>
      <c r="F1252" s="58" t="s">
        <v>688</v>
      </c>
      <c r="G1252" s="58" t="s">
        <v>689</v>
      </c>
      <c r="H1252" s="58" t="s">
        <v>965</v>
      </c>
      <c r="I1252" s="58" t="s">
        <v>683</v>
      </c>
      <c r="J1252" s="58" t="s">
        <v>683</v>
      </c>
      <c r="K1252" s="58" t="s">
        <v>691</v>
      </c>
      <c r="L1252" s="58" t="s">
        <v>966</v>
      </c>
      <c r="M1252" s="58" t="s">
        <v>683</v>
      </c>
      <c r="N1252" s="58" t="s">
        <v>683</v>
      </c>
      <c r="O1252" s="58" t="s">
        <v>678</v>
      </c>
      <c r="P1252" s="58" t="s">
        <v>679</v>
      </c>
      <c r="Q1252" s="58" t="s">
        <v>750</v>
      </c>
      <c r="R1252" s="58" t="s">
        <v>698</v>
      </c>
      <c r="S1252" s="58" t="s">
        <v>711</v>
      </c>
      <c r="T1252" s="58" t="s">
        <v>699</v>
      </c>
      <c r="U1252" s="58" t="s">
        <v>679</v>
      </c>
      <c r="V1252" s="58"/>
    </row>
    <row r="1253" spans="1:22" x14ac:dyDescent="0.25">
      <c r="A1253" s="43" t="s">
        <v>3751</v>
      </c>
      <c r="B1253" s="43" t="str">
        <f>LEFT(GAAP02F[[#This Row],[Fund]],4)</f>
        <v>6070</v>
      </c>
      <c r="C1253" s="58" t="s">
        <v>3752</v>
      </c>
      <c r="D1253" s="58" t="s">
        <v>708</v>
      </c>
      <c r="E1253" s="58" t="s">
        <v>681</v>
      </c>
      <c r="F1253" s="58" t="s">
        <v>688</v>
      </c>
      <c r="G1253" s="58" t="s">
        <v>689</v>
      </c>
      <c r="H1253" s="58" t="s">
        <v>965</v>
      </c>
      <c r="I1253" s="58" t="s">
        <v>683</v>
      </c>
      <c r="J1253" s="58" t="s">
        <v>683</v>
      </c>
      <c r="K1253" s="58" t="s">
        <v>691</v>
      </c>
      <c r="L1253" s="58" t="s">
        <v>966</v>
      </c>
      <c r="M1253" s="58" t="s">
        <v>683</v>
      </c>
      <c r="N1253" s="58" t="s">
        <v>683</v>
      </c>
      <c r="O1253" s="58" t="s">
        <v>678</v>
      </c>
      <c r="P1253" s="58" t="s">
        <v>679</v>
      </c>
      <c r="Q1253" s="58" t="s">
        <v>750</v>
      </c>
      <c r="R1253" s="58" t="s">
        <v>698</v>
      </c>
      <c r="S1253" s="58" t="s">
        <v>2525</v>
      </c>
      <c r="T1253" s="58" t="s">
        <v>699</v>
      </c>
      <c r="U1253" s="58" t="s">
        <v>679</v>
      </c>
      <c r="V1253" s="58"/>
    </row>
    <row r="1254" spans="1:22" x14ac:dyDescent="0.25">
      <c r="A1254" s="43" t="s">
        <v>3753</v>
      </c>
      <c r="B1254" s="43" t="str">
        <f>LEFT(GAAP02F[[#This Row],[Fund]],4)</f>
        <v>6071</v>
      </c>
      <c r="C1254" s="58" t="s">
        <v>3754</v>
      </c>
      <c r="D1254" s="58" t="s">
        <v>708</v>
      </c>
      <c r="E1254" s="58" t="s">
        <v>681</v>
      </c>
      <c r="F1254" s="58" t="s">
        <v>688</v>
      </c>
      <c r="G1254" s="58" t="s">
        <v>689</v>
      </c>
      <c r="H1254" s="58" t="s">
        <v>965</v>
      </c>
      <c r="I1254" s="58" t="s">
        <v>683</v>
      </c>
      <c r="J1254" s="58" t="s">
        <v>683</v>
      </c>
      <c r="K1254" s="58" t="s">
        <v>691</v>
      </c>
      <c r="L1254" s="58" t="s">
        <v>966</v>
      </c>
      <c r="M1254" s="58" t="s">
        <v>683</v>
      </c>
      <c r="N1254" s="58" t="s">
        <v>683</v>
      </c>
      <c r="O1254" s="58" t="s">
        <v>678</v>
      </c>
      <c r="P1254" s="58" t="s">
        <v>679</v>
      </c>
      <c r="Q1254" s="58" t="s">
        <v>750</v>
      </c>
      <c r="R1254" s="58" t="s">
        <v>698</v>
      </c>
      <c r="S1254" s="58" t="s">
        <v>711</v>
      </c>
      <c r="T1254" s="58" t="s">
        <v>699</v>
      </c>
      <c r="U1254" s="58" t="s">
        <v>679</v>
      </c>
      <c r="V1254" s="58"/>
    </row>
    <row r="1255" spans="1:22" x14ac:dyDescent="0.25">
      <c r="A1255" s="43" t="s">
        <v>3755</v>
      </c>
      <c r="B1255" s="43" t="str">
        <f>LEFT(GAAP02F[[#This Row],[Fund]],4)</f>
        <v>6072</v>
      </c>
      <c r="C1255" s="58" t="s">
        <v>3756</v>
      </c>
      <c r="D1255" s="58" t="s">
        <v>708</v>
      </c>
      <c r="E1255" s="58" t="s">
        <v>681</v>
      </c>
      <c r="F1255" s="58" t="s">
        <v>688</v>
      </c>
      <c r="G1255" s="58" t="s">
        <v>681</v>
      </c>
      <c r="H1255" s="58" t="s">
        <v>831</v>
      </c>
      <c r="I1255" s="58" t="s">
        <v>683</v>
      </c>
      <c r="J1255" s="58" t="s">
        <v>683</v>
      </c>
      <c r="K1255" s="58" t="s">
        <v>3757</v>
      </c>
      <c r="L1255" s="58" t="s">
        <v>832</v>
      </c>
      <c r="M1255" s="58"/>
      <c r="N1255" s="58"/>
      <c r="O1255" s="58"/>
      <c r="P1255" s="58"/>
      <c r="Q1255" s="58"/>
      <c r="R1255" s="58" t="s">
        <v>698</v>
      </c>
      <c r="S1255" s="58" t="s">
        <v>2319</v>
      </c>
      <c r="T1255" s="58" t="s">
        <v>838</v>
      </c>
      <c r="U1255" s="58" t="s">
        <v>679</v>
      </c>
      <c r="V1255" s="58"/>
    </row>
    <row r="1256" spans="1:22" x14ac:dyDescent="0.25">
      <c r="A1256" s="43" t="s">
        <v>3758</v>
      </c>
      <c r="B1256" s="43" t="str">
        <f>LEFT(GAAP02F[[#This Row],[Fund]],4)</f>
        <v>6073</v>
      </c>
      <c r="C1256" s="58" t="s">
        <v>3759</v>
      </c>
      <c r="D1256" s="58" t="s">
        <v>708</v>
      </c>
      <c r="E1256" s="58" t="s">
        <v>681</v>
      </c>
      <c r="F1256" s="58" t="s">
        <v>688</v>
      </c>
      <c r="G1256" s="58" t="s">
        <v>681</v>
      </c>
      <c r="H1256" s="58" t="s">
        <v>831</v>
      </c>
      <c r="I1256" s="58" t="s">
        <v>683</v>
      </c>
      <c r="J1256" s="58" t="s">
        <v>683</v>
      </c>
      <c r="K1256" s="58" t="s">
        <v>836</v>
      </c>
      <c r="L1256" s="58" t="s">
        <v>832</v>
      </c>
      <c r="M1256" s="58"/>
      <c r="N1256" s="58"/>
      <c r="O1256" s="58"/>
      <c r="P1256" s="58"/>
      <c r="Q1256" s="58"/>
      <c r="R1256" s="58" t="s">
        <v>698</v>
      </c>
      <c r="S1256" s="58" t="s">
        <v>2319</v>
      </c>
      <c r="T1256" s="58" t="s">
        <v>731</v>
      </c>
      <c r="U1256" s="58" t="s">
        <v>679</v>
      </c>
      <c r="V1256" s="58"/>
    </row>
    <row r="1257" spans="1:22" x14ac:dyDescent="0.25">
      <c r="A1257" s="43" t="s">
        <v>3760</v>
      </c>
      <c r="B1257" s="43" t="str">
        <f>LEFT(GAAP02F[[#This Row],[Fund]],4)</f>
        <v>6076</v>
      </c>
      <c r="C1257" s="58" t="s">
        <v>3761</v>
      </c>
      <c r="D1257" s="58" t="s">
        <v>708</v>
      </c>
      <c r="E1257" s="58" t="s">
        <v>681</v>
      </c>
      <c r="F1257" s="58" t="s">
        <v>688</v>
      </c>
      <c r="G1257" s="58" t="s">
        <v>681</v>
      </c>
      <c r="H1257" s="58" t="s">
        <v>709</v>
      </c>
      <c r="I1257" s="58" t="s">
        <v>683</v>
      </c>
      <c r="J1257" s="58" t="s">
        <v>683</v>
      </c>
      <c r="K1257" s="58" t="s">
        <v>691</v>
      </c>
      <c r="L1257" s="58" t="s">
        <v>725</v>
      </c>
      <c r="M1257" s="58"/>
      <c r="N1257" s="58"/>
      <c r="O1257" s="58"/>
      <c r="P1257" s="58"/>
      <c r="Q1257" s="58"/>
      <c r="R1257" s="58" t="s">
        <v>698</v>
      </c>
      <c r="S1257" s="58" t="s">
        <v>726</v>
      </c>
      <c r="T1257" s="58" t="s">
        <v>712</v>
      </c>
      <c r="U1257" s="58" t="s">
        <v>679</v>
      </c>
      <c r="V1257" s="58"/>
    </row>
    <row r="1258" spans="1:22" x14ac:dyDescent="0.25">
      <c r="A1258" s="43" t="s">
        <v>3762</v>
      </c>
      <c r="B1258" s="43" t="str">
        <f>LEFT(GAAP02F[[#This Row],[Fund]],4)</f>
        <v>6079</v>
      </c>
      <c r="C1258" s="58" t="s">
        <v>3763</v>
      </c>
      <c r="D1258" s="58" t="s">
        <v>708</v>
      </c>
      <c r="E1258" s="58" t="s">
        <v>681</v>
      </c>
      <c r="F1258" s="58" t="s">
        <v>709</v>
      </c>
      <c r="G1258" s="58" t="s">
        <v>689</v>
      </c>
      <c r="H1258" s="58" t="s">
        <v>3703</v>
      </c>
      <c r="I1258" s="58" t="s">
        <v>683</v>
      </c>
      <c r="J1258" s="58" t="s">
        <v>683</v>
      </c>
      <c r="K1258" s="58" t="s">
        <v>826</v>
      </c>
      <c r="L1258" s="58" t="s">
        <v>3704</v>
      </c>
      <c r="M1258" s="58"/>
      <c r="N1258" s="58"/>
      <c r="O1258" s="58"/>
      <c r="P1258" s="58"/>
      <c r="Q1258" s="58"/>
      <c r="R1258" s="58" t="s">
        <v>698</v>
      </c>
      <c r="S1258" s="58" t="s">
        <v>711</v>
      </c>
      <c r="T1258" s="58" t="s">
        <v>706</v>
      </c>
      <c r="U1258" s="58" t="s">
        <v>679</v>
      </c>
      <c r="V1258" s="58"/>
    </row>
    <row r="1259" spans="1:22" x14ac:dyDescent="0.25">
      <c r="A1259" s="43" t="s">
        <v>3764</v>
      </c>
      <c r="B1259" s="43" t="str">
        <f>LEFT(GAAP02F[[#This Row],[Fund]],4)</f>
        <v>6080</v>
      </c>
      <c r="C1259" s="58" t="s">
        <v>3765</v>
      </c>
      <c r="D1259" s="58" t="s">
        <v>708</v>
      </c>
      <c r="E1259" s="58" t="s">
        <v>681</v>
      </c>
      <c r="F1259" s="58" t="s">
        <v>688</v>
      </c>
      <c r="G1259" s="58" t="s">
        <v>681</v>
      </c>
      <c r="H1259" s="58" t="s">
        <v>709</v>
      </c>
      <c r="I1259" s="58" t="s">
        <v>683</v>
      </c>
      <c r="J1259" s="58" t="s">
        <v>683</v>
      </c>
      <c r="K1259" s="58" t="s">
        <v>691</v>
      </c>
      <c r="L1259" s="58" t="s">
        <v>710</v>
      </c>
      <c r="M1259" s="58"/>
      <c r="N1259" s="58"/>
      <c r="O1259" s="58"/>
      <c r="P1259" s="58"/>
      <c r="Q1259" s="58"/>
      <c r="R1259" s="58" t="s">
        <v>698</v>
      </c>
      <c r="S1259" s="58" t="s">
        <v>711</v>
      </c>
      <c r="T1259" s="58" t="s">
        <v>731</v>
      </c>
      <c r="U1259" s="58" t="s">
        <v>679</v>
      </c>
      <c r="V1259" s="58"/>
    </row>
    <row r="1260" spans="1:22" x14ac:dyDescent="0.25">
      <c r="A1260" s="43" t="s">
        <v>3766</v>
      </c>
      <c r="B1260" s="43" t="str">
        <f>LEFT(GAAP02F[[#This Row],[Fund]],4)</f>
        <v>6081</v>
      </c>
      <c r="C1260" s="58" t="s">
        <v>3767</v>
      </c>
      <c r="D1260" s="58" t="s">
        <v>747</v>
      </c>
      <c r="E1260" s="58" t="s">
        <v>689</v>
      </c>
      <c r="F1260" s="58" t="s">
        <v>850</v>
      </c>
      <c r="G1260" s="58" t="s">
        <v>689</v>
      </c>
      <c r="H1260" s="58" t="s">
        <v>682</v>
      </c>
      <c r="I1260" s="58" t="s">
        <v>683</v>
      </c>
      <c r="J1260" s="58" t="s">
        <v>683</v>
      </c>
      <c r="K1260" s="58" t="s">
        <v>851</v>
      </c>
      <c r="L1260" s="58" t="s">
        <v>2069</v>
      </c>
      <c r="M1260" s="58" t="s">
        <v>1897</v>
      </c>
      <c r="N1260" s="58" t="s">
        <v>2070</v>
      </c>
      <c r="O1260" s="58" t="s">
        <v>678</v>
      </c>
      <c r="P1260" s="58" t="s">
        <v>750</v>
      </c>
      <c r="Q1260" s="58"/>
      <c r="R1260" s="58" t="s">
        <v>698</v>
      </c>
      <c r="S1260" s="58" t="s">
        <v>3768</v>
      </c>
      <c r="T1260" s="58" t="s">
        <v>731</v>
      </c>
      <c r="U1260" s="58" t="s">
        <v>679</v>
      </c>
      <c r="V1260" s="58"/>
    </row>
    <row r="1261" spans="1:22" x14ac:dyDescent="0.25">
      <c r="A1261" s="43" t="s">
        <v>3769</v>
      </c>
      <c r="B1261" s="43" t="str">
        <f>LEFT(GAAP02F[[#This Row],[Fund]],4)</f>
        <v>6082</v>
      </c>
      <c r="C1261" s="58" t="s">
        <v>3770</v>
      </c>
      <c r="D1261" s="58" t="s">
        <v>708</v>
      </c>
      <c r="E1261" s="58" t="s">
        <v>681</v>
      </c>
      <c r="F1261" s="58" t="s">
        <v>709</v>
      </c>
      <c r="G1261" s="58" t="s">
        <v>689</v>
      </c>
      <c r="H1261" s="58" t="s">
        <v>788</v>
      </c>
      <c r="I1261" s="58" t="s">
        <v>683</v>
      </c>
      <c r="J1261" s="58" t="s">
        <v>683</v>
      </c>
      <c r="K1261" s="58" t="s">
        <v>826</v>
      </c>
      <c r="L1261" s="58" t="s">
        <v>827</v>
      </c>
      <c r="M1261" s="58" t="s">
        <v>683</v>
      </c>
      <c r="N1261" s="58" t="s">
        <v>683</v>
      </c>
      <c r="O1261" s="58" t="s">
        <v>678</v>
      </c>
      <c r="P1261" s="58" t="s">
        <v>679</v>
      </c>
      <c r="Q1261" s="58" t="s">
        <v>750</v>
      </c>
      <c r="R1261" s="58" t="s">
        <v>698</v>
      </c>
      <c r="S1261" s="58" t="s">
        <v>711</v>
      </c>
      <c r="T1261" s="58" t="s">
        <v>731</v>
      </c>
      <c r="U1261" s="58" t="s">
        <v>679</v>
      </c>
      <c r="V1261" s="58"/>
    </row>
    <row r="1262" spans="1:22" x14ac:dyDescent="0.25">
      <c r="A1262" s="43" t="s">
        <v>3771</v>
      </c>
      <c r="B1262" s="43" t="str">
        <f>LEFT(GAAP02F[[#This Row],[Fund]],4)</f>
        <v>6083</v>
      </c>
      <c r="C1262" s="58" t="s">
        <v>3772</v>
      </c>
      <c r="D1262" s="58" t="s">
        <v>708</v>
      </c>
      <c r="E1262" s="58" t="s">
        <v>681</v>
      </c>
      <c r="F1262" s="58" t="s">
        <v>688</v>
      </c>
      <c r="G1262" s="58" t="s">
        <v>681</v>
      </c>
      <c r="H1262" s="58" t="s">
        <v>709</v>
      </c>
      <c r="I1262" s="58" t="s">
        <v>683</v>
      </c>
      <c r="J1262" s="58" t="s">
        <v>683</v>
      </c>
      <c r="K1262" s="58" t="s">
        <v>691</v>
      </c>
      <c r="L1262" s="58" t="s">
        <v>710</v>
      </c>
      <c r="M1262" s="58"/>
      <c r="N1262" s="58"/>
      <c r="O1262" s="58"/>
      <c r="P1262" s="58"/>
      <c r="Q1262" s="58"/>
      <c r="R1262" s="58" t="s">
        <v>698</v>
      </c>
      <c r="S1262" s="58" t="s">
        <v>711</v>
      </c>
      <c r="T1262" s="58" t="s">
        <v>712</v>
      </c>
      <c r="U1262" s="58" t="s">
        <v>679</v>
      </c>
      <c r="V1262" s="58"/>
    </row>
    <row r="1263" spans="1:22" x14ac:dyDescent="0.25">
      <c r="A1263" s="43" t="s">
        <v>3773</v>
      </c>
      <c r="B1263" s="43" t="str">
        <f>LEFT(GAAP02F[[#This Row],[Fund]],4)</f>
        <v>6084</v>
      </c>
      <c r="C1263" s="58" t="s">
        <v>3774</v>
      </c>
      <c r="D1263" s="58" t="s">
        <v>708</v>
      </c>
      <c r="E1263" s="58" t="s">
        <v>681</v>
      </c>
      <c r="F1263" s="58" t="s">
        <v>688</v>
      </c>
      <c r="G1263" s="58" t="s">
        <v>689</v>
      </c>
      <c r="H1263" s="58" t="s">
        <v>965</v>
      </c>
      <c r="I1263" s="58" t="s">
        <v>683</v>
      </c>
      <c r="J1263" s="58" t="s">
        <v>683</v>
      </c>
      <c r="K1263" s="58" t="s">
        <v>691</v>
      </c>
      <c r="L1263" s="58" t="s">
        <v>3775</v>
      </c>
      <c r="M1263" s="58" t="s">
        <v>683</v>
      </c>
      <c r="N1263" s="58" t="s">
        <v>683</v>
      </c>
      <c r="O1263" s="58" t="s">
        <v>678</v>
      </c>
      <c r="P1263" s="58" t="s">
        <v>679</v>
      </c>
      <c r="Q1263" s="58" t="s">
        <v>750</v>
      </c>
      <c r="R1263" s="58" t="s">
        <v>698</v>
      </c>
      <c r="S1263" s="58" t="s">
        <v>711</v>
      </c>
      <c r="T1263" s="58" t="s">
        <v>699</v>
      </c>
      <c r="U1263" s="58" t="s">
        <v>679</v>
      </c>
      <c r="V1263" s="58"/>
    </row>
    <row r="1264" spans="1:22" x14ac:dyDescent="0.25">
      <c r="A1264" s="43" t="s">
        <v>3776</v>
      </c>
      <c r="B1264" s="43" t="str">
        <f>LEFT(GAAP02F[[#This Row],[Fund]],4)</f>
        <v>6085</v>
      </c>
      <c r="C1264" s="58" t="s">
        <v>3777</v>
      </c>
      <c r="D1264" s="58" t="s">
        <v>708</v>
      </c>
      <c r="E1264" s="58" t="s">
        <v>681</v>
      </c>
      <c r="F1264" s="58" t="s">
        <v>688</v>
      </c>
      <c r="G1264" s="58" t="s">
        <v>681</v>
      </c>
      <c r="H1264" s="58" t="s">
        <v>709</v>
      </c>
      <c r="I1264" s="58" t="s">
        <v>683</v>
      </c>
      <c r="J1264" s="58" t="s">
        <v>683</v>
      </c>
      <c r="K1264" s="58" t="s">
        <v>691</v>
      </c>
      <c r="L1264" s="58" t="s">
        <v>725</v>
      </c>
      <c r="M1264" s="58"/>
      <c r="N1264" s="58"/>
      <c r="O1264" s="58"/>
      <c r="P1264" s="58"/>
      <c r="Q1264" s="58"/>
      <c r="R1264" s="58" t="s">
        <v>698</v>
      </c>
      <c r="S1264" s="58" t="s">
        <v>711</v>
      </c>
      <c r="T1264" s="58" t="s">
        <v>712</v>
      </c>
      <c r="U1264" s="58" t="s">
        <v>679</v>
      </c>
      <c r="V1264" s="58"/>
    </row>
    <row r="1265" spans="1:22" x14ac:dyDescent="0.25">
      <c r="A1265" s="43" t="s">
        <v>3778</v>
      </c>
      <c r="B1265" s="43" t="str">
        <f>LEFT(GAAP02F[[#This Row],[Fund]],4)</f>
        <v>6086</v>
      </c>
      <c r="C1265" s="58" t="s">
        <v>3779</v>
      </c>
      <c r="D1265" s="58" t="s">
        <v>708</v>
      </c>
      <c r="E1265" s="58" t="s">
        <v>681</v>
      </c>
      <c r="F1265" s="58" t="s">
        <v>709</v>
      </c>
      <c r="G1265" s="58" t="s">
        <v>689</v>
      </c>
      <c r="H1265" s="58" t="s">
        <v>965</v>
      </c>
      <c r="I1265" s="58" t="s">
        <v>683</v>
      </c>
      <c r="J1265" s="58" t="s">
        <v>683</v>
      </c>
      <c r="K1265" s="58" t="s">
        <v>826</v>
      </c>
      <c r="L1265" s="58" t="s">
        <v>1051</v>
      </c>
      <c r="M1265" s="58"/>
      <c r="N1265" s="58"/>
      <c r="O1265" s="58"/>
      <c r="P1265" s="58"/>
      <c r="Q1265" s="58"/>
      <c r="R1265" s="58" t="s">
        <v>698</v>
      </c>
      <c r="S1265" s="58" t="s">
        <v>711</v>
      </c>
      <c r="T1265" s="58" t="s">
        <v>1052</v>
      </c>
      <c r="U1265" s="58" t="s">
        <v>679</v>
      </c>
      <c r="V1265" s="58"/>
    </row>
    <row r="1266" spans="1:22" x14ac:dyDescent="0.25">
      <c r="A1266" s="43" t="s">
        <v>3780</v>
      </c>
      <c r="B1266" s="43" t="str">
        <f>LEFT(GAAP02F[[#This Row],[Fund]],4)</f>
        <v>6087</v>
      </c>
      <c r="C1266" s="58" t="s">
        <v>3781</v>
      </c>
      <c r="D1266" s="58" t="s">
        <v>708</v>
      </c>
      <c r="E1266" s="58" t="s">
        <v>681</v>
      </c>
      <c r="F1266" s="58" t="s">
        <v>709</v>
      </c>
      <c r="G1266" s="58" t="s">
        <v>689</v>
      </c>
      <c r="H1266" s="58" t="s">
        <v>850</v>
      </c>
      <c r="I1266" s="58" t="s">
        <v>683</v>
      </c>
      <c r="J1266" s="58" t="s">
        <v>683</v>
      </c>
      <c r="K1266" s="58" t="s">
        <v>826</v>
      </c>
      <c r="L1266" s="58" t="s">
        <v>1076</v>
      </c>
      <c r="M1266" s="58"/>
      <c r="N1266" s="58"/>
      <c r="O1266" s="58"/>
      <c r="P1266" s="58"/>
      <c r="Q1266" s="58"/>
      <c r="R1266" s="58" t="s">
        <v>698</v>
      </c>
      <c r="S1266" s="58" t="s">
        <v>711</v>
      </c>
      <c r="T1266" s="58" t="s">
        <v>1052</v>
      </c>
      <c r="U1266" s="58" t="s">
        <v>679</v>
      </c>
      <c r="V1266" s="58"/>
    </row>
    <row r="1267" spans="1:22" x14ac:dyDescent="0.25">
      <c r="A1267" s="43" t="s">
        <v>3782</v>
      </c>
      <c r="B1267" s="43" t="str">
        <f>LEFT(GAAP02F[[#This Row],[Fund]],4)</f>
        <v>6088</v>
      </c>
      <c r="C1267" s="58" t="s">
        <v>3783</v>
      </c>
      <c r="D1267" s="58" t="s">
        <v>708</v>
      </c>
      <c r="E1267" s="58" t="s">
        <v>681</v>
      </c>
      <c r="F1267" s="58" t="s">
        <v>688</v>
      </c>
      <c r="G1267" s="58" t="s">
        <v>681</v>
      </c>
      <c r="H1267" s="58" t="s">
        <v>709</v>
      </c>
      <c r="I1267" s="58" t="s">
        <v>683</v>
      </c>
      <c r="J1267" s="58" t="s">
        <v>683</v>
      </c>
      <c r="K1267" s="58" t="s">
        <v>691</v>
      </c>
      <c r="L1267" s="58" t="s">
        <v>710</v>
      </c>
      <c r="M1267" s="58"/>
      <c r="N1267" s="58"/>
      <c r="O1267" s="58"/>
      <c r="P1267" s="58"/>
      <c r="Q1267" s="58"/>
      <c r="R1267" s="58" t="s">
        <v>698</v>
      </c>
      <c r="S1267" s="58" t="s">
        <v>711</v>
      </c>
      <c r="T1267" s="58" t="s">
        <v>712</v>
      </c>
      <c r="U1267" s="58" t="s">
        <v>679</v>
      </c>
      <c r="V1267" s="58"/>
    </row>
    <row r="1268" spans="1:22" x14ac:dyDescent="0.25">
      <c r="A1268" s="43" t="s">
        <v>3784</v>
      </c>
      <c r="B1268" s="43" t="str">
        <f>LEFT(GAAP02F[[#This Row],[Fund]],4)</f>
        <v>6089</v>
      </c>
      <c r="C1268" s="58" t="s">
        <v>3785</v>
      </c>
      <c r="D1268" s="58" t="s">
        <v>708</v>
      </c>
      <c r="E1268" s="58" t="s">
        <v>681</v>
      </c>
      <c r="F1268" s="58" t="s">
        <v>688</v>
      </c>
      <c r="G1268" s="58" t="s">
        <v>689</v>
      </c>
      <c r="H1268" s="58" t="s">
        <v>965</v>
      </c>
      <c r="I1268" s="58" t="s">
        <v>683</v>
      </c>
      <c r="J1268" s="58" t="s">
        <v>683</v>
      </c>
      <c r="K1268" s="58" t="s">
        <v>691</v>
      </c>
      <c r="L1268" s="58" t="s">
        <v>966</v>
      </c>
      <c r="M1268" s="58"/>
      <c r="N1268" s="58"/>
      <c r="O1268" s="58"/>
      <c r="P1268" s="58"/>
      <c r="Q1268" s="58"/>
      <c r="R1268" s="58" t="s">
        <v>698</v>
      </c>
      <c r="S1268" s="58" t="s">
        <v>711</v>
      </c>
      <c r="T1268" s="58" t="s">
        <v>699</v>
      </c>
      <c r="U1268" s="58" t="s">
        <v>679</v>
      </c>
      <c r="V1268" s="58"/>
    </row>
    <row r="1269" spans="1:22" x14ac:dyDescent="0.25">
      <c r="A1269" s="43" t="s">
        <v>3786</v>
      </c>
      <c r="B1269" s="43" t="str">
        <f>LEFT(GAAP02F[[#This Row],[Fund]],4)</f>
        <v>6090</v>
      </c>
      <c r="C1269" s="58" t="s">
        <v>3787</v>
      </c>
      <c r="D1269" s="58" t="s">
        <v>708</v>
      </c>
      <c r="E1269" s="58" t="s">
        <v>681</v>
      </c>
      <c r="F1269" s="58" t="s">
        <v>709</v>
      </c>
      <c r="G1269" s="58" t="s">
        <v>689</v>
      </c>
      <c r="H1269" s="58" t="s">
        <v>3703</v>
      </c>
      <c r="I1269" s="58" t="s">
        <v>683</v>
      </c>
      <c r="J1269" s="58" t="s">
        <v>683</v>
      </c>
      <c r="K1269" s="58" t="s">
        <v>826</v>
      </c>
      <c r="L1269" s="58" t="s">
        <v>3704</v>
      </c>
      <c r="M1269" s="58"/>
      <c r="N1269" s="58"/>
      <c r="O1269" s="58"/>
      <c r="P1269" s="58"/>
      <c r="Q1269" s="58"/>
      <c r="R1269" s="58" t="s">
        <v>698</v>
      </c>
      <c r="S1269" s="58" t="s">
        <v>711</v>
      </c>
      <c r="T1269" s="58" t="s">
        <v>706</v>
      </c>
      <c r="U1269" s="58" t="s">
        <v>679</v>
      </c>
      <c r="V1269" s="58"/>
    </row>
    <row r="1270" spans="1:22" x14ac:dyDescent="0.25">
      <c r="A1270" s="43" t="s">
        <v>3788</v>
      </c>
      <c r="B1270" s="43" t="str">
        <f>LEFT(GAAP02F[[#This Row],[Fund]],4)</f>
        <v>6091</v>
      </c>
      <c r="C1270" s="58" t="s">
        <v>3789</v>
      </c>
      <c r="D1270" s="58" t="s">
        <v>708</v>
      </c>
      <c r="E1270" s="58" t="s">
        <v>681</v>
      </c>
      <c r="F1270" s="58" t="s">
        <v>688</v>
      </c>
      <c r="G1270" s="58" t="s">
        <v>681</v>
      </c>
      <c r="H1270" s="58" t="s">
        <v>797</v>
      </c>
      <c r="I1270" s="58" t="s">
        <v>683</v>
      </c>
      <c r="J1270" s="58" t="s">
        <v>683</v>
      </c>
      <c r="K1270" s="58" t="s">
        <v>691</v>
      </c>
      <c r="L1270" s="58" t="s">
        <v>1113</v>
      </c>
      <c r="M1270" s="58"/>
      <c r="N1270" s="58"/>
      <c r="O1270" s="58"/>
      <c r="P1270" s="58"/>
      <c r="Q1270" s="58"/>
      <c r="R1270" s="58" t="s">
        <v>698</v>
      </c>
      <c r="S1270" s="58" t="s">
        <v>711</v>
      </c>
      <c r="T1270" s="58" t="s">
        <v>1052</v>
      </c>
      <c r="U1270" s="58" t="s">
        <v>700</v>
      </c>
      <c r="V1270" s="58"/>
    </row>
    <row r="1271" spans="1:22" x14ac:dyDescent="0.25">
      <c r="A1271" s="43" t="s">
        <v>3790</v>
      </c>
      <c r="B1271" s="43" t="str">
        <f>LEFT(GAAP02F[[#This Row],[Fund]],4)</f>
        <v>6801</v>
      </c>
      <c r="C1271" s="58" t="s">
        <v>3791</v>
      </c>
      <c r="D1271" s="58" t="s">
        <v>747</v>
      </c>
      <c r="E1271" s="58" t="s">
        <v>681</v>
      </c>
      <c r="F1271" s="58" t="s">
        <v>688</v>
      </c>
      <c r="G1271" s="58" t="s">
        <v>681</v>
      </c>
      <c r="H1271" s="58" t="s">
        <v>831</v>
      </c>
      <c r="I1271" s="58" t="s">
        <v>683</v>
      </c>
      <c r="J1271" s="58" t="s">
        <v>683</v>
      </c>
      <c r="K1271" s="58" t="s">
        <v>836</v>
      </c>
      <c r="L1271" s="58" t="s">
        <v>832</v>
      </c>
      <c r="M1271" s="58" t="s">
        <v>2218</v>
      </c>
      <c r="N1271" s="58" t="s">
        <v>683</v>
      </c>
      <c r="O1271" s="58" t="s">
        <v>678</v>
      </c>
      <c r="P1271" s="58" t="s">
        <v>679</v>
      </c>
      <c r="Q1271" s="58" t="s">
        <v>750</v>
      </c>
      <c r="R1271" s="58" t="s">
        <v>698</v>
      </c>
      <c r="S1271" s="58" t="s">
        <v>711</v>
      </c>
      <c r="T1271" s="58" t="s">
        <v>838</v>
      </c>
      <c r="U1271" s="58" t="s">
        <v>679</v>
      </c>
      <c r="V1271" s="58"/>
    </row>
    <row r="1272" spans="1:22" x14ac:dyDescent="0.25">
      <c r="A1272" s="43" t="s">
        <v>3792</v>
      </c>
      <c r="B1272" s="43" t="str">
        <f>LEFT(GAAP02F[[#This Row],[Fund]],4)</f>
        <v>6802</v>
      </c>
      <c r="C1272" s="58" t="s">
        <v>3793</v>
      </c>
      <c r="D1272" s="58" t="s">
        <v>747</v>
      </c>
      <c r="E1272" s="58" t="s">
        <v>1895</v>
      </c>
      <c r="F1272" s="58" t="s">
        <v>788</v>
      </c>
      <c r="G1272" s="58" t="s">
        <v>689</v>
      </c>
      <c r="H1272" s="58" t="s">
        <v>850</v>
      </c>
      <c r="I1272" s="58" t="s">
        <v>683</v>
      </c>
      <c r="J1272" s="58" t="s">
        <v>683</v>
      </c>
      <c r="K1272" s="58" t="s">
        <v>1896</v>
      </c>
      <c r="L1272" s="58" t="s">
        <v>1949</v>
      </c>
      <c r="M1272" s="58" t="s">
        <v>791</v>
      </c>
      <c r="N1272" s="58" t="s">
        <v>792</v>
      </c>
      <c r="O1272" s="58" t="s">
        <v>678</v>
      </c>
      <c r="P1272" s="58" t="s">
        <v>679</v>
      </c>
      <c r="Q1272" s="58" t="s">
        <v>750</v>
      </c>
      <c r="R1272" s="58" t="s">
        <v>698</v>
      </c>
      <c r="S1272" s="58" t="s">
        <v>711</v>
      </c>
      <c r="T1272" s="58" t="s">
        <v>731</v>
      </c>
      <c r="U1272" s="58" t="s">
        <v>679</v>
      </c>
      <c r="V1272" s="58"/>
    </row>
    <row r="1273" spans="1:22" x14ac:dyDescent="0.25">
      <c r="A1273" s="43" t="s">
        <v>3794</v>
      </c>
      <c r="B1273" s="43" t="str">
        <f>LEFT(GAAP02F[[#This Row],[Fund]],4)</f>
        <v>7110</v>
      </c>
      <c r="C1273" s="58" t="s">
        <v>3795</v>
      </c>
      <c r="D1273" s="58" t="s">
        <v>113</v>
      </c>
      <c r="E1273" s="58" t="s">
        <v>681</v>
      </c>
      <c r="F1273" s="58" t="s">
        <v>682</v>
      </c>
      <c r="G1273" s="58" t="s">
        <v>681</v>
      </c>
      <c r="H1273" s="58" t="s">
        <v>682</v>
      </c>
      <c r="I1273" s="58" t="s">
        <v>683</v>
      </c>
      <c r="J1273" s="58" t="s">
        <v>683</v>
      </c>
      <c r="K1273" s="58"/>
      <c r="L1273" s="58"/>
      <c r="M1273" s="58"/>
      <c r="N1273" s="58"/>
      <c r="O1273" s="58"/>
      <c r="P1273" s="58"/>
      <c r="Q1273" s="58"/>
      <c r="R1273" s="58"/>
      <c r="S1273" s="58" t="s">
        <v>3796</v>
      </c>
      <c r="T1273" s="58" t="s">
        <v>678</v>
      </c>
      <c r="U1273" s="58" t="s">
        <v>679</v>
      </c>
      <c r="V1273" s="58"/>
    </row>
    <row r="1274" spans="1:22" x14ac:dyDescent="0.25">
      <c r="A1274" s="43" t="s">
        <v>3797</v>
      </c>
      <c r="B1274" s="43" t="str">
        <f>LEFT(GAAP02F[[#This Row],[Fund]],4)</f>
        <v>7210</v>
      </c>
      <c r="C1274" s="58" t="s">
        <v>3798</v>
      </c>
      <c r="D1274" s="58" t="s">
        <v>113</v>
      </c>
      <c r="E1274" s="58" t="s">
        <v>681</v>
      </c>
      <c r="F1274" s="58" t="s">
        <v>688</v>
      </c>
      <c r="G1274" s="58" t="s">
        <v>681</v>
      </c>
      <c r="H1274" s="58" t="s">
        <v>682</v>
      </c>
      <c r="I1274" s="58" t="s">
        <v>683</v>
      </c>
      <c r="J1274" s="58" t="s">
        <v>683</v>
      </c>
      <c r="K1274" s="58"/>
      <c r="L1274" s="58"/>
      <c r="M1274" s="58"/>
      <c r="N1274" s="58"/>
      <c r="O1274" s="58"/>
      <c r="P1274" s="58"/>
      <c r="Q1274" s="58"/>
      <c r="R1274" s="58"/>
      <c r="S1274" s="58" t="s">
        <v>3796</v>
      </c>
      <c r="T1274" s="58" t="s">
        <v>678</v>
      </c>
      <c r="U1274" s="58" t="s">
        <v>679</v>
      </c>
      <c r="V1274" s="58"/>
    </row>
    <row r="1275" spans="1:22" x14ac:dyDescent="0.25">
      <c r="A1275" s="43" t="s">
        <v>3799</v>
      </c>
      <c r="B1275" s="43" t="str">
        <f>LEFT(GAAP02F[[#This Row],[Fund]],4)</f>
        <v>7215</v>
      </c>
      <c r="C1275" s="58" t="s">
        <v>3798</v>
      </c>
      <c r="D1275" s="58" t="s">
        <v>113</v>
      </c>
      <c r="E1275" s="58" t="s">
        <v>681</v>
      </c>
      <c r="F1275" s="58" t="s">
        <v>688</v>
      </c>
      <c r="G1275" s="58" t="s">
        <v>681</v>
      </c>
      <c r="H1275" s="58" t="s">
        <v>831</v>
      </c>
      <c r="I1275" s="58" t="s">
        <v>683</v>
      </c>
      <c r="J1275" s="58" t="s">
        <v>683</v>
      </c>
      <c r="K1275" s="58"/>
      <c r="L1275" s="58"/>
      <c r="M1275" s="58"/>
      <c r="N1275" s="58"/>
      <c r="O1275" s="58"/>
      <c r="P1275" s="58"/>
      <c r="Q1275" s="58"/>
      <c r="R1275" s="58"/>
      <c r="S1275" s="58" t="s">
        <v>3796</v>
      </c>
      <c r="T1275" s="58" t="s">
        <v>678</v>
      </c>
      <c r="U1275" s="58" t="s">
        <v>679</v>
      </c>
      <c r="V1275" s="58"/>
    </row>
    <row r="1276" spans="1:22" x14ac:dyDescent="0.25">
      <c r="A1276" s="43" t="s">
        <v>3800</v>
      </c>
      <c r="B1276" s="43" t="str">
        <f>LEFT(GAAP02F[[#This Row],[Fund]],4)</f>
        <v>7225</v>
      </c>
      <c r="C1276" s="58" t="s">
        <v>3798</v>
      </c>
      <c r="D1276" s="58" t="s">
        <v>113</v>
      </c>
      <c r="E1276" s="58" t="s">
        <v>681</v>
      </c>
      <c r="F1276" s="58" t="s">
        <v>688</v>
      </c>
      <c r="G1276" s="58" t="s">
        <v>689</v>
      </c>
      <c r="H1276" s="58" t="s">
        <v>776</v>
      </c>
      <c r="I1276" s="58" t="s">
        <v>683</v>
      </c>
      <c r="J1276" s="58" t="s">
        <v>683</v>
      </c>
      <c r="K1276" s="58"/>
      <c r="L1276" s="58"/>
      <c r="M1276" s="58"/>
      <c r="N1276" s="58"/>
      <c r="O1276" s="58"/>
      <c r="P1276" s="58"/>
      <c r="Q1276" s="58"/>
      <c r="R1276" s="58"/>
      <c r="S1276" s="58" t="s">
        <v>3796</v>
      </c>
      <c r="T1276" s="58" t="s">
        <v>678</v>
      </c>
      <c r="U1276" s="58" t="s">
        <v>679</v>
      </c>
      <c r="V1276" s="58"/>
    </row>
    <row r="1277" spans="1:22" x14ac:dyDescent="0.25">
      <c r="A1277" s="43" t="s">
        <v>3801</v>
      </c>
      <c r="B1277" s="43" t="str">
        <f>LEFT(GAAP02F[[#This Row],[Fund]],4)</f>
        <v>7230</v>
      </c>
      <c r="C1277" s="58" t="s">
        <v>3798</v>
      </c>
      <c r="D1277" s="58" t="s">
        <v>113</v>
      </c>
      <c r="E1277" s="58" t="s">
        <v>681</v>
      </c>
      <c r="F1277" s="58" t="s">
        <v>688</v>
      </c>
      <c r="G1277" s="58" t="s">
        <v>681</v>
      </c>
      <c r="H1277" s="58" t="s">
        <v>709</v>
      </c>
      <c r="I1277" s="58" t="s">
        <v>683</v>
      </c>
      <c r="J1277" s="58" t="s">
        <v>683</v>
      </c>
      <c r="K1277" s="58"/>
      <c r="L1277" s="58" t="s">
        <v>725</v>
      </c>
      <c r="M1277" s="58"/>
      <c r="N1277" s="58"/>
      <c r="O1277" s="58"/>
      <c r="P1277" s="58"/>
      <c r="Q1277" s="58"/>
      <c r="R1277" s="58" t="s">
        <v>679</v>
      </c>
      <c r="S1277" s="58" t="s">
        <v>726</v>
      </c>
      <c r="T1277" s="58" t="s">
        <v>678</v>
      </c>
      <c r="U1277" s="58" t="s">
        <v>679</v>
      </c>
      <c r="V1277" s="58"/>
    </row>
    <row r="1278" spans="1:22" x14ac:dyDescent="0.25">
      <c r="A1278" s="43" t="s">
        <v>3802</v>
      </c>
      <c r="B1278" s="43" t="str">
        <f>LEFT(GAAP02F[[#This Row],[Fund]],4)</f>
        <v>7245</v>
      </c>
      <c r="C1278" s="58" t="s">
        <v>3798</v>
      </c>
      <c r="D1278" s="58" t="s">
        <v>113</v>
      </c>
      <c r="E1278" s="58" t="s">
        <v>681</v>
      </c>
      <c r="F1278" s="58" t="s">
        <v>688</v>
      </c>
      <c r="G1278" s="58" t="s">
        <v>689</v>
      </c>
      <c r="H1278" s="58" t="s">
        <v>965</v>
      </c>
      <c r="I1278" s="58" t="s">
        <v>683</v>
      </c>
      <c r="J1278" s="58" t="s">
        <v>683</v>
      </c>
      <c r="K1278" s="58"/>
      <c r="L1278" s="58"/>
      <c r="M1278" s="58"/>
      <c r="N1278" s="58"/>
      <c r="O1278" s="58"/>
      <c r="P1278" s="58"/>
      <c r="Q1278" s="58"/>
      <c r="R1278" s="58"/>
      <c r="S1278" s="58" t="s">
        <v>3796</v>
      </c>
      <c r="T1278" s="58" t="s">
        <v>678</v>
      </c>
      <c r="U1278" s="58" t="s">
        <v>679</v>
      </c>
      <c r="V1278" s="58"/>
    </row>
    <row r="1279" spans="1:22" x14ac:dyDescent="0.25">
      <c r="A1279" s="43" t="s">
        <v>3803</v>
      </c>
      <c r="B1279" s="43" t="str">
        <f>LEFT(GAAP02F[[#This Row],[Fund]],4)</f>
        <v>7251</v>
      </c>
      <c r="C1279" s="58" t="s">
        <v>3804</v>
      </c>
      <c r="D1279" s="58" t="s">
        <v>113</v>
      </c>
      <c r="E1279" s="58" t="s">
        <v>681</v>
      </c>
      <c r="F1279" s="58" t="s">
        <v>776</v>
      </c>
      <c r="G1279" s="58" t="s">
        <v>689</v>
      </c>
      <c r="H1279" s="58" t="s">
        <v>682</v>
      </c>
      <c r="I1279" s="58" t="s">
        <v>683</v>
      </c>
      <c r="J1279" s="58" t="s">
        <v>683</v>
      </c>
      <c r="K1279" s="58"/>
      <c r="L1279" s="58"/>
      <c r="M1279" s="58"/>
      <c r="N1279" s="58"/>
      <c r="O1279" s="58"/>
      <c r="P1279" s="58"/>
      <c r="Q1279" s="58"/>
      <c r="R1279" s="58"/>
      <c r="S1279" s="58" t="s">
        <v>3805</v>
      </c>
      <c r="T1279" s="58" t="s">
        <v>678</v>
      </c>
      <c r="U1279" s="58" t="s">
        <v>679</v>
      </c>
      <c r="V1279" s="58"/>
    </row>
    <row r="1280" spans="1:22" x14ac:dyDescent="0.25">
      <c r="A1280" s="43" t="s">
        <v>3806</v>
      </c>
      <c r="B1280" s="43" t="str">
        <f>LEFT(GAAP02F[[#This Row],[Fund]],4)</f>
        <v>7252</v>
      </c>
      <c r="C1280" s="58" t="s">
        <v>3798</v>
      </c>
      <c r="D1280" s="58" t="s">
        <v>113</v>
      </c>
      <c r="E1280" s="58" t="s">
        <v>681</v>
      </c>
      <c r="F1280" s="58" t="s">
        <v>776</v>
      </c>
      <c r="G1280" s="58" t="s">
        <v>689</v>
      </c>
      <c r="H1280" s="58" t="s">
        <v>688</v>
      </c>
      <c r="I1280" s="58" t="s">
        <v>683</v>
      </c>
      <c r="J1280" s="58" t="s">
        <v>683</v>
      </c>
      <c r="K1280" s="58"/>
      <c r="L1280" s="58"/>
      <c r="M1280" s="58"/>
      <c r="N1280" s="58"/>
      <c r="O1280" s="58"/>
      <c r="P1280" s="58"/>
      <c r="Q1280" s="58"/>
      <c r="R1280" s="58"/>
      <c r="S1280" s="58" t="s">
        <v>3807</v>
      </c>
      <c r="T1280" s="58" t="s">
        <v>678</v>
      </c>
      <c r="U1280" s="58" t="s">
        <v>679</v>
      </c>
      <c r="V1280" s="58"/>
    </row>
    <row r="1281" spans="1:22" x14ac:dyDescent="0.25">
      <c r="A1281" s="43" t="s">
        <v>3808</v>
      </c>
      <c r="B1281" s="43" t="str">
        <f>LEFT(GAAP02F[[#This Row],[Fund]],4)</f>
        <v>7253</v>
      </c>
      <c r="C1281" s="58" t="s">
        <v>3798</v>
      </c>
      <c r="D1281" s="58" t="s">
        <v>113</v>
      </c>
      <c r="E1281" s="58" t="s">
        <v>681</v>
      </c>
      <c r="F1281" s="58" t="s">
        <v>776</v>
      </c>
      <c r="G1281" s="58" t="s">
        <v>689</v>
      </c>
      <c r="H1281" s="58" t="s">
        <v>709</v>
      </c>
      <c r="I1281" s="58" t="s">
        <v>683</v>
      </c>
      <c r="J1281" s="58" t="s">
        <v>683</v>
      </c>
      <c r="K1281" s="58"/>
      <c r="L1281" s="58"/>
      <c r="M1281" s="58"/>
      <c r="N1281" s="58"/>
      <c r="O1281" s="58"/>
      <c r="P1281" s="58"/>
      <c r="Q1281" s="58"/>
      <c r="R1281" s="58" t="s">
        <v>679</v>
      </c>
      <c r="S1281" s="58" t="s">
        <v>3809</v>
      </c>
      <c r="T1281" s="58" t="s">
        <v>678</v>
      </c>
      <c r="U1281" s="58" t="s">
        <v>679</v>
      </c>
      <c r="V1281" s="58"/>
    </row>
    <row r="1282" spans="1:22" x14ac:dyDescent="0.25">
      <c r="A1282" s="43" t="s">
        <v>3810</v>
      </c>
      <c r="B1282" s="43" t="str">
        <f>LEFT(GAAP02F[[#This Row],[Fund]],4)</f>
        <v>7255</v>
      </c>
      <c r="C1282" s="58" t="s">
        <v>3798</v>
      </c>
      <c r="D1282" s="58" t="s">
        <v>113</v>
      </c>
      <c r="E1282" s="58" t="s">
        <v>681</v>
      </c>
      <c r="F1282" s="58" t="s">
        <v>688</v>
      </c>
      <c r="G1282" s="58" t="s">
        <v>689</v>
      </c>
      <c r="H1282" s="58" t="s">
        <v>703</v>
      </c>
      <c r="I1282" s="58" t="s">
        <v>683</v>
      </c>
      <c r="J1282" s="58" t="s">
        <v>683</v>
      </c>
      <c r="K1282" s="58"/>
      <c r="L1282" s="58"/>
      <c r="M1282" s="58"/>
      <c r="N1282" s="58"/>
      <c r="O1282" s="58"/>
      <c r="P1282" s="58"/>
      <c r="Q1282" s="58"/>
      <c r="R1282" s="58"/>
      <c r="S1282" s="58" t="s">
        <v>3796</v>
      </c>
      <c r="T1282" s="58" t="s">
        <v>678</v>
      </c>
      <c r="U1282" s="58" t="s">
        <v>679</v>
      </c>
      <c r="V1282" s="58"/>
    </row>
    <row r="1283" spans="1:22" x14ac:dyDescent="0.25">
      <c r="A1283" s="43" t="s">
        <v>3811</v>
      </c>
      <c r="B1283" s="43" t="str">
        <f>LEFT(GAAP02F[[#This Row],[Fund]],4)</f>
        <v>7259</v>
      </c>
      <c r="C1283" s="58" t="s">
        <v>3798</v>
      </c>
      <c r="D1283" s="58" t="s">
        <v>113</v>
      </c>
      <c r="E1283" s="58" t="s">
        <v>681</v>
      </c>
      <c r="F1283" s="58" t="s">
        <v>776</v>
      </c>
      <c r="G1283" s="58" t="s">
        <v>689</v>
      </c>
      <c r="H1283" s="58" t="s">
        <v>788</v>
      </c>
      <c r="I1283" s="58" t="s">
        <v>683</v>
      </c>
      <c r="J1283" s="58" t="s">
        <v>683</v>
      </c>
      <c r="K1283" s="58"/>
      <c r="L1283" s="58"/>
      <c r="M1283" s="58"/>
      <c r="N1283" s="58"/>
      <c r="O1283" s="58"/>
      <c r="P1283" s="58"/>
      <c r="Q1283" s="58"/>
      <c r="R1283" s="58" t="s">
        <v>679</v>
      </c>
      <c r="S1283" s="58" t="s">
        <v>2684</v>
      </c>
      <c r="T1283" s="58" t="s">
        <v>678</v>
      </c>
      <c r="U1283" s="58" t="s">
        <v>679</v>
      </c>
      <c r="V1283" s="58"/>
    </row>
    <row r="1284" spans="1:22" x14ac:dyDescent="0.25">
      <c r="A1284" s="43" t="s">
        <v>3812</v>
      </c>
      <c r="B1284" s="43" t="str">
        <f>LEFT(GAAP02F[[#This Row],[Fund]],4)</f>
        <v>7260</v>
      </c>
      <c r="C1284" s="58" t="s">
        <v>3798</v>
      </c>
      <c r="D1284" s="58" t="s">
        <v>113</v>
      </c>
      <c r="E1284" s="58" t="s">
        <v>681</v>
      </c>
      <c r="F1284" s="58" t="s">
        <v>688</v>
      </c>
      <c r="G1284" s="58" t="s">
        <v>689</v>
      </c>
      <c r="H1284" s="58" t="s">
        <v>1384</v>
      </c>
      <c r="I1284" s="58" t="s">
        <v>683</v>
      </c>
      <c r="J1284" s="58" t="s">
        <v>683</v>
      </c>
      <c r="K1284" s="58"/>
      <c r="L1284" s="58"/>
      <c r="M1284" s="58"/>
      <c r="N1284" s="58"/>
      <c r="O1284" s="58"/>
      <c r="P1284" s="58"/>
      <c r="Q1284" s="58"/>
      <c r="R1284" s="58"/>
      <c r="S1284" s="58" t="s">
        <v>3796</v>
      </c>
      <c r="T1284" s="58" t="s">
        <v>678</v>
      </c>
      <c r="U1284" s="58" t="s">
        <v>679</v>
      </c>
      <c r="V1284" s="58"/>
    </row>
    <row r="1285" spans="1:22" x14ac:dyDescent="0.25">
      <c r="A1285" s="43" t="s">
        <v>3813</v>
      </c>
      <c r="B1285" s="43" t="str">
        <f>LEFT(GAAP02F[[#This Row],[Fund]],4)</f>
        <v>7280</v>
      </c>
      <c r="C1285" s="58" t="s">
        <v>3798</v>
      </c>
      <c r="D1285" s="58" t="s">
        <v>113</v>
      </c>
      <c r="E1285" s="58" t="s">
        <v>681</v>
      </c>
      <c r="F1285" s="58" t="s">
        <v>688</v>
      </c>
      <c r="G1285" s="58" t="s">
        <v>689</v>
      </c>
      <c r="H1285" s="58" t="s">
        <v>1016</v>
      </c>
      <c r="I1285" s="58" t="s">
        <v>683</v>
      </c>
      <c r="J1285" s="58" t="s">
        <v>683</v>
      </c>
      <c r="K1285" s="58"/>
      <c r="L1285" s="58"/>
      <c r="M1285" s="58"/>
      <c r="N1285" s="58"/>
      <c r="O1285" s="58"/>
      <c r="P1285" s="58"/>
      <c r="Q1285" s="58"/>
      <c r="R1285" s="58"/>
      <c r="S1285" s="58" t="s">
        <v>3796</v>
      </c>
      <c r="T1285" s="58" t="s">
        <v>678</v>
      </c>
      <c r="U1285" s="58" t="s">
        <v>679</v>
      </c>
      <c r="V1285" s="58"/>
    </row>
    <row r="1286" spans="1:22" x14ac:dyDescent="0.25">
      <c r="A1286" s="43" t="s">
        <v>3814</v>
      </c>
      <c r="B1286" s="43" t="str">
        <f>LEFT(GAAP02F[[#This Row],[Fund]],4)</f>
        <v>7285</v>
      </c>
      <c r="C1286" s="58" t="s">
        <v>3795</v>
      </c>
      <c r="D1286" s="58" t="s">
        <v>113</v>
      </c>
      <c r="E1286" s="58" t="s">
        <v>681</v>
      </c>
      <c r="F1286" s="58" t="s">
        <v>688</v>
      </c>
      <c r="G1286" s="58" t="s">
        <v>681</v>
      </c>
      <c r="H1286" s="58" t="s">
        <v>797</v>
      </c>
      <c r="I1286" s="58" t="s">
        <v>683</v>
      </c>
      <c r="J1286" s="58" t="s">
        <v>683</v>
      </c>
      <c r="K1286" s="58"/>
      <c r="L1286" s="58"/>
      <c r="M1286" s="58"/>
      <c r="N1286" s="58"/>
      <c r="O1286" s="58"/>
      <c r="P1286" s="58"/>
      <c r="Q1286" s="58"/>
      <c r="R1286" s="58" t="s">
        <v>679</v>
      </c>
      <c r="S1286" s="58" t="s">
        <v>1115</v>
      </c>
      <c r="T1286" s="58" t="s">
        <v>678</v>
      </c>
      <c r="U1286" s="58" t="s">
        <v>679</v>
      </c>
      <c r="V1286" s="58"/>
    </row>
    <row r="1287" spans="1:22" x14ac:dyDescent="0.25">
      <c r="A1287" s="43" t="s">
        <v>3815</v>
      </c>
      <c r="B1287" s="43" t="str">
        <f>LEFT(GAAP02F[[#This Row],[Fund]],4)</f>
        <v>7295</v>
      </c>
      <c r="C1287" s="58" t="s">
        <v>3795</v>
      </c>
      <c r="D1287" s="58" t="s">
        <v>113</v>
      </c>
      <c r="E1287" s="58" t="s">
        <v>681</v>
      </c>
      <c r="F1287" s="58" t="s">
        <v>688</v>
      </c>
      <c r="G1287" s="58" t="s">
        <v>689</v>
      </c>
      <c r="H1287" s="58" t="s">
        <v>690</v>
      </c>
      <c r="I1287" s="58" t="s">
        <v>683</v>
      </c>
      <c r="J1287" s="58" t="s">
        <v>683</v>
      </c>
      <c r="K1287" s="58"/>
      <c r="L1287" s="58"/>
      <c r="M1287" s="58"/>
      <c r="N1287" s="58"/>
      <c r="O1287" s="58"/>
      <c r="P1287" s="58"/>
      <c r="Q1287" s="58"/>
      <c r="R1287" s="58"/>
      <c r="S1287" s="58" t="s">
        <v>3796</v>
      </c>
      <c r="T1287" s="58" t="s">
        <v>678</v>
      </c>
      <c r="U1287" s="58" t="s">
        <v>679</v>
      </c>
      <c r="V1287" s="58"/>
    </row>
    <row r="1288" spans="1:22" x14ac:dyDescent="0.25">
      <c r="A1288" s="43" t="s">
        <v>3816</v>
      </c>
      <c r="B1288" s="43" t="str">
        <f>LEFT(GAAP02F[[#This Row],[Fund]],4)</f>
        <v>7335</v>
      </c>
      <c r="C1288" s="58" t="s">
        <v>3795</v>
      </c>
      <c r="D1288" s="58" t="s">
        <v>113</v>
      </c>
      <c r="E1288" s="58" t="s">
        <v>681</v>
      </c>
      <c r="F1288" s="58" t="s">
        <v>709</v>
      </c>
      <c r="G1288" s="58" t="s">
        <v>689</v>
      </c>
      <c r="H1288" s="58" t="s">
        <v>3703</v>
      </c>
      <c r="I1288" s="58" t="s">
        <v>683</v>
      </c>
      <c r="J1288" s="58" t="s">
        <v>683</v>
      </c>
      <c r="K1288" s="58"/>
      <c r="L1288" s="58"/>
      <c r="M1288" s="58"/>
      <c r="N1288" s="58"/>
      <c r="O1288" s="58"/>
      <c r="P1288" s="58"/>
      <c r="Q1288" s="58"/>
      <c r="R1288" s="58" t="s">
        <v>679</v>
      </c>
      <c r="S1288" s="58" t="s">
        <v>1042</v>
      </c>
      <c r="T1288" s="58" t="s">
        <v>678</v>
      </c>
      <c r="U1288" s="58" t="s">
        <v>679</v>
      </c>
      <c r="V1288" s="58"/>
    </row>
    <row r="1289" spans="1:22" x14ac:dyDescent="0.25">
      <c r="A1289" s="43" t="s">
        <v>3817</v>
      </c>
      <c r="B1289" s="43" t="str">
        <f>LEFT(GAAP02F[[#This Row],[Fund]],4)</f>
        <v>7340</v>
      </c>
      <c r="C1289" s="58" t="s">
        <v>3798</v>
      </c>
      <c r="D1289" s="58" t="s">
        <v>113</v>
      </c>
      <c r="E1289" s="58" t="s">
        <v>681</v>
      </c>
      <c r="F1289" s="58" t="s">
        <v>709</v>
      </c>
      <c r="G1289" s="58" t="s">
        <v>689</v>
      </c>
      <c r="H1289" s="58" t="s">
        <v>850</v>
      </c>
      <c r="I1289" s="58" t="s">
        <v>683</v>
      </c>
      <c r="J1289" s="58" t="s">
        <v>683</v>
      </c>
      <c r="K1289" s="58"/>
      <c r="L1289" s="58"/>
      <c r="M1289" s="58"/>
      <c r="N1289" s="58"/>
      <c r="O1289" s="58"/>
      <c r="P1289" s="58"/>
      <c r="Q1289" s="58"/>
      <c r="R1289" s="58"/>
      <c r="S1289" s="58" t="s">
        <v>3796</v>
      </c>
      <c r="T1289" s="58" t="s">
        <v>678</v>
      </c>
      <c r="U1289" s="58" t="s">
        <v>679</v>
      </c>
      <c r="V1289" s="58"/>
    </row>
    <row r="1290" spans="1:22" x14ac:dyDescent="0.25">
      <c r="A1290" s="43" t="s">
        <v>3818</v>
      </c>
      <c r="B1290" s="43" t="str">
        <f>LEFT(GAAP02F[[#This Row],[Fund]],4)</f>
        <v>7345</v>
      </c>
      <c r="C1290" s="58" t="s">
        <v>3819</v>
      </c>
      <c r="D1290" s="58" t="s">
        <v>708</v>
      </c>
      <c r="E1290" s="58" t="s">
        <v>681</v>
      </c>
      <c r="F1290" s="58" t="s">
        <v>709</v>
      </c>
      <c r="G1290" s="58" t="s">
        <v>689</v>
      </c>
      <c r="H1290" s="58" t="s">
        <v>965</v>
      </c>
      <c r="I1290" s="58" t="s">
        <v>683</v>
      </c>
      <c r="J1290" s="58" t="s">
        <v>683</v>
      </c>
      <c r="K1290" s="58" t="s">
        <v>826</v>
      </c>
      <c r="L1290" s="58"/>
      <c r="M1290" s="58"/>
      <c r="N1290" s="58"/>
      <c r="O1290" s="58"/>
      <c r="P1290" s="58"/>
      <c r="Q1290" s="58"/>
      <c r="R1290" s="58" t="s">
        <v>698</v>
      </c>
      <c r="S1290" s="58" t="s">
        <v>1486</v>
      </c>
      <c r="T1290" s="58" t="s">
        <v>678</v>
      </c>
      <c r="U1290" s="58" t="s">
        <v>679</v>
      </c>
      <c r="V1290" s="58"/>
    </row>
    <row r="1291" spans="1:22" x14ac:dyDescent="0.25">
      <c r="A1291" s="43" t="s">
        <v>3820</v>
      </c>
      <c r="B1291" s="43" t="str">
        <f>LEFT(GAAP02F[[#This Row],[Fund]],4)</f>
        <v>7360</v>
      </c>
      <c r="C1291" s="58" t="s">
        <v>3795</v>
      </c>
      <c r="D1291" s="58" t="s">
        <v>113</v>
      </c>
      <c r="E1291" s="58" t="s">
        <v>681</v>
      </c>
      <c r="F1291" s="58" t="s">
        <v>709</v>
      </c>
      <c r="G1291" s="58" t="s">
        <v>689</v>
      </c>
      <c r="H1291" s="58" t="s">
        <v>1384</v>
      </c>
      <c r="I1291" s="58" t="s">
        <v>683</v>
      </c>
      <c r="J1291" s="58" t="s">
        <v>683</v>
      </c>
      <c r="K1291" s="58"/>
      <c r="L1291" s="58"/>
      <c r="M1291" s="58"/>
      <c r="N1291" s="58"/>
      <c r="O1291" s="58"/>
      <c r="P1291" s="58"/>
      <c r="Q1291" s="58"/>
      <c r="R1291" s="58" t="s">
        <v>679</v>
      </c>
      <c r="S1291" s="58" t="s">
        <v>3713</v>
      </c>
      <c r="T1291" s="58" t="s">
        <v>678</v>
      </c>
      <c r="U1291" s="58" t="s">
        <v>679</v>
      </c>
      <c r="V1291" s="58"/>
    </row>
    <row r="1292" spans="1:22" x14ac:dyDescent="0.25">
      <c r="A1292" s="43" t="s">
        <v>3821</v>
      </c>
      <c r="B1292" s="43" t="str">
        <f>LEFT(GAAP02F[[#This Row],[Fund]],4)</f>
        <v>7390</v>
      </c>
      <c r="C1292" s="58" t="s">
        <v>3798</v>
      </c>
      <c r="D1292" s="58" t="s">
        <v>113</v>
      </c>
      <c r="E1292" s="58" t="s">
        <v>681</v>
      </c>
      <c r="F1292" s="58" t="s">
        <v>709</v>
      </c>
      <c r="G1292" s="58" t="s">
        <v>689</v>
      </c>
      <c r="H1292" s="58" t="s">
        <v>788</v>
      </c>
      <c r="I1292" s="58" t="s">
        <v>683</v>
      </c>
      <c r="J1292" s="58" t="s">
        <v>683</v>
      </c>
      <c r="K1292" s="58"/>
      <c r="L1292" s="58"/>
      <c r="M1292" s="58"/>
      <c r="N1292" s="58"/>
      <c r="O1292" s="58"/>
      <c r="P1292" s="58"/>
      <c r="Q1292" s="58"/>
      <c r="R1292" s="58"/>
      <c r="S1292" s="58" t="s">
        <v>3796</v>
      </c>
      <c r="T1292" s="58" t="s">
        <v>678</v>
      </c>
      <c r="U1292" s="58" t="s">
        <v>679</v>
      </c>
      <c r="V1292" s="58"/>
    </row>
    <row r="1293" spans="1:22" x14ac:dyDescent="0.25">
      <c r="A1293" s="43" t="s">
        <v>3822</v>
      </c>
      <c r="B1293" s="43" t="str">
        <f>LEFT(GAAP02F[[#This Row],[Fund]],4)</f>
        <v>7410</v>
      </c>
      <c r="C1293" s="58" t="s">
        <v>3795</v>
      </c>
      <c r="D1293" s="58" t="s">
        <v>113</v>
      </c>
      <c r="E1293" s="58" t="s">
        <v>689</v>
      </c>
      <c r="F1293" s="58" t="s">
        <v>850</v>
      </c>
      <c r="G1293" s="58" t="s">
        <v>689</v>
      </c>
      <c r="H1293" s="58" t="s">
        <v>682</v>
      </c>
      <c r="I1293" s="58" t="s">
        <v>683</v>
      </c>
      <c r="J1293" s="58" t="s">
        <v>683</v>
      </c>
      <c r="K1293" s="58"/>
      <c r="L1293" s="58"/>
      <c r="M1293" s="58"/>
      <c r="N1293" s="58"/>
      <c r="O1293" s="58"/>
      <c r="P1293" s="58"/>
      <c r="Q1293" s="58"/>
      <c r="R1293" s="58"/>
      <c r="S1293" s="58" t="s">
        <v>3823</v>
      </c>
      <c r="T1293" s="58" t="s">
        <v>678</v>
      </c>
      <c r="U1293" s="58" t="s">
        <v>679</v>
      </c>
      <c r="V1293" s="58"/>
    </row>
    <row r="1294" spans="1:22" x14ac:dyDescent="0.25">
      <c r="A1294" s="43" t="s">
        <v>3824</v>
      </c>
      <c r="B1294" s="43" t="str">
        <f>LEFT(GAAP02F[[#This Row],[Fund]],4)</f>
        <v>7420</v>
      </c>
      <c r="C1294" s="58" t="s">
        <v>3798</v>
      </c>
      <c r="D1294" s="58" t="s">
        <v>113</v>
      </c>
      <c r="E1294" s="58" t="s">
        <v>689</v>
      </c>
      <c r="F1294" s="58" t="s">
        <v>850</v>
      </c>
      <c r="G1294" s="58" t="s">
        <v>681</v>
      </c>
      <c r="H1294" s="58" t="s">
        <v>688</v>
      </c>
      <c r="I1294" s="58" t="s">
        <v>683</v>
      </c>
      <c r="J1294" s="58" t="s">
        <v>683</v>
      </c>
      <c r="K1294" s="58"/>
      <c r="L1294" s="58"/>
      <c r="M1294" s="58"/>
      <c r="N1294" s="58"/>
      <c r="O1294" s="58"/>
      <c r="P1294" s="58"/>
      <c r="Q1294" s="58"/>
      <c r="R1294" s="58"/>
      <c r="S1294" s="58" t="s">
        <v>3796</v>
      </c>
      <c r="T1294" s="58" t="s">
        <v>678</v>
      </c>
      <c r="U1294" s="58" t="s">
        <v>679</v>
      </c>
      <c r="V1294" s="58"/>
    </row>
    <row r="1295" spans="1:22" x14ac:dyDescent="0.25">
      <c r="A1295" s="43" t="s">
        <v>3825</v>
      </c>
      <c r="B1295" s="43" t="str">
        <f>LEFT(GAAP02F[[#This Row],[Fund]],4)</f>
        <v>7430</v>
      </c>
      <c r="C1295" s="58" t="s">
        <v>3798</v>
      </c>
      <c r="D1295" s="58" t="s">
        <v>113</v>
      </c>
      <c r="E1295" s="58" t="s">
        <v>689</v>
      </c>
      <c r="F1295" s="58" t="s">
        <v>850</v>
      </c>
      <c r="G1295" s="58" t="s">
        <v>689</v>
      </c>
      <c r="H1295" s="58" t="s">
        <v>709</v>
      </c>
      <c r="I1295" s="58" t="s">
        <v>683</v>
      </c>
      <c r="J1295" s="58" t="s">
        <v>683</v>
      </c>
      <c r="K1295" s="58"/>
      <c r="L1295" s="58"/>
      <c r="M1295" s="58"/>
      <c r="N1295" s="58"/>
      <c r="O1295" s="58"/>
      <c r="P1295" s="58"/>
      <c r="Q1295" s="58"/>
      <c r="R1295" s="58"/>
      <c r="S1295" s="58" t="s">
        <v>3826</v>
      </c>
      <c r="T1295" s="58" t="s">
        <v>678</v>
      </c>
      <c r="U1295" s="58" t="s">
        <v>679</v>
      </c>
      <c r="V1295" s="58"/>
    </row>
    <row r="1296" spans="1:22" x14ac:dyDescent="0.25">
      <c r="A1296" s="43" t="s">
        <v>3827</v>
      </c>
      <c r="B1296" s="43" t="str">
        <f>LEFT(GAAP02F[[#This Row],[Fund]],4)</f>
        <v>7441</v>
      </c>
      <c r="C1296" s="58" t="s">
        <v>3798</v>
      </c>
      <c r="D1296" s="58" t="s">
        <v>113</v>
      </c>
      <c r="E1296" s="58" t="s">
        <v>689</v>
      </c>
      <c r="F1296" s="58" t="s">
        <v>850</v>
      </c>
      <c r="G1296" s="58" t="s">
        <v>689</v>
      </c>
      <c r="H1296" s="58" t="s">
        <v>1942</v>
      </c>
      <c r="I1296" s="58" t="s">
        <v>683</v>
      </c>
      <c r="J1296" s="58" t="s">
        <v>683</v>
      </c>
      <c r="K1296" s="58"/>
      <c r="L1296" s="58"/>
      <c r="M1296" s="58"/>
      <c r="N1296" s="58"/>
      <c r="O1296" s="58"/>
      <c r="P1296" s="58"/>
      <c r="Q1296" s="58"/>
      <c r="R1296" s="58"/>
      <c r="S1296" s="58" t="s">
        <v>3796</v>
      </c>
      <c r="T1296" s="58" t="s">
        <v>678</v>
      </c>
      <c r="U1296" s="58" t="s">
        <v>679</v>
      </c>
      <c r="V1296" s="58"/>
    </row>
    <row r="1297" spans="1:22" x14ac:dyDescent="0.25">
      <c r="A1297" s="43" t="s">
        <v>3828</v>
      </c>
      <c r="B1297" s="43" t="str">
        <f>LEFT(GAAP02F[[#This Row],[Fund]],4)</f>
        <v>7455</v>
      </c>
      <c r="C1297" s="58" t="s">
        <v>3798</v>
      </c>
      <c r="D1297" s="58" t="s">
        <v>113</v>
      </c>
      <c r="E1297" s="58" t="s">
        <v>689</v>
      </c>
      <c r="F1297" s="58" t="s">
        <v>850</v>
      </c>
      <c r="G1297" s="58" t="s">
        <v>689</v>
      </c>
      <c r="H1297" s="58" t="s">
        <v>703</v>
      </c>
      <c r="I1297" s="58" t="s">
        <v>683</v>
      </c>
      <c r="J1297" s="58" t="s">
        <v>683</v>
      </c>
      <c r="K1297" s="58"/>
      <c r="L1297" s="58"/>
      <c r="M1297" s="58"/>
      <c r="N1297" s="58"/>
      <c r="O1297" s="58"/>
      <c r="P1297" s="58"/>
      <c r="Q1297" s="58"/>
      <c r="R1297" s="58" t="s">
        <v>679</v>
      </c>
      <c r="S1297" s="58" t="s">
        <v>6249</v>
      </c>
      <c r="T1297" s="58" t="s">
        <v>678</v>
      </c>
      <c r="U1297" s="58" t="s">
        <v>679</v>
      </c>
      <c r="V1297" s="58"/>
    </row>
    <row r="1298" spans="1:22" x14ac:dyDescent="0.25">
      <c r="A1298" s="43" t="s">
        <v>3829</v>
      </c>
      <c r="B1298" s="43" t="str">
        <f>LEFT(GAAP02F[[#This Row],[Fund]],4)</f>
        <v>7460</v>
      </c>
      <c r="C1298" s="58" t="s">
        <v>3795</v>
      </c>
      <c r="D1298" s="58" t="s">
        <v>113</v>
      </c>
      <c r="E1298" s="58" t="s">
        <v>689</v>
      </c>
      <c r="F1298" s="58" t="s">
        <v>850</v>
      </c>
      <c r="G1298" s="58" t="s">
        <v>681</v>
      </c>
      <c r="H1298" s="58" t="s">
        <v>1384</v>
      </c>
      <c r="I1298" s="58" t="s">
        <v>683</v>
      </c>
      <c r="J1298" s="58" t="s">
        <v>683</v>
      </c>
      <c r="K1298" s="58"/>
      <c r="L1298" s="58"/>
      <c r="M1298" s="58"/>
      <c r="N1298" s="58"/>
      <c r="O1298" s="58"/>
      <c r="P1298" s="58"/>
      <c r="Q1298" s="58"/>
      <c r="R1298" s="58"/>
      <c r="S1298" s="58" t="s">
        <v>3796</v>
      </c>
      <c r="T1298" s="58" t="s">
        <v>678</v>
      </c>
      <c r="U1298" s="58" t="s">
        <v>679</v>
      </c>
      <c r="V1298" s="58"/>
    </row>
    <row r="1299" spans="1:22" x14ac:dyDescent="0.25">
      <c r="A1299" s="43" t="s">
        <v>3830</v>
      </c>
      <c r="B1299" s="43" t="str">
        <f>LEFT(GAAP02F[[#This Row],[Fund]],4)</f>
        <v>7465</v>
      </c>
      <c r="C1299" s="58" t="s">
        <v>3798</v>
      </c>
      <c r="D1299" s="58" t="s">
        <v>113</v>
      </c>
      <c r="E1299" s="58" t="s">
        <v>689</v>
      </c>
      <c r="F1299" s="58" t="s">
        <v>850</v>
      </c>
      <c r="G1299" s="58" t="s">
        <v>681</v>
      </c>
      <c r="H1299" s="58" t="s">
        <v>1595</v>
      </c>
      <c r="I1299" s="58" t="s">
        <v>683</v>
      </c>
      <c r="J1299" s="58" t="s">
        <v>683</v>
      </c>
      <c r="K1299" s="58"/>
      <c r="L1299" s="58"/>
      <c r="M1299" s="58"/>
      <c r="N1299" s="58"/>
      <c r="O1299" s="58"/>
      <c r="P1299" s="58"/>
      <c r="Q1299" s="58"/>
      <c r="R1299" s="58"/>
      <c r="S1299" s="58" t="s">
        <v>3796</v>
      </c>
      <c r="T1299" s="58" t="s">
        <v>678</v>
      </c>
      <c r="U1299" s="58" t="s">
        <v>679</v>
      </c>
      <c r="V1299" s="58"/>
    </row>
    <row r="1300" spans="1:22" x14ac:dyDescent="0.25">
      <c r="A1300" s="43" t="s">
        <v>3831</v>
      </c>
      <c r="B1300" s="43" t="str">
        <f>LEFT(GAAP02F[[#This Row],[Fund]],4)</f>
        <v>7470</v>
      </c>
      <c r="C1300" s="58" t="s">
        <v>3798</v>
      </c>
      <c r="D1300" s="58" t="s">
        <v>113</v>
      </c>
      <c r="E1300" s="58" t="s">
        <v>689</v>
      </c>
      <c r="F1300" s="58" t="s">
        <v>850</v>
      </c>
      <c r="G1300" s="58" t="s">
        <v>681</v>
      </c>
      <c r="H1300" s="58" t="s">
        <v>1887</v>
      </c>
      <c r="I1300" s="58" t="s">
        <v>683</v>
      </c>
      <c r="J1300" s="58" t="s">
        <v>683</v>
      </c>
      <c r="K1300" s="58"/>
      <c r="L1300" s="58" t="s">
        <v>1888</v>
      </c>
      <c r="M1300" s="58"/>
      <c r="N1300" s="58"/>
      <c r="O1300" s="58"/>
      <c r="P1300" s="58"/>
      <c r="Q1300" s="58"/>
      <c r="R1300" s="58" t="s">
        <v>629</v>
      </c>
      <c r="S1300" s="58" t="s">
        <v>1889</v>
      </c>
      <c r="T1300" s="58" t="s">
        <v>678</v>
      </c>
      <c r="U1300" s="58" t="s">
        <v>679</v>
      </c>
      <c r="V1300" s="58"/>
    </row>
    <row r="1301" spans="1:22" x14ac:dyDescent="0.25">
      <c r="A1301" s="43" t="s">
        <v>3832</v>
      </c>
      <c r="B1301" s="43" t="str">
        <f>LEFT(GAAP02F[[#This Row],[Fund]],4)</f>
        <v>7490</v>
      </c>
      <c r="C1301" s="58" t="s">
        <v>3798</v>
      </c>
      <c r="D1301" s="58" t="s">
        <v>113</v>
      </c>
      <c r="E1301" s="58" t="s">
        <v>689</v>
      </c>
      <c r="F1301" s="58" t="s">
        <v>850</v>
      </c>
      <c r="G1301" s="58" t="s">
        <v>689</v>
      </c>
      <c r="H1301" s="58" t="s">
        <v>788</v>
      </c>
      <c r="I1301" s="58" t="s">
        <v>683</v>
      </c>
      <c r="J1301" s="58" t="s">
        <v>683</v>
      </c>
      <c r="K1301" s="58"/>
      <c r="L1301" s="58"/>
      <c r="M1301" s="58"/>
      <c r="N1301" s="58"/>
      <c r="O1301" s="58"/>
      <c r="P1301" s="58"/>
      <c r="Q1301" s="58"/>
      <c r="R1301" s="58"/>
      <c r="S1301" s="58" t="s">
        <v>3796</v>
      </c>
      <c r="T1301" s="58" t="s">
        <v>678</v>
      </c>
      <c r="U1301" s="58" t="s">
        <v>679</v>
      </c>
      <c r="V1301" s="58"/>
    </row>
    <row r="1302" spans="1:22" x14ac:dyDescent="0.25">
      <c r="A1302" s="43" t="s">
        <v>3833</v>
      </c>
      <c r="B1302" s="43" t="str">
        <f>LEFT(GAAP02F[[#This Row],[Fund]],4)</f>
        <v>7500</v>
      </c>
      <c r="C1302" s="58" t="s">
        <v>3834</v>
      </c>
      <c r="D1302" s="58" t="s">
        <v>747</v>
      </c>
      <c r="E1302" s="58" t="s">
        <v>689</v>
      </c>
      <c r="F1302" s="58" t="s">
        <v>850</v>
      </c>
      <c r="G1302" s="58" t="s">
        <v>689</v>
      </c>
      <c r="H1302" s="58" t="s">
        <v>1942</v>
      </c>
      <c r="I1302" s="58" t="s">
        <v>683</v>
      </c>
      <c r="J1302" s="58" t="s">
        <v>683</v>
      </c>
      <c r="K1302" s="58" t="s">
        <v>851</v>
      </c>
      <c r="L1302" s="58" t="s">
        <v>2134</v>
      </c>
      <c r="M1302" s="58" t="s">
        <v>683</v>
      </c>
      <c r="N1302" s="58" t="s">
        <v>683</v>
      </c>
      <c r="O1302" s="58" t="s">
        <v>678</v>
      </c>
      <c r="P1302" s="58" t="s">
        <v>145</v>
      </c>
      <c r="Q1302" s="58"/>
      <c r="R1302" s="58" t="s">
        <v>698</v>
      </c>
      <c r="S1302" s="58" t="s">
        <v>1881</v>
      </c>
      <c r="T1302" s="58" t="s">
        <v>706</v>
      </c>
      <c r="U1302" s="58" t="s">
        <v>679</v>
      </c>
      <c r="V1302" s="58"/>
    </row>
    <row r="1303" spans="1:22" x14ac:dyDescent="0.25">
      <c r="A1303" s="43" t="s">
        <v>3835</v>
      </c>
      <c r="B1303" s="43" t="str">
        <f>LEFT(GAAP02F[[#This Row],[Fund]],4)</f>
        <v>7502</v>
      </c>
      <c r="C1303" s="58" t="s">
        <v>3836</v>
      </c>
      <c r="D1303" s="58" t="s">
        <v>747</v>
      </c>
      <c r="E1303" s="58" t="s">
        <v>681</v>
      </c>
      <c r="F1303" s="58" t="s">
        <v>797</v>
      </c>
      <c r="G1303" s="58" t="s">
        <v>681</v>
      </c>
      <c r="H1303" s="58" t="s">
        <v>683</v>
      </c>
      <c r="I1303" s="58" t="s">
        <v>688</v>
      </c>
      <c r="J1303" s="58" t="s">
        <v>682</v>
      </c>
      <c r="K1303" s="58" t="s">
        <v>798</v>
      </c>
      <c r="L1303" s="58" t="s">
        <v>1690</v>
      </c>
      <c r="M1303" s="58" t="s">
        <v>683</v>
      </c>
      <c r="N1303" s="58" t="s">
        <v>683</v>
      </c>
      <c r="O1303" s="58" t="s">
        <v>1581</v>
      </c>
      <c r="P1303" s="58"/>
      <c r="Q1303" s="58"/>
      <c r="R1303" s="58" t="s">
        <v>698</v>
      </c>
      <c r="S1303" s="58" t="s">
        <v>765</v>
      </c>
      <c r="T1303" s="58" t="s">
        <v>706</v>
      </c>
      <c r="U1303" s="58" t="s">
        <v>679</v>
      </c>
      <c r="V1303" s="58"/>
    </row>
    <row r="1304" spans="1:22" x14ac:dyDescent="0.25">
      <c r="A1304" s="43" t="s">
        <v>3837</v>
      </c>
      <c r="B1304" s="43" t="str">
        <f>LEFT(GAAP02F[[#This Row],[Fund]],4)</f>
        <v>7503</v>
      </c>
      <c r="C1304" s="58" t="s">
        <v>3838</v>
      </c>
      <c r="D1304" s="58" t="s">
        <v>747</v>
      </c>
      <c r="E1304" s="58" t="s">
        <v>681</v>
      </c>
      <c r="F1304" s="58" t="s">
        <v>797</v>
      </c>
      <c r="G1304" s="58" t="s">
        <v>681</v>
      </c>
      <c r="H1304" s="58" t="s">
        <v>683</v>
      </c>
      <c r="I1304" s="58" t="s">
        <v>688</v>
      </c>
      <c r="J1304" s="58" t="s">
        <v>682</v>
      </c>
      <c r="K1304" s="58" t="s">
        <v>798</v>
      </c>
      <c r="L1304" s="58" t="s">
        <v>1690</v>
      </c>
      <c r="M1304" s="58" t="s">
        <v>683</v>
      </c>
      <c r="N1304" s="58" t="s">
        <v>683</v>
      </c>
      <c r="O1304" s="58" t="s">
        <v>1581</v>
      </c>
      <c r="P1304" s="58"/>
      <c r="Q1304" s="58"/>
      <c r="R1304" s="58" t="s">
        <v>698</v>
      </c>
      <c r="S1304" s="58" t="s">
        <v>765</v>
      </c>
      <c r="T1304" s="58" t="s">
        <v>706</v>
      </c>
      <c r="U1304" s="58" t="s">
        <v>679</v>
      </c>
      <c r="V1304" s="58"/>
    </row>
    <row r="1305" spans="1:22" x14ac:dyDescent="0.25">
      <c r="A1305" s="43" t="s">
        <v>3839</v>
      </c>
      <c r="B1305" s="43" t="str">
        <f>LEFT(GAAP02F[[#This Row],[Fund]],4)</f>
        <v>7504</v>
      </c>
      <c r="C1305" s="58" t="s">
        <v>3840</v>
      </c>
      <c r="D1305" s="58" t="s">
        <v>747</v>
      </c>
      <c r="E1305" s="58" t="s">
        <v>681</v>
      </c>
      <c r="F1305" s="58" t="s">
        <v>797</v>
      </c>
      <c r="G1305" s="58" t="s">
        <v>681</v>
      </c>
      <c r="H1305" s="58" t="s">
        <v>683</v>
      </c>
      <c r="I1305" s="58" t="s">
        <v>688</v>
      </c>
      <c r="J1305" s="58" t="s">
        <v>682</v>
      </c>
      <c r="K1305" s="58" t="s">
        <v>798</v>
      </c>
      <c r="L1305" s="58" t="s">
        <v>1690</v>
      </c>
      <c r="M1305" s="58" t="s">
        <v>683</v>
      </c>
      <c r="N1305" s="58" t="s">
        <v>683</v>
      </c>
      <c r="O1305" s="58" t="s">
        <v>1581</v>
      </c>
      <c r="P1305" s="58"/>
      <c r="Q1305" s="58"/>
      <c r="R1305" s="58" t="s">
        <v>698</v>
      </c>
      <c r="S1305" s="58" t="s">
        <v>765</v>
      </c>
      <c r="T1305" s="58" t="s">
        <v>706</v>
      </c>
      <c r="U1305" s="58" t="s">
        <v>679</v>
      </c>
      <c r="V1305" s="58"/>
    </row>
    <row r="1306" spans="1:22" x14ac:dyDescent="0.25">
      <c r="A1306" s="43" t="s">
        <v>3841</v>
      </c>
      <c r="B1306" s="43" t="str">
        <f>LEFT(GAAP02F[[#This Row],[Fund]],4)</f>
        <v>7505</v>
      </c>
      <c r="C1306" s="58" t="s">
        <v>3842</v>
      </c>
      <c r="D1306" s="58" t="s">
        <v>747</v>
      </c>
      <c r="E1306" s="58" t="s">
        <v>681</v>
      </c>
      <c r="F1306" s="58" t="s">
        <v>688</v>
      </c>
      <c r="G1306" s="58" t="s">
        <v>681</v>
      </c>
      <c r="H1306" s="58" t="s">
        <v>709</v>
      </c>
      <c r="I1306" s="58" t="s">
        <v>683</v>
      </c>
      <c r="J1306" s="58" t="s">
        <v>683</v>
      </c>
      <c r="K1306" s="58" t="s">
        <v>691</v>
      </c>
      <c r="L1306" s="58" t="s">
        <v>725</v>
      </c>
      <c r="M1306" s="58" t="s">
        <v>749</v>
      </c>
      <c r="N1306" s="58" t="s">
        <v>683</v>
      </c>
      <c r="O1306" s="58" t="s">
        <v>678</v>
      </c>
      <c r="P1306" s="58" t="s">
        <v>679</v>
      </c>
      <c r="Q1306" s="58" t="s">
        <v>750</v>
      </c>
      <c r="R1306" s="58" t="s">
        <v>693</v>
      </c>
      <c r="S1306" s="58" t="s">
        <v>726</v>
      </c>
      <c r="T1306" s="58" t="s">
        <v>739</v>
      </c>
      <c r="U1306" s="58" t="s">
        <v>679</v>
      </c>
      <c r="V1306" s="58"/>
    </row>
    <row r="1307" spans="1:22" x14ac:dyDescent="0.25">
      <c r="A1307" s="43" t="s">
        <v>3843</v>
      </c>
      <c r="B1307" s="43" t="str">
        <f>LEFT(GAAP02F[[#This Row],[Fund]],4)</f>
        <v>7510</v>
      </c>
      <c r="C1307" s="58" t="s">
        <v>3795</v>
      </c>
      <c r="D1307" s="58" t="s">
        <v>113</v>
      </c>
      <c r="E1307" s="58" t="s">
        <v>681</v>
      </c>
      <c r="F1307" s="58" t="s">
        <v>787</v>
      </c>
      <c r="G1307" s="58" t="s">
        <v>689</v>
      </c>
      <c r="H1307" s="58" t="s">
        <v>682</v>
      </c>
      <c r="I1307" s="58" t="s">
        <v>683</v>
      </c>
      <c r="J1307" s="58" t="s">
        <v>683</v>
      </c>
      <c r="K1307" s="58"/>
      <c r="L1307" s="58"/>
      <c r="M1307" s="58"/>
      <c r="N1307" s="58"/>
      <c r="O1307" s="58"/>
      <c r="P1307" s="58"/>
      <c r="Q1307" s="58"/>
      <c r="R1307" s="58"/>
      <c r="S1307" s="58" t="s">
        <v>3796</v>
      </c>
      <c r="T1307" s="58" t="s">
        <v>678</v>
      </c>
      <c r="U1307" s="58" t="s">
        <v>679</v>
      </c>
      <c r="V1307" s="58"/>
    </row>
    <row r="1308" spans="1:22" x14ac:dyDescent="0.25">
      <c r="A1308" s="43" t="s">
        <v>3844</v>
      </c>
      <c r="B1308" s="43" t="str">
        <f>LEFT(GAAP02F[[#This Row],[Fund]],4)</f>
        <v>7520</v>
      </c>
      <c r="C1308" s="58" t="s">
        <v>3798</v>
      </c>
      <c r="D1308" s="58" t="s">
        <v>113</v>
      </c>
      <c r="E1308" s="58" t="s">
        <v>681</v>
      </c>
      <c r="F1308" s="58" t="s">
        <v>787</v>
      </c>
      <c r="G1308" s="58" t="s">
        <v>689</v>
      </c>
      <c r="H1308" s="58" t="s">
        <v>688</v>
      </c>
      <c r="I1308" s="58" t="s">
        <v>683</v>
      </c>
      <c r="J1308" s="58" t="s">
        <v>683</v>
      </c>
      <c r="K1308" s="58"/>
      <c r="L1308" s="58"/>
      <c r="M1308" s="58"/>
      <c r="N1308" s="58"/>
      <c r="O1308" s="58"/>
      <c r="P1308" s="58"/>
      <c r="Q1308" s="58"/>
      <c r="R1308" s="58"/>
      <c r="S1308" s="58" t="s">
        <v>3796</v>
      </c>
      <c r="T1308" s="58" t="s">
        <v>678</v>
      </c>
      <c r="U1308" s="58" t="s">
        <v>679</v>
      </c>
      <c r="V1308" s="58"/>
    </row>
    <row r="1309" spans="1:22" x14ac:dyDescent="0.25">
      <c r="A1309" s="43" t="s">
        <v>3845</v>
      </c>
      <c r="B1309" s="43" t="str">
        <f>LEFT(GAAP02F[[#This Row],[Fund]],4)</f>
        <v>7530</v>
      </c>
      <c r="C1309" s="58" t="s">
        <v>3798</v>
      </c>
      <c r="D1309" s="58" t="s">
        <v>113</v>
      </c>
      <c r="E1309" s="58" t="s">
        <v>681</v>
      </c>
      <c r="F1309" s="58" t="s">
        <v>787</v>
      </c>
      <c r="G1309" s="58" t="s">
        <v>689</v>
      </c>
      <c r="H1309" s="58" t="s">
        <v>709</v>
      </c>
      <c r="I1309" s="58" t="s">
        <v>683</v>
      </c>
      <c r="J1309" s="58" t="s">
        <v>683</v>
      </c>
      <c r="K1309" s="58"/>
      <c r="L1309" s="58"/>
      <c r="M1309" s="58"/>
      <c r="N1309" s="58"/>
      <c r="O1309" s="58"/>
      <c r="P1309" s="58"/>
      <c r="Q1309" s="58"/>
      <c r="R1309" s="58"/>
      <c r="S1309" s="58" t="s">
        <v>3796</v>
      </c>
      <c r="T1309" s="58" t="s">
        <v>678</v>
      </c>
      <c r="U1309" s="58" t="s">
        <v>679</v>
      </c>
      <c r="V1309" s="58"/>
    </row>
    <row r="1310" spans="1:22" x14ac:dyDescent="0.25">
      <c r="A1310" s="43" t="s">
        <v>3846</v>
      </c>
      <c r="B1310" s="43" t="str">
        <f>LEFT(GAAP02F[[#This Row],[Fund]],4)</f>
        <v>7540</v>
      </c>
      <c r="C1310" s="58" t="s">
        <v>3798</v>
      </c>
      <c r="D1310" s="58" t="s">
        <v>113</v>
      </c>
      <c r="E1310" s="58" t="s">
        <v>681</v>
      </c>
      <c r="F1310" s="58" t="s">
        <v>787</v>
      </c>
      <c r="G1310" s="58" t="s">
        <v>689</v>
      </c>
      <c r="H1310" s="58" t="s">
        <v>850</v>
      </c>
      <c r="I1310" s="58" t="s">
        <v>683</v>
      </c>
      <c r="J1310" s="58" t="s">
        <v>683</v>
      </c>
      <c r="K1310" s="58"/>
      <c r="L1310" s="58"/>
      <c r="M1310" s="58"/>
      <c r="N1310" s="58"/>
      <c r="O1310" s="58"/>
      <c r="P1310" s="58"/>
      <c r="Q1310" s="58"/>
      <c r="R1310" s="58"/>
      <c r="S1310" s="58" t="s">
        <v>3796</v>
      </c>
      <c r="T1310" s="58" t="s">
        <v>678</v>
      </c>
      <c r="U1310" s="58" t="s">
        <v>679</v>
      </c>
      <c r="V1310" s="58"/>
    </row>
    <row r="1311" spans="1:22" x14ac:dyDescent="0.25">
      <c r="A1311" s="43" t="s">
        <v>3847</v>
      </c>
      <c r="B1311" s="43" t="str">
        <f>LEFT(GAAP02F[[#This Row],[Fund]],4)</f>
        <v>7550</v>
      </c>
      <c r="C1311" s="58" t="s">
        <v>3798</v>
      </c>
      <c r="D1311" s="58" t="s">
        <v>113</v>
      </c>
      <c r="E1311" s="58" t="s">
        <v>681</v>
      </c>
      <c r="F1311" s="58" t="s">
        <v>787</v>
      </c>
      <c r="G1311" s="58" t="s">
        <v>689</v>
      </c>
      <c r="H1311" s="58" t="s">
        <v>787</v>
      </c>
      <c r="I1311" s="58" t="s">
        <v>683</v>
      </c>
      <c r="J1311" s="58" t="s">
        <v>683</v>
      </c>
      <c r="K1311" s="58"/>
      <c r="L1311" s="58"/>
      <c r="M1311" s="58"/>
      <c r="N1311" s="58"/>
      <c r="O1311" s="58"/>
      <c r="P1311" s="58"/>
      <c r="Q1311" s="58"/>
      <c r="R1311" s="58"/>
      <c r="S1311" s="58" t="s">
        <v>3796</v>
      </c>
      <c r="T1311" s="58" t="s">
        <v>678</v>
      </c>
      <c r="U1311" s="58" t="s">
        <v>679</v>
      </c>
      <c r="V1311" s="58"/>
    </row>
    <row r="1312" spans="1:22" x14ac:dyDescent="0.25">
      <c r="A1312" s="43" t="s">
        <v>3848</v>
      </c>
      <c r="B1312" s="43" t="str">
        <f>LEFT(GAAP02F[[#This Row],[Fund]],4)</f>
        <v>7560</v>
      </c>
      <c r="C1312" s="58" t="s">
        <v>3798</v>
      </c>
      <c r="D1312" s="58" t="s">
        <v>113</v>
      </c>
      <c r="E1312" s="58" t="s">
        <v>681</v>
      </c>
      <c r="F1312" s="58" t="s">
        <v>787</v>
      </c>
      <c r="G1312" s="58" t="s">
        <v>689</v>
      </c>
      <c r="H1312" s="58" t="s">
        <v>1384</v>
      </c>
      <c r="I1312" s="58" t="s">
        <v>683</v>
      </c>
      <c r="J1312" s="58" t="s">
        <v>683</v>
      </c>
      <c r="K1312" s="58"/>
      <c r="L1312" s="58"/>
      <c r="M1312" s="58"/>
      <c r="N1312" s="58"/>
      <c r="O1312" s="58"/>
      <c r="P1312" s="58"/>
      <c r="Q1312" s="58"/>
      <c r="R1312" s="58"/>
      <c r="S1312" s="58" t="s">
        <v>3796</v>
      </c>
      <c r="T1312" s="58" t="s">
        <v>678</v>
      </c>
      <c r="U1312" s="58" t="s">
        <v>679</v>
      </c>
      <c r="V1312" s="58"/>
    </row>
    <row r="1313" spans="1:22" x14ac:dyDescent="0.25">
      <c r="A1313" s="43" t="s">
        <v>3849</v>
      </c>
      <c r="B1313" s="43" t="str">
        <f>LEFT(GAAP02F[[#This Row],[Fund]],4)</f>
        <v>7570</v>
      </c>
      <c r="C1313" s="58" t="s">
        <v>3798</v>
      </c>
      <c r="D1313" s="58" t="s">
        <v>747</v>
      </c>
      <c r="E1313" s="58" t="s">
        <v>681</v>
      </c>
      <c r="F1313" s="58" t="s">
        <v>787</v>
      </c>
      <c r="G1313" s="58" t="s">
        <v>689</v>
      </c>
      <c r="H1313" s="58" t="s">
        <v>1887</v>
      </c>
      <c r="I1313" s="58" t="s">
        <v>683</v>
      </c>
      <c r="J1313" s="58" t="s">
        <v>683</v>
      </c>
      <c r="K1313" s="58"/>
      <c r="L1313" s="58"/>
      <c r="M1313" s="58"/>
      <c r="N1313" s="58"/>
      <c r="O1313" s="58"/>
      <c r="P1313" s="58"/>
      <c r="Q1313" s="58"/>
      <c r="R1313" s="58" t="s">
        <v>679</v>
      </c>
      <c r="S1313" s="58" t="s">
        <v>2684</v>
      </c>
      <c r="T1313" s="58" t="s">
        <v>678</v>
      </c>
      <c r="U1313" s="58" t="s">
        <v>679</v>
      </c>
      <c r="V1313" s="58"/>
    </row>
    <row r="1314" spans="1:22" x14ac:dyDescent="0.25">
      <c r="A1314" s="43" t="s">
        <v>3850</v>
      </c>
      <c r="B1314" s="43" t="str">
        <f>LEFT(GAAP02F[[#This Row],[Fund]],4)</f>
        <v>7590</v>
      </c>
      <c r="C1314" s="58" t="s">
        <v>3798</v>
      </c>
      <c r="D1314" s="58" t="s">
        <v>113</v>
      </c>
      <c r="E1314" s="58" t="s">
        <v>681</v>
      </c>
      <c r="F1314" s="58" t="s">
        <v>787</v>
      </c>
      <c r="G1314" s="58" t="s">
        <v>689</v>
      </c>
      <c r="H1314" s="58" t="s">
        <v>788</v>
      </c>
      <c r="I1314" s="58" t="s">
        <v>683</v>
      </c>
      <c r="J1314" s="58" t="s">
        <v>683</v>
      </c>
      <c r="K1314" s="58"/>
      <c r="L1314" s="58"/>
      <c r="M1314" s="58"/>
      <c r="N1314" s="58"/>
      <c r="O1314" s="58"/>
      <c r="P1314" s="58"/>
      <c r="Q1314" s="58"/>
      <c r="R1314" s="58"/>
      <c r="S1314" s="58" t="s">
        <v>3796</v>
      </c>
      <c r="T1314" s="58" t="s">
        <v>678</v>
      </c>
      <c r="U1314" s="58" t="s">
        <v>679</v>
      </c>
      <c r="V1314" s="58"/>
    </row>
    <row r="1315" spans="1:22" x14ac:dyDescent="0.25">
      <c r="A1315" s="43" t="s">
        <v>3851</v>
      </c>
      <c r="B1315" s="43" t="str">
        <f>LEFT(GAAP02F[[#This Row],[Fund]],4)</f>
        <v>7610</v>
      </c>
      <c r="C1315" s="58" t="s">
        <v>3798</v>
      </c>
      <c r="D1315" s="58" t="s">
        <v>113</v>
      </c>
      <c r="E1315" s="58" t="s">
        <v>992</v>
      </c>
      <c r="F1315" s="58" t="s">
        <v>1384</v>
      </c>
      <c r="G1315" s="58" t="s">
        <v>689</v>
      </c>
      <c r="H1315" s="58" t="s">
        <v>682</v>
      </c>
      <c r="I1315" s="58" t="s">
        <v>683</v>
      </c>
      <c r="J1315" s="58" t="s">
        <v>683</v>
      </c>
      <c r="K1315" s="58"/>
      <c r="L1315" s="58"/>
      <c r="M1315" s="58"/>
      <c r="N1315" s="58"/>
      <c r="O1315" s="58"/>
      <c r="P1315" s="58"/>
      <c r="Q1315" s="58"/>
      <c r="R1315" s="58"/>
      <c r="S1315" s="58" t="s">
        <v>3796</v>
      </c>
      <c r="T1315" s="58" t="s">
        <v>678</v>
      </c>
      <c r="U1315" s="58" t="s">
        <v>679</v>
      </c>
      <c r="V1315" s="58"/>
    </row>
    <row r="1316" spans="1:22" x14ac:dyDescent="0.25">
      <c r="A1316" s="43" t="s">
        <v>3852</v>
      </c>
      <c r="B1316" s="43" t="str">
        <f>LEFT(GAAP02F[[#This Row],[Fund]],4)</f>
        <v>7620</v>
      </c>
      <c r="C1316" s="58" t="s">
        <v>3798</v>
      </c>
      <c r="D1316" s="58" t="s">
        <v>113</v>
      </c>
      <c r="E1316" s="58" t="s">
        <v>992</v>
      </c>
      <c r="F1316" s="58" t="s">
        <v>1384</v>
      </c>
      <c r="G1316" s="58" t="s">
        <v>689</v>
      </c>
      <c r="H1316" s="58" t="s">
        <v>688</v>
      </c>
      <c r="I1316" s="58" t="s">
        <v>683</v>
      </c>
      <c r="J1316" s="58" t="s">
        <v>683</v>
      </c>
      <c r="K1316" s="58"/>
      <c r="L1316" s="58"/>
      <c r="M1316" s="58"/>
      <c r="N1316" s="58"/>
      <c r="O1316" s="58"/>
      <c r="P1316" s="58"/>
      <c r="Q1316" s="58"/>
      <c r="R1316" s="58"/>
      <c r="S1316" s="58" t="s">
        <v>3796</v>
      </c>
      <c r="T1316" s="58" t="s">
        <v>678</v>
      </c>
      <c r="U1316" s="58" t="s">
        <v>679</v>
      </c>
      <c r="V1316" s="58"/>
    </row>
    <row r="1317" spans="1:22" x14ac:dyDescent="0.25">
      <c r="A1317" s="43" t="s">
        <v>3853</v>
      </c>
      <c r="B1317" s="43" t="str">
        <f>LEFT(GAAP02F[[#This Row],[Fund]],4)</f>
        <v>7625</v>
      </c>
      <c r="C1317" s="58" t="s">
        <v>3795</v>
      </c>
      <c r="D1317" s="58" t="s">
        <v>113</v>
      </c>
      <c r="E1317" s="58" t="s">
        <v>992</v>
      </c>
      <c r="F1317" s="58" t="s">
        <v>1384</v>
      </c>
      <c r="G1317" s="58" t="s">
        <v>689</v>
      </c>
      <c r="H1317" s="58" t="s">
        <v>776</v>
      </c>
      <c r="I1317" s="58" t="s">
        <v>683</v>
      </c>
      <c r="J1317" s="58" t="s">
        <v>683</v>
      </c>
      <c r="K1317" s="58"/>
      <c r="L1317" s="58"/>
      <c r="M1317" s="58"/>
      <c r="N1317" s="58"/>
      <c r="O1317" s="58"/>
      <c r="P1317" s="58"/>
      <c r="Q1317" s="58"/>
      <c r="R1317" s="58"/>
      <c r="S1317" s="58" t="s">
        <v>3796</v>
      </c>
      <c r="T1317" s="58" t="s">
        <v>678</v>
      </c>
      <c r="U1317" s="58" t="s">
        <v>679</v>
      </c>
      <c r="V1317" s="58"/>
    </row>
    <row r="1318" spans="1:22" x14ac:dyDescent="0.25">
      <c r="A1318" s="43" t="s">
        <v>3854</v>
      </c>
      <c r="B1318" s="43" t="str">
        <f>LEFT(GAAP02F[[#This Row],[Fund]],4)</f>
        <v>7630</v>
      </c>
      <c r="C1318" s="58" t="s">
        <v>3798</v>
      </c>
      <c r="D1318" s="58" t="s">
        <v>113</v>
      </c>
      <c r="E1318" s="58" t="s">
        <v>992</v>
      </c>
      <c r="F1318" s="58" t="s">
        <v>1384</v>
      </c>
      <c r="G1318" s="58" t="s">
        <v>689</v>
      </c>
      <c r="H1318" s="58" t="s">
        <v>709</v>
      </c>
      <c r="I1318" s="58" t="s">
        <v>683</v>
      </c>
      <c r="J1318" s="58" t="s">
        <v>683</v>
      </c>
      <c r="K1318" s="58"/>
      <c r="L1318" s="58"/>
      <c r="M1318" s="58"/>
      <c r="N1318" s="58"/>
      <c r="O1318" s="58"/>
      <c r="P1318" s="58"/>
      <c r="Q1318" s="58"/>
      <c r="R1318" s="58"/>
      <c r="S1318" s="58" t="s">
        <v>3796</v>
      </c>
      <c r="T1318" s="58" t="s">
        <v>678</v>
      </c>
      <c r="U1318" s="58" t="s">
        <v>679</v>
      </c>
      <c r="V1318" s="58"/>
    </row>
    <row r="1319" spans="1:22" x14ac:dyDescent="0.25">
      <c r="A1319" s="43" t="s">
        <v>3855</v>
      </c>
      <c r="B1319" s="43" t="str">
        <f>LEFT(GAAP02F[[#This Row],[Fund]],4)</f>
        <v>7640</v>
      </c>
      <c r="C1319" s="58" t="s">
        <v>3798</v>
      </c>
      <c r="D1319" s="58" t="s">
        <v>113</v>
      </c>
      <c r="E1319" s="58" t="s">
        <v>992</v>
      </c>
      <c r="F1319" s="58" t="s">
        <v>1384</v>
      </c>
      <c r="G1319" s="58" t="s">
        <v>689</v>
      </c>
      <c r="H1319" s="58" t="s">
        <v>850</v>
      </c>
      <c r="I1319" s="58" t="s">
        <v>683</v>
      </c>
      <c r="J1319" s="58" t="s">
        <v>683</v>
      </c>
      <c r="K1319" s="58"/>
      <c r="L1319" s="58"/>
      <c r="M1319" s="58"/>
      <c r="N1319" s="58"/>
      <c r="O1319" s="58"/>
      <c r="P1319" s="58"/>
      <c r="Q1319" s="58"/>
      <c r="R1319" s="58"/>
      <c r="S1319" s="58" t="s">
        <v>3796</v>
      </c>
      <c r="T1319" s="58" t="s">
        <v>678</v>
      </c>
      <c r="U1319" s="58" t="s">
        <v>679</v>
      </c>
      <c r="V1319" s="58"/>
    </row>
    <row r="1320" spans="1:22" x14ac:dyDescent="0.25">
      <c r="A1320" s="43" t="s">
        <v>3856</v>
      </c>
      <c r="B1320" s="43" t="str">
        <f>LEFT(GAAP02F[[#This Row],[Fund]],4)</f>
        <v>7645</v>
      </c>
      <c r="C1320" s="58" t="s">
        <v>3798</v>
      </c>
      <c r="D1320" s="58" t="s">
        <v>113</v>
      </c>
      <c r="E1320" s="58" t="s">
        <v>992</v>
      </c>
      <c r="F1320" s="58" t="s">
        <v>1384</v>
      </c>
      <c r="G1320" s="58" t="s">
        <v>689</v>
      </c>
      <c r="H1320" s="58" t="s">
        <v>965</v>
      </c>
      <c r="I1320" s="58" t="s">
        <v>683</v>
      </c>
      <c r="J1320" s="58" t="s">
        <v>683</v>
      </c>
      <c r="K1320" s="58"/>
      <c r="L1320" s="58"/>
      <c r="M1320" s="58"/>
      <c r="N1320" s="58"/>
      <c r="O1320" s="58"/>
      <c r="P1320" s="58"/>
      <c r="Q1320" s="58"/>
      <c r="R1320" s="58"/>
      <c r="S1320" s="58" t="s">
        <v>3796</v>
      </c>
      <c r="T1320" s="58" t="s">
        <v>678</v>
      </c>
      <c r="U1320" s="58" t="s">
        <v>679</v>
      </c>
      <c r="V1320" s="58"/>
    </row>
    <row r="1321" spans="1:22" x14ac:dyDescent="0.25">
      <c r="A1321" s="43" t="s">
        <v>3857</v>
      </c>
      <c r="B1321" s="43" t="str">
        <f>LEFT(GAAP02F[[#This Row],[Fund]],4)</f>
        <v>7650</v>
      </c>
      <c r="C1321" s="58" t="s">
        <v>3798</v>
      </c>
      <c r="D1321" s="58" t="s">
        <v>113</v>
      </c>
      <c r="E1321" s="58" t="s">
        <v>992</v>
      </c>
      <c r="F1321" s="58" t="s">
        <v>1384</v>
      </c>
      <c r="G1321" s="58" t="s">
        <v>689</v>
      </c>
      <c r="H1321" s="58" t="s">
        <v>787</v>
      </c>
      <c r="I1321" s="58" t="s">
        <v>683</v>
      </c>
      <c r="J1321" s="58" t="s">
        <v>683</v>
      </c>
      <c r="K1321" s="58"/>
      <c r="L1321" s="58"/>
      <c r="M1321" s="58"/>
      <c r="N1321" s="58"/>
      <c r="O1321" s="58"/>
      <c r="P1321" s="58"/>
      <c r="Q1321" s="58"/>
      <c r="R1321" s="58" t="s">
        <v>679</v>
      </c>
      <c r="S1321" s="58" t="s">
        <v>3858</v>
      </c>
      <c r="T1321" s="58" t="s">
        <v>678</v>
      </c>
      <c r="U1321" s="58" t="s">
        <v>679</v>
      </c>
      <c r="V1321" s="58"/>
    </row>
    <row r="1322" spans="1:22" x14ac:dyDescent="0.25">
      <c r="A1322" s="43" t="s">
        <v>3859</v>
      </c>
      <c r="B1322" s="43" t="str">
        <f>LEFT(GAAP02F[[#This Row],[Fund]],4)</f>
        <v>7651</v>
      </c>
      <c r="C1322" s="58" t="s">
        <v>3798</v>
      </c>
      <c r="D1322" s="58" t="s">
        <v>113</v>
      </c>
      <c r="E1322" s="58" t="s">
        <v>992</v>
      </c>
      <c r="F1322" s="58" t="s">
        <v>1595</v>
      </c>
      <c r="G1322" s="58" t="s">
        <v>689</v>
      </c>
      <c r="H1322" s="58" t="s">
        <v>682</v>
      </c>
      <c r="I1322" s="58" t="s">
        <v>683</v>
      </c>
      <c r="J1322" s="58" t="s">
        <v>683</v>
      </c>
      <c r="K1322" s="58"/>
      <c r="L1322" s="58"/>
      <c r="M1322" s="58"/>
      <c r="N1322" s="58"/>
      <c r="O1322" s="58"/>
      <c r="P1322" s="58"/>
      <c r="Q1322" s="58"/>
      <c r="R1322" s="58"/>
      <c r="S1322" s="58" t="s">
        <v>3796</v>
      </c>
      <c r="T1322" s="58" t="s">
        <v>678</v>
      </c>
      <c r="U1322" s="58" t="s">
        <v>679</v>
      </c>
      <c r="V1322" s="58"/>
    </row>
    <row r="1323" spans="1:22" x14ac:dyDescent="0.25">
      <c r="A1323" s="43" t="s">
        <v>3860</v>
      </c>
      <c r="B1323" s="43" t="str">
        <f>LEFT(GAAP02F[[#This Row],[Fund]],4)</f>
        <v>7652</v>
      </c>
      <c r="C1323" s="58" t="s">
        <v>3798</v>
      </c>
      <c r="D1323" s="58" t="s">
        <v>113</v>
      </c>
      <c r="E1323" s="58" t="s">
        <v>992</v>
      </c>
      <c r="F1323" s="58" t="s">
        <v>1595</v>
      </c>
      <c r="G1323" s="58" t="s">
        <v>689</v>
      </c>
      <c r="H1323" s="58" t="s">
        <v>688</v>
      </c>
      <c r="I1323" s="58" t="s">
        <v>683</v>
      </c>
      <c r="J1323" s="58" t="s">
        <v>683</v>
      </c>
      <c r="K1323" s="58"/>
      <c r="L1323" s="58"/>
      <c r="M1323" s="58"/>
      <c r="N1323" s="58"/>
      <c r="O1323" s="58"/>
      <c r="P1323" s="58"/>
      <c r="Q1323" s="58"/>
      <c r="R1323" s="58"/>
      <c r="S1323" s="58" t="s">
        <v>3796</v>
      </c>
      <c r="T1323" s="58" t="s">
        <v>678</v>
      </c>
      <c r="U1323" s="58" t="s">
        <v>679</v>
      </c>
      <c r="V1323" s="58"/>
    </row>
    <row r="1324" spans="1:22" x14ac:dyDescent="0.25">
      <c r="A1324" s="43" t="s">
        <v>3861</v>
      </c>
      <c r="B1324" s="43" t="str">
        <f>LEFT(GAAP02F[[#This Row],[Fund]],4)</f>
        <v>7659</v>
      </c>
      <c r="C1324" s="58" t="s">
        <v>3795</v>
      </c>
      <c r="D1324" s="58" t="s">
        <v>113</v>
      </c>
      <c r="E1324" s="58" t="s">
        <v>992</v>
      </c>
      <c r="F1324" s="58" t="s">
        <v>1595</v>
      </c>
      <c r="G1324" s="58" t="s">
        <v>689</v>
      </c>
      <c r="H1324" s="58" t="s">
        <v>788</v>
      </c>
      <c r="I1324" s="58" t="s">
        <v>683</v>
      </c>
      <c r="J1324" s="58" t="s">
        <v>683</v>
      </c>
      <c r="K1324" s="58"/>
      <c r="L1324" s="58"/>
      <c r="M1324" s="58"/>
      <c r="N1324" s="58"/>
      <c r="O1324" s="58"/>
      <c r="P1324" s="58"/>
      <c r="Q1324" s="58"/>
      <c r="R1324" s="58"/>
      <c r="S1324" s="58" t="s">
        <v>3796</v>
      </c>
      <c r="T1324" s="58" t="s">
        <v>678</v>
      </c>
      <c r="U1324" s="58" t="s">
        <v>679</v>
      </c>
      <c r="V1324" s="58"/>
    </row>
    <row r="1325" spans="1:22" x14ac:dyDescent="0.25">
      <c r="A1325" s="43" t="s">
        <v>3862</v>
      </c>
      <c r="B1325" s="43" t="str">
        <f>LEFT(GAAP02F[[#This Row],[Fund]],4)</f>
        <v>7681</v>
      </c>
      <c r="C1325" s="58" t="s">
        <v>3798</v>
      </c>
      <c r="D1325" s="58" t="s">
        <v>747</v>
      </c>
      <c r="E1325" s="58" t="s">
        <v>992</v>
      </c>
      <c r="F1325" s="58" t="s">
        <v>993</v>
      </c>
      <c r="G1325" s="58" t="s">
        <v>689</v>
      </c>
      <c r="H1325" s="58" t="s">
        <v>682</v>
      </c>
      <c r="I1325" s="58" t="s">
        <v>683</v>
      </c>
      <c r="J1325" s="58" t="s">
        <v>683</v>
      </c>
      <c r="K1325" s="58" t="s">
        <v>994</v>
      </c>
      <c r="L1325" s="58" t="s">
        <v>994</v>
      </c>
      <c r="M1325" s="58" t="s">
        <v>683</v>
      </c>
      <c r="N1325" s="58" t="s">
        <v>683</v>
      </c>
      <c r="O1325" s="58" t="s">
        <v>678</v>
      </c>
      <c r="P1325" s="58" t="s">
        <v>679</v>
      </c>
      <c r="Q1325" s="58" t="s">
        <v>679</v>
      </c>
      <c r="R1325" s="58" t="s">
        <v>679</v>
      </c>
      <c r="S1325" s="58" t="s">
        <v>1981</v>
      </c>
      <c r="T1325" s="58" t="s">
        <v>678</v>
      </c>
      <c r="U1325" s="58" t="s">
        <v>679</v>
      </c>
      <c r="V1325" s="58"/>
    </row>
    <row r="1326" spans="1:22" x14ac:dyDescent="0.25">
      <c r="A1326" s="43" t="s">
        <v>3863</v>
      </c>
      <c r="B1326" s="43" t="str">
        <f>LEFT(GAAP02F[[#This Row],[Fund]],4)</f>
        <v>7699</v>
      </c>
      <c r="C1326" s="58" t="s">
        <v>3795</v>
      </c>
      <c r="D1326" s="58" t="s">
        <v>113</v>
      </c>
      <c r="E1326" s="58" t="s">
        <v>992</v>
      </c>
      <c r="F1326" s="58" t="s">
        <v>1384</v>
      </c>
      <c r="G1326" s="58" t="s">
        <v>689</v>
      </c>
      <c r="H1326" s="58" t="s">
        <v>1385</v>
      </c>
      <c r="I1326" s="58" t="s">
        <v>683</v>
      </c>
      <c r="J1326" s="58" t="s">
        <v>683</v>
      </c>
      <c r="K1326" s="58" t="s">
        <v>1386</v>
      </c>
      <c r="L1326" s="58" t="s">
        <v>1387</v>
      </c>
      <c r="M1326" s="58"/>
      <c r="N1326" s="58"/>
      <c r="O1326" s="58"/>
      <c r="P1326" s="58"/>
      <c r="Q1326" s="58"/>
      <c r="R1326" s="58"/>
      <c r="S1326" s="58" t="s">
        <v>2485</v>
      </c>
      <c r="T1326" s="58" t="s">
        <v>678</v>
      </c>
      <c r="U1326" s="58" t="s">
        <v>679</v>
      </c>
      <c r="V1326" s="58"/>
    </row>
    <row r="1327" spans="1:22" x14ac:dyDescent="0.25">
      <c r="A1327" s="43" t="s">
        <v>3864</v>
      </c>
      <c r="B1327" s="43" t="str">
        <f>LEFT(GAAP02F[[#This Row],[Fund]],4)</f>
        <v>7751</v>
      </c>
      <c r="C1327" s="58" t="s">
        <v>3798</v>
      </c>
      <c r="D1327" s="58" t="s">
        <v>113</v>
      </c>
      <c r="E1327" s="58" t="s">
        <v>992</v>
      </c>
      <c r="F1327" s="58" t="s">
        <v>2647</v>
      </c>
      <c r="G1327" s="58" t="s">
        <v>689</v>
      </c>
      <c r="H1327" s="58" t="s">
        <v>682</v>
      </c>
      <c r="I1327" s="58" t="s">
        <v>683</v>
      </c>
      <c r="J1327" s="58" t="s">
        <v>683</v>
      </c>
      <c r="K1327" s="58"/>
      <c r="L1327" s="58"/>
      <c r="M1327" s="58"/>
      <c r="N1327" s="58"/>
      <c r="O1327" s="58"/>
      <c r="P1327" s="58"/>
      <c r="Q1327" s="58"/>
      <c r="R1327" s="58"/>
      <c r="S1327" s="58" t="s">
        <v>3796</v>
      </c>
      <c r="T1327" s="58" t="s">
        <v>678</v>
      </c>
      <c r="U1327" s="58" t="s">
        <v>679</v>
      </c>
      <c r="V1327" s="58"/>
    </row>
    <row r="1328" spans="1:22" x14ac:dyDescent="0.25">
      <c r="A1328" s="43" t="s">
        <v>5655</v>
      </c>
      <c r="B1328" s="43" t="str">
        <f>LEFT(GAAP02F[[#This Row],[Fund]],4)</f>
        <v>7752</v>
      </c>
      <c r="C1328" s="58" t="s">
        <v>3798</v>
      </c>
      <c r="D1328" s="58" t="s">
        <v>113</v>
      </c>
      <c r="E1328" s="58" t="s">
        <v>992</v>
      </c>
      <c r="F1328" s="58" t="s">
        <v>2647</v>
      </c>
      <c r="G1328" s="58" t="s">
        <v>689</v>
      </c>
      <c r="H1328" s="58" t="s">
        <v>688</v>
      </c>
      <c r="I1328" s="58" t="s">
        <v>683</v>
      </c>
      <c r="J1328" s="58" t="s">
        <v>683</v>
      </c>
      <c r="K1328" s="58"/>
      <c r="L1328" s="58"/>
      <c r="M1328" s="58"/>
      <c r="N1328" s="58"/>
      <c r="O1328" s="58"/>
      <c r="P1328" s="58"/>
      <c r="Q1328" s="58"/>
      <c r="R1328" s="58" t="s">
        <v>679</v>
      </c>
      <c r="S1328" s="58" t="s">
        <v>5656</v>
      </c>
      <c r="T1328" s="58" t="s">
        <v>678</v>
      </c>
      <c r="U1328" s="58" t="s">
        <v>679</v>
      </c>
      <c r="V1328" s="58"/>
    </row>
    <row r="1329" spans="1:22" x14ac:dyDescent="0.25">
      <c r="A1329" s="43" t="s">
        <v>3865</v>
      </c>
      <c r="B1329" s="43" t="str">
        <f>LEFT(GAAP02F[[#This Row],[Fund]],4)</f>
        <v>7840</v>
      </c>
      <c r="C1329" s="58" t="s">
        <v>3798</v>
      </c>
      <c r="D1329" s="58" t="s">
        <v>113</v>
      </c>
      <c r="E1329" s="58" t="s">
        <v>992</v>
      </c>
      <c r="F1329" s="58" t="s">
        <v>1016</v>
      </c>
      <c r="G1329" s="58" t="s">
        <v>689</v>
      </c>
      <c r="H1329" s="58" t="s">
        <v>850</v>
      </c>
      <c r="I1329" s="58" t="s">
        <v>683</v>
      </c>
      <c r="J1329" s="58" t="s">
        <v>683</v>
      </c>
      <c r="K1329" s="58"/>
      <c r="L1329" s="58"/>
      <c r="M1329" s="58"/>
      <c r="N1329" s="58"/>
      <c r="O1329" s="58"/>
      <c r="P1329" s="58"/>
      <c r="Q1329" s="58"/>
      <c r="R1329" s="58"/>
      <c r="S1329" s="58" t="s">
        <v>3796</v>
      </c>
      <c r="T1329" s="58" t="s">
        <v>678</v>
      </c>
      <c r="U1329" s="58" t="s">
        <v>679</v>
      </c>
      <c r="V1329" s="58"/>
    </row>
    <row r="1330" spans="1:22" x14ac:dyDescent="0.25">
      <c r="A1330" s="43" t="s">
        <v>3866</v>
      </c>
      <c r="B1330" s="43" t="str">
        <f>LEFT(GAAP02F[[#This Row],[Fund]],4)</f>
        <v>7850</v>
      </c>
      <c r="C1330" s="58" t="s">
        <v>3798</v>
      </c>
      <c r="D1330" s="58" t="s">
        <v>113</v>
      </c>
      <c r="E1330" s="58" t="s">
        <v>992</v>
      </c>
      <c r="F1330" s="58" t="s">
        <v>1016</v>
      </c>
      <c r="G1330" s="58" t="s">
        <v>689</v>
      </c>
      <c r="H1330" s="58" t="s">
        <v>787</v>
      </c>
      <c r="I1330" s="58" t="s">
        <v>683</v>
      </c>
      <c r="J1330" s="58" t="s">
        <v>683</v>
      </c>
      <c r="K1330" s="58"/>
      <c r="L1330" s="58"/>
      <c r="M1330" s="58"/>
      <c r="N1330" s="58"/>
      <c r="O1330" s="58"/>
      <c r="P1330" s="58"/>
      <c r="Q1330" s="58"/>
      <c r="R1330" s="58"/>
      <c r="S1330" s="58" t="s">
        <v>3796</v>
      </c>
      <c r="T1330" s="58" t="s">
        <v>678</v>
      </c>
      <c r="U1330" s="58" t="s">
        <v>679</v>
      </c>
      <c r="V1330" s="58"/>
    </row>
    <row r="1331" spans="1:22" x14ac:dyDescent="0.25">
      <c r="A1331" s="43" t="s">
        <v>3867</v>
      </c>
      <c r="B1331" s="43" t="str">
        <f>LEFT(GAAP02F[[#This Row],[Fund]],4)</f>
        <v>7890</v>
      </c>
      <c r="C1331" s="58" t="s">
        <v>3798</v>
      </c>
      <c r="D1331" s="58" t="s">
        <v>113</v>
      </c>
      <c r="E1331" s="58" t="s">
        <v>992</v>
      </c>
      <c r="F1331" s="58" t="s">
        <v>1016</v>
      </c>
      <c r="G1331" s="58" t="s">
        <v>689</v>
      </c>
      <c r="H1331" s="58" t="s">
        <v>788</v>
      </c>
      <c r="I1331" s="58" t="s">
        <v>683</v>
      </c>
      <c r="J1331" s="58" t="s">
        <v>683</v>
      </c>
      <c r="K1331" s="58"/>
      <c r="L1331" s="58"/>
      <c r="M1331" s="58"/>
      <c r="N1331" s="58"/>
      <c r="O1331" s="58"/>
      <c r="P1331" s="58"/>
      <c r="Q1331" s="58"/>
      <c r="R1331" s="58"/>
      <c r="S1331" s="58" t="s">
        <v>3796</v>
      </c>
      <c r="T1331" s="58" t="s">
        <v>678</v>
      </c>
      <c r="U1331" s="58" t="s">
        <v>679</v>
      </c>
      <c r="V1331" s="58"/>
    </row>
    <row r="1332" spans="1:22" x14ac:dyDescent="0.25">
      <c r="A1332" s="43" t="s">
        <v>3868</v>
      </c>
      <c r="B1332" s="43" t="str">
        <f>LEFT(GAAP02F[[#This Row],[Fund]],4)</f>
        <v>7930</v>
      </c>
      <c r="C1332" s="58" t="s">
        <v>3798</v>
      </c>
      <c r="D1332" s="58" t="s">
        <v>113</v>
      </c>
      <c r="E1332" s="58" t="s">
        <v>1895</v>
      </c>
      <c r="F1332" s="58" t="s">
        <v>788</v>
      </c>
      <c r="G1332" s="58" t="s">
        <v>681</v>
      </c>
      <c r="H1332" s="58" t="s">
        <v>709</v>
      </c>
      <c r="I1332" s="58" t="s">
        <v>683</v>
      </c>
      <c r="J1332" s="58" t="s">
        <v>683</v>
      </c>
      <c r="K1332" s="58"/>
      <c r="L1332" s="58"/>
      <c r="M1332" s="58"/>
      <c r="N1332" s="58"/>
      <c r="O1332" s="58"/>
      <c r="P1332" s="58"/>
      <c r="Q1332" s="58"/>
      <c r="R1332" s="58"/>
      <c r="S1332" s="58" t="s">
        <v>3796</v>
      </c>
      <c r="T1332" s="58" t="s">
        <v>678</v>
      </c>
      <c r="U1332" s="58" t="s">
        <v>679</v>
      </c>
      <c r="V1332" s="58"/>
    </row>
    <row r="1333" spans="1:22" x14ac:dyDescent="0.25">
      <c r="A1333" s="43" t="s">
        <v>3869</v>
      </c>
      <c r="B1333" s="43" t="str">
        <f>LEFT(GAAP02F[[#This Row],[Fund]],4)</f>
        <v>7932</v>
      </c>
      <c r="C1333" s="58" t="s">
        <v>3798</v>
      </c>
      <c r="D1333" s="58" t="s">
        <v>113</v>
      </c>
      <c r="E1333" s="58" t="s">
        <v>1895</v>
      </c>
      <c r="F1333" s="58" t="s">
        <v>788</v>
      </c>
      <c r="G1333" s="58" t="s">
        <v>681</v>
      </c>
      <c r="H1333" s="58" t="s">
        <v>2772</v>
      </c>
      <c r="I1333" s="58" t="s">
        <v>683</v>
      </c>
      <c r="J1333" s="58" t="s">
        <v>683</v>
      </c>
      <c r="K1333" s="58"/>
      <c r="L1333" s="58"/>
      <c r="M1333" s="58"/>
      <c r="N1333" s="58"/>
      <c r="O1333" s="58"/>
      <c r="P1333" s="58"/>
      <c r="Q1333" s="58"/>
      <c r="R1333" s="58"/>
      <c r="S1333" s="58" t="s">
        <v>3796</v>
      </c>
      <c r="T1333" s="58" t="s">
        <v>678</v>
      </c>
      <c r="U1333" s="58" t="s">
        <v>679</v>
      </c>
      <c r="V1333" s="58"/>
    </row>
    <row r="1334" spans="1:22" x14ac:dyDescent="0.25">
      <c r="A1334" s="43" t="s">
        <v>3870</v>
      </c>
      <c r="B1334" s="43" t="str">
        <f>LEFT(GAAP02F[[#This Row],[Fund]],4)</f>
        <v>7940</v>
      </c>
      <c r="C1334" s="58" t="s">
        <v>3798</v>
      </c>
      <c r="D1334" s="58" t="s">
        <v>113</v>
      </c>
      <c r="E1334" s="58" t="s">
        <v>1895</v>
      </c>
      <c r="F1334" s="58" t="s">
        <v>788</v>
      </c>
      <c r="G1334" s="58" t="s">
        <v>689</v>
      </c>
      <c r="H1334" s="58" t="s">
        <v>850</v>
      </c>
      <c r="I1334" s="58" t="s">
        <v>683</v>
      </c>
      <c r="J1334" s="58" t="s">
        <v>683</v>
      </c>
      <c r="K1334" s="58"/>
      <c r="L1334" s="58"/>
      <c r="M1334" s="58"/>
      <c r="N1334" s="58"/>
      <c r="O1334" s="58"/>
      <c r="P1334" s="58"/>
      <c r="Q1334" s="58"/>
      <c r="R1334" s="58"/>
      <c r="S1334" s="58" t="s">
        <v>3796</v>
      </c>
      <c r="T1334" s="58" t="s">
        <v>678</v>
      </c>
      <c r="U1334" s="58" t="s">
        <v>679</v>
      </c>
      <c r="V1334" s="58"/>
    </row>
    <row r="1335" spans="1:22" x14ac:dyDescent="0.25">
      <c r="A1335" s="43" t="s">
        <v>3871</v>
      </c>
      <c r="B1335" s="43" t="str">
        <f>LEFT(GAAP02F[[#This Row],[Fund]],4)</f>
        <v>7965</v>
      </c>
      <c r="C1335" s="58" t="s">
        <v>3798</v>
      </c>
      <c r="D1335" s="58" t="s">
        <v>113</v>
      </c>
      <c r="E1335" s="58" t="s">
        <v>1895</v>
      </c>
      <c r="F1335" s="58" t="s">
        <v>788</v>
      </c>
      <c r="G1335" s="58" t="s">
        <v>689</v>
      </c>
      <c r="H1335" s="58" t="s">
        <v>1595</v>
      </c>
      <c r="I1335" s="58" t="s">
        <v>683</v>
      </c>
      <c r="J1335" s="58" t="s">
        <v>683</v>
      </c>
      <c r="K1335" s="58"/>
      <c r="L1335" s="58"/>
      <c r="M1335" s="58"/>
      <c r="N1335" s="58"/>
      <c r="O1335" s="58"/>
      <c r="P1335" s="58"/>
      <c r="Q1335" s="58"/>
      <c r="R1335" s="58"/>
      <c r="S1335" s="58" t="s">
        <v>3796</v>
      </c>
      <c r="T1335" s="58" t="s">
        <v>678</v>
      </c>
      <c r="U1335" s="58" t="s">
        <v>679</v>
      </c>
      <c r="V1335" s="58"/>
    </row>
    <row r="1336" spans="1:22" x14ac:dyDescent="0.25">
      <c r="A1336" s="43" t="s">
        <v>3872</v>
      </c>
      <c r="B1336" s="43" t="str">
        <f>LEFT(GAAP02F[[#This Row],[Fund]],4)</f>
        <v>7990</v>
      </c>
      <c r="C1336" s="58" t="s">
        <v>3795</v>
      </c>
      <c r="D1336" s="58" t="s">
        <v>113</v>
      </c>
      <c r="E1336" s="58" t="s">
        <v>1895</v>
      </c>
      <c r="F1336" s="58" t="s">
        <v>788</v>
      </c>
      <c r="G1336" s="58" t="s">
        <v>689</v>
      </c>
      <c r="H1336" s="58" t="s">
        <v>788</v>
      </c>
      <c r="I1336" s="58" t="s">
        <v>683</v>
      </c>
      <c r="J1336" s="58" t="s">
        <v>683</v>
      </c>
      <c r="K1336" s="58"/>
      <c r="L1336" s="58"/>
      <c r="M1336" s="58"/>
      <c r="N1336" s="58"/>
      <c r="O1336" s="58"/>
      <c r="P1336" s="58"/>
      <c r="Q1336" s="58"/>
      <c r="R1336" s="58" t="s">
        <v>679</v>
      </c>
      <c r="S1336" s="58" t="s">
        <v>3873</v>
      </c>
      <c r="T1336" s="58" t="s">
        <v>678</v>
      </c>
      <c r="U1336" s="58" t="s">
        <v>679</v>
      </c>
      <c r="V1336" s="58"/>
    </row>
    <row r="1337" spans="1:22" x14ac:dyDescent="0.25">
      <c r="A1337" s="43" t="s">
        <v>3874</v>
      </c>
      <c r="B1337" s="43" t="str">
        <f>LEFT(GAAP02F[[#This Row],[Fund]],4)</f>
        <v>7999</v>
      </c>
      <c r="C1337" s="58" t="s">
        <v>3795</v>
      </c>
      <c r="D1337" s="58" t="s">
        <v>113</v>
      </c>
      <c r="E1337" s="58" t="s">
        <v>1895</v>
      </c>
      <c r="F1337" s="58" t="s">
        <v>788</v>
      </c>
      <c r="G1337" s="58" t="s">
        <v>689</v>
      </c>
      <c r="H1337" s="58" t="s">
        <v>1915</v>
      </c>
      <c r="I1337" s="58" t="s">
        <v>683</v>
      </c>
      <c r="J1337" s="58" t="s">
        <v>683</v>
      </c>
      <c r="K1337" s="58"/>
      <c r="L1337" s="58"/>
      <c r="M1337" s="58"/>
      <c r="N1337" s="58"/>
      <c r="O1337" s="58"/>
      <c r="P1337" s="58"/>
      <c r="Q1337" s="58"/>
      <c r="R1337" s="58" t="s">
        <v>679</v>
      </c>
      <c r="S1337" s="58" t="s">
        <v>3875</v>
      </c>
      <c r="T1337" s="58" t="s">
        <v>678</v>
      </c>
      <c r="U1337" s="58" t="s">
        <v>679</v>
      </c>
      <c r="V1337" s="58"/>
    </row>
    <row r="1338" spans="1:22" x14ac:dyDescent="0.25">
      <c r="A1338" s="43" t="s">
        <v>3876</v>
      </c>
      <c r="B1338" s="43" t="str">
        <f>LEFT(GAAP02F[[#This Row],[Fund]],4)</f>
        <v>8000</v>
      </c>
      <c r="C1338" s="58" t="s">
        <v>3877</v>
      </c>
      <c r="D1338" s="58" t="s">
        <v>747</v>
      </c>
      <c r="E1338" s="58" t="s">
        <v>1895</v>
      </c>
      <c r="F1338" s="58" t="s">
        <v>788</v>
      </c>
      <c r="G1338" s="58" t="s">
        <v>689</v>
      </c>
      <c r="H1338" s="58" t="s">
        <v>1915</v>
      </c>
      <c r="I1338" s="58" t="s">
        <v>683</v>
      </c>
      <c r="J1338" s="58" t="s">
        <v>683</v>
      </c>
      <c r="K1338" s="58" t="s">
        <v>1896</v>
      </c>
      <c r="L1338" s="58" t="s">
        <v>1916</v>
      </c>
      <c r="M1338" s="58" t="s">
        <v>683</v>
      </c>
      <c r="N1338" s="58" t="s">
        <v>683</v>
      </c>
      <c r="O1338" s="58" t="s">
        <v>678</v>
      </c>
      <c r="P1338" s="58" t="s">
        <v>145</v>
      </c>
      <c r="Q1338" s="58" t="s">
        <v>679</v>
      </c>
      <c r="R1338" s="58" t="s">
        <v>698</v>
      </c>
      <c r="S1338" s="58" t="s">
        <v>1030</v>
      </c>
      <c r="T1338" s="58" t="s">
        <v>678</v>
      </c>
      <c r="U1338" s="58" t="s">
        <v>679</v>
      </c>
      <c r="V1338" s="58"/>
    </row>
    <row r="1339" spans="1:22" x14ac:dyDescent="0.25">
      <c r="A1339" s="43" t="s">
        <v>3878</v>
      </c>
      <c r="B1339" s="43" t="str">
        <f>LEFT(GAAP02F[[#This Row],[Fund]],4)</f>
        <v>8001</v>
      </c>
      <c r="C1339" s="58" t="s">
        <v>3879</v>
      </c>
      <c r="D1339" s="58" t="s">
        <v>747</v>
      </c>
      <c r="E1339" s="58" t="s">
        <v>992</v>
      </c>
      <c r="F1339" s="58" t="s">
        <v>1384</v>
      </c>
      <c r="G1339" s="58" t="s">
        <v>689</v>
      </c>
      <c r="H1339" s="58" t="s">
        <v>1385</v>
      </c>
      <c r="I1339" s="58" t="s">
        <v>683</v>
      </c>
      <c r="J1339" s="58" t="s">
        <v>683</v>
      </c>
      <c r="K1339" s="58" t="s">
        <v>1386</v>
      </c>
      <c r="L1339" s="58" t="s">
        <v>1387</v>
      </c>
      <c r="M1339" s="58" t="s">
        <v>3880</v>
      </c>
      <c r="N1339" s="58" t="s">
        <v>1918</v>
      </c>
      <c r="O1339" s="58" t="s">
        <v>678</v>
      </c>
      <c r="P1339" s="58" t="s">
        <v>145</v>
      </c>
      <c r="Q1339" s="58"/>
      <c r="R1339" s="58" t="s">
        <v>629</v>
      </c>
      <c r="S1339" s="58" t="s">
        <v>828</v>
      </c>
      <c r="T1339" s="58" t="s">
        <v>678</v>
      </c>
      <c r="U1339" s="58" t="s">
        <v>679</v>
      </c>
      <c r="V1339" s="58"/>
    </row>
    <row r="1340" spans="1:22" x14ac:dyDescent="0.25">
      <c r="A1340" s="43" t="s">
        <v>3881</v>
      </c>
      <c r="B1340" s="43" t="str">
        <f>LEFT(GAAP02F[[#This Row],[Fund]],4)</f>
        <v>8002</v>
      </c>
      <c r="C1340" s="58" t="s">
        <v>3882</v>
      </c>
      <c r="D1340" s="58" t="s">
        <v>747</v>
      </c>
      <c r="E1340" s="58" t="s">
        <v>681</v>
      </c>
      <c r="F1340" s="58" t="s">
        <v>688</v>
      </c>
      <c r="G1340" s="58" t="s">
        <v>689</v>
      </c>
      <c r="H1340" s="58" t="s">
        <v>690</v>
      </c>
      <c r="I1340" s="58" t="s">
        <v>683</v>
      </c>
      <c r="J1340" s="58" t="s">
        <v>683</v>
      </c>
      <c r="K1340" s="58" t="s">
        <v>691</v>
      </c>
      <c r="L1340" s="58" t="s">
        <v>743</v>
      </c>
      <c r="M1340" s="58" t="s">
        <v>749</v>
      </c>
      <c r="N1340" s="58" t="s">
        <v>683</v>
      </c>
      <c r="O1340" s="58" t="s">
        <v>678</v>
      </c>
      <c r="P1340" s="58" t="s">
        <v>679</v>
      </c>
      <c r="Q1340" s="58" t="s">
        <v>750</v>
      </c>
      <c r="R1340" s="58" t="s">
        <v>698</v>
      </c>
      <c r="S1340" s="58" t="s">
        <v>765</v>
      </c>
      <c r="T1340" s="58" t="s">
        <v>731</v>
      </c>
      <c r="U1340" s="58" t="s">
        <v>679</v>
      </c>
      <c r="V1340" s="58"/>
    </row>
    <row r="1341" spans="1:22" x14ac:dyDescent="0.25">
      <c r="A1341" s="43" t="s">
        <v>3883</v>
      </c>
      <c r="B1341" s="43" t="str">
        <f>LEFT(GAAP02F[[#This Row],[Fund]],4)</f>
        <v>8003</v>
      </c>
      <c r="C1341" s="58" t="s">
        <v>3884</v>
      </c>
      <c r="D1341" s="58" t="s">
        <v>747</v>
      </c>
      <c r="E1341" s="58" t="s">
        <v>681</v>
      </c>
      <c r="F1341" s="58" t="s">
        <v>688</v>
      </c>
      <c r="G1341" s="58" t="s">
        <v>689</v>
      </c>
      <c r="H1341" s="58" t="s">
        <v>690</v>
      </c>
      <c r="I1341" s="58" t="s">
        <v>683</v>
      </c>
      <c r="J1341" s="58" t="s">
        <v>683</v>
      </c>
      <c r="K1341" s="58" t="s">
        <v>691</v>
      </c>
      <c r="L1341" s="58" t="s">
        <v>1161</v>
      </c>
      <c r="M1341" s="58" t="s">
        <v>749</v>
      </c>
      <c r="N1341" s="58" t="s">
        <v>683</v>
      </c>
      <c r="O1341" s="58" t="s">
        <v>678</v>
      </c>
      <c r="P1341" s="58" t="s">
        <v>679</v>
      </c>
      <c r="Q1341" s="58" t="s">
        <v>750</v>
      </c>
      <c r="R1341" s="58" t="s">
        <v>698</v>
      </c>
      <c r="S1341" s="58" t="s">
        <v>694</v>
      </c>
      <c r="T1341" s="58" t="s">
        <v>699</v>
      </c>
      <c r="U1341" s="58" t="s">
        <v>679</v>
      </c>
      <c r="V1341" s="58"/>
    </row>
    <row r="1342" spans="1:22" x14ac:dyDescent="0.25">
      <c r="A1342" s="43" t="s">
        <v>3885</v>
      </c>
      <c r="B1342" s="43" t="str">
        <f>LEFT(GAAP02F[[#This Row],[Fund]],4)</f>
        <v>8004</v>
      </c>
      <c r="C1342" s="58" t="s">
        <v>3886</v>
      </c>
      <c r="D1342" s="58" t="s">
        <v>747</v>
      </c>
      <c r="E1342" s="58" t="s">
        <v>681</v>
      </c>
      <c r="F1342" s="58" t="s">
        <v>797</v>
      </c>
      <c r="G1342" s="58" t="s">
        <v>681</v>
      </c>
      <c r="H1342" s="58" t="s">
        <v>683</v>
      </c>
      <c r="I1342" s="58" t="s">
        <v>682</v>
      </c>
      <c r="J1342" s="58" t="s">
        <v>682</v>
      </c>
      <c r="K1342" s="58" t="s">
        <v>798</v>
      </c>
      <c r="L1342" s="58" t="s">
        <v>15</v>
      </c>
      <c r="M1342" s="58" t="s">
        <v>683</v>
      </c>
      <c r="N1342" s="58" t="s">
        <v>683</v>
      </c>
      <c r="O1342" s="58" t="s">
        <v>847</v>
      </c>
      <c r="P1342" s="58"/>
      <c r="Q1342" s="58"/>
      <c r="R1342" s="58" t="s">
        <v>698</v>
      </c>
      <c r="S1342" s="58" t="s">
        <v>800</v>
      </c>
      <c r="T1342" s="58" t="s">
        <v>706</v>
      </c>
      <c r="U1342" s="58" t="s">
        <v>679</v>
      </c>
      <c r="V1342" s="58"/>
    </row>
    <row r="1343" spans="1:22" x14ac:dyDescent="0.25">
      <c r="A1343" s="43" t="s">
        <v>3887</v>
      </c>
      <c r="B1343" s="43" t="str">
        <f>LEFT(GAAP02F[[#This Row],[Fund]],4)</f>
        <v>8005</v>
      </c>
      <c r="C1343" s="58" t="s">
        <v>3888</v>
      </c>
      <c r="D1343" s="58" t="s">
        <v>747</v>
      </c>
      <c r="E1343" s="58" t="s">
        <v>992</v>
      </c>
      <c r="F1343" s="58" t="s">
        <v>1384</v>
      </c>
      <c r="G1343" s="58" t="s">
        <v>689</v>
      </c>
      <c r="H1343" s="58" t="s">
        <v>688</v>
      </c>
      <c r="I1343" s="58" t="s">
        <v>683</v>
      </c>
      <c r="J1343" s="58" t="s">
        <v>683</v>
      </c>
      <c r="K1343" s="58" t="s">
        <v>1386</v>
      </c>
      <c r="L1343" s="58" t="s">
        <v>2514</v>
      </c>
      <c r="M1343" s="58" t="s">
        <v>683</v>
      </c>
      <c r="N1343" s="58" t="s">
        <v>683</v>
      </c>
      <c r="O1343" s="58" t="s">
        <v>678</v>
      </c>
      <c r="P1343" s="58" t="s">
        <v>145</v>
      </c>
      <c r="Q1343" s="58"/>
      <c r="R1343" s="58" t="s">
        <v>698</v>
      </c>
      <c r="S1343" s="58" t="s">
        <v>828</v>
      </c>
      <c r="T1343" s="58" t="s">
        <v>678</v>
      </c>
      <c r="U1343" s="58" t="s">
        <v>679</v>
      </c>
      <c r="V1343" s="58"/>
    </row>
    <row r="1344" spans="1:22" x14ac:dyDescent="0.25">
      <c r="A1344" s="43" t="s">
        <v>3889</v>
      </c>
      <c r="B1344" s="43" t="str">
        <f>LEFT(GAAP02F[[#This Row],[Fund]],4)</f>
        <v>8006</v>
      </c>
      <c r="C1344" s="58" t="s">
        <v>3890</v>
      </c>
      <c r="D1344" s="58" t="s">
        <v>747</v>
      </c>
      <c r="E1344" s="58" t="s">
        <v>681</v>
      </c>
      <c r="F1344" s="58" t="s">
        <v>688</v>
      </c>
      <c r="G1344" s="58" t="s">
        <v>689</v>
      </c>
      <c r="H1344" s="58" t="s">
        <v>690</v>
      </c>
      <c r="I1344" s="58" t="s">
        <v>683</v>
      </c>
      <c r="J1344" s="58" t="s">
        <v>683</v>
      </c>
      <c r="K1344" s="58" t="s">
        <v>691</v>
      </c>
      <c r="L1344" s="58" t="s">
        <v>743</v>
      </c>
      <c r="M1344" s="58" t="s">
        <v>749</v>
      </c>
      <c r="N1344" s="58" t="s">
        <v>683</v>
      </c>
      <c r="O1344" s="58" t="s">
        <v>678</v>
      </c>
      <c r="P1344" s="58" t="s">
        <v>679</v>
      </c>
      <c r="Q1344" s="58" t="s">
        <v>750</v>
      </c>
      <c r="R1344" s="58" t="s">
        <v>698</v>
      </c>
      <c r="S1344" s="58" t="s">
        <v>744</v>
      </c>
      <c r="T1344" s="58" t="s">
        <v>678</v>
      </c>
      <c r="U1344" s="58" t="s">
        <v>679</v>
      </c>
      <c r="V1344" s="58"/>
    </row>
    <row r="1345" spans="1:22" x14ac:dyDescent="0.25">
      <c r="A1345" s="43" t="s">
        <v>3891</v>
      </c>
      <c r="B1345" s="43" t="str">
        <f>LEFT(GAAP02F[[#This Row],[Fund]],4)</f>
        <v>8007</v>
      </c>
      <c r="C1345" s="58" t="s">
        <v>3892</v>
      </c>
      <c r="D1345" s="58" t="s">
        <v>747</v>
      </c>
      <c r="E1345" s="58" t="s">
        <v>681</v>
      </c>
      <c r="F1345" s="58" t="s">
        <v>688</v>
      </c>
      <c r="G1345" s="58" t="s">
        <v>689</v>
      </c>
      <c r="H1345" s="58" t="s">
        <v>690</v>
      </c>
      <c r="I1345" s="58" t="s">
        <v>683</v>
      </c>
      <c r="J1345" s="58" t="s">
        <v>683</v>
      </c>
      <c r="K1345" s="58" t="s">
        <v>691</v>
      </c>
      <c r="L1345" s="58" t="s">
        <v>743</v>
      </c>
      <c r="M1345" s="58" t="s">
        <v>749</v>
      </c>
      <c r="N1345" s="58" t="s">
        <v>683</v>
      </c>
      <c r="O1345" s="58" t="s">
        <v>678</v>
      </c>
      <c r="P1345" s="58" t="s">
        <v>679</v>
      </c>
      <c r="Q1345" s="58" t="s">
        <v>750</v>
      </c>
      <c r="R1345" s="58" t="s">
        <v>698</v>
      </c>
      <c r="S1345" s="58" t="s">
        <v>744</v>
      </c>
      <c r="T1345" s="58" t="s">
        <v>678</v>
      </c>
      <c r="U1345" s="58" t="s">
        <v>679</v>
      </c>
      <c r="V1345" s="58"/>
    </row>
    <row r="1346" spans="1:22" x14ac:dyDescent="0.25">
      <c r="A1346" s="43" t="s">
        <v>3893</v>
      </c>
      <c r="B1346" s="43" t="str">
        <f>LEFT(GAAP02F[[#This Row],[Fund]],4)</f>
        <v>8008</v>
      </c>
      <c r="C1346" s="58" t="s">
        <v>3894</v>
      </c>
      <c r="D1346" s="58" t="s">
        <v>747</v>
      </c>
      <c r="E1346" s="58" t="s">
        <v>681</v>
      </c>
      <c r="F1346" s="58" t="s">
        <v>797</v>
      </c>
      <c r="G1346" s="58" t="s">
        <v>681</v>
      </c>
      <c r="H1346" s="58" t="s">
        <v>683</v>
      </c>
      <c r="I1346" s="58" t="s">
        <v>682</v>
      </c>
      <c r="J1346" s="58" t="s">
        <v>682</v>
      </c>
      <c r="K1346" s="58" t="s">
        <v>798</v>
      </c>
      <c r="L1346" s="58" t="s">
        <v>15</v>
      </c>
      <c r="M1346" s="58" t="s">
        <v>683</v>
      </c>
      <c r="N1346" s="58" t="s">
        <v>683</v>
      </c>
      <c r="O1346" s="58" t="s">
        <v>860</v>
      </c>
      <c r="P1346" s="58" t="s">
        <v>679</v>
      </c>
      <c r="Q1346" s="58" t="s">
        <v>679</v>
      </c>
      <c r="R1346" s="58" t="s">
        <v>698</v>
      </c>
      <c r="S1346" s="58" t="s">
        <v>1030</v>
      </c>
      <c r="T1346" s="58" t="s">
        <v>731</v>
      </c>
      <c r="U1346" s="58" t="s">
        <v>700</v>
      </c>
      <c r="V1346" s="58"/>
    </row>
    <row r="1347" spans="1:22" x14ac:dyDescent="0.25">
      <c r="A1347" s="43" t="s">
        <v>3895</v>
      </c>
      <c r="B1347" s="43" t="str">
        <f>LEFT(GAAP02F[[#This Row],[Fund]],4)</f>
        <v>8009</v>
      </c>
      <c r="C1347" s="58" t="s">
        <v>3896</v>
      </c>
      <c r="D1347" s="58" t="s">
        <v>747</v>
      </c>
      <c r="E1347" s="58" t="s">
        <v>681</v>
      </c>
      <c r="F1347" s="58" t="s">
        <v>688</v>
      </c>
      <c r="G1347" s="58" t="s">
        <v>689</v>
      </c>
      <c r="H1347" s="58" t="s">
        <v>690</v>
      </c>
      <c r="I1347" s="58" t="s">
        <v>683</v>
      </c>
      <c r="J1347" s="58" t="s">
        <v>683</v>
      </c>
      <c r="K1347" s="58" t="s">
        <v>691</v>
      </c>
      <c r="L1347" s="58" t="s">
        <v>743</v>
      </c>
      <c r="M1347" s="58" t="s">
        <v>749</v>
      </c>
      <c r="N1347" s="58" t="s">
        <v>683</v>
      </c>
      <c r="O1347" s="58" t="s">
        <v>678</v>
      </c>
      <c r="P1347" s="58" t="s">
        <v>679</v>
      </c>
      <c r="Q1347" s="58" t="s">
        <v>750</v>
      </c>
      <c r="R1347" s="58" t="s">
        <v>698</v>
      </c>
      <c r="S1347" s="58" t="s">
        <v>779</v>
      </c>
      <c r="T1347" s="58" t="s">
        <v>706</v>
      </c>
      <c r="U1347" s="58" t="s">
        <v>700</v>
      </c>
      <c r="V1347" s="58"/>
    </row>
    <row r="1348" spans="1:22" x14ac:dyDescent="0.25">
      <c r="A1348" s="43" t="s">
        <v>3897</v>
      </c>
      <c r="B1348" s="43" t="str">
        <f>LEFT(GAAP02F[[#This Row],[Fund]],4)</f>
        <v>8010</v>
      </c>
      <c r="C1348" s="58" t="s">
        <v>3898</v>
      </c>
      <c r="D1348" s="58" t="s">
        <v>747</v>
      </c>
      <c r="E1348" s="58" t="s">
        <v>681</v>
      </c>
      <c r="F1348" s="58" t="s">
        <v>688</v>
      </c>
      <c r="G1348" s="58" t="s">
        <v>689</v>
      </c>
      <c r="H1348" s="58" t="s">
        <v>690</v>
      </c>
      <c r="I1348" s="58" t="s">
        <v>683</v>
      </c>
      <c r="J1348" s="58" t="s">
        <v>683</v>
      </c>
      <c r="K1348" s="58" t="s">
        <v>691</v>
      </c>
      <c r="L1348" s="58" t="s">
        <v>743</v>
      </c>
      <c r="M1348" s="58" t="s">
        <v>749</v>
      </c>
      <c r="N1348" s="58" t="s">
        <v>683</v>
      </c>
      <c r="O1348" s="58" t="s">
        <v>678</v>
      </c>
      <c r="P1348" s="58" t="s">
        <v>679</v>
      </c>
      <c r="Q1348" s="58" t="s">
        <v>750</v>
      </c>
      <c r="R1348" s="58" t="s">
        <v>698</v>
      </c>
      <c r="S1348" s="58" t="s">
        <v>765</v>
      </c>
      <c r="T1348" s="58" t="s">
        <v>731</v>
      </c>
      <c r="U1348" s="58" t="s">
        <v>679</v>
      </c>
      <c r="V1348" s="58"/>
    </row>
    <row r="1349" spans="1:22" x14ac:dyDescent="0.25">
      <c r="A1349" s="43" t="s">
        <v>3899</v>
      </c>
      <c r="B1349" s="43" t="str">
        <f>LEFT(GAAP02F[[#This Row],[Fund]],4)</f>
        <v>8011</v>
      </c>
      <c r="C1349" s="58" t="s">
        <v>3900</v>
      </c>
      <c r="D1349" s="58" t="s">
        <v>747</v>
      </c>
      <c r="E1349" s="58" t="s">
        <v>681</v>
      </c>
      <c r="F1349" s="58" t="s">
        <v>688</v>
      </c>
      <c r="G1349" s="58" t="s">
        <v>681</v>
      </c>
      <c r="H1349" s="58" t="s">
        <v>709</v>
      </c>
      <c r="I1349" s="58" t="s">
        <v>683</v>
      </c>
      <c r="J1349" s="58" t="s">
        <v>683</v>
      </c>
      <c r="K1349" s="58" t="s">
        <v>691</v>
      </c>
      <c r="L1349" s="58" t="s">
        <v>725</v>
      </c>
      <c r="M1349" s="58" t="s">
        <v>749</v>
      </c>
      <c r="N1349" s="58" t="s">
        <v>683</v>
      </c>
      <c r="O1349" s="58" t="s">
        <v>678</v>
      </c>
      <c r="P1349" s="58" t="s">
        <v>679</v>
      </c>
      <c r="Q1349" s="58" t="s">
        <v>750</v>
      </c>
      <c r="R1349" s="58" t="s">
        <v>698</v>
      </c>
      <c r="S1349" s="58" t="s">
        <v>726</v>
      </c>
      <c r="T1349" s="58" t="s">
        <v>712</v>
      </c>
      <c r="U1349" s="58" t="s">
        <v>679</v>
      </c>
      <c r="V1349" s="58"/>
    </row>
    <row r="1350" spans="1:22" x14ac:dyDescent="0.25">
      <c r="A1350" s="43" t="s">
        <v>3901</v>
      </c>
      <c r="B1350" s="43" t="str">
        <f>LEFT(GAAP02F[[#This Row],[Fund]],4)</f>
        <v>8012</v>
      </c>
      <c r="C1350" s="58" t="s">
        <v>3902</v>
      </c>
      <c r="D1350" s="58" t="s">
        <v>747</v>
      </c>
      <c r="E1350" s="58" t="s">
        <v>681</v>
      </c>
      <c r="F1350" s="58" t="s">
        <v>688</v>
      </c>
      <c r="G1350" s="58" t="s">
        <v>681</v>
      </c>
      <c r="H1350" s="58" t="s">
        <v>709</v>
      </c>
      <c r="I1350" s="58" t="s">
        <v>683</v>
      </c>
      <c r="J1350" s="58" t="s">
        <v>683</v>
      </c>
      <c r="K1350" s="58" t="s">
        <v>691</v>
      </c>
      <c r="L1350" s="58" t="s">
        <v>725</v>
      </c>
      <c r="M1350" s="58" t="s">
        <v>749</v>
      </c>
      <c r="N1350" s="58" t="s">
        <v>683</v>
      </c>
      <c r="O1350" s="58" t="s">
        <v>678</v>
      </c>
      <c r="P1350" s="58" t="s">
        <v>679</v>
      </c>
      <c r="Q1350" s="58" t="s">
        <v>750</v>
      </c>
      <c r="R1350" s="58" t="s">
        <v>698</v>
      </c>
      <c r="S1350" s="58" t="s">
        <v>726</v>
      </c>
      <c r="T1350" s="58" t="s">
        <v>678</v>
      </c>
      <c r="U1350" s="58" t="s">
        <v>679</v>
      </c>
      <c r="V1350" s="58"/>
    </row>
    <row r="1351" spans="1:22" x14ac:dyDescent="0.25">
      <c r="A1351" s="43" t="s">
        <v>3903</v>
      </c>
      <c r="B1351" s="43" t="str">
        <f>LEFT(GAAP02F[[#This Row],[Fund]],4)</f>
        <v>8013</v>
      </c>
      <c r="C1351" s="58" t="s">
        <v>3904</v>
      </c>
      <c r="D1351" s="58" t="s">
        <v>747</v>
      </c>
      <c r="E1351" s="58" t="s">
        <v>681</v>
      </c>
      <c r="F1351" s="58" t="s">
        <v>688</v>
      </c>
      <c r="G1351" s="58" t="s">
        <v>681</v>
      </c>
      <c r="H1351" s="58" t="s">
        <v>709</v>
      </c>
      <c r="I1351" s="58" t="s">
        <v>683</v>
      </c>
      <c r="J1351" s="58" t="s">
        <v>683</v>
      </c>
      <c r="K1351" s="58" t="s">
        <v>691</v>
      </c>
      <c r="L1351" s="58" t="s">
        <v>725</v>
      </c>
      <c r="M1351" s="58" t="s">
        <v>749</v>
      </c>
      <c r="N1351" s="58" t="s">
        <v>683</v>
      </c>
      <c r="O1351" s="58" t="s">
        <v>678</v>
      </c>
      <c r="P1351" s="58" t="s">
        <v>679</v>
      </c>
      <c r="Q1351" s="58" t="s">
        <v>750</v>
      </c>
      <c r="R1351" s="58" t="s">
        <v>698</v>
      </c>
      <c r="S1351" s="58" t="s">
        <v>726</v>
      </c>
      <c r="T1351" s="58" t="s">
        <v>731</v>
      </c>
      <c r="U1351" s="58" t="s">
        <v>679</v>
      </c>
      <c r="V1351" s="58"/>
    </row>
    <row r="1352" spans="1:22" x14ac:dyDescent="0.25">
      <c r="A1352" s="43" t="s">
        <v>3905</v>
      </c>
      <c r="B1352" s="43" t="str">
        <f>LEFT(GAAP02F[[#This Row],[Fund]],4)</f>
        <v>8014</v>
      </c>
      <c r="C1352" s="58" t="s">
        <v>3906</v>
      </c>
      <c r="D1352" s="58" t="s">
        <v>747</v>
      </c>
      <c r="E1352" s="58" t="s">
        <v>681</v>
      </c>
      <c r="F1352" s="58" t="s">
        <v>688</v>
      </c>
      <c r="G1352" s="58" t="s">
        <v>689</v>
      </c>
      <c r="H1352" s="58" t="s">
        <v>690</v>
      </c>
      <c r="I1352" s="58" t="s">
        <v>683</v>
      </c>
      <c r="J1352" s="58" t="s">
        <v>683</v>
      </c>
      <c r="K1352" s="58" t="s">
        <v>691</v>
      </c>
      <c r="L1352" s="58" t="s">
        <v>926</v>
      </c>
      <c r="M1352" s="58" t="s">
        <v>749</v>
      </c>
      <c r="N1352" s="58" t="s">
        <v>683</v>
      </c>
      <c r="O1352" s="58" t="s">
        <v>678</v>
      </c>
      <c r="P1352" s="58" t="s">
        <v>679</v>
      </c>
      <c r="Q1352" s="58" t="s">
        <v>750</v>
      </c>
      <c r="R1352" s="58" t="s">
        <v>698</v>
      </c>
      <c r="S1352" s="58" t="s">
        <v>694</v>
      </c>
      <c r="T1352" s="58" t="s">
        <v>706</v>
      </c>
      <c r="U1352" s="58" t="s">
        <v>700</v>
      </c>
      <c r="V1352" s="58"/>
    </row>
    <row r="1353" spans="1:22" x14ac:dyDescent="0.25">
      <c r="A1353" s="43" t="s">
        <v>3907</v>
      </c>
      <c r="B1353" s="43" t="str">
        <f>LEFT(GAAP02F[[#This Row],[Fund]],4)</f>
        <v>8015</v>
      </c>
      <c r="C1353" s="58" t="s">
        <v>3908</v>
      </c>
      <c r="D1353" s="58" t="s">
        <v>747</v>
      </c>
      <c r="E1353" s="58" t="s">
        <v>681</v>
      </c>
      <c r="F1353" s="58" t="s">
        <v>688</v>
      </c>
      <c r="G1353" s="58" t="s">
        <v>689</v>
      </c>
      <c r="H1353" s="58" t="s">
        <v>690</v>
      </c>
      <c r="I1353" s="58" t="s">
        <v>683</v>
      </c>
      <c r="J1353" s="58" t="s">
        <v>683</v>
      </c>
      <c r="K1353" s="58" t="s">
        <v>691</v>
      </c>
      <c r="L1353" s="58" t="s">
        <v>743</v>
      </c>
      <c r="M1353" s="58" t="s">
        <v>749</v>
      </c>
      <c r="N1353" s="58" t="s">
        <v>683</v>
      </c>
      <c r="O1353" s="58" t="s">
        <v>678</v>
      </c>
      <c r="P1353" s="58" t="s">
        <v>679</v>
      </c>
      <c r="Q1353" s="58" t="s">
        <v>750</v>
      </c>
      <c r="R1353" s="58" t="s">
        <v>698</v>
      </c>
      <c r="S1353" s="58" t="s">
        <v>3909</v>
      </c>
      <c r="T1353" s="58" t="s">
        <v>706</v>
      </c>
      <c r="U1353" s="58" t="s">
        <v>679</v>
      </c>
      <c r="V1353" s="58"/>
    </row>
    <row r="1354" spans="1:22" x14ac:dyDescent="0.25">
      <c r="A1354" s="43" t="s">
        <v>3910</v>
      </c>
      <c r="B1354" s="43" t="str">
        <f>LEFT(GAAP02F[[#This Row],[Fund]],4)</f>
        <v>8017</v>
      </c>
      <c r="C1354" s="58" t="s">
        <v>3911</v>
      </c>
      <c r="D1354" s="58" t="s">
        <v>747</v>
      </c>
      <c r="E1354" s="58" t="s">
        <v>992</v>
      </c>
      <c r="F1354" s="58" t="s">
        <v>993</v>
      </c>
      <c r="G1354" s="58" t="s">
        <v>689</v>
      </c>
      <c r="H1354" s="58" t="s">
        <v>682</v>
      </c>
      <c r="I1354" s="58" t="s">
        <v>683</v>
      </c>
      <c r="J1354" s="58" t="s">
        <v>683</v>
      </c>
      <c r="K1354" s="58" t="s">
        <v>994</v>
      </c>
      <c r="L1354" s="58" t="s">
        <v>994</v>
      </c>
      <c r="M1354" s="58" t="s">
        <v>683</v>
      </c>
      <c r="N1354" s="58" t="s">
        <v>683</v>
      </c>
      <c r="O1354" s="58" t="s">
        <v>678</v>
      </c>
      <c r="P1354" s="58" t="s">
        <v>679</v>
      </c>
      <c r="Q1354" s="58" t="s">
        <v>679</v>
      </c>
      <c r="R1354" s="58" t="s">
        <v>629</v>
      </c>
      <c r="S1354" s="58" t="s">
        <v>1981</v>
      </c>
      <c r="T1354" s="58" t="s">
        <v>678</v>
      </c>
      <c r="U1354" s="58" t="s">
        <v>679</v>
      </c>
      <c r="V1354" s="58"/>
    </row>
    <row r="1355" spans="1:22" x14ac:dyDescent="0.25">
      <c r="A1355" s="43" t="s">
        <v>3912</v>
      </c>
      <c r="B1355" s="43" t="str">
        <f>LEFT(GAAP02F[[#This Row],[Fund]],4)</f>
        <v>8018</v>
      </c>
      <c r="C1355" s="58" t="s">
        <v>3913</v>
      </c>
      <c r="D1355" s="58" t="s">
        <v>747</v>
      </c>
      <c r="E1355" s="58" t="s">
        <v>681</v>
      </c>
      <c r="F1355" s="58" t="s">
        <v>688</v>
      </c>
      <c r="G1355" s="58" t="s">
        <v>681</v>
      </c>
      <c r="H1355" s="58" t="s">
        <v>709</v>
      </c>
      <c r="I1355" s="58" t="s">
        <v>683</v>
      </c>
      <c r="J1355" s="58" t="s">
        <v>683</v>
      </c>
      <c r="K1355" s="58" t="s">
        <v>691</v>
      </c>
      <c r="L1355" s="58" t="s">
        <v>725</v>
      </c>
      <c r="M1355" s="58" t="s">
        <v>749</v>
      </c>
      <c r="N1355" s="58" t="s">
        <v>683</v>
      </c>
      <c r="O1355" s="58" t="s">
        <v>678</v>
      </c>
      <c r="P1355" s="58" t="s">
        <v>679</v>
      </c>
      <c r="Q1355" s="58" t="s">
        <v>750</v>
      </c>
      <c r="R1355" s="58" t="s">
        <v>698</v>
      </c>
      <c r="S1355" s="58" t="s">
        <v>726</v>
      </c>
      <c r="T1355" s="58" t="s">
        <v>712</v>
      </c>
      <c r="U1355" s="58" t="s">
        <v>679</v>
      </c>
      <c r="V1355" s="58"/>
    </row>
    <row r="1356" spans="1:22" x14ac:dyDescent="0.25">
      <c r="A1356" s="43" t="s">
        <v>3914</v>
      </c>
      <c r="B1356" s="43" t="str">
        <f>LEFT(GAAP02F[[#This Row],[Fund]],4)</f>
        <v>8019</v>
      </c>
      <c r="C1356" s="58" t="s">
        <v>3915</v>
      </c>
      <c r="D1356" s="58" t="s">
        <v>747</v>
      </c>
      <c r="E1356" s="58" t="s">
        <v>681</v>
      </c>
      <c r="F1356" s="58" t="s">
        <v>682</v>
      </c>
      <c r="G1356" s="58" t="s">
        <v>681</v>
      </c>
      <c r="H1356" s="58" t="s">
        <v>682</v>
      </c>
      <c r="I1356" s="58" t="s">
        <v>683</v>
      </c>
      <c r="J1356" s="58" t="s">
        <v>683</v>
      </c>
      <c r="K1356" s="58" t="s">
        <v>15</v>
      </c>
      <c r="L1356" s="58" t="s">
        <v>15</v>
      </c>
      <c r="M1356" s="58" t="s">
        <v>749</v>
      </c>
      <c r="N1356" s="58" t="s">
        <v>683</v>
      </c>
      <c r="O1356" s="58" t="s">
        <v>678</v>
      </c>
      <c r="P1356" s="58" t="s">
        <v>679</v>
      </c>
      <c r="Q1356" s="58" t="s">
        <v>750</v>
      </c>
      <c r="R1356" s="58" t="s">
        <v>684</v>
      </c>
      <c r="S1356" s="58" t="s">
        <v>3713</v>
      </c>
      <c r="T1356" s="58" t="s">
        <v>678</v>
      </c>
      <c r="U1356" s="58" t="s">
        <v>679</v>
      </c>
      <c r="V1356" s="58"/>
    </row>
    <row r="1357" spans="1:22" x14ac:dyDescent="0.25">
      <c r="A1357" s="43" t="s">
        <v>3916</v>
      </c>
      <c r="B1357" s="43" t="str">
        <f>LEFT(GAAP02F[[#This Row],[Fund]],4)</f>
        <v>8020</v>
      </c>
      <c r="C1357" s="58" t="s">
        <v>3917</v>
      </c>
      <c r="D1357" s="58" t="s">
        <v>747</v>
      </c>
      <c r="E1357" s="58" t="s">
        <v>681</v>
      </c>
      <c r="F1357" s="58" t="s">
        <v>688</v>
      </c>
      <c r="G1357" s="58" t="s">
        <v>689</v>
      </c>
      <c r="H1357" s="58" t="s">
        <v>690</v>
      </c>
      <c r="I1357" s="58" t="s">
        <v>683</v>
      </c>
      <c r="J1357" s="58" t="s">
        <v>683</v>
      </c>
      <c r="K1357" s="58" t="s">
        <v>691</v>
      </c>
      <c r="L1357" s="58" t="s">
        <v>3918</v>
      </c>
      <c r="M1357" s="58" t="s">
        <v>749</v>
      </c>
      <c r="N1357" s="58" t="s">
        <v>683</v>
      </c>
      <c r="O1357" s="58" t="s">
        <v>678</v>
      </c>
      <c r="P1357" s="58" t="s">
        <v>679</v>
      </c>
      <c r="Q1357" s="58" t="s">
        <v>750</v>
      </c>
      <c r="R1357" s="58" t="s">
        <v>698</v>
      </c>
      <c r="S1357" s="58" t="s">
        <v>694</v>
      </c>
      <c r="T1357" s="58" t="s">
        <v>731</v>
      </c>
      <c r="U1357" s="58" t="s">
        <v>679</v>
      </c>
      <c r="V1357" s="58"/>
    </row>
    <row r="1358" spans="1:22" x14ac:dyDescent="0.25">
      <c r="A1358" s="43" t="s">
        <v>3919</v>
      </c>
      <c r="B1358" s="43" t="str">
        <f>LEFT(GAAP02F[[#This Row],[Fund]],4)</f>
        <v>8022</v>
      </c>
      <c r="C1358" s="58" t="s">
        <v>3920</v>
      </c>
      <c r="D1358" s="58" t="s">
        <v>747</v>
      </c>
      <c r="E1358" s="58" t="s">
        <v>681</v>
      </c>
      <c r="F1358" s="58" t="s">
        <v>688</v>
      </c>
      <c r="G1358" s="58" t="s">
        <v>689</v>
      </c>
      <c r="H1358" s="58" t="s">
        <v>690</v>
      </c>
      <c r="I1358" s="58" t="s">
        <v>683</v>
      </c>
      <c r="J1358" s="58" t="s">
        <v>683</v>
      </c>
      <c r="K1358" s="58" t="s">
        <v>691</v>
      </c>
      <c r="L1358" s="58" t="s">
        <v>3921</v>
      </c>
      <c r="M1358" s="58" t="s">
        <v>749</v>
      </c>
      <c r="N1358" s="58" t="s">
        <v>570</v>
      </c>
      <c r="O1358" s="58" t="s">
        <v>678</v>
      </c>
      <c r="P1358" s="58" t="s">
        <v>679</v>
      </c>
      <c r="Q1358" s="58" t="s">
        <v>750</v>
      </c>
      <c r="R1358" s="58" t="s">
        <v>693</v>
      </c>
      <c r="S1358" s="58" t="s">
        <v>694</v>
      </c>
      <c r="T1358" s="58" t="s">
        <v>766</v>
      </c>
      <c r="U1358" s="58" t="s">
        <v>679</v>
      </c>
      <c r="V1358" s="58"/>
    </row>
    <row r="1359" spans="1:22" x14ac:dyDescent="0.25">
      <c r="A1359" s="43" t="s">
        <v>3922</v>
      </c>
      <c r="B1359" s="43" t="str">
        <f>LEFT(GAAP02F[[#This Row],[Fund]],4)</f>
        <v>8023</v>
      </c>
      <c r="C1359" s="58" t="s">
        <v>3923</v>
      </c>
      <c r="D1359" s="58" t="s">
        <v>747</v>
      </c>
      <c r="E1359" s="58" t="s">
        <v>681</v>
      </c>
      <c r="F1359" s="58" t="s">
        <v>688</v>
      </c>
      <c r="G1359" s="58" t="s">
        <v>681</v>
      </c>
      <c r="H1359" s="58" t="s">
        <v>797</v>
      </c>
      <c r="I1359" s="58" t="s">
        <v>683</v>
      </c>
      <c r="J1359" s="58" t="s">
        <v>683</v>
      </c>
      <c r="K1359" s="58" t="s">
        <v>691</v>
      </c>
      <c r="L1359" s="58" t="s">
        <v>1113</v>
      </c>
      <c r="M1359" s="58" t="s">
        <v>749</v>
      </c>
      <c r="N1359" s="58" t="s">
        <v>683</v>
      </c>
      <c r="O1359" s="58" t="s">
        <v>678</v>
      </c>
      <c r="P1359" s="58" t="s">
        <v>679</v>
      </c>
      <c r="Q1359" s="58" t="s">
        <v>750</v>
      </c>
      <c r="R1359" s="58" t="s">
        <v>698</v>
      </c>
      <c r="S1359" s="58" t="s">
        <v>1115</v>
      </c>
      <c r="T1359" s="58" t="s">
        <v>706</v>
      </c>
      <c r="U1359" s="58" t="s">
        <v>679</v>
      </c>
      <c r="V1359" s="58"/>
    </row>
    <row r="1360" spans="1:22" x14ac:dyDescent="0.25">
      <c r="A1360" s="43" t="s">
        <v>3924</v>
      </c>
      <c r="B1360" s="43" t="str">
        <f>LEFT(GAAP02F[[#This Row],[Fund]],4)</f>
        <v>8024</v>
      </c>
      <c r="C1360" s="58" t="s">
        <v>3925</v>
      </c>
      <c r="D1360" s="58" t="s">
        <v>747</v>
      </c>
      <c r="E1360" s="58" t="s">
        <v>681</v>
      </c>
      <c r="F1360" s="58" t="s">
        <v>688</v>
      </c>
      <c r="G1360" s="58" t="s">
        <v>689</v>
      </c>
      <c r="H1360" s="58" t="s">
        <v>690</v>
      </c>
      <c r="I1360" s="58" t="s">
        <v>683</v>
      </c>
      <c r="J1360" s="58" t="s">
        <v>683</v>
      </c>
      <c r="K1360" s="58" t="s">
        <v>691</v>
      </c>
      <c r="L1360" s="58" t="s">
        <v>743</v>
      </c>
      <c r="M1360" s="58" t="s">
        <v>749</v>
      </c>
      <c r="N1360" s="58" t="s">
        <v>683</v>
      </c>
      <c r="O1360" s="58" t="s">
        <v>678</v>
      </c>
      <c r="P1360" s="58" t="s">
        <v>679</v>
      </c>
      <c r="Q1360" s="58" t="s">
        <v>750</v>
      </c>
      <c r="R1360" s="58" t="s">
        <v>693</v>
      </c>
      <c r="S1360" s="58" t="s">
        <v>765</v>
      </c>
      <c r="T1360" s="58" t="s">
        <v>773</v>
      </c>
      <c r="U1360" s="58" t="s">
        <v>679</v>
      </c>
      <c r="V1360" s="58"/>
    </row>
    <row r="1361" spans="1:22" x14ac:dyDescent="0.25">
      <c r="A1361" s="43" t="s">
        <v>3926</v>
      </c>
      <c r="B1361" s="43" t="str">
        <f>LEFT(GAAP02F[[#This Row],[Fund]],4)</f>
        <v>8025</v>
      </c>
      <c r="C1361" s="58" t="s">
        <v>1015</v>
      </c>
      <c r="D1361" s="58" t="s">
        <v>747</v>
      </c>
      <c r="E1361" s="58" t="s">
        <v>992</v>
      </c>
      <c r="F1361" s="58" t="s">
        <v>1016</v>
      </c>
      <c r="G1361" s="58" t="s">
        <v>689</v>
      </c>
      <c r="H1361" s="58" t="s">
        <v>788</v>
      </c>
      <c r="I1361" s="58" t="s">
        <v>683</v>
      </c>
      <c r="J1361" s="58" t="s">
        <v>683</v>
      </c>
      <c r="K1361" s="58" t="s">
        <v>1017</v>
      </c>
      <c r="L1361" s="58" t="s">
        <v>1587</v>
      </c>
      <c r="M1361" s="58" t="s">
        <v>683</v>
      </c>
      <c r="N1361" s="58" t="s">
        <v>683</v>
      </c>
      <c r="O1361" s="58" t="s">
        <v>847</v>
      </c>
      <c r="P1361" s="58"/>
      <c r="Q1361" s="58"/>
      <c r="R1361" s="58" t="s">
        <v>629</v>
      </c>
      <c r="S1361" s="58" t="s">
        <v>1019</v>
      </c>
      <c r="T1361" s="58" t="s">
        <v>678</v>
      </c>
      <c r="U1361" s="58" t="s">
        <v>679</v>
      </c>
      <c r="V1361" s="58"/>
    </row>
    <row r="1362" spans="1:22" x14ac:dyDescent="0.25">
      <c r="A1362" s="43" t="s">
        <v>3927</v>
      </c>
      <c r="B1362" s="43" t="str">
        <f>LEFT(GAAP02F[[#This Row],[Fund]],4)</f>
        <v>8026</v>
      </c>
      <c r="C1362" s="58" t="s">
        <v>3928</v>
      </c>
      <c r="D1362" s="58" t="s">
        <v>747</v>
      </c>
      <c r="E1362" s="58" t="s">
        <v>681</v>
      </c>
      <c r="F1362" s="58" t="s">
        <v>688</v>
      </c>
      <c r="G1362" s="58" t="s">
        <v>681</v>
      </c>
      <c r="H1362" s="58" t="s">
        <v>709</v>
      </c>
      <c r="I1362" s="58" t="s">
        <v>683</v>
      </c>
      <c r="J1362" s="58" t="s">
        <v>683</v>
      </c>
      <c r="K1362" s="58" t="s">
        <v>691</v>
      </c>
      <c r="L1362" s="58" t="s">
        <v>710</v>
      </c>
      <c r="M1362" s="58" t="s">
        <v>749</v>
      </c>
      <c r="N1362" s="58" t="s">
        <v>576</v>
      </c>
      <c r="O1362" s="58" t="s">
        <v>678</v>
      </c>
      <c r="P1362" s="58" t="s">
        <v>679</v>
      </c>
      <c r="Q1362" s="58" t="s">
        <v>750</v>
      </c>
      <c r="R1362" s="58" t="s">
        <v>698</v>
      </c>
      <c r="S1362" s="58" t="s">
        <v>711</v>
      </c>
      <c r="T1362" s="58" t="s">
        <v>712</v>
      </c>
      <c r="U1362" s="58" t="s">
        <v>700</v>
      </c>
      <c r="V1362" s="58"/>
    </row>
    <row r="1363" spans="1:22" x14ac:dyDescent="0.25">
      <c r="A1363" s="43" t="s">
        <v>3929</v>
      </c>
      <c r="B1363" s="43" t="str">
        <f>LEFT(GAAP02F[[#This Row],[Fund]],4)</f>
        <v>8027</v>
      </c>
      <c r="C1363" s="58" t="s">
        <v>3930</v>
      </c>
      <c r="D1363" s="58" t="s">
        <v>747</v>
      </c>
      <c r="E1363" s="58" t="s">
        <v>681</v>
      </c>
      <c r="F1363" s="58" t="s">
        <v>688</v>
      </c>
      <c r="G1363" s="58" t="s">
        <v>689</v>
      </c>
      <c r="H1363" s="58" t="s">
        <v>690</v>
      </c>
      <c r="I1363" s="58" t="s">
        <v>683</v>
      </c>
      <c r="J1363" s="58" t="s">
        <v>683</v>
      </c>
      <c r="K1363" s="58" t="s">
        <v>691</v>
      </c>
      <c r="L1363" s="58" t="s">
        <v>743</v>
      </c>
      <c r="M1363" s="58" t="s">
        <v>749</v>
      </c>
      <c r="N1363" s="58" t="s">
        <v>574</v>
      </c>
      <c r="O1363" s="58" t="s">
        <v>678</v>
      </c>
      <c r="P1363" s="58" t="s">
        <v>679</v>
      </c>
      <c r="Q1363" s="58" t="s">
        <v>750</v>
      </c>
      <c r="R1363" s="58" t="s">
        <v>698</v>
      </c>
      <c r="S1363" s="58" t="s">
        <v>744</v>
      </c>
      <c r="T1363" s="58" t="s">
        <v>678</v>
      </c>
      <c r="U1363" s="58" t="s">
        <v>679</v>
      </c>
      <c r="V1363" s="58"/>
    </row>
    <row r="1364" spans="1:22" x14ac:dyDescent="0.25">
      <c r="A1364" s="43" t="s">
        <v>3931</v>
      </c>
      <c r="B1364" s="43" t="str">
        <f>LEFT(GAAP02F[[#This Row],[Fund]],4)</f>
        <v>8028</v>
      </c>
      <c r="C1364" s="58" t="s">
        <v>3932</v>
      </c>
      <c r="D1364" s="58" t="s">
        <v>747</v>
      </c>
      <c r="E1364" s="58" t="s">
        <v>681</v>
      </c>
      <c r="F1364" s="58" t="s">
        <v>688</v>
      </c>
      <c r="G1364" s="58" t="s">
        <v>681</v>
      </c>
      <c r="H1364" s="58" t="s">
        <v>709</v>
      </c>
      <c r="I1364" s="58" t="s">
        <v>683</v>
      </c>
      <c r="J1364" s="58" t="s">
        <v>683</v>
      </c>
      <c r="K1364" s="58" t="s">
        <v>691</v>
      </c>
      <c r="L1364" s="58" t="s">
        <v>725</v>
      </c>
      <c r="M1364" s="58" t="s">
        <v>749</v>
      </c>
      <c r="N1364" s="58" t="s">
        <v>576</v>
      </c>
      <c r="O1364" s="58" t="s">
        <v>678</v>
      </c>
      <c r="P1364" s="58" t="s">
        <v>679</v>
      </c>
      <c r="Q1364" s="58" t="s">
        <v>750</v>
      </c>
      <c r="R1364" s="58" t="s">
        <v>698</v>
      </c>
      <c r="S1364" s="58" t="s">
        <v>726</v>
      </c>
      <c r="T1364" s="58" t="s">
        <v>712</v>
      </c>
      <c r="U1364" s="58" t="s">
        <v>700</v>
      </c>
      <c r="V1364" s="58"/>
    </row>
    <row r="1365" spans="1:22" x14ac:dyDescent="0.25">
      <c r="A1365" s="43" t="s">
        <v>3933</v>
      </c>
      <c r="B1365" s="43" t="str">
        <f>LEFT(GAAP02F[[#This Row],[Fund]],4)</f>
        <v>8029</v>
      </c>
      <c r="C1365" s="58" t="s">
        <v>3934</v>
      </c>
      <c r="D1365" s="58" t="s">
        <v>747</v>
      </c>
      <c r="E1365" s="58" t="s">
        <v>681</v>
      </c>
      <c r="F1365" s="58" t="s">
        <v>688</v>
      </c>
      <c r="G1365" s="58" t="s">
        <v>681</v>
      </c>
      <c r="H1365" s="58" t="s">
        <v>709</v>
      </c>
      <c r="I1365" s="58" t="s">
        <v>683</v>
      </c>
      <c r="J1365" s="58" t="s">
        <v>683</v>
      </c>
      <c r="K1365" s="58" t="s">
        <v>691</v>
      </c>
      <c r="L1365" s="58" t="s">
        <v>710</v>
      </c>
      <c r="M1365" s="58" t="s">
        <v>749</v>
      </c>
      <c r="N1365" s="58" t="s">
        <v>576</v>
      </c>
      <c r="O1365" s="58" t="s">
        <v>678</v>
      </c>
      <c r="P1365" s="58" t="s">
        <v>679</v>
      </c>
      <c r="Q1365" s="58" t="s">
        <v>750</v>
      </c>
      <c r="R1365" s="58" t="s">
        <v>698</v>
      </c>
      <c r="S1365" s="58" t="s">
        <v>711</v>
      </c>
      <c r="T1365" s="58" t="s">
        <v>712</v>
      </c>
      <c r="U1365" s="58" t="s">
        <v>679</v>
      </c>
      <c r="V1365" s="58"/>
    </row>
    <row r="1366" spans="1:22" x14ac:dyDescent="0.25">
      <c r="A1366" s="43" t="s">
        <v>3935</v>
      </c>
      <c r="B1366" s="43" t="str">
        <f>LEFT(GAAP02F[[#This Row],[Fund]],4)</f>
        <v>8031</v>
      </c>
      <c r="C1366" s="58" t="s">
        <v>3936</v>
      </c>
      <c r="D1366" s="58" t="s">
        <v>747</v>
      </c>
      <c r="E1366" s="58" t="s">
        <v>992</v>
      </c>
      <c r="F1366" s="58" t="s">
        <v>993</v>
      </c>
      <c r="G1366" s="58" t="s">
        <v>689</v>
      </c>
      <c r="H1366" s="58" t="s">
        <v>682</v>
      </c>
      <c r="I1366" s="58" t="s">
        <v>683</v>
      </c>
      <c r="J1366" s="58" t="s">
        <v>683</v>
      </c>
      <c r="K1366" s="58" t="s">
        <v>994</v>
      </c>
      <c r="L1366" s="58" t="s">
        <v>994</v>
      </c>
      <c r="M1366" s="58" t="s">
        <v>683</v>
      </c>
      <c r="N1366" s="58" t="s">
        <v>683</v>
      </c>
      <c r="O1366" s="58" t="s">
        <v>678</v>
      </c>
      <c r="P1366" s="58" t="s">
        <v>679</v>
      </c>
      <c r="Q1366" s="58" t="s">
        <v>679</v>
      </c>
      <c r="R1366" s="58" t="s">
        <v>698</v>
      </c>
      <c r="S1366" s="58" t="s">
        <v>1030</v>
      </c>
      <c r="T1366" s="58" t="s">
        <v>678</v>
      </c>
      <c r="U1366" s="58" t="s">
        <v>679</v>
      </c>
      <c r="V1366" s="58"/>
    </row>
    <row r="1367" spans="1:22" x14ac:dyDescent="0.25">
      <c r="A1367" s="43" t="s">
        <v>3937</v>
      </c>
      <c r="B1367" s="43" t="str">
        <f>LEFT(GAAP02F[[#This Row],[Fund]],4)</f>
        <v>8032</v>
      </c>
      <c r="C1367" s="58" t="s">
        <v>3938</v>
      </c>
      <c r="D1367" s="58" t="s">
        <v>747</v>
      </c>
      <c r="E1367" s="58" t="s">
        <v>681</v>
      </c>
      <c r="F1367" s="58" t="s">
        <v>688</v>
      </c>
      <c r="G1367" s="58" t="s">
        <v>681</v>
      </c>
      <c r="H1367" s="58" t="s">
        <v>709</v>
      </c>
      <c r="I1367" s="58" t="s">
        <v>683</v>
      </c>
      <c r="J1367" s="58" t="s">
        <v>683</v>
      </c>
      <c r="K1367" s="58" t="s">
        <v>691</v>
      </c>
      <c r="L1367" s="58" t="s">
        <v>725</v>
      </c>
      <c r="M1367" s="58" t="s">
        <v>749</v>
      </c>
      <c r="N1367" s="58" t="s">
        <v>683</v>
      </c>
      <c r="O1367" s="58" t="s">
        <v>678</v>
      </c>
      <c r="P1367" s="58" t="s">
        <v>679</v>
      </c>
      <c r="Q1367" s="58" t="s">
        <v>750</v>
      </c>
      <c r="R1367" s="58" t="s">
        <v>693</v>
      </c>
      <c r="S1367" s="58" t="s">
        <v>726</v>
      </c>
      <c r="T1367" s="58" t="s">
        <v>739</v>
      </c>
      <c r="U1367" s="58" t="s">
        <v>679</v>
      </c>
      <c r="V1367" s="58"/>
    </row>
    <row r="1368" spans="1:22" x14ac:dyDescent="0.25">
      <c r="A1368" s="43" t="s">
        <v>3939</v>
      </c>
      <c r="B1368" s="43" t="str">
        <f>LEFT(GAAP02F[[#This Row],[Fund]],4)</f>
        <v>8033</v>
      </c>
      <c r="C1368" s="58" t="s">
        <v>3940</v>
      </c>
      <c r="D1368" s="58" t="s">
        <v>747</v>
      </c>
      <c r="E1368" s="58" t="s">
        <v>681</v>
      </c>
      <c r="F1368" s="58" t="s">
        <v>688</v>
      </c>
      <c r="G1368" s="58" t="s">
        <v>681</v>
      </c>
      <c r="H1368" s="58" t="s">
        <v>797</v>
      </c>
      <c r="I1368" s="58" t="s">
        <v>683</v>
      </c>
      <c r="J1368" s="58" t="s">
        <v>683</v>
      </c>
      <c r="K1368" s="58" t="s">
        <v>691</v>
      </c>
      <c r="L1368" s="58" t="s">
        <v>1113</v>
      </c>
      <c r="M1368" s="58" t="s">
        <v>749</v>
      </c>
      <c r="N1368" s="58" t="s">
        <v>683</v>
      </c>
      <c r="O1368" s="58" t="s">
        <v>678</v>
      </c>
      <c r="P1368" s="58" t="s">
        <v>679</v>
      </c>
      <c r="Q1368" s="58" t="s">
        <v>750</v>
      </c>
      <c r="R1368" s="58" t="s">
        <v>698</v>
      </c>
      <c r="S1368" s="58" t="s">
        <v>1115</v>
      </c>
      <c r="T1368" s="58" t="s">
        <v>706</v>
      </c>
      <c r="U1368" s="58" t="s">
        <v>679</v>
      </c>
      <c r="V1368" s="58"/>
    </row>
    <row r="1369" spans="1:22" x14ac:dyDescent="0.25">
      <c r="A1369" s="43" t="s">
        <v>3941</v>
      </c>
      <c r="B1369" s="43" t="str">
        <f>LEFT(GAAP02F[[#This Row],[Fund]],4)</f>
        <v>8034</v>
      </c>
      <c r="C1369" s="58" t="s">
        <v>3942</v>
      </c>
      <c r="D1369" s="58" t="s">
        <v>747</v>
      </c>
      <c r="E1369" s="58" t="s">
        <v>681</v>
      </c>
      <c r="F1369" s="58" t="s">
        <v>688</v>
      </c>
      <c r="G1369" s="58" t="s">
        <v>689</v>
      </c>
      <c r="H1369" s="58" t="s">
        <v>776</v>
      </c>
      <c r="I1369" s="58" t="s">
        <v>683</v>
      </c>
      <c r="J1369" s="58" t="s">
        <v>683</v>
      </c>
      <c r="K1369" s="58" t="s">
        <v>691</v>
      </c>
      <c r="L1369" s="58" t="s">
        <v>777</v>
      </c>
      <c r="M1369" s="58" t="s">
        <v>749</v>
      </c>
      <c r="N1369" s="58" t="s">
        <v>683</v>
      </c>
      <c r="O1369" s="58" t="s">
        <v>678</v>
      </c>
      <c r="P1369" s="58" t="s">
        <v>679</v>
      </c>
      <c r="Q1369" s="58" t="s">
        <v>750</v>
      </c>
      <c r="R1369" s="58" t="s">
        <v>698</v>
      </c>
      <c r="S1369" s="58" t="s">
        <v>765</v>
      </c>
      <c r="T1369" s="58" t="s">
        <v>706</v>
      </c>
      <c r="U1369" s="58" t="s">
        <v>679</v>
      </c>
      <c r="V1369" s="58"/>
    </row>
    <row r="1370" spans="1:22" x14ac:dyDescent="0.25">
      <c r="A1370" s="43" t="s">
        <v>3943</v>
      </c>
      <c r="B1370" s="43" t="str">
        <f>LEFT(GAAP02F[[#This Row],[Fund]],4)</f>
        <v>8035</v>
      </c>
      <c r="C1370" s="58" t="s">
        <v>3944</v>
      </c>
      <c r="D1370" s="58" t="s">
        <v>747</v>
      </c>
      <c r="E1370" s="58" t="s">
        <v>681</v>
      </c>
      <c r="F1370" s="58" t="s">
        <v>688</v>
      </c>
      <c r="G1370" s="58" t="s">
        <v>689</v>
      </c>
      <c r="H1370" s="58" t="s">
        <v>690</v>
      </c>
      <c r="I1370" s="58" t="s">
        <v>683</v>
      </c>
      <c r="J1370" s="58" t="s">
        <v>683</v>
      </c>
      <c r="K1370" s="58" t="s">
        <v>691</v>
      </c>
      <c r="L1370" s="58" t="s">
        <v>743</v>
      </c>
      <c r="M1370" s="58" t="s">
        <v>749</v>
      </c>
      <c r="N1370" s="58" t="s">
        <v>683</v>
      </c>
      <c r="O1370" s="58" t="s">
        <v>678</v>
      </c>
      <c r="P1370" s="58" t="s">
        <v>679</v>
      </c>
      <c r="Q1370" s="58" t="s">
        <v>750</v>
      </c>
      <c r="R1370" s="58" t="s">
        <v>698</v>
      </c>
      <c r="S1370" s="58" t="s">
        <v>765</v>
      </c>
      <c r="T1370" s="58" t="s">
        <v>699</v>
      </c>
      <c r="U1370" s="58" t="s">
        <v>679</v>
      </c>
      <c r="V1370" s="58"/>
    </row>
    <row r="1371" spans="1:22" x14ac:dyDescent="0.25">
      <c r="A1371" s="43" t="s">
        <v>3945</v>
      </c>
      <c r="B1371" s="43" t="str">
        <f>LEFT(GAAP02F[[#This Row],[Fund]],4)</f>
        <v>8036</v>
      </c>
      <c r="C1371" s="58" t="s">
        <v>3946</v>
      </c>
      <c r="D1371" s="58" t="s">
        <v>747</v>
      </c>
      <c r="E1371" s="58" t="s">
        <v>681</v>
      </c>
      <c r="F1371" s="58" t="s">
        <v>688</v>
      </c>
      <c r="G1371" s="58" t="s">
        <v>689</v>
      </c>
      <c r="H1371" s="58" t="s">
        <v>690</v>
      </c>
      <c r="I1371" s="58" t="s">
        <v>683</v>
      </c>
      <c r="J1371" s="58" t="s">
        <v>683</v>
      </c>
      <c r="K1371" s="58" t="s">
        <v>691</v>
      </c>
      <c r="L1371" s="58" t="s">
        <v>1161</v>
      </c>
      <c r="M1371" s="58" t="s">
        <v>749</v>
      </c>
      <c r="N1371" s="58" t="s">
        <v>683</v>
      </c>
      <c r="O1371" s="58" t="s">
        <v>678</v>
      </c>
      <c r="P1371" s="58" t="s">
        <v>679</v>
      </c>
      <c r="Q1371" s="58" t="s">
        <v>750</v>
      </c>
      <c r="R1371" s="58" t="s">
        <v>698</v>
      </c>
      <c r="S1371" s="58" t="s">
        <v>694</v>
      </c>
      <c r="T1371" s="58" t="s">
        <v>699</v>
      </c>
      <c r="U1371" s="58" t="s">
        <v>679</v>
      </c>
      <c r="V1371" s="58"/>
    </row>
    <row r="1372" spans="1:22" x14ac:dyDescent="0.25">
      <c r="A1372" s="43" t="s">
        <v>3947</v>
      </c>
      <c r="B1372" s="43" t="str">
        <f>LEFT(GAAP02F[[#This Row],[Fund]],4)</f>
        <v>8037</v>
      </c>
      <c r="C1372" s="58" t="s">
        <v>3948</v>
      </c>
      <c r="D1372" s="58" t="s">
        <v>747</v>
      </c>
      <c r="E1372" s="58" t="s">
        <v>681</v>
      </c>
      <c r="F1372" s="58" t="s">
        <v>688</v>
      </c>
      <c r="G1372" s="58" t="s">
        <v>689</v>
      </c>
      <c r="H1372" s="58" t="s">
        <v>690</v>
      </c>
      <c r="I1372" s="58" t="s">
        <v>683</v>
      </c>
      <c r="J1372" s="58" t="s">
        <v>683</v>
      </c>
      <c r="K1372" s="58" t="s">
        <v>691</v>
      </c>
      <c r="L1372" s="58" t="s">
        <v>743</v>
      </c>
      <c r="M1372" s="58" t="s">
        <v>749</v>
      </c>
      <c r="N1372" s="58" t="s">
        <v>683</v>
      </c>
      <c r="O1372" s="58" t="s">
        <v>678</v>
      </c>
      <c r="P1372" s="58" t="s">
        <v>679</v>
      </c>
      <c r="Q1372" s="58" t="s">
        <v>750</v>
      </c>
      <c r="R1372" s="58" t="s">
        <v>698</v>
      </c>
      <c r="S1372" s="58" t="s">
        <v>765</v>
      </c>
      <c r="T1372" s="58" t="s">
        <v>699</v>
      </c>
      <c r="U1372" s="58" t="s">
        <v>679</v>
      </c>
      <c r="V1372" s="58"/>
    </row>
    <row r="1373" spans="1:22" x14ac:dyDescent="0.25">
      <c r="A1373" s="43" t="s">
        <v>3949</v>
      </c>
      <c r="B1373" s="43" t="str">
        <f>LEFT(GAAP02F[[#This Row],[Fund]],4)</f>
        <v>8038</v>
      </c>
      <c r="C1373" s="58" t="s">
        <v>3950</v>
      </c>
      <c r="D1373" s="58" t="s">
        <v>747</v>
      </c>
      <c r="E1373" s="58" t="s">
        <v>681</v>
      </c>
      <c r="F1373" s="58" t="s">
        <v>688</v>
      </c>
      <c r="G1373" s="58" t="s">
        <v>689</v>
      </c>
      <c r="H1373" s="58" t="s">
        <v>690</v>
      </c>
      <c r="I1373" s="58" t="s">
        <v>683</v>
      </c>
      <c r="J1373" s="58" t="s">
        <v>683</v>
      </c>
      <c r="K1373" s="58" t="s">
        <v>691</v>
      </c>
      <c r="L1373" s="58" t="s">
        <v>3918</v>
      </c>
      <c r="M1373" s="58" t="s">
        <v>749</v>
      </c>
      <c r="N1373" s="58" t="s">
        <v>683</v>
      </c>
      <c r="O1373" s="58" t="s">
        <v>678</v>
      </c>
      <c r="P1373" s="58" t="s">
        <v>679</v>
      </c>
      <c r="Q1373" s="58" t="s">
        <v>750</v>
      </c>
      <c r="R1373" s="58" t="s">
        <v>698</v>
      </c>
      <c r="S1373" s="58" t="s">
        <v>694</v>
      </c>
      <c r="T1373" s="58" t="s">
        <v>838</v>
      </c>
      <c r="U1373" s="58" t="s">
        <v>700</v>
      </c>
      <c r="V1373" s="58"/>
    </row>
    <row r="1374" spans="1:22" x14ac:dyDescent="0.25">
      <c r="A1374" s="43" t="s">
        <v>3951</v>
      </c>
      <c r="B1374" s="43" t="str">
        <f>LEFT(GAAP02F[[#This Row],[Fund]],4)</f>
        <v>8039</v>
      </c>
      <c r="C1374" s="58" t="s">
        <v>3952</v>
      </c>
      <c r="D1374" s="58" t="s">
        <v>747</v>
      </c>
      <c r="E1374" s="58" t="s">
        <v>681</v>
      </c>
      <c r="F1374" s="58" t="s">
        <v>688</v>
      </c>
      <c r="G1374" s="58" t="s">
        <v>689</v>
      </c>
      <c r="H1374" s="58" t="s">
        <v>690</v>
      </c>
      <c r="I1374" s="58" t="s">
        <v>683</v>
      </c>
      <c r="J1374" s="58" t="s">
        <v>683</v>
      </c>
      <c r="K1374" s="58" t="s">
        <v>691</v>
      </c>
      <c r="L1374" s="58" t="s">
        <v>743</v>
      </c>
      <c r="M1374" s="58" t="s">
        <v>749</v>
      </c>
      <c r="N1374" s="58" t="s">
        <v>683</v>
      </c>
      <c r="O1374" s="58" t="s">
        <v>678</v>
      </c>
      <c r="P1374" s="58" t="s">
        <v>679</v>
      </c>
      <c r="Q1374" s="58" t="s">
        <v>750</v>
      </c>
      <c r="R1374" s="58" t="s">
        <v>693</v>
      </c>
      <c r="S1374" s="58" t="s">
        <v>765</v>
      </c>
      <c r="T1374" s="58" t="s">
        <v>766</v>
      </c>
      <c r="U1374" s="58" t="s">
        <v>679</v>
      </c>
      <c r="V1374" s="58"/>
    </row>
    <row r="1375" spans="1:22" x14ac:dyDescent="0.25">
      <c r="A1375" s="43" t="s">
        <v>3953</v>
      </c>
      <c r="B1375" s="43" t="str">
        <f>LEFT(GAAP02F[[#This Row],[Fund]],4)</f>
        <v>8040</v>
      </c>
      <c r="C1375" s="58" t="s">
        <v>3954</v>
      </c>
      <c r="D1375" s="58" t="s">
        <v>747</v>
      </c>
      <c r="E1375" s="58" t="s">
        <v>681</v>
      </c>
      <c r="F1375" s="58" t="s">
        <v>688</v>
      </c>
      <c r="G1375" s="58" t="s">
        <v>689</v>
      </c>
      <c r="H1375" s="58" t="s">
        <v>690</v>
      </c>
      <c r="I1375" s="58" t="s">
        <v>683</v>
      </c>
      <c r="J1375" s="58" t="s">
        <v>683</v>
      </c>
      <c r="K1375" s="58" t="s">
        <v>691</v>
      </c>
      <c r="L1375" s="58" t="s">
        <v>743</v>
      </c>
      <c r="M1375" s="58" t="s">
        <v>749</v>
      </c>
      <c r="N1375" s="58" t="s">
        <v>683</v>
      </c>
      <c r="O1375" s="58" t="s">
        <v>678</v>
      </c>
      <c r="P1375" s="58" t="s">
        <v>679</v>
      </c>
      <c r="Q1375" s="58" t="s">
        <v>750</v>
      </c>
      <c r="R1375" s="58" t="s">
        <v>698</v>
      </c>
      <c r="S1375" s="58" t="s">
        <v>3955</v>
      </c>
      <c r="T1375" s="58" t="s">
        <v>678</v>
      </c>
      <c r="U1375" s="58" t="s">
        <v>679</v>
      </c>
      <c r="V1375" s="58"/>
    </row>
    <row r="1376" spans="1:22" x14ac:dyDescent="0.25">
      <c r="A1376" s="43" t="s">
        <v>3956</v>
      </c>
      <c r="B1376" s="43" t="str">
        <f>LEFT(GAAP02F[[#This Row],[Fund]],4)</f>
        <v>8041</v>
      </c>
      <c r="C1376" s="58" t="s">
        <v>3957</v>
      </c>
      <c r="D1376" s="58" t="s">
        <v>747</v>
      </c>
      <c r="E1376" s="58" t="s">
        <v>992</v>
      </c>
      <c r="F1376" s="58" t="s">
        <v>1384</v>
      </c>
      <c r="G1376" s="58" t="s">
        <v>689</v>
      </c>
      <c r="H1376" s="58" t="s">
        <v>776</v>
      </c>
      <c r="I1376" s="58" t="s">
        <v>683</v>
      </c>
      <c r="J1376" s="58" t="s">
        <v>683</v>
      </c>
      <c r="K1376" s="58" t="s">
        <v>1386</v>
      </c>
      <c r="L1376" s="58" t="s">
        <v>2591</v>
      </c>
      <c r="M1376" s="58" t="s">
        <v>2484</v>
      </c>
      <c r="N1376" s="58" t="s">
        <v>2108</v>
      </c>
      <c r="O1376" s="58" t="s">
        <v>678</v>
      </c>
      <c r="P1376" s="58" t="s">
        <v>145</v>
      </c>
      <c r="Q1376" s="58" t="s">
        <v>750</v>
      </c>
      <c r="R1376" s="58" t="s">
        <v>698</v>
      </c>
      <c r="S1376" s="58" t="s">
        <v>3958</v>
      </c>
      <c r="T1376" s="58" t="s">
        <v>678</v>
      </c>
      <c r="U1376" s="58" t="s">
        <v>679</v>
      </c>
      <c r="V1376" s="58"/>
    </row>
    <row r="1377" spans="1:22" x14ac:dyDescent="0.25">
      <c r="A1377" s="43" t="s">
        <v>3959</v>
      </c>
      <c r="B1377" s="43" t="str">
        <f>LEFT(GAAP02F[[#This Row],[Fund]],4)</f>
        <v>8046</v>
      </c>
      <c r="C1377" s="58" t="s">
        <v>3960</v>
      </c>
      <c r="D1377" s="58" t="s">
        <v>747</v>
      </c>
      <c r="E1377" s="58" t="s">
        <v>992</v>
      </c>
      <c r="F1377" s="58" t="s">
        <v>1384</v>
      </c>
      <c r="G1377" s="58" t="s">
        <v>689</v>
      </c>
      <c r="H1377" s="58" t="s">
        <v>776</v>
      </c>
      <c r="I1377" s="58" t="s">
        <v>683</v>
      </c>
      <c r="J1377" s="58" t="s">
        <v>683</v>
      </c>
      <c r="K1377" s="58" t="s">
        <v>1386</v>
      </c>
      <c r="L1377" s="58" t="s">
        <v>2591</v>
      </c>
      <c r="M1377" s="58" t="s">
        <v>2113</v>
      </c>
      <c r="N1377" s="58" t="s">
        <v>1918</v>
      </c>
      <c r="O1377" s="58" t="s">
        <v>678</v>
      </c>
      <c r="P1377" s="58" t="s">
        <v>145</v>
      </c>
      <c r="Q1377" s="58"/>
      <c r="R1377" s="58" t="s">
        <v>698</v>
      </c>
      <c r="S1377" s="58" t="s">
        <v>3961</v>
      </c>
      <c r="T1377" s="58" t="s">
        <v>678</v>
      </c>
      <c r="U1377" s="58" t="s">
        <v>679</v>
      </c>
      <c r="V1377" s="58"/>
    </row>
    <row r="1378" spans="1:22" x14ac:dyDescent="0.25">
      <c r="A1378" s="43" t="s">
        <v>3962</v>
      </c>
      <c r="B1378" s="43" t="str">
        <f>LEFT(GAAP02F[[#This Row],[Fund]],4)</f>
        <v>8047</v>
      </c>
      <c r="C1378" s="58" t="s">
        <v>3963</v>
      </c>
      <c r="D1378" s="58" t="s">
        <v>747</v>
      </c>
      <c r="E1378" s="58" t="s">
        <v>681</v>
      </c>
      <c r="F1378" s="58" t="s">
        <v>688</v>
      </c>
      <c r="G1378" s="58" t="s">
        <v>681</v>
      </c>
      <c r="H1378" s="58" t="s">
        <v>709</v>
      </c>
      <c r="I1378" s="58" t="s">
        <v>683</v>
      </c>
      <c r="J1378" s="58" t="s">
        <v>683</v>
      </c>
      <c r="K1378" s="58" t="s">
        <v>691</v>
      </c>
      <c r="L1378" s="58" t="s">
        <v>725</v>
      </c>
      <c r="M1378" s="58" t="s">
        <v>749</v>
      </c>
      <c r="N1378" s="58" t="s">
        <v>683</v>
      </c>
      <c r="O1378" s="58" t="s">
        <v>678</v>
      </c>
      <c r="P1378" s="58" t="s">
        <v>679</v>
      </c>
      <c r="Q1378" s="58" t="s">
        <v>750</v>
      </c>
      <c r="R1378" s="58" t="s">
        <v>698</v>
      </c>
      <c r="S1378" s="58" t="s">
        <v>726</v>
      </c>
      <c r="T1378" s="58" t="s">
        <v>699</v>
      </c>
      <c r="U1378" s="58" t="s">
        <v>679</v>
      </c>
      <c r="V1378" s="58"/>
    </row>
    <row r="1379" spans="1:22" x14ac:dyDescent="0.25">
      <c r="A1379" s="43" t="s">
        <v>3964</v>
      </c>
      <c r="B1379" s="43" t="str">
        <f>LEFT(GAAP02F[[#This Row],[Fund]],4)</f>
        <v>8048</v>
      </c>
      <c r="C1379" s="58" t="s">
        <v>3965</v>
      </c>
      <c r="D1379" s="58" t="s">
        <v>747</v>
      </c>
      <c r="E1379" s="58" t="s">
        <v>681</v>
      </c>
      <c r="F1379" s="58" t="s">
        <v>688</v>
      </c>
      <c r="G1379" s="58" t="s">
        <v>689</v>
      </c>
      <c r="H1379" s="58" t="s">
        <v>690</v>
      </c>
      <c r="I1379" s="58" t="s">
        <v>683</v>
      </c>
      <c r="J1379" s="58" t="s">
        <v>683</v>
      </c>
      <c r="K1379" s="58" t="s">
        <v>691</v>
      </c>
      <c r="L1379" s="58" t="s">
        <v>743</v>
      </c>
      <c r="M1379" s="58" t="s">
        <v>749</v>
      </c>
      <c r="N1379" s="58" t="s">
        <v>683</v>
      </c>
      <c r="O1379" s="58" t="s">
        <v>678</v>
      </c>
      <c r="P1379" s="58" t="s">
        <v>679</v>
      </c>
      <c r="Q1379" s="58" t="s">
        <v>750</v>
      </c>
      <c r="R1379" s="58" t="s">
        <v>698</v>
      </c>
      <c r="S1379" s="58" t="s">
        <v>765</v>
      </c>
      <c r="T1379" s="58" t="s">
        <v>731</v>
      </c>
      <c r="U1379" s="58" t="s">
        <v>679</v>
      </c>
      <c r="V1379" s="58"/>
    </row>
    <row r="1380" spans="1:22" x14ac:dyDescent="0.25">
      <c r="A1380" s="43" t="s">
        <v>3966</v>
      </c>
      <c r="B1380" s="43" t="str">
        <f>LEFT(GAAP02F[[#This Row],[Fund]],4)</f>
        <v>8049</v>
      </c>
      <c r="C1380" s="58" t="s">
        <v>3967</v>
      </c>
      <c r="D1380" s="58" t="s">
        <v>747</v>
      </c>
      <c r="E1380" s="58" t="s">
        <v>992</v>
      </c>
      <c r="F1380" s="58" t="s">
        <v>1384</v>
      </c>
      <c r="G1380" s="58" t="s">
        <v>689</v>
      </c>
      <c r="H1380" s="58" t="s">
        <v>1385</v>
      </c>
      <c r="I1380" s="58" t="s">
        <v>683</v>
      </c>
      <c r="J1380" s="58" t="s">
        <v>683</v>
      </c>
      <c r="K1380" s="58" t="s">
        <v>1386</v>
      </c>
      <c r="L1380" s="58" t="s">
        <v>1387</v>
      </c>
      <c r="M1380" s="58" t="s">
        <v>2484</v>
      </c>
      <c r="N1380" s="58" t="s">
        <v>1918</v>
      </c>
      <c r="O1380" s="58" t="s">
        <v>678</v>
      </c>
      <c r="P1380" s="58" t="s">
        <v>679</v>
      </c>
      <c r="Q1380" s="58"/>
      <c r="R1380" s="58" t="s">
        <v>698</v>
      </c>
      <c r="S1380" s="58" t="s">
        <v>828</v>
      </c>
      <c r="T1380" s="58" t="s">
        <v>678</v>
      </c>
      <c r="U1380" s="58" t="s">
        <v>679</v>
      </c>
      <c r="V1380" s="58"/>
    </row>
    <row r="1381" spans="1:22" x14ac:dyDescent="0.25">
      <c r="A1381" s="43" t="s">
        <v>3968</v>
      </c>
      <c r="B1381" s="43" t="str">
        <f>LEFT(GAAP02F[[#This Row],[Fund]],4)</f>
        <v>8051</v>
      </c>
      <c r="C1381" s="58" t="s">
        <v>3969</v>
      </c>
      <c r="D1381" s="58" t="s">
        <v>747</v>
      </c>
      <c r="E1381" s="58" t="s">
        <v>681</v>
      </c>
      <c r="F1381" s="58" t="s">
        <v>688</v>
      </c>
      <c r="G1381" s="58" t="s">
        <v>689</v>
      </c>
      <c r="H1381" s="58" t="s">
        <v>690</v>
      </c>
      <c r="I1381" s="58" t="s">
        <v>683</v>
      </c>
      <c r="J1381" s="58" t="s">
        <v>683</v>
      </c>
      <c r="K1381" s="58" t="s">
        <v>836</v>
      </c>
      <c r="L1381" s="58" t="s">
        <v>3970</v>
      </c>
      <c r="M1381" s="58" t="s">
        <v>749</v>
      </c>
      <c r="N1381" s="58" t="s">
        <v>683</v>
      </c>
      <c r="O1381" s="58" t="s">
        <v>678</v>
      </c>
      <c r="P1381" s="58" t="s">
        <v>679</v>
      </c>
      <c r="Q1381" s="58" t="s">
        <v>750</v>
      </c>
      <c r="R1381" s="58" t="s">
        <v>698</v>
      </c>
      <c r="S1381" s="58" t="s">
        <v>694</v>
      </c>
      <c r="T1381" s="58" t="s">
        <v>1052</v>
      </c>
      <c r="U1381" s="58" t="s">
        <v>700</v>
      </c>
      <c r="V1381" s="58"/>
    </row>
    <row r="1382" spans="1:22" x14ac:dyDescent="0.25">
      <c r="A1382" s="43" t="s">
        <v>3971</v>
      </c>
      <c r="B1382" s="43" t="str">
        <f>LEFT(GAAP02F[[#This Row],[Fund]],4)</f>
        <v>8052</v>
      </c>
      <c r="C1382" s="58" t="s">
        <v>3972</v>
      </c>
      <c r="D1382" s="58" t="s">
        <v>747</v>
      </c>
      <c r="E1382" s="58" t="s">
        <v>681</v>
      </c>
      <c r="F1382" s="58" t="s">
        <v>688</v>
      </c>
      <c r="G1382" s="58" t="s">
        <v>689</v>
      </c>
      <c r="H1382" s="58" t="s">
        <v>690</v>
      </c>
      <c r="I1382" s="58" t="s">
        <v>683</v>
      </c>
      <c r="J1382" s="58" t="s">
        <v>683</v>
      </c>
      <c r="K1382" s="58" t="s">
        <v>691</v>
      </c>
      <c r="L1382" s="58" t="s">
        <v>743</v>
      </c>
      <c r="M1382" s="58" t="s">
        <v>749</v>
      </c>
      <c r="N1382" s="58" t="s">
        <v>683</v>
      </c>
      <c r="O1382" s="58" t="s">
        <v>678</v>
      </c>
      <c r="P1382" s="58" t="s">
        <v>679</v>
      </c>
      <c r="Q1382" s="58" t="s">
        <v>750</v>
      </c>
      <c r="R1382" s="58" t="s">
        <v>693</v>
      </c>
      <c r="S1382" s="58" t="s">
        <v>711</v>
      </c>
      <c r="T1382" s="58" t="s">
        <v>766</v>
      </c>
      <c r="U1382" s="58" t="s">
        <v>679</v>
      </c>
      <c r="V1382" s="58"/>
    </row>
    <row r="1383" spans="1:22" x14ac:dyDescent="0.25">
      <c r="A1383" s="43" t="s">
        <v>3973</v>
      </c>
      <c r="B1383" s="43" t="str">
        <f>LEFT(GAAP02F[[#This Row],[Fund]],4)</f>
        <v>8053</v>
      </c>
      <c r="C1383" s="58" t="s">
        <v>3974</v>
      </c>
      <c r="D1383" s="58" t="s">
        <v>747</v>
      </c>
      <c r="E1383" s="58" t="s">
        <v>681</v>
      </c>
      <c r="F1383" s="58" t="s">
        <v>688</v>
      </c>
      <c r="G1383" s="58" t="s">
        <v>689</v>
      </c>
      <c r="H1383" s="58" t="s">
        <v>690</v>
      </c>
      <c r="I1383" s="58" t="s">
        <v>683</v>
      </c>
      <c r="J1383" s="58" t="s">
        <v>683</v>
      </c>
      <c r="K1383" s="58" t="s">
        <v>691</v>
      </c>
      <c r="L1383" s="58" t="s">
        <v>1161</v>
      </c>
      <c r="M1383" s="58" t="s">
        <v>749</v>
      </c>
      <c r="N1383" s="58" t="s">
        <v>683</v>
      </c>
      <c r="O1383" s="58" t="s">
        <v>678</v>
      </c>
      <c r="P1383" s="58" t="s">
        <v>679</v>
      </c>
      <c r="Q1383" s="58" t="s">
        <v>750</v>
      </c>
      <c r="R1383" s="58" t="s">
        <v>698</v>
      </c>
      <c r="S1383" s="58" t="s">
        <v>694</v>
      </c>
      <c r="T1383" s="58" t="s">
        <v>706</v>
      </c>
      <c r="U1383" s="58" t="s">
        <v>679</v>
      </c>
      <c r="V1383" s="58"/>
    </row>
    <row r="1384" spans="1:22" x14ac:dyDescent="0.25">
      <c r="A1384" s="43" t="s">
        <v>3975</v>
      </c>
      <c r="B1384" s="43" t="str">
        <f>LEFT(GAAP02F[[#This Row],[Fund]],4)</f>
        <v>8054</v>
      </c>
      <c r="C1384" s="58" t="s">
        <v>3976</v>
      </c>
      <c r="D1384" s="58" t="s">
        <v>747</v>
      </c>
      <c r="E1384" s="58" t="s">
        <v>681</v>
      </c>
      <c r="F1384" s="58" t="s">
        <v>688</v>
      </c>
      <c r="G1384" s="58" t="s">
        <v>689</v>
      </c>
      <c r="H1384" s="58" t="s">
        <v>690</v>
      </c>
      <c r="I1384" s="58" t="s">
        <v>683</v>
      </c>
      <c r="J1384" s="58" t="s">
        <v>683</v>
      </c>
      <c r="K1384" s="58" t="s">
        <v>691</v>
      </c>
      <c r="L1384" s="58" t="s">
        <v>1161</v>
      </c>
      <c r="M1384" s="58" t="s">
        <v>749</v>
      </c>
      <c r="N1384" s="58" t="s">
        <v>683</v>
      </c>
      <c r="O1384" s="58" t="s">
        <v>678</v>
      </c>
      <c r="P1384" s="58" t="s">
        <v>679</v>
      </c>
      <c r="Q1384" s="58" t="s">
        <v>750</v>
      </c>
      <c r="R1384" s="58" t="s">
        <v>698</v>
      </c>
      <c r="S1384" s="58" t="s">
        <v>694</v>
      </c>
      <c r="T1384" s="58" t="s">
        <v>1052</v>
      </c>
      <c r="U1384" s="58" t="s">
        <v>679</v>
      </c>
      <c r="V1384" s="58"/>
    </row>
    <row r="1385" spans="1:22" x14ac:dyDescent="0.25">
      <c r="A1385" s="43" t="s">
        <v>3977</v>
      </c>
      <c r="B1385" s="43" t="str">
        <f>LEFT(GAAP02F[[#This Row],[Fund]],4)</f>
        <v>8055</v>
      </c>
      <c r="C1385" s="58" t="s">
        <v>3978</v>
      </c>
      <c r="D1385" s="58" t="s">
        <v>747</v>
      </c>
      <c r="E1385" s="58" t="s">
        <v>681</v>
      </c>
      <c r="F1385" s="58" t="s">
        <v>688</v>
      </c>
      <c r="G1385" s="58" t="s">
        <v>689</v>
      </c>
      <c r="H1385" s="58" t="s">
        <v>690</v>
      </c>
      <c r="I1385" s="58" t="s">
        <v>683</v>
      </c>
      <c r="J1385" s="58" t="s">
        <v>683</v>
      </c>
      <c r="K1385" s="58" t="s">
        <v>691</v>
      </c>
      <c r="L1385" s="58" t="s">
        <v>3979</v>
      </c>
      <c r="M1385" s="58" t="s">
        <v>749</v>
      </c>
      <c r="N1385" s="58" t="s">
        <v>683</v>
      </c>
      <c r="O1385" s="58" t="s">
        <v>678</v>
      </c>
      <c r="P1385" s="58" t="s">
        <v>679</v>
      </c>
      <c r="Q1385" s="58" t="s">
        <v>750</v>
      </c>
      <c r="R1385" s="58" t="s">
        <v>698</v>
      </c>
      <c r="S1385" s="58" t="s">
        <v>694</v>
      </c>
      <c r="T1385" s="58" t="s">
        <v>731</v>
      </c>
      <c r="U1385" s="58" t="s">
        <v>679</v>
      </c>
      <c r="V1385" s="58"/>
    </row>
    <row r="1386" spans="1:22" x14ac:dyDescent="0.25">
      <c r="A1386" s="43" t="s">
        <v>3980</v>
      </c>
      <c r="B1386" s="43" t="str">
        <f>LEFT(GAAP02F[[#This Row],[Fund]],4)</f>
        <v>8056</v>
      </c>
      <c r="C1386" s="58" t="s">
        <v>3981</v>
      </c>
      <c r="D1386" s="58" t="s">
        <v>747</v>
      </c>
      <c r="E1386" s="58" t="s">
        <v>681</v>
      </c>
      <c r="F1386" s="58" t="s">
        <v>688</v>
      </c>
      <c r="G1386" s="58" t="s">
        <v>689</v>
      </c>
      <c r="H1386" s="58" t="s">
        <v>690</v>
      </c>
      <c r="I1386" s="58" t="s">
        <v>683</v>
      </c>
      <c r="J1386" s="58" t="s">
        <v>683</v>
      </c>
      <c r="K1386" s="58" t="s">
        <v>691</v>
      </c>
      <c r="L1386" s="58" t="s">
        <v>1161</v>
      </c>
      <c r="M1386" s="58" t="s">
        <v>749</v>
      </c>
      <c r="N1386" s="58" t="s">
        <v>683</v>
      </c>
      <c r="O1386" s="58" t="s">
        <v>678</v>
      </c>
      <c r="P1386" s="58" t="s">
        <v>679</v>
      </c>
      <c r="Q1386" s="58" t="s">
        <v>750</v>
      </c>
      <c r="R1386" s="58" t="s">
        <v>698</v>
      </c>
      <c r="S1386" s="58" t="s">
        <v>694</v>
      </c>
      <c r="T1386" s="58" t="s">
        <v>1052</v>
      </c>
      <c r="U1386" s="58" t="s">
        <v>679</v>
      </c>
      <c r="V1386" s="58"/>
    </row>
    <row r="1387" spans="1:22" x14ac:dyDescent="0.25">
      <c r="A1387" s="43" t="s">
        <v>3982</v>
      </c>
      <c r="B1387" s="43" t="str">
        <f>LEFT(GAAP02F[[#This Row],[Fund]],4)</f>
        <v>8058</v>
      </c>
      <c r="C1387" s="58" t="s">
        <v>3983</v>
      </c>
      <c r="D1387" s="58" t="s">
        <v>747</v>
      </c>
      <c r="E1387" s="58" t="s">
        <v>681</v>
      </c>
      <c r="F1387" s="58" t="s">
        <v>688</v>
      </c>
      <c r="G1387" s="58" t="s">
        <v>689</v>
      </c>
      <c r="H1387" s="58" t="s">
        <v>690</v>
      </c>
      <c r="I1387" s="58" t="s">
        <v>683</v>
      </c>
      <c r="J1387" s="58" t="s">
        <v>683</v>
      </c>
      <c r="K1387" s="58" t="s">
        <v>691</v>
      </c>
      <c r="L1387" s="58" t="s">
        <v>743</v>
      </c>
      <c r="M1387" s="58" t="s">
        <v>749</v>
      </c>
      <c r="N1387" s="58" t="s">
        <v>683</v>
      </c>
      <c r="O1387" s="58" t="s">
        <v>678</v>
      </c>
      <c r="P1387" s="58" t="s">
        <v>679</v>
      </c>
      <c r="Q1387" s="58" t="s">
        <v>750</v>
      </c>
      <c r="R1387" s="58" t="s">
        <v>693</v>
      </c>
      <c r="S1387" s="58" t="s">
        <v>765</v>
      </c>
      <c r="T1387" s="58" t="s">
        <v>762</v>
      </c>
      <c r="U1387" s="58" t="s">
        <v>679</v>
      </c>
      <c r="V1387" s="58"/>
    </row>
    <row r="1388" spans="1:22" x14ac:dyDescent="0.25">
      <c r="A1388" s="43" t="s">
        <v>3984</v>
      </c>
      <c r="B1388" s="43" t="str">
        <f>LEFT(GAAP02F[[#This Row],[Fund]],4)</f>
        <v>8059</v>
      </c>
      <c r="C1388" s="58" t="s">
        <v>3985</v>
      </c>
      <c r="D1388" s="58" t="s">
        <v>113</v>
      </c>
      <c r="E1388" s="58" t="s">
        <v>681</v>
      </c>
      <c r="F1388" s="58" t="s">
        <v>688</v>
      </c>
      <c r="G1388" s="58" t="s">
        <v>689</v>
      </c>
      <c r="H1388" s="58" t="s">
        <v>965</v>
      </c>
      <c r="I1388" s="58" t="s">
        <v>683</v>
      </c>
      <c r="J1388" s="58" t="s">
        <v>683</v>
      </c>
      <c r="K1388" s="58" t="s">
        <v>691</v>
      </c>
      <c r="L1388" s="58" t="s">
        <v>966</v>
      </c>
      <c r="M1388" s="58" t="s">
        <v>683</v>
      </c>
      <c r="N1388" s="58" t="s">
        <v>683</v>
      </c>
      <c r="O1388" s="58" t="s">
        <v>678</v>
      </c>
      <c r="P1388" s="58" t="s">
        <v>679</v>
      </c>
      <c r="Q1388" s="58" t="s">
        <v>750</v>
      </c>
      <c r="R1388" s="58" t="s">
        <v>693</v>
      </c>
      <c r="S1388" s="58" t="s">
        <v>3986</v>
      </c>
      <c r="T1388" s="58" t="s">
        <v>1172</v>
      </c>
      <c r="U1388" s="58" t="s">
        <v>679</v>
      </c>
      <c r="V1388" s="58"/>
    </row>
    <row r="1389" spans="1:22" x14ac:dyDescent="0.25">
      <c r="A1389" s="43" t="s">
        <v>3987</v>
      </c>
      <c r="B1389" s="43" t="str">
        <f>LEFT(GAAP02F[[#This Row],[Fund]],4)</f>
        <v>8060</v>
      </c>
      <c r="C1389" s="58" t="s">
        <v>3988</v>
      </c>
      <c r="D1389" s="58" t="s">
        <v>747</v>
      </c>
      <c r="E1389" s="58" t="s">
        <v>681</v>
      </c>
      <c r="F1389" s="58" t="s">
        <v>688</v>
      </c>
      <c r="G1389" s="58" t="s">
        <v>681</v>
      </c>
      <c r="H1389" s="58" t="s">
        <v>709</v>
      </c>
      <c r="I1389" s="58" t="s">
        <v>683</v>
      </c>
      <c r="J1389" s="58" t="s">
        <v>683</v>
      </c>
      <c r="K1389" s="58" t="s">
        <v>691</v>
      </c>
      <c r="L1389" s="58" t="s">
        <v>725</v>
      </c>
      <c r="M1389" s="58" t="s">
        <v>749</v>
      </c>
      <c r="N1389" s="58" t="s">
        <v>683</v>
      </c>
      <c r="O1389" s="58" t="s">
        <v>678</v>
      </c>
      <c r="P1389" s="58" t="s">
        <v>679</v>
      </c>
      <c r="Q1389" s="58" t="s">
        <v>750</v>
      </c>
      <c r="R1389" s="58" t="s">
        <v>698</v>
      </c>
      <c r="S1389" s="58" t="s">
        <v>726</v>
      </c>
      <c r="T1389" s="58" t="s">
        <v>712</v>
      </c>
      <c r="U1389" s="58" t="s">
        <v>679</v>
      </c>
      <c r="V1389" s="58"/>
    </row>
    <row r="1390" spans="1:22" x14ac:dyDescent="0.25">
      <c r="A1390" s="43" t="s">
        <v>3989</v>
      </c>
      <c r="B1390" s="43" t="str">
        <f>LEFT(GAAP02F[[#This Row],[Fund]],4)</f>
        <v>8061</v>
      </c>
      <c r="C1390" s="58" t="s">
        <v>3990</v>
      </c>
      <c r="D1390" s="58" t="s">
        <v>747</v>
      </c>
      <c r="E1390" s="58" t="s">
        <v>681</v>
      </c>
      <c r="F1390" s="58" t="s">
        <v>688</v>
      </c>
      <c r="G1390" s="58" t="s">
        <v>681</v>
      </c>
      <c r="H1390" s="58" t="s">
        <v>709</v>
      </c>
      <c r="I1390" s="58" t="s">
        <v>683</v>
      </c>
      <c r="J1390" s="58" t="s">
        <v>683</v>
      </c>
      <c r="K1390" s="58" t="s">
        <v>691</v>
      </c>
      <c r="L1390" s="58" t="s">
        <v>725</v>
      </c>
      <c r="M1390" s="58" t="s">
        <v>749</v>
      </c>
      <c r="N1390" s="58" t="s">
        <v>683</v>
      </c>
      <c r="O1390" s="58" t="s">
        <v>678</v>
      </c>
      <c r="P1390" s="58" t="s">
        <v>679</v>
      </c>
      <c r="Q1390" s="58" t="s">
        <v>750</v>
      </c>
      <c r="R1390" s="58" t="s">
        <v>693</v>
      </c>
      <c r="S1390" s="58" t="s">
        <v>726</v>
      </c>
      <c r="T1390" s="58" t="s">
        <v>739</v>
      </c>
      <c r="U1390" s="58" t="s">
        <v>679</v>
      </c>
      <c r="V1390" s="58"/>
    </row>
    <row r="1391" spans="1:22" x14ac:dyDescent="0.25">
      <c r="A1391" s="43" t="s">
        <v>3991</v>
      </c>
      <c r="B1391" s="43" t="str">
        <f>LEFT(GAAP02F[[#This Row],[Fund]],4)</f>
        <v>8062</v>
      </c>
      <c r="C1391" s="58" t="s">
        <v>3992</v>
      </c>
      <c r="D1391" s="58" t="s">
        <v>747</v>
      </c>
      <c r="E1391" s="58" t="s">
        <v>689</v>
      </c>
      <c r="F1391" s="58" t="s">
        <v>850</v>
      </c>
      <c r="G1391" s="58" t="s">
        <v>689</v>
      </c>
      <c r="H1391" s="58" t="s">
        <v>682</v>
      </c>
      <c r="I1391" s="58" t="s">
        <v>683</v>
      </c>
      <c r="J1391" s="58" t="s">
        <v>683</v>
      </c>
      <c r="K1391" s="58" t="s">
        <v>851</v>
      </c>
      <c r="L1391" s="58" t="s">
        <v>2069</v>
      </c>
      <c r="M1391" s="58" t="s">
        <v>791</v>
      </c>
      <c r="N1391" s="58" t="s">
        <v>792</v>
      </c>
      <c r="O1391" s="58" t="s">
        <v>678</v>
      </c>
      <c r="P1391" s="58" t="s">
        <v>145</v>
      </c>
      <c r="Q1391" s="58" t="s">
        <v>750</v>
      </c>
      <c r="R1391" s="58" t="s">
        <v>698</v>
      </c>
      <c r="S1391" s="58" t="s">
        <v>711</v>
      </c>
      <c r="T1391" s="58" t="s">
        <v>731</v>
      </c>
      <c r="U1391" s="58" t="s">
        <v>679</v>
      </c>
      <c r="V1391" s="58"/>
    </row>
    <row r="1392" spans="1:22" x14ac:dyDescent="0.25">
      <c r="A1392" s="43" t="s">
        <v>3993</v>
      </c>
      <c r="B1392" s="43" t="str">
        <f>LEFT(GAAP02F[[#This Row],[Fund]],4)</f>
        <v>8064</v>
      </c>
      <c r="C1392" s="58" t="s">
        <v>3994</v>
      </c>
      <c r="D1392" s="58" t="s">
        <v>747</v>
      </c>
      <c r="E1392" s="58" t="s">
        <v>681</v>
      </c>
      <c r="F1392" s="58" t="s">
        <v>688</v>
      </c>
      <c r="G1392" s="58" t="s">
        <v>689</v>
      </c>
      <c r="H1392" s="58" t="s">
        <v>690</v>
      </c>
      <c r="I1392" s="58" t="s">
        <v>683</v>
      </c>
      <c r="J1392" s="58" t="s">
        <v>683</v>
      </c>
      <c r="K1392" s="58" t="s">
        <v>691</v>
      </c>
      <c r="L1392" s="58" t="s">
        <v>743</v>
      </c>
      <c r="M1392" s="58" t="s">
        <v>749</v>
      </c>
      <c r="N1392" s="58" t="s">
        <v>683</v>
      </c>
      <c r="O1392" s="58" t="s">
        <v>678</v>
      </c>
      <c r="P1392" s="58" t="s">
        <v>679</v>
      </c>
      <c r="Q1392" s="58" t="s">
        <v>750</v>
      </c>
      <c r="R1392" s="58" t="s">
        <v>698</v>
      </c>
      <c r="S1392" s="58" t="s">
        <v>779</v>
      </c>
      <c r="T1392" s="58" t="s">
        <v>731</v>
      </c>
      <c r="U1392" s="58" t="s">
        <v>700</v>
      </c>
      <c r="V1392" s="58"/>
    </row>
    <row r="1393" spans="1:22" x14ac:dyDescent="0.25">
      <c r="A1393" s="43" t="s">
        <v>3995</v>
      </c>
      <c r="B1393" s="43" t="str">
        <f>LEFT(GAAP02F[[#This Row],[Fund]],4)</f>
        <v>8065</v>
      </c>
      <c r="C1393" s="58" t="s">
        <v>3996</v>
      </c>
      <c r="D1393" s="58" t="s">
        <v>747</v>
      </c>
      <c r="E1393" s="58" t="s">
        <v>681</v>
      </c>
      <c r="F1393" s="58" t="s">
        <v>688</v>
      </c>
      <c r="G1393" s="58" t="s">
        <v>689</v>
      </c>
      <c r="H1393" s="58" t="s">
        <v>690</v>
      </c>
      <c r="I1393" s="58" t="s">
        <v>683</v>
      </c>
      <c r="J1393" s="58" t="s">
        <v>683</v>
      </c>
      <c r="K1393" s="58" t="s">
        <v>691</v>
      </c>
      <c r="L1393" s="58" t="s">
        <v>743</v>
      </c>
      <c r="M1393" s="58" t="s">
        <v>749</v>
      </c>
      <c r="N1393" s="58" t="s">
        <v>683</v>
      </c>
      <c r="O1393" s="58" t="s">
        <v>678</v>
      </c>
      <c r="P1393" s="58" t="s">
        <v>679</v>
      </c>
      <c r="Q1393" s="58" t="s">
        <v>750</v>
      </c>
      <c r="R1393" s="58" t="s">
        <v>698</v>
      </c>
      <c r="S1393" s="58" t="s">
        <v>1666</v>
      </c>
      <c r="T1393" s="58" t="s">
        <v>706</v>
      </c>
      <c r="U1393" s="58" t="s">
        <v>679</v>
      </c>
      <c r="V1393" s="58"/>
    </row>
    <row r="1394" spans="1:22" x14ac:dyDescent="0.25">
      <c r="A1394" s="43" t="s">
        <v>3997</v>
      </c>
      <c r="B1394" s="43" t="str">
        <f>LEFT(GAAP02F[[#This Row],[Fund]],4)</f>
        <v>8066</v>
      </c>
      <c r="C1394" s="58" t="s">
        <v>3998</v>
      </c>
      <c r="D1394" s="58" t="s">
        <v>747</v>
      </c>
      <c r="E1394" s="58" t="s">
        <v>681</v>
      </c>
      <c r="F1394" s="58" t="s">
        <v>688</v>
      </c>
      <c r="G1394" s="58" t="s">
        <v>689</v>
      </c>
      <c r="H1394" s="58" t="s">
        <v>690</v>
      </c>
      <c r="I1394" s="58" t="s">
        <v>683</v>
      </c>
      <c r="J1394" s="58" t="s">
        <v>683</v>
      </c>
      <c r="K1394" s="58" t="s">
        <v>691</v>
      </c>
      <c r="L1394" s="58" t="s">
        <v>743</v>
      </c>
      <c r="M1394" s="58" t="s">
        <v>749</v>
      </c>
      <c r="N1394" s="58" t="s">
        <v>683</v>
      </c>
      <c r="O1394" s="58" t="s">
        <v>678</v>
      </c>
      <c r="P1394" s="58" t="s">
        <v>679</v>
      </c>
      <c r="Q1394" s="58" t="s">
        <v>750</v>
      </c>
      <c r="R1394" s="58" t="s">
        <v>698</v>
      </c>
      <c r="S1394" s="58" t="s">
        <v>909</v>
      </c>
      <c r="T1394" s="58" t="s">
        <v>731</v>
      </c>
      <c r="U1394" s="58" t="s">
        <v>679</v>
      </c>
      <c r="V1394" s="58"/>
    </row>
    <row r="1395" spans="1:22" x14ac:dyDescent="0.25">
      <c r="A1395" s="43" t="s">
        <v>3999</v>
      </c>
      <c r="B1395" s="43" t="str">
        <f>LEFT(GAAP02F[[#This Row],[Fund]],4)</f>
        <v>8067</v>
      </c>
      <c r="C1395" s="58" t="s">
        <v>4000</v>
      </c>
      <c r="D1395" s="58" t="s">
        <v>747</v>
      </c>
      <c r="E1395" s="58" t="s">
        <v>681</v>
      </c>
      <c r="F1395" s="58" t="s">
        <v>688</v>
      </c>
      <c r="G1395" s="58" t="s">
        <v>689</v>
      </c>
      <c r="H1395" s="58" t="s">
        <v>690</v>
      </c>
      <c r="I1395" s="58" t="s">
        <v>683</v>
      </c>
      <c r="J1395" s="58" t="s">
        <v>683</v>
      </c>
      <c r="K1395" s="58" t="s">
        <v>691</v>
      </c>
      <c r="L1395" s="58" t="s">
        <v>743</v>
      </c>
      <c r="M1395" s="58" t="s">
        <v>749</v>
      </c>
      <c r="N1395" s="58" t="s">
        <v>683</v>
      </c>
      <c r="O1395" s="58" t="s">
        <v>678</v>
      </c>
      <c r="P1395" s="58" t="s">
        <v>679</v>
      </c>
      <c r="Q1395" s="58" t="s">
        <v>750</v>
      </c>
      <c r="R1395" s="58" t="s">
        <v>698</v>
      </c>
      <c r="S1395" s="58" t="s">
        <v>1666</v>
      </c>
      <c r="T1395" s="58" t="s">
        <v>731</v>
      </c>
      <c r="U1395" s="58" t="s">
        <v>679</v>
      </c>
      <c r="V1395" s="58"/>
    </row>
    <row r="1396" spans="1:22" x14ac:dyDescent="0.25">
      <c r="A1396" s="43" t="s">
        <v>4001</v>
      </c>
      <c r="B1396" s="43" t="str">
        <f>LEFT(GAAP02F[[#This Row],[Fund]],4)</f>
        <v>8068</v>
      </c>
      <c r="C1396" s="58" t="s">
        <v>4002</v>
      </c>
      <c r="D1396" s="58" t="s">
        <v>747</v>
      </c>
      <c r="E1396" s="58" t="s">
        <v>681</v>
      </c>
      <c r="F1396" s="58" t="s">
        <v>688</v>
      </c>
      <c r="G1396" s="58" t="s">
        <v>689</v>
      </c>
      <c r="H1396" s="58" t="s">
        <v>690</v>
      </c>
      <c r="I1396" s="58" t="s">
        <v>683</v>
      </c>
      <c r="J1396" s="58" t="s">
        <v>683</v>
      </c>
      <c r="K1396" s="58" t="s">
        <v>691</v>
      </c>
      <c r="L1396" s="58" t="s">
        <v>743</v>
      </c>
      <c r="M1396" s="58" t="s">
        <v>749</v>
      </c>
      <c r="N1396" s="58" t="s">
        <v>683</v>
      </c>
      <c r="O1396" s="58" t="s">
        <v>678</v>
      </c>
      <c r="P1396" s="58" t="s">
        <v>679</v>
      </c>
      <c r="Q1396" s="58" t="s">
        <v>750</v>
      </c>
      <c r="R1396" s="58" t="s">
        <v>698</v>
      </c>
      <c r="S1396" s="58" t="s">
        <v>4003</v>
      </c>
      <c r="T1396" s="58" t="s">
        <v>731</v>
      </c>
      <c r="U1396" s="58" t="s">
        <v>679</v>
      </c>
      <c r="V1396" s="58"/>
    </row>
    <row r="1397" spans="1:22" x14ac:dyDescent="0.25">
      <c r="A1397" s="43" t="s">
        <v>4004</v>
      </c>
      <c r="B1397" s="43" t="str">
        <f>LEFT(GAAP02F[[#This Row],[Fund]],4)</f>
        <v>8069</v>
      </c>
      <c r="C1397" s="58" t="s">
        <v>4005</v>
      </c>
      <c r="D1397" s="58" t="s">
        <v>747</v>
      </c>
      <c r="E1397" s="58" t="s">
        <v>681</v>
      </c>
      <c r="F1397" s="58" t="s">
        <v>688</v>
      </c>
      <c r="G1397" s="58" t="s">
        <v>689</v>
      </c>
      <c r="H1397" s="58" t="s">
        <v>690</v>
      </c>
      <c r="I1397" s="58" t="s">
        <v>683</v>
      </c>
      <c r="J1397" s="58" t="s">
        <v>683</v>
      </c>
      <c r="K1397" s="58" t="s">
        <v>691</v>
      </c>
      <c r="L1397" s="58" t="s">
        <v>743</v>
      </c>
      <c r="M1397" s="58" t="s">
        <v>749</v>
      </c>
      <c r="N1397" s="58" t="s">
        <v>683</v>
      </c>
      <c r="O1397" s="58" t="s">
        <v>678</v>
      </c>
      <c r="P1397" s="58" t="s">
        <v>679</v>
      </c>
      <c r="Q1397" s="58" t="s">
        <v>750</v>
      </c>
      <c r="R1397" s="58" t="s">
        <v>698</v>
      </c>
      <c r="S1397" s="58" t="s">
        <v>2459</v>
      </c>
      <c r="T1397" s="58" t="s">
        <v>731</v>
      </c>
      <c r="U1397" s="58" t="s">
        <v>679</v>
      </c>
      <c r="V1397" s="58"/>
    </row>
    <row r="1398" spans="1:22" x14ac:dyDescent="0.25">
      <c r="A1398" s="43" t="s">
        <v>4006</v>
      </c>
      <c r="B1398" s="43" t="str">
        <f>LEFT(GAAP02F[[#This Row],[Fund]],4)</f>
        <v>8070</v>
      </c>
      <c r="C1398" s="58" t="s">
        <v>4007</v>
      </c>
      <c r="D1398" s="58" t="s">
        <v>747</v>
      </c>
      <c r="E1398" s="58" t="s">
        <v>681</v>
      </c>
      <c r="F1398" s="58" t="s">
        <v>688</v>
      </c>
      <c r="G1398" s="58" t="s">
        <v>689</v>
      </c>
      <c r="H1398" s="58" t="s">
        <v>690</v>
      </c>
      <c r="I1398" s="58" t="s">
        <v>683</v>
      </c>
      <c r="J1398" s="58" t="s">
        <v>683</v>
      </c>
      <c r="K1398" s="58" t="s">
        <v>691</v>
      </c>
      <c r="L1398" s="58" t="s">
        <v>4008</v>
      </c>
      <c r="M1398" s="58" t="s">
        <v>749</v>
      </c>
      <c r="N1398" s="58" t="s">
        <v>683</v>
      </c>
      <c r="O1398" s="58" t="s">
        <v>678</v>
      </c>
      <c r="P1398" s="58" t="s">
        <v>679</v>
      </c>
      <c r="Q1398" s="58" t="s">
        <v>750</v>
      </c>
      <c r="R1398" s="58" t="s">
        <v>698</v>
      </c>
      <c r="S1398" s="58" t="s">
        <v>4009</v>
      </c>
      <c r="T1398" s="58" t="s">
        <v>731</v>
      </c>
      <c r="U1398" s="58" t="s">
        <v>679</v>
      </c>
      <c r="V1398" s="58"/>
    </row>
    <row r="1399" spans="1:22" x14ac:dyDescent="0.25">
      <c r="A1399" s="43" t="s">
        <v>4010</v>
      </c>
      <c r="B1399" s="43" t="str">
        <f>LEFT(GAAP02F[[#This Row],[Fund]],4)</f>
        <v>8071</v>
      </c>
      <c r="C1399" s="58" t="s">
        <v>4011</v>
      </c>
      <c r="D1399" s="58" t="s">
        <v>747</v>
      </c>
      <c r="E1399" s="58" t="s">
        <v>681</v>
      </c>
      <c r="F1399" s="58" t="s">
        <v>688</v>
      </c>
      <c r="G1399" s="58" t="s">
        <v>689</v>
      </c>
      <c r="H1399" s="58" t="s">
        <v>690</v>
      </c>
      <c r="I1399" s="58" t="s">
        <v>683</v>
      </c>
      <c r="J1399" s="58" t="s">
        <v>683</v>
      </c>
      <c r="K1399" s="58" t="s">
        <v>691</v>
      </c>
      <c r="L1399" s="58" t="s">
        <v>743</v>
      </c>
      <c r="M1399" s="58" t="s">
        <v>749</v>
      </c>
      <c r="N1399" s="58" t="s">
        <v>683</v>
      </c>
      <c r="O1399" s="58" t="s">
        <v>678</v>
      </c>
      <c r="P1399" s="58" t="s">
        <v>679</v>
      </c>
      <c r="Q1399" s="58" t="s">
        <v>750</v>
      </c>
      <c r="R1399" s="58" t="s">
        <v>698</v>
      </c>
      <c r="S1399" s="58" t="s">
        <v>4012</v>
      </c>
      <c r="T1399" s="58" t="s">
        <v>731</v>
      </c>
      <c r="U1399" s="58" t="s">
        <v>679</v>
      </c>
      <c r="V1399" s="58"/>
    </row>
    <row r="1400" spans="1:22" x14ac:dyDescent="0.25">
      <c r="A1400" s="43" t="s">
        <v>4013</v>
      </c>
      <c r="B1400" s="43" t="str">
        <f>LEFT(GAAP02F[[#This Row],[Fund]],4)</f>
        <v>8072</v>
      </c>
      <c r="C1400" s="58" t="s">
        <v>4014</v>
      </c>
      <c r="D1400" s="58" t="s">
        <v>747</v>
      </c>
      <c r="E1400" s="58" t="s">
        <v>681</v>
      </c>
      <c r="F1400" s="58" t="s">
        <v>688</v>
      </c>
      <c r="G1400" s="58" t="s">
        <v>681</v>
      </c>
      <c r="H1400" s="58" t="s">
        <v>709</v>
      </c>
      <c r="I1400" s="58" t="s">
        <v>683</v>
      </c>
      <c r="J1400" s="58" t="s">
        <v>683</v>
      </c>
      <c r="K1400" s="58" t="s">
        <v>691</v>
      </c>
      <c r="L1400" s="58" t="s">
        <v>725</v>
      </c>
      <c r="M1400" s="58" t="s">
        <v>821</v>
      </c>
      <c r="N1400" s="58" t="s">
        <v>683</v>
      </c>
      <c r="O1400" s="58" t="s">
        <v>678</v>
      </c>
      <c r="P1400" s="58" t="s">
        <v>679</v>
      </c>
      <c r="Q1400" s="58" t="s">
        <v>750</v>
      </c>
      <c r="R1400" s="58" t="s">
        <v>693</v>
      </c>
      <c r="S1400" s="58" t="s">
        <v>3406</v>
      </c>
      <c r="T1400" s="58" t="s">
        <v>739</v>
      </c>
      <c r="U1400" s="58" t="s">
        <v>679</v>
      </c>
      <c r="V1400" s="58"/>
    </row>
    <row r="1401" spans="1:22" x14ac:dyDescent="0.25">
      <c r="A1401" s="43" t="s">
        <v>4015</v>
      </c>
      <c r="B1401" s="43" t="str">
        <f>LEFT(GAAP02F[[#This Row],[Fund]],4)</f>
        <v>8073</v>
      </c>
      <c r="C1401" s="58" t="s">
        <v>4016</v>
      </c>
      <c r="D1401" s="58" t="s">
        <v>747</v>
      </c>
      <c r="E1401" s="58" t="s">
        <v>1895</v>
      </c>
      <c r="F1401" s="58" t="s">
        <v>788</v>
      </c>
      <c r="G1401" s="58" t="s">
        <v>689</v>
      </c>
      <c r="H1401" s="58" t="s">
        <v>1915</v>
      </c>
      <c r="I1401" s="58" t="s">
        <v>683</v>
      </c>
      <c r="J1401" s="58" t="s">
        <v>683</v>
      </c>
      <c r="K1401" s="58" t="s">
        <v>1896</v>
      </c>
      <c r="L1401" s="58" t="s">
        <v>1916</v>
      </c>
      <c r="M1401" s="58" t="s">
        <v>2218</v>
      </c>
      <c r="N1401" s="58" t="s">
        <v>683</v>
      </c>
      <c r="O1401" s="58" t="s">
        <v>678</v>
      </c>
      <c r="P1401" s="58" t="s">
        <v>145</v>
      </c>
      <c r="Q1401" s="58" t="s">
        <v>750</v>
      </c>
      <c r="R1401" s="58" t="s">
        <v>698</v>
      </c>
      <c r="S1401" s="58" t="s">
        <v>4017</v>
      </c>
      <c r="T1401" s="58" t="s">
        <v>678</v>
      </c>
      <c r="U1401" s="58" t="s">
        <v>679</v>
      </c>
      <c r="V1401" s="58"/>
    </row>
    <row r="1402" spans="1:22" x14ac:dyDescent="0.25">
      <c r="A1402" s="43" t="s">
        <v>4018</v>
      </c>
      <c r="B1402" s="43" t="str">
        <f>LEFT(GAAP02F[[#This Row],[Fund]],4)</f>
        <v>8074</v>
      </c>
      <c r="C1402" s="58" t="s">
        <v>4019</v>
      </c>
      <c r="D1402" s="58" t="s">
        <v>747</v>
      </c>
      <c r="E1402" s="58" t="s">
        <v>681</v>
      </c>
      <c r="F1402" s="58" t="s">
        <v>688</v>
      </c>
      <c r="G1402" s="58" t="s">
        <v>689</v>
      </c>
      <c r="H1402" s="58" t="s">
        <v>690</v>
      </c>
      <c r="I1402" s="58" t="s">
        <v>683</v>
      </c>
      <c r="J1402" s="58" t="s">
        <v>683</v>
      </c>
      <c r="K1402" s="58" t="s">
        <v>691</v>
      </c>
      <c r="L1402" s="58" t="s">
        <v>743</v>
      </c>
      <c r="M1402" s="58" t="s">
        <v>749</v>
      </c>
      <c r="N1402" s="58" t="s">
        <v>683</v>
      </c>
      <c r="O1402" s="58" t="s">
        <v>678</v>
      </c>
      <c r="P1402" s="58" t="s">
        <v>679</v>
      </c>
      <c r="Q1402" s="58" t="s">
        <v>750</v>
      </c>
      <c r="R1402" s="58" t="s">
        <v>698</v>
      </c>
      <c r="S1402" s="58" t="s">
        <v>4020</v>
      </c>
      <c r="T1402" s="58" t="s">
        <v>1052</v>
      </c>
      <c r="U1402" s="58" t="s">
        <v>679</v>
      </c>
      <c r="V1402" s="58"/>
    </row>
    <row r="1403" spans="1:22" x14ac:dyDescent="0.25">
      <c r="A1403" s="43" t="s">
        <v>4021</v>
      </c>
      <c r="B1403" s="43" t="str">
        <f>LEFT(GAAP02F[[#This Row],[Fund]],4)</f>
        <v>8075</v>
      </c>
      <c r="C1403" s="58" t="s">
        <v>4022</v>
      </c>
      <c r="D1403" s="58" t="s">
        <v>747</v>
      </c>
      <c r="E1403" s="58" t="s">
        <v>681</v>
      </c>
      <c r="F1403" s="58" t="s">
        <v>688</v>
      </c>
      <c r="G1403" s="58" t="s">
        <v>689</v>
      </c>
      <c r="H1403" s="58" t="s">
        <v>690</v>
      </c>
      <c r="I1403" s="58" t="s">
        <v>683</v>
      </c>
      <c r="J1403" s="58" t="s">
        <v>683</v>
      </c>
      <c r="K1403" s="58" t="s">
        <v>691</v>
      </c>
      <c r="L1403" s="58" t="s">
        <v>743</v>
      </c>
      <c r="M1403" s="58" t="s">
        <v>749</v>
      </c>
      <c r="N1403" s="58" t="s">
        <v>683</v>
      </c>
      <c r="O1403" s="58" t="s">
        <v>678</v>
      </c>
      <c r="P1403" s="58" t="s">
        <v>679</v>
      </c>
      <c r="Q1403" s="58" t="s">
        <v>750</v>
      </c>
      <c r="R1403" s="58" t="s">
        <v>698</v>
      </c>
      <c r="S1403" s="58" t="s">
        <v>4020</v>
      </c>
      <c r="T1403" s="58" t="s">
        <v>1052</v>
      </c>
      <c r="U1403" s="58" t="s">
        <v>679</v>
      </c>
      <c r="V1403" s="58"/>
    </row>
    <row r="1404" spans="1:22" x14ac:dyDescent="0.25">
      <c r="A1404" s="43" t="s">
        <v>4023</v>
      </c>
      <c r="B1404" s="43" t="str">
        <f>LEFT(GAAP02F[[#This Row],[Fund]],4)</f>
        <v>8076</v>
      </c>
      <c r="C1404" s="59" t="s">
        <v>4024</v>
      </c>
      <c r="D1404" s="59" t="s">
        <v>747</v>
      </c>
      <c r="E1404" s="59" t="s">
        <v>681</v>
      </c>
      <c r="F1404" s="59" t="s">
        <v>688</v>
      </c>
      <c r="G1404" s="59" t="s">
        <v>681</v>
      </c>
      <c r="H1404" s="59" t="s">
        <v>709</v>
      </c>
      <c r="I1404" s="59" t="s">
        <v>683</v>
      </c>
      <c r="J1404" s="59" t="s">
        <v>683</v>
      </c>
      <c r="K1404" s="59" t="s">
        <v>691</v>
      </c>
      <c r="L1404" s="59" t="s">
        <v>725</v>
      </c>
      <c r="M1404" s="59" t="s">
        <v>749</v>
      </c>
      <c r="N1404" s="59" t="s">
        <v>683</v>
      </c>
      <c r="O1404" s="59" t="s">
        <v>678</v>
      </c>
      <c r="P1404" s="59" t="s">
        <v>679</v>
      </c>
      <c r="Q1404" s="59" t="s">
        <v>750</v>
      </c>
      <c r="R1404" s="59" t="s">
        <v>698</v>
      </c>
      <c r="S1404" s="59" t="s">
        <v>726</v>
      </c>
      <c r="T1404" s="59" t="s">
        <v>712</v>
      </c>
      <c r="U1404" s="59" t="s">
        <v>679</v>
      </c>
      <c r="V1404" s="59"/>
    </row>
    <row r="1405" spans="1:22" x14ac:dyDescent="0.25">
      <c r="A1405" s="43" t="s">
        <v>4025</v>
      </c>
      <c r="B1405" s="43" t="str">
        <f>LEFT(GAAP02F[[#This Row],[Fund]],4)</f>
        <v>8077</v>
      </c>
      <c r="C1405" s="59" t="s">
        <v>4026</v>
      </c>
      <c r="D1405" s="59" t="s">
        <v>747</v>
      </c>
      <c r="E1405" s="59" t="s">
        <v>681</v>
      </c>
      <c r="F1405" s="59" t="s">
        <v>688</v>
      </c>
      <c r="G1405" s="59" t="s">
        <v>689</v>
      </c>
      <c r="H1405" s="59" t="s">
        <v>690</v>
      </c>
      <c r="I1405" s="59" t="s">
        <v>683</v>
      </c>
      <c r="J1405" s="59" t="s">
        <v>683</v>
      </c>
      <c r="K1405" s="59" t="s">
        <v>691</v>
      </c>
      <c r="L1405" s="59" t="s">
        <v>743</v>
      </c>
      <c r="M1405" s="59" t="s">
        <v>749</v>
      </c>
      <c r="N1405" s="59" t="s">
        <v>683</v>
      </c>
      <c r="O1405" s="59" t="s">
        <v>678</v>
      </c>
      <c r="P1405" s="59" t="s">
        <v>679</v>
      </c>
      <c r="Q1405" s="59" t="s">
        <v>750</v>
      </c>
      <c r="R1405" s="59" t="s">
        <v>698</v>
      </c>
      <c r="S1405" s="59" t="s">
        <v>4020</v>
      </c>
      <c r="T1405" s="59" t="s">
        <v>1052</v>
      </c>
      <c r="U1405" s="59" t="s">
        <v>679</v>
      </c>
      <c r="V1405" s="59"/>
    </row>
    <row r="1406" spans="1:22" x14ac:dyDescent="0.25">
      <c r="A1406" s="43" t="s">
        <v>4027</v>
      </c>
      <c r="B1406" s="43" t="str">
        <f>LEFT(GAAP02F[[#This Row],[Fund]],4)</f>
        <v>8078</v>
      </c>
      <c r="C1406" s="195" t="s">
        <v>4028</v>
      </c>
      <c r="D1406" s="195" t="s">
        <v>747</v>
      </c>
      <c r="E1406" s="195" t="s">
        <v>681</v>
      </c>
      <c r="F1406" s="195" t="s">
        <v>688</v>
      </c>
      <c r="G1406" s="195" t="s">
        <v>689</v>
      </c>
      <c r="H1406" s="195" t="s">
        <v>690</v>
      </c>
      <c r="I1406" s="195" t="s">
        <v>683</v>
      </c>
      <c r="J1406" s="195" t="s">
        <v>683</v>
      </c>
      <c r="K1406" s="195" t="s">
        <v>691</v>
      </c>
      <c r="L1406" s="195" t="s">
        <v>743</v>
      </c>
      <c r="M1406" s="195" t="s">
        <v>749</v>
      </c>
      <c r="N1406" s="195" t="s">
        <v>683</v>
      </c>
      <c r="O1406" s="195" t="s">
        <v>678</v>
      </c>
      <c r="P1406" s="195" t="s">
        <v>679</v>
      </c>
      <c r="Q1406" s="195" t="s">
        <v>750</v>
      </c>
      <c r="R1406" s="195" t="s">
        <v>698</v>
      </c>
      <c r="S1406" s="195" t="s">
        <v>4029</v>
      </c>
      <c r="T1406" s="195" t="s">
        <v>731</v>
      </c>
      <c r="U1406" s="195" t="s">
        <v>679</v>
      </c>
      <c r="V1406" s="195"/>
    </row>
    <row r="1407" spans="1:22" x14ac:dyDescent="0.25">
      <c r="A1407" s="43" t="s">
        <v>4030</v>
      </c>
      <c r="B1407" s="43" t="str">
        <f>LEFT(GAAP02F[[#This Row],[Fund]],4)</f>
        <v>8079</v>
      </c>
      <c r="C1407" s="59" t="s">
        <v>4031</v>
      </c>
      <c r="D1407" s="59" t="s">
        <v>747</v>
      </c>
      <c r="E1407" s="59" t="s">
        <v>681</v>
      </c>
      <c r="F1407" s="59" t="s">
        <v>688</v>
      </c>
      <c r="G1407" s="59" t="s">
        <v>689</v>
      </c>
      <c r="H1407" s="59" t="s">
        <v>690</v>
      </c>
      <c r="I1407" s="59" t="s">
        <v>683</v>
      </c>
      <c r="J1407" s="59" t="s">
        <v>683</v>
      </c>
      <c r="K1407" s="59" t="s">
        <v>691</v>
      </c>
      <c r="L1407" s="59" t="s">
        <v>743</v>
      </c>
      <c r="M1407" s="59" t="s">
        <v>749</v>
      </c>
      <c r="N1407" s="59" t="s">
        <v>683</v>
      </c>
      <c r="O1407" s="59" t="s">
        <v>678</v>
      </c>
      <c r="P1407" s="59" t="s">
        <v>679</v>
      </c>
      <c r="Q1407" s="59" t="s">
        <v>750</v>
      </c>
      <c r="R1407" s="59" t="s">
        <v>698</v>
      </c>
      <c r="S1407" s="59" t="s">
        <v>4020</v>
      </c>
      <c r="T1407" s="59" t="s">
        <v>731</v>
      </c>
      <c r="U1407" s="59" t="s">
        <v>679</v>
      </c>
      <c r="V1407" s="59"/>
    </row>
    <row r="1408" spans="1:22" x14ac:dyDescent="0.25">
      <c r="A1408" s="43" t="s">
        <v>4032</v>
      </c>
      <c r="B1408" s="43" t="str">
        <f>LEFT(GAAP02F[[#This Row],[Fund]],4)</f>
        <v>8080</v>
      </c>
      <c r="C1408" s="195" t="s">
        <v>4033</v>
      </c>
      <c r="D1408" s="195" t="s">
        <v>113</v>
      </c>
      <c r="E1408" s="195" t="s">
        <v>681</v>
      </c>
      <c r="F1408" s="195" t="s">
        <v>682</v>
      </c>
      <c r="G1408" s="195" t="s">
        <v>681</v>
      </c>
      <c r="H1408" s="195" t="s">
        <v>682</v>
      </c>
      <c r="I1408" s="195" t="s">
        <v>683</v>
      </c>
      <c r="J1408" s="195" t="s">
        <v>683</v>
      </c>
      <c r="K1408" s="195" t="s">
        <v>15</v>
      </c>
      <c r="L1408" s="195" t="s">
        <v>15</v>
      </c>
      <c r="M1408" s="195"/>
      <c r="N1408" s="195"/>
      <c r="O1408" s="195"/>
      <c r="P1408" s="195"/>
      <c r="Q1408" s="195"/>
      <c r="R1408" s="195" t="s">
        <v>698</v>
      </c>
      <c r="S1408" s="195" t="s">
        <v>3326</v>
      </c>
      <c r="T1408" s="195" t="s">
        <v>1052</v>
      </c>
      <c r="U1408" s="195" t="s">
        <v>679</v>
      </c>
      <c r="V1408" s="195"/>
    </row>
    <row r="1409" spans="1:22" x14ac:dyDescent="0.25">
      <c r="A1409" s="43" t="s">
        <v>4034</v>
      </c>
      <c r="B1409" s="43" t="str">
        <f>LEFT(GAAP02F[[#This Row],[Fund]],4)</f>
        <v>8081</v>
      </c>
      <c r="C1409" s="195" t="s">
        <v>4035</v>
      </c>
      <c r="D1409" s="195" t="s">
        <v>747</v>
      </c>
      <c r="E1409" s="195" t="s">
        <v>992</v>
      </c>
      <c r="F1409" s="195" t="s">
        <v>1595</v>
      </c>
      <c r="G1409" s="195" t="s">
        <v>689</v>
      </c>
      <c r="H1409" s="195" t="s">
        <v>788</v>
      </c>
      <c r="I1409" s="195" t="s">
        <v>683</v>
      </c>
      <c r="J1409" s="195" t="s">
        <v>683</v>
      </c>
      <c r="K1409" s="195" t="s">
        <v>2008</v>
      </c>
      <c r="L1409" s="195" t="s">
        <v>2106</v>
      </c>
      <c r="M1409" s="195" t="s">
        <v>749</v>
      </c>
      <c r="N1409" s="195" t="s">
        <v>683</v>
      </c>
      <c r="O1409" s="195" t="s">
        <v>678</v>
      </c>
      <c r="P1409" s="195" t="s">
        <v>145</v>
      </c>
      <c r="Q1409" s="195" t="s">
        <v>750</v>
      </c>
      <c r="R1409" s="195" t="s">
        <v>698</v>
      </c>
      <c r="S1409" s="195" t="s">
        <v>3554</v>
      </c>
      <c r="T1409" s="195" t="s">
        <v>678</v>
      </c>
      <c r="U1409" s="195" t="s">
        <v>679</v>
      </c>
      <c r="V1409" s="195"/>
    </row>
    <row r="1410" spans="1:22" x14ac:dyDescent="0.25">
      <c r="A1410" s="43" t="s">
        <v>4036</v>
      </c>
      <c r="B1410" s="43" t="str">
        <f>LEFT(GAAP02F[[#This Row],[Fund]],4)</f>
        <v>8082</v>
      </c>
      <c r="C1410" s="195" t="s">
        <v>1015</v>
      </c>
      <c r="D1410" s="195" t="s">
        <v>747</v>
      </c>
      <c r="E1410" s="195" t="s">
        <v>992</v>
      </c>
      <c r="F1410" s="195" t="s">
        <v>1016</v>
      </c>
      <c r="G1410" s="195" t="s">
        <v>689</v>
      </c>
      <c r="H1410" s="195" t="s">
        <v>787</v>
      </c>
      <c r="I1410" s="195" t="s">
        <v>683</v>
      </c>
      <c r="J1410" s="195" t="s">
        <v>683</v>
      </c>
      <c r="K1410" s="195" t="s">
        <v>1017</v>
      </c>
      <c r="L1410" s="195" t="s">
        <v>4037</v>
      </c>
      <c r="M1410" s="195" t="s">
        <v>683</v>
      </c>
      <c r="N1410" s="195" t="s">
        <v>683</v>
      </c>
      <c r="O1410" s="195" t="s">
        <v>809</v>
      </c>
      <c r="P1410" s="195"/>
      <c r="Q1410" s="195"/>
      <c r="R1410" s="195" t="s">
        <v>679</v>
      </c>
      <c r="S1410" s="195" t="s">
        <v>1019</v>
      </c>
      <c r="T1410" s="195" t="s">
        <v>678</v>
      </c>
      <c r="U1410" s="195" t="s">
        <v>679</v>
      </c>
      <c r="V1410" s="195"/>
    </row>
    <row r="1411" spans="1:22" x14ac:dyDescent="0.25">
      <c r="A1411" s="43" t="s">
        <v>4038</v>
      </c>
      <c r="B1411" s="43" t="str">
        <f>LEFT(GAAP02F[[#This Row],[Fund]],4)</f>
        <v>8083</v>
      </c>
      <c r="C1411" s="195" t="s">
        <v>4039</v>
      </c>
      <c r="D1411" s="195" t="s">
        <v>747</v>
      </c>
      <c r="E1411" s="195" t="s">
        <v>681</v>
      </c>
      <c r="F1411" s="195" t="s">
        <v>688</v>
      </c>
      <c r="G1411" s="195" t="s">
        <v>681</v>
      </c>
      <c r="H1411" s="195" t="s">
        <v>709</v>
      </c>
      <c r="I1411" s="195" t="s">
        <v>683</v>
      </c>
      <c r="J1411" s="195" t="s">
        <v>683</v>
      </c>
      <c r="K1411" s="195" t="s">
        <v>691</v>
      </c>
      <c r="L1411" s="195" t="s">
        <v>725</v>
      </c>
      <c r="M1411" s="195" t="s">
        <v>749</v>
      </c>
      <c r="N1411" s="195" t="s">
        <v>683</v>
      </c>
      <c r="O1411" s="195" t="s">
        <v>678</v>
      </c>
      <c r="P1411" s="195" t="s">
        <v>679</v>
      </c>
      <c r="Q1411" s="195" t="s">
        <v>750</v>
      </c>
      <c r="R1411" s="195" t="s">
        <v>698</v>
      </c>
      <c r="S1411" s="195" t="s">
        <v>726</v>
      </c>
      <c r="T1411" s="195" t="s">
        <v>712</v>
      </c>
      <c r="U1411" s="195" t="s">
        <v>679</v>
      </c>
      <c r="V1411" s="195"/>
    </row>
    <row r="1412" spans="1:22" x14ac:dyDescent="0.25">
      <c r="A1412" s="43" t="s">
        <v>4040</v>
      </c>
      <c r="B1412" s="43" t="str">
        <f>LEFT(GAAP02F[[#This Row],[Fund]],4)</f>
        <v>8084</v>
      </c>
      <c r="C1412" s="195" t="s">
        <v>4041</v>
      </c>
      <c r="D1412" s="195" t="s">
        <v>747</v>
      </c>
      <c r="E1412" s="195" t="s">
        <v>681</v>
      </c>
      <c r="F1412" s="195" t="s">
        <v>688</v>
      </c>
      <c r="G1412" s="195" t="s">
        <v>689</v>
      </c>
      <c r="H1412" s="195" t="s">
        <v>690</v>
      </c>
      <c r="I1412" s="195" t="s">
        <v>683</v>
      </c>
      <c r="J1412" s="195" t="s">
        <v>683</v>
      </c>
      <c r="K1412" s="195" t="s">
        <v>691</v>
      </c>
      <c r="L1412" s="195" t="s">
        <v>743</v>
      </c>
      <c r="M1412" s="195" t="s">
        <v>749</v>
      </c>
      <c r="N1412" s="195" t="s">
        <v>683</v>
      </c>
      <c r="O1412" s="195" t="s">
        <v>678</v>
      </c>
      <c r="P1412" s="195" t="s">
        <v>679</v>
      </c>
      <c r="Q1412" s="195" t="s">
        <v>750</v>
      </c>
      <c r="R1412" s="195" t="s">
        <v>698</v>
      </c>
      <c r="S1412" s="195" t="s">
        <v>2459</v>
      </c>
      <c r="T1412" s="195" t="s">
        <v>731</v>
      </c>
      <c r="U1412" s="195" t="s">
        <v>679</v>
      </c>
      <c r="V1412" s="195"/>
    </row>
    <row r="1413" spans="1:22" x14ac:dyDescent="0.25">
      <c r="A1413" s="43" t="s">
        <v>4042</v>
      </c>
      <c r="B1413" s="43" t="str">
        <f>LEFT(GAAP02F[[#This Row],[Fund]],4)</f>
        <v>8085</v>
      </c>
      <c r="C1413" s="195" t="s">
        <v>4043</v>
      </c>
      <c r="D1413" s="195" t="s">
        <v>747</v>
      </c>
      <c r="E1413" s="195" t="s">
        <v>681</v>
      </c>
      <c r="F1413" s="195" t="s">
        <v>688</v>
      </c>
      <c r="G1413" s="195" t="s">
        <v>689</v>
      </c>
      <c r="H1413" s="195" t="s">
        <v>690</v>
      </c>
      <c r="I1413" s="195" t="s">
        <v>683</v>
      </c>
      <c r="J1413" s="195" t="s">
        <v>683</v>
      </c>
      <c r="K1413" s="195" t="s">
        <v>691</v>
      </c>
      <c r="L1413" s="195" t="s">
        <v>743</v>
      </c>
      <c r="M1413" s="195" t="s">
        <v>749</v>
      </c>
      <c r="N1413" s="195" t="s">
        <v>683</v>
      </c>
      <c r="O1413" s="195" t="s">
        <v>678</v>
      </c>
      <c r="P1413" s="195" t="s">
        <v>679</v>
      </c>
      <c r="Q1413" s="195" t="s">
        <v>750</v>
      </c>
      <c r="R1413" s="195" t="s">
        <v>698</v>
      </c>
      <c r="S1413" s="195" t="s">
        <v>2459</v>
      </c>
      <c r="T1413" s="195" t="s">
        <v>731</v>
      </c>
      <c r="U1413" s="195" t="s">
        <v>679</v>
      </c>
      <c r="V1413" s="195"/>
    </row>
    <row r="1414" spans="1:22" x14ac:dyDescent="0.25">
      <c r="A1414" s="43" t="s">
        <v>4044</v>
      </c>
      <c r="B1414" s="43" t="str">
        <f>LEFT(GAAP02F[[#This Row],[Fund]],4)</f>
        <v>8086</v>
      </c>
      <c r="C1414" s="195" t="s">
        <v>4045</v>
      </c>
      <c r="D1414" s="195" t="s">
        <v>747</v>
      </c>
      <c r="E1414" s="195" t="s">
        <v>681</v>
      </c>
      <c r="F1414" s="195" t="s">
        <v>688</v>
      </c>
      <c r="G1414" s="195" t="s">
        <v>681</v>
      </c>
      <c r="H1414" s="195" t="s">
        <v>709</v>
      </c>
      <c r="I1414" s="195" t="s">
        <v>683</v>
      </c>
      <c r="J1414" s="195" t="s">
        <v>683</v>
      </c>
      <c r="K1414" s="195" t="s">
        <v>691</v>
      </c>
      <c r="L1414" s="195" t="s">
        <v>725</v>
      </c>
      <c r="M1414" s="195" t="s">
        <v>749</v>
      </c>
      <c r="N1414" s="195" t="s">
        <v>683</v>
      </c>
      <c r="O1414" s="195" t="s">
        <v>678</v>
      </c>
      <c r="P1414" s="195" t="s">
        <v>679</v>
      </c>
      <c r="Q1414" s="195" t="s">
        <v>750</v>
      </c>
      <c r="R1414" s="195" t="s">
        <v>698</v>
      </c>
      <c r="S1414" s="195" t="s">
        <v>726</v>
      </c>
      <c r="T1414" s="195" t="s">
        <v>712</v>
      </c>
      <c r="U1414" s="195" t="s">
        <v>679</v>
      </c>
      <c r="V1414" s="195"/>
    </row>
    <row r="1415" spans="1:22" x14ac:dyDescent="0.25">
      <c r="A1415" s="43" t="s">
        <v>4046</v>
      </c>
      <c r="B1415" s="43" t="str">
        <f>LEFT(GAAP02F[[#This Row],[Fund]],4)</f>
        <v>8087</v>
      </c>
      <c r="C1415" s="195" t="s">
        <v>4047</v>
      </c>
      <c r="D1415" s="195" t="s">
        <v>747</v>
      </c>
      <c r="E1415" s="195" t="s">
        <v>992</v>
      </c>
      <c r="F1415" s="195" t="s">
        <v>993</v>
      </c>
      <c r="G1415" s="195" t="s">
        <v>689</v>
      </c>
      <c r="H1415" s="195" t="s">
        <v>682</v>
      </c>
      <c r="I1415" s="195" t="s">
        <v>683</v>
      </c>
      <c r="J1415" s="195" t="s">
        <v>683</v>
      </c>
      <c r="K1415" s="195" t="s">
        <v>994</v>
      </c>
      <c r="L1415" s="195" t="s">
        <v>994</v>
      </c>
      <c r="M1415" s="195" t="s">
        <v>683</v>
      </c>
      <c r="N1415" s="195" t="s">
        <v>683</v>
      </c>
      <c r="O1415" s="195" t="s">
        <v>678</v>
      </c>
      <c r="P1415" s="195" t="s">
        <v>679</v>
      </c>
      <c r="Q1415" s="195" t="s">
        <v>679</v>
      </c>
      <c r="R1415" s="195" t="s">
        <v>679</v>
      </c>
      <c r="S1415" s="195" t="s">
        <v>1981</v>
      </c>
      <c r="T1415" s="195" t="s">
        <v>678</v>
      </c>
      <c r="U1415" s="195" t="s">
        <v>679</v>
      </c>
      <c r="V1415" s="195"/>
    </row>
    <row r="1416" spans="1:22" x14ac:dyDescent="0.25">
      <c r="A1416" s="43" t="s">
        <v>4048</v>
      </c>
      <c r="B1416" s="43" t="str">
        <f>LEFT(GAAP02F[[#This Row],[Fund]],4)</f>
        <v>8088</v>
      </c>
      <c r="C1416" s="195" t="s">
        <v>4049</v>
      </c>
      <c r="D1416" s="195" t="s">
        <v>747</v>
      </c>
      <c r="E1416" s="195" t="s">
        <v>681</v>
      </c>
      <c r="F1416" s="195" t="s">
        <v>688</v>
      </c>
      <c r="G1416" s="195" t="s">
        <v>689</v>
      </c>
      <c r="H1416" s="195" t="s">
        <v>690</v>
      </c>
      <c r="I1416" s="195" t="s">
        <v>683</v>
      </c>
      <c r="J1416" s="195" t="s">
        <v>683</v>
      </c>
      <c r="K1416" s="195" t="s">
        <v>691</v>
      </c>
      <c r="L1416" s="195" t="s">
        <v>743</v>
      </c>
      <c r="M1416" s="195" t="s">
        <v>821</v>
      </c>
      <c r="N1416" s="195" t="s">
        <v>570</v>
      </c>
      <c r="O1416" s="195" t="s">
        <v>678</v>
      </c>
      <c r="P1416" s="195" t="s">
        <v>679</v>
      </c>
      <c r="Q1416" s="195" t="s">
        <v>750</v>
      </c>
      <c r="R1416" s="195" t="s">
        <v>698</v>
      </c>
      <c r="S1416" s="195" t="s">
        <v>1628</v>
      </c>
      <c r="T1416" s="195" t="s">
        <v>731</v>
      </c>
      <c r="U1416" s="195" t="s">
        <v>679</v>
      </c>
      <c r="V1416" s="195"/>
    </row>
    <row r="1417" spans="1:22" x14ac:dyDescent="0.25">
      <c r="A1417" s="43" t="s">
        <v>4050</v>
      </c>
      <c r="B1417" s="43" t="str">
        <f>LEFT(GAAP02F[[#This Row],[Fund]],4)</f>
        <v>8089</v>
      </c>
      <c r="C1417" s="195" t="s">
        <v>4051</v>
      </c>
      <c r="D1417" s="195" t="s">
        <v>747</v>
      </c>
      <c r="E1417" s="195" t="s">
        <v>992</v>
      </c>
      <c r="F1417" s="195" t="s">
        <v>993</v>
      </c>
      <c r="G1417" s="195" t="s">
        <v>689</v>
      </c>
      <c r="H1417" s="195" t="s">
        <v>682</v>
      </c>
      <c r="I1417" s="195" t="s">
        <v>683</v>
      </c>
      <c r="J1417" s="195" t="s">
        <v>683</v>
      </c>
      <c r="K1417" s="195" t="s">
        <v>994</v>
      </c>
      <c r="L1417" s="195" t="s">
        <v>994</v>
      </c>
      <c r="M1417" s="195" t="s">
        <v>683</v>
      </c>
      <c r="N1417" s="195" t="s">
        <v>683</v>
      </c>
      <c r="O1417" s="195" t="s">
        <v>678</v>
      </c>
      <c r="P1417" s="195" t="s">
        <v>679</v>
      </c>
      <c r="Q1417" s="195" t="s">
        <v>679</v>
      </c>
      <c r="R1417" s="195" t="s">
        <v>679</v>
      </c>
      <c r="S1417" s="195" t="s">
        <v>1981</v>
      </c>
      <c r="T1417" s="195" t="s">
        <v>678</v>
      </c>
      <c r="U1417" s="195" t="s">
        <v>679</v>
      </c>
      <c r="V1417" s="195"/>
    </row>
    <row r="1418" spans="1:22" x14ac:dyDescent="0.25">
      <c r="A1418" s="43" t="s">
        <v>4052</v>
      </c>
      <c r="B1418" s="43" t="str">
        <f>LEFT(GAAP02F[[#This Row],[Fund]],4)</f>
        <v>8090</v>
      </c>
      <c r="C1418" s="195" t="s">
        <v>4053</v>
      </c>
      <c r="D1418" s="195" t="s">
        <v>747</v>
      </c>
      <c r="E1418" s="195" t="s">
        <v>681</v>
      </c>
      <c r="F1418" s="195" t="s">
        <v>688</v>
      </c>
      <c r="G1418" s="195" t="s">
        <v>689</v>
      </c>
      <c r="H1418" s="195" t="s">
        <v>690</v>
      </c>
      <c r="I1418" s="195" t="s">
        <v>683</v>
      </c>
      <c r="J1418" s="195" t="s">
        <v>683</v>
      </c>
      <c r="K1418" s="195" t="s">
        <v>691</v>
      </c>
      <c r="L1418" s="195" t="s">
        <v>2470</v>
      </c>
      <c r="M1418" s="195" t="s">
        <v>2218</v>
      </c>
      <c r="N1418" s="195" t="s">
        <v>683</v>
      </c>
      <c r="O1418" s="195" t="s">
        <v>678</v>
      </c>
      <c r="P1418" s="195" t="s">
        <v>679</v>
      </c>
      <c r="Q1418" s="195" t="s">
        <v>750</v>
      </c>
      <c r="R1418" s="195" t="s">
        <v>698</v>
      </c>
      <c r="S1418" s="195" t="s">
        <v>4054</v>
      </c>
      <c r="T1418" s="195" t="s">
        <v>731</v>
      </c>
      <c r="U1418" s="195" t="s">
        <v>679</v>
      </c>
      <c r="V1418" s="195"/>
    </row>
    <row r="1419" spans="1:22" x14ac:dyDescent="0.25">
      <c r="A1419" s="43" t="s">
        <v>4055</v>
      </c>
      <c r="B1419" s="43" t="str">
        <f>LEFT(GAAP02F[[#This Row],[Fund]],4)</f>
        <v>8092</v>
      </c>
      <c r="C1419" s="195" t="s">
        <v>4056</v>
      </c>
      <c r="D1419" s="195" t="s">
        <v>747</v>
      </c>
      <c r="E1419" s="195" t="s">
        <v>681</v>
      </c>
      <c r="F1419" s="195" t="s">
        <v>688</v>
      </c>
      <c r="G1419" s="195" t="s">
        <v>689</v>
      </c>
      <c r="H1419" s="195" t="s">
        <v>690</v>
      </c>
      <c r="I1419" s="195" t="s">
        <v>683</v>
      </c>
      <c r="J1419" s="195" t="s">
        <v>683</v>
      </c>
      <c r="K1419" s="195" t="s">
        <v>691</v>
      </c>
      <c r="L1419" s="195" t="s">
        <v>743</v>
      </c>
      <c r="M1419" s="195" t="s">
        <v>749</v>
      </c>
      <c r="N1419" s="195" t="s">
        <v>683</v>
      </c>
      <c r="O1419" s="195" t="s">
        <v>678</v>
      </c>
      <c r="P1419" s="195" t="s">
        <v>679</v>
      </c>
      <c r="Q1419" s="195" t="s">
        <v>750</v>
      </c>
      <c r="R1419" s="195" t="s">
        <v>698</v>
      </c>
      <c r="S1419" s="195" t="s">
        <v>2459</v>
      </c>
      <c r="T1419" s="195" t="s">
        <v>699</v>
      </c>
      <c r="U1419" s="195" t="s">
        <v>679</v>
      </c>
      <c r="V1419" s="195"/>
    </row>
    <row r="1420" spans="1:22" x14ac:dyDescent="0.25">
      <c r="A1420" s="43" t="s">
        <v>4057</v>
      </c>
      <c r="B1420" s="43" t="str">
        <f>LEFT(GAAP02F[[#This Row],[Fund]],4)</f>
        <v>8093</v>
      </c>
      <c r="C1420" s="195" t="s">
        <v>4058</v>
      </c>
      <c r="D1420" s="195" t="s">
        <v>747</v>
      </c>
      <c r="E1420" s="195" t="s">
        <v>681</v>
      </c>
      <c r="F1420" s="195" t="s">
        <v>688</v>
      </c>
      <c r="G1420" s="195" t="s">
        <v>689</v>
      </c>
      <c r="H1420" s="195" t="s">
        <v>690</v>
      </c>
      <c r="I1420" s="195" t="s">
        <v>683</v>
      </c>
      <c r="J1420" s="195" t="s">
        <v>683</v>
      </c>
      <c r="K1420" s="195" t="s">
        <v>691</v>
      </c>
      <c r="L1420" s="195" t="s">
        <v>743</v>
      </c>
      <c r="M1420" s="195" t="s">
        <v>749</v>
      </c>
      <c r="N1420" s="195" t="s">
        <v>683</v>
      </c>
      <c r="O1420" s="195" t="s">
        <v>678</v>
      </c>
      <c r="P1420" s="195" t="s">
        <v>679</v>
      </c>
      <c r="Q1420" s="195" t="s">
        <v>750</v>
      </c>
      <c r="R1420" s="195" t="s">
        <v>698</v>
      </c>
      <c r="S1420" s="195" t="s">
        <v>2459</v>
      </c>
      <c r="T1420" s="195" t="s">
        <v>731</v>
      </c>
      <c r="U1420" s="195" t="s">
        <v>679</v>
      </c>
      <c r="V1420" s="195"/>
    </row>
    <row r="1421" spans="1:22" x14ac:dyDescent="0.25">
      <c r="A1421" s="43" t="s">
        <v>4059</v>
      </c>
      <c r="B1421" s="43" t="str">
        <f>LEFT(GAAP02F[[#This Row],[Fund]],4)</f>
        <v>8094</v>
      </c>
      <c r="C1421" s="195" t="s">
        <v>4060</v>
      </c>
      <c r="D1421" s="195" t="s">
        <v>747</v>
      </c>
      <c r="E1421" s="195" t="s">
        <v>681</v>
      </c>
      <c r="F1421" s="195" t="s">
        <v>688</v>
      </c>
      <c r="G1421" s="195" t="s">
        <v>689</v>
      </c>
      <c r="H1421" s="195" t="s">
        <v>690</v>
      </c>
      <c r="I1421" s="195" t="s">
        <v>683</v>
      </c>
      <c r="J1421" s="195" t="s">
        <v>683</v>
      </c>
      <c r="K1421" s="195" t="s">
        <v>691</v>
      </c>
      <c r="L1421" s="195" t="s">
        <v>743</v>
      </c>
      <c r="M1421" s="195" t="s">
        <v>749</v>
      </c>
      <c r="N1421" s="195" t="s">
        <v>683</v>
      </c>
      <c r="O1421" s="195" t="s">
        <v>678</v>
      </c>
      <c r="P1421" s="195" t="s">
        <v>679</v>
      </c>
      <c r="Q1421" s="195" t="s">
        <v>750</v>
      </c>
      <c r="R1421" s="195" t="s">
        <v>698</v>
      </c>
      <c r="S1421" s="195" t="s">
        <v>3321</v>
      </c>
      <c r="T1421" s="195" t="s">
        <v>706</v>
      </c>
      <c r="U1421" s="195" t="s">
        <v>679</v>
      </c>
      <c r="V1421" s="195"/>
    </row>
    <row r="1422" spans="1:22" x14ac:dyDescent="0.25">
      <c r="A1422" s="43" t="s">
        <v>4061</v>
      </c>
      <c r="B1422" s="43" t="str">
        <f>LEFT(GAAP02F[[#This Row],[Fund]],4)</f>
        <v>8095</v>
      </c>
      <c r="C1422" s="195" t="s">
        <v>4062</v>
      </c>
      <c r="D1422" s="195" t="s">
        <v>747</v>
      </c>
      <c r="E1422" s="195" t="s">
        <v>681</v>
      </c>
      <c r="F1422" s="195" t="s">
        <v>688</v>
      </c>
      <c r="G1422" s="195" t="s">
        <v>689</v>
      </c>
      <c r="H1422" s="195" t="s">
        <v>690</v>
      </c>
      <c r="I1422" s="195" t="s">
        <v>683</v>
      </c>
      <c r="J1422" s="195" t="s">
        <v>683</v>
      </c>
      <c r="K1422" s="195" t="s">
        <v>691</v>
      </c>
      <c r="L1422" s="195" t="s">
        <v>743</v>
      </c>
      <c r="M1422" s="195" t="s">
        <v>749</v>
      </c>
      <c r="N1422" s="195" t="s">
        <v>683</v>
      </c>
      <c r="O1422" s="195" t="s">
        <v>678</v>
      </c>
      <c r="P1422" s="195" t="s">
        <v>679</v>
      </c>
      <c r="Q1422" s="195" t="s">
        <v>750</v>
      </c>
      <c r="R1422" s="195" t="s">
        <v>693</v>
      </c>
      <c r="S1422" s="195" t="s">
        <v>3373</v>
      </c>
      <c r="T1422" s="195" t="s">
        <v>766</v>
      </c>
      <c r="U1422" s="195" t="s">
        <v>679</v>
      </c>
      <c r="V1422" s="195"/>
    </row>
    <row r="1423" spans="1:22" x14ac:dyDescent="0.25">
      <c r="A1423" s="43" t="s">
        <v>4063</v>
      </c>
      <c r="B1423" s="43" t="str">
        <f>LEFT(GAAP02F[[#This Row],[Fund]],4)</f>
        <v>8096</v>
      </c>
      <c r="C1423" s="195" t="s">
        <v>4064</v>
      </c>
      <c r="D1423" s="195" t="s">
        <v>747</v>
      </c>
      <c r="E1423" s="195" t="s">
        <v>681</v>
      </c>
      <c r="F1423" s="195" t="s">
        <v>688</v>
      </c>
      <c r="G1423" s="195" t="s">
        <v>689</v>
      </c>
      <c r="H1423" s="195" t="s">
        <v>690</v>
      </c>
      <c r="I1423" s="195" t="s">
        <v>683</v>
      </c>
      <c r="J1423" s="195" t="s">
        <v>683</v>
      </c>
      <c r="K1423" s="195" t="s">
        <v>691</v>
      </c>
      <c r="L1423" s="195" t="s">
        <v>743</v>
      </c>
      <c r="M1423" s="195" t="s">
        <v>749</v>
      </c>
      <c r="N1423" s="195" t="s">
        <v>683</v>
      </c>
      <c r="O1423" s="195" t="s">
        <v>678</v>
      </c>
      <c r="P1423" s="195" t="s">
        <v>679</v>
      </c>
      <c r="Q1423" s="195" t="s">
        <v>750</v>
      </c>
      <c r="R1423" s="195" t="s">
        <v>693</v>
      </c>
      <c r="S1423" s="195" t="s">
        <v>3380</v>
      </c>
      <c r="T1423" s="195" t="s">
        <v>773</v>
      </c>
      <c r="U1423" s="195" t="s">
        <v>679</v>
      </c>
      <c r="V1423" s="195"/>
    </row>
    <row r="1424" spans="1:22" x14ac:dyDescent="0.25">
      <c r="A1424" s="43" t="s">
        <v>4065</v>
      </c>
      <c r="B1424" s="43" t="str">
        <f>LEFT(GAAP02F[[#This Row],[Fund]],4)</f>
        <v>8097</v>
      </c>
      <c r="C1424" s="195" t="s">
        <v>4066</v>
      </c>
      <c r="D1424" s="195" t="s">
        <v>747</v>
      </c>
      <c r="E1424" s="195" t="s">
        <v>681</v>
      </c>
      <c r="F1424" s="195" t="s">
        <v>688</v>
      </c>
      <c r="G1424" s="195" t="s">
        <v>689</v>
      </c>
      <c r="H1424" s="195" t="s">
        <v>690</v>
      </c>
      <c r="I1424" s="195" t="s">
        <v>683</v>
      </c>
      <c r="J1424" s="195" t="s">
        <v>683</v>
      </c>
      <c r="K1424" s="195" t="s">
        <v>691</v>
      </c>
      <c r="L1424" s="195" t="s">
        <v>743</v>
      </c>
      <c r="M1424" s="195" t="s">
        <v>749</v>
      </c>
      <c r="N1424" s="195" t="s">
        <v>683</v>
      </c>
      <c r="O1424" s="195" t="s">
        <v>678</v>
      </c>
      <c r="P1424" s="195" t="s">
        <v>679</v>
      </c>
      <c r="Q1424" s="195" t="s">
        <v>750</v>
      </c>
      <c r="R1424" s="195" t="s">
        <v>698</v>
      </c>
      <c r="S1424" s="195" t="s">
        <v>3367</v>
      </c>
      <c r="T1424" s="195" t="s">
        <v>731</v>
      </c>
      <c r="U1424" s="195" t="s">
        <v>679</v>
      </c>
      <c r="V1424" s="195"/>
    </row>
    <row r="1425" spans="1:22" x14ac:dyDescent="0.25">
      <c r="A1425" s="43" t="s">
        <v>4067</v>
      </c>
      <c r="B1425" s="43" t="str">
        <f>LEFT(GAAP02F[[#This Row],[Fund]],4)</f>
        <v>8098</v>
      </c>
      <c r="C1425" s="195" t="s">
        <v>4068</v>
      </c>
      <c r="D1425" s="195" t="s">
        <v>747</v>
      </c>
      <c r="E1425" s="195" t="s">
        <v>681</v>
      </c>
      <c r="F1425" s="195" t="s">
        <v>682</v>
      </c>
      <c r="G1425" s="195" t="s">
        <v>681</v>
      </c>
      <c r="H1425" s="195" t="s">
        <v>682</v>
      </c>
      <c r="I1425" s="195" t="s">
        <v>683</v>
      </c>
      <c r="J1425" s="195" t="s">
        <v>683</v>
      </c>
      <c r="K1425" s="195" t="s">
        <v>15</v>
      </c>
      <c r="L1425" s="195" t="s">
        <v>15</v>
      </c>
      <c r="M1425" s="195" t="s">
        <v>749</v>
      </c>
      <c r="N1425" s="195" t="s">
        <v>683</v>
      </c>
      <c r="O1425" s="195" t="s">
        <v>678</v>
      </c>
      <c r="P1425" s="195" t="s">
        <v>679</v>
      </c>
      <c r="Q1425" s="195" t="s">
        <v>750</v>
      </c>
      <c r="R1425" s="195" t="s">
        <v>693</v>
      </c>
      <c r="S1425" s="195" t="s">
        <v>3406</v>
      </c>
      <c r="T1425" s="195" t="s">
        <v>766</v>
      </c>
      <c r="U1425" s="195" t="s">
        <v>679</v>
      </c>
      <c r="V1425" s="195"/>
    </row>
    <row r="1426" spans="1:22" x14ac:dyDescent="0.25">
      <c r="A1426" s="43" t="s">
        <v>4069</v>
      </c>
      <c r="B1426" s="43" t="str">
        <f>LEFT(GAAP02F[[#This Row],[Fund]],4)</f>
        <v>8099</v>
      </c>
      <c r="C1426" s="195" t="s">
        <v>4070</v>
      </c>
      <c r="D1426" s="195" t="s">
        <v>747</v>
      </c>
      <c r="E1426" s="195" t="s">
        <v>681</v>
      </c>
      <c r="F1426" s="195" t="s">
        <v>688</v>
      </c>
      <c r="G1426" s="195" t="s">
        <v>689</v>
      </c>
      <c r="H1426" s="195" t="s">
        <v>690</v>
      </c>
      <c r="I1426" s="195" t="s">
        <v>683</v>
      </c>
      <c r="J1426" s="195" t="s">
        <v>683</v>
      </c>
      <c r="K1426" s="195" t="s">
        <v>691</v>
      </c>
      <c r="L1426" s="195" t="s">
        <v>743</v>
      </c>
      <c r="M1426" s="195" t="s">
        <v>4071</v>
      </c>
      <c r="N1426" s="195" t="s">
        <v>683</v>
      </c>
      <c r="O1426" s="195" t="s">
        <v>678</v>
      </c>
      <c r="P1426" s="195" t="s">
        <v>679</v>
      </c>
      <c r="Q1426" s="195" t="s">
        <v>113</v>
      </c>
      <c r="R1426" s="195" t="s">
        <v>693</v>
      </c>
      <c r="S1426" s="195" t="s">
        <v>3373</v>
      </c>
      <c r="T1426" s="195" t="s">
        <v>762</v>
      </c>
      <c r="U1426" s="195" t="s">
        <v>679</v>
      </c>
      <c r="V1426" s="195"/>
    </row>
    <row r="1427" spans="1:22" x14ac:dyDescent="0.25">
      <c r="A1427" s="43" t="s">
        <v>4072</v>
      </c>
      <c r="B1427" s="43" t="str">
        <f>LEFT(GAAP02F[[#This Row],[Fund]],4)</f>
        <v>8100</v>
      </c>
      <c r="C1427" s="195" t="s">
        <v>4073</v>
      </c>
      <c r="D1427" s="195" t="s">
        <v>747</v>
      </c>
      <c r="E1427" s="195" t="s">
        <v>681</v>
      </c>
      <c r="F1427" s="195" t="s">
        <v>688</v>
      </c>
      <c r="G1427" s="195" t="s">
        <v>689</v>
      </c>
      <c r="H1427" s="195" t="s">
        <v>690</v>
      </c>
      <c r="I1427" s="195" t="s">
        <v>683</v>
      </c>
      <c r="J1427" s="195" t="s">
        <v>683</v>
      </c>
      <c r="K1427" s="195" t="s">
        <v>691</v>
      </c>
      <c r="L1427" s="195" t="s">
        <v>743</v>
      </c>
      <c r="M1427" s="195" t="s">
        <v>749</v>
      </c>
      <c r="N1427" s="195" t="s">
        <v>683</v>
      </c>
      <c r="O1427" s="195" t="s">
        <v>678</v>
      </c>
      <c r="P1427" s="195" t="s">
        <v>679</v>
      </c>
      <c r="Q1427" s="195" t="s">
        <v>750</v>
      </c>
      <c r="R1427" s="195" t="s">
        <v>698</v>
      </c>
      <c r="S1427" s="195" t="s">
        <v>744</v>
      </c>
      <c r="T1427" s="195" t="s">
        <v>678</v>
      </c>
      <c r="U1427" s="195" t="s">
        <v>679</v>
      </c>
      <c r="V1427" s="195"/>
    </row>
    <row r="1428" spans="1:22" x14ac:dyDescent="0.25">
      <c r="A1428" s="43" t="s">
        <v>4074</v>
      </c>
      <c r="B1428" s="43" t="str">
        <f>LEFT(GAAP02F[[#This Row],[Fund]],4)</f>
        <v>8101</v>
      </c>
      <c r="C1428" s="195" t="s">
        <v>4075</v>
      </c>
      <c r="D1428" s="195" t="s">
        <v>747</v>
      </c>
      <c r="E1428" s="195" t="s">
        <v>689</v>
      </c>
      <c r="F1428" s="195" t="s">
        <v>850</v>
      </c>
      <c r="G1428" s="195" t="s">
        <v>689</v>
      </c>
      <c r="H1428" s="195" t="s">
        <v>788</v>
      </c>
      <c r="I1428" s="195" t="s">
        <v>683</v>
      </c>
      <c r="J1428" s="195" t="s">
        <v>683</v>
      </c>
      <c r="K1428" s="195" t="s">
        <v>851</v>
      </c>
      <c r="L1428" s="195" t="s">
        <v>852</v>
      </c>
      <c r="M1428" s="195" t="s">
        <v>791</v>
      </c>
      <c r="N1428" s="195" t="s">
        <v>792</v>
      </c>
      <c r="O1428" s="195"/>
      <c r="P1428" s="195"/>
      <c r="Q1428" s="195" t="s">
        <v>750</v>
      </c>
      <c r="R1428" s="195" t="s">
        <v>698</v>
      </c>
      <c r="S1428" s="195" t="s">
        <v>4076</v>
      </c>
      <c r="T1428" s="195" t="s">
        <v>706</v>
      </c>
      <c r="U1428" s="195" t="s">
        <v>700</v>
      </c>
      <c r="V1428" s="195"/>
    </row>
    <row r="1429" spans="1:22" x14ac:dyDescent="0.25">
      <c r="A1429" s="43" t="s">
        <v>4077</v>
      </c>
      <c r="B1429" s="43" t="str">
        <f>LEFT(GAAP02F[[#This Row],[Fund]],4)</f>
        <v>8102</v>
      </c>
      <c r="C1429" s="195" t="s">
        <v>4078</v>
      </c>
      <c r="D1429" s="195" t="s">
        <v>747</v>
      </c>
      <c r="E1429" s="195" t="s">
        <v>681</v>
      </c>
      <c r="F1429" s="195" t="s">
        <v>682</v>
      </c>
      <c r="G1429" s="195" t="s">
        <v>681</v>
      </c>
      <c r="H1429" s="195" t="s">
        <v>682</v>
      </c>
      <c r="I1429" s="195" t="s">
        <v>683</v>
      </c>
      <c r="J1429" s="195" t="s">
        <v>683</v>
      </c>
      <c r="K1429" s="195" t="s">
        <v>15</v>
      </c>
      <c r="L1429" s="195" t="s">
        <v>15</v>
      </c>
      <c r="M1429" s="195" t="s">
        <v>749</v>
      </c>
      <c r="N1429" s="195" t="s">
        <v>683</v>
      </c>
      <c r="O1429" s="195" t="s">
        <v>678</v>
      </c>
      <c r="P1429" s="195" t="s">
        <v>679</v>
      </c>
      <c r="Q1429" s="195" t="s">
        <v>750</v>
      </c>
      <c r="R1429" s="195" t="s">
        <v>693</v>
      </c>
      <c r="S1429" s="195" t="s">
        <v>4079</v>
      </c>
      <c r="T1429" s="195" t="s">
        <v>766</v>
      </c>
      <c r="U1429" s="195" t="s">
        <v>679</v>
      </c>
      <c r="V1429" s="195"/>
    </row>
    <row r="1430" spans="1:22" x14ac:dyDescent="0.25">
      <c r="A1430" s="43" t="s">
        <v>4080</v>
      </c>
      <c r="B1430" s="43" t="str">
        <f>LEFT(GAAP02F[[#This Row],[Fund]],4)</f>
        <v>8103</v>
      </c>
      <c r="C1430" s="195" t="s">
        <v>4081</v>
      </c>
      <c r="D1430" s="195" t="s">
        <v>747</v>
      </c>
      <c r="E1430" s="195" t="s">
        <v>681</v>
      </c>
      <c r="F1430" s="195" t="s">
        <v>688</v>
      </c>
      <c r="G1430" s="195" t="s">
        <v>689</v>
      </c>
      <c r="H1430" s="195" t="s">
        <v>690</v>
      </c>
      <c r="I1430" s="195" t="s">
        <v>683</v>
      </c>
      <c r="J1430" s="195" t="s">
        <v>683</v>
      </c>
      <c r="K1430" s="195" t="s">
        <v>691</v>
      </c>
      <c r="L1430" s="195" t="s">
        <v>743</v>
      </c>
      <c r="M1430" s="195" t="s">
        <v>749</v>
      </c>
      <c r="N1430" s="195" t="s">
        <v>683</v>
      </c>
      <c r="O1430" s="195" t="s">
        <v>678</v>
      </c>
      <c r="P1430" s="195" t="s">
        <v>679</v>
      </c>
      <c r="Q1430" s="195" t="s">
        <v>750</v>
      </c>
      <c r="R1430" s="195" t="s">
        <v>698</v>
      </c>
      <c r="S1430" s="195" t="s">
        <v>4082</v>
      </c>
      <c r="T1430" s="195" t="s">
        <v>1052</v>
      </c>
      <c r="U1430" s="195" t="s">
        <v>679</v>
      </c>
      <c r="V1430" s="195"/>
    </row>
    <row r="1431" spans="1:22" x14ac:dyDescent="0.25">
      <c r="A1431" s="43" t="s">
        <v>4083</v>
      </c>
      <c r="B1431" s="43" t="str">
        <f>LEFT(GAAP02F[[#This Row],[Fund]],4)</f>
        <v>8104</v>
      </c>
      <c r="C1431" s="195" t="s">
        <v>4084</v>
      </c>
      <c r="D1431" s="195" t="s">
        <v>747</v>
      </c>
      <c r="E1431" s="195" t="s">
        <v>681</v>
      </c>
      <c r="F1431" s="195" t="s">
        <v>688</v>
      </c>
      <c r="G1431" s="195" t="s">
        <v>689</v>
      </c>
      <c r="H1431" s="195" t="s">
        <v>690</v>
      </c>
      <c r="I1431" s="195" t="s">
        <v>683</v>
      </c>
      <c r="J1431" s="195" t="s">
        <v>683</v>
      </c>
      <c r="K1431" s="195" t="s">
        <v>691</v>
      </c>
      <c r="L1431" s="195" t="s">
        <v>743</v>
      </c>
      <c r="M1431" s="195" t="s">
        <v>749</v>
      </c>
      <c r="N1431" s="195" t="s">
        <v>683</v>
      </c>
      <c r="O1431" s="195" t="s">
        <v>678</v>
      </c>
      <c r="P1431" s="195" t="s">
        <v>679</v>
      </c>
      <c r="Q1431" s="195" t="s">
        <v>750</v>
      </c>
      <c r="R1431" s="195" t="s">
        <v>698</v>
      </c>
      <c r="S1431" s="195" t="s">
        <v>4082</v>
      </c>
      <c r="T1431" s="195" t="s">
        <v>731</v>
      </c>
      <c r="U1431" s="195" t="s">
        <v>679</v>
      </c>
      <c r="V1431" s="195"/>
    </row>
    <row r="1432" spans="1:22" x14ac:dyDescent="0.25">
      <c r="A1432" s="43" t="s">
        <v>4085</v>
      </c>
      <c r="B1432" s="43" t="str">
        <f>LEFT(GAAP02F[[#This Row],[Fund]],4)</f>
        <v>8105</v>
      </c>
      <c r="C1432" s="195" t="s">
        <v>4086</v>
      </c>
      <c r="D1432" s="195" t="s">
        <v>747</v>
      </c>
      <c r="E1432" s="195" t="s">
        <v>681</v>
      </c>
      <c r="F1432" s="195" t="s">
        <v>688</v>
      </c>
      <c r="G1432" s="195" t="s">
        <v>681</v>
      </c>
      <c r="H1432" s="195" t="s">
        <v>709</v>
      </c>
      <c r="I1432" s="195" t="s">
        <v>683</v>
      </c>
      <c r="J1432" s="195" t="s">
        <v>683</v>
      </c>
      <c r="K1432" s="195" t="s">
        <v>691</v>
      </c>
      <c r="L1432" s="195" t="s">
        <v>4087</v>
      </c>
      <c r="M1432" s="195" t="s">
        <v>749</v>
      </c>
      <c r="N1432" s="195" t="s">
        <v>683</v>
      </c>
      <c r="O1432" s="195" t="s">
        <v>678</v>
      </c>
      <c r="P1432" s="195" t="s">
        <v>679</v>
      </c>
      <c r="Q1432" s="195" t="s">
        <v>750</v>
      </c>
      <c r="R1432" s="195" t="s">
        <v>698</v>
      </c>
      <c r="S1432" s="195" t="s">
        <v>4082</v>
      </c>
      <c r="T1432" s="195" t="s">
        <v>712</v>
      </c>
      <c r="U1432" s="195" t="s">
        <v>679</v>
      </c>
      <c r="V1432" s="195"/>
    </row>
    <row r="1433" spans="1:22" x14ac:dyDescent="0.25">
      <c r="A1433" s="43" t="s">
        <v>4088</v>
      </c>
      <c r="B1433" s="43" t="str">
        <f>LEFT(GAAP02F[[#This Row],[Fund]],4)</f>
        <v>8106</v>
      </c>
      <c r="C1433" s="195" t="s">
        <v>4089</v>
      </c>
      <c r="D1433" s="195" t="s">
        <v>747</v>
      </c>
      <c r="E1433" s="195" t="s">
        <v>681</v>
      </c>
      <c r="F1433" s="195" t="s">
        <v>688</v>
      </c>
      <c r="G1433" s="195" t="s">
        <v>689</v>
      </c>
      <c r="H1433" s="195" t="s">
        <v>690</v>
      </c>
      <c r="I1433" s="195" t="s">
        <v>683</v>
      </c>
      <c r="J1433" s="195" t="s">
        <v>683</v>
      </c>
      <c r="K1433" s="195" t="s">
        <v>691</v>
      </c>
      <c r="L1433" s="195" t="s">
        <v>743</v>
      </c>
      <c r="M1433" s="195" t="s">
        <v>749</v>
      </c>
      <c r="N1433" s="195" t="s">
        <v>683</v>
      </c>
      <c r="O1433" s="195" t="s">
        <v>678</v>
      </c>
      <c r="P1433" s="195" t="s">
        <v>679</v>
      </c>
      <c r="Q1433" s="195" t="s">
        <v>750</v>
      </c>
      <c r="R1433" s="195" t="s">
        <v>698</v>
      </c>
      <c r="S1433" s="195" t="s">
        <v>4082</v>
      </c>
      <c r="T1433" s="195" t="s">
        <v>706</v>
      </c>
      <c r="U1433" s="195" t="s">
        <v>679</v>
      </c>
      <c r="V1433" s="195"/>
    </row>
    <row r="1434" spans="1:22" x14ac:dyDescent="0.25">
      <c r="A1434" s="43" t="s">
        <v>4090</v>
      </c>
      <c r="B1434" s="43" t="str">
        <f>LEFT(GAAP02F[[#This Row],[Fund]],4)</f>
        <v>8107</v>
      </c>
      <c r="C1434" s="195" t="s">
        <v>4091</v>
      </c>
      <c r="D1434" s="195" t="s">
        <v>747</v>
      </c>
      <c r="E1434" s="195" t="s">
        <v>681</v>
      </c>
      <c r="F1434" s="195" t="s">
        <v>688</v>
      </c>
      <c r="G1434" s="195" t="s">
        <v>681</v>
      </c>
      <c r="H1434" s="195" t="s">
        <v>797</v>
      </c>
      <c r="I1434" s="195" t="s">
        <v>683</v>
      </c>
      <c r="J1434" s="195" t="s">
        <v>683</v>
      </c>
      <c r="K1434" s="195" t="s">
        <v>691</v>
      </c>
      <c r="L1434" s="195" t="s">
        <v>1113</v>
      </c>
      <c r="M1434" s="195" t="s">
        <v>2098</v>
      </c>
      <c r="N1434" s="195" t="s">
        <v>683</v>
      </c>
      <c r="O1434" s="195" t="s">
        <v>678</v>
      </c>
      <c r="P1434" s="195" t="s">
        <v>679</v>
      </c>
      <c r="Q1434" s="195" t="s">
        <v>750</v>
      </c>
      <c r="R1434" s="195" t="s">
        <v>698</v>
      </c>
      <c r="S1434" s="195" t="s">
        <v>1115</v>
      </c>
      <c r="T1434" s="195" t="s">
        <v>706</v>
      </c>
      <c r="U1434" s="195" t="s">
        <v>679</v>
      </c>
      <c r="V1434" s="195"/>
    </row>
    <row r="1435" spans="1:22" x14ac:dyDescent="0.25">
      <c r="A1435" s="43" t="s">
        <v>4092</v>
      </c>
      <c r="B1435" s="43" t="str">
        <f>LEFT(GAAP02F[[#This Row],[Fund]],4)</f>
        <v>8108</v>
      </c>
      <c r="C1435" s="195" t="s">
        <v>4093</v>
      </c>
      <c r="D1435" s="195" t="s">
        <v>747</v>
      </c>
      <c r="E1435" s="195" t="s">
        <v>681</v>
      </c>
      <c r="F1435" s="195" t="s">
        <v>688</v>
      </c>
      <c r="G1435" s="195" t="s">
        <v>681</v>
      </c>
      <c r="H1435" s="195" t="s">
        <v>797</v>
      </c>
      <c r="I1435" s="195" t="s">
        <v>683</v>
      </c>
      <c r="J1435" s="195" t="s">
        <v>683</v>
      </c>
      <c r="K1435" s="195" t="s">
        <v>691</v>
      </c>
      <c r="L1435" s="195" t="s">
        <v>1113</v>
      </c>
      <c r="M1435" s="195" t="s">
        <v>2098</v>
      </c>
      <c r="N1435" s="195" t="s">
        <v>683</v>
      </c>
      <c r="O1435" s="195" t="s">
        <v>678</v>
      </c>
      <c r="P1435" s="195" t="s">
        <v>679</v>
      </c>
      <c r="Q1435" s="195" t="s">
        <v>750</v>
      </c>
      <c r="R1435" s="195" t="s">
        <v>698</v>
      </c>
      <c r="S1435" s="195" t="s">
        <v>1115</v>
      </c>
      <c r="T1435" s="195" t="s">
        <v>706</v>
      </c>
      <c r="U1435" s="195" t="s">
        <v>679</v>
      </c>
      <c r="V1435" s="195"/>
    </row>
    <row r="1436" spans="1:22" x14ac:dyDescent="0.25">
      <c r="A1436" s="43" t="s">
        <v>4094</v>
      </c>
      <c r="B1436" s="43" t="str">
        <f>LEFT(GAAP02F[[#This Row],[Fund]],4)</f>
        <v>8109</v>
      </c>
      <c r="C1436" s="195" t="s">
        <v>4095</v>
      </c>
      <c r="D1436" s="195" t="s">
        <v>747</v>
      </c>
      <c r="E1436" s="195" t="s">
        <v>681</v>
      </c>
      <c r="F1436" s="195" t="s">
        <v>688</v>
      </c>
      <c r="G1436" s="195" t="s">
        <v>689</v>
      </c>
      <c r="H1436" s="195" t="s">
        <v>690</v>
      </c>
      <c r="I1436" s="195" t="s">
        <v>683</v>
      </c>
      <c r="J1436" s="195" t="s">
        <v>683</v>
      </c>
      <c r="K1436" s="195" t="s">
        <v>691</v>
      </c>
      <c r="L1436" s="195" t="s">
        <v>743</v>
      </c>
      <c r="M1436" s="195" t="s">
        <v>749</v>
      </c>
      <c r="N1436" s="195" t="s">
        <v>683</v>
      </c>
      <c r="O1436" s="195" t="s">
        <v>678</v>
      </c>
      <c r="P1436" s="195" t="s">
        <v>679</v>
      </c>
      <c r="Q1436" s="195" t="s">
        <v>750</v>
      </c>
      <c r="R1436" s="195" t="s">
        <v>698</v>
      </c>
      <c r="S1436" s="195" t="s">
        <v>3406</v>
      </c>
      <c r="T1436" s="195" t="s">
        <v>731</v>
      </c>
      <c r="U1436" s="195" t="s">
        <v>679</v>
      </c>
      <c r="V1436" s="195"/>
    </row>
    <row r="1437" spans="1:22" x14ac:dyDescent="0.25">
      <c r="A1437" s="43" t="s">
        <v>4096</v>
      </c>
      <c r="B1437" s="43" t="str">
        <f>LEFT(GAAP02F[[#This Row],[Fund]],4)</f>
        <v>8110</v>
      </c>
      <c r="C1437" s="195" t="s">
        <v>4097</v>
      </c>
      <c r="D1437" s="195" t="s">
        <v>747</v>
      </c>
      <c r="E1437" s="195" t="s">
        <v>681</v>
      </c>
      <c r="F1437" s="195" t="s">
        <v>688</v>
      </c>
      <c r="G1437" s="195" t="s">
        <v>681</v>
      </c>
      <c r="H1437" s="195" t="s">
        <v>709</v>
      </c>
      <c r="I1437" s="195" t="s">
        <v>683</v>
      </c>
      <c r="J1437" s="195" t="s">
        <v>683</v>
      </c>
      <c r="K1437" s="195" t="s">
        <v>691</v>
      </c>
      <c r="L1437" s="195" t="s">
        <v>4087</v>
      </c>
      <c r="M1437" s="195" t="s">
        <v>749</v>
      </c>
      <c r="N1437" s="195" t="s">
        <v>683</v>
      </c>
      <c r="O1437" s="195" t="s">
        <v>678</v>
      </c>
      <c r="P1437" s="195" t="s">
        <v>679</v>
      </c>
      <c r="Q1437" s="195" t="s">
        <v>750</v>
      </c>
      <c r="R1437" s="195" t="s">
        <v>698</v>
      </c>
      <c r="S1437" s="195" t="s">
        <v>4076</v>
      </c>
      <c r="T1437" s="195" t="s">
        <v>712</v>
      </c>
      <c r="U1437" s="195" t="s">
        <v>679</v>
      </c>
      <c r="V1437" s="195"/>
    </row>
    <row r="1438" spans="1:22" x14ac:dyDescent="0.25">
      <c r="A1438" s="43" t="s">
        <v>4098</v>
      </c>
      <c r="B1438" s="43" t="str">
        <f>LEFT(GAAP02F[[#This Row],[Fund]],4)</f>
        <v>8111</v>
      </c>
      <c r="C1438" s="195" t="s">
        <v>4099</v>
      </c>
      <c r="D1438" s="195" t="s">
        <v>747</v>
      </c>
      <c r="E1438" s="195" t="s">
        <v>689</v>
      </c>
      <c r="F1438" s="195" t="s">
        <v>850</v>
      </c>
      <c r="G1438" s="195" t="s">
        <v>689</v>
      </c>
      <c r="H1438" s="195" t="s">
        <v>788</v>
      </c>
      <c r="I1438" s="195" t="s">
        <v>683</v>
      </c>
      <c r="J1438" s="195" t="s">
        <v>683</v>
      </c>
      <c r="K1438" s="195" t="s">
        <v>851</v>
      </c>
      <c r="L1438" s="195" t="s">
        <v>852</v>
      </c>
      <c r="M1438" s="195" t="s">
        <v>791</v>
      </c>
      <c r="N1438" s="195" t="s">
        <v>792</v>
      </c>
      <c r="O1438" s="195" t="s">
        <v>678</v>
      </c>
      <c r="P1438" s="195" t="s">
        <v>145</v>
      </c>
      <c r="Q1438" s="195" t="s">
        <v>750</v>
      </c>
      <c r="R1438" s="195" t="s">
        <v>698</v>
      </c>
      <c r="S1438" s="195" t="s">
        <v>4100</v>
      </c>
      <c r="T1438" s="195" t="s">
        <v>731</v>
      </c>
      <c r="U1438" s="195" t="s">
        <v>679</v>
      </c>
      <c r="V1438" s="195"/>
    </row>
    <row r="1439" spans="1:22" x14ac:dyDescent="0.25">
      <c r="A1439" s="43" t="s">
        <v>4101</v>
      </c>
      <c r="B1439" s="43" t="str">
        <f>LEFT(GAAP02F[[#This Row],[Fund]],4)</f>
        <v>8113</v>
      </c>
      <c r="C1439" s="195" t="s">
        <v>4102</v>
      </c>
      <c r="D1439" s="195" t="s">
        <v>747</v>
      </c>
      <c r="E1439" s="195" t="s">
        <v>681</v>
      </c>
      <c r="F1439" s="195" t="s">
        <v>688</v>
      </c>
      <c r="G1439" s="195" t="s">
        <v>681</v>
      </c>
      <c r="H1439" s="195" t="s">
        <v>797</v>
      </c>
      <c r="I1439" s="195" t="s">
        <v>683</v>
      </c>
      <c r="J1439" s="195" t="s">
        <v>683</v>
      </c>
      <c r="K1439" s="195" t="s">
        <v>691</v>
      </c>
      <c r="L1439" s="195" t="s">
        <v>1113</v>
      </c>
      <c r="M1439" s="195" t="s">
        <v>2098</v>
      </c>
      <c r="N1439" s="195" t="s">
        <v>683</v>
      </c>
      <c r="O1439" s="195" t="s">
        <v>678</v>
      </c>
      <c r="P1439" s="195" t="s">
        <v>679</v>
      </c>
      <c r="Q1439" s="195" t="s">
        <v>750</v>
      </c>
      <c r="R1439" s="195" t="s">
        <v>698</v>
      </c>
      <c r="S1439" s="195" t="s">
        <v>1115</v>
      </c>
      <c r="T1439" s="195" t="s">
        <v>706</v>
      </c>
      <c r="U1439" s="195" t="s">
        <v>679</v>
      </c>
      <c r="V1439" s="195"/>
    </row>
    <row r="1440" spans="1:22" x14ac:dyDescent="0.25">
      <c r="A1440" s="43" t="s">
        <v>4103</v>
      </c>
      <c r="B1440" s="43" t="str">
        <f>LEFT(GAAP02F[[#This Row],[Fund]],4)</f>
        <v>8116</v>
      </c>
      <c r="C1440" s="195" t="s">
        <v>4104</v>
      </c>
      <c r="D1440" s="195" t="s">
        <v>747</v>
      </c>
      <c r="E1440" s="195" t="s">
        <v>681</v>
      </c>
      <c r="F1440" s="195" t="s">
        <v>688</v>
      </c>
      <c r="G1440" s="195" t="s">
        <v>689</v>
      </c>
      <c r="H1440" s="195" t="s">
        <v>965</v>
      </c>
      <c r="I1440" s="195" t="s">
        <v>683</v>
      </c>
      <c r="J1440" s="195" t="s">
        <v>683</v>
      </c>
      <c r="K1440" s="195" t="s">
        <v>691</v>
      </c>
      <c r="L1440" s="195" t="s">
        <v>966</v>
      </c>
      <c r="M1440" s="195" t="s">
        <v>749</v>
      </c>
      <c r="N1440" s="195" t="s">
        <v>683</v>
      </c>
      <c r="O1440" s="195" t="s">
        <v>678</v>
      </c>
      <c r="P1440" s="195" t="s">
        <v>679</v>
      </c>
      <c r="Q1440" s="195" t="s">
        <v>750</v>
      </c>
      <c r="R1440" s="195" t="s">
        <v>698</v>
      </c>
      <c r="S1440" s="195" t="s">
        <v>1370</v>
      </c>
      <c r="T1440" s="195" t="s">
        <v>706</v>
      </c>
      <c r="U1440" s="195" t="s">
        <v>679</v>
      </c>
      <c r="V1440" s="195"/>
    </row>
    <row r="1441" spans="1:22" x14ac:dyDescent="0.25">
      <c r="A1441" s="43" t="s">
        <v>4105</v>
      </c>
      <c r="B1441" s="43" t="str">
        <f>LEFT(GAAP02F[[#This Row],[Fund]],4)</f>
        <v>8117</v>
      </c>
      <c r="C1441" s="195" t="s">
        <v>4106</v>
      </c>
      <c r="D1441" s="195" t="s">
        <v>747</v>
      </c>
      <c r="E1441" s="195" t="s">
        <v>681</v>
      </c>
      <c r="F1441" s="195" t="s">
        <v>688</v>
      </c>
      <c r="G1441" s="195" t="s">
        <v>689</v>
      </c>
      <c r="H1441" s="195" t="s">
        <v>690</v>
      </c>
      <c r="I1441" s="195" t="s">
        <v>683</v>
      </c>
      <c r="J1441" s="195" t="s">
        <v>683</v>
      </c>
      <c r="K1441" s="195" t="s">
        <v>691</v>
      </c>
      <c r="L1441" s="195" t="s">
        <v>743</v>
      </c>
      <c r="M1441" s="195" t="s">
        <v>749</v>
      </c>
      <c r="N1441" s="195" t="s">
        <v>683</v>
      </c>
      <c r="O1441" s="195" t="s">
        <v>678</v>
      </c>
      <c r="P1441" s="195" t="s">
        <v>679</v>
      </c>
      <c r="Q1441" s="195" t="s">
        <v>750</v>
      </c>
      <c r="R1441" s="195" t="s">
        <v>698</v>
      </c>
      <c r="S1441" s="195" t="s">
        <v>1370</v>
      </c>
      <c r="T1441" s="195" t="s">
        <v>712</v>
      </c>
      <c r="U1441" s="195" t="s">
        <v>679</v>
      </c>
      <c r="V1441" s="195"/>
    </row>
    <row r="1442" spans="1:22" x14ac:dyDescent="0.25">
      <c r="A1442" s="43" t="s">
        <v>4107</v>
      </c>
      <c r="B1442" s="43" t="str">
        <f>LEFT(GAAP02F[[#This Row],[Fund]],4)</f>
        <v>8118</v>
      </c>
      <c r="C1442" s="195" t="s">
        <v>4108</v>
      </c>
      <c r="D1442" s="195" t="s">
        <v>747</v>
      </c>
      <c r="E1442" s="195" t="s">
        <v>681</v>
      </c>
      <c r="F1442" s="195" t="s">
        <v>688</v>
      </c>
      <c r="G1442" s="195" t="s">
        <v>689</v>
      </c>
      <c r="H1442" s="195" t="s">
        <v>690</v>
      </c>
      <c r="I1442" s="195" t="s">
        <v>683</v>
      </c>
      <c r="J1442" s="195" t="s">
        <v>683</v>
      </c>
      <c r="K1442" s="195" t="s">
        <v>691</v>
      </c>
      <c r="L1442" s="195" t="s">
        <v>743</v>
      </c>
      <c r="M1442" s="195" t="s">
        <v>749</v>
      </c>
      <c r="N1442" s="195"/>
      <c r="O1442" s="195"/>
      <c r="P1442" s="195"/>
      <c r="Q1442" s="195" t="s">
        <v>750</v>
      </c>
      <c r="R1442" s="195" t="s">
        <v>698</v>
      </c>
      <c r="S1442" s="195" t="s">
        <v>3485</v>
      </c>
      <c r="T1442" s="195" t="s">
        <v>706</v>
      </c>
      <c r="U1442" s="195" t="s">
        <v>679</v>
      </c>
      <c r="V1442" s="195"/>
    </row>
    <row r="1443" spans="1:22" x14ac:dyDescent="0.25">
      <c r="A1443" s="43" t="s">
        <v>4109</v>
      </c>
      <c r="B1443" s="43" t="str">
        <f>LEFT(GAAP02F[[#This Row],[Fund]],4)</f>
        <v>8119</v>
      </c>
      <c r="C1443" s="195" t="s">
        <v>4110</v>
      </c>
      <c r="D1443" s="195" t="s">
        <v>747</v>
      </c>
      <c r="E1443" s="195" t="s">
        <v>681</v>
      </c>
      <c r="F1443" s="195" t="s">
        <v>688</v>
      </c>
      <c r="G1443" s="195" t="s">
        <v>689</v>
      </c>
      <c r="H1443" s="195" t="s">
        <v>690</v>
      </c>
      <c r="I1443" s="195" t="s">
        <v>683</v>
      </c>
      <c r="J1443" s="195" t="s">
        <v>683</v>
      </c>
      <c r="K1443" s="195" t="s">
        <v>691</v>
      </c>
      <c r="L1443" s="195" t="s">
        <v>743</v>
      </c>
      <c r="M1443" s="195" t="s">
        <v>749</v>
      </c>
      <c r="N1443" s="195" t="s">
        <v>683</v>
      </c>
      <c r="O1443" s="195" t="s">
        <v>678</v>
      </c>
      <c r="P1443" s="195" t="s">
        <v>679</v>
      </c>
      <c r="Q1443" s="195" t="s">
        <v>750</v>
      </c>
      <c r="R1443" s="195" t="s">
        <v>698</v>
      </c>
      <c r="S1443" s="195" t="s">
        <v>3492</v>
      </c>
      <c r="T1443" s="195" t="s">
        <v>731</v>
      </c>
      <c r="U1443" s="195" t="s">
        <v>679</v>
      </c>
      <c r="V1443" s="195"/>
    </row>
    <row r="1444" spans="1:22" x14ac:dyDescent="0.25">
      <c r="A1444" s="43" t="s">
        <v>4111</v>
      </c>
      <c r="B1444" s="43" t="str">
        <f>LEFT(GAAP02F[[#This Row],[Fund]],4)</f>
        <v>8120</v>
      </c>
      <c r="C1444" s="195" t="s">
        <v>4112</v>
      </c>
      <c r="D1444" s="195" t="s">
        <v>747</v>
      </c>
      <c r="E1444" s="195" t="s">
        <v>681</v>
      </c>
      <c r="F1444" s="195" t="s">
        <v>688</v>
      </c>
      <c r="G1444" s="195" t="s">
        <v>681</v>
      </c>
      <c r="H1444" s="195" t="s">
        <v>709</v>
      </c>
      <c r="I1444" s="195" t="s">
        <v>683</v>
      </c>
      <c r="J1444" s="195" t="s">
        <v>683</v>
      </c>
      <c r="K1444" s="195" t="s">
        <v>691</v>
      </c>
      <c r="L1444" s="195" t="s">
        <v>4087</v>
      </c>
      <c r="M1444" s="195" t="s">
        <v>749</v>
      </c>
      <c r="N1444" s="195"/>
      <c r="O1444" s="195"/>
      <c r="P1444" s="195"/>
      <c r="Q1444" s="195" t="s">
        <v>750</v>
      </c>
      <c r="R1444" s="195" t="s">
        <v>698</v>
      </c>
      <c r="S1444" s="195" t="s">
        <v>3485</v>
      </c>
      <c r="T1444" s="195" t="s">
        <v>712</v>
      </c>
      <c r="U1444" s="195" t="s">
        <v>679</v>
      </c>
      <c r="V1444" s="195"/>
    </row>
    <row r="1445" spans="1:22" x14ac:dyDescent="0.25">
      <c r="A1445" s="43" t="s">
        <v>4113</v>
      </c>
      <c r="B1445" s="43" t="str">
        <f>LEFT(GAAP02F[[#This Row],[Fund]],4)</f>
        <v>8121</v>
      </c>
      <c r="C1445" s="195" t="s">
        <v>4114</v>
      </c>
      <c r="D1445" s="195" t="s">
        <v>747</v>
      </c>
      <c r="E1445" s="195" t="s">
        <v>681</v>
      </c>
      <c r="F1445" s="195" t="s">
        <v>688</v>
      </c>
      <c r="G1445" s="195" t="s">
        <v>689</v>
      </c>
      <c r="H1445" s="195" t="s">
        <v>690</v>
      </c>
      <c r="I1445" s="195" t="s">
        <v>683</v>
      </c>
      <c r="J1445" s="195" t="s">
        <v>683</v>
      </c>
      <c r="K1445" s="195" t="s">
        <v>691</v>
      </c>
      <c r="L1445" s="195" t="s">
        <v>743</v>
      </c>
      <c r="M1445" s="195" t="s">
        <v>749</v>
      </c>
      <c r="N1445" s="195"/>
      <c r="O1445" s="195"/>
      <c r="P1445" s="195"/>
      <c r="Q1445" s="195" t="s">
        <v>750</v>
      </c>
      <c r="R1445" s="195" t="s">
        <v>698</v>
      </c>
      <c r="S1445" s="195" t="s">
        <v>2800</v>
      </c>
      <c r="T1445" s="195" t="s">
        <v>1052</v>
      </c>
      <c r="U1445" s="195" t="s">
        <v>679</v>
      </c>
      <c r="V1445" s="195"/>
    </row>
    <row r="1446" spans="1:22" x14ac:dyDescent="0.25">
      <c r="A1446" s="43" t="s">
        <v>4115</v>
      </c>
      <c r="B1446" s="43" t="str">
        <f>LEFT(GAAP02F[[#This Row],[Fund]],4)</f>
        <v>8122</v>
      </c>
      <c r="C1446" s="195" t="s">
        <v>4116</v>
      </c>
      <c r="D1446" s="195" t="s">
        <v>747</v>
      </c>
      <c r="E1446" s="195" t="s">
        <v>681</v>
      </c>
      <c r="F1446" s="195" t="s">
        <v>688</v>
      </c>
      <c r="G1446" s="195" t="s">
        <v>689</v>
      </c>
      <c r="H1446" s="195" t="s">
        <v>965</v>
      </c>
      <c r="I1446" s="195" t="s">
        <v>683</v>
      </c>
      <c r="J1446" s="195" t="s">
        <v>683</v>
      </c>
      <c r="K1446" s="195" t="s">
        <v>691</v>
      </c>
      <c r="L1446" s="195" t="s">
        <v>966</v>
      </c>
      <c r="M1446" s="195" t="s">
        <v>749</v>
      </c>
      <c r="N1446" s="195"/>
      <c r="O1446" s="195"/>
      <c r="P1446" s="195"/>
      <c r="Q1446" s="195" t="s">
        <v>750</v>
      </c>
      <c r="R1446" s="195" t="s">
        <v>698</v>
      </c>
      <c r="S1446" s="195" t="s">
        <v>4117</v>
      </c>
      <c r="T1446" s="195" t="s">
        <v>838</v>
      </c>
      <c r="U1446" s="195" t="s">
        <v>679</v>
      </c>
      <c r="V1446" s="195"/>
    </row>
    <row r="1447" spans="1:22" x14ac:dyDescent="0.25">
      <c r="A1447" s="43" t="s">
        <v>4118</v>
      </c>
      <c r="B1447" s="43" t="str">
        <f>LEFT(GAAP02F[[#This Row],[Fund]],4)</f>
        <v>8123</v>
      </c>
      <c r="C1447" s="195" t="s">
        <v>4119</v>
      </c>
      <c r="D1447" s="195" t="s">
        <v>747</v>
      </c>
      <c r="E1447" s="195" t="s">
        <v>992</v>
      </c>
      <c r="F1447" s="195" t="s">
        <v>1595</v>
      </c>
      <c r="G1447" s="195" t="s">
        <v>689</v>
      </c>
      <c r="H1447" s="195" t="s">
        <v>788</v>
      </c>
      <c r="I1447" s="195" t="s">
        <v>683</v>
      </c>
      <c r="J1447" s="195" t="s">
        <v>683</v>
      </c>
      <c r="K1447" s="195" t="s">
        <v>2008</v>
      </c>
      <c r="L1447" s="195" t="s">
        <v>2106</v>
      </c>
      <c r="M1447" s="195" t="s">
        <v>749</v>
      </c>
      <c r="N1447" s="195" t="s">
        <v>683</v>
      </c>
      <c r="O1447" s="195" t="s">
        <v>678</v>
      </c>
      <c r="P1447" s="195" t="s">
        <v>145</v>
      </c>
      <c r="Q1447" s="195" t="s">
        <v>750</v>
      </c>
      <c r="R1447" s="195" t="s">
        <v>698</v>
      </c>
      <c r="S1447" s="195" t="s">
        <v>4120</v>
      </c>
      <c r="T1447" s="195" t="s">
        <v>678</v>
      </c>
      <c r="U1447" s="195" t="s">
        <v>679</v>
      </c>
      <c r="V1447" s="195"/>
    </row>
    <row r="1448" spans="1:22" x14ac:dyDescent="0.25">
      <c r="A1448" s="43" t="s">
        <v>4121</v>
      </c>
      <c r="B1448" s="43" t="str">
        <f>LEFT(GAAP02F[[#This Row],[Fund]],4)</f>
        <v>8124</v>
      </c>
      <c r="C1448" s="195" t="s">
        <v>4122</v>
      </c>
      <c r="D1448" s="195" t="s">
        <v>747</v>
      </c>
      <c r="E1448" s="195" t="s">
        <v>681</v>
      </c>
      <c r="F1448" s="195" t="s">
        <v>688</v>
      </c>
      <c r="G1448" s="195" t="s">
        <v>689</v>
      </c>
      <c r="H1448" s="195" t="s">
        <v>690</v>
      </c>
      <c r="I1448" s="195" t="s">
        <v>683</v>
      </c>
      <c r="J1448" s="195" t="s">
        <v>683</v>
      </c>
      <c r="K1448" s="195" t="s">
        <v>691</v>
      </c>
      <c r="L1448" s="195" t="s">
        <v>743</v>
      </c>
      <c r="M1448" s="195" t="s">
        <v>749</v>
      </c>
      <c r="N1448" s="195" t="s">
        <v>683</v>
      </c>
      <c r="O1448" s="195" t="s">
        <v>678</v>
      </c>
      <c r="P1448" s="195" t="s">
        <v>679</v>
      </c>
      <c r="Q1448" s="195" t="s">
        <v>750</v>
      </c>
      <c r="R1448" s="195" t="s">
        <v>698</v>
      </c>
      <c r="S1448" s="195" t="s">
        <v>2813</v>
      </c>
      <c r="T1448" s="195" t="s">
        <v>731</v>
      </c>
      <c r="U1448" s="195" t="s">
        <v>679</v>
      </c>
      <c r="V1448" s="195"/>
    </row>
    <row r="1449" spans="1:22" x14ac:dyDescent="0.25">
      <c r="A1449" s="43" t="s">
        <v>4123</v>
      </c>
      <c r="B1449" s="43" t="str">
        <f>LEFT(GAAP02F[[#This Row],[Fund]],4)</f>
        <v>8125</v>
      </c>
      <c r="C1449" s="195" t="s">
        <v>4124</v>
      </c>
      <c r="D1449" s="195" t="s">
        <v>747</v>
      </c>
      <c r="E1449" s="195" t="s">
        <v>681</v>
      </c>
      <c r="F1449" s="195" t="s">
        <v>688</v>
      </c>
      <c r="G1449" s="195" t="s">
        <v>689</v>
      </c>
      <c r="H1449" s="195" t="s">
        <v>965</v>
      </c>
      <c r="I1449" s="195" t="s">
        <v>683</v>
      </c>
      <c r="J1449" s="195" t="s">
        <v>683</v>
      </c>
      <c r="K1449" s="195" t="s">
        <v>691</v>
      </c>
      <c r="L1449" s="195" t="s">
        <v>966</v>
      </c>
      <c r="M1449" s="195" t="s">
        <v>749</v>
      </c>
      <c r="N1449" s="195" t="s">
        <v>683</v>
      </c>
      <c r="O1449" s="195" t="s">
        <v>678</v>
      </c>
      <c r="P1449" s="195" t="s">
        <v>679</v>
      </c>
      <c r="Q1449" s="195" t="s">
        <v>750</v>
      </c>
      <c r="R1449" s="195" t="s">
        <v>693</v>
      </c>
      <c r="S1449" s="195" t="s">
        <v>5594</v>
      </c>
      <c r="T1449" s="195" t="s">
        <v>695</v>
      </c>
      <c r="U1449" s="195" t="s">
        <v>679</v>
      </c>
      <c r="V1449" s="195"/>
    </row>
    <row r="1450" spans="1:22" x14ac:dyDescent="0.25">
      <c r="A1450" s="43" t="s">
        <v>4125</v>
      </c>
      <c r="B1450" s="43" t="str">
        <f>LEFT(GAAP02F[[#This Row],[Fund]],4)</f>
        <v>8126</v>
      </c>
      <c r="C1450" s="195" t="s">
        <v>4126</v>
      </c>
      <c r="D1450" s="195" t="s">
        <v>747</v>
      </c>
      <c r="E1450" s="195" t="s">
        <v>681</v>
      </c>
      <c r="F1450" s="195" t="s">
        <v>688</v>
      </c>
      <c r="G1450" s="195" t="s">
        <v>689</v>
      </c>
      <c r="H1450" s="195" t="s">
        <v>690</v>
      </c>
      <c r="I1450" s="195" t="s">
        <v>683</v>
      </c>
      <c r="J1450" s="195" t="s">
        <v>683</v>
      </c>
      <c r="K1450" s="195" t="s">
        <v>691</v>
      </c>
      <c r="L1450" s="195" t="s">
        <v>743</v>
      </c>
      <c r="M1450" s="195" t="s">
        <v>749</v>
      </c>
      <c r="N1450" s="195" t="s">
        <v>683</v>
      </c>
      <c r="O1450" s="195" t="s">
        <v>678</v>
      </c>
      <c r="P1450" s="195" t="s">
        <v>679</v>
      </c>
      <c r="Q1450" s="195" t="s">
        <v>750</v>
      </c>
      <c r="R1450" s="195" t="s">
        <v>698</v>
      </c>
      <c r="S1450" s="195" t="s">
        <v>2813</v>
      </c>
      <c r="T1450" s="195" t="s">
        <v>731</v>
      </c>
      <c r="U1450" s="195" t="s">
        <v>679</v>
      </c>
      <c r="V1450" s="195"/>
    </row>
    <row r="1451" spans="1:22" x14ac:dyDescent="0.25">
      <c r="A1451" s="43" t="s">
        <v>4127</v>
      </c>
      <c r="B1451" s="43" t="str">
        <f>LEFT(GAAP02F[[#This Row],[Fund]],4)</f>
        <v>8127</v>
      </c>
      <c r="C1451" s="195" t="s">
        <v>4128</v>
      </c>
      <c r="D1451" s="195" t="s">
        <v>747</v>
      </c>
      <c r="E1451" s="195" t="s">
        <v>681</v>
      </c>
      <c r="F1451" s="195" t="s">
        <v>688</v>
      </c>
      <c r="G1451" s="195" t="s">
        <v>689</v>
      </c>
      <c r="H1451" s="195" t="s">
        <v>690</v>
      </c>
      <c r="I1451" s="195" t="s">
        <v>683</v>
      </c>
      <c r="J1451" s="195" t="s">
        <v>683</v>
      </c>
      <c r="K1451" s="195" t="s">
        <v>691</v>
      </c>
      <c r="L1451" s="195" t="s">
        <v>743</v>
      </c>
      <c r="M1451" s="195" t="s">
        <v>749</v>
      </c>
      <c r="N1451" s="195" t="s">
        <v>683</v>
      </c>
      <c r="O1451" s="195" t="s">
        <v>678</v>
      </c>
      <c r="P1451" s="195" t="s">
        <v>679</v>
      </c>
      <c r="Q1451" s="195" t="s">
        <v>750</v>
      </c>
      <c r="R1451" s="195" t="s">
        <v>693</v>
      </c>
      <c r="S1451" s="195" t="s">
        <v>2813</v>
      </c>
      <c r="T1451" s="195" t="s">
        <v>762</v>
      </c>
      <c r="U1451" s="195" t="s">
        <v>679</v>
      </c>
      <c r="V1451" s="195"/>
    </row>
    <row r="1452" spans="1:22" x14ac:dyDescent="0.25">
      <c r="A1452" s="43" t="s">
        <v>4129</v>
      </c>
      <c r="B1452" s="43" t="str">
        <f>LEFT(GAAP02F[[#This Row],[Fund]],4)</f>
        <v>8128</v>
      </c>
      <c r="C1452" s="195" t="s">
        <v>4130</v>
      </c>
      <c r="D1452" s="195" t="s">
        <v>747</v>
      </c>
      <c r="E1452" s="195" t="s">
        <v>681</v>
      </c>
      <c r="F1452" s="195" t="s">
        <v>688</v>
      </c>
      <c r="G1452" s="195" t="s">
        <v>681</v>
      </c>
      <c r="H1452" s="195" t="s">
        <v>709</v>
      </c>
      <c r="I1452" s="195" t="s">
        <v>683</v>
      </c>
      <c r="J1452" s="195" t="s">
        <v>683</v>
      </c>
      <c r="K1452" s="195" t="s">
        <v>691</v>
      </c>
      <c r="L1452" s="195" t="s">
        <v>710</v>
      </c>
      <c r="M1452" s="195" t="s">
        <v>749</v>
      </c>
      <c r="N1452" s="195" t="s">
        <v>683</v>
      </c>
      <c r="O1452" s="195" t="s">
        <v>678</v>
      </c>
      <c r="P1452" s="195" t="s">
        <v>679</v>
      </c>
      <c r="Q1452" s="195" t="s">
        <v>750</v>
      </c>
      <c r="R1452" s="195" t="s">
        <v>698</v>
      </c>
      <c r="S1452" s="195" t="s">
        <v>4131</v>
      </c>
      <c r="T1452" s="195" t="s">
        <v>712</v>
      </c>
      <c r="U1452" s="195" t="s">
        <v>700</v>
      </c>
      <c r="V1452" s="195"/>
    </row>
    <row r="1453" spans="1:22" x14ac:dyDescent="0.25">
      <c r="A1453" s="43" t="s">
        <v>4132</v>
      </c>
      <c r="B1453" s="43" t="str">
        <f>LEFT(GAAP02F[[#This Row],[Fund]],4)</f>
        <v>8129</v>
      </c>
      <c r="C1453" s="195" t="s">
        <v>4133</v>
      </c>
      <c r="D1453" s="195" t="s">
        <v>747</v>
      </c>
      <c r="E1453" s="195" t="s">
        <v>681</v>
      </c>
      <c r="F1453" s="195" t="s">
        <v>688</v>
      </c>
      <c r="G1453" s="195" t="s">
        <v>681</v>
      </c>
      <c r="H1453" s="195" t="s">
        <v>709</v>
      </c>
      <c r="I1453" s="195" t="s">
        <v>683</v>
      </c>
      <c r="J1453" s="195" t="s">
        <v>683</v>
      </c>
      <c r="K1453" s="195" t="s">
        <v>691</v>
      </c>
      <c r="L1453" s="195" t="s">
        <v>710</v>
      </c>
      <c r="M1453" s="195" t="s">
        <v>749</v>
      </c>
      <c r="N1453" s="195" t="s">
        <v>576</v>
      </c>
      <c r="O1453" s="195" t="s">
        <v>678</v>
      </c>
      <c r="P1453" s="195" t="s">
        <v>679</v>
      </c>
      <c r="Q1453" s="195" t="s">
        <v>750</v>
      </c>
      <c r="R1453" s="195" t="s">
        <v>698</v>
      </c>
      <c r="S1453" s="195" t="s">
        <v>3568</v>
      </c>
      <c r="T1453" s="195" t="s">
        <v>712</v>
      </c>
      <c r="U1453" s="195" t="s">
        <v>679</v>
      </c>
      <c r="V1453" s="195"/>
    </row>
    <row r="1454" spans="1:22" x14ac:dyDescent="0.25">
      <c r="A1454" s="43" t="s">
        <v>4134</v>
      </c>
      <c r="B1454" s="43" t="str">
        <f>LEFT(GAAP02F[[#This Row],[Fund]],4)</f>
        <v>8130</v>
      </c>
      <c r="C1454" s="195" t="s">
        <v>5657</v>
      </c>
      <c r="D1454" s="195" t="s">
        <v>747</v>
      </c>
      <c r="E1454" s="195" t="s">
        <v>681</v>
      </c>
      <c r="F1454" s="195" t="s">
        <v>688</v>
      </c>
      <c r="G1454" s="195" t="s">
        <v>689</v>
      </c>
      <c r="H1454" s="195" t="s">
        <v>690</v>
      </c>
      <c r="I1454" s="195" t="s">
        <v>683</v>
      </c>
      <c r="J1454" s="195" t="s">
        <v>683</v>
      </c>
      <c r="K1454" s="195" t="s">
        <v>691</v>
      </c>
      <c r="L1454" s="195" t="s">
        <v>743</v>
      </c>
      <c r="M1454" s="195" t="s">
        <v>749</v>
      </c>
      <c r="N1454" s="195" t="s">
        <v>683</v>
      </c>
      <c r="O1454" s="195" t="s">
        <v>678</v>
      </c>
      <c r="P1454" s="195" t="s">
        <v>679</v>
      </c>
      <c r="Q1454" s="195" t="s">
        <v>750</v>
      </c>
      <c r="R1454" s="195" t="s">
        <v>698</v>
      </c>
      <c r="S1454" s="195" t="s">
        <v>5593</v>
      </c>
      <c r="T1454" s="195" t="s">
        <v>712</v>
      </c>
      <c r="U1454" s="195" t="s">
        <v>679</v>
      </c>
      <c r="V1454" s="195"/>
    </row>
    <row r="1455" spans="1:22" x14ac:dyDescent="0.25">
      <c r="A1455" s="43" t="s">
        <v>4135</v>
      </c>
      <c r="B1455" s="43" t="str">
        <f>LEFT(GAAP02F[[#This Row],[Fund]],4)</f>
        <v>8131</v>
      </c>
      <c r="C1455" s="195" t="s">
        <v>4136</v>
      </c>
      <c r="D1455" s="195" t="s">
        <v>747</v>
      </c>
      <c r="E1455" s="195" t="s">
        <v>681</v>
      </c>
      <c r="F1455" s="195" t="s">
        <v>688</v>
      </c>
      <c r="G1455" s="195" t="s">
        <v>689</v>
      </c>
      <c r="H1455" s="195" t="s">
        <v>690</v>
      </c>
      <c r="I1455" s="195" t="s">
        <v>683</v>
      </c>
      <c r="J1455" s="195" t="s">
        <v>683</v>
      </c>
      <c r="K1455" s="195" t="s">
        <v>691</v>
      </c>
      <c r="L1455" s="195" t="s">
        <v>743</v>
      </c>
      <c r="M1455" s="195" t="s">
        <v>749</v>
      </c>
      <c r="N1455" s="195" t="s">
        <v>683</v>
      </c>
      <c r="O1455" s="195" t="s">
        <v>678</v>
      </c>
      <c r="P1455" s="195" t="s">
        <v>679</v>
      </c>
      <c r="Q1455" s="195" t="s">
        <v>750</v>
      </c>
      <c r="R1455" s="195" t="s">
        <v>698</v>
      </c>
      <c r="S1455" s="195" t="s">
        <v>5592</v>
      </c>
      <c r="T1455" s="195" t="s">
        <v>712</v>
      </c>
      <c r="U1455" s="195" t="s">
        <v>679</v>
      </c>
      <c r="V1455" s="195"/>
    </row>
    <row r="1456" spans="1:22" x14ac:dyDescent="0.25">
      <c r="A1456" s="43" t="s">
        <v>5658</v>
      </c>
      <c r="B1456" s="43" t="str">
        <f>LEFT(GAAP02F[[#This Row],[Fund]],4)</f>
        <v>8132</v>
      </c>
      <c r="C1456" s="195" t="s">
        <v>5659</v>
      </c>
      <c r="D1456" s="195" t="s">
        <v>747</v>
      </c>
      <c r="E1456" s="195" t="s">
        <v>1895</v>
      </c>
      <c r="F1456" s="195" t="s">
        <v>788</v>
      </c>
      <c r="G1456" s="195" t="s">
        <v>689</v>
      </c>
      <c r="H1456" s="195" t="s">
        <v>1915</v>
      </c>
      <c r="I1456" s="195" t="s">
        <v>683</v>
      </c>
      <c r="J1456" s="195" t="s">
        <v>683</v>
      </c>
      <c r="K1456" s="195" t="s">
        <v>1896</v>
      </c>
      <c r="L1456" s="195" t="s">
        <v>1916</v>
      </c>
      <c r="M1456" s="195" t="s">
        <v>683</v>
      </c>
      <c r="N1456" s="195" t="s">
        <v>683</v>
      </c>
      <c r="O1456" s="195" t="s">
        <v>678</v>
      </c>
      <c r="P1456" s="195" t="s">
        <v>145</v>
      </c>
      <c r="Q1456" s="195" t="s">
        <v>679</v>
      </c>
      <c r="R1456" s="195" t="s">
        <v>698</v>
      </c>
      <c r="S1456" s="195" t="s">
        <v>6250</v>
      </c>
      <c r="T1456" s="195" t="s">
        <v>678</v>
      </c>
      <c r="U1456" s="195" t="s">
        <v>679</v>
      </c>
      <c r="V1456" s="195" t="s">
        <v>679</v>
      </c>
    </row>
    <row r="1457" spans="1:22" x14ac:dyDescent="0.25">
      <c r="A1457" s="43" t="s">
        <v>5660</v>
      </c>
      <c r="B1457" s="43" t="str">
        <f>LEFT(GAAP02F[[#This Row],[Fund]],4)</f>
        <v>8133</v>
      </c>
      <c r="C1457" s="195" t="s">
        <v>5661</v>
      </c>
      <c r="D1457" s="195" t="s">
        <v>747</v>
      </c>
      <c r="E1457" s="195" t="s">
        <v>681</v>
      </c>
      <c r="F1457" s="195" t="s">
        <v>688</v>
      </c>
      <c r="G1457" s="195" t="s">
        <v>689</v>
      </c>
      <c r="H1457" s="195" t="s">
        <v>690</v>
      </c>
      <c r="I1457" s="195" t="s">
        <v>683</v>
      </c>
      <c r="J1457" s="195" t="s">
        <v>683</v>
      </c>
      <c r="K1457" s="195" t="s">
        <v>691</v>
      </c>
      <c r="L1457" s="195" t="s">
        <v>743</v>
      </c>
      <c r="M1457" s="195" t="s">
        <v>749</v>
      </c>
      <c r="N1457" s="195" t="s">
        <v>683</v>
      </c>
      <c r="O1457" s="195" t="s">
        <v>678</v>
      </c>
      <c r="P1457" s="195" t="s">
        <v>679</v>
      </c>
      <c r="Q1457" s="195" t="s">
        <v>750</v>
      </c>
      <c r="R1457" s="195" t="s">
        <v>698</v>
      </c>
      <c r="S1457" s="195" t="s">
        <v>6251</v>
      </c>
      <c r="T1457" s="195" t="s">
        <v>731</v>
      </c>
      <c r="U1457" s="195" t="s">
        <v>679</v>
      </c>
      <c r="V1457" s="195" t="s">
        <v>679</v>
      </c>
    </row>
    <row r="1458" spans="1:22" x14ac:dyDescent="0.25">
      <c r="A1458" s="43" t="s">
        <v>5662</v>
      </c>
      <c r="B1458" s="43" t="str">
        <f>LEFT(GAAP02F[[#This Row],[Fund]],4)</f>
        <v>8134</v>
      </c>
      <c r="C1458" s="195" t="s">
        <v>5663</v>
      </c>
      <c r="D1458" s="195" t="s">
        <v>747</v>
      </c>
      <c r="E1458" s="195" t="s">
        <v>681</v>
      </c>
      <c r="F1458" s="195" t="s">
        <v>688</v>
      </c>
      <c r="G1458" s="195" t="s">
        <v>681</v>
      </c>
      <c r="H1458" s="195" t="s">
        <v>797</v>
      </c>
      <c r="I1458" s="195" t="s">
        <v>683</v>
      </c>
      <c r="J1458" s="195" t="s">
        <v>683</v>
      </c>
      <c r="K1458" s="195" t="s">
        <v>691</v>
      </c>
      <c r="L1458" s="195" t="s">
        <v>1113</v>
      </c>
      <c r="M1458" s="195" t="s">
        <v>749</v>
      </c>
      <c r="N1458" s="195" t="s">
        <v>683</v>
      </c>
      <c r="O1458" s="195" t="s">
        <v>678</v>
      </c>
      <c r="P1458" s="195" t="s">
        <v>679</v>
      </c>
      <c r="Q1458" s="195" t="s">
        <v>750</v>
      </c>
      <c r="R1458" s="195" t="s">
        <v>698</v>
      </c>
      <c r="S1458" s="195" t="s">
        <v>6241</v>
      </c>
      <c r="T1458" s="195" t="s">
        <v>706</v>
      </c>
      <c r="U1458" s="195" t="s">
        <v>679</v>
      </c>
      <c r="V1458" s="195" t="s">
        <v>679</v>
      </c>
    </row>
    <row r="1459" spans="1:22" x14ac:dyDescent="0.25">
      <c r="A1459" s="43" t="s">
        <v>5664</v>
      </c>
      <c r="B1459" s="43" t="str">
        <f>LEFT(GAAP02F[[#This Row],[Fund]],4)</f>
        <v>8135</v>
      </c>
      <c r="C1459" s="195" t="s">
        <v>5665</v>
      </c>
      <c r="D1459" s="195" t="s">
        <v>747</v>
      </c>
      <c r="E1459" s="195" t="s">
        <v>681</v>
      </c>
      <c r="F1459" s="195" t="s">
        <v>688</v>
      </c>
      <c r="G1459" s="195" t="s">
        <v>681</v>
      </c>
      <c r="H1459" s="195" t="s">
        <v>709</v>
      </c>
      <c r="I1459" s="195" t="s">
        <v>683</v>
      </c>
      <c r="J1459" s="195" t="s">
        <v>683</v>
      </c>
      <c r="K1459" s="195" t="s">
        <v>691</v>
      </c>
      <c r="L1459" s="195" t="s">
        <v>725</v>
      </c>
      <c r="M1459" s="195" t="s">
        <v>749</v>
      </c>
      <c r="N1459" s="195" t="s">
        <v>683</v>
      </c>
      <c r="O1459" s="195" t="s">
        <v>678</v>
      </c>
      <c r="P1459" s="195" t="s">
        <v>679</v>
      </c>
      <c r="Q1459" s="195" t="s">
        <v>750</v>
      </c>
      <c r="R1459" s="195" t="s">
        <v>698</v>
      </c>
      <c r="S1459" s="195" t="s">
        <v>6252</v>
      </c>
      <c r="T1459" s="195" t="s">
        <v>712</v>
      </c>
      <c r="U1459" s="195" t="s">
        <v>679</v>
      </c>
      <c r="V1459" s="195" t="s">
        <v>679</v>
      </c>
    </row>
    <row r="1460" spans="1:22" x14ac:dyDescent="0.25">
      <c r="A1460" s="43" t="s">
        <v>5666</v>
      </c>
      <c r="B1460" s="43" t="str">
        <f>LEFT(GAAP02F[[#This Row],[Fund]],4)</f>
        <v>8136</v>
      </c>
      <c r="C1460" s="195" t="s">
        <v>5667</v>
      </c>
      <c r="D1460" s="195" t="s">
        <v>747</v>
      </c>
      <c r="E1460" s="195" t="s">
        <v>681</v>
      </c>
      <c r="F1460" s="195" t="s">
        <v>688</v>
      </c>
      <c r="G1460" s="195" t="s">
        <v>681</v>
      </c>
      <c r="H1460" s="195" t="s">
        <v>797</v>
      </c>
      <c r="I1460" s="195" t="s">
        <v>683</v>
      </c>
      <c r="J1460" s="195" t="s">
        <v>683</v>
      </c>
      <c r="K1460" s="195" t="s">
        <v>691</v>
      </c>
      <c r="L1460" s="195" t="s">
        <v>1113</v>
      </c>
      <c r="M1460" s="195" t="s">
        <v>749</v>
      </c>
      <c r="N1460" s="195" t="s">
        <v>683</v>
      </c>
      <c r="O1460" s="195" t="s">
        <v>678</v>
      </c>
      <c r="P1460" s="195" t="s">
        <v>679</v>
      </c>
      <c r="Q1460" s="195" t="s">
        <v>750</v>
      </c>
      <c r="R1460" s="195" t="s">
        <v>698</v>
      </c>
      <c r="S1460" s="195" t="s">
        <v>6243</v>
      </c>
      <c r="T1460" s="195" t="s">
        <v>706</v>
      </c>
      <c r="U1460" s="195" t="s">
        <v>679</v>
      </c>
      <c r="V1460" s="195" t="s">
        <v>679</v>
      </c>
    </row>
    <row r="1461" spans="1:22" x14ac:dyDescent="0.25">
      <c r="A1461" s="43" t="s">
        <v>4137</v>
      </c>
      <c r="B1461" s="43" t="str">
        <f>LEFT(GAAP02F[[#This Row],[Fund]],4)</f>
        <v>8500</v>
      </c>
      <c r="C1461" s="195" t="s">
        <v>4138</v>
      </c>
      <c r="D1461" s="195" t="s">
        <v>747</v>
      </c>
      <c r="E1461" s="195" t="s">
        <v>681</v>
      </c>
      <c r="F1461" s="195" t="s">
        <v>797</v>
      </c>
      <c r="G1461" s="195" t="s">
        <v>681</v>
      </c>
      <c r="H1461" s="195" t="s">
        <v>683</v>
      </c>
      <c r="I1461" s="195" t="s">
        <v>688</v>
      </c>
      <c r="J1461" s="195" t="s">
        <v>682</v>
      </c>
      <c r="K1461" s="195" t="s">
        <v>798</v>
      </c>
      <c r="L1461" s="195" t="s">
        <v>1690</v>
      </c>
      <c r="M1461" s="195" t="s">
        <v>683</v>
      </c>
      <c r="N1461" s="195" t="s">
        <v>683</v>
      </c>
      <c r="O1461" s="195" t="s">
        <v>1581</v>
      </c>
      <c r="P1461" s="195"/>
      <c r="Q1461" s="195"/>
      <c r="R1461" s="195" t="s">
        <v>698</v>
      </c>
      <c r="S1461" s="195" t="s">
        <v>800</v>
      </c>
      <c r="T1461" s="195" t="s">
        <v>706</v>
      </c>
      <c r="U1461" s="195" t="s">
        <v>679</v>
      </c>
      <c r="V1461" s="195"/>
    </row>
    <row r="1462" spans="1:22" x14ac:dyDescent="0.25">
      <c r="A1462" s="43" t="s">
        <v>4139</v>
      </c>
      <c r="B1462" s="43" t="str">
        <f>LEFT(GAAP02F[[#This Row],[Fund]],4)</f>
        <v>8501</v>
      </c>
      <c r="C1462" s="195" t="s">
        <v>4140</v>
      </c>
      <c r="D1462" s="195" t="s">
        <v>747</v>
      </c>
      <c r="E1462" s="195" t="s">
        <v>681</v>
      </c>
      <c r="F1462" s="195" t="s">
        <v>682</v>
      </c>
      <c r="G1462" s="195" t="s">
        <v>681</v>
      </c>
      <c r="H1462" s="195" t="s">
        <v>682</v>
      </c>
      <c r="I1462" s="195" t="s">
        <v>683</v>
      </c>
      <c r="J1462" s="195" t="s">
        <v>683</v>
      </c>
      <c r="K1462" s="195" t="s">
        <v>15</v>
      </c>
      <c r="L1462" s="195" t="s">
        <v>15</v>
      </c>
      <c r="M1462" s="195" t="s">
        <v>749</v>
      </c>
      <c r="N1462" s="195" t="s">
        <v>683</v>
      </c>
      <c r="O1462" s="195" t="s">
        <v>678</v>
      </c>
      <c r="P1462" s="195" t="s">
        <v>679</v>
      </c>
      <c r="Q1462" s="195" t="s">
        <v>750</v>
      </c>
      <c r="R1462" s="195" t="s">
        <v>698</v>
      </c>
      <c r="S1462" s="195" t="s">
        <v>4141</v>
      </c>
      <c r="T1462" s="195" t="s">
        <v>731</v>
      </c>
      <c r="U1462" s="195" t="s">
        <v>679</v>
      </c>
      <c r="V1462" s="195"/>
    </row>
    <row r="1463" spans="1:22" x14ac:dyDescent="0.25">
      <c r="A1463" s="43" t="s">
        <v>4142</v>
      </c>
      <c r="B1463" s="43" t="str">
        <f>LEFT(GAAP02F[[#This Row],[Fund]],4)</f>
        <v>8502</v>
      </c>
      <c r="C1463" s="195" t="s">
        <v>4143</v>
      </c>
      <c r="D1463" s="195" t="s">
        <v>747</v>
      </c>
      <c r="E1463" s="195" t="s">
        <v>681</v>
      </c>
      <c r="F1463" s="195" t="s">
        <v>688</v>
      </c>
      <c r="G1463" s="195" t="s">
        <v>681</v>
      </c>
      <c r="H1463" s="195" t="s">
        <v>797</v>
      </c>
      <c r="I1463" s="195" t="s">
        <v>683</v>
      </c>
      <c r="J1463" s="195" t="s">
        <v>683</v>
      </c>
      <c r="K1463" s="195" t="s">
        <v>691</v>
      </c>
      <c r="L1463" s="195" t="s">
        <v>1113</v>
      </c>
      <c r="M1463" s="195" t="s">
        <v>2098</v>
      </c>
      <c r="N1463" s="195" t="s">
        <v>683</v>
      </c>
      <c r="O1463" s="195" t="s">
        <v>678</v>
      </c>
      <c r="P1463" s="195" t="s">
        <v>679</v>
      </c>
      <c r="Q1463" s="195" t="s">
        <v>750</v>
      </c>
      <c r="R1463" s="195" t="s">
        <v>698</v>
      </c>
      <c r="S1463" s="195" t="s">
        <v>1115</v>
      </c>
      <c r="T1463" s="195" t="s">
        <v>706</v>
      </c>
      <c r="U1463" s="195" t="s">
        <v>679</v>
      </c>
      <c r="V1463" s="195"/>
    </row>
    <row r="1464" spans="1:22" x14ac:dyDescent="0.25">
      <c r="A1464" s="43" t="s">
        <v>4144</v>
      </c>
      <c r="B1464" s="43" t="str">
        <f>LEFT(GAAP02F[[#This Row],[Fund]],4)</f>
        <v>8504</v>
      </c>
      <c r="C1464" s="195" t="s">
        <v>4145</v>
      </c>
      <c r="D1464" s="195" t="s">
        <v>113</v>
      </c>
      <c r="E1464" s="195" t="s">
        <v>681</v>
      </c>
      <c r="F1464" s="195" t="s">
        <v>797</v>
      </c>
      <c r="G1464" s="195" t="s">
        <v>681</v>
      </c>
      <c r="H1464" s="195" t="s">
        <v>683</v>
      </c>
      <c r="I1464" s="195" t="s">
        <v>688</v>
      </c>
      <c r="J1464" s="195" t="s">
        <v>682</v>
      </c>
      <c r="K1464" s="195" t="s">
        <v>798</v>
      </c>
      <c r="L1464" s="195" t="s">
        <v>1690</v>
      </c>
      <c r="M1464" s="195" t="s">
        <v>683</v>
      </c>
      <c r="N1464" s="195" t="s">
        <v>683</v>
      </c>
      <c r="O1464" s="195" t="s">
        <v>847</v>
      </c>
      <c r="P1464" s="195"/>
      <c r="Q1464" s="195"/>
      <c r="R1464" s="195" t="s">
        <v>698</v>
      </c>
      <c r="S1464" s="195" t="s">
        <v>1370</v>
      </c>
      <c r="T1464" s="195" t="s">
        <v>731</v>
      </c>
      <c r="U1464" s="195" t="s">
        <v>679</v>
      </c>
      <c r="V1464" s="195"/>
    </row>
    <row r="1465" spans="1:22" x14ac:dyDescent="0.25">
      <c r="A1465" s="43" t="s">
        <v>4146</v>
      </c>
      <c r="B1465" s="43" t="str">
        <f>LEFT(GAAP02F[[#This Row],[Fund]],4)</f>
        <v>8505</v>
      </c>
      <c r="C1465" s="195" t="s">
        <v>4147</v>
      </c>
      <c r="D1465" s="195" t="s">
        <v>747</v>
      </c>
      <c r="E1465" s="195" t="s">
        <v>681</v>
      </c>
      <c r="F1465" s="195" t="s">
        <v>688</v>
      </c>
      <c r="G1465" s="195" t="s">
        <v>681</v>
      </c>
      <c r="H1465" s="195" t="s">
        <v>682</v>
      </c>
      <c r="I1465" s="195" t="s">
        <v>683</v>
      </c>
      <c r="J1465" s="195" t="s">
        <v>683</v>
      </c>
      <c r="K1465" s="195" t="s">
        <v>691</v>
      </c>
      <c r="L1465" s="195" t="s">
        <v>1690</v>
      </c>
      <c r="M1465" s="195" t="s">
        <v>2098</v>
      </c>
      <c r="N1465" s="195" t="s">
        <v>683</v>
      </c>
      <c r="O1465" s="195" t="s">
        <v>678</v>
      </c>
      <c r="P1465" s="195" t="s">
        <v>679</v>
      </c>
      <c r="Q1465" s="195" t="s">
        <v>750</v>
      </c>
      <c r="R1465" s="195" t="s">
        <v>698</v>
      </c>
      <c r="S1465" s="195" t="s">
        <v>2822</v>
      </c>
      <c r="T1465" s="195" t="s">
        <v>731</v>
      </c>
      <c r="U1465" s="195" t="s">
        <v>679</v>
      </c>
      <c r="V1465" s="195"/>
    </row>
    <row r="1466" spans="1:22" x14ac:dyDescent="0.25">
      <c r="A1466" s="43" t="s">
        <v>4148</v>
      </c>
      <c r="B1466" s="43" t="str">
        <f>LEFT(GAAP02F[[#This Row],[Fund]],4)</f>
        <v>8506</v>
      </c>
      <c r="C1466" s="195" t="s">
        <v>4149</v>
      </c>
      <c r="D1466" s="195" t="s">
        <v>747</v>
      </c>
      <c r="E1466" s="195" t="s">
        <v>681</v>
      </c>
      <c r="F1466" s="195" t="s">
        <v>688</v>
      </c>
      <c r="G1466" s="195" t="s">
        <v>681</v>
      </c>
      <c r="H1466" s="195" t="s">
        <v>682</v>
      </c>
      <c r="I1466" s="195" t="s">
        <v>683</v>
      </c>
      <c r="J1466" s="195" t="s">
        <v>683</v>
      </c>
      <c r="K1466" s="195" t="s">
        <v>691</v>
      </c>
      <c r="L1466" s="195" t="s">
        <v>1690</v>
      </c>
      <c r="M1466" s="195" t="s">
        <v>2098</v>
      </c>
      <c r="N1466" s="195" t="s">
        <v>683</v>
      </c>
      <c r="O1466" s="195" t="s">
        <v>678</v>
      </c>
      <c r="P1466" s="195" t="s">
        <v>679</v>
      </c>
      <c r="Q1466" s="195" t="s">
        <v>750</v>
      </c>
      <c r="R1466" s="195" t="s">
        <v>698</v>
      </c>
      <c r="S1466" s="195" t="s">
        <v>4150</v>
      </c>
      <c r="T1466" s="195" t="s">
        <v>731</v>
      </c>
      <c r="U1466" s="195" t="s">
        <v>679</v>
      </c>
      <c r="V1466" s="195"/>
    </row>
    <row r="1467" spans="1:22" x14ac:dyDescent="0.25">
      <c r="A1467" s="43" t="s">
        <v>4151</v>
      </c>
      <c r="B1467" s="43" t="str">
        <f>LEFT(GAAP02F[[#This Row],[Fund]],4)</f>
        <v>8507</v>
      </c>
      <c r="C1467" s="195" t="s">
        <v>4152</v>
      </c>
      <c r="D1467" s="195" t="s">
        <v>113</v>
      </c>
      <c r="E1467" s="195" t="s">
        <v>681</v>
      </c>
      <c r="F1467" s="195" t="s">
        <v>682</v>
      </c>
      <c r="G1467" s="195" t="s">
        <v>681</v>
      </c>
      <c r="H1467" s="195" t="s">
        <v>682</v>
      </c>
      <c r="I1467" s="195" t="s">
        <v>683</v>
      </c>
      <c r="J1467" s="195" t="s">
        <v>683</v>
      </c>
      <c r="K1467" s="195" t="s">
        <v>3609</v>
      </c>
      <c r="L1467" s="195" t="s">
        <v>3609</v>
      </c>
      <c r="M1467" s="195" t="s">
        <v>683</v>
      </c>
      <c r="N1467" s="195" t="s">
        <v>683</v>
      </c>
      <c r="O1467" s="195" t="s">
        <v>678</v>
      </c>
      <c r="P1467" s="195" t="s">
        <v>679</v>
      </c>
      <c r="Q1467" s="195" t="s">
        <v>679</v>
      </c>
      <c r="R1467" s="195" t="s">
        <v>698</v>
      </c>
      <c r="S1467" s="195" t="s">
        <v>5668</v>
      </c>
      <c r="T1467" s="195" t="s">
        <v>706</v>
      </c>
      <c r="U1467" s="195" t="s">
        <v>679</v>
      </c>
      <c r="V1467" s="195"/>
    </row>
    <row r="1468" spans="1:22" x14ac:dyDescent="0.25">
      <c r="A1468" s="43" t="s">
        <v>5669</v>
      </c>
      <c r="B1468" s="43" t="str">
        <f>LEFT(GAAP02F[[#This Row],[Fund]],4)</f>
        <v>8508</v>
      </c>
      <c r="C1468" s="195" t="s">
        <v>5670</v>
      </c>
      <c r="D1468" s="195" t="s">
        <v>747</v>
      </c>
      <c r="E1468" s="195" t="s">
        <v>681</v>
      </c>
      <c r="F1468" s="195" t="s">
        <v>688</v>
      </c>
      <c r="G1468" s="195" t="s">
        <v>681</v>
      </c>
      <c r="H1468" s="195" t="s">
        <v>682</v>
      </c>
      <c r="I1468" s="195" t="s">
        <v>683</v>
      </c>
      <c r="J1468" s="195" t="s">
        <v>683</v>
      </c>
      <c r="K1468" s="195" t="s">
        <v>691</v>
      </c>
      <c r="L1468" s="195" t="s">
        <v>1690</v>
      </c>
      <c r="M1468" s="195" t="s">
        <v>2098</v>
      </c>
      <c r="N1468" s="195" t="s">
        <v>683</v>
      </c>
      <c r="O1468" s="195" t="s">
        <v>678</v>
      </c>
      <c r="P1468" s="195" t="s">
        <v>679</v>
      </c>
      <c r="Q1468" s="195" t="s">
        <v>750</v>
      </c>
      <c r="R1468" s="195" t="s">
        <v>698</v>
      </c>
      <c r="S1468" s="195" t="s">
        <v>5598</v>
      </c>
      <c r="T1468" s="195" t="s">
        <v>706</v>
      </c>
      <c r="U1468" s="195" t="s">
        <v>700</v>
      </c>
      <c r="V1468" s="195" t="s">
        <v>679</v>
      </c>
    </row>
    <row r="1469" spans="1:22" x14ac:dyDescent="0.25">
      <c r="A1469" s="43" t="s">
        <v>5671</v>
      </c>
      <c r="B1469" s="43" t="str">
        <f>LEFT(GAAP02F[[#This Row],[Fund]],4)</f>
        <v>8509</v>
      </c>
      <c r="C1469" s="195" t="s">
        <v>5672</v>
      </c>
      <c r="D1469" s="195" t="s">
        <v>747</v>
      </c>
      <c r="E1469" s="195" t="s">
        <v>681</v>
      </c>
      <c r="F1469" s="195" t="s">
        <v>688</v>
      </c>
      <c r="G1469" s="195" t="s">
        <v>681</v>
      </c>
      <c r="H1469" s="195" t="s">
        <v>682</v>
      </c>
      <c r="I1469" s="195" t="s">
        <v>683</v>
      </c>
      <c r="J1469" s="195" t="s">
        <v>683</v>
      </c>
      <c r="K1469" s="195" t="s">
        <v>691</v>
      </c>
      <c r="L1469" s="195" t="s">
        <v>1690</v>
      </c>
      <c r="M1469" s="195" t="s">
        <v>2098</v>
      </c>
      <c r="N1469" s="195" t="s">
        <v>683</v>
      </c>
      <c r="O1469" s="195" t="s">
        <v>678</v>
      </c>
      <c r="P1469" s="195" t="s">
        <v>679</v>
      </c>
      <c r="Q1469" s="195" t="s">
        <v>750</v>
      </c>
      <c r="R1469" s="195" t="s">
        <v>698</v>
      </c>
      <c r="S1469" s="195" t="s">
        <v>6252</v>
      </c>
      <c r="T1469" s="195" t="s">
        <v>712</v>
      </c>
      <c r="U1469" s="195" t="s">
        <v>679</v>
      </c>
      <c r="V1469" s="195" t="s">
        <v>679</v>
      </c>
    </row>
    <row r="1470" spans="1:22" x14ac:dyDescent="0.25">
      <c r="A1470" s="43" t="s">
        <v>4153</v>
      </c>
      <c r="B1470" s="43" t="str">
        <f>LEFT(GAAP02F[[#This Row],[Fund]],4)</f>
        <v>8814</v>
      </c>
      <c r="C1470" s="195" t="s">
        <v>4154</v>
      </c>
      <c r="D1470" s="195" t="s">
        <v>747</v>
      </c>
      <c r="E1470" s="195" t="s">
        <v>681</v>
      </c>
      <c r="F1470" s="195" t="s">
        <v>688</v>
      </c>
      <c r="G1470" s="195" t="s">
        <v>689</v>
      </c>
      <c r="H1470" s="195" t="s">
        <v>690</v>
      </c>
      <c r="I1470" s="195" t="s">
        <v>683</v>
      </c>
      <c r="J1470" s="195" t="s">
        <v>683</v>
      </c>
      <c r="K1470" s="195" t="s">
        <v>691</v>
      </c>
      <c r="L1470" s="195" t="s">
        <v>743</v>
      </c>
      <c r="M1470" s="195" t="s">
        <v>749</v>
      </c>
      <c r="N1470" s="195" t="s">
        <v>683</v>
      </c>
      <c r="O1470" s="195" t="s">
        <v>678</v>
      </c>
      <c r="P1470" s="195" t="s">
        <v>679</v>
      </c>
      <c r="Q1470" s="195" t="s">
        <v>750</v>
      </c>
      <c r="R1470" s="195" t="s">
        <v>698</v>
      </c>
      <c r="S1470" s="195" t="s">
        <v>1370</v>
      </c>
      <c r="T1470" s="195" t="s">
        <v>731</v>
      </c>
      <c r="U1470" s="195" t="s">
        <v>679</v>
      </c>
      <c r="V1470" s="195"/>
    </row>
    <row r="1471" spans="1:22" x14ac:dyDescent="0.25">
      <c r="A1471" s="43" t="s">
        <v>4155</v>
      </c>
      <c r="B1471" s="43" t="str">
        <f>LEFT(GAAP02F[[#This Row],[Fund]],4)</f>
        <v>8815</v>
      </c>
      <c r="C1471" s="195" t="s">
        <v>4156</v>
      </c>
      <c r="D1471" s="195" t="s">
        <v>747</v>
      </c>
      <c r="E1471" s="195" t="s">
        <v>681</v>
      </c>
      <c r="F1471" s="195" t="s">
        <v>688</v>
      </c>
      <c r="G1471" s="195" t="s">
        <v>689</v>
      </c>
      <c r="H1471" s="195" t="s">
        <v>690</v>
      </c>
      <c r="I1471" s="195" t="s">
        <v>683</v>
      </c>
      <c r="J1471" s="195" t="s">
        <v>683</v>
      </c>
      <c r="K1471" s="195" t="s">
        <v>691</v>
      </c>
      <c r="L1471" s="195" t="s">
        <v>743</v>
      </c>
      <c r="M1471" s="195" t="s">
        <v>749</v>
      </c>
      <c r="N1471" s="195" t="s">
        <v>683</v>
      </c>
      <c r="O1471" s="195" t="s">
        <v>678</v>
      </c>
      <c r="P1471" s="195" t="s">
        <v>679</v>
      </c>
      <c r="Q1471" s="195" t="s">
        <v>750</v>
      </c>
      <c r="R1471" s="195" t="s">
        <v>698</v>
      </c>
      <c r="S1471" s="195" t="s">
        <v>1370</v>
      </c>
      <c r="T1471" s="195" t="s">
        <v>706</v>
      </c>
      <c r="U1471" s="195" t="s">
        <v>679</v>
      </c>
      <c r="V1471" s="195"/>
    </row>
    <row r="1472" spans="1:22" x14ac:dyDescent="0.25">
      <c r="A1472" s="43" t="s">
        <v>4157</v>
      </c>
      <c r="B1472" s="43" t="str">
        <f>LEFT(GAAP02F[[#This Row],[Fund]],4)</f>
        <v>9100</v>
      </c>
      <c r="C1472" s="195" t="s">
        <v>4158</v>
      </c>
      <c r="D1472" s="195" t="s">
        <v>113</v>
      </c>
      <c r="E1472" s="195" t="s">
        <v>681</v>
      </c>
      <c r="F1472" s="195" t="s">
        <v>683</v>
      </c>
      <c r="G1472" s="195" t="s">
        <v>683</v>
      </c>
      <c r="H1472" s="195" t="s">
        <v>683</v>
      </c>
      <c r="I1472" s="195" t="s">
        <v>683</v>
      </c>
      <c r="J1472" s="195" t="s">
        <v>683</v>
      </c>
      <c r="K1472" s="195" t="s">
        <v>4159</v>
      </c>
      <c r="L1472" s="195"/>
      <c r="M1472" s="195" t="s">
        <v>683</v>
      </c>
      <c r="N1472" s="195" t="s">
        <v>683</v>
      </c>
      <c r="O1472" s="195" t="s">
        <v>678</v>
      </c>
      <c r="P1472" s="195" t="s">
        <v>679</v>
      </c>
      <c r="Q1472" s="195" t="s">
        <v>679</v>
      </c>
      <c r="R1472" s="195" t="s">
        <v>629</v>
      </c>
      <c r="S1472" s="195" t="s">
        <v>4160</v>
      </c>
      <c r="T1472" s="195" t="s">
        <v>678</v>
      </c>
      <c r="U1472" s="195" t="s">
        <v>679</v>
      </c>
      <c r="V1472" s="195" t="s">
        <v>229</v>
      </c>
    </row>
    <row r="1473" spans="1:22" x14ac:dyDescent="0.25">
      <c r="A1473" s="43" t="s">
        <v>4161</v>
      </c>
      <c r="B1473" s="43" t="str">
        <f>LEFT(GAAP02F[[#This Row],[Fund]],4)</f>
        <v>9101</v>
      </c>
      <c r="C1473" s="59" t="s">
        <v>4162</v>
      </c>
      <c r="D1473" s="59" t="s">
        <v>113</v>
      </c>
      <c r="E1473" s="59" t="s">
        <v>681</v>
      </c>
      <c r="F1473" s="59" t="s">
        <v>682</v>
      </c>
      <c r="G1473" s="59" t="s">
        <v>681</v>
      </c>
      <c r="H1473" s="59" t="s">
        <v>682</v>
      </c>
      <c r="I1473" s="59" t="s">
        <v>683</v>
      </c>
      <c r="J1473" s="59" t="s">
        <v>683</v>
      </c>
      <c r="K1473" s="59" t="s">
        <v>15</v>
      </c>
      <c r="L1473" s="59" t="s">
        <v>15</v>
      </c>
      <c r="M1473" s="59" t="s">
        <v>683</v>
      </c>
      <c r="N1473" s="59" t="s">
        <v>683</v>
      </c>
      <c r="O1473" s="59" t="s">
        <v>678</v>
      </c>
      <c r="P1473" s="59" t="s">
        <v>679</v>
      </c>
      <c r="Q1473" s="59" t="s">
        <v>679</v>
      </c>
      <c r="R1473" s="59" t="s">
        <v>684</v>
      </c>
      <c r="S1473" s="59" t="s">
        <v>1652</v>
      </c>
      <c r="T1473" s="59" t="s">
        <v>678</v>
      </c>
      <c r="U1473" s="59" t="s">
        <v>679</v>
      </c>
      <c r="V1473" s="59" t="s">
        <v>229</v>
      </c>
    </row>
    <row r="1474" spans="1:22" x14ac:dyDescent="0.25">
      <c r="A1474" s="43" t="s">
        <v>4163</v>
      </c>
      <c r="B1474" s="43" t="str">
        <f>LEFT(GAAP02F[[#This Row],[Fund]],4)</f>
        <v>9102</v>
      </c>
      <c r="C1474" s="195" t="s">
        <v>4164</v>
      </c>
      <c r="D1474" s="195" t="s">
        <v>113</v>
      </c>
      <c r="E1474" s="195" t="s">
        <v>681</v>
      </c>
      <c r="F1474" s="195" t="s">
        <v>688</v>
      </c>
      <c r="G1474" s="195" t="s">
        <v>681</v>
      </c>
      <c r="H1474" s="195" t="s">
        <v>682</v>
      </c>
      <c r="I1474" s="195" t="s">
        <v>683</v>
      </c>
      <c r="J1474" s="195" t="s">
        <v>683</v>
      </c>
      <c r="K1474" s="195" t="s">
        <v>691</v>
      </c>
      <c r="L1474" s="195"/>
      <c r="M1474" s="195" t="s">
        <v>683</v>
      </c>
      <c r="N1474" s="195" t="s">
        <v>683</v>
      </c>
      <c r="O1474" s="195" t="s">
        <v>678</v>
      </c>
      <c r="P1474" s="195" t="s">
        <v>679</v>
      </c>
      <c r="Q1474" s="195" t="s">
        <v>679</v>
      </c>
      <c r="R1474" s="195" t="s">
        <v>629</v>
      </c>
      <c r="S1474" s="195" t="s">
        <v>4160</v>
      </c>
      <c r="T1474" s="195" t="s">
        <v>678</v>
      </c>
      <c r="U1474" s="195" t="s">
        <v>679</v>
      </c>
      <c r="V1474" s="195" t="s">
        <v>229</v>
      </c>
    </row>
    <row r="1475" spans="1:22" x14ac:dyDescent="0.25">
      <c r="A1475" s="43" t="s">
        <v>4165</v>
      </c>
      <c r="B1475" s="43" t="str">
        <f>LEFT(GAAP02F[[#This Row],[Fund]],4)</f>
        <v>9103</v>
      </c>
      <c r="C1475" s="195" t="s">
        <v>4166</v>
      </c>
      <c r="D1475" s="195" t="s">
        <v>113</v>
      </c>
      <c r="E1475" s="195" t="s">
        <v>681</v>
      </c>
      <c r="F1475" s="195" t="s">
        <v>688</v>
      </c>
      <c r="G1475" s="195" t="s">
        <v>681</v>
      </c>
      <c r="H1475" s="195" t="s">
        <v>831</v>
      </c>
      <c r="I1475" s="195" t="s">
        <v>683</v>
      </c>
      <c r="J1475" s="195" t="s">
        <v>683</v>
      </c>
      <c r="K1475" s="195" t="s">
        <v>691</v>
      </c>
      <c r="L1475" s="195"/>
      <c r="M1475" s="195" t="s">
        <v>683</v>
      </c>
      <c r="N1475" s="195" t="s">
        <v>683</v>
      </c>
      <c r="O1475" s="195" t="s">
        <v>678</v>
      </c>
      <c r="P1475" s="195" t="s">
        <v>679</v>
      </c>
      <c r="Q1475" s="195" t="s">
        <v>679</v>
      </c>
      <c r="R1475" s="195" t="s">
        <v>629</v>
      </c>
      <c r="S1475" s="195" t="s">
        <v>744</v>
      </c>
      <c r="T1475" s="195" t="s">
        <v>678</v>
      </c>
      <c r="U1475" s="195" t="s">
        <v>679</v>
      </c>
      <c r="V1475" s="195" t="s">
        <v>229</v>
      </c>
    </row>
    <row r="1476" spans="1:22" x14ac:dyDescent="0.25">
      <c r="A1476" s="43" t="s">
        <v>4167</v>
      </c>
      <c r="B1476" s="43" t="str">
        <f>LEFT(GAAP02F[[#This Row],[Fund]],4)</f>
        <v>9105</v>
      </c>
      <c r="C1476" s="195" t="s">
        <v>4168</v>
      </c>
      <c r="D1476" s="195" t="s">
        <v>113</v>
      </c>
      <c r="E1476" s="195" t="s">
        <v>681</v>
      </c>
      <c r="F1476" s="195" t="s">
        <v>683</v>
      </c>
      <c r="G1476" s="195" t="s">
        <v>683</v>
      </c>
      <c r="H1476" s="195" t="s">
        <v>683</v>
      </c>
      <c r="I1476" s="195" t="s">
        <v>683</v>
      </c>
      <c r="J1476" s="195" t="s">
        <v>683</v>
      </c>
      <c r="K1476" s="195" t="s">
        <v>4159</v>
      </c>
      <c r="L1476" s="195"/>
      <c r="M1476" s="195" t="s">
        <v>683</v>
      </c>
      <c r="N1476" s="195" t="s">
        <v>683</v>
      </c>
      <c r="O1476" s="195" t="s">
        <v>678</v>
      </c>
      <c r="P1476" s="195" t="s">
        <v>679</v>
      </c>
      <c r="Q1476" s="195" t="s">
        <v>679</v>
      </c>
      <c r="R1476" s="195" t="s">
        <v>629</v>
      </c>
      <c r="S1476" s="195" t="s">
        <v>4169</v>
      </c>
      <c r="T1476" s="195" t="s">
        <v>678</v>
      </c>
      <c r="U1476" s="195" t="s">
        <v>679</v>
      </c>
      <c r="V1476" s="195" t="s">
        <v>229</v>
      </c>
    </row>
    <row r="1477" spans="1:22" x14ac:dyDescent="0.25">
      <c r="A1477" s="43" t="s">
        <v>4170</v>
      </c>
      <c r="B1477" s="43" t="str">
        <f>LEFT(GAAP02F[[#This Row],[Fund]],4)</f>
        <v>9106</v>
      </c>
      <c r="C1477" s="195" t="s">
        <v>4171</v>
      </c>
      <c r="D1477" s="195" t="s">
        <v>113</v>
      </c>
      <c r="E1477" s="195" t="s">
        <v>681</v>
      </c>
      <c r="F1477" s="195" t="s">
        <v>688</v>
      </c>
      <c r="G1477" s="195" t="s">
        <v>689</v>
      </c>
      <c r="H1477" s="195" t="s">
        <v>776</v>
      </c>
      <c r="I1477" s="195" t="s">
        <v>683</v>
      </c>
      <c r="J1477" s="195" t="s">
        <v>683</v>
      </c>
      <c r="K1477" s="195" t="s">
        <v>691</v>
      </c>
      <c r="L1477" s="195"/>
      <c r="M1477" s="195" t="s">
        <v>683</v>
      </c>
      <c r="N1477" s="195" t="s">
        <v>683</v>
      </c>
      <c r="O1477" s="195" t="s">
        <v>678</v>
      </c>
      <c r="P1477" s="195" t="s">
        <v>679</v>
      </c>
      <c r="Q1477" s="195" t="s">
        <v>679</v>
      </c>
      <c r="R1477" s="195" t="s">
        <v>629</v>
      </c>
      <c r="S1477" s="195" t="s">
        <v>744</v>
      </c>
      <c r="T1477" s="195" t="s">
        <v>678</v>
      </c>
      <c r="U1477" s="195" t="s">
        <v>679</v>
      </c>
      <c r="V1477" s="195" t="s">
        <v>229</v>
      </c>
    </row>
    <row r="1478" spans="1:22" x14ac:dyDescent="0.25">
      <c r="A1478" s="43" t="s">
        <v>4172</v>
      </c>
      <c r="B1478" s="43" t="str">
        <f>LEFT(GAAP02F[[#This Row],[Fund]],4)</f>
        <v>9107</v>
      </c>
      <c r="C1478" s="195" t="s">
        <v>4173</v>
      </c>
      <c r="D1478" s="195" t="s">
        <v>113</v>
      </c>
      <c r="E1478" s="195" t="s">
        <v>681</v>
      </c>
      <c r="F1478" s="195" t="s">
        <v>688</v>
      </c>
      <c r="G1478" s="195" t="s">
        <v>681</v>
      </c>
      <c r="H1478" s="195" t="s">
        <v>709</v>
      </c>
      <c r="I1478" s="195" t="s">
        <v>683</v>
      </c>
      <c r="J1478" s="195" t="s">
        <v>683</v>
      </c>
      <c r="K1478" s="195" t="s">
        <v>691</v>
      </c>
      <c r="L1478" s="195" t="s">
        <v>725</v>
      </c>
      <c r="M1478" s="195" t="s">
        <v>683</v>
      </c>
      <c r="N1478" s="195" t="s">
        <v>683</v>
      </c>
      <c r="O1478" s="195" t="s">
        <v>678</v>
      </c>
      <c r="P1478" s="195" t="s">
        <v>679</v>
      </c>
      <c r="Q1478" s="195" t="s">
        <v>679</v>
      </c>
      <c r="R1478" s="195" t="s">
        <v>629</v>
      </c>
      <c r="S1478" s="195" t="s">
        <v>726</v>
      </c>
      <c r="T1478" s="195" t="s">
        <v>678</v>
      </c>
      <c r="U1478" s="195" t="s">
        <v>679</v>
      </c>
      <c r="V1478" s="195" t="s">
        <v>229</v>
      </c>
    </row>
    <row r="1479" spans="1:22" x14ac:dyDescent="0.25">
      <c r="A1479" s="43" t="s">
        <v>4174</v>
      </c>
      <c r="B1479" s="43" t="str">
        <f>LEFT(GAAP02F[[#This Row],[Fund]],4)</f>
        <v>9109</v>
      </c>
      <c r="C1479" s="195" t="s">
        <v>4175</v>
      </c>
      <c r="D1479" s="195" t="s">
        <v>113</v>
      </c>
      <c r="E1479" s="195" t="s">
        <v>681</v>
      </c>
      <c r="F1479" s="195" t="s">
        <v>688</v>
      </c>
      <c r="G1479" s="195" t="s">
        <v>689</v>
      </c>
      <c r="H1479" s="195" t="s">
        <v>965</v>
      </c>
      <c r="I1479" s="195" t="s">
        <v>683</v>
      </c>
      <c r="J1479" s="195" t="s">
        <v>683</v>
      </c>
      <c r="K1479" s="195" t="s">
        <v>691</v>
      </c>
      <c r="L1479" s="195"/>
      <c r="M1479" s="195" t="s">
        <v>683</v>
      </c>
      <c r="N1479" s="195" t="s">
        <v>683</v>
      </c>
      <c r="O1479" s="195" t="s">
        <v>678</v>
      </c>
      <c r="P1479" s="195" t="s">
        <v>679</v>
      </c>
      <c r="Q1479" s="195" t="s">
        <v>679</v>
      </c>
      <c r="R1479" s="195" t="s">
        <v>629</v>
      </c>
      <c r="S1479" s="195" t="s">
        <v>744</v>
      </c>
      <c r="T1479" s="195" t="s">
        <v>678</v>
      </c>
      <c r="U1479" s="195" t="s">
        <v>679</v>
      </c>
      <c r="V1479" s="195" t="s">
        <v>229</v>
      </c>
    </row>
    <row r="1480" spans="1:22" x14ac:dyDescent="0.25">
      <c r="A1480" s="43" t="s">
        <v>4176</v>
      </c>
      <c r="B1480" s="43" t="str">
        <f>LEFT(GAAP02F[[#This Row],[Fund]],4)</f>
        <v>9110</v>
      </c>
      <c r="C1480" s="195" t="s">
        <v>4177</v>
      </c>
      <c r="D1480" s="195" t="s">
        <v>113</v>
      </c>
      <c r="E1480" s="195" t="s">
        <v>681</v>
      </c>
      <c r="F1480" s="195" t="s">
        <v>683</v>
      </c>
      <c r="G1480" s="195" t="s">
        <v>683</v>
      </c>
      <c r="H1480" s="195" t="s">
        <v>683</v>
      </c>
      <c r="I1480" s="195" t="s">
        <v>683</v>
      </c>
      <c r="J1480" s="195" t="s">
        <v>683</v>
      </c>
      <c r="K1480" s="195" t="s">
        <v>4159</v>
      </c>
      <c r="L1480" s="195"/>
      <c r="M1480" s="195" t="s">
        <v>683</v>
      </c>
      <c r="N1480" s="195" t="s">
        <v>683</v>
      </c>
      <c r="O1480" s="195" t="s">
        <v>678</v>
      </c>
      <c r="P1480" s="195" t="s">
        <v>679</v>
      </c>
      <c r="Q1480" s="195" t="s">
        <v>679</v>
      </c>
      <c r="R1480" s="195" t="s">
        <v>629</v>
      </c>
      <c r="S1480" s="195" t="s">
        <v>4169</v>
      </c>
      <c r="T1480" s="195" t="s">
        <v>678</v>
      </c>
      <c r="U1480" s="195" t="s">
        <v>679</v>
      </c>
      <c r="V1480" s="195" t="s">
        <v>229</v>
      </c>
    </row>
    <row r="1481" spans="1:22" x14ac:dyDescent="0.25">
      <c r="A1481" s="43" t="s">
        <v>4178</v>
      </c>
      <c r="B1481" s="43" t="str">
        <f>LEFT(GAAP02F[[#This Row],[Fund]],4)</f>
        <v>9111</v>
      </c>
      <c r="C1481" s="195" t="s">
        <v>4179</v>
      </c>
      <c r="D1481" s="195" t="s">
        <v>113</v>
      </c>
      <c r="E1481" s="195" t="s">
        <v>681</v>
      </c>
      <c r="F1481" s="195" t="s">
        <v>688</v>
      </c>
      <c r="G1481" s="195" t="s">
        <v>689</v>
      </c>
      <c r="H1481" s="195" t="s">
        <v>703</v>
      </c>
      <c r="I1481" s="195" t="s">
        <v>683</v>
      </c>
      <c r="J1481" s="195" t="s">
        <v>683</v>
      </c>
      <c r="K1481" s="195" t="s">
        <v>691</v>
      </c>
      <c r="L1481" s="195"/>
      <c r="M1481" s="195" t="s">
        <v>683</v>
      </c>
      <c r="N1481" s="195" t="s">
        <v>683</v>
      </c>
      <c r="O1481" s="195" t="s">
        <v>678</v>
      </c>
      <c r="P1481" s="195" t="s">
        <v>679</v>
      </c>
      <c r="Q1481" s="195" t="s">
        <v>679</v>
      </c>
      <c r="R1481" s="195" t="s">
        <v>629</v>
      </c>
      <c r="S1481" s="195" t="s">
        <v>744</v>
      </c>
      <c r="T1481" s="195" t="s">
        <v>678</v>
      </c>
      <c r="U1481" s="195" t="s">
        <v>679</v>
      </c>
      <c r="V1481" s="195" t="s">
        <v>229</v>
      </c>
    </row>
    <row r="1482" spans="1:22" x14ac:dyDescent="0.25">
      <c r="A1482" s="43" t="s">
        <v>4180</v>
      </c>
      <c r="B1482" s="43" t="str">
        <f>LEFT(GAAP02F[[#This Row],[Fund]],4)</f>
        <v>9112</v>
      </c>
      <c r="C1482" s="195" t="s">
        <v>4181</v>
      </c>
      <c r="D1482" s="195" t="s">
        <v>113</v>
      </c>
      <c r="E1482" s="195" t="s">
        <v>681</v>
      </c>
      <c r="F1482" s="195" t="s">
        <v>688</v>
      </c>
      <c r="G1482" s="195" t="s">
        <v>689</v>
      </c>
      <c r="H1482" s="195" t="s">
        <v>1384</v>
      </c>
      <c r="I1482" s="195" t="s">
        <v>683</v>
      </c>
      <c r="J1482" s="195" t="s">
        <v>683</v>
      </c>
      <c r="K1482" s="195" t="s">
        <v>691</v>
      </c>
      <c r="L1482" s="195"/>
      <c r="M1482" s="195" t="s">
        <v>683</v>
      </c>
      <c r="N1482" s="195" t="s">
        <v>683</v>
      </c>
      <c r="O1482" s="195" t="s">
        <v>678</v>
      </c>
      <c r="P1482" s="195" t="s">
        <v>679</v>
      </c>
      <c r="Q1482" s="195" t="s">
        <v>679</v>
      </c>
      <c r="R1482" s="195" t="s">
        <v>629</v>
      </c>
      <c r="S1482" s="195" t="s">
        <v>4160</v>
      </c>
      <c r="T1482" s="195" t="s">
        <v>678</v>
      </c>
      <c r="U1482" s="195" t="s">
        <v>679</v>
      </c>
      <c r="V1482" s="195" t="s">
        <v>229</v>
      </c>
    </row>
    <row r="1483" spans="1:22" x14ac:dyDescent="0.25">
      <c r="A1483" s="43" t="s">
        <v>4182</v>
      </c>
      <c r="B1483" s="43" t="str">
        <f>LEFT(GAAP02F[[#This Row],[Fund]],4)</f>
        <v>9114</v>
      </c>
      <c r="C1483" s="195" t="s">
        <v>4183</v>
      </c>
      <c r="D1483" s="195" t="s">
        <v>113</v>
      </c>
      <c r="E1483" s="195" t="s">
        <v>681</v>
      </c>
      <c r="F1483" s="195" t="s">
        <v>688</v>
      </c>
      <c r="G1483" s="195" t="s">
        <v>689</v>
      </c>
      <c r="H1483" s="195" t="s">
        <v>1016</v>
      </c>
      <c r="I1483" s="195" t="s">
        <v>683</v>
      </c>
      <c r="J1483" s="195" t="s">
        <v>683</v>
      </c>
      <c r="K1483" s="195" t="s">
        <v>691</v>
      </c>
      <c r="L1483" s="195"/>
      <c r="M1483" s="195" t="s">
        <v>683</v>
      </c>
      <c r="N1483" s="195" t="s">
        <v>683</v>
      </c>
      <c r="O1483" s="195" t="s">
        <v>678</v>
      </c>
      <c r="P1483" s="195" t="s">
        <v>679</v>
      </c>
      <c r="Q1483" s="195" t="s">
        <v>679</v>
      </c>
      <c r="R1483" s="195" t="s">
        <v>629</v>
      </c>
      <c r="S1483" s="195" t="s">
        <v>4160</v>
      </c>
      <c r="T1483" s="195" t="s">
        <v>678</v>
      </c>
      <c r="U1483" s="195" t="s">
        <v>679</v>
      </c>
      <c r="V1483" s="195" t="s">
        <v>229</v>
      </c>
    </row>
    <row r="1484" spans="1:22" x14ac:dyDescent="0.25">
      <c r="A1484" s="43" t="s">
        <v>4184</v>
      </c>
      <c r="B1484" s="43" t="str">
        <f>LEFT(GAAP02F[[#This Row],[Fund]],4)</f>
        <v>9115</v>
      </c>
      <c r="C1484" s="195" t="s">
        <v>4185</v>
      </c>
      <c r="D1484" s="195" t="s">
        <v>113</v>
      </c>
      <c r="E1484" s="195" t="s">
        <v>681</v>
      </c>
      <c r="F1484" s="195" t="s">
        <v>683</v>
      </c>
      <c r="G1484" s="195" t="s">
        <v>683</v>
      </c>
      <c r="H1484" s="195" t="s">
        <v>683</v>
      </c>
      <c r="I1484" s="195" t="s">
        <v>683</v>
      </c>
      <c r="J1484" s="195" t="s">
        <v>683</v>
      </c>
      <c r="K1484" s="195" t="s">
        <v>4159</v>
      </c>
      <c r="L1484" s="195"/>
      <c r="M1484" s="195" t="s">
        <v>683</v>
      </c>
      <c r="N1484" s="195" t="s">
        <v>683</v>
      </c>
      <c r="O1484" s="195" t="s">
        <v>678</v>
      </c>
      <c r="P1484" s="195" t="s">
        <v>679</v>
      </c>
      <c r="Q1484" s="195" t="s">
        <v>679</v>
      </c>
      <c r="R1484" s="195" t="s">
        <v>629</v>
      </c>
      <c r="S1484" s="195" t="s">
        <v>4160</v>
      </c>
      <c r="T1484" s="195" t="s">
        <v>678</v>
      </c>
      <c r="U1484" s="195" t="s">
        <v>679</v>
      </c>
      <c r="V1484" s="195" t="s">
        <v>229</v>
      </c>
    </row>
    <row r="1485" spans="1:22" x14ac:dyDescent="0.25">
      <c r="A1485" s="43" t="s">
        <v>4186</v>
      </c>
      <c r="B1485" s="43" t="str">
        <f>LEFT(GAAP02F[[#This Row],[Fund]],4)</f>
        <v>9116</v>
      </c>
      <c r="C1485" s="195" t="s">
        <v>4187</v>
      </c>
      <c r="D1485" s="195" t="s">
        <v>113</v>
      </c>
      <c r="E1485" s="195" t="s">
        <v>681</v>
      </c>
      <c r="F1485" s="195" t="s">
        <v>688</v>
      </c>
      <c r="G1485" s="195" t="s">
        <v>689</v>
      </c>
      <c r="H1485" s="195" t="s">
        <v>690</v>
      </c>
      <c r="I1485" s="195" t="s">
        <v>683</v>
      </c>
      <c r="J1485" s="195" t="s">
        <v>683</v>
      </c>
      <c r="K1485" s="195" t="s">
        <v>4188</v>
      </c>
      <c r="L1485" s="195"/>
      <c r="M1485" s="195" t="s">
        <v>683</v>
      </c>
      <c r="N1485" s="195" t="s">
        <v>683</v>
      </c>
      <c r="O1485" s="195" t="s">
        <v>678</v>
      </c>
      <c r="P1485" s="195" t="s">
        <v>679</v>
      </c>
      <c r="Q1485" s="195" t="s">
        <v>679</v>
      </c>
      <c r="R1485" s="195" t="s">
        <v>629</v>
      </c>
      <c r="S1485" s="195" t="s">
        <v>4160</v>
      </c>
      <c r="T1485" s="195" t="s">
        <v>678</v>
      </c>
      <c r="U1485" s="195" t="s">
        <v>679</v>
      </c>
      <c r="V1485" s="195" t="s">
        <v>229</v>
      </c>
    </row>
    <row r="1486" spans="1:22" x14ac:dyDescent="0.25">
      <c r="A1486" s="43" t="s">
        <v>4189</v>
      </c>
      <c r="B1486" s="43" t="str">
        <f>LEFT(GAAP02F[[#This Row],[Fund]],4)</f>
        <v>9118</v>
      </c>
      <c r="C1486" s="195" t="s">
        <v>4190</v>
      </c>
      <c r="D1486" s="195" t="s">
        <v>113</v>
      </c>
      <c r="E1486" s="195" t="s">
        <v>681</v>
      </c>
      <c r="F1486" s="195" t="s">
        <v>683</v>
      </c>
      <c r="G1486" s="195" t="s">
        <v>683</v>
      </c>
      <c r="H1486" s="195" t="s">
        <v>683</v>
      </c>
      <c r="I1486" s="195" t="s">
        <v>683</v>
      </c>
      <c r="J1486" s="195" t="s">
        <v>683</v>
      </c>
      <c r="K1486" s="195" t="s">
        <v>789</v>
      </c>
      <c r="L1486" s="195"/>
      <c r="M1486" s="195" t="s">
        <v>683</v>
      </c>
      <c r="N1486" s="195" t="s">
        <v>683</v>
      </c>
      <c r="O1486" s="195" t="s">
        <v>678</v>
      </c>
      <c r="P1486" s="195" t="s">
        <v>679</v>
      </c>
      <c r="Q1486" s="195" t="s">
        <v>679</v>
      </c>
      <c r="R1486" s="195" t="s">
        <v>629</v>
      </c>
      <c r="S1486" s="195" t="s">
        <v>4191</v>
      </c>
      <c r="T1486" s="195" t="s">
        <v>678</v>
      </c>
      <c r="U1486" s="195" t="s">
        <v>679</v>
      </c>
      <c r="V1486" s="195" t="s">
        <v>229</v>
      </c>
    </row>
    <row r="1487" spans="1:22" x14ac:dyDescent="0.25">
      <c r="A1487" s="43" t="s">
        <v>4192</v>
      </c>
      <c r="B1487" s="43" t="str">
        <f>LEFT(GAAP02F[[#This Row],[Fund]],4)</f>
        <v>9119</v>
      </c>
      <c r="C1487" s="195" t="s">
        <v>4193</v>
      </c>
      <c r="D1487" s="195" t="s">
        <v>113</v>
      </c>
      <c r="E1487" s="195" t="s">
        <v>681</v>
      </c>
      <c r="F1487" s="195" t="s">
        <v>776</v>
      </c>
      <c r="G1487" s="195" t="s">
        <v>689</v>
      </c>
      <c r="H1487" s="195" t="s">
        <v>682</v>
      </c>
      <c r="I1487" s="195" t="s">
        <v>683</v>
      </c>
      <c r="J1487" s="195" t="s">
        <v>683</v>
      </c>
      <c r="K1487" s="195" t="s">
        <v>2790</v>
      </c>
      <c r="L1487" s="195"/>
      <c r="M1487" s="195" t="s">
        <v>683</v>
      </c>
      <c r="N1487" s="195" t="s">
        <v>683</v>
      </c>
      <c r="O1487" s="195" t="s">
        <v>678</v>
      </c>
      <c r="P1487" s="195" t="s">
        <v>679</v>
      </c>
      <c r="Q1487" s="195" t="s">
        <v>679</v>
      </c>
      <c r="R1487" s="195" t="s">
        <v>629</v>
      </c>
      <c r="S1487" s="195" t="s">
        <v>4194</v>
      </c>
      <c r="T1487" s="195" t="s">
        <v>678</v>
      </c>
      <c r="U1487" s="195" t="s">
        <v>679</v>
      </c>
      <c r="V1487" s="195" t="s">
        <v>229</v>
      </c>
    </row>
    <row r="1488" spans="1:22" x14ac:dyDescent="0.25">
      <c r="A1488" s="43" t="s">
        <v>4195</v>
      </c>
      <c r="B1488" s="43" t="str">
        <f>LEFT(GAAP02F[[#This Row],[Fund]],4)</f>
        <v>9120</v>
      </c>
      <c r="C1488" s="195" t="s">
        <v>4196</v>
      </c>
      <c r="D1488" s="195" t="s">
        <v>113</v>
      </c>
      <c r="E1488" s="195" t="s">
        <v>681</v>
      </c>
      <c r="F1488" s="195" t="s">
        <v>683</v>
      </c>
      <c r="G1488" s="195" t="s">
        <v>683</v>
      </c>
      <c r="H1488" s="195" t="s">
        <v>683</v>
      </c>
      <c r="I1488" s="195" t="s">
        <v>683</v>
      </c>
      <c r="J1488" s="195" t="s">
        <v>683</v>
      </c>
      <c r="K1488" s="195" t="s">
        <v>4159</v>
      </c>
      <c r="L1488" s="195"/>
      <c r="M1488" s="195" t="s">
        <v>683</v>
      </c>
      <c r="N1488" s="195" t="s">
        <v>683</v>
      </c>
      <c r="O1488" s="195" t="s">
        <v>678</v>
      </c>
      <c r="P1488" s="195" t="s">
        <v>679</v>
      </c>
      <c r="Q1488" s="195" t="s">
        <v>679</v>
      </c>
      <c r="R1488" s="195" t="s">
        <v>629</v>
      </c>
      <c r="S1488" s="195" t="s">
        <v>4169</v>
      </c>
      <c r="T1488" s="195" t="s">
        <v>678</v>
      </c>
      <c r="U1488" s="195" t="s">
        <v>679</v>
      </c>
      <c r="V1488" s="195" t="s">
        <v>229</v>
      </c>
    </row>
    <row r="1489" spans="1:22" x14ac:dyDescent="0.25">
      <c r="A1489" s="43" t="s">
        <v>4197</v>
      </c>
      <c r="B1489" s="43" t="str">
        <f>LEFT(GAAP02F[[#This Row],[Fund]],4)</f>
        <v>9122</v>
      </c>
      <c r="C1489" s="59" t="s">
        <v>4198</v>
      </c>
      <c r="D1489" s="59" t="s">
        <v>113</v>
      </c>
      <c r="E1489" s="59" t="s">
        <v>681</v>
      </c>
      <c r="F1489" s="59" t="s">
        <v>688</v>
      </c>
      <c r="G1489" s="59" t="s">
        <v>681</v>
      </c>
      <c r="H1489" s="59" t="s">
        <v>797</v>
      </c>
      <c r="I1489" s="59" t="s">
        <v>683</v>
      </c>
      <c r="J1489" s="59" t="s">
        <v>683</v>
      </c>
      <c r="K1489" s="59" t="s">
        <v>4199</v>
      </c>
      <c r="L1489" s="59"/>
      <c r="M1489" s="59" t="s">
        <v>683</v>
      </c>
      <c r="N1489" s="59" t="s">
        <v>683</v>
      </c>
      <c r="O1489" s="59" t="s">
        <v>678</v>
      </c>
      <c r="P1489" s="59" t="s">
        <v>679</v>
      </c>
      <c r="Q1489" s="59" t="s">
        <v>679</v>
      </c>
      <c r="R1489" s="59" t="s">
        <v>629</v>
      </c>
      <c r="S1489" s="59" t="s">
        <v>1115</v>
      </c>
      <c r="T1489" s="59" t="s">
        <v>678</v>
      </c>
      <c r="U1489" s="59" t="s">
        <v>679</v>
      </c>
      <c r="V1489" s="59" t="s">
        <v>229</v>
      </c>
    </row>
    <row r="1490" spans="1:22" x14ac:dyDescent="0.25">
      <c r="A1490" s="187" t="s">
        <v>4200</v>
      </c>
      <c r="B1490" s="187" t="str">
        <f>LEFT(GAAP02F[[#This Row],[Fund]],4)</f>
        <v>9125</v>
      </c>
      <c r="C1490" s="188" t="s">
        <v>4201</v>
      </c>
      <c r="D1490" s="188" t="s">
        <v>113</v>
      </c>
      <c r="E1490" s="188" t="s">
        <v>681</v>
      </c>
      <c r="F1490" s="188" t="s">
        <v>683</v>
      </c>
      <c r="G1490" s="188" t="s">
        <v>683</v>
      </c>
      <c r="H1490" s="188" t="s">
        <v>683</v>
      </c>
      <c r="I1490" s="188" t="s">
        <v>683</v>
      </c>
      <c r="J1490" s="188" t="s">
        <v>683</v>
      </c>
      <c r="K1490" s="188" t="s">
        <v>4159</v>
      </c>
      <c r="L1490" s="188"/>
      <c r="M1490" s="188" t="s">
        <v>683</v>
      </c>
      <c r="N1490" s="188" t="s">
        <v>683</v>
      </c>
      <c r="O1490" s="188" t="s">
        <v>678</v>
      </c>
      <c r="P1490" s="188" t="s">
        <v>679</v>
      </c>
      <c r="Q1490" s="188" t="s">
        <v>679</v>
      </c>
      <c r="R1490" s="188" t="s">
        <v>629</v>
      </c>
      <c r="S1490" s="188" t="s">
        <v>4169</v>
      </c>
      <c r="T1490" s="188" t="s">
        <v>678</v>
      </c>
      <c r="U1490" s="188" t="s">
        <v>679</v>
      </c>
      <c r="V1490" s="188" t="s">
        <v>229</v>
      </c>
    </row>
    <row r="1491" spans="1:22" x14ac:dyDescent="0.25">
      <c r="A1491" s="187" t="s">
        <v>4202</v>
      </c>
      <c r="B1491" s="187" t="str">
        <f>LEFT(GAAP02F[[#This Row],[Fund]],4)</f>
        <v>9128</v>
      </c>
      <c r="C1491" s="188" t="s">
        <v>4203</v>
      </c>
      <c r="D1491" s="188" t="s">
        <v>113</v>
      </c>
      <c r="E1491" s="188" t="s">
        <v>681</v>
      </c>
      <c r="F1491" s="188" t="s">
        <v>709</v>
      </c>
      <c r="G1491" s="188" t="s">
        <v>689</v>
      </c>
      <c r="H1491" s="188" t="s">
        <v>3703</v>
      </c>
      <c r="I1491" s="188" t="s">
        <v>683</v>
      </c>
      <c r="J1491" s="188" t="s">
        <v>683</v>
      </c>
      <c r="K1491" s="188" t="s">
        <v>826</v>
      </c>
      <c r="L1491" s="188"/>
      <c r="M1491" s="188" t="s">
        <v>683</v>
      </c>
      <c r="N1491" s="188" t="s">
        <v>683</v>
      </c>
      <c r="O1491" s="188" t="s">
        <v>678</v>
      </c>
      <c r="P1491" s="188" t="s">
        <v>679</v>
      </c>
      <c r="Q1491" s="188" t="s">
        <v>679</v>
      </c>
      <c r="R1491" s="188" t="s">
        <v>629</v>
      </c>
      <c r="S1491" s="188" t="s">
        <v>4204</v>
      </c>
      <c r="T1491" s="188" t="s">
        <v>678</v>
      </c>
      <c r="U1491" s="188" t="s">
        <v>679</v>
      </c>
      <c r="V1491" s="188" t="s">
        <v>229</v>
      </c>
    </row>
    <row r="1492" spans="1:22" x14ac:dyDescent="0.25">
      <c r="A1492" s="187" t="s">
        <v>4205</v>
      </c>
      <c r="B1492" s="187" t="str">
        <f>LEFT(GAAP02F[[#This Row],[Fund]],4)</f>
        <v>9129</v>
      </c>
      <c r="C1492" s="188" t="s">
        <v>4206</v>
      </c>
      <c r="D1492" s="188" t="s">
        <v>113</v>
      </c>
      <c r="E1492" s="188" t="s">
        <v>681</v>
      </c>
      <c r="F1492" s="188" t="s">
        <v>709</v>
      </c>
      <c r="G1492" s="188" t="s">
        <v>689</v>
      </c>
      <c r="H1492" s="188" t="s">
        <v>965</v>
      </c>
      <c r="I1492" s="188" t="s">
        <v>683</v>
      </c>
      <c r="J1492" s="188" t="s">
        <v>683</v>
      </c>
      <c r="K1492" s="188" t="s">
        <v>826</v>
      </c>
      <c r="L1492" s="188"/>
      <c r="M1492" s="188" t="s">
        <v>683</v>
      </c>
      <c r="N1492" s="188" t="s">
        <v>683</v>
      </c>
      <c r="O1492" s="188" t="s">
        <v>678</v>
      </c>
      <c r="P1492" s="188" t="s">
        <v>679</v>
      </c>
      <c r="Q1492" s="188" t="s">
        <v>679</v>
      </c>
      <c r="R1492" s="188" t="s">
        <v>629</v>
      </c>
      <c r="S1492" s="188" t="s">
        <v>4204</v>
      </c>
      <c r="T1492" s="188" t="s">
        <v>678</v>
      </c>
      <c r="U1492" s="188" t="s">
        <v>679</v>
      </c>
      <c r="V1492" s="188" t="s">
        <v>229</v>
      </c>
    </row>
    <row r="1493" spans="1:22" x14ac:dyDescent="0.25">
      <c r="A1493" s="187" t="s">
        <v>4207</v>
      </c>
      <c r="B1493" s="187" t="str">
        <f>LEFT(GAAP02F[[#This Row],[Fund]],4)</f>
        <v>9130</v>
      </c>
      <c r="C1493" s="188" t="s">
        <v>4208</v>
      </c>
      <c r="D1493" s="188" t="s">
        <v>113</v>
      </c>
      <c r="E1493" s="188" t="s">
        <v>681</v>
      </c>
      <c r="F1493" s="188" t="s">
        <v>683</v>
      </c>
      <c r="G1493" s="188" t="s">
        <v>683</v>
      </c>
      <c r="H1493" s="188" t="s">
        <v>683</v>
      </c>
      <c r="I1493" s="188" t="s">
        <v>683</v>
      </c>
      <c r="J1493" s="188" t="s">
        <v>683</v>
      </c>
      <c r="K1493" s="188" t="s">
        <v>4159</v>
      </c>
      <c r="L1493" s="188"/>
      <c r="M1493" s="188" t="s">
        <v>683</v>
      </c>
      <c r="N1493" s="188" t="s">
        <v>683</v>
      </c>
      <c r="O1493" s="188" t="s">
        <v>678</v>
      </c>
      <c r="P1493" s="188" t="s">
        <v>679</v>
      </c>
      <c r="Q1493" s="188" t="s">
        <v>679</v>
      </c>
      <c r="R1493" s="188" t="s">
        <v>629</v>
      </c>
      <c r="S1493" s="188" t="s">
        <v>4160</v>
      </c>
      <c r="T1493" s="188" t="s">
        <v>678</v>
      </c>
      <c r="U1493" s="188" t="s">
        <v>679</v>
      </c>
      <c r="V1493" s="188" t="s">
        <v>229</v>
      </c>
    </row>
    <row r="1494" spans="1:22" x14ac:dyDescent="0.25">
      <c r="A1494" s="187" t="s">
        <v>4209</v>
      </c>
      <c r="B1494" s="187" t="str">
        <f>LEFT(GAAP02F[[#This Row],[Fund]],4)</f>
        <v>9131</v>
      </c>
      <c r="C1494" s="188" t="s">
        <v>4210</v>
      </c>
      <c r="D1494" s="188" t="s">
        <v>113</v>
      </c>
      <c r="E1494" s="188" t="s">
        <v>681</v>
      </c>
      <c r="F1494" s="188" t="s">
        <v>709</v>
      </c>
      <c r="G1494" s="188" t="s">
        <v>689</v>
      </c>
      <c r="H1494" s="188" t="s">
        <v>850</v>
      </c>
      <c r="I1494" s="188" t="s">
        <v>683</v>
      </c>
      <c r="J1494" s="188" t="s">
        <v>683</v>
      </c>
      <c r="K1494" s="188" t="s">
        <v>826</v>
      </c>
      <c r="L1494" s="188"/>
      <c r="M1494" s="188" t="s">
        <v>683</v>
      </c>
      <c r="N1494" s="188" t="s">
        <v>683</v>
      </c>
      <c r="O1494" s="188" t="s">
        <v>678</v>
      </c>
      <c r="P1494" s="188" t="s">
        <v>679</v>
      </c>
      <c r="Q1494" s="188" t="s">
        <v>679</v>
      </c>
      <c r="R1494" s="188" t="s">
        <v>629</v>
      </c>
      <c r="S1494" s="188" t="s">
        <v>4211</v>
      </c>
      <c r="T1494" s="188" t="s">
        <v>678</v>
      </c>
      <c r="U1494" s="188" t="s">
        <v>679</v>
      </c>
      <c r="V1494" s="188" t="s">
        <v>229</v>
      </c>
    </row>
    <row r="1495" spans="1:22" x14ac:dyDescent="0.25">
      <c r="A1495" s="187" t="s">
        <v>4212</v>
      </c>
      <c r="B1495" s="187" t="str">
        <f>LEFT(GAAP02F[[#This Row],[Fund]],4)</f>
        <v>9133</v>
      </c>
      <c r="C1495" s="189" t="s">
        <v>4213</v>
      </c>
      <c r="D1495" s="189" t="s">
        <v>113</v>
      </c>
      <c r="E1495" s="189" t="s">
        <v>681</v>
      </c>
      <c r="F1495" s="189" t="s">
        <v>709</v>
      </c>
      <c r="G1495" s="189" t="s">
        <v>689</v>
      </c>
      <c r="H1495" s="189" t="s">
        <v>788</v>
      </c>
      <c r="I1495" s="189" t="s">
        <v>683</v>
      </c>
      <c r="J1495" s="189" t="s">
        <v>683</v>
      </c>
      <c r="K1495" s="189" t="s">
        <v>826</v>
      </c>
      <c r="L1495" s="189"/>
      <c r="M1495" s="189" t="s">
        <v>683</v>
      </c>
      <c r="N1495" s="189" t="s">
        <v>683</v>
      </c>
      <c r="O1495" s="189" t="s">
        <v>678</v>
      </c>
      <c r="P1495" s="189" t="s">
        <v>679</v>
      </c>
      <c r="Q1495" s="189" t="s">
        <v>679</v>
      </c>
      <c r="R1495" s="189" t="s">
        <v>629</v>
      </c>
      <c r="S1495" s="189" t="s">
        <v>4211</v>
      </c>
      <c r="T1495" s="189" t="s">
        <v>678</v>
      </c>
      <c r="U1495" s="189" t="s">
        <v>679</v>
      </c>
      <c r="V1495" s="189" t="s">
        <v>229</v>
      </c>
    </row>
    <row r="1496" spans="1:22" x14ac:dyDescent="0.25">
      <c r="A1496" s="187" t="s">
        <v>4214</v>
      </c>
      <c r="B1496" s="187" t="str">
        <f>LEFT(GAAP02F[[#This Row],[Fund]],4)</f>
        <v>9135</v>
      </c>
      <c r="C1496" s="188" t="s">
        <v>4215</v>
      </c>
      <c r="D1496" s="188" t="s">
        <v>113</v>
      </c>
      <c r="E1496" s="188" t="s">
        <v>681</v>
      </c>
      <c r="F1496" s="188" t="s">
        <v>683</v>
      </c>
      <c r="G1496" s="188" t="s">
        <v>683</v>
      </c>
      <c r="H1496" s="188" t="s">
        <v>683</v>
      </c>
      <c r="I1496" s="188" t="s">
        <v>683</v>
      </c>
      <c r="J1496" s="188" t="s">
        <v>683</v>
      </c>
      <c r="K1496" s="188" t="s">
        <v>4159</v>
      </c>
      <c r="L1496" s="188"/>
      <c r="M1496" s="188" t="s">
        <v>683</v>
      </c>
      <c r="N1496" s="188" t="s">
        <v>683</v>
      </c>
      <c r="O1496" s="188" t="s">
        <v>678</v>
      </c>
      <c r="P1496" s="188" t="s">
        <v>679</v>
      </c>
      <c r="Q1496" s="188" t="s">
        <v>679</v>
      </c>
      <c r="R1496" s="188" t="s">
        <v>629</v>
      </c>
      <c r="S1496" s="188" t="s">
        <v>4160</v>
      </c>
      <c r="T1496" s="188" t="s">
        <v>678</v>
      </c>
      <c r="U1496" s="188" t="s">
        <v>679</v>
      </c>
      <c r="V1496" s="188" t="s">
        <v>229</v>
      </c>
    </row>
    <row r="1497" spans="1:22" x14ac:dyDescent="0.25">
      <c r="A1497" s="187" t="s">
        <v>4216</v>
      </c>
      <c r="B1497" s="187" t="str">
        <f>LEFT(GAAP02F[[#This Row],[Fund]],4)</f>
        <v>9140</v>
      </c>
      <c r="C1497" s="188" t="s">
        <v>4217</v>
      </c>
      <c r="D1497" s="188" t="s">
        <v>113</v>
      </c>
      <c r="E1497" s="188" t="s">
        <v>681</v>
      </c>
      <c r="F1497" s="188" t="s">
        <v>683</v>
      </c>
      <c r="G1497" s="188" t="s">
        <v>683</v>
      </c>
      <c r="H1497" s="188" t="s">
        <v>683</v>
      </c>
      <c r="I1497" s="188" t="s">
        <v>683</v>
      </c>
      <c r="J1497" s="188" t="s">
        <v>683</v>
      </c>
      <c r="K1497" s="188" t="s">
        <v>4159</v>
      </c>
      <c r="L1497" s="188"/>
      <c r="M1497" s="188" t="s">
        <v>683</v>
      </c>
      <c r="N1497" s="188" t="s">
        <v>683</v>
      </c>
      <c r="O1497" s="188" t="s">
        <v>678</v>
      </c>
      <c r="P1497" s="188" t="s">
        <v>679</v>
      </c>
      <c r="Q1497" s="188" t="s">
        <v>679</v>
      </c>
      <c r="R1497" s="188" t="s">
        <v>629</v>
      </c>
      <c r="S1497" s="188" t="s">
        <v>4160</v>
      </c>
      <c r="T1497" s="188" t="s">
        <v>678</v>
      </c>
      <c r="U1497" s="188" t="s">
        <v>679</v>
      </c>
      <c r="V1497" s="188" t="s">
        <v>229</v>
      </c>
    </row>
    <row r="1498" spans="1:22" x14ac:dyDescent="0.25">
      <c r="A1498" s="187" t="s">
        <v>4218</v>
      </c>
      <c r="B1498" s="187" t="str">
        <f>LEFT(GAAP02F[[#This Row],[Fund]],4)</f>
        <v>9141</v>
      </c>
      <c r="C1498" s="188" t="s">
        <v>4219</v>
      </c>
      <c r="D1498" s="188" t="s">
        <v>113</v>
      </c>
      <c r="E1498" s="188" t="s">
        <v>681</v>
      </c>
      <c r="F1498" s="188" t="s">
        <v>683</v>
      </c>
      <c r="G1498" s="188" t="s">
        <v>683</v>
      </c>
      <c r="H1498" s="188" t="s">
        <v>683</v>
      </c>
      <c r="I1498" s="188" t="s">
        <v>683</v>
      </c>
      <c r="J1498" s="188" t="s">
        <v>683</v>
      </c>
      <c r="K1498" s="188" t="s">
        <v>4159</v>
      </c>
      <c r="L1498" s="188"/>
      <c r="M1498" s="188" t="s">
        <v>683</v>
      </c>
      <c r="N1498" s="188" t="s">
        <v>683</v>
      </c>
      <c r="O1498" s="188" t="s">
        <v>678</v>
      </c>
      <c r="P1498" s="188" t="s">
        <v>679</v>
      </c>
      <c r="Q1498" s="188" t="s">
        <v>679</v>
      </c>
      <c r="R1498" s="188" t="s">
        <v>629</v>
      </c>
      <c r="S1498" s="188" t="s">
        <v>1727</v>
      </c>
      <c r="T1498" s="188" t="s">
        <v>678</v>
      </c>
      <c r="U1498" s="188" t="s">
        <v>679</v>
      </c>
      <c r="V1498" s="188" t="s">
        <v>229</v>
      </c>
    </row>
    <row r="1499" spans="1:22" x14ac:dyDescent="0.25">
      <c r="A1499" s="187" t="s">
        <v>4220</v>
      </c>
      <c r="B1499" s="187" t="str">
        <f>LEFT(GAAP02F[[#This Row],[Fund]],4)</f>
        <v>9142</v>
      </c>
      <c r="C1499" s="188" t="s">
        <v>4221</v>
      </c>
      <c r="D1499" s="188" t="s">
        <v>113</v>
      </c>
      <c r="E1499" s="188" t="s">
        <v>681</v>
      </c>
      <c r="F1499" s="188" t="s">
        <v>683</v>
      </c>
      <c r="G1499" s="188" t="s">
        <v>683</v>
      </c>
      <c r="H1499" s="188" t="s">
        <v>683</v>
      </c>
      <c r="I1499" s="188" t="s">
        <v>683</v>
      </c>
      <c r="J1499" s="188" t="s">
        <v>683</v>
      </c>
      <c r="K1499" s="188" t="s">
        <v>4159</v>
      </c>
      <c r="L1499" s="188"/>
      <c r="M1499" s="188" t="s">
        <v>683</v>
      </c>
      <c r="N1499" s="188" t="s">
        <v>683</v>
      </c>
      <c r="O1499" s="188" t="s">
        <v>678</v>
      </c>
      <c r="P1499" s="188" t="s">
        <v>679</v>
      </c>
      <c r="Q1499" s="188" t="s">
        <v>679</v>
      </c>
      <c r="R1499" s="188" t="s">
        <v>629</v>
      </c>
      <c r="S1499" s="188" t="s">
        <v>4222</v>
      </c>
      <c r="T1499" s="188" t="s">
        <v>678</v>
      </c>
      <c r="U1499" s="188" t="s">
        <v>679</v>
      </c>
      <c r="V1499" s="188" t="s">
        <v>229</v>
      </c>
    </row>
    <row r="1500" spans="1:22" x14ac:dyDescent="0.25">
      <c r="A1500" s="187" t="s">
        <v>4223</v>
      </c>
      <c r="B1500" s="187" t="str">
        <f>LEFT(GAAP02F[[#This Row],[Fund]],4)</f>
        <v>9145</v>
      </c>
      <c r="C1500" s="188" t="s">
        <v>4224</v>
      </c>
      <c r="D1500" s="188" t="s">
        <v>113</v>
      </c>
      <c r="E1500" s="188" t="s">
        <v>681</v>
      </c>
      <c r="F1500" s="188" t="s">
        <v>683</v>
      </c>
      <c r="G1500" s="188" t="s">
        <v>683</v>
      </c>
      <c r="H1500" s="188" t="s">
        <v>683</v>
      </c>
      <c r="I1500" s="188" t="s">
        <v>683</v>
      </c>
      <c r="J1500" s="188" t="s">
        <v>683</v>
      </c>
      <c r="K1500" s="188" t="s">
        <v>4159</v>
      </c>
      <c r="L1500" s="188"/>
      <c r="M1500" s="188" t="s">
        <v>683</v>
      </c>
      <c r="N1500" s="188" t="s">
        <v>683</v>
      </c>
      <c r="O1500" s="188" t="s">
        <v>678</v>
      </c>
      <c r="P1500" s="188" t="s">
        <v>679</v>
      </c>
      <c r="Q1500" s="188" t="s">
        <v>679</v>
      </c>
      <c r="R1500" s="188" t="s">
        <v>629</v>
      </c>
      <c r="S1500" s="188" t="s">
        <v>4222</v>
      </c>
      <c r="T1500" s="188" t="s">
        <v>678</v>
      </c>
      <c r="U1500" s="188" t="s">
        <v>679</v>
      </c>
      <c r="V1500" s="188" t="s">
        <v>229</v>
      </c>
    </row>
    <row r="1501" spans="1:22" x14ac:dyDescent="0.25">
      <c r="A1501" s="187" t="s">
        <v>4225</v>
      </c>
      <c r="B1501" s="187" t="str">
        <f>LEFT(GAAP02F[[#This Row],[Fund]],4)</f>
        <v>9147</v>
      </c>
      <c r="C1501" s="188" t="s">
        <v>4226</v>
      </c>
      <c r="D1501" s="188" t="s">
        <v>113</v>
      </c>
      <c r="E1501" s="188" t="s">
        <v>681</v>
      </c>
      <c r="F1501" s="188" t="s">
        <v>683</v>
      </c>
      <c r="G1501" s="188" t="s">
        <v>683</v>
      </c>
      <c r="H1501" s="188" t="s">
        <v>683</v>
      </c>
      <c r="I1501" s="188" t="s">
        <v>683</v>
      </c>
      <c r="J1501" s="188" t="s">
        <v>683</v>
      </c>
      <c r="K1501" s="188" t="s">
        <v>4159</v>
      </c>
      <c r="L1501" s="188"/>
      <c r="M1501" s="188" t="s">
        <v>683</v>
      </c>
      <c r="N1501" s="188" t="s">
        <v>683</v>
      </c>
      <c r="O1501" s="188" t="s">
        <v>678</v>
      </c>
      <c r="P1501" s="188" t="s">
        <v>679</v>
      </c>
      <c r="Q1501" s="188" t="s">
        <v>679</v>
      </c>
      <c r="R1501" s="188" t="s">
        <v>629</v>
      </c>
      <c r="S1501" s="188" t="s">
        <v>4227</v>
      </c>
      <c r="T1501" s="188" t="s">
        <v>678</v>
      </c>
      <c r="U1501" s="188" t="s">
        <v>679</v>
      </c>
      <c r="V1501" s="188" t="s">
        <v>229</v>
      </c>
    </row>
    <row r="1502" spans="1:22" x14ac:dyDescent="0.25">
      <c r="A1502" s="187" t="s">
        <v>4228</v>
      </c>
      <c r="B1502" s="187" t="str">
        <f>LEFT(GAAP02F[[#This Row],[Fund]],4)</f>
        <v>9148</v>
      </c>
      <c r="C1502" s="188" t="s">
        <v>4229</v>
      </c>
      <c r="D1502" s="188" t="s">
        <v>113</v>
      </c>
      <c r="E1502" s="188" t="s">
        <v>681</v>
      </c>
      <c r="F1502" s="188" t="s">
        <v>683</v>
      </c>
      <c r="G1502" s="188" t="s">
        <v>683</v>
      </c>
      <c r="H1502" s="188" t="s">
        <v>683</v>
      </c>
      <c r="I1502" s="188" t="s">
        <v>683</v>
      </c>
      <c r="J1502" s="188" t="s">
        <v>683</v>
      </c>
      <c r="K1502" s="188" t="s">
        <v>4159</v>
      </c>
      <c r="L1502" s="188"/>
      <c r="M1502" s="188" t="s">
        <v>683</v>
      </c>
      <c r="N1502" s="188" t="s">
        <v>683</v>
      </c>
      <c r="O1502" s="188" t="s">
        <v>678</v>
      </c>
      <c r="P1502" s="188" t="s">
        <v>679</v>
      </c>
      <c r="Q1502" s="188" t="s">
        <v>679</v>
      </c>
      <c r="R1502" s="188" t="s">
        <v>629</v>
      </c>
      <c r="S1502" s="188" t="s">
        <v>4230</v>
      </c>
      <c r="T1502" s="188" t="s">
        <v>678</v>
      </c>
      <c r="U1502" s="188" t="s">
        <v>679</v>
      </c>
      <c r="V1502" s="188" t="s">
        <v>229</v>
      </c>
    </row>
    <row r="1503" spans="1:22" x14ac:dyDescent="0.25">
      <c r="A1503" s="187" t="s">
        <v>4231</v>
      </c>
      <c r="B1503" s="187" t="str">
        <f>LEFT(GAAP02F[[#This Row],[Fund]],4)</f>
        <v>9149</v>
      </c>
      <c r="C1503" s="188" t="s">
        <v>4232</v>
      </c>
      <c r="D1503" s="188" t="s">
        <v>113</v>
      </c>
      <c r="E1503" s="188" t="s">
        <v>681</v>
      </c>
      <c r="F1503" s="188" t="s">
        <v>683</v>
      </c>
      <c r="G1503" s="188" t="s">
        <v>683</v>
      </c>
      <c r="H1503" s="188" t="s">
        <v>683</v>
      </c>
      <c r="I1503" s="188" t="s">
        <v>683</v>
      </c>
      <c r="J1503" s="188" t="s">
        <v>683</v>
      </c>
      <c r="K1503" s="188" t="s">
        <v>4159</v>
      </c>
      <c r="L1503" s="188"/>
      <c r="M1503" s="188" t="s">
        <v>683</v>
      </c>
      <c r="N1503" s="188" t="s">
        <v>683</v>
      </c>
      <c r="O1503" s="188" t="s">
        <v>678</v>
      </c>
      <c r="P1503" s="188" t="s">
        <v>679</v>
      </c>
      <c r="Q1503" s="188" t="s">
        <v>679</v>
      </c>
      <c r="R1503" s="188" t="s">
        <v>629</v>
      </c>
      <c r="S1503" s="188" t="s">
        <v>4233</v>
      </c>
      <c r="T1503" s="188" t="s">
        <v>678</v>
      </c>
      <c r="U1503" s="188" t="s">
        <v>679</v>
      </c>
      <c r="V1503" s="188" t="s">
        <v>229</v>
      </c>
    </row>
    <row r="1504" spans="1:22" x14ac:dyDescent="0.25">
      <c r="A1504" s="187" t="s">
        <v>4234</v>
      </c>
      <c r="B1504" s="187" t="str">
        <f>LEFT(GAAP02F[[#This Row],[Fund]],4)</f>
        <v>9190</v>
      </c>
      <c r="C1504" s="188" t="s">
        <v>4235</v>
      </c>
      <c r="D1504" s="188" t="s">
        <v>113</v>
      </c>
      <c r="E1504" s="188" t="s">
        <v>681</v>
      </c>
      <c r="F1504" s="188" t="s">
        <v>683</v>
      </c>
      <c r="G1504" s="188" t="s">
        <v>683</v>
      </c>
      <c r="H1504" s="188" t="s">
        <v>683</v>
      </c>
      <c r="I1504" s="188" t="s">
        <v>683</v>
      </c>
      <c r="J1504" s="188" t="s">
        <v>683</v>
      </c>
      <c r="K1504" s="188" t="s">
        <v>4159</v>
      </c>
      <c r="L1504" s="188"/>
      <c r="M1504" s="188" t="s">
        <v>683</v>
      </c>
      <c r="N1504" s="188" t="s">
        <v>683</v>
      </c>
      <c r="O1504" s="188" t="s">
        <v>678</v>
      </c>
      <c r="P1504" s="188" t="s">
        <v>679</v>
      </c>
      <c r="Q1504" s="188" t="s">
        <v>679</v>
      </c>
      <c r="R1504" s="188" t="s">
        <v>629</v>
      </c>
      <c r="S1504" s="188" t="s">
        <v>4160</v>
      </c>
      <c r="T1504" s="188" t="s">
        <v>678</v>
      </c>
      <c r="U1504" s="188" t="s">
        <v>679</v>
      </c>
      <c r="V1504" s="188" t="s">
        <v>229</v>
      </c>
    </row>
    <row r="1505" spans="1:22" x14ac:dyDescent="0.25">
      <c r="A1505" s="187" t="s">
        <v>4236</v>
      </c>
      <c r="B1505" s="187" t="str">
        <f>LEFT(GAAP02F[[#This Row],[Fund]],4)</f>
        <v>9192</v>
      </c>
      <c r="C1505" s="188" t="s">
        <v>4237</v>
      </c>
      <c r="D1505" s="188" t="s">
        <v>113</v>
      </c>
      <c r="E1505" s="188" t="s">
        <v>681</v>
      </c>
      <c r="F1505" s="188" t="s">
        <v>683</v>
      </c>
      <c r="G1505" s="188" t="s">
        <v>683</v>
      </c>
      <c r="H1505" s="188" t="s">
        <v>683</v>
      </c>
      <c r="I1505" s="188" t="s">
        <v>683</v>
      </c>
      <c r="J1505" s="188" t="s">
        <v>683</v>
      </c>
      <c r="K1505" s="188" t="s">
        <v>4159</v>
      </c>
      <c r="L1505" s="188"/>
      <c r="M1505" s="188" t="s">
        <v>683</v>
      </c>
      <c r="N1505" s="188" t="s">
        <v>683</v>
      </c>
      <c r="O1505" s="188" t="s">
        <v>678</v>
      </c>
      <c r="P1505" s="188" t="s">
        <v>679</v>
      </c>
      <c r="Q1505" s="188" t="s">
        <v>679</v>
      </c>
      <c r="R1505" s="188" t="s">
        <v>629</v>
      </c>
      <c r="S1505" s="188" t="s">
        <v>4238</v>
      </c>
      <c r="T1505" s="188" t="s">
        <v>678</v>
      </c>
      <c r="U1505" s="188" t="s">
        <v>679</v>
      </c>
      <c r="V1505" s="188" t="s">
        <v>229</v>
      </c>
    </row>
    <row r="1506" spans="1:22" x14ac:dyDescent="0.25">
      <c r="A1506" s="187" t="s">
        <v>4239</v>
      </c>
      <c r="B1506" s="187" t="str">
        <f>LEFT(GAAP02F[[#This Row],[Fund]],4)</f>
        <v>9200</v>
      </c>
      <c r="C1506" s="188" t="s">
        <v>4158</v>
      </c>
      <c r="D1506" s="188" t="s">
        <v>747</v>
      </c>
      <c r="E1506" s="188" t="s">
        <v>689</v>
      </c>
      <c r="F1506" s="188" t="s">
        <v>683</v>
      </c>
      <c r="G1506" s="188" t="s">
        <v>683</v>
      </c>
      <c r="H1506" s="188" t="s">
        <v>683</v>
      </c>
      <c r="I1506" s="188" t="s">
        <v>683</v>
      </c>
      <c r="J1506" s="188" t="s">
        <v>683</v>
      </c>
      <c r="K1506" s="188" t="s">
        <v>4240</v>
      </c>
      <c r="L1506" s="188"/>
      <c r="M1506" s="188" t="s">
        <v>683</v>
      </c>
      <c r="N1506" s="188" t="s">
        <v>683</v>
      </c>
      <c r="O1506" s="188" t="s">
        <v>678</v>
      </c>
      <c r="P1506" s="188" t="s">
        <v>679</v>
      </c>
      <c r="Q1506" s="188" t="s">
        <v>679</v>
      </c>
      <c r="R1506" s="188" t="s">
        <v>629</v>
      </c>
      <c r="S1506" s="188" t="s">
        <v>4160</v>
      </c>
      <c r="T1506" s="188" t="s">
        <v>678</v>
      </c>
      <c r="U1506" s="188" t="s">
        <v>679</v>
      </c>
      <c r="V1506" s="188" t="s">
        <v>229</v>
      </c>
    </row>
    <row r="1507" spans="1:22" x14ac:dyDescent="0.25">
      <c r="A1507" s="187" t="s">
        <v>4241</v>
      </c>
      <c r="B1507" s="187" t="str">
        <f>LEFT(GAAP02F[[#This Row],[Fund]],4)</f>
        <v>9250</v>
      </c>
      <c r="C1507" s="188" t="s">
        <v>4242</v>
      </c>
      <c r="D1507" s="188" t="s">
        <v>747</v>
      </c>
      <c r="E1507" s="188" t="s">
        <v>992</v>
      </c>
      <c r="F1507" s="188" t="s">
        <v>1384</v>
      </c>
      <c r="G1507" s="188" t="s">
        <v>689</v>
      </c>
      <c r="H1507" s="188" t="s">
        <v>1385</v>
      </c>
      <c r="I1507" s="188" t="s">
        <v>683</v>
      </c>
      <c r="J1507" s="188" t="s">
        <v>683</v>
      </c>
      <c r="K1507" s="188" t="s">
        <v>1386</v>
      </c>
      <c r="L1507" s="188" t="s">
        <v>1387</v>
      </c>
      <c r="M1507" s="188" t="s">
        <v>2484</v>
      </c>
      <c r="N1507" s="188" t="s">
        <v>1918</v>
      </c>
      <c r="O1507" s="188"/>
      <c r="P1507" s="188"/>
      <c r="Q1507" s="188"/>
      <c r="R1507" s="188" t="s">
        <v>698</v>
      </c>
      <c r="S1507" s="188" t="s">
        <v>2485</v>
      </c>
      <c r="T1507" s="188" t="s">
        <v>678</v>
      </c>
      <c r="U1507" s="188" t="s">
        <v>679</v>
      </c>
      <c r="V1507" s="188"/>
    </row>
    <row r="1508" spans="1:22" x14ac:dyDescent="0.25">
      <c r="A1508" s="187" t="s">
        <v>4243</v>
      </c>
      <c r="B1508" s="187" t="str">
        <f>LEFT(GAAP02F[[#This Row],[Fund]],4)</f>
        <v>9251</v>
      </c>
      <c r="C1508" s="188" t="s">
        <v>4244</v>
      </c>
      <c r="D1508" s="188" t="s">
        <v>747</v>
      </c>
      <c r="E1508" s="188" t="s">
        <v>992</v>
      </c>
      <c r="F1508" s="188" t="s">
        <v>2647</v>
      </c>
      <c r="G1508" s="188" t="s">
        <v>689</v>
      </c>
      <c r="H1508" s="188" t="s">
        <v>688</v>
      </c>
      <c r="I1508" s="188" t="s">
        <v>683</v>
      </c>
      <c r="J1508" s="188" t="s">
        <v>683</v>
      </c>
      <c r="K1508" s="188" t="s">
        <v>2648</v>
      </c>
      <c r="L1508" s="188" t="s">
        <v>4244</v>
      </c>
      <c r="M1508" s="188" t="s">
        <v>3880</v>
      </c>
      <c r="N1508" s="188" t="s">
        <v>1918</v>
      </c>
      <c r="O1508" s="188" t="s">
        <v>678</v>
      </c>
      <c r="P1508" s="188" t="s">
        <v>145</v>
      </c>
      <c r="Q1508" s="188" t="s">
        <v>750</v>
      </c>
      <c r="R1508" s="188" t="s">
        <v>698</v>
      </c>
      <c r="S1508" s="188" t="s">
        <v>5673</v>
      </c>
      <c r="T1508" s="188" t="s">
        <v>678</v>
      </c>
      <c r="U1508" s="188" t="s">
        <v>679</v>
      </c>
      <c r="V1508" s="188"/>
    </row>
    <row r="1509" spans="1:22" x14ac:dyDescent="0.25">
      <c r="A1509" s="187" t="s">
        <v>4245</v>
      </c>
      <c r="B1509" s="187" t="str">
        <f>LEFT(GAAP02F[[#This Row],[Fund]],4)</f>
        <v>9290</v>
      </c>
      <c r="C1509" s="188" t="s">
        <v>4235</v>
      </c>
      <c r="D1509" s="188" t="s">
        <v>747</v>
      </c>
      <c r="E1509" s="188" t="s">
        <v>689</v>
      </c>
      <c r="F1509" s="188" t="s">
        <v>683</v>
      </c>
      <c r="G1509" s="188" t="s">
        <v>683</v>
      </c>
      <c r="H1509" s="188" t="s">
        <v>683</v>
      </c>
      <c r="I1509" s="188" t="s">
        <v>683</v>
      </c>
      <c r="J1509" s="188" t="s">
        <v>683</v>
      </c>
      <c r="K1509" s="188" t="s">
        <v>4240</v>
      </c>
      <c r="L1509" s="188"/>
      <c r="M1509" s="188" t="s">
        <v>683</v>
      </c>
      <c r="N1509" s="188" t="s">
        <v>683</v>
      </c>
      <c r="O1509" s="188" t="s">
        <v>678</v>
      </c>
      <c r="P1509" s="188" t="s">
        <v>679</v>
      </c>
      <c r="Q1509" s="188" t="s">
        <v>679</v>
      </c>
      <c r="R1509" s="188" t="s">
        <v>629</v>
      </c>
      <c r="S1509" s="188" t="s">
        <v>4169</v>
      </c>
      <c r="T1509" s="188" t="s">
        <v>678</v>
      </c>
      <c r="U1509" s="188" t="s">
        <v>679</v>
      </c>
      <c r="V1509" s="188" t="s">
        <v>229</v>
      </c>
    </row>
    <row r="1510" spans="1:22" x14ac:dyDescent="0.25">
      <c r="A1510" s="187" t="s">
        <v>4246</v>
      </c>
      <c r="B1510" s="187" t="str">
        <f>LEFT(GAAP02F[[#This Row],[Fund]],4)</f>
        <v>9292</v>
      </c>
      <c r="C1510" s="188" t="s">
        <v>4247</v>
      </c>
      <c r="D1510" s="188" t="s">
        <v>747</v>
      </c>
      <c r="E1510" s="188" t="s">
        <v>689</v>
      </c>
      <c r="F1510" s="188" t="s">
        <v>683</v>
      </c>
      <c r="G1510" s="188" t="s">
        <v>683</v>
      </c>
      <c r="H1510" s="188" t="s">
        <v>683</v>
      </c>
      <c r="I1510" s="188" t="s">
        <v>683</v>
      </c>
      <c r="J1510" s="188" t="s">
        <v>683</v>
      </c>
      <c r="K1510" s="188" t="s">
        <v>4240</v>
      </c>
      <c r="L1510" s="188"/>
      <c r="M1510" s="188" t="s">
        <v>683</v>
      </c>
      <c r="N1510" s="188" t="s">
        <v>683</v>
      </c>
      <c r="O1510" s="188" t="s">
        <v>678</v>
      </c>
      <c r="P1510" s="188" t="s">
        <v>679</v>
      </c>
      <c r="Q1510" s="188" t="s">
        <v>679</v>
      </c>
      <c r="R1510" s="188" t="s">
        <v>629</v>
      </c>
      <c r="S1510" s="188" t="s">
        <v>4169</v>
      </c>
      <c r="T1510" s="188" t="s">
        <v>678</v>
      </c>
      <c r="U1510" s="188" t="s">
        <v>679</v>
      </c>
      <c r="V1510" s="188" t="s">
        <v>229</v>
      </c>
    </row>
    <row r="1511" spans="1:22" x14ac:dyDescent="0.25">
      <c r="A1511" s="187" t="s">
        <v>4248</v>
      </c>
      <c r="B1511" s="187" t="str">
        <f>LEFT(GAAP02F[[#This Row],[Fund]],4)</f>
        <v>9300</v>
      </c>
      <c r="C1511" s="188" t="s">
        <v>4249</v>
      </c>
      <c r="D1511" s="188" t="s">
        <v>747</v>
      </c>
      <c r="E1511" s="188" t="s">
        <v>1895</v>
      </c>
      <c r="F1511" s="188" t="s">
        <v>683</v>
      </c>
      <c r="G1511" s="188" t="s">
        <v>683</v>
      </c>
      <c r="H1511" s="188" t="s">
        <v>683</v>
      </c>
      <c r="I1511" s="188" t="s">
        <v>683</v>
      </c>
      <c r="J1511" s="188" t="s">
        <v>683</v>
      </c>
      <c r="K1511" s="188" t="s">
        <v>1896</v>
      </c>
      <c r="L1511" s="188"/>
      <c r="M1511" s="188" t="s">
        <v>683</v>
      </c>
      <c r="N1511" s="188" t="s">
        <v>683</v>
      </c>
      <c r="O1511" s="188" t="s">
        <v>678</v>
      </c>
      <c r="P1511" s="188" t="s">
        <v>679</v>
      </c>
      <c r="Q1511" s="188" t="s">
        <v>679</v>
      </c>
      <c r="R1511" s="188" t="s">
        <v>629</v>
      </c>
      <c r="S1511" s="188" t="s">
        <v>4169</v>
      </c>
      <c r="T1511" s="188" t="s">
        <v>678</v>
      </c>
      <c r="U1511" s="188" t="s">
        <v>679</v>
      </c>
      <c r="V1511" s="188" t="s">
        <v>229</v>
      </c>
    </row>
    <row r="1512" spans="1:22" x14ac:dyDescent="0.25">
      <c r="A1512" s="187" t="s">
        <v>4250</v>
      </c>
      <c r="B1512" s="187" t="str">
        <f>LEFT(GAAP02F[[#This Row],[Fund]],4)</f>
        <v>9326</v>
      </c>
      <c r="C1512" s="188" t="s">
        <v>1841</v>
      </c>
      <c r="D1512" s="188" t="s">
        <v>747</v>
      </c>
      <c r="E1512" s="188" t="s">
        <v>1895</v>
      </c>
      <c r="F1512" s="188" t="s">
        <v>788</v>
      </c>
      <c r="G1512" s="188" t="s">
        <v>689</v>
      </c>
      <c r="H1512" s="188" t="s">
        <v>1016</v>
      </c>
      <c r="I1512" s="188" t="s">
        <v>683</v>
      </c>
      <c r="J1512" s="188" t="s">
        <v>683</v>
      </c>
      <c r="K1512" s="188" t="s">
        <v>1896</v>
      </c>
      <c r="L1512" s="188" t="s">
        <v>4251</v>
      </c>
      <c r="M1512" s="188" t="s">
        <v>791</v>
      </c>
      <c r="N1512" s="188" t="s">
        <v>792</v>
      </c>
      <c r="O1512" s="188" t="s">
        <v>678</v>
      </c>
      <c r="P1512" s="188" t="s">
        <v>679</v>
      </c>
      <c r="Q1512" s="188" t="s">
        <v>750</v>
      </c>
      <c r="R1512" s="188" t="s">
        <v>698</v>
      </c>
      <c r="S1512" s="188" t="s">
        <v>711</v>
      </c>
      <c r="T1512" s="188" t="s">
        <v>678</v>
      </c>
      <c r="U1512" s="188" t="s">
        <v>679</v>
      </c>
      <c r="V1512" s="188"/>
    </row>
    <row r="1513" spans="1:22" x14ac:dyDescent="0.25">
      <c r="A1513" s="187" t="s">
        <v>4252</v>
      </c>
      <c r="B1513" s="187" t="str">
        <f>LEFT(GAAP02F[[#This Row],[Fund]],4)</f>
        <v>9328</v>
      </c>
      <c r="C1513" s="188" t="s">
        <v>4253</v>
      </c>
      <c r="D1513" s="188" t="s">
        <v>747</v>
      </c>
      <c r="E1513" s="188" t="s">
        <v>1895</v>
      </c>
      <c r="F1513" s="188" t="s">
        <v>788</v>
      </c>
      <c r="G1513" s="188" t="s">
        <v>689</v>
      </c>
      <c r="H1513" s="188" t="s">
        <v>850</v>
      </c>
      <c r="I1513" s="188" t="s">
        <v>683</v>
      </c>
      <c r="J1513" s="188" t="s">
        <v>683</v>
      </c>
      <c r="K1513" s="188" t="s">
        <v>1896</v>
      </c>
      <c r="L1513" s="188" t="s">
        <v>1949</v>
      </c>
      <c r="M1513" s="188" t="s">
        <v>1944</v>
      </c>
      <c r="N1513" s="188" t="s">
        <v>792</v>
      </c>
      <c r="O1513" s="188" t="s">
        <v>678</v>
      </c>
      <c r="P1513" s="188" t="s">
        <v>145</v>
      </c>
      <c r="Q1513" s="188" t="s">
        <v>750</v>
      </c>
      <c r="R1513" s="188" t="s">
        <v>698</v>
      </c>
      <c r="S1513" s="188" t="s">
        <v>711</v>
      </c>
      <c r="T1513" s="188" t="s">
        <v>678</v>
      </c>
      <c r="U1513" s="188" t="s">
        <v>679</v>
      </c>
      <c r="V1513" s="188"/>
    </row>
    <row r="1514" spans="1:22" x14ac:dyDescent="0.25">
      <c r="A1514" s="187" t="s">
        <v>4254</v>
      </c>
      <c r="B1514" s="187" t="str">
        <f>LEFT(GAAP02F[[#This Row],[Fund]],4)</f>
        <v>9329</v>
      </c>
      <c r="C1514" s="189" t="s">
        <v>4255</v>
      </c>
      <c r="D1514" s="189" t="s">
        <v>747</v>
      </c>
      <c r="E1514" s="189" t="s">
        <v>681</v>
      </c>
      <c r="F1514" s="189" t="s">
        <v>688</v>
      </c>
      <c r="G1514" s="189" t="s">
        <v>681</v>
      </c>
      <c r="H1514" s="189" t="s">
        <v>709</v>
      </c>
      <c r="I1514" s="189" t="s">
        <v>683</v>
      </c>
      <c r="J1514" s="189" t="s">
        <v>683</v>
      </c>
      <c r="K1514" s="189" t="s">
        <v>691</v>
      </c>
      <c r="L1514" s="189" t="s">
        <v>725</v>
      </c>
      <c r="M1514" s="189" t="s">
        <v>749</v>
      </c>
      <c r="N1514" s="189" t="s">
        <v>683</v>
      </c>
      <c r="O1514" s="189" t="s">
        <v>678</v>
      </c>
      <c r="P1514" s="189" t="s">
        <v>679</v>
      </c>
      <c r="Q1514" s="189" t="s">
        <v>750</v>
      </c>
      <c r="R1514" s="189" t="s">
        <v>693</v>
      </c>
      <c r="S1514" s="189" t="s">
        <v>726</v>
      </c>
      <c r="T1514" s="189" t="s">
        <v>766</v>
      </c>
      <c r="U1514" s="189" t="s">
        <v>679</v>
      </c>
      <c r="V1514" s="189"/>
    </row>
    <row r="1515" spans="1:22" x14ac:dyDescent="0.25">
      <c r="A1515" s="612" t="s">
        <v>4256</v>
      </c>
      <c r="B1515" s="612" t="str">
        <f>LEFT(GAAP02F[[#This Row],[Fund]],4)</f>
        <v>9330</v>
      </c>
      <c r="C1515" s="613" t="s">
        <v>4257</v>
      </c>
      <c r="D1515" s="613" t="s">
        <v>747</v>
      </c>
      <c r="E1515" s="613" t="s">
        <v>681</v>
      </c>
      <c r="F1515" s="613" t="s">
        <v>688</v>
      </c>
      <c r="G1515" s="613" t="s">
        <v>681</v>
      </c>
      <c r="H1515" s="613" t="s">
        <v>709</v>
      </c>
      <c r="I1515" s="613" t="s">
        <v>683</v>
      </c>
      <c r="J1515" s="613" t="s">
        <v>683</v>
      </c>
      <c r="K1515" s="613" t="s">
        <v>691</v>
      </c>
      <c r="L1515" s="613" t="s">
        <v>725</v>
      </c>
      <c r="M1515" s="613" t="s">
        <v>749</v>
      </c>
      <c r="N1515" s="613" t="s">
        <v>683</v>
      </c>
      <c r="O1515" s="613" t="s">
        <v>678</v>
      </c>
      <c r="P1515" s="613" t="s">
        <v>679</v>
      </c>
      <c r="Q1515" s="613" t="s">
        <v>750</v>
      </c>
      <c r="R1515" s="613" t="s">
        <v>698</v>
      </c>
      <c r="S1515" s="613" t="s">
        <v>726</v>
      </c>
      <c r="T1515" s="613" t="s">
        <v>712</v>
      </c>
      <c r="U1515" s="613" t="s">
        <v>679</v>
      </c>
      <c r="V1515" s="613"/>
    </row>
    <row r="1516" spans="1:22" x14ac:dyDescent="0.25">
      <c r="A1516" s="612" t="s">
        <v>4258</v>
      </c>
      <c r="B1516" s="612" t="str">
        <f>LEFT(GAAP02F[[#This Row],[Fund]],4)</f>
        <v>9331</v>
      </c>
      <c r="C1516" s="613" t="s">
        <v>4259</v>
      </c>
      <c r="D1516" s="613" t="s">
        <v>747</v>
      </c>
      <c r="E1516" s="613" t="s">
        <v>681</v>
      </c>
      <c r="F1516" s="613" t="s">
        <v>688</v>
      </c>
      <c r="G1516" s="613" t="s">
        <v>681</v>
      </c>
      <c r="H1516" s="613" t="s">
        <v>831</v>
      </c>
      <c r="I1516" s="613" t="s">
        <v>683</v>
      </c>
      <c r="J1516" s="613" t="s">
        <v>683</v>
      </c>
      <c r="K1516" s="613" t="s">
        <v>691</v>
      </c>
      <c r="L1516" s="613" t="s">
        <v>832</v>
      </c>
      <c r="M1516" s="613" t="s">
        <v>749</v>
      </c>
      <c r="N1516" s="613" t="s">
        <v>683</v>
      </c>
      <c r="O1516" s="613" t="s">
        <v>678</v>
      </c>
      <c r="P1516" s="613" t="s">
        <v>679</v>
      </c>
      <c r="Q1516" s="613" t="s">
        <v>750</v>
      </c>
      <c r="R1516" s="613" t="s">
        <v>698</v>
      </c>
      <c r="S1516" s="613" t="s">
        <v>3367</v>
      </c>
      <c r="T1516" s="613" t="s">
        <v>838</v>
      </c>
      <c r="U1516" s="613" t="s">
        <v>679</v>
      </c>
      <c r="V1516" s="613"/>
    </row>
    <row r="1517" spans="1:22" x14ac:dyDescent="0.25">
      <c r="A1517" s="612" t="s">
        <v>4260</v>
      </c>
      <c r="B1517" s="612" t="str">
        <f>LEFT(GAAP02F[[#This Row],[Fund]],4)</f>
        <v>9332</v>
      </c>
      <c r="C1517" s="613" t="s">
        <v>4261</v>
      </c>
      <c r="D1517" s="613" t="s">
        <v>747</v>
      </c>
      <c r="E1517" s="613" t="s">
        <v>1895</v>
      </c>
      <c r="F1517" s="613" t="s">
        <v>788</v>
      </c>
      <c r="G1517" s="613" t="s">
        <v>689</v>
      </c>
      <c r="H1517" s="613" t="s">
        <v>850</v>
      </c>
      <c r="I1517" s="613" t="s">
        <v>683</v>
      </c>
      <c r="J1517" s="613" t="s">
        <v>683</v>
      </c>
      <c r="K1517" s="613" t="s">
        <v>1896</v>
      </c>
      <c r="L1517" s="613" t="s">
        <v>1949</v>
      </c>
      <c r="M1517" s="613" t="s">
        <v>1944</v>
      </c>
      <c r="N1517" s="613" t="s">
        <v>792</v>
      </c>
      <c r="O1517" s="613" t="s">
        <v>678</v>
      </c>
      <c r="P1517" s="613" t="s">
        <v>679</v>
      </c>
      <c r="Q1517" s="613" t="s">
        <v>750</v>
      </c>
      <c r="R1517" s="613" t="s">
        <v>698</v>
      </c>
      <c r="S1517" s="613" t="s">
        <v>711</v>
      </c>
      <c r="T1517" s="613" t="s">
        <v>678</v>
      </c>
      <c r="U1517" s="613" t="s">
        <v>679</v>
      </c>
      <c r="V1517" s="613"/>
    </row>
    <row r="1518" spans="1:22" x14ac:dyDescent="0.25">
      <c r="A1518" s="612" t="s">
        <v>4262</v>
      </c>
      <c r="B1518" s="612" t="str">
        <f>LEFT(GAAP02F[[#This Row],[Fund]],4)</f>
        <v>9333</v>
      </c>
      <c r="C1518" s="613" t="s">
        <v>4263</v>
      </c>
      <c r="D1518" s="613" t="s">
        <v>747</v>
      </c>
      <c r="E1518" s="613" t="s">
        <v>689</v>
      </c>
      <c r="F1518" s="613" t="s">
        <v>850</v>
      </c>
      <c r="G1518" s="613" t="s">
        <v>689</v>
      </c>
      <c r="H1518" s="613" t="s">
        <v>703</v>
      </c>
      <c r="I1518" s="613" t="s">
        <v>683</v>
      </c>
      <c r="J1518" s="613" t="s">
        <v>683</v>
      </c>
      <c r="K1518" s="613" t="s">
        <v>851</v>
      </c>
      <c r="L1518" s="613" t="s">
        <v>3041</v>
      </c>
      <c r="M1518" s="613" t="s">
        <v>791</v>
      </c>
      <c r="N1518" s="613" t="s">
        <v>792</v>
      </c>
      <c r="O1518" s="613" t="s">
        <v>678</v>
      </c>
      <c r="P1518" s="613" t="s">
        <v>145</v>
      </c>
      <c r="Q1518" s="613" t="s">
        <v>750</v>
      </c>
      <c r="R1518" s="613" t="s">
        <v>698</v>
      </c>
      <c r="S1518" s="613" t="s">
        <v>711</v>
      </c>
      <c r="T1518" s="613" t="s">
        <v>712</v>
      </c>
      <c r="U1518" s="613" t="s">
        <v>679</v>
      </c>
      <c r="V1518" s="613"/>
    </row>
    <row r="1519" spans="1:22" x14ac:dyDescent="0.25">
      <c r="A1519" s="612" t="s">
        <v>4264</v>
      </c>
      <c r="B1519" s="612" t="str">
        <f>LEFT(GAAP02F[[#This Row],[Fund]],4)</f>
        <v>9334</v>
      </c>
      <c r="C1519" s="613" t="s">
        <v>4265</v>
      </c>
      <c r="D1519" s="613" t="s">
        <v>747</v>
      </c>
      <c r="E1519" s="613" t="s">
        <v>1895</v>
      </c>
      <c r="F1519" s="613" t="s">
        <v>788</v>
      </c>
      <c r="G1519" s="613" t="s">
        <v>689</v>
      </c>
      <c r="H1519" s="613" t="s">
        <v>850</v>
      </c>
      <c r="I1519" s="613" t="s">
        <v>683</v>
      </c>
      <c r="J1519" s="613" t="s">
        <v>683</v>
      </c>
      <c r="K1519" s="613" t="s">
        <v>1896</v>
      </c>
      <c r="L1519" s="613" t="s">
        <v>1949</v>
      </c>
      <c r="M1519" s="613" t="s">
        <v>683</v>
      </c>
      <c r="N1519" s="613" t="s">
        <v>683</v>
      </c>
      <c r="O1519" s="613" t="s">
        <v>678</v>
      </c>
      <c r="P1519" s="613" t="s">
        <v>145</v>
      </c>
      <c r="Q1519" s="613" t="s">
        <v>750</v>
      </c>
      <c r="R1519" s="613" t="s">
        <v>698</v>
      </c>
      <c r="S1519" s="613" t="s">
        <v>6253</v>
      </c>
      <c r="T1519" s="613" t="s">
        <v>712</v>
      </c>
      <c r="U1519" s="613" t="s">
        <v>679</v>
      </c>
      <c r="V1519" s="613" t="s">
        <v>679</v>
      </c>
    </row>
    <row r="1520" spans="1:22" x14ac:dyDescent="0.25">
      <c r="A1520" s="612" t="s">
        <v>4266</v>
      </c>
      <c r="B1520" s="612" t="str">
        <f>LEFT(GAAP02F[[#This Row],[Fund]],4)</f>
        <v>9335</v>
      </c>
      <c r="C1520" s="613" t="s">
        <v>4267</v>
      </c>
      <c r="D1520" s="613" t="s">
        <v>747</v>
      </c>
      <c r="E1520" s="613" t="s">
        <v>1895</v>
      </c>
      <c r="F1520" s="613" t="s">
        <v>788</v>
      </c>
      <c r="G1520" s="613" t="s">
        <v>689</v>
      </c>
      <c r="H1520" s="613" t="s">
        <v>1915</v>
      </c>
      <c r="I1520" s="613" t="s">
        <v>683</v>
      </c>
      <c r="J1520" s="613" t="s">
        <v>683</v>
      </c>
      <c r="K1520" s="613" t="s">
        <v>4268</v>
      </c>
      <c r="L1520" s="613" t="s">
        <v>1916</v>
      </c>
      <c r="M1520" s="613" t="s">
        <v>683</v>
      </c>
      <c r="N1520" s="613" t="s">
        <v>683</v>
      </c>
      <c r="O1520" s="613" t="s">
        <v>678</v>
      </c>
      <c r="P1520" s="613" t="s">
        <v>145</v>
      </c>
      <c r="Q1520" s="613" t="s">
        <v>750</v>
      </c>
      <c r="R1520" s="613" t="s">
        <v>698</v>
      </c>
      <c r="S1520" s="613" t="s">
        <v>711</v>
      </c>
      <c r="T1520" s="613" t="s">
        <v>678</v>
      </c>
      <c r="U1520" s="613" t="s">
        <v>679</v>
      </c>
      <c r="V1520" s="613"/>
    </row>
    <row r="1521" spans="1:22" x14ac:dyDescent="0.25">
      <c r="A1521" s="612" t="s">
        <v>5674</v>
      </c>
      <c r="B1521" s="612" t="str">
        <f>LEFT(GAAP02F[[#This Row],[Fund]],4)</f>
        <v>9336</v>
      </c>
      <c r="C1521" s="613" t="s">
        <v>5675</v>
      </c>
      <c r="D1521" s="613" t="s">
        <v>747</v>
      </c>
      <c r="E1521" s="613" t="s">
        <v>1895</v>
      </c>
      <c r="F1521" s="613" t="s">
        <v>788</v>
      </c>
      <c r="G1521" s="613" t="s">
        <v>681</v>
      </c>
      <c r="H1521" s="613" t="s">
        <v>709</v>
      </c>
      <c r="I1521" s="613" t="s">
        <v>683</v>
      </c>
      <c r="J1521" s="613" t="s">
        <v>683</v>
      </c>
      <c r="K1521" s="613" t="s">
        <v>1896</v>
      </c>
      <c r="L1521" s="613" t="s">
        <v>1894</v>
      </c>
      <c r="M1521" s="613" t="s">
        <v>791</v>
      </c>
      <c r="N1521" s="613" t="s">
        <v>792</v>
      </c>
      <c r="O1521" s="613" t="s">
        <v>678</v>
      </c>
      <c r="P1521" s="613" t="s">
        <v>145</v>
      </c>
      <c r="Q1521" s="613" t="s">
        <v>750</v>
      </c>
      <c r="R1521" s="613" t="s">
        <v>698</v>
      </c>
      <c r="S1521" s="613" t="s">
        <v>711</v>
      </c>
      <c r="T1521" s="613" t="s">
        <v>699</v>
      </c>
      <c r="U1521" s="613" t="s">
        <v>679</v>
      </c>
      <c r="V1521" s="613"/>
    </row>
    <row r="1522" spans="1:22" x14ac:dyDescent="0.25">
      <c r="A1522" s="612" t="s">
        <v>5676</v>
      </c>
      <c r="B1522" s="612" t="str">
        <f>LEFT(GAAP02F[[#This Row],[Fund]],4)</f>
        <v>9337</v>
      </c>
      <c r="C1522" s="613" t="s">
        <v>5677</v>
      </c>
      <c r="D1522" s="613" t="s">
        <v>747</v>
      </c>
      <c r="E1522" s="613" t="s">
        <v>681</v>
      </c>
      <c r="F1522" s="613" t="s">
        <v>688</v>
      </c>
      <c r="G1522" s="613" t="s">
        <v>689</v>
      </c>
      <c r="H1522" s="613" t="s">
        <v>965</v>
      </c>
      <c r="I1522" s="613" t="s">
        <v>683</v>
      </c>
      <c r="J1522" s="613" t="s">
        <v>683</v>
      </c>
      <c r="K1522" s="613" t="s">
        <v>691</v>
      </c>
      <c r="L1522" s="613" t="s">
        <v>966</v>
      </c>
      <c r="M1522" s="613" t="s">
        <v>821</v>
      </c>
      <c r="N1522" s="613" t="s">
        <v>683</v>
      </c>
      <c r="O1522" s="613" t="s">
        <v>678</v>
      </c>
      <c r="P1522" s="613" t="s">
        <v>679</v>
      </c>
      <c r="Q1522" s="613" t="s">
        <v>750</v>
      </c>
      <c r="R1522" s="613" t="s">
        <v>698</v>
      </c>
      <c r="S1522" s="613" t="s">
        <v>6241</v>
      </c>
      <c r="T1522" s="613" t="s">
        <v>699</v>
      </c>
      <c r="U1522" s="613" t="s">
        <v>700</v>
      </c>
      <c r="V1522" s="613" t="s">
        <v>679</v>
      </c>
    </row>
    <row r="1523" spans="1:22" x14ac:dyDescent="0.25">
      <c r="A1523" s="612" t="s">
        <v>5678</v>
      </c>
      <c r="B1523" s="612" t="str">
        <f>LEFT(GAAP02F[[#This Row],[Fund]],4)</f>
        <v>9338</v>
      </c>
      <c r="C1523" s="613" t="s">
        <v>5679</v>
      </c>
      <c r="D1523" s="613" t="s">
        <v>747</v>
      </c>
      <c r="E1523" s="613" t="s">
        <v>689</v>
      </c>
      <c r="F1523" s="613" t="s">
        <v>850</v>
      </c>
      <c r="G1523" s="613" t="s">
        <v>689</v>
      </c>
      <c r="H1523" s="613" t="s">
        <v>703</v>
      </c>
      <c r="I1523" s="613" t="s">
        <v>683</v>
      </c>
      <c r="J1523" s="613" t="s">
        <v>683</v>
      </c>
      <c r="K1523" s="613" t="s">
        <v>851</v>
      </c>
      <c r="L1523" s="613" t="s">
        <v>3041</v>
      </c>
      <c r="M1523" s="613" t="s">
        <v>791</v>
      </c>
      <c r="N1523" s="613" t="s">
        <v>792</v>
      </c>
      <c r="O1523" s="613" t="s">
        <v>678</v>
      </c>
      <c r="P1523" s="613" t="s">
        <v>679</v>
      </c>
      <c r="Q1523" s="613" t="s">
        <v>750</v>
      </c>
      <c r="R1523" s="613" t="s">
        <v>698</v>
      </c>
      <c r="S1523" s="613" t="s">
        <v>6249</v>
      </c>
      <c r="T1523" s="613" t="s">
        <v>712</v>
      </c>
      <c r="U1523" s="613" t="s">
        <v>700</v>
      </c>
      <c r="V1523" s="613" t="s">
        <v>679</v>
      </c>
    </row>
    <row r="1524" spans="1:22" x14ac:dyDescent="0.25">
      <c r="A1524" s="612" t="s">
        <v>5680</v>
      </c>
      <c r="B1524" s="612" t="str">
        <f>LEFT(GAAP02F[[#This Row],[Fund]],4)</f>
        <v>9339</v>
      </c>
      <c r="C1524" s="613" t="s">
        <v>5681</v>
      </c>
      <c r="D1524" s="613" t="s">
        <v>747</v>
      </c>
      <c r="E1524" s="613" t="s">
        <v>681</v>
      </c>
      <c r="F1524" s="613" t="s">
        <v>682</v>
      </c>
      <c r="G1524" s="613" t="s">
        <v>681</v>
      </c>
      <c r="H1524" s="613" t="s">
        <v>682</v>
      </c>
      <c r="I1524" s="613" t="s">
        <v>683</v>
      </c>
      <c r="J1524" s="613" t="s">
        <v>683</v>
      </c>
      <c r="K1524" s="613" t="s">
        <v>15</v>
      </c>
      <c r="L1524" s="613" t="s">
        <v>15</v>
      </c>
      <c r="M1524" s="613" t="s">
        <v>1923</v>
      </c>
      <c r="N1524" s="613" t="s">
        <v>576</v>
      </c>
      <c r="O1524" s="613" t="s">
        <v>678</v>
      </c>
      <c r="P1524" s="613" t="s">
        <v>679</v>
      </c>
      <c r="Q1524" s="613" t="s">
        <v>113</v>
      </c>
      <c r="R1524" s="613" t="s">
        <v>693</v>
      </c>
      <c r="S1524" s="613" t="s">
        <v>6253</v>
      </c>
      <c r="T1524" s="613" t="s">
        <v>739</v>
      </c>
      <c r="U1524" s="613" t="s">
        <v>679</v>
      </c>
      <c r="V1524" s="613" t="s">
        <v>679</v>
      </c>
    </row>
    <row r="1525" spans="1:22" x14ac:dyDescent="0.25">
      <c r="A1525" s="612" t="s">
        <v>4269</v>
      </c>
      <c r="B1525" s="612" t="str">
        <f>LEFT(GAAP02F[[#This Row],[Fund]],4)</f>
        <v>9400</v>
      </c>
      <c r="C1525" s="613" t="s">
        <v>4270</v>
      </c>
      <c r="D1525" s="613" t="s">
        <v>747</v>
      </c>
      <c r="E1525" s="613" t="s">
        <v>992</v>
      </c>
      <c r="F1525" s="613" t="s">
        <v>683</v>
      </c>
      <c r="G1525" s="613" t="s">
        <v>683</v>
      </c>
      <c r="H1525" s="613" t="s">
        <v>683</v>
      </c>
      <c r="I1525" s="613" t="s">
        <v>683</v>
      </c>
      <c r="J1525" s="613" t="s">
        <v>683</v>
      </c>
      <c r="K1525" s="613" t="s">
        <v>4271</v>
      </c>
      <c r="L1525" s="613"/>
      <c r="M1525" s="613" t="s">
        <v>683</v>
      </c>
      <c r="N1525" s="613" t="s">
        <v>683</v>
      </c>
      <c r="O1525" s="613" t="s">
        <v>678</v>
      </c>
      <c r="P1525" s="613" t="s">
        <v>679</v>
      </c>
      <c r="Q1525" s="613" t="s">
        <v>679</v>
      </c>
      <c r="R1525" s="613" t="s">
        <v>629</v>
      </c>
      <c r="S1525" s="613" t="s">
        <v>4169</v>
      </c>
      <c r="T1525" s="613" t="s">
        <v>678</v>
      </c>
      <c r="U1525" s="613" t="s">
        <v>679</v>
      </c>
      <c r="V1525" s="613" t="s">
        <v>229</v>
      </c>
    </row>
    <row r="1526" spans="1:22" x14ac:dyDescent="0.25">
      <c r="A1526" s="612" t="s">
        <v>4272</v>
      </c>
      <c r="B1526" s="612" t="str">
        <f>LEFT(GAAP02F[[#This Row],[Fund]],4)</f>
        <v>9726</v>
      </c>
      <c r="C1526" s="613" t="s">
        <v>4273</v>
      </c>
      <c r="D1526" s="613" t="s">
        <v>747</v>
      </c>
      <c r="E1526" s="613" t="s">
        <v>681</v>
      </c>
      <c r="F1526" s="613" t="s">
        <v>797</v>
      </c>
      <c r="G1526" s="613" t="s">
        <v>681</v>
      </c>
      <c r="H1526" s="613" t="s">
        <v>683</v>
      </c>
      <c r="I1526" s="613" t="s">
        <v>682</v>
      </c>
      <c r="J1526" s="613" t="s">
        <v>682</v>
      </c>
      <c r="K1526" s="613" t="s">
        <v>798</v>
      </c>
      <c r="L1526" s="613" t="s">
        <v>15</v>
      </c>
      <c r="M1526" s="613" t="s">
        <v>683</v>
      </c>
      <c r="N1526" s="613" t="s">
        <v>683</v>
      </c>
      <c r="O1526" s="613" t="s">
        <v>1581</v>
      </c>
      <c r="P1526" s="613"/>
      <c r="Q1526" s="613"/>
      <c r="R1526" s="613" t="s">
        <v>698</v>
      </c>
      <c r="S1526" s="613" t="s">
        <v>800</v>
      </c>
      <c r="T1526" s="613" t="s">
        <v>706</v>
      </c>
      <c r="U1526" s="613" t="s">
        <v>679</v>
      </c>
      <c r="V1526" s="613"/>
    </row>
    <row r="1527" spans="1:22" x14ac:dyDescent="0.25">
      <c r="A1527" s="612" t="s">
        <v>4274</v>
      </c>
      <c r="B1527" s="612" t="str">
        <f>LEFT(GAAP02F[[#This Row],[Fund]],4)</f>
        <v>9727</v>
      </c>
      <c r="C1527" s="613" t="s">
        <v>4275</v>
      </c>
      <c r="D1527" s="613" t="s">
        <v>747</v>
      </c>
      <c r="E1527" s="613" t="s">
        <v>681</v>
      </c>
      <c r="F1527" s="613" t="s">
        <v>688</v>
      </c>
      <c r="G1527" s="613" t="s">
        <v>689</v>
      </c>
      <c r="H1527" s="613" t="s">
        <v>690</v>
      </c>
      <c r="I1527" s="613" t="s">
        <v>683</v>
      </c>
      <c r="J1527" s="613" t="s">
        <v>683</v>
      </c>
      <c r="K1527" s="613" t="s">
        <v>691</v>
      </c>
      <c r="L1527" s="613" t="s">
        <v>2084</v>
      </c>
      <c r="M1527" s="613" t="s">
        <v>2218</v>
      </c>
      <c r="N1527" s="613" t="s">
        <v>683</v>
      </c>
      <c r="O1527" s="613" t="s">
        <v>678</v>
      </c>
      <c r="P1527" s="613" t="s">
        <v>679</v>
      </c>
      <c r="Q1527" s="613" t="s">
        <v>750</v>
      </c>
      <c r="R1527" s="613" t="s">
        <v>693</v>
      </c>
      <c r="S1527" s="613" t="s">
        <v>694</v>
      </c>
      <c r="T1527" s="613" t="s">
        <v>773</v>
      </c>
      <c r="U1527" s="613" t="s">
        <v>679</v>
      </c>
      <c r="V1527" s="613"/>
    </row>
    <row r="1528" spans="1:22" x14ac:dyDescent="0.25">
      <c r="A1528" s="612" t="s">
        <v>4276</v>
      </c>
      <c r="B1528" s="612" t="str">
        <f>LEFT(GAAP02F[[#This Row],[Fund]],4)</f>
        <v>9728</v>
      </c>
      <c r="C1528" s="613" t="s">
        <v>4277</v>
      </c>
      <c r="D1528" s="613" t="s">
        <v>747</v>
      </c>
      <c r="E1528" s="613" t="s">
        <v>681</v>
      </c>
      <c r="F1528" s="613" t="s">
        <v>688</v>
      </c>
      <c r="G1528" s="613" t="s">
        <v>689</v>
      </c>
      <c r="H1528" s="613" t="s">
        <v>1016</v>
      </c>
      <c r="I1528" s="613" t="s">
        <v>683</v>
      </c>
      <c r="J1528" s="613" t="s">
        <v>683</v>
      </c>
      <c r="K1528" s="613" t="s">
        <v>691</v>
      </c>
      <c r="L1528" s="613" t="s">
        <v>1143</v>
      </c>
      <c r="M1528" s="613" t="s">
        <v>821</v>
      </c>
      <c r="N1528" s="613" t="s">
        <v>683</v>
      </c>
      <c r="O1528" s="613" t="s">
        <v>678</v>
      </c>
      <c r="P1528" s="613" t="s">
        <v>679</v>
      </c>
      <c r="Q1528" s="613" t="s">
        <v>750</v>
      </c>
      <c r="R1528" s="613" t="s">
        <v>698</v>
      </c>
      <c r="S1528" s="613" t="s">
        <v>779</v>
      </c>
      <c r="T1528" s="613" t="s">
        <v>731</v>
      </c>
      <c r="U1528" s="613" t="s">
        <v>700</v>
      </c>
      <c r="V1528" s="613"/>
    </row>
    <row r="1529" spans="1:22" x14ac:dyDescent="0.25">
      <c r="A1529" s="612" t="s">
        <v>4278</v>
      </c>
      <c r="B1529" s="612" t="str">
        <f>LEFT(GAAP02F[[#This Row],[Fund]],4)</f>
        <v>9729</v>
      </c>
      <c r="C1529" s="613" t="s">
        <v>4279</v>
      </c>
      <c r="D1529" s="613" t="s">
        <v>747</v>
      </c>
      <c r="E1529" s="613" t="s">
        <v>681</v>
      </c>
      <c r="F1529" s="613" t="s">
        <v>709</v>
      </c>
      <c r="G1529" s="613" t="s">
        <v>689</v>
      </c>
      <c r="H1529" s="613" t="s">
        <v>788</v>
      </c>
      <c r="I1529" s="613" t="s">
        <v>683</v>
      </c>
      <c r="J1529" s="613" t="s">
        <v>683</v>
      </c>
      <c r="K1529" s="613" t="s">
        <v>826</v>
      </c>
      <c r="L1529" s="613" t="s">
        <v>827</v>
      </c>
      <c r="M1529" s="613" t="s">
        <v>749</v>
      </c>
      <c r="N1529" s="613" t="s">
        <v>2017</v>
      </c>
      <c r="O1529" s="613" t="s">
        <v>678</v>
      </c>
      <c r="P1529" s="613" t="s">
        <v>679</v>
      </c>
      <c r="Q1529" s="613" t="s">
        <v>750</v>
      </c>
      <c r="R1529" s="613" t="s">
        <v>693</v>
      </c>
      <c r="S1529" s="613" t="s">
        <v>2093</v>
      </c>
      <c r="T1529" s="613" t="s">
        <v>739</v>
      </c>
      <c r="U1529" s="613" t="s">
        <v>679</v>
      </c>
      <c r="V1529" s="613"/>
    </row>
    <row r="1530" spans="1:22" x14ac:dyDescent="0.25">
      <c r="A1530" s="612" t="s">
        <v>4280</v>
      </c>
      <c r="B1530" s="612" t="str">
        <f>LEFT(GAAP02F[[#This Row],[Fund]],4)</f>
        <v>9730</v>
      </c>
      <c r="C1530" s="613" t="s">
        <v>2149</v>
      </c>
      <c r="D1530" s="613" t="s">
        <v>747</v>
      </c>
      <c r="E1530" s="613" t="s">
        <v>681</v>
      </c>
      <c r="F1530" s="613" t="s">
        <v>787</v>
      </c>
      <c r="G1530" s="613" t="s">
        <v>689</v>
      </c>
      <c r="H1530" s="613" t="s">
        <v>1384</v>
      </c>
      <c r="I1530" s="613" t="s">
        <v>683</v>
      </c>
      <c r="J1530" s="613" t="s">
        <v>683</v>
      </c>
      <c r="K1530" s="613" t="s">
        <v>789</v>
      </c>
      <c r="L1530" s="613" t="s">
        <v>2149</v>
      </c>
      <c r="M1530" s="613" t="s">
        <v>791</v>
      </c>
      <c r="N1530" s="613" t="s">
        <v>792</v>
      </c>
      <c r="O1530" s="613" t="s">
        <v>2087</v>
      </c>
      <c r="P1530" s="613" t="s">
        <v>679</v>
      </c>
      <c r="Q1530" s="613" t="s">
        <v>750</v>
      </c>
      <c r="R1530" s="613" t="s">
        <v>629</v>
      </c>
      <c r="S1530" s="613" t="s">
        <v>828</v>
      </c>
      <c r="T1530" s="613" t="s">
        <v>678</v>
      </c>
      <c r="U1530" s="613" t="s">
        <v>679</v>
      </c>
      <c r="V1530" s="613" t="s">
        <v>679</v>
      </c>
    </row>
    <row r="1531" spans="1:22" x14ac:dyDescent="0.25">
      <c r="A1531" s="612" t="s">
        <v>4281</v>
      </c>
      <c r="B1531" s="612" t="str">
        <f>LEFT(GAAP02F[[#This Row],[Fund]],4)</f>
        <v>9731</v>
      </c>
      <c r="C1531" s="613" t="s">
        <v>4282</v>
      </c>
      <c r="D1531" s="613" t="s">
        <v>747</v>
      </c>
      <c r="E1531" s="613" t="s">
        <v>681</v>
      </c>
      <c r="F1531" s="613" t="s">
        <v>787</v>
      </c>
      <c r="G1531" s="613" t="s">
        <v>689</v>
      </c>
      <c r="H1531" s="613" t="s">
        <v>788</v>
      </c>
      <c r="I1531" s="613" t="s">
        <v>683</v>
      </c>
      <c r="J1531" s="613" t="s">
        <v>683</v>
      </c>
      <c r="K1531" s="613" t="s">
        <v>789</v>
      </c>
      <c r="L1531" s="613" t="s">
        <v>790</v>
      </c>
      <c r="M1531" s="613" t="s">
        <v>791</v>
      </c>
      <c r="N1531" s="613" t="s">
        <v>792</v>
      </c>
      <c r="O1531" s="613" t="s">
        <v>2087</v>
      </c>
      <c r="P1531" s="613" t="s">
        <v>679</v>
      </c>
      <c r="Q1531" s="613" t="s">
        <v>750</v>
      </c>
      <c r="R1531" s="613" t="s">
        <v>629</v>
      </c>
      <c r="S1531" s="613" t="s">
        <v>744</v>
      </c>
      <c r="T1531" s="613" t="s">
        <v>678</v>
      </c>
      <c r="U1531" s="613" t="s">
        <v>679</v>
      </c>
      <c r="V1531" s="613"/>
    </row>
    <row r="1532" spans="1:22" x14ac:dyDescent="0.25">
      <c r="A1532" s="612" t="s">
        <v>4283</v>
      </c>
      <c r="B1532" s="612" t="str">
        <f>LEFT(GAAP02F[[#This Row],[Fund]],4)</f>
        <v>9732</v>
      </c>
      <c r="C1532" s="613" t="s">
        <v>4284</v>
      </c>
      <c r="D1532" s="613" t="s">
        <v>747</v>
      </c>
      <c r="E1532" s="613" t="s">
        <v>681</v>
      </c>
      <c r="F1532" s="613" t="s">
        <v>787</v>
      </c>
      <c r="G1532" s="613" t="s">
        <v>689</v>
      </c>
      <c r="H1532" s="613" t="s">
        <v>788</v>
      </c>
      <c r="I1532" s="613" t="s">
        <v>683</v>
      </c>
      <c r="J1532" s="613" t="s">
        <v>683</v>
      </c>
      <c r="K1532" s="613" t="s">
        <v>789</v>
      </c>
      <c r="L1532" s="613" t="s">
        <v>790</v>
      </c>
      <c r="M1532" s="613" t="s">
        <v>791</v>
      </c>
      <c r="N1532" s="613" t="s">
        <v>792</v>
      </c>
      <c r="O1532" s="613" t="s">
        <v>2087</v>
      </c>
      <c r="P1532" s="613" t="s">
        <v>679</v>
      </c>
      <c r="Q1532" s="613" t="s">
        <v>750</v>
      </c>
      <c r="R1532" s="613" t="s">
        <v>629</v>
      </c>
      <c r="S1532" s="613" t="s">
        <v>828</v>
      </c>
      <c r="T1532" s="613" t="s">
        <v>678</v>
      </c>
      <c r="U1532" s="613" t="s">
        <v>679</v>
      </c>
      <c r="V1532" s="613"/>
    </row>
    <row r="1533" spans="1:22" x14ac:dyDescent="0.25">
      <c r="A1533" s="612" t="s">
        <v>4285</v>
      </c>
      <c r="B1533" s="612" t="str">
        <f>LEFT(GAAP02F[[#This Row],[Fund]],4)</f>
        <v>9733</v>
      </c>
      <c r="C1533" s="613" t="s">
        <v>4286</v>
      </c>
      <c r="D1533" s="613" t="s">
        <v>747</v>
      </c>
      <c r="E1533" s="613" t="s">
        <v>681</v>
      </c>
      <c r="F1533" s="613" t="s">
        <v>787</v>
      </c>
      <c r="G1533" s="613" t="s">
        <v>689</v>
      </c>
      <c r="H1533" s="613" t="s">
        <v>788</v>
      </c>
      <c r="I1533" s="613" t="s">
        <v>683</v>
      </c>
      <c r="J1533" s="613" t="s">
        <v>683</v>
      </c>
      <c r="K1533" s="613" t="s">
        <v>789</v>
      </c>
      <c r="L1533" s="613" t="s">
        <v>790</v>
      </c>
      <c r="M1533" s="613" t="s">
        <v>791</v>
      </c>
      <c r="N1533" s="613" t="s">
        <v>792</v>
      </c>
      <c r="O1533" s="613" t="s">
        <v>2087</v>
      </c>
      <c r="P1533" s="613" t="s">
        <v>679</v>
      </c>
      <c r="Q1533" s="613" t="s">
        <v>750</v>
      </c>
      <c r="R1533" s="613" t="s">
        <v>629</v>
      </c>
      <c r="S1533" s="613" t="s">
        <v>744</v>
      </c>
      <c r="T1533" s="613" t="s">
        <v>678</v>
      </c>
      <c r="U1533" s="613" t="s">
        <v>679</v>
      </c>
      <c r="V1533" s="613"/>
    </row>
    <row r="1534" spans="1:22" x14ac:dyDescent="0.25">
      <c r="A1534" s="612" t="s">
        <v>4287</v>
      </c>
      <c r="B1534" s="612" t="str">
        <f>LEFT(GAAP02F[[#This Row],[Fund]],4)</f>
        <v>9734</v>
      </c>
      <c r="C1534" s="613" t="s">
        <v>4288</v>
      </c>
      <c r="D1534" s="613" t="s">
        <v>747</v>
      </c>
      <c r="E1534" s="613" t="s">
        <v>681</v>
      </c>
      <c r="F1534" s="613" t="s">
        <v>688</v>
      </c>
      <c r="G1534" s="613" t="s">
        <v>689</v>
      </c>
      <c r="H1534" s="613" t="s">
        <v>965</v>
      </c>
      <c r="I1534" s="613" t="s">
        <v>683</v>
      </c>
      <c r="J1534" s="613" t="s">
        <v>683</v>
      </c>
      <c r="K1534" s="613" t="s">
        <v>691</v>
      </c>
      <c r="L1534" s="613" t="s">
        <v>966</v>
      </c>
      <c r="M1534" s="613" t="s">
        <v>749</v>
      </c>
      <c r="N1534" s="613" t="s">
        <v>683</v>
      </c>
      <c r="O1534" s="613" t="s">
        <v>678</v>
      </c>
      <c r="P1534" s="613" t="s">
        <v>679</v>
      </c>
      <c r="Q1534" s="613" t="s">
        <v>750</v>
      </c>
      <c r="R1534" s="613" t="s">
        <v>698</v>
      </c>
      <c r="S1534" s="613" t="s">
        <v>1727</v>
      </c>
      <c r="T1534" s="613" t="s">
        <v>731</v>
      </c>
      <c r="U1534" s="613" t="s">
        <v>679</v>
      </c>
      <c r="V1534" s="613"/>
    </row>
    <row r="1535" spans="1:22" x14ac:dyDescent="0.25">
      <c r="A1535" s="612" t="s">
        <v>4289</v>
      </c>
      <c r="B1535" s="612" t="str">
        <f>LEFT(GAAP02F[[#This Row],[Fund]],4)</f>
        <v>9735</v>
      </c>
      <c r="C1535" s="613" t="s">
        <v>4290</v>
      </c>
      <c r="D1535" s="613" t="s">
        <v>747</v>
      </c>
      <c r="E1535" s="613" t="s">
        <v>681</v>
      </c>
      <c r="F1535" s="613" t="s">
        <v>688</v>
      </c>
      <c r="G1535" s="613" t="s">
        <v>689</v>
      </c>
      <c r="H1535" s="613" t="s">
        <v>965</v>
      </c>
      <c r="I1535" s="613" t="s">
        <v>683</v>
      </c>
      <c r="J1535" s="613" t="s">
        <v>683</v>
      </c>
      <c r="K1535" s="613" t="s">
        <v>691</v>
      </c>
      <c r="L1535" s="613" t="s">
        <v>966</v>
      </c>
      <c r="M1535" s="613" t="s">
        <v>749</v>
      </c>
      <c r="N1535" s="613" t="s">
        <v>683</v>
      </c>
      <c r="O1535" s="613" t="s">
        <v>678</v>
      </c>
      <c r="P1535" s="613" t="s">
        <v>679</v>
      </c>
      <c r="Q1535" s="613" t="s">
        <v>750</v>
      </c>
      <c r="R1535" s="613" t="s">
        <v>698</v>
      </c>
      <c r="S1535" s="613" t="s">
        <v>4020</v>
      </c>
      <c r="T1535" s="613" t="s">
        <v>731</v>
      </c>
      <c r="U1535" s="613" t="s">
        <v>679</v>
      </c>
      <c r="V1535" s="613"/>
    </row>
    <row r="1536" spans="1:22" x14ac:dyDescent="0.25">
      <c r="A1536" s="612" t="s">
        <v>4291</v>
      </c>
      <c r="B1536" s="612" t="str">
        <f>LEFT(GAAP02F[[#This Row],[Fund]],4)</f>
        <v>9736</v>
      </c>
      <c r="C1536" s="613" t="s">
        <v>4292</v>
      </c>
      <c r="D1536" s="613" t="s">
        <v>747</v>
      </c>
      <c r="E1536" s="613" t="s">
        <v>681</v>
      </c>
      <c r="F1536" s="613" t="s">
        <v>688</v>
      </c>
      <c r="G1536" s="613" t="s">
        <v>689</v>
      </c>
      <c r="H1536" s="613" t="s">
        <v>965</v>
      </c>
      <c r="I1536" s="613" t="s">
        <v>683</v>
      </c>
      <c r="J1536" s="613" t="s">
        <v>683</v>
      </c>
      <c r="K1536" s="613" t="s">
        <v>691</v>
      </c>
      <c r="L1536" s="613" t="s">
        <v>966</v>
      </c>
      <c r="M1536" s="613" t="s">
        <v>749</v>
      </c>
      <c r="N1536" s="613" t="s">
        <v>683</v>
      </c>
      <c r="O1536" s="613" t="s">
        <v>678</v>
      </c>
      <c r="P1536" s="613" t="s">
        <v>679</v>
      </c>
      <c r="Q1536" s="613" t="s">
        <v>750</v>
      </c>
      <c r="R1536" s="613" t="s">
        <v>698</v>
      </c>
      <c r="S1536" s="613" t="s">
        <v>2525</v>
      </c>
      <c r="T1536" s="613" t="s">
        <v>699</v>
      </c>
      <c r="U1536" s="613" t="s">
        <v>679</v>
      </c>
      <c r="V1536" s="613"/>
    </row>
    <row r="1537" spans="1:22" x14ac:dyDescent="0.25">
      <c r="A1537" s="612" t="s">
        <v>4293</v>
      </c>
      <c r="B1537" s="612" t="str">
        <f>LEFT(GAAP02F[[#This Row],[Fund]],4)</f>
        <v>9737</v>
      </c>
      <c r="C1537" s="613" t="s">
        <v>4294</v>
      </c>
      <c r="D1537" s="613" t="s">
        <v>747</v>
      </c>
      <c r="E1537" s="613" t="s">
        <v>681</v>
      </c>
      <c r="F1537" s="613" t="s">
        <v>787</v>
      </c>
      <c r="G1537" s="613" t="s">
        <v>689</v>
      </c>
      <c r="H1537" s="613" t="s">
        <v>1887</v>
      </c>
      <c r="I1537" s="613" t="s">
        <v>683</v>
      </c>
      <c r="J1537" s="613" t="s">
        <v>683</v>
      </c>
      <c r="K1537" s="613" t="s">
        <v>789</v>
      </c>
      <c r="L1537" s="613" t="s">
        <v>4295</v>
      </c>
      <c r="M1537" s="613" t="s">
        <v>791</v>
      </c>
      <c r="N1537" s="613" t="s">
        <v>792</v>
      </c>
      <c r="O1537" s="613" t="s">
        <v>2087</v>
      </c>
      <c r="P1537" s="613" t="s">
        <v>679</v>
      </c>
      <c r="Q1537" s="613" t="s">
        <v>750</v>
      </c>
      <c r="R1537" s="613" t="s">
        <v>629</v>
      </c>
      <c r="S1537" s="613" t="s">
        <v>828</v>
      </c>
      <c r="T1537" s="613" t="s">
        <v>678</v>
      </c>
      <c r="U1537" s="613" t="s">
        <v>679</v>
      </c>
      <c r="V1537" s="613"/>
    </row>
    <row r="1538" spans="1:22" x14ac:dyDescent="0.25">
      <c r="A1538" s="612" t="s">
        <v>4296</v>
      </c>
      <c r="B1538" s="612" t="str">
        <f>LEFT(GAAP02F[[#This Row],[Fund]],4)</f>
        <v>9739</v>
      </c>
      <c r="C1538" s="613" t="s">
        <v>4297</v>
      </c>
      <c r="D1538" s="613" t="s">
        <v>747</v>
      </c>
      <c r="E1538" s="613" t="s">
        <v>681</v>
      </c>
      <c r="F1538" s="613" t="s">
        <v>688</v>
      </c>
      <c r="G1538" s="613" t="s">
        <v>681</v>
      </c>
      <c r="H1538" s="613" t="s">
        <v>709</v>
      </c>
      <c r="I1538" s="613" t="s">
        <v>683</v>
      </c>
      <c r="J1538" s="613" t="s">
        <v>683</v>
      </c>
      <c r="K1538" s="613" t="s">
        <v>836</v>
      </c>
      <c r="L1538" s="613" t="s">
        <v>725</v>
      </c>
      <c r="M1538" s="613" t="s">
        <v>821</v>
      </c>
      <c r="N1538" s="613" t="s">
        <v>683</v>
      </c>
      <c r="O1538" s="613" t="s">
        <v>678</v>
      </c>
      <c r="P1538" s="613" t="s">
        <v>679</v>
      </c>
      <c r="Q1538" s="613" t="s">
        <v>750</v>
      </c>
      <c r="R1538" s="613" t="s">
        <v>698</v>
      </c>
      <c r="S1538" s="613" t="s">
        <v>726</v>
      </c>
      <c r="T1538" s="613" t="s">
        <v>712</v>
      </c>
      <c r="U1538" s="613" t="s">
        <v>700</v>
      </c>
      <c r="V1538" s="613"/>
    </row>
    <row r="1539" spans="1:22" x14ac:dyDescent="0.25">
      <c r="A1539" s="612" t="s">
        <v>4298</v>
      </c>
      <c r="B1539" s="612" t="str">
        <f>LEFT(GAAP02F[[#This Row],[Fund]],4)</f>
        <v>9740</v>
      </c>
      <c r="C1539" s="613" t="s">
        <v>4299</v>
      </c>
      <c r="D1539" s="613" t="s">
        <v>747</v>
      </c>
      <c r="E1539" s="613" t="s">
        <v>681</v>
      </c>
      <c r="F1539" s="613" t="s">
        <v>787</v>
      </c>
      <c r="G1539" s="613" t="s">
        <v>689</v>
      </c>
      <c r="H1539" s="613" t="s">
        <v>788</v>
      </c>
      <c r="I1539" s="613" t="s">
        <v>683</v>
      </c>
      <c r="J1539" s="613" t="s">
        <v>683</v>
      </c>
      <c r="K1539" s="613" t="s">
        <v>789</v>
      </c>
      <c r="L1539" s="613" t="s">
        <v>790</v>
      </c>
      <c r="M1539" s="613" t="s">
        <v>791</v>
      </c>
      <c r="N1539" s="613" t="s">
        <v>792</v>
      </c>
      <c r="O1539" s="613" t="s">
        <v>2087</v>
      </c>
      <c r="P1539" s="613" t="s">
        <v>679</v>
      </c>
      <c r="Q1539" s="613" t="s">
        <v>750</v>
      </c>
      <c r="R1539" s="613" t="s">
        <v>629</v>
      </c>
      <c r="S1539" s="613" t="s">
        <v>2684</v>
      </c>
      <c r="T1539" s="613" t="s">
        <v>678</v>
      </c>
      <c r="U1539" s="613" t="s">
        <v>679</v>
      </c>
      <c r="V1539" s="613"/>
    </row>
    <row r="1540" spans="1:22" x14ac:dyDescent="0.25">
      <c r="A1540" s="612" t="s">
        <v>4300</v>
      </c>
      <c r="B1540" s="612" t="str">
        <f>LEFT(GAAP02F[[#This Row],[Fund]],4)</f>
        <v>9741</v>
      </c>
      <c r="C1540" s="613" t="s">
        <v>4301</v>
      </c>
      <c r="D1540" s="613" t="s">
        <v>747</v>
      </c>
      <c r="E1540" s="613" t="s">
        <v>681</v>
      </c>
      <c r="F1540" s="613" t="s">
        <v>787</v>
      </c>
      <c r="G1540" s="613" t="s">
        <v>689</v>
      </c>
      <c r="H1540" s="613" t="s">
        <v>788</v>
      </c>
      <c r="I1540" s="613" t="s">
        <v>683</v>
      </c>
      <c r="J1540" s="613" t="s">
        <v>683</v>
      </c>
      <c r="K1540" s="613" t="s">
        <v>789</v>
      </c>
      <c r="L1540" s="613" t="s">
        <v>790</v>
      </c>
      <c r="M1540" s="613" t="s">
        <v>791</v>
      </c>
      <c r="N1540" s="613" t="s">
        <v>792</v>
      </c>
      <c r="O1540" s="613" t="s">
        <v>2210</v>
      </c>
      <c r="P1540" s="613" t="s">
        <v>679</v>
      </c>
      <c r="Q1540" s="613" t="s">
        <v>750</v>
      </c>
      <c r="R1540" s="613" t="s">
        <v>629</v>
      </c>
      <c r="S1540" s="613" t="s">
        <v>1842</v>
      </c>
      <c r="T1540" s="613" t="s">
        <v>678</v>
      </c>
      <c r="U1540" s="613" t="s">
        <v>679</v>
      </c>
      <c r="V1540" s="613"/>
    </row>
    <row r="1541" spans="1:22" x14ac:dyDescent="0.25">
      <c r="A1541" s="612" t="s">
        <v>4302</v>
      </c>
      <c r="B1541" s="612" t="str">
        <f>LEFT(GAAP02F[[#This Row],[Fund]],4)</f>
        <v>9743</v>
      </c>
      <c r="C1541" s="613" t="s">
        <v>4303</v>
      </c>
      <c r="D1541" s="613" t="s">
        <v>747</v>
      </c>
      <c r="E1541" s="613" t="s">
        <v>681</v>
      </c>
      <c r="F1541" s="613" t="s">
        <v>797</v>
      </c>
      <c r="G1541" s="613" t="s">
        <v>689</v>
      </c>
      <c r="H1541" s="613" t="s">
        <v>683</v>
      </c>
      <c r="I1541" s="613" t="s">
        <v>787</v>
      </c>
      <c r="J1541" s="613" t="s">
        <v>788</v>
      </c>
      <c r="K1541" s="613" t="s">
        <v>789</v>
      </c>
      <c r="L1541" s="613" t="s">
        <v>2233</v>
      </c>
      <c r="M1541" s="613" t="s">
        <v>683</v>
      </c>
      <c r="N1541" s="613" t="s">
        <v>683</v>
      </c>
      <c r="O1541" s="613" t="s">
        <v>809</v>
      </c>
      <c r="P1541" s="613"/>
      <c r="Q1541" s="613"/>
      <c r="R1541" s="613" t="s">
        <v>629</v>
      </c>
      <c r="S1541" s="613" t="s">
        <v>711</v>
      </c>
      <c r="T1541" s="613" t="s">
        <v>678</v>
      </c>
      <c r="U1541" s="613" t="s">
        <v>679</v>
      </c>
      <c r="V1541" s="613"/>
    </row>
    <row r="1542" spans="1:22" x14ac:dyDescent="0.25">
      <c r="A1542" s="612" t="s">
        <v>4304</v>
      </c>
      <c r="B1542" s="612" t="str">
        <f>LEFT(GAAP02F[[#This Row],[Fund]],4)</f>
        <v>9744</v>
      </c>
      <c r="C1542" s="613" t="s">
        <v>4305</v>
      </c>
      <c r="D1542" s="613" t="s">
        <v>747</v>
      </c>
      <c r="E1542" s="613" t="s">
        <v>992</v>
      </c>
      <c r="F1542" s="613" t="s">
        <v>2647</v>
      </c>
      <c r="G1542" s="613" t="s">
        <v>689</v>
      </c>
      <c r="H1542" s="613" t="s">
        <v>682</v>
      </c>
      <c r="I1542" s="613" t="s">
        <v>683</v>
      </c>
      <c r="J1542" s="613" t="s">
        <v>683</v>
      </c>
      <c r="K1542" s="613" t="s">
        <v>4306</v>
      </c>
      <c r="L1542" s="613" t="s">
        <v>2648</v>
      </c>
      <c r="M1542" s="613"/>
      <c r="N1542" s="613"/>
      <c r="O1542" s="613"/>
      <c r="P1542" s="613"/>
      <c r="Q1542" s="613"/>
      <c r="R1542" s="613" t="s">
        <v>679</v>
      </c>
      <c r="S1542" s="613" t="s">
        <v>3401</v>
      </c>
      <c r="T1542" s="613" t="s">
        <v>678</v>
      </c>
      <c r="U1542" s="613" t="s">
        <v>679</v>
      </c>
      <c r="V1542" s="613"/>
    </row>
    <row r="1543" spans="1:22" x14ac:dyDescent="0.25">
      <c r="A1543" s="612" t="s">
        <v>4307</v>
      </c>
      <c r="B1543" s="612" t="str">
        <f>LEFT(GAAP02F[[#This Row],[Fund]],4)</f>
        <v>9745</v>
      </c>
      <c r="C1543" s="613" t="s">
        <v>4308</v>
      </c>
      <c r="D1543" s="613" t="s">
        <v>747</v>
      </c>
      <c r="E1543" s="613" t="s">
        <v>681</v>
      </c>
      <c r="F1543" s="613" t="s">
        <v>787</v>
      </c>
      <c r="G1543" s="613" t="s">
        <v>689</v>
      </c>
      <c r="H1543" s="613" t="s">
        <v>788</v>
      </c>
      <c r="I1543" s="613" t="s">
        <v>683</v>
      </c>
      <c r="J1543" s="613" t="s">
        <v>683</v>
      </c>
      <c r="K1543" s="613" t="s">
        <v>789</v>
      </c>
      <c r="L1543" s="613" t="s">
        <v>790</v>
      </c>
      <c r="M1543" s="613" t="s">
        <v>791</v>
      </c>
      <c r="N1543" s="613" t="s">
        <v>792</v>
      </c>
      <c r="O1543" s="613" t="s">
        <v>2087</v>
      </c>
      <c r="P1543" s="613" t="s">
        <v>679</v>
      </c>
      <c r="Q1543" s="613" t="s">
        <v>750</v>
      </c>
      <c r="R1543" s="613" t="s">
        <v>629</v>
      </c>
      <c r="S1543" s="613" t="s">
        <v>4309</v>
      </c>
      <c r="T1543" s="613" t="s">
        <v>678</v>
      </c>
      <c r="U1543" s="613" t="s">
        <v>679</v>
      </c>
      <c r="V1543" s="613"/>
    </row>
    <row r="1544" spans="1:22" x14ac:dyDescent="0.25">
      <c r="A1544" s="612" t="s">
        <v>4310</v>
      </c>
      <c r="B1544" s="612" t="str">
        <f>LEFT(GAAP02F[[#This Row],[Fund]],4)</f>
        <v>9746</v>
      </c>
      <c r="C1544" s="613" t="s">
        <v>4311</v>
      </c>
      <c r="D1544" s="613" t="s">
        <v>747</v>
      </c>
      <c r="E1544" s="613" t="s">
        <v>681</v>
      </c>
      <c r="F1544" s="613" t="s">
        <v>787</v>
      </c>
      <c r="G1544" s="613" t="s">
        <v>689</v>
      </c>
      <c r="H1544" s="613" t="s">
        <v>788</v>
      </c>
      <c r="I1544" s="613" t="s">
        <v>683</v>
      </c>
      <c r="J1544" s="613" t="s">
        <v>683</v>
      </c>
      <c r="K1544" s="613" t="s">
        <v>789</v>
      </c>
      <c r="L1544" s="613" t="s">
        <v>790</v>
      </c>
      <c r="M1544" s="613" t="s">
        <v>791</v>
      </c>
      <c r="N1544" s="613" t="s">
        <v>792</v>
      </c>
      <c r="O1544" s="613" t="s">
        <v>2210</v>
      </c>
      <c r="P1544" s="613" t="s">
        <v>679</v>
      </c>
      <c r="Q1544" s="613" t="s">
        <v>750</v>
      </c>
      <c r="R1544" s="613" t="s">
        <v>629</v>
      </c>
      <c r="S1544" s="613" t="s">
        <v>2797</v>
      </c>
      <c r="T1544" s="613" t="s">
        <v>678</v>
      </c>
      <c r="U1544" s="613" t="s">
        <v>679</v>
      </c>
      <c r="V1544" s="613"/>
    </row>
    <row r="1545" spans="1:22" x14ac:dyDescent="0.25">
      <c r="A1545" s="612" t="s">
        <v>4312</v>
      </c>
      <c r="B1545" s="612" t="str">
        <f>LEFT(GAAP02F[[#This Row],[Fund]],4)</f>
        <v>9747</v>
      </c>
      <c r="C1545" s="613" t="s">
        <v>4313</v>
      </c>
      <c r="D1545" s="613" t="s">
        <v>747</v>
      </c>
      <c r="E1545" s="613" t="s">
        <v>681</v>
      </c>
      <c r="F1545" s="613" t="s">
        <v>688</v>
      </c>
      <c r="G1545" s="613" t="s">
        <v>681</v>
      </c>
      <c r="H1545" s="613" t="s">
        <v>709</v>
      </c>
      <c r="I1545" s="613" t="s">
        <v>683</v>
      </c>
      <c r="J1545" s="613" t="s">
        <v>683</v>
      </c>
      <c r="K1545" s="613" t="s">
        <v>836</v>
      </c>
      <c r="L1545" s="613" t="s">
        <v>725</v>
      </c>
      <c r="M1545" s="613" t="s">
        <v>821</v>
      </c>
      <c r="N1545" s="613" t="s">
        <v>683</v>
      </c>
      <c r="O1545" s="613" t="s">
        <v>678</v>
      </c>
      <c r="P1545" s="613" t="s">
        <v>679</v>
      </c>
      <c r="Q1545" s="613" t="s">
        <v>750</v>
      </c>
      <c r="R1545" s="613" t="s">
        <v>693</v>
      </c>
      <c r="S1545" s="613" t="s">
        <v>726</v>
      </c>
      <c r="T1545" s="613" t="s">
        <v>739</v>
      </c>
      <c r="U1545" s="613" t="s">
        <v>679</v>
      </c>
      <c r="V1545" s="613"/>
    </row>
    <row r="1546" spans="1:22" x14ac:dyDescent="0.25">
      <c r="A1546" s="612" t="s">
        <v>4314</v>
      </c>
      <c r="B1546" s="612" t="str">
        <f>LEFT(GAAP02F[[#This Row],[Fund]],4)</f>
        <v>9749</v>
      </c>
      <c r="C1546" s="613" t="s">
        <v>4315</v>
      </c>
      <c r="D1546" s="613" t="s">
        <v>747</v>
      </c>
      <c r="E1546" s="613" t="s">
        <v>689</v>
      </c>
      <c r="F1546" s="613" t="s">
        <v>850</v>
      </c>
      <c r="G1546" s="613" t="s">
        <v>689</v>
      </c>
      <c r="H1546" s="613" t="s">
        <v>788</v>
      </c>
      <c r="I1546" s="613" t="s">
        <v>683</v>
      </c>
      <c r="J1546" s="613" t="s">
        <v>683</v>
      </c>
      <c r="K1546" s="613" t="s">
        <v>851</v>
      </c>
      <c r="L1546" s="613" t="s">
        <v>1900</v>
      </c>
      <c r="M1546" s="613" t="s">
        <v>791</v>
      </c>
      <c r="N1546" s="613" t="s">
        <v>792</v>
      </c>
      <c r="O1546" s="613"/>
      <c r="P1546" s="613"/>
      <c r="Q1546" s="613" t="s">
        <v>750</v>
      </c>
      <c r="R1546" s="613" t="s">
        <v>698</v>
      </c>
      <c r="S1546" s="613" t="s">
        <v>4316</v>
      </c>
      <c r="T1546" s="613" t="s">
        <v>712</v>
      </c>
      <c r="U1546" s="613" t="s">
        <v>679</v>
      </c>
      <c r="V1546" s="613"/>
    </row>
    <row r="1547" spans="1:22" x14ac:dyDescent="0.25">
      <c r="A1547" s="612" t="s">
        <v>4317</v>
      </c>
      <c r="B1547" s="612" t="str">
        <f>LEFT(GAAP02F[[#This Row],[Fund]],4)</f>
        <v>9751</v>
      </c>
      <c r="C1547" s="613" t="s">
        <v>4318</v>
      </c>
      <c r="D1547" s="613" t="s">
        <v>747</v>
      </c>
      <c r="E1547" s="613" t="s">
        <v>681</v>
      </c>
      <c r="F1547" s="613" t="s">
        <v>787</v>
      </c>
      <c r="G1547" s="613" t="s">
        <v>689</v>
      </c>
      <c r="H1547" s="613" t="s">
        <v>788</v>
      </c>
      <c r="I1547" s="613" t="s">
        <v>683</v>
      </c>
      <c r="J1547" s="613" t="s">
        <v>683</v>
      </c>
      <c r="K1547" s="613" t="s">
        <v>789</v>
      </c>
      <c r="L1547" s="613" t="s">
        <v>790</v>
      </c>
      <c r="M1547" s="613" t="s">
        <v>791</v>
      </c>
      <c r="N1547" s="613" t="s">
        <v>792</v>
      </c>
      <c r="O1547" s="613" t="s">
        <v>2087</v>
      </c>
      <c r="P1547" s="613" t="s">
        <v>679</v>
      </c>
      <c r="Q1547" s="613" t="s">
        <v>750</v>
      </c>
      <c r="R1547" s="613" t="s">
        <v>629</v>
      </c>
      <c r="S1547" s="613" t="s">
        <v>4319</v>
      </c>
      <c r="T1547" s="613" t="s">
        <v>678</v>
      </c>
      <c r="U1547" s="613" t="s">
        <v>679</v>
      </c>
      <c r="V1547" s="613"/>
    </row>
    <row r="1548" spans="1:22" x14ac:dyDescent="0.25">
      <c r="A1548" s="612" t="s">
        <v>4320</v>
      </c>
      <c r="B1548" s="612" t="str">
        <f>LEFT(GAAP02F[[#This Row],[Fund]],4)</f>
        <v>9752</v>
      </c>
      <c r="C1548" s="613" t="s">
        <v>4321</v>
      </c>
      <c r="D1548" s="613" t="s">
        <v>747</v>
      </c>
      <c r="E1548" s="613" t="s">
        <v>681</v>
      </c>
      <c r="F1548" s="613" t="s">
        <v>709</v>
      </c>
      <c r="G1548" s="613" t="s">
        <v>689</v>
      </c>
      <c r="H1548" s="613" t="s">
        <v>788</v>
      </c>
      <c r="I1548" s="613" t="s">
        <v>683</v>
      </c>
      <c r="J1548" s="613" t="s">
        <v>683</v>
      </c>
      <c r="K1548" s="613" t="s">
        <v>826</v>
      </c>
      <c r="L1548" s="613" t="s">
        <v>827</v>
      </c>
      <c r="M1548" s="613" t="s">
        <v>749</v>
      </c>
      <c r="N1548" s="613" t="s">
        <v>2017</v>
      </c>
      <c r="O1548" s="613" t="s">
        <v>678</v>
      </c>
      <c r="P1548" s="613" t="s">
        <v>679</v>
      </c>
      <c r="Q1548" s="613" t="s">
        <v>750</v>
      </c>
      <c r="R1548" s="613" t="s">
        <v>693</v>
      </c>
      <c r="S1548" s="613" t="s">
        <v>4322</v>
      </c>
      <c r="T1548" s="613" t="s">
        <v>739</v>
      </c>
      <c r="U1548" s="613" t="s">
        <v>679</v>
      </c>
      <c r="V1548" s="613"/>
    </row>
    <row r="1549" spans="1:22" x14ac:dyDescent="0.25">
      <c r="A1549" s="612" t="s">
        <v>4323</v>
      </c>
      <c r="B1549" s="612" t="str">
        <f>LEFT(GAAP02F[[#This Row],[Fund]],4)</f>
        <v>9753</v>
      </c>
      <c r="C1549" s="613" t="s">
        <v>4324</v>
      </c>
      <c r="D1549" s="613" t="s">
        <v>747</v>
      </c>
      <c r="E1549" s="613" t="s">
        <v>681</v>
      </c>
      <c r="F1549" s="613" t="s">
        <v>787</v>
      </c>
      <c r="G1549" s="613" t="s">
        <v>689</v>
      </c>
      <c r="H1549" s="613" t="s">
        <v>1384</v>
      </c>
      <c r="I1549" s="613" t="s">
        <v>683</v>
      </c>
      <c r="J1549" s="613" t="s">
        <v>683</v>
      </c>
      <c r="K1549" s="613" t="s">
        <v>789</v>
      </c>
      <c r="L1549" s="613" t="s">
        <v>2149</v>
      </c>
      <c r="M1549" s="613" t="s">
        <v>791</v>
      </c>
      <c r="N1549" s="613" t="s">
        <v>792</v>
      </c>
      <c r="O1549" s="613" t="s">
        <v>2087</v>
      </c>
      <c r="P1549" s="613" t="s">
        <v>679</v>
      </c>
      <c r="Q1549" s="613" t="s">
        <v>750</v>
      </c>
      <c r="R1549" s="613" t="s">
        <v>629</v>
      </c>
      <c r="S1549" s="613" t="s">
        <v>4325</v>
      </c>
      <c r="T1549" s="613" t="s">
        <v>678</v>
      </c>
      <c r="U1549" s="613" t="s">
        <v>679</v>
      </c>
      <c r="V1549" s="613"/>
    </row>
    <row r="1550" spans="1:22" x14ac:dyDescent="0.25">
      <c r="A1550" s="612" t="s">
        <v>4326</v>
      </c>
      <c r="B1550" s="612" t="str">
        <f>LEFT(GAAP02F[[#This Row],[Fund]],4)</f>
        <v>9935</v>
      </c>
      <c r="C1550" s="613" t="s">
        <v>4327</v>
      </c>
      <c r="D1550" s="613" t="s">
        <v>747</v>
      </c>
      <c r="E1550" s="613" t="s">
        <v>1895</v>
      </c>
      <c r="F1550" s="613" t="s">
        <v>788</v>
      </c>
      <c r="G1550" s="613" t="s">
        <v>689</v>
      </c>
      <c r="H1550" s="613" t="s">
        <v>788</v>
      </c>
      <c r="I1550" s="613" t="s">
        <v>683</v>
      </c>
      <c r="J1550" s="613" t="s">
        <v>683</v>
      </c>
      <c r="K1550" s="613" t="s">
        <v>1896</v>
      </c>
      <c r="L1550" s="613" t="s">
        <v>2695</v>
      </c>
      <c r="M1550" s="613" t="s">
        <v>1944</v>
      </c>
      <c r="N1550" s="613" t="s">
        <v>792</v>
      </c>
      <c r="O1550" s="613" t="s">
        <v>678</v>
      </c>
      <c r="P1550" s="613" t="s">
        <v>145</v>
      </c>
      <c r="Q1550" s="613" t="s">
        <v>750</v>
      </c>
      <c r="R1550" s="613" t="s">
        <v>629</v>
      </c>
      <c r="S1550" s="613" t="s">
        <v>1912</v>
      </c>
      <c r="T1550" s="613" t="s">
        <v>678</v>
      </c>
      <c r="U1550" s="613" t="s">
        <v>679</v>
      </c>
      <c r="V1550" s="613"/>
    </row>
    <row r="1551" spans="1:22" x14ac:dyDescent="0.25">
      <c r="A1551" s="612" t="s">
        <v>4328</v>
      </c>
      <c r="B1551" s="612" t="str">
        <f>LEFT(GAAP02F[[#This Row],[Fund]],4)</f>
        <v>9940</v>
      </c>
      <c r="C1551" s="613" t="s">
        <v>4329</v>
      </c>
      <c r="D1551" s="613" t="s">
        <v>747</v>
      </c>
      <c r="E1551" s="613" t="s">
        <v>1895</v>
      </c>
      <c r="F1551" s="613" t="s">
        <v>788</v>
      </c>
      <c r="G1551" s="613" t="s">
        <v>689</v>
      </c>
      <c r="H1551" s="613" t="s">
        <v>850</v>
      </c>
      <c r="I1551" s="613" t="s">
        <v>683</v>
      </c>
      <c r="J1551" s="613" t="s">
        <v>683</v>
      </c>
      <c r="K1551" s="613" t="s">
        <v>1896</v>
      </c>
      <c r="L1551" s="613" t="s">
        <v>1949</v>
      </c>
      <c r="M1551" s="613" t="s">
        <v>791</v>
      </c>
      <c r="N1551" s="613" t="s">
        <v>792</v>
      </c>
      <c r="O1551" s="613" t="s">
        <v>678</v>
      </c>
      <c r="P1551" s="613" t="s">
        <v>145</v>
      </c>
      <c r="Q1551" s="613" t="s">
        <v>750</v>
      </c>
      <c r="R1551" s="613" t="s">
        <v>698</v>
      </c>
      <c r="S1551" s="613" t="s">
        <v>1912</v>
      </c>
      <c r="T1551" s="613" t="s">
        <v>678</v>
      </c>
      <c r="U1551" s="613" t="s">
        <v>679</v>
      </c>
      <c r="V1551" s="613"/>
    </row>
    <row r="1552" spans="1:22" x14ac:dyDescent="0.25">
      <c r="A1552" s="612" t="s">
        <v>4330</v>
      </c>
      <c r="B1552" s="612" t="str">
        <f>LEFT(GAAP02F[[#This Row],[Fund]],4)</f>
        <v>9950</v>
      </c>
      <c r="C1552" s="614" t="s">
        <v>4331</v>
      </c>
      <c r="D1552" s="614" t="s">
        <v>747</v>
      </c>
      <c r="E1552" s="614" t="s">
        <v>1895</v>
      </c>
      <c r="F1552" s="614" t="s">
        <v>788</v>
      </c>
      <c r="G1552" s="614" t="s">
        <v>689</v>
      </c>
      <c r="H1552" s="614" t="s">
        <v>788</v>
      </c>
      <c r="I1552" s="614" t="s">
        <v>683</v>
      </c>
      <c r="J1552" s="614" t="s">
        <v>683</v>
      </c>
      <c r="K1552" s="614" t="s">
        <v>1896</v>
      </c>
      <c r="L1552" s="614" t="s">
        <v>2695</v>
      </c>
      <c r="M1552" s="614" t="s">
        <v>683</v>
      </c>
      <c r="N1552" s="614" t="s">
        <v>683</v>
      </c>
      <c r="O1552" s="614" t="s">
        <v>678</v>
      </c>
      <c r="P1552" s="614" t="s">
        <v>145</v>
      </c>
      <c r="Q1552" s="614" t="s">
        <v>750</v>
      </c>
      <c r="R1552" s="614" t="s">
        <v>629</v>
      </c>
      <c r="S1552" s="614" t="s">
        <v>1912</v>
      </c>
      <c r="T1552" s="614" t="s">
        <v>678</v>
      </c>
      <c r="U1552" s="614" t="s">
        <v>679</v>
      </c>
      <c r="V1552" s="614"/>
    </row>
    <row r="1553" spans="1:22" x14ac:dyDescent="0.25">
      <c r="A1553" s="43" t="s">
        <v>4332</v>
      </c>
      <c r="B1553" s="43" t="str">
        <f>LEFT(GAAP02F[[#This Row],[Fund]],4)</f>
        <v>9970</v>
      </c>
      <c r="C1553" s="195" t="s">
        <v>4333</v>
      </c>
      <c r="D1553" s="195" t="s">
        <v>747</v>
      </c>
      <c r="E1553" s="195" t="s">
        <v>1895</v>
      </c>
      <c r="F1553" s="195" t="s">
        <v>788</v>
      </c>
      <c r="G1553" s="195" t="s">
        <v>689</v>
      </c>
      <c r="H1553" s="195" t="s">
        <v>688</v>
      </c>
      <c r="I1553" s="195" t="s">
        <v>683</v>
      </c>
      <c r="J1553" s="195" t="s">
        <v>683</v>
      </c>
      <c r="K1553" s="195" t="s">
        <v>1896</v>
      </c>
      <c r="L1553" s="195" t="s">
        <v>4333</v>
      </c>
      <c r="M1553" s="195" t="s">
        <v>683</v>
      </c>
      <c r="N1553" s="195" t="s">
        <v>683</v>
      </c>
      <c r="O1553" s="195" t="s">
        <v>678</v>
      </c>
      <c r="P1553" s="195" t="s">
        <v>145</v>
      </c>
      <c r="Q1553" s="195" t="s">
        <v>750</v>
      </c>
      <c r="R1553" s="195" t="s">
        <v>629</v>
      </c>
      <c r="S1553" s="195" t="s">
        <v>4334</v>
      </c>
      <c r="T1553" s="195" t="s">
        <v>678</v>
      </c>
      <c r="U1553" s="195" t="s">
        <v>679</v>
      </c>
      <c r="V1553" s="195"/>
    </row>
    <row r="1554" spans="1:22" x14ac:dyDescent="0.25">
      <c r="A1554" s="43" t="s">
        <v>4335</v>
      </c>
      <c r="B1554" s="43" t="str">
        <f>LEFT(GAAP02F[[#This Row],[Fund]],4)</f>
        <v>9990</v>
      </c>
      <c r="C1554" s="59" t="s">
        <v>4336</v>
      </c>
      <c r="D1554" s="59" t="s">
        <v>747</v>
      </c>
      <c r="E1554" s="59" t="s">
        <v>1895</v>
      </c>
      <c r="F1554" s="59" t="s">
        <v>788</v>
      </c>
      <c r="G1554" s="59" t="s">
        <v>689</v>
      </c>
      <c r="H1554" s="59" t="s">
        <v>1595</v>
      </c>
      <c r="I1554" s="59" t="s">
        <v>683</v>
      </c>
      <c r="J1554" s="59" t="s">
        <v>683</v>
      </c>
      <c r="K1554" s="59" t="s">
        <v>1896</v>
      </c>
      <c r="L1554" s="59" t="s">
        <v>1911</v>
      </c>
      <c r="M1554" s="59" t="s">
        <v>683</v>
      </c>
      <c r="N1554" s="59" t="s">
        <v>683</v>
      </c>
      <c r="O1554" s="59" t="s">
        <v>678</v>
      </c>
      <c r="P1554" s="59" t="s">
        <v>145</v>
      </c>
      <c r="Q1554" s="59" t="s">
        <v>750</v>
      </c>
      <c r="R1554" s="59" t="s">
        <v>629</v>
      </c>
      <c r="S1554" s="59" t="s">
        <v>4337</v>
      </c>
      <c r="T1554" s="59" t="s">
        <v>678</v>
      </c>
      <c r="U1554" s="59" t="s">
        <v>679</v>
      </c>
      <c r="V1554" s="5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65"/>
  <sheetViews>
    <sheetView workbookViewId="0">
      <selection activeCell="I14" sqref="I14"/>
    </sheetView>
  </sheetViews>
  <sheetFormatPr defaultRowHeight="12.75" x14ac:dyDescent="0.2"/>
  <cols>
    <col min="1" max="1" width="8" style="52" customWidth="1"/>
    <col min="2" max="2" width="11.140625" style="52" bestFit="1" customWidth="1"/>
    <col min="3" max="3" width="11.28515625" style="52" bestFit="1" customWidth="1"/>
    <col min="4" max="4" width="16" style="52" bestFit="1" customWidth="1"/>
    <col min="5" max="5" width="11" style="52" bestFit="1" customWidth="1"/>
    <col min="6" max="6" width="16.42578125" style="52" bestFit="1" customWidth="1"/>
    <col min="7" max="7" width="28.5703125" style="52" bestFit="1" customWidth="1"/>
    <col min="8" max="8" width="28.85546875" style="52" bestFit="1" customWidth="1"/>
    <col min="9" max="88" width="25.7109375" style="52" customWidth="1"/>
    <col min="89" max="89" width="11" style="52" customWidth="1"/>
    <col min="90" max="90" width="11.140625" style="52" customWidth="1"/>
    <col min="91" max="91" width="12" style="52" customWidth="1"/>
    <col min="92" max="92" width="12" style="52" bestFit="1" customWidth="1"/>
    <col min="93" max="16384" width="9.140625" style="52"/>
  </cols>
  <sheetData>
    <row r="1" spans="1:92" ht="15.75" x14ac:dyDescent="0.25">
      <c r="A1" s="111" t="s">
        <v>72</v>
      </c>
      <c r="B1" s="31"/>
      <c r="C1" s="112"/>
      <c r="D1" s="31"/>
      <c r="E1" s="31"/>
      <c r="G1" s="41"/>
      <c r="H1" s="113"/>
      <c r="I1" s="113"/>
      <c r="J1" s="3"/>
      <c r="K1" s="286"/>
      <c r="L1" s="38"/>
      <c r="M1" s="39"/>
      <c r="N1" s="39"/>
      <c r="O1" s="39"/>
      <c r="P1" s="1"/>
      <c r="Q1" s="3"/>
      <c r="R1" s="3"/>
      <c r="S1" s="3"/>
      <c r="T1" s="1"/>
      <c r="U1" s="1"/>
      <c r="V1" s="1"/>
      <c r="W1" s="1"/>
      <c r="X1" s="1"/>
      <c r="Y1" s="1"/>
      <c r="Z1" s="1"/>
      <c r="AA1" s="1"/>
      <c r="AB1" s="3"/>
      <c r="AC1" s="4"/>
      <c r="AD1" s="3"/>
      <c r="AE1" s="3"/>
      <c r="AF1" s="3"/>
      <c r="AG1" s="3"/>
      <c r="AH1" s="3"/>
      <c r="AI1" s="3"/>
      <c r="AJ1" s="3"/>
      <c r="AK1" s="3"/>
      <c r="AL1" s="3"/>
      <c r="AM1" s="3"/>
      <c r="AN1" s="37"/>
      <c r="AO1" s="37"/>
      <c r="AP1" s="37"/>
      <c r="AQ1" s="37"/>
      <c r="AR1" s="37"/>
      <c r="AS1" s="37"/>
      <c r="AT1" s="37"/>
      <c r="AU1" s="37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7"/>
      <c r="BI1" s="37"/>
      <c r="BJ1" s="37"/>
      <c r="BK1" s="37"/>
      <c r="BL1" s="37"/>
      <c r="BM1" s="37"/>
      <c r="BN1" s="37"/>
      <c r="BO1" s="37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7"/>
      <c r="CC1" s="37"/>
      <c r="CD1" s="37"/>
      <c r="CE1" s="37"/>
      <c r="CF1" s="37"/>
      <c r="CG1" s="37"/>
      <c r="CH1" s="37"/>
      <c r="CI1" s="37"/>
      <c r="CJ1" s="1"/>
      <c r="CK1" s="4"/>
      <c r="CL1" s="4"/>
      <c r="CM1" s="4"/>
      <c r="CN1" s="1"/>
    </row>
    <row r="2" spans="1:92" ht="15.75" x14ac:dyDescent="0.25">
      <c r="A2" s="111" t="s">
        <v>4338</v>
      </c>
      <c r="B2" s="31"/>
      <c r="C2" s="112"/>
      <c r="D2" s="31"/>
      <c r="E2" s="31"/>
      <c r="G2" s="41"/>
      <c r="H2" s="114"/>
      <c r="I2" s="114"/>
      <c r="J2" s="3"/>
      <c r="K2" s="115"/>
      <c r="L2" s="39"/>
      <c r="M2" s="39"/>
      <c r="N2" s="39"/>
      <c r="O2" s="39"/>
      <c r="P2" s="3"/>
      <c r="Q2" s="3"/>
      <c r="R2" s="3"/>
      <c r="S2" s="3"/>
      <c r="T2" s="37"/>
      <c r="U2" s="37"/>
      <c r="V2" s="37"/>
      <c r="W2" s="37"/>
      <c r="X2" s="37"/>
      <c r="Y2" s="37"/>
      <c r="Z2" s="37"/>
      <c r="AA2" s="37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7"/>
      <c r="AO2" s="37"/>
      <c r="AP2" s="37"/>
      <c r="AQ2" s="37"/>
      <c r="AR2" s="37"/>
      <c r="AS2" s="37"/>
      <c r="AT2" s="37"/>
      <c r="AU2" s="37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7"/>
      <c r="BI2" s="37"/>
      <c r="BJ2" s="37"/>
      <c r="BK2" s="37"/>
      <c r="BL2" s="37"/>
      <c r="BM2" s="37"/>
      <c r="BN2" s="37"/>
      <c r="BO2" s="37"/>
      <c r="BP2" s="3"/>
      <c r="BQ2" s="3"/>
      <c r="BR2" s="3"/>
      <c r="BS2" s="3"/>
      <c r="BT2" s="3"/>
      <c r="BU2" s="3"/>
      <c r="BV2" s="3"/>
      <c r="BW2" s="116"/>
      <c r="BX2" s="3"/>
      <c r="BY2" s="3"/>
      <c r="BZ2" s="3"/>
      <c r="CA2" s="3"/>
      <c r="CB2" s="37"/>
      <c r="CC2" s="37"/>
      <c r="CD2" s="37"/>
      <c r="CE2" s="37"/>
      <c r="CF2" s="37"/>
      <c r="CG2" s="37"/>
      <c r="CH2" s="37"/>
      <c r="CI2" s="37"/>
      <c r="CJ2" s="1"/>
      <c r="CK2" s="4"/>
      <c r="CL2" s="4"/>
      <c r="CM2" s="4"/>
      <c r="CN2" s="1"/>
    </row>
    <row r="3" spans="1:92" ht="15.75" x14ac:dyDescent="0.25">
      <c r="A3" s="117" t="s">
        <v>4339</v>
      </c>
      <c r="B3" s="113"/>
      <c r="C3" s="118"/>
      <c r="D3" s="113"/>
      <c r="E3" s="113"/>
      <c r="G3" s="119"/>
      <c r="H3" s="113"/>
      <c r="I3" s="113"/>
      <c r="J3" s="3"/>
      <c r="K3" s="115"/>
      <c r="L3" s="1"/>
      <c r="M3" s="39"/>
      <c r="N3" s="39"/>
      <c r="O3" s="39"/>
      <c r="P3" s="39"/>
      <c r="Q3" s="3"/>
      <c r="R3" s="3"/>
      <c r="S3" s="3"/>
      <c r="T3" s="37"/>
      <c r="U3" s="37"/>
      <c r="V3" s="37"/>
      <c r="W3" s="37"/>
      <c r="X3" s="37"/>
      <c r="Y3" s="37"/>
      <c r="Z3" s="37"/>
      <c r="AA3" s="37"/>
      <c r="AB3" s="3"/>
      <c r="AC3" s="4"/>
      <c r="AD3" s="3"/>
      <c r="AE3" s="3"/>
      <c r="AF3" s="3"/>
      <c r="AG3" s="3"/>
      <c r="AH3" s="3"/>
      <c r="AI3" s="3"/>
      <c r="AJ3" s="3"/>
      <c r="AK3" s="3"/>
      <c r="AL3" s="3"/>
      <c r="AM3" s="3"/>
      <c r="AN3" s="37"/>
      <c r="AO3" s="37"/>
      <c r="AP3" s="37"/>
      <c r="AQ3" s="37"/>
      <c r="AR3" s="37"/>
      <c r="AS3" s="37"/>
      <c r="AT3" s="37"/>
      <c r="AU3" s="37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7"/>
      <c r="BI3" s="37"/>
      <c r="BJ3" s="37"/>
      <c r="BK3" s="37"/>
      <c r="BL3" s="37"/>
      <c r="BM3" s="37"/>
      <c r="BN3" s="37"/>
      <c r="BO3" s="37"/>
      <c r="BP3" s="3"/>
      <c r="BQ3" s="42"/>
      <c r="BR3" s="40"/>
      <c r="BS3" s="40"/>
      <c r="BT3" s="40"/>
      <c r="BU3" s="40"/>
      <c r="BV3" s="48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1"/>
    </row>
    <row r="4" spans="1:92" s="183" customFormat="1" ht="13.5" thickBot="1" x14ac:dyDescent="0.25">
      <c r="A4" s="181"/>
      <c r="B4" s="182"/>
      <c r="C4" s="182"/>
      <c r="D4" s="182"/>
      <c r="E4" s="182"/>
      <c r="G4" s="182"/>
      <c r="H4" s="182"/>
      <c r="I4" s="181" t="s">
        <v>1153</v>
      </c>
      <c r="J4" s="184" t="s">
        <v>1164</v>
      </c>
      <c r="K4" s="181" t="s">
        <v>700</v>
      </c>
      <c r="L4" s="181" t="s">
        <v>2270</v>
      </c>
      <c r="M4" s="184" t="s">
        <v>4340</v>
      </c>
      <c r="N4" s="181" t="s">
        <v>4341</v>
      </c>
      <c r="O4" s="181" t="s">
        <v>4342</v>
      </c>
      <c r="P4" s="184" t="s">
        <v>4343</v>
      </c>
      <c r="Q4" s="181" t="s">
        <v>4344</v>
      </c>
      <c r="R4" s="181" t="s">
        <v>4345</v>
      </c>
      <c r="S4" s="184" t="s">
        <v>4346</v>
      </c>
      <c r="T4" s="181" t="s">
        <v>4347</v>
      </c>
      <c r="U4" s="181" t="s">
        <v>106</v>
      </c>
      <c r="V4" s="184" t="s">
        <v>4348</v>
      </c>
      <c r="W4" s="181" t="s">
        <v>4349</v>
      </c>
      <c r="X4" s="181" t="s">
        <v>1333</v>
      </c>
      <c r="Y4" s="184" t="s">
        <v>4350</v>
      </c>
      <c r="Z4" s="181" t="s">
        <v>4351</v>
      </c>
      <c r="AA4" s="181" t="s">
        <v>4352</v>
      </c>
      <c r="AB4" s="184" t="s">
        <v>4353</v>
      </c>
      <c r="AC4" s="184" t="s">
        <v>4354</v>
      </c>
      <c r="AD4" s="181" t="s">
        <v>4355</v>
      </c>
      <c r="AE4" s="181" t="s">
        <v>4356</v>
      </c>
      <c r="AF4" s="184" t="s">
        <v>4357</v>
      </c>
      <c r="AG4" s="181" t="s">
        <v>4358</v>
      </c>
      <c r="AH4" s="181" t="s">
        <v>4359</v>
      </c>
      <c r="AI4" s="184" t="s">
        <v>1218</v>
      </c>
      <c r="AJ4" s="181" t="s">
        <v>4360</v>
      </c>
      <c r="AK4" s="181" t="s">
        <v>4361</v>
      </c>
      <c r="AL4" s="184" t="s">
        <v>4362</v>
      </c>
      <c r="AM4" s="181" t="s">
        <v>4363</v>
      </c>
      <c r="AN4" s="181" t="s">
        <v>4364</v>
      </c>
      <c r="AO4" s="184" t="s">
        <v>4365</v>
      </c>
      <c r="AP4" s="181" t="s">
        <v>4366</v>
      </c>
      <c r="AQ4" s="181" t="s">
        <v>4367</v>
      </c>
      <c r="AR4" s="184" t="s">
        <v>4368</v>
      </c>
      <c r="AS4" s="181" t="s">
        <v>4369</v>
      </c>
      <c r="AT4" s="181" t="s">
        <v>4370</v>
      </c>
      <c r="AU4" s="184" t="s">
        <v>4371</v>
      </c>
      <c r="AV4" s="181" t="s">
        <v>4372</v>
      </c>
      <c r="AW4" s="181" t="s">
        <v>4373</v>
      </c>
      <c r="AX4" s="184" t="s">
        <v>4374</v>
      </c>
      <c r="AY4" s="181" t="s">
        <v>4375</v>
      </c>
      <c r="AZ4" s="181" t="s">
        <v>4376</v>
      </c>
      <c r="BA4" s="184" t="s">
        <v>1024</v>
      </c>
      <c r="BB4" s="181" t="s">
        <v>4377</v>
      </c>
      <c r="BC4" s="181" t="s">
        <v>4378</v>
      </c>
      <c r="BD4" s="184" t="s">
        <v>4379</v>
      </c>
      <c r="BE4" s="181" t="s">
        <v>4380</v>
      </c>
      <c r="BF4" s="181" t="s">
        <v>4381</v>
      </c>
      <c r="BG4" s="184" t="s">
        <v>4382</v>
      </c>
      <c r="BH4" s="181" t="s">
        <v>4383</v>
      </c>
      <c r="BI4" s="181" t="s">
        <v>4384</v>
      </c>
      <c r="BJ4" s="184" t="s">
        <v>4385</v>
      </c>
      <c r="BK4" s="181" t="s">
        <v>4386</v>
      </c>
      <c r="BL4" s="181" t="s">
        <v>4387</v>
      </c>
      <c r="BM4" s="184" t="s">
        <v>4388</v>
      </c>
      <c r="BN4" s="181" t="s">
        <v>4389</v>
      </c>
      <c r="BO4" s="181" t="s">
        <v>1651</v>
      </c>
      <c r="BP4" s="184" t="s">
        <v>1041</v>
      </c>
      <c r="BQ4" s="181" t="s">
        <v>2298</v>
      </c>
      <c r="BR4" s="181" t="s">
        <v>2352</v>
      </c>
      <c r="BS4" s="184" t="s">
        <v>1686</v>
      </c>
      <c r="BT4" s="181" t="s">
        <v>4390</v>
      </c>
      <c r="BU4" s="181" t="s">
        <v>4391</v>
      </c>
      <c r="BV4" s="184" t="s">
        <v>757</v>
      </c>
      <c r="BW4" s="181" t="s">
        <v>4392</v>
      </c>
      <c r="BX4" s="181" t="s">
        <v>1480</v>
      </c>
      <c r="BY4" s="184" t="s">
        <v>4393</v>
      </c>
      <c r="BZ4" s="181" t="s">
        <v>4394</v>
      </c>
      <c r="CA4" s="181" t="s">
        <v>1990</v>
      </c>
      <c r="CB4" s="184" t="s">
        <v>857</v>
      </c>
      <c r="CC4" s="181" t="s">
        <v>814</v>
      </c>
      <c r="CD4" s="181" t="s">
        <v>682</v>
      </c>
      <c r="CE4" s="184" t="s">
        <v>1459</v>
      </c>
      <c r="CF4" s="181" t="s">
        <v>977</v>
      </c>
      <c r="CG4" s="181" t="s">
        <v>4395</v>
      </c>
      <c r="CH4" s="184" t="s">
        <v>1472</v>
      </c>
      <c r="CI4" s="181" t="s">
        <v>2131</v>
      </c>
      <c r="CJ4" s="181" t="s">
        <v>1210</v>
      </c>
      <c r="CK4" s="185"/>
      <c r="CL4" s="185"/>
      <c r="CM4" s="185"/>
      <c r="CN4" s="185"/>
    </row>
    <row r="5" spans="1:92" x14ac:dyDescent="0.2">
      <c r="A5" s="39"/>
      <c r="B5" s="120"/>
      <c r="C5" s="120"/>
      <c r="D5" s="120"/>
      <c r="E5" s="120"/>
      <c r="G5" s="39"/>
      <c r="H5" s="39"/>
      <c r="I5" s="240" t="s">
        <v>77</v>
      </c>
      <c r="J5" s="307" t="s">
        <v>77</v>
      </c>
      <c r="K5" s="307" t="s">
        <v>77</v>
      </c>
      <c r="L5" s="307" t="s">
        <v>77</v>
      </c>
      <c r="M5" s="307" t="s">
        <v>77</v>
      </c>
      <c r="N5" s="307" t="s">
        <v>77</v>
      </c>
      <c r="O5" s="307" t="s">
        <v>77</v>
      </c>
      <c r="P5" s="307" t="s">
        <v>77</v>
      </c>
      <c r="Q5" s="307" t="s">
        <v>77</v>
      </c>
      <c r="R5" s="307" t="s">
        <v>77</v>
      </c>
      <c r="S5" s="307" t="s">
        <v>77</v>
      </c>
      <c r="T5" s="307" t="s">
        <v>77</v>
      </c>
      <c r="U5" s="307" t="s">
        <v>77</v>
      </c>
      <c r="V5" s="307" t="s">
        <v>77</v>
      </c>
      <c r="W5" s="307" t="s">
        <v>77</v>
      </c>
      <c r="X5" s="307" t="s">
        <v>77</v>
      </c>
      <c r="Y5" s="307" t="s">
        <v>77</v>
      </c>
      <c r="Z5" s="307" t="s">
        <v>77</v>
      </c>
      <c r="AA5" s="287" t="s">
        <v>77</v>
      </c>
      <c r="AB5" s="9" t="s">
        <v>77</v>
      </c>
      <c r="AC5" s="288" t="s">
        <v>78</v>
      </c>
      <c r="AD5" s="308" t="s">
        <v>78</v>
      </c>
      <c r="AE5" s="308" t="s">
        <v>78</v>
      </c>
      <c r="AF5" s="308" t="s">
        <v>78</v>
      </c>
      <c r="AG5" s="308" t="s">
        <v>78</v>
      </c>
      <c r="AH5" s="308" t="s">
        <v>78</v>
      </c>
      <c r="AI5" s="308" t="s">
        <v>78</v>
      </c>
      <c r="AJ5" s="288" t="s">
        <v>78</v>
      </c>
      <c r="AK5" s="308" t="s">
        <v>78</v>
      </c>
      <c r="AL5" s="308" t="s">
        <v>78</v>
      </c>
      <c r="AM5" s="308" t="s">
        <v>78</v>
      </c>
      <c r="AN5" s="308" t="s">
        <v>78</v>
      </c>
      <c r="AO5" s="308" t="s">
        <v>78</v>
      </c>
      <c r="AP5" s="308" t="s">
        <v>78</v>
      </c>
      <c r="AQ5" s="308" t="s">
        <v>78</v>
      </c>
      <c r="AR5" s="308" t="s">
        <v>78</v>
      </c>
      <c r="AS5" s="308" t="s">
        <v>78</v>
      </c>
      <c r="AT5" s="308" t="s">
        <v>78</v>
      </c>
      <c r="AU5" s="289" t="s">
        <v>78</v>
      </c>
      <c r="AV5" s="25" t="s">
        <v>78</v>
      </c>
      <c r="AW5" s="290" t="s">
        <v>79</v>
      </c>
      <c r="AX5" s="309" t="s">
        <v>79</v>
      </c>
      <c r="AY5" s="309" t="s">
        <v>79</v>
      </c>
      <c r="AZ5" s="309" t="s">
        <v>79</v>
      </c>
      <c r="BA5" s="309" t="s">
        <v>79</v>
      </c>
      <c r="BB5" s="309" t="s">
        <v>79</v>
      </c>
      <c r="BC5" s="309" t="s">
        <v>79</v>
      </c>
      <c r="BD5" s="309" t="s">
        <v>79</v>
      </c>
      <c r="BE5" s="309" t="s">
        <v>79</v>
      </c>
      <c r="BF5" s="309" t="s">
        <v>79</v>
      </c>
      <c r="BG5" s="309" t="s">
        <v>79</v>
      </c>
      <c r="BH5" s="309" t="s">
        <v>79</v>
      </c>
      <c r="BI5" s="309" t="s">
        <v>79</v>
      </c>
      <c r="BJ5" s="309" t="s">
        <v>79</v>
      </c>
      <c r="BK5" s="309" t="s">
        <v>79</v>
      </c>
      <c r="BL5" s="309" t="s">
        <v>79</v>
      </c>
      <c r="BM5" s="309" t="s">
        <v>79</v>
      </c>
      <c r="BN5" s="309" t="s">
        <v>79</v>
      </c>
      <c r="BO5" s="291" t="s">
        <v>79</v>
      </c>
      <c r="BP5" s="21" t="s">
        <v>79</v>
      </c>
      <c r="BQ5" s="281" t="s">
        <v>80</v>
      </c>
      <c r="BR5" s="310" t="s">
        <v>80</v>
      </c>
      <c r="BS5" s="310" t="s">
        <v>80</v>
      </c>
      <c r="BT5" s="310" t="s">
        <v>80</v>
      </c>
      <c r="BU5" s="13" t="s">
        <v>80</v>
      </c>
      <c r="BV5" s="310" t="s">
        <v>80</v>
      </c>
      <c r="BW5" s="310" t="s">
        <v>80</v>
      </c>
      <c r="BX5" s="310" t="s">
        <v>80</v>
      </c>
      <c r="BY5" s="310" t="s">
        <v>80</v>
      </c>
      <c r="BZ5" s="310" t="s">
        <v>80</v>
      </c>
      <c r="CA5" s="310" t="s">
        <v>80</v>
      </c>
      <c r="CB5" s="310" t="s">
        <v>80</v>
      </c>
      <c r="CC5" s="310" t="s">
        <v>80</v>
      </c>
      <c r="CD5" s="310" t="s">
        <v>80</v>
      </c>
      <c r="CE5" s="310" t="s">
        <v>80</v>
      </c>
      <c r="CF5" s="310" t="s">
        <v>80</v>
      </c>
      <c r="CG5" s="310" t="s">
        <v>80</v>
      </c>
      <c r="CH5" s="310" t="s">
        <v>80</v>
      </c>
      <c r="CI5" s="282" t="s">
        <v>80</v>
      </c>
      <c r="CJ5" s="12" t="s">
        <v>80</v>
      </c>
      <c r="CK5" s="39"/>
      <c r="CL5" s="39"/>
      <c r="CM5" s="39"/>
      <c r="CN5" s="39"/>
    </row>
    <row r="6" spans="1:92" ht="38.25" x14ac:dyDescent="0.2">
      <c r="A6" s="30"/>
      <c r="B6" s="121"/>
      <c r="C6" s="121"/>
      <c r="D6" s="121"/>
      <c r="E6" s="121"/>
      <c r="G6" s="30"/>
      <c r="H6" s="30"/>
      <c r="I6" s="29" t="s">
        <v>630</v>
      </c>
      <c r="J6" s="10" t="s">
        <v>631</v>
      </c>
      <c r="K6" s="10" t="s">
        <v>632</v>
      </c>
      <c r="L6" s="10" t="s">
        <v>633</v>
      </c>
      <c r="M6" s="10" t="s">
        <v>634</v>
      </c>
      <c r="N6" s="10" t="s">
        <v>4396</v>
      </c>
      <c r="O6" s="10" t="s">
        <v>635</v>
      </c>
      <c r="P6" s="10" t="s">
        <v>635</v>
      </c>
      <c r="Q6" s="10" t="s">
        <v>636</v>
      </c>
      <c r="R6" s="10" t="s">
        <v>637</v>
      </c>
      <c r="S6" s="10" t="s">
        <v>638</v>
      </c>
      <c r="T6" s="10" t="s">
        <v>639</v>
      </c>
      <c r="U6" s="10" t="s">
        <v>640</v>
      </c>
      <c r="V6" s="10" t="s">
        <v>641</v>
      </c>
      <c r="W6" s="10" t="s">
        <v>639</v>
      </c>
      <c r="X6" s="10" t="s">
        <v>642</v>
      </c>
      <c r="Y6" s="10" t="s">
        <v>641</v>
      </c>
      <c r="Z6" s="10" t="s">
        <v>643</v>
      </c>
      <c r="AA6" s="122" t="s">
        <v>120</v>
      </c>
      <c r="AB6" s="11" t="s">
        <v>85</v>
      </c>
      <c r="AC6" s="51" t="s">
        <v>630</v>
      </c>
      <c r="AD6" s="26" t="s">
        <v>631</v>
      </c>
      <c r="AE6" s="26" t="s">
        <v>632</v>
      </c>
      <c r="AF6" s="26" t="s">
        <v>633</v>
      </c>
      <c r="AG6" s="26" t="s">
        <v>634</v>
      </c>
      <c r="AH6" s="26" t="s">
        <v>4396</v>
      </c>
      <c r="AI6" s="26" t="s">
        <v>635</v>
      </c>
      <c r="AJ6" s="51" t="s">
        <v>635</v>
      </c>
      <c r="AK6" s="26" t="s">
        <v>636</v>
      </c>
      <c r="AL6" s="26" t="s">
        <v>637</v>
      </c>
      <c r="AM6" s="26" t="s">
        <v>638</v>
      </c>
      <c r="AN6" s="26" t="s">
        <v>639</v>
      </c>
      <c r="AO6" s="26" t="s">
        <v>640</v>
      </c>
      <c r="AP6" s="26" t="s">
        <v>641</v>
      </c>
      <c r="AQ6" s="26" t="s">
        <v>639</v>
      </c>
      <c r="AR6" s="26" t="s">
        <v>642</v>
      </c>
      <c r="AS6" s="26" t="s">
        <v>641</v>
      </c>
      <c r="AT6" s="26" t="s">
        <v>643</v>
      </c>
      <c r="AU6" s="27" t="s">
        <v>120</v>
      </c>
      <c r="AV6" s="28" t="s">
        <v>85</v>
      </c>
      <c r="AW6" s="123" t="s">
        <v>630</v>
      </c>
      <c r="AX6" s="22" t="s">
        <v>631</v>
      </c>
      <c r="AY6" s="22" t="s">
        <v>632</v>
      </c>
      <c r="AZ6" s="22" t="s">
        <v>633</v>
      </c>
      <c r="BA6" s="22" t="s">
        <v>634</v>
      </c>
      <c r="BB6" s="22" t="s">
        <v>4396</v>
      </c>
      <c r="BC6" s="22" t="s">
        <v>635</v>
      </c>
      <c r="BD6" s="22" t="s">
        <v>635</v>
      </c>
      <c r="BE6" s="22" t="s">
        <v>636</v>
      </c>
      <c r="BF6" s="22" t="s">
        <v>637</v>
      </c>
      <c r="BG6" s="22" t="s">
        <v>638</v>
      </c>
      <c r="BH6" s="22" t="s">
        <v>639</v>
      </c>
      <c r="BI6" s="22" t="s">
        <v>640</v>
      </c>
      <c r="BJ6" s="22" t="s">
        <v>641</v>
      </c>
      <c r="BK6" s="22" t="s">
        <v>639</v>
      </c>
      <c r="BL6" s="22" t="s">
        <v>642</v>
      </c>
      <c r="BM6" s="22" t="s">
        <v>641</v>
      </c>
      <c r="BN6" s="22" t="s">
        <v>643</v>
      </c>
      <c r="BO6" s="23" t="s">
        <v>120</v>
      </c>
      <c r="BP6" s="24" t="s">
        <v>85</v>
      </c>
      <c r="BQ6" s="45" t="s">
        <v>630</v>
      </c>
      <c r="BR6" s="14" t="s">
        <v>631</v>
      </c>
      <c r="BS6" s="14" t="s">
        <v>632</v>
      </c>
      <c r="BT6" s="14" t="s">
        <v>633</v>
      </c>
      <c r="BU6" s="14" t="s">
        <v>634</v>
      </c>
      <c r="BV6" s="14" t="s">
        <v>4396</v>
      </c>
      <c r="BW6" s="14" t="s">
        <v>635</v>
      </c>
      <c r="BX6" s="14" t="s">
        <v>635</v>
      </c>
      <c r="BY6" s="14" t="s">
        <v>636</v>
      </c>
      <c r="BZ6" s="14" t="s">
        <v>637</v>
      </c>
      <c r="CA6" s="14" t="s">
        <v>638</v>
      </c>
      <c r="CB6" s="14" t="s">
        <v>639</v>
      </c>
      <c r="CC6" s="14" t="s">
        <v>640</v>
      </c>
      <c r="CD6" s="14" t="s">
        <v>4397</v>
      </c>
      <c r="CE6" s="14" t="s">
        <v>639</v>
      </c>
      <c r="CF6" s="14" t="s">
        <v>642</v>
      </c>
      <c r="CG6" s="14" t="s">
        <v>4398</v>
      </c>
      <c r="CH6" s="14" t="s">
        <v>643</v>
      </c>
      <c r="CI6" s="15" t="s">
        <v>120</v>
      </c>
      <c r="CJ6" s="16" t="s">
        <v>85</v>
      </c>
      <c r="CK6" s="30"/>
      <c r="CL6" s="30"/>
      <c r="CM6" s="30"/>
      <c r="CN6" s="30"/>
    </row>
    <row r="7" spans="1:92" x14ac:dyDescent="0.2">
      <c r="A7" s="30"/>
      <c r="B7" s="121"/>
      <c r="C7" s="121"/>
      <c r="D7" s="121"/>
      <c r="E7" s="121"/>
      <c r="G7" s="39"/>
      <c r="H7" s="39"/>
      <c r="I7" s="124" t="s">
        <v>645</v>
      </c>
      <c r="J7" s="125" t="s">
        <v>646</v>
      </c>
      <c r="K7" s="125" t="s">
        <v>646</v>
      </c>
      <c r="L7" s="125" t="s">
        <v>646</v>
      </c>
      <c r="M7" s="125" t="s">
        <v>646</v>
      </c>
      <c r="N7" s="125" t="s">
        <v>645</v>
      </c>
      <c r="O7" s="125" t="s">
        <v>645</v>
      </c>
      <c r="P7" s="125" t="s">
        <v>646</v>
      </c>
      <c r="Q7" s="125" t="s">
        <v>645</v>
      </c>
      <c r="R7" s="125" t="s">
        <v>646</v>
      </c>
      <c r="S7" s="125" t="s">
        <v>89</v>
      </c>
      <c r="T7" s="125" t="s">
        <v>89</v>
      </c>
      <c r="U7" s="125" t="s">
        <v>89</v>
      </c>
      <c r="V7" s="125" t="s">
        <v>89</v>
      </c>
      <c r="W7" s="125" t="s">
        <v>647</v>
      </c>
      <c r="X7" s="125" t="s">
        <v>647</v>
      </c>
      <c r="Y7" s="125" t="s">
        <v>647</v>
      </c>
      <c r="Z7" s="125" t="s">
        <v>647</v>
      </c>
      <c r="AA7" s="126" t="s">
        <v>646</v>
      </c>
      <c r="AB7" s="127"/>
      <c r="AC7" s="128" t="s">
        <v>645</v>
      </c>
      <c r="AD7" s="129" t="s">
        <v>646</v>
      </c>
      <c r="AE7" s="129" t="s">
        <v>646</v>
      </c>
      <c r="AF7" s="129" t="s">
        <v>646</v>
      </c>
      <c r="AG7" s="129" t="s">
        <v>646</v>
      </c>
      <c r="AH7" s="129" t="s">
        <v>645</v>
      </c>
      <c r="AI7" s="129" t="s">
        <v>645</v>
      </c>
      <c r="AJ7" s="128" t="s">
        <v>646</v>
      </c>
      <c r="AK7" s="129" t="s">
        <v>645</v>
      </c>
      <c r="AL7" s="129" t="s">
        <v>646</v>
      </c>
      <c r="AM7" s="129" t="s">
        <v>89</v>
      </c>
      <c r="AN7" s="129" t="s">
        <v>89</v>
      </c>
      <c r="AO7" s="129" t="s">
        <v>89</v>
      </c>
      <c r="AP7" s="129" t="s">
        <v>89</v>
      </c>
      <c r="AQ7" s="129" t="s">
        <v>647</v>
      </c>
      <c r="AR7" s="129" t="s">
        <v>647</v>
      </c>
      <c r="AS7" s="129" t="s">
        <v>647</v>
      </c>
      <c r="AT7" s="129" t="s">
        <v>647</v>
      </c>
      <c r="AU7" s="130" t="s">
        <v>646</v>
      </c>
      <c r="AV7" s="131"/>
      <c r="AW7" s="132" t="s">
        <v>645</v>
      </c>
      <c r="AX7" s="133" t="s">
        <v>646</v>
      </c>
      <c r="AY7" s="133" t="s">
        <v>646</v>
      </c>
      <c r="AZ7" s="133" t="s">
        <v>646</v>
      </c>
      <c r="BA7" s="133" t="s">
        <v>646</v>
      </c>
      <c r="BB7" s="133" t="s">
        <v>645</v>
      </c>
      <c r="BC7" s="133" t="s">
        <v>645</v>
      </c>
      <c r="BD7" s="133" t="s">
        <v>646</v>
      </c>
      <c r="BE7" s="133" t="s">
        <v>645</v>
      </c>
      <c r="BF7" s="133" t="s">
        <v>646</v>
      </c>
      <c r="BG7" s="133" t="s">
        <v>89</v>
      </c>
      <c r="BH7" s="133" t="s">
        <v>89</v>
      </c>
      <c r="BI7" s="133" t="s">
        <v>89</v>
      </c>
      <c r="BJ7" s="133" t="s">
        <v>89</v>
      </c>
      <c r="BK7" s="133" t="s">
        <v>647</v>
      </c>
      <c r="BL7" s="133" t="s">
        <v>647</v>
      </c>
      <c r="BM7" s="133" t="s">
        <v>647</v>
      </c>
      <c r="BN7" s="133" t="s">
        <v>647</v>
      </c>
      <c r="BO7" s="134" t="s">
        <v>646</v>
      </c>
      <c r="BP7" s="135"/>
      <c r="BQ7" s="136" t="s">
        <v>645</v>
      </c>
      <c r="BR7" s="13" t="s">
        <v>646</v>
      </c>
      <c r="BS7" s="13" t="s">
        <v>646</v>
      </c>
      <c r="BT7" s="13" t="s">
        <v>646</v>
      </c>
      <c r="BU7" s="13" t="s">
        <v>646</v>
      </c>
      <c r="BV7" s="13" t="s">
        <v>645</v>
      </c>
      <c r="BW7" s="13" t="s">
        <v>645</v>
      </c>
      <c r="BX7" s="13" t="s">
        <v>646</v>
      </c>
      <c r="BY7" s="13" t="s">
        <v>645</v>
      </c>
      <c r="BZ7" s="13" t="s">
        <v>646</v>
      </c>
      <c r="CA7" s="13" t="s">
        <v>89</v>
      </c>
      <c r="CB7" s="13" t="s">
        <v>89</v>
      </c>
      <c r="CC7" s="13" t="s">
        <v>89</v>
      </c>
      <c r="CD7" s="13" t="s">
        <v>89</v>
      </c>
      <c r="CE7" s="13" t="s">
        <v>647</v>
      </c>
      <c r="CF7" s="13" t="s">
        <v>647</v>
      </c>
      <c r="CG7" s="13" t="s">
        <v>647</v>
      </c>
      <c r="CH7" s="13" t="s">
        <v>647</v>
      </c>
      <c r="CI7" s="17" t="s">
        <v>646</v>
      </c>
      <c r="CJ7" s="18"/>
      <c r="CK7" s="39"/>
      <c r="CL7" s="39"/>
      <c r="CM7" s="39"/>
      <c r="CN7" s="39"/>
    </row>
    <row r="8" spans="1:92" ht="13.5" thickBot="1" x14ac:dyDescent="0.25">
      <c r="A8" s="292" t="s">
        <v>93</v>
      </c>
      <c r="B8" s="292" t="s">
        <v>96</v>
      </c>
      <c r="C8" s="292" t="s">
        <v>8</v>
      </c>
      <c r="D8" s="292" t="s">
        <v>97</v>
      </c>
      <c r="E8" s="292" t="s">
        <v>98</v>
      </c>
      <c r="F8" s="292" t="s">
        <v>99</v>
      </c>
      <c r="G8" s="293" t="s">
        <v>101</v>
      </c>
      <c r="H8" s="294" t="s">
        <v>10</v>
      </c>
      <c r="I8" s="137" t="s">
        <v>4399</v>
      </c>
      <c r="J8" s="138" t="s">
        <v>4400</v>
      </c>
      <c r="K8" s="138" t="s">
        <v>4401</v>
      </c>
      <c r="L8" s="138" t="s">
        <v>4402</v>
      </c>
      <c r="M8" s="138" t="s">
        <v>4403</v>
      </c>
      <c r="N8" s="138" t="s">
        <v>4404</v>
      </c>
      <c r="O8" s="138" t="s">
        <v>4405</v>
      </c>
      <c r="P8" s="138" t="s">
        <v>4406</v>
      </c>
      <c r="Q8" s="138" t="s">
        <v>4407</v>
      </c>
      <c r="R8" s="138" t="s">
        <v>4408</v>
      </c>
      <c r="S8" s="138" t="s">
        <v>4409</v>
      </c>
      <c r="T8" s="138" t="s">
        <v>4410</v>
      </c>
      <c r="U8" s="138" t="s">
        <v>4411</v>
      </c>
      <c r="V8" s="138" t="s">
        <v>4412</v>
      </c>
      <c r="W8" s="138" t="s">
        <v>4413</v>
      </c>
      <c r="X8" s="138" t="s">
        <v>4414</v>
      </c>
      <c r="Y8" s="138" t="s">
        <v>4415</v>
      </c>
      <c r="Z8" s="138" t="s">
        <v>4416</v>
      </c>
      <c r="AA8" s="139"/>
      <c r="AB8" s="140"/>
      <c r="AC8" s="141" t="s">
        <v>4399</v>
      </c>
      <c r="AD8" s="142" t="s">
        <v>4400</v>
      </c>
      <c r="AE8" s="142" t="s">
        <v>4401</v>
      </c>
      <c r="AF8" s="142" t="s">
        <v>4402</v>
      </c>
      <c r="AG8" s="142" t="s">
        <v>4403</v>
      </c>
      <c r="AH8" s="142" t="s">
        <v>4404</v>
      </c>
      <c r="AI8" s="142" t="s">
        <v>4405</v>
      </c>
      <c r="AJ8" s="141" t="s">
        <v>4406</v>
      </c>
      <c r="AK8" s="142" t="s">
        <v>4407</v>
      </c>
      <c r="AL8" s="142" t="s">
        <v>4408</v>
      </c>
      <c r="AM8" s="142" t="s">
        <v>4409</v>
      </c>
      <c r="AN8" s="142" t="s">
        <v>4410</v>
      </c>
      <c r="AO8" s="142" t="s">
        <v>4411</v>
      </c>
      <c r="AP8" s="142" t="s">
        <v>4412</v>
      </c>
      <c r="AQ8" s="142" t="s">
        <v>4413</v>
      </c>
      <c r="AR8" s="142" t="s">
        <v>4414</v>
      </c>
      <c r="AS8" s="142" t="s">
        <v>4415</v>
      </c>
      <c r="AT8" s="142" t="s">
        <v>4416</v>
      </c>
      <c r="AU8" s="143"/>
      <c r="AV8" s="144"/>
      <c r="AW8" s="145" t="s">
        <v>4399</v>
      </c>
      <c r="AX8" s="146" t="s">
        <v>4400</v>
      </c>
      <c r="AY8" s="146" t="s">
        <v>4401</v>
      </c>
      <c r="AZ8" s="146" t="s">
        <v>4402</v>
      </c>
      <c r="BA8" s="146" t="s">
        <v>4403</v>
      </c>
      <c r="BB8" s="146" t="s">
        <v>4404</v>
      </c>
      <c r="BC8" s="146" t="s">
        <v>4405</v>
      </c>
      <c r="BD8" s="146" t="s">
        <v>4406</v>
      </c>
      <c r="BE8" s="146" t="s">
        <v>4407</v>
      </c>
      <c r="BF8" s="146" t="s">
        <v>4408</v>
      </c>
      <c r="BG8" s="146" t="s">
        <v>4409</v>
      </c>
      <c r="BH8" s="146" t="s">
        <v>4410</v>
      </c>
      <c r="BI8" s="146" t="s">
        <v>4411</v>
      </c>
      <c r="BJ8" s="146" t="s">
        <v>4412</v>
      </c>
      <c r="BK8" s="146" t="s">
        <v>4413</v>
      </c>
      <c r="BL8" s="146" t="s">
        <v>4414</v>
      </c>
      <c r="BM8" s="146" t="s">
        <v>4415</v>
      </c>
      <c r="BN8" s="146" t="s">
        <v>4416</v>
      </c>
      <c r="BO8" s="147"/>
      <c r="BP8" s="148"/>
      <c r="BQ8" s="149" t="s">
        <v>4399</v>
      </c>
      <c r="BR8" s="150" t="s">
        <v>4400</v>
      </c>
      <c r="BS8" s="150" t="s">
        <v>4401</v>
      </c>
      <c r="BT8" s="150" t="s">
        <v>4402</v>
      </c>
      <c r="BU8" s="150" t="s">
        <v>4403</v>
      </c>
      <c r="BV8" s="150" t="s">
        <v>4404</v>
      </c>
      <c r="BW8" s="150" t="s">
        <v>4405</v>
      </c>
      <c r="BX8" s="150" t="s">
        <v>4406</v>
      </c>
      <c r="BY8" s="150" t="s">
        <v>4407</v>
      </c>
      <c r="BZ8" s="150" t="s">
        <v>4408</v>
      </c>
      <c r="CA8" s="150" t="s">
        <v>4409</v>
      </c>
      <c r="CB8" s="150" t="s">
        <v>4410</v>
      </c>
      <c r="CC8" s="150" t="s">
        <v>4411</v>
      </c>
      <c r="CD8" s="150" t="s">
        <v>4412</v>
      </c>
      <c r="CE8" s="150" t="s">
        <v>4413</v>
      </c>
      <c r="CF8" s="150" t="s">
        <v>4414</v>
      </c>
      <c r="CG8" s="150" t="s">
        <v>4415</v>
      </c>
      <c r="CH8" s="150" t="s">
        <v>4416</v>
      </c>
      <c r="CI8" s="151"/>
      <c r="CJ8" s="152"/>
      <c r="CK8" s="295" t="s">
        <v>91</v>
      </c>
      <c r="CL8" s="295" t="s">
        <v>4417</v>
      </c>
      <c r="CM8" s="295" t="s">
        <v>92</v>
      </c>
      <c r="CN8" s="39" t="s">
        <v>4418</v>
      </c>
    </row>
    <row r="9" spans="1:92" x14ac:dyDescent="0.2">
      <c r="A9" s="56" t="s">
        <v>107</v>
      </c>
      <c r="B9" s="296" t="s">
        <v>108</v>
      </c>
      <c r="C9" s="297" t="s">
        <v>13</v>
      </c>
      <c r="D9" s="153" t="str">
        <f>B9&amp;C9</f>
        <v>01600001</v>
      </c>
      <c r="E9" s="154" t="str">
        <f>IF(ISNA(VLOOKUP(C9,GAAP02F[[#All],[Column1]:[FundHier1]],5,FALSE)),"Leases",(VLOOKUP(C9,GAAP02F[[#All],[Column1]:[FundHier1]],5,FALSE)))</f>
        <v>100</v>
      </c>
      <c r="F9" s="154" t="str">
        <f>IF(ISNA(VLOOKUP(B9,Table_GAAP02A[[#All],[Agency]:[Hier1]],4,FALSE)),"Abolished Agency",(VLOOKUP(B9,Table_GAAP02A[[#All],[Agency]:[Hier1]],4,FALSE)))</f>
        <v>0808</v>
      </c>
      <c r="G9" s="155" t="s">
        <v>4419</v>
      </c>
      <c r="H9" s="156" t="s">
        <v>15</v>
      </c>
      <c r="I9" s="241">
        <f>VLOOKUP($D9,'1. Rpt 18s (non-CSU)'!$H$9:$AK$555,7,FALSE)</f>
        <v>0</v>
      </c>
      <c r="J9" s="298">
        <f>VLOOKUP($D9,'1. Rpt 18s (non-CSU)'!$H$9:$AK$555,8,FALSE)</f>
        <v>0</v>
      </c>
      <c r="K9" s="298">
        <f>VLOOKUP($D9,'1. Rpt 18s (non-CSU)'!$H$9:$AK$555,9,FALSE)</f>
        <v>0</v>
      </c>
      <c r="L9" s="298">
        <f>VLOOKUP($D9,'1. Rpt 18s (non-CSU)'!$H$9:$AK$555,10,FALSE)</f>
        <v>0</v>
      </c>
      <c r="M9" s="298">
        <f>VLOOKUP($D9,'1. Rpt 18s (non-CSU)'!$H$9:$AK$555,11,FALSE)</f>
        <v>0</v>
      </c>
      <c r="N9" s="298">
        <f>VLOOKUP($D9,'1. Rpt 18s (non-CSU)'!$H$9:$AK$555,$N$4,FALSE)</f>
        <v>0</v>
      </c>
      <c r="O9" s="298">
        <f>VLOOKUP($D9,'1. Rpt 18s (non-CSU)'!$H$9:$AK$555,$O$4,FALSE)</f>
        <v>0</v>
      </c>
      <c r="P9" s="298">
        <f>VLOOKUP($D9,'1. Rpt 18s (non-CSU)'!$H$9:$AK$555,$P$4,FALSE)</f>
        <v>0</v>
      </c>
      <c r="Q9" s="298">
        <f>VLOOKUP($D9,'1. Rpt 18s (non-CSU)'!$H$9:$AK$555,$Q$4,FALSE)</f>
        <v>0</v>
      </c>
      <c r="R9" s="298">
        <f>VLOOKUP($D9,'1. Rpt 18s (non-CSU)'!$H$9:$AK$555,$R$4,FALSE)</f>
        <v>0</v>
      </c>
      <c r="S9" s="298">
        <f>VLOOKUP($D9,'1. Rpt 18s (non-CSU)'!$H$9:$AK$555,$S$4,FALSE)</f>
        <v>0</v>
      </c>
      <c r="T9" s="298">
        <f>VLOOKUP($D9,'1. Rpt 18s (non-CSU)'!$H$9:$AK$555,$T$4,FALSE)</f>
        <v>0</v>
      </c>
      <c r="U9" s="298">
        <f>VLOOKUP($D9,'1. Rpt 18s (non-CSU)'!$H$9:$AK$555,$U$4,FALSE)</f>
        <v>0</v>
      </c>
      <c r="V9" s="298">
        <f>VLOOKUP($D9,'1. Rpt 18s (non-CSU)'!$H$9:$AK$555,$V$4,FALSE)</f>
        <v>0</v>
      </c>
      <c r="W9" s="298">
        <f>VLOOKUP($D9,'1. Rpt 18s (non-CSU)'!$H$9:$AK$555,$W$4,FALSE)</f>
        <v>0</v>
      </c>
      <c r="X9" s="298">
        <f>VLOOKUP($D9,'1. Rpt 18s (non-CSU)'!$H$9:$AK$555,$X$4,FALSE)</f>
        <v>0</v>
      </c>
      <c r="Y9" s="298">
        <f>VLOOKUP($D9,'1. Rpt 18s (non-CSU)'!$H$9:$AK$555,$Y$4,FALSE)</f>
        <v>0</v>
      </c>
      <c r="Z9" s="298">
        <f>VLOOKUP($D9,'1. Rpt 18s (non-CSU)'!$H$9:$AK$555,$Z$4,FALSE)</f>
        <v>0</v>
      </c>
      <c r="AA9" s="298">
        <f>VLOOKUP($D9,'1. Rpt 18s (non-CSU)'!$H$9:$AK$555,$AA$4,FALSE)</f>
        <v>0</v>
      </c>
      <c r="AB9" s="242">
        <f>SUM(I9:AA9)</f>
        <v>0</v>
      </c>
      <c r="AC9" s="243" t="e">
        <f>VLOOKUP($D9,'1. Rpt 18s (non-CSU)'!$H$9:$AK$555,$AC$4,FALSE)</f>
        <v>#REF!</v>
      </c>
      <c r="AD9" s="299">
        <v>0</v>
      </c>
      <c r="AE9" s="299" t="e">
        <f>VLOOKUP($D9,'1. Rpt 18s (non-CSU)'!$H$9:$AK$555,$AE$4,FALSE)</f>
        <v>#REF!</v>
      </c>
      <c r="AF9" s="157" t="e">
        <f>VLOOKUP($D9,'1. Rpt 18s (non-CSU)'!$H$9:$AK$555,$AF$4,FALSE)</f>
        <v>#REF!</v>
      </c>
      <c r="AG9" s="299" t="e">
        <f>VLOOKUP($D9,'1. Rpt 18s (non-CSU)'!$H$9:$AK$555,$AG$4,FALSE)</f>
        <v>#REF!</v>
      </c>
      <c r="AH9" s="299" t="e">
        <f>VLOOKUP($D9,'1. Rpt 18s (non-CSU)'!$H$9:$AK$555,$AH$4,FALSE)</f>
        <v>#REF!</v>
      </c>
      <c r="AI9" s="299" t="e">
        <f>VLOOKUP($D9,'1. Rpt 18s (non-CSU)'!$H$9:$AK$555,$AI$4,FALSE)</f>
        <v>#REF!</v>
      </c>
      <c r="AJ9" s="299" t="e">
        <f>VLOOKUP($D9,'1. Rpt 18s (non-CSU)'!$H$9:$AK$555,$AJ$4,FALSE)</f>
        <v>#REF!</v>
      </c>
      <c r="AK9" s="299" t="e">
        <f>VLOOKUP($D9,'1. Rpt 18s (non-CSU)'!$H$9:$AK$555,$AK$4,FALSE)</f>
        <v>#REF!</v>
      </c>
      <c r="AL9" s="299" t="e">
        <f>VLOOKUP($D9,'1. Rpt 18s (non-CSU)'!$H$9:$AK$555,$AL$4,FALSE)</f>
        <v>#REF!</v>
      </c>
      <c r="AM9" s="299" t="e">
        <f>VLOOKUP($D9,'1. Rpt 18s (non-CSU)'!$H$9:$AK$555,$AM$4,FALSE)</f>
        <v>#REF!</v>
      </c>
      <c r="AN9" s="299" t="e">
        <f>VLOOKUP($D9,'1. Rpt 18s (non-CSU)'!$H$9:$AK$555,$AN$4,FALSE)</f>
        <v>#REF!</v>
      </c>
      <c r="AO9" s="299" t="e">
        <f>VLOOKUP($D9,'1. Rpt 18s (non-CSU)'!$H$9:$AK$555,$AO$4,FALSE)</f>
        <v>#REF!</v>
      </c>
      <c r="AP9" s="299" t="e">
        <f>VLOOKUP($D9,'1. Rpt 18s (non-CSU)'!$H$9:$AK$555,$AP$4,FALSE)</f>
        <v>#REF!</v>
      </c>
      <c r="AQ9" s="299" t="e">
        <f>VLOOKUP($D9,'1. Rpt 18s (non-CSU)'!$H$9:$AK$555,$AQ$4,FALSE)</f>
        <v>#REF!</v>
      </c>
      <c r="AR9" s="299" t="e">
        <f>VLOOKUP($D9,'1. Rpt 18s (non-CSU)'!$H$9:$AK$555,$AR$4,FALSE)</f>
        <v>#REF!</v>
      </c>
      <c r="AS9" s="299" t="e">
        <f>VLOOKUP($D9,'1. Rpt 18s (non-CSU)'!$H$9:$AK$555,$AS$4,FALSE)</f>
        <v>#REF!</v>
      </c>
      <c r="AT9" s="299" t="e">
        <f>VLOOKUP($D9,'1. Rpt 18s (non-CSU)'!$H$9:$AK$555,$AT$4,FALSE)</f>
        <v>#REF!</v>
      </c>
      <c r="AU9" s="299" t="e">
        <f>VLOOKUP($D9,'1. Rpt 18s (non-CSU)'!$H$9:$AK$555,$AU$4,FALSE)</f>
        <v>#REF!</v>
      </c>
      <c r="AV9" s="158" t="e">
        <f>SUM(AC9:AU9)</f>
        <v>#REF!</v>
      </c>
      <c r="AW9" s="244" t="e">
        <f>VLOOKUP($D9,'1. Rpt 18s (non-CSU)'!$H$9:$AK$555,$AW$4,FALSE)</f>
        <v>#REF!</v>
      </c>
      <c r="AX9" s="300" t="e">
        <f>VLOOKUP($D9,'1. Rpt 18s (non-CSU)'!$H$9:$AK$555,$AX$4,FALSE)</f>
        <v>#REF!</v>
      </c>
      <c r="AY9" s="300">
        <v>0</v>
      </c>
      <c r="AZ9" s="300" t="e">
        <f>VLOOKUP($D9,'1. Rpt 18s (non-CSU)'!$H$9:$AK$555,$AZ$4,FALSE)</f>
        <v>#REF!</v>
      </c>
      <c r="BA9" s="300" t="e">
        <f>VLOOKUP($D9,'1. Rpt 18s (non-CSU)'!$H$9:$AK$555,$BA$4,FALSE)</f>
        <v>#REF!</v>
      </c>
      <c r="BB9" s="300" t="e">
        <f>VLOOKUP($D9,'1. Rpt 18s (non-CSU)'!$H$9:$AK$555,$BB$4,FALSE)</f>
        <v>#REF!</v>
      </c>
      <c r="BC9" s="300" t="e">
        <f>VLOOKUP($D9,'1. Rpt 18s (non-CSU)'!$H$9:$AK$555,$BC$4,FALSE)</f>
        <v>#REF!</v>
      </c>
      <c r="BD9" s="300" t="e">
        <f>VLOOKUP($D9,'1. Rpt 18s (non-CSU)'!$H$9:$AK$555,$BD$4,FALSE)</f>
        <v>#REF!</v>
      </c>
      <c r="BE9" s="300" t="e">
        <f>VLOOKUP($D9,'1. Rpt 18s (non-CSU)'!$H$9:$AK$555,$BE$4,FALSE)</f>
        <v>#REF!</v>
      </c>
      <c r="BF9" s="300" t="e">
        <f>VLOOKUP($D9,'1. Rpt 18s (non-CSU)'!$H$9:$AK$555,$BF$4,FALSE)</f>
        <v>#REF!</v>
      </c>
      <c r="BG9" s="300" t="e">
        <f>VLOOKUP($D9,'1. Rpt 18s (non-CSU)'!$H$9:$AK$555,$BG$4,FALSE)</f>
        <v>#REF!</v>
      </c>
      <c r="BH9" s="300" t="e">
        <f>VLOOKUP($D9,'1. Rpt 18s (non-CSU)'!$H$9:$AK$555,$BH$4,FALSE)</f>
        <v>#REF!</v>
      </c>
      <c r="BI9" s="300" t="e">
        <f>VLOOKUP($D9,'1. Rpt 18s (non-CSU)'!$H$9:$AK$555,$BI$4,FALSE)</f>
        <v>#REF!</v>
      </c>
      <c r="BJ9" s="300" t="e">
        <f>VLOOKUP($D9,'1. Rpt 18s (non-CSU)'!$H$9:$AK$555,$BJ$4,FALSE)</f>
        <v>#REF!</v>
      </c>
      <c r="BK9" s="300" t="e">
        <f>VLOOKUP($D9,'1. Rpt 18s (non-CSU)'!$H$9:$AK$555,$BK$4,FALSE)</f>
        <v>#REF!</v>
      </c>
      <c r="BL9" s="300" t="e">
        <f>VLOOKUP($D9,'1. Rpt 18s (non-CSU)'!$H$9:$AK$555,$BL$4,FALSE)</f>
        <v>#REF!</v>
      </c>
      <c r="BM9" s="300" t="e">
        <f>VLOOKUP($D9,'1. Rpt 18s (non-CSU)'!$H$9:$AK$555,$BM$4,FALSE)</f>
        <v>#REF!</v>
      </c>
      <c r="BN9" s="300" t="e">
        <f>VLOOKUP($D9,'1. Rpt 18s (non-CSU)'!$H$9:$AK$555,$BN$4,FALSE)</f>
        <v>#REF!</v>
      </c>
      <c r="BO9" s="300" t="e">
        <f>VLOOKUP($D9,'1. Rpt 18s (non-CSU)'!$H$9:$AK$555,$BO$4,FALSE)</f>
        <v>#REF!</v>
      </c>
      <c r="BP9" s="245" t="e">
        <f>VLOOKUP($D9,'1. Rpt 18s (non-CSU)'!$H$9:$AK$555,BP4,FALSE)</f>
        <v>#REF!</v>
      </c>
      <c r="BQ9" s="159" t="e">
        <f>VLOOKUP($D9,'1. Rpt 18s (non-CSU)'!$H$9:$AK$555,$BQ$4,FALSE)</f>
        <v>#REF!</v>
      </c>
      <c r="BR9" s="159" t="e">
        <f>VLOOKUP($D9,'1. Rpt 18s (non-CSU)'!$H$9:$AK$555,$BR$4,FALSE)</f>
        <v>#REF!</v>
      </c>
      <c r="BS9" s="159" t="e">
        <f>VLOOKUP($D9,'1. Rpt 18s (non-CSU)'!$H$9:$AK$555,$BS$4,FALSE)</f>
        <v>#REF!</v>
      </c>
      <c r="BT9" s="159" t="e">
        <f>VLOOKUP($D9,'1. Rpt 18s (non-CSU)'!$H$9:$AK$555,$BT$4,FALSE)</f>
        <v>#REF!</v>
      </c>
      <c r="BU9" s="159" t="e">
        <f>VLOOKUP($D9,'1. Rpt 18s (non-CSU)'!$H$9:$AK$555,$BU$4,FALSE)</f>
        <v>#REF!</v>
      </c>
      <c r="BV9" s="159" t="e">
        <f>VLOOKUP($D9,'1. Rpt 18s (non-CSU)'!$H$9:$AK$555,$BV$4,FALSE)</f>
        <v>#REF!</v>
      </c>
      <c r="BW9" s="159" t="e">
        <f>VLOOKUP($D9,'1. Rpt 18s (non-CSU)'!$H$9:$AK$555,$BW$4,FALSE)</f>
        <v>#REF!</v>
      </c>
      <c r="BX9" s="159" t="e">
        <f>VLOOKUP($D9,'1. Rpt 18s (non-CSU)'!$H$9:$AK$555,$BX$4,FALSE)</f>
        <v>#REF!</v>
      </c>
      <c r="BY9" s="159" t="e">
        <f>VLOOKUP($D9,'1. Rpt 18s (non-CSU)'!$H$9:$AK$555,$BY$4,FALSE)</f>
        <v>#REF!</v>
      </c>
      <c r="BZ9" s="159" t="e">
        <f>VLOOKUP($D9,'1. Rpt 18s (non-CSU)'!$H$9:$AK$555,$BZ$4,FALSE)</f>
        <v>#REF!</v>
      </c>
      <c r="CA9" s="159" t="e">
        <f>VLOOKUP($D9,'1. Rpt 18s (non-CSU)'!$H$9:$AK$555,$CA$4,FALSE)</f>
        <v>#REF!</v>
      </c>
      <c r="CB9" s="159" t="e">
        <f>VLOOKUP($D9,'1. Rpt 18s (non-CSU)'!$H$9:$AK$555,$CB$4,FALSE)</f>
        <v>#REF!</v>
      </c>
      <c r="CC9" s="159" t="e">
        <f>VLOOKUP($D9,'1. Rpt 18s (non-CSU)'!$H$9:$AK$555,$CB$4,FALSE)</f>
        <v>#REF!</v>
      </c>
      <c r="CD9" s="159" t="e">
        <f>VLOOKUP($D9,'1. Rpt 18s (non-CSU)'!$H$9:$AK$555,$CB$4,FALSE)</f>
        <v>#REF!</v>
      </c>
      <c r="CE9" s="159" t="e">
        <f>VLOOKUP($D9,'1. Rpt 18s (non-CSU)'!$H$9:$AK$555,$CB$4,FALSE)</f>
        <v>#REF!</v>
      </c>
      <c r="CF9" s="159" t="e">
        <f>VLOOKUP($D9,'1. Rpt 18s (non-CSU)'!$H$9:$AK$555,$CB$4,FALSE)</f>
        <v>#REF!</v>
      </c>
      <c r="CG9" s="159" t="e">
        <f>VLOOKUP($D9,'1. Rpt 18s (non-CSU)'!$H$9:$AK$555,$CB$4,FALSE)</f>
        <v>#REF!</v>
      </c>
      <c r="CH9" s="159" t="e">
        <f>VLOOKUP($D9,'1. Rpt 18s (non-CSU)'!$H$9:$AK$555,$CB$4,FALSE)</f>
        <v>#REF!</v>
      </c>
      <c r="CI9" s="159" t="e">
        <f>VLOOKUP($D9,'1. Rpt 18s (non-CSU)'!$H$9:$AK$555,$CB$4,FALSE)</f>
        <v>#REF!</v>
      </c>
      <c r="CJ9" s="160" t="e">
        <f>SUM(BQ9:CI9)</f>
        <v>#REF!</v>
      </c>
    </row>
    <row r="10" spans="1:92" x14ac:dyDescent="0.2">
      <c r="A10" s="56" t="s">
        <v>145</v>
      </c>
      <c r="B10" s="153" t="s">
        <v>146</v>
      </c>
      <c r="C10" s="153" t="s">
        <v>13</v>
      </c>
      <c r="D10" s="153" t="str">
        <f t="shared" ref="D10:D61" si="0">B10&amp;C10</f>
        <v>08200001</v>
      </c>
      <c r="E10" s="154" t="str">
        <f>IF(ISNA(VLOOKUP(C10,GAAP02F[[#All],[Column1]:[FundHier1]],5,FALSE)),"Leases",(VLOOKUP(C10,GAAP02F[[#All],[Column1]:[FundHier1]],5,FALSE)))</f>
        <v>100</v>
      </c>
      <c r="F10" s="154" t="str">
        <f>IF(ISNA(VLOOKUP(B10,Table_GAAP02A[[#All],[Agency]:[Hier1]],4,FALSE)),"Abolished Agency",(VLOOKUP(B10,Table_GAAP02A[[#All],[Agency]:[Hier1]],4,FALSE)))</f>
        <v>0808</v>
      </c>
      <c r="G10" s="155" t="s">
        <v>4420</v>
      </c>
      <c r="H10" s="156" t="s">
        <v>15</v>
      </c>
      <c r="I10" s="161">
        <f>VLOOKUP(D10,'1. Rpt 18s (non-CSU)'!$H$9:$AK$555,7,FALSE)</f>
        <v>0</v>
      </c>
      <c r="J10" s="162">
        <f>VLOOKUP($D10,'1. Rpt 18s (non-CSU)'!$H$9:$AK$555,8,FALSE)</f>
        <v>0</v>
      </c>
      <c r="K10" s="162">
        <f>VLOOKUP($D10,'1. Rpt 18s (non-CSU)'!$H$9:$AK$555,9,FALSE)</f>
        <v>0</v>
      </c>
      <c r="L10" s="162">
        <f>VLOOKUP($D10,'1. Rpt 18s (non-CSU)'!$H$9:$AK$555,10,FALSE)</f>
        <v>0</v>
      </c>
      <c r="M10" s="162">
        <f>VLOOKUP($D10,'1. Rpt 18s (non-CSU)'!$H$9:$AK$555,11,FALSE)</f>
        <v>0</v>
      </c>
      <c r="N10" s="162">
        <f>VLOOKUP($D10,'1. Rpt 18s (non-CSU)'!$H$9:$AK$555,$N$4,FALSE)</f>
        <v>0</v>
      </c>
      <c r="O10" s="162">
        <f>VLOOKUP($D10,'1. Rpt 18s (non-CSU)'!$H$9:$AK$555,$O$4,FALSE)</f>
        <v>0</v>
      </c>
      <c r="P10" s="162">
        <f>VLOOKUP($D10,'1. Rpt 18s (non-CSU)'!$H$9:$AK$555,$P$4,FALSE)</f>
        <v>0</v>
      </c>
      <c r="Q10" s="162">
        <f>VLOOKUP($D10,'1. Rpt 18s (non-CSU)'!$H$9:$AK$555,$Q$4,FALSE)</f>
        <v>0</v>
      </c>
      <c r="R10" s="162">
        <f>VLOOKUP($D10,'1. Rpt 18s (non-CSU)'!$H$9:$AK$555,$R$4,FALSE)</f>
        <v>0</v>
      </c>
      <c r="S10" s="162">
        <f>VLOOKUP($D10,'1. Rpt 18s (non-CSU)'!$H$9:$AK$555,$S$4,FALSE)</f>
        <v>0</v>
      </c>
      <c r="T10" s="162">
        <f>VLOOKUP($D10,'1. Rpt 18s (non-CSU)'!$H$9:$AK$555,$T$4,FALSE)</f>
        <v>0</v>
      </c>
      <c r="U10" s="162">
        <f>VLOOKUP($D10,'1. Rpt 18s (non-CSU)'!$H$9:$AK$555,$U$4,FALSE)</f>
        <v>0</v>
      </c>
      <c r="V10" s="162">
        <f>VLOOKUP($D10,'1. Rpt 18s (non-CSU)'!$H$9:$AK$555,$V$4,FALSE)</f>
        <v>0</v>
      </c>
      <c r="W10" s="162">
        <f>VLOOKUP($D10,'1. Rpt 18s (non-CSU)'!$H$9:$AK$555,$W$4,FALSE)</f>
        <v>0</v>
      </c>
      <c r="X10" s="162">
        <f>VLOOKUP($D10,'1. Rpt 18s (non-CSU)'!$H$9:$AK$555,$X$4,FALSE)</f>
        <v>0</v>
      </c>
      <c r="Y10" s="162">
        <f>VLOOKUP($D10,'1. Rpt 18s (non-CSU)'!$H$9:$AK$555,$Y$4,FALSE)</f>
        <v>0</v>
      </c>
      <c r="Z10" s="162">
        <f>VLOOKUP($D10,'1. Rpt 18s (non-CSU)'!$H$9:$AK$555,$Z$4,FALSE)</f>
        <v>0</v>
      </c>
      <c r="AA10" s="162">
        <f>VLOOKUP($D10,'1. Rpt 18s (non-CSU)'!$H$9:$AK$555,$AA$4,FALSE)</f>
        <v>0</v>
      </c>
      <c r="AB10" s="163">
        <f t="shared" ref="AB10:AB61" si="1">SUM(I10:AA10)</f>
        <v>0</v>
      </c>
      <c r="AC10" s="164" t="e">
        <f>VLOOKUP($D10,'1. Rpt 18s (non-CSU)'!$H$9:$AK$555,$AC$4,FALSE)</f>
        <v>#REF!</v>
      </c>
      <c r="AD10" s="157" t="e">
        <f>VLOOKUP($D10,'1. Rpt 18s (non-CSU)'!$H$9:$AK$555,$AD$4,FALSE)</f>
        <v>#REF!</v>
      </c>
      <c r="AE10" s="157" t="e">
        <f>VLOOKUP($D10,'1. Rpt 18s (non-CSU)'!$H$9:$AK$555,$AE$4,FALSE)</f>
        <v>#REF!</v>
      </c>
      <c r="AF10" s="157" t="e">
        <f>VLOOKUP($D10,'1. Rpt 18s (non-CSU)'!$H$9:$AK$555,$AF$4,FALSE)</f>
        <v>#REF!</v>
      </c>
      <c r="AG10" s="157" t="e">
        <f>VLOOKUP($D10,'1. Rpt 18s (non-CSU)'!$H$9:$AK$555,$AG$4,FALSE)</f>
        <v>#REF!</v>
      </c>
      <c r="AH10" s="157" t="e">
        <f>VLOOKUP($D10,'1. Rpt 18s (non-CSU)'!$H$9:$AK$555,$AH$4,FALSE)</f>
        <v>#REF!</v>
      </c>
      <c r="AI10" s="157" t="e">
        <f>VLOOKUP($D10,'1. Rpt 18s (non-CSU)'!$H$9:$AK$555,$AI$4,FALSE)</f>
        <v>#REF!</v>
      </c>
      <c r="AJ10" s="157" t="e">
        <f>VLOOKUP($D10,'1. Rpt 18s (non-CSU)'!$H$9:$AK$555,$AJ$4,FALSE)</f>
        <v>#REF!</v>
      </c>
      <c r="AK10" s="157" t="e">
        <f>VLOOKUP($D10,'1. Rpt 18s (non-CSU)'!$H$9:$AK$555,$AK$4,FALSE)</f>
        <v>#REF!</v>
      </c>
      <c r="AL10" s="157" t="e">
        <f>VLOOKUP($D10,'1. Rpt 18s (non-CSU)'!$H$9:$AK$555,$AL$4,FALSE)</f>
        <v>#REF!</v>
      </c>
      <c r="AM10" s="157" t="e">
        <f>VLOOKUP($D10,'1. Rpt 18s (non-CSU)'!$H$9:$AK$555,$AM$4,FALSE)</f>
        <v>#REF!</v>
      </c>
      <c r="AN10" s="157" t="e">
        <f>VLOOKUP($D10,'1. Rpt 18s (non-CSU)'!$H$9:$AK$555,$AN$4,FALSE)</f>
        <v>#REF!</v>
      </c>
      <c r="AO10" s="157" t="e">
        <f>VLOOKUP($D10,'1. Rpt 18s (non-CSU)'!$H$9:$AK$555,$AO$4,FALSE)</f>
        <v>#REF!</v>
      </c>
      <c r="AP10" s="157" t="e">
        <f>VLOOKUP($D10,'1. Rpt 18s (non-CSU)'!$H$9:$AK$555,$AP$4,FALSE)</f>
        <v>#REF!</v>
      </c>
      <c r="AQ10" s="157" t="e">
        <f>VLOOKUP($D10,'1. Rpt 18s (non-CSU)'!$H$9:$AK$555,$AQ$4,FALSE)</f>
        <v>#REF!</v>
      </c>
      <c r="AR10" s="157" t="e">
        <f>VLOOKUP($D10,'1. Rpt 18s (non-CSU)'!$H$9:$AK$555,$AR$4,FALSE)</f>
        <v>#REF!</v>
      </c>
      <c r="AS10" s="157" t="e">
        <f>VLOOKUP($D10,'1. Rpt 18s (non-CSU)'!$H$9:$AK$555,$AS$4,FALSE)</f>
        <v>#REF!</v>
      </c>
      <c r="AT10" s="157" t="e">
        <f>VLOOKUP($D10,'1. Rpt 18s (non-CSU)'!$H$9:$AK$555,$AT$4,FALSE)</f>
        <v>#REF!</v>
      </c>
      <c r="AU10" s="157" t="e">
        <f>VLOOKUP($D10,'1. Rpt 18s (non-CSU)'!$H$9:$AK$555,$AU$4,FALSE)</f>
        <v>#REF!</v>
      </c>
      <c r="AV10" s="158" t="e">
        <f t="shared" ref="AV10:AV61" si="2">SUM(AC10:AU10)</f>
        <v>#REF!</v>
      </c>
      <c r="AW10" s="165" t="e">
        <f>VLOOKUP($D10,'1. Rpt 18s (non-CSU)'!$H$9:$AK$555,$AW$4,FALSE)</f>
        <v>#REF!</v>
      </c>
      <c r="AX10" s="166" t="e">
        <f>VLOOKUP($D10,'1. Rpt 18s (non-CSU)'!$H$9:$AK$555,$AX$4,FALSE)</f>
        <v>#REF!</v>
      </c>
      <c r="AY10" s="166" t="e">
        <f>VLOOKUP($D10,'1. Rpt 18s (non-CSU)'!$H$9:$AK$555,$AY$4,FALSE)</f>
        <v>#REF!</v>
      </c>
      <c r="AZ10" s="166" t="e">
        <f>VLOOKUP($D10,'1. Rpt 18s (non-CSU)'!$H$9:$AK$555,$AZ$4,FALSE)</f>
        <v>#REF!</v>
      </c>
      <c r="BA10" s="166" t="e">
        <f>VLOOKUP($D10,'1. Rpt 18s (non-CSU)'!$H$9:$AK$555,$BA$4,FALSE)</f>
        <v>#REF!</v>
      </c>
      <c r="BB10" s="166" t="e">
        <f>VLOOKUP($D10,'1. Rpt 18s (non-CSU)'!$H$9:$AK$555,$BB$4,FALSE)</f>
        <v>#REF!</v>
      </c>
      <c r="BC10" s="166" t="e">
        <f>VLOOKUP($D10,'1. Rpt 18s (non-CSU)'!$H$9:$AK$555,$BC$4,FALSE)</f>
        <v>#REF!</v>
      </c>
      <c r="BD10" s="166" t="e">
        <f>VLOOKUP($D10,'1. Rpt 18s (non-CSU)'!$H$9:$AK$555,$BD$4,FALSE)</f>
        <v>#REF!</v>
      </c>
      <c r="BE10" s="166" t="e">
        <f>VLOOKUP($D10,'1. Rpt 18s (non-CSU)'!$H$9:$AK$555,$BE$4,FALSE)</f>
        <v>#REF!</v>
      </c>
      <c r="BF10" s="166" t="e">
        <f>VLOOKUP($D10,'1. Rpt 18s (non-CSU)'!$H$9:$AK$555,$BF$4,FALSE)</f>
        <v>#REF!</v>
      </c>
      <c r="BG10" s="166" t="e">
        <f>VLOOKUP($D10,'1. Rpt 18s (non-CSU)'!$H$9:$AK$555,$BG$4,FALSE)</f>
        <v>#REF!</v>
      </c>
      <c r="BH10" s="166" t="e">
        <f>VLOOKUP($D10,'1. Rpt 18s (non-CSU)'!$H$9:$AK$555,$BH$4,FALSE)</f>
        <v>#REF!</v>
      </c>
      <c r="BI10" s="166" t="e">
        <f>VLOOKUP($D10,'1. Rpt 18s (non-CSU)'!$H$9:$AK$555,$BI$4,FALSE)</f>
        <v>#REF!</v>
      </c>
      <c r="BJ10" s="166" t="e">
        <f>VLOOKUP($D10,'1. Rpt 18s (non-CSU)'!$H$9:$AK$555,$BJ$4,FALSE)</f>
        <v>#REF!</v>
      </c>
      <c r="BK10" s="166" t="e">
        <f>VLOOKUP($D10,'1. Rpt 18s (non-CSU)'!$H$9:$AK$555,$BK$4,FALSE)</f>
        <v>#REF!</v>
      </c>
      <c r="BL10" s="166" t="e">
        <f>VLOOKUP($D10,'1. Rpt 18s (non-CSU)'!$H$9:$AK$555,$BL$4,FALSE)</f>
        <v>#REF!</v>
      </c>
      <c r="BM10" s="166" t="e">
        <f>VLOOKUP($D10,'1. Rpt 18s (non-CSU)'!$H$9:$AK$555,$BM$4,FALSE)</f>
        <v>#REF!</v>
      </c>
      <c r="BN10" s="166" t="e">
        <f>VLOOKUP($D10,'1. Rpt 18s (non-CSU)'!$H$9:$AK$555,$BN$4,FALSE)</f>
        <v>#REF!</v>
      </c>
      <c r="BO10" s="166" t="e">
        <f>VLOOKUP($D10,'1. Rpt 18s (non-CSU)'!$H$9:$AK$555,$BO$4,FALSE)</f>
        <v>#REF!</v>
      </c>
      <c r="BP10" s="167" t="e">
        <f>SUM(AW10:BO10)</f>
        <v>#REF!</v>
      </c>
      <c r="BQ10" s="159" t="e">
        <f>VLOOKUP($D10,'1. Rpt 18s (non-CSU)'!$H$9:$AK$555,$BQ$4,FALSE)</f>
        <v>#REF!</v>
      </c>
      <c r="BR10" s="159" t="e">
        <f>VLOOKUP($D10,'1. Rpt 18s (non-CSU)'!$H$9:$AK$555,$BR$4,FALSE)</f>
        <v>#REF!</v>
      </c>
      <c r="BS10" s="159" t="e">
        <f>VLOOKUP($D10,'1. Rpt 18s (non-CSU)'!$H$9:$AK$555,$BS$4,FALSE)</f>
        <v>#REF!</v>
      </c>
      <c r="BT10" s="159" t="e">
        <f>VLOOKUP($D10,'1. Rpt 18s (non-CSU)'!$H$9:$AK$555,$BT$4,FALSE)</f>
        <v>#REF!</v>
      </c>
      <c r="BU10" s="159" t="e">
        <f>VLOOKUP($D10,'1. Rpt 18s (non-CSU)'!$H$9:$AK$555,$BU$4,FALSE)</f>
        <v>#REF!</v>
      </c>
      <c r="BV10" s="159" t="e">
        <f>VLOOKUP($D10,'1. Rpt 18s (non-CSU)'!$H$9:$AK$555,$BV$4,FALSE)</f>
        <v>#REF!</v>
      </c>
      <c r="BW10" s="159" t="e">
        <f>VLOOKUP($D10,'1. Rpt 18s (non-CSU)'!$H$9:$AK$555,$BW$4,FALSE)</f>
        <v>#REF!</v>
      </c>
      <c r="BX10" s="159" t="e">
        <f>VLOOKUP($D10,'1. Rpt 18s (non-CSU)'!$H$9:$AK$555,$BX$4,FALSE)</f>
        <v>#REF!</v>
      </c>
      <c r="BY10" s="159" t="e">
        <f>VLOOKUP($D10,'1. Rpt 18s (non-CSU)'!$H$9:$AK$555,$BY$4,FALSE)</f>
        <v>#REF!</v>
      </c>
      <c r="BZ10" s="159" t="e">
        <f>VLOOKUP($D10,'1. Rpt 18s (non-CSU)'!$H$9:$AK$555,$BZ$4,FALSE)</f>
        <v>#REF!</v>
      </c>
      <c r="CA10" s="159" t="e">
        <f>VLOOKUP($D10,'1. Rpt 18s (non-CSU)'!$H$9:$AK$555,$CA$4,FALSE)</f>
        <v>#REF!</v>
      </c>
      <c r="CB10" s="159" t="e">
        <f>VLOOKUP($D10,'1. Rpt 18s (non-CSU)'!$H$9:$AK$555,$CB$4,FALSE)</f>
        <v>#REF!</v>
      </c>
      <c r="CC10" s="159" t="e">
        <f>VLOOKUP($D10,'1. Rpt 18s (non-CSU)'!$H$9:$AK$555,$CB$4,FALSE)</f>
        <v>#REF!</v>
      </c>
      <c r="CD10" s="159" t="e">
        <f>VLOOKUP($D10,'1. Rpt 18s (non-CSU)'!$H$9:$AK$555,$CB$4,FALSE)</f>
        <v>#REF!</v>
      </c>
      <c r="CE10" s="159" t="e">
        <f>VLOOKUP($D10,'1. Rpt 18s (non-CSU)'!$H$9:$AK$555,$CB$4,FALSE)</f>
        <v>#REF!</v>
      </c>
      <c r="CF10" s="159" t="e">
        <f>VLOOKUP($D10,'1. Rpt 18s (non-CSU)'!$H$9:$AK$555,$CB$4,FALSE)</f>
        <v>#REF!</v>
      </c>
      <c r="CG10" s="159" t="e">
        <f>VLOOKUP($D10,'1. Rpt 18s (non-CSU)'!$H$9:$AK$555,$CB$4,FALSE)</f>
        <v>#REF!</v>
      </c>
      <c r="CH10" s="159" t="e">
        <f>VLOOKUP($D10,'1. Rpt 18s (non-CSU)'!$H$9:$AK$555,$CB$4,FALSE)</f>
        <v>#REF!</v>
      </c>
      <c r="CI10" s="159" t="e">
        <f>VLOOKUP($D10,'1. Rpt 18s (non-CSU)'!$H$9:$AK$555,$CB$4,FALSE)</f>
        <v>#REF!</v>
      </c>
      <c r="CJ10" s="160" t="e">
        <f t="shared" ref="CJ10:CJ61" si="3">SUM(BQ10:CI10)</f>
        <v>#REF!</v>
      </c>
    </row>
    <row r="11" spans="1:92" x14ac:dyDescent="0.2">
      <c r="A11" s="56" t="s">
        <v>145</v>
      </c>
      <c r="B11" s="297" t="s">
        <v>146</v>
      </c>
      <c r="C11" s="297" t="s">
        <v>120</v>
      </c>
      <c r="D11" s="153" t="str">
        <f t="shared" si="0"/>
        <v>0820Leases</v>
      </c>
      <c r="E11" s="154" t="str">
        <f>IF(ISNA(VLOOKUP(C11,GAAP02F[[#All],[Column1]:[FundHier1]],5,FALSE)),"Leases",(VLOOKUP(C11,GAAP02F[[#All],[Column1]:[FundHier1]],5,FALSE)))</f>
        <v>Leases</v>
      </c>
      <c r="F11" s="154" t="str">
        <f>IF(ISNA(VLOOKUP(B11,Table_GAAP02A[[#All],[Agency]:[Hier1]],4,FALSE)),"Abolished Agency",(VLOOKUP(B11,Table_GAAP02A[[#All],[Agency]:[Hier1]],4,FALSE)))</f>
        <v>0808</v>
      </c>
      <c r="G11" s="155" t="s">
        <v>4420</v>
      </c>
      <c r="H11" s="156" t="s">
        <v>120</v>
      </c>
      <c r="I11" s="161" t="e">
        <f>VLOOKUP(D11,'1. Rpt 18s (non-CSU)'!$H$9:$AK$555,7,FALSE)</f>
        <v>#N/A</v>
      </c>
      <c r="J11" s="162" t="e">
        <f>VLOOKUP($D11,'1. Rpt 18s (non-CSU)'!$H$9:$AK$555,8,FALSE)</f>
        <v>#N/A</v>
      </c>
      <c r="K11" s="162" t="e">
        <f>VLOOKUP($D11,'1. Rpt 18s (non-CSU)'!$H$9:$AK$555,9,FALSE)</f>
        <v>#N/A</v>
      </c>
      <c r="L11" s="162" t="e">
        <f>VLOOKUP($D11,'1. Rpt 18s (non-CSU)'!$H$9:$AK$555,10,FALSE)</f>
        <v>#N/A</v>
      </c>
      <c r="M11" s="162" t="e">
        <f>VLOOKUP($D11,'1. Rpt 18s (non-CSU)'!$H$9:$AK$555,11,FALSE)</f>
        <v>#N/A</v>
      </c>
      <c r="N11" s="162" t="e">
        <f>VLOOKUP($D11,'1. Rpt 18s (non-CSU)'!$H$9:$AK$555,$N$4,FALSE)</f>
        <v>#N/A</v>
      </c>
      <c r="O11" s="162" t="e">
        <f>VLOOKUP($D11,'1. Rpt 18s (non-CSU)'!$H$9:$AK$555,$O$4,FALSE)</f>
        <v>#N/A</v>
      </c>
      <c r="P11" s="162" t="e">
        <f>VLOOKUP($D11,'1. Rpt 18s (non-CSU)'!$H$9:$AK$555,$P$4,FALSE)</f>
        <v>#N/A</v>
      </c>
      <c r="Q11" s="162" t="e">
        <f>VLOOKUP($D11,'1. Rpt 18s (non-CSU)'!$H$9:$AK$555,$Q$4,FALSE)</f>
        <v>#N/A</v>
      </c>
      <c r="R11" s="162" t="e">
        <f>VLOOKUP($D11,'1. Rpt 18s (non-CSU)'!$H$9:$AK$555,$R$4,FALSE)</f>
        <v>#N/A</v>
      </c>
      <c r="S11" s="162" t="e">
        <f>VLOOKUP($D11,'1. Rpt 18s (non-CSU)'!$H$9:$AK$555,$S$4,FALSE)</f>
        <v>#N/A</v>
      </c>
      <c r="T11" s="162" t="e">
        <f>VLOOKUP($D11,'1. Rpt 18s (non-CSU)'!$H$9:$AK$555,$T$4,FALSE)</f>
        <v>#N/A</v>
      </c>
      <c r="U11" s="162" t="e">
        <f>VLOOKUP($D11,'1. Rpt 18s (non-CSU)'!$H$9:$AK$555,$U$4,FALSE)</f>
        <v>#N/A</v>
      </c>
      <c r="V11" s="162" t="e">
        <f>VLOOKUP($D11,'1. Rpt 18s (non-CSU)'!$H$9:$AK$555,$V$4,FALSE)</f>
        <v>#N/A</v>
      </c>
      <c r="W11" s="162" t="e">
        <f>VLOOKUP($D11,'1. Rpt 18s (non-CSU)'!$H$9:$AK$555,$W$4,FALSE)</f>
        <v>#N/A</v>
      </c>
      <c r="X11" s="162" t="e">
        <f>VLOOKUP($D11,'1. Rpt 18s (non-CSU)'!$H$9:$AK$555,$X$4,FALSE)</f>
        <v>#N/A</v>
      </c>
      <c r="Y11" s="162" t="e">
        <f>VLOOKUP($D11,'1. Rpt 18s (non-CSU)'!$H$9:$AK$555,$Y$4,FALSE)</f>
        <v>#N/A</v>
      </c>
      <c r="Z11" s="162" t="e">
        <f>VLOOKUP($D11,'1. Rpt 18s (non-CSU)'!$H$9:$AK$555,$Z$4,FALSE)</f>
        <v>#N/A</v>
      </c>
      <c r="AA11" s="162" t="e">
        <f>VLOOKUP($D11,'1. Rpt 18s (non-CSU)'!$H$9:$AK$555,$AA$4,FALSE)</f>
        <v>#N/A</v>
      </c>
      <c r="AB11" s="163" t="e">
        <f t="shared" si="1"/>
        <v>#N/A</v>
      </c>
      <c r="AC11" s="164" t="e">
        <f>VLOOKUP($D11,'1. Rpt 18s (non-CSU)'!$H$9:$AK$555,$AC$4,FALSE)</f>
        <v>#N/A</v>
      </c>
      <c r="AD11" s="157" t="e">
        <f>VLOOKUP($D11,'1. Rpt 18s (non-CSU)'!$H$9:$AK$555,$AD$4,FALSE)</f>
        <v>#N/A</v>
      </c>
      <c r="AE11" s="157" t="e">
        <f>VLOOKUP($D11,'1. Rpt 18s (non-CSU)'!$H$9:$AK$555,$AE$4,FALSE)</f>
        <v>#N/A</v>
      </c>
      <c r="AF11" s="157" t="e">
        <f>VLOOKUP($D11,'1. Rpt 18s (non-CSU)'!$H$9:$AK$555,$AF$4,FALSE)</f>
        <v>#N/A</v>
      </c>
      <c r="AG11" s="157" t="e">
        <f>VLOOKUP($D11,'1. Rpt 18s (non-CSU)'!$H$9:$AK$555,$AG$4,FALSE)</f>
        <v>#N/A</v>
      </c>
      <c r="AH11" s="157" t="e">
        <f>VLOOKUP($D11,'1. Rpt 18s (non-CSU)'!$H$9:$AK$555,$AH$4,FALSE)</f>
        <v>#N/A</v>
      </c>
      <c r="AI11" s="157" t="e">
        <f>VLOOKUP($D11,'1. Rpt 18s (non-CSU)'!$H$9:$AK$555,$AI$4,FALSE)</f>
        <v>#N/A</v>
      </c>
      <c r="AJ11" s="157" t="e">
        <f>VLOOKUP($D11,'1. Rpt 18s (non-CSU)'!$H$9:$AK$555,$AJ$4,FALSE)</f>
        <v>#N/A</v>
      </c>
      <c r="AK11" s="157" t="e">
        <f>VLOOKUP($D11,'1. Rpt 18s (non-CSU)'!$H$9:$AK$555,$AK$4,FALSE)</f>
        <v>#N/A</v>
      </c>
      <c r="AL11" s="157" t="e">
        <f>VLOOKUP($D11,'1. Rpt 18s (non-CSU)'!$H$9:$AK$555,$AL$4,FALSE)</f>
        <v>#N/A</v>
      </c>
      <c r="AM11" s="157" t="e">
        <f>VLOOKUP($D11,'1. Rpt 18s (non-CSU)'!$H$9:$AK$555,$AM$4,FALSE)</f>
        <v>#N/A</v>
      </c>
      <c r="AN11" s="157" t="e">
        <f>VLOOKUP($D11,'1. Rpt 18s (non-CSU)'!$H$9:$AK$555,$AN$4,FALSE)</f>
        <v>#N/A</v>
      </c>
      <c r="AO11" s="157" t="e">
        <f>VLOOKUP($D11,'1. Rpt 18s (non-CSU)'!$H$9:$AK$555,$AO$4,FALSE)</f>
        <v>#N/A</v>
      </c>
      <c r="AP11" s="157" t="e">
        <f>VLOOKUP($D11,'1. Rpt 18s (non-CSU)'!$H$9:$AK$555,$AP$4,FALSE)</f>
        <v>#N/A</v>
      </c>
      <c r="AQ11" s="157" t="e">
        <f>VLOOKUP($D11,'1. Rpt 18s (non-CSU)'!$H$9:$AK$555,$AQ$4,FALSE)</f>
        <v>#N/A</v>
      </c>
      <c r="AR11" s="157" t="e">
        <f>VLOOKUP($D11,'1. Rpt 18s (non-CSU)'!$H$9:$AK$555,$AR$4,FALSE)</f>
        <v>#N/A</v>
      </c>
      <c r="AS11" s="157" t="e">
        <f>VLOOKUP($D11,'1. Rpt 18s (non-CSU)'!$H$9:$AK$555,$AS$4,FALSE)</f>
        <v>#N/A</v>
      </c>
      <c r="AT11" s="157" t="e">
        <f>VLOOKUP($D11,'1. Rpt 18s (non-CSU)'!$H$9:$AK$555,$AT$4,FALSE)</f>
        <v>#N/A</v>
      </c>
      <c r="AU11" s="157" t="e">
        <f>VLOOKUP($D11,'1. Rpt 18s (non-CSU)'!$H$9:$AK$555,$AU$4,FALSE)</f>
        <v>#N/A</v>
      </c>
      <c r="AV11" s="158" t="e">
        <f t="shared" si="2"/>
        <v>#N/A</v>
      </c>
      <c r="AW11" s="165" t="e">
        <f>VLOOKUP($D11,'1. Rpt 18s (non-CSU)'!$H$9:$AK$555,$AW$4,FALSE)</f>
        <v>#N/A</v>
      </c>
      <c r="AX11" s="166" t="e">
        <f>VLOOKUP($D11,'1. Rpt 18s (non-CSU)'!$H$9:$AK$555,$AX$4,FALSE)</f>
        <v>#N/A</v>
      </c>
      <c r="AY11" s="166" t="e">
        <f>VLOOKUP($D11,'1. Rpt 18s (non-CSU)'!$H$9:$AK$555,$AY$4,FALSE)</f>
        <v>#N/A</v>
      </c>
      <c r="AZ11" s="166" t="e">
        <f>VLOOKUP($D11,'1. Rpt 18s (non-CSU)'!$H$9:$AK$555,$AZ$4,FALSE)</f>
        <v>#N/A</v>
      </c>
      <c r="BA11" s="166" t="e">
        <f>VLOOKUP($D11,'1. Rpt 18s (non-CSU)'!$H$9:$AK$555,$BA$4,FALSE)</f>
        <v>#N/A</v>
      </c>
      <c r="BB11" s="166" t="e">
        <f>VLOOKUP($D11,'1. Rpt 18s (non-CSU)'!$H$9:$AK$555,$BB$4,FALSE)</f>
        <v>#N/A</v>
      </c>
      <c r="BC11" s="166" t="e">
        <f>VLOOKUP($D11,'1. Rpt 18s (non-CSU)'!$H$9:$AK$555,$BC$4,FALSE)</f>
        <v>#N/A</v>
      </c>
      <c r="BD11" s="166" t="e">
        <f>VLOOKUP($D11,'1. Rpt 18s (non-CSU)'!$H$9:$AK$555,$BD$4,FALSE)</f>
        <v>#N/A</v>
      </c>
      <c r="BE11" s="166" t="e">
        <f>VLOOKUP($D11,'1. Rpt 18s (non-CSU)'!$H$9:$AK$555,$BE$4,FALSE)</f>
        <v>#N/A</v>
      </c>
      <c r="BF11" s="166" t="e">
        <f>VLOOKUP($D11,'1. Rpt 18s (non-CSU)'!$H$9:$AK$555,$BF$4,FALSE)</f>
        <v>#N/A</v>
      </c>
      <c r="BG11" s="166" t="e">
        <f>VLOOKUP($D11,'1. Rpt 18s (non-CSU)'!$H$9:$AK$555,$BG$4,FALSE)</f>
        <v>#N/A</v>
      </c>
      <c r="BH11" s="166" t="e">
        <f>VLOOKUP($D11,'1. Rpt 18s (non-CSU)'!$H$9:$AK$555,$BH$4,FALSE)</f>
        <v>#N/A</v>
      </c>
      <c r="BI11" s="166" t="e">
        <f>VLOOKUP($D11,'1. Rpt 18s (non-CSU)'!$H$9:$AK$555,$BI$4,FALSE)</f>
        <v>#N/A</v>
      </c>
      <c r="BJ11" s="166" t="e">
        <f>VLOOKUP($D11,'1. Rpt 18s (non-CSU)'!$H$9:$AK$555,$BJ$4,FALSE)</f>
        <v>#N/A</v>
      </c>
      <c r="BK11" s="166" t="e">
        <f>VLOOKUP($D11,'1. Rpt 18s (non-CSU)'!$H$9:$AK$555,$BK$4,FALSE)</f>
        <v>#N/A</v>
      </c>
      <c r="BL11" s="166" t="e">
        <f>VLOOKUP($D11,'1. Rpt 18s (non-CSU)'!$H$9:$AK$555,$BL$4,FALSE)</f>
        <v>#N/A</v>
      </c>
      <c r="BM11" s="166" t="e">
        <f>VLOOKUP($D11,'1. Rpt 18s (non-CSU)'!$H$9:$AK$555,$BM$4,FALSE)</f>
        <v>#N/A</v>
      </c>
      <c r="BN11" s="166" t="e">
        <f>VLOOKUP($D11,'1. Rpt 18s (non-CSU)'!$H$9:$AK$555,$BN$4,FALSE)</f>
        <v>#N/A</v>
      </c>
      <c r="BO11" s="166" t="e">
        <f>VLOOKUP($D11,'1. Rpt 18s (non-CSU)'!$H$9:$AK$555,$BO$4,FALSE)</f>
        <v>#N/A</v>
      </c>
      <c r="BP11" s="167" t="e">
        <f t="shared" ref="BP11:BP61" si="4">SUM(AW11:BO11)</f>
        <v>#N/A</v>
      </c>
      <c r="BQ11" s="159" t="e">
        <f>VLOOKUP($D11,'1. Rpt 18s (non-CSU)'!$H$9:$AK$555,$BQ$4,FALSE)</f>
        <v>#N/A</v>
      </c>
      <c r="BR11" s="159" t="e">
        <f>VLOOKUP($D11,'1. Rpt 18s (non-CSU)'!$H$9:$AK$555,$BR$4,FALSE)</f>
        <v>#N/A</v>
      </c>
      <c r="BS11" s="159" t="e">
        <f>VLOOKUP($D11,'1. Rpt 18s (non-CSU)'!$H$9:$AK$555,$BS$4,FALSE)</f>
        <v>#N/A</v>
      </c>
      <c r="BT11" s="159" t="e">
        <f>VLOOKUP($D11,'1. Rpt 18s (non-CSU)'!$H$9:$AK$555,$BT$4,FALSE)</f>
        <v>#N/A</v>
      </c>
      <c r="BU11" s="159" t="e">
        <f>VLOOKUP($D11,'1. Rpt 18s (non-CSU)'!$H$9:$AK$555,$BU$4,FALSE)</f>
        <v>#N/A</v>
      </c>
      <c r="BV11" s="159" t="e">
        <f>VLOOKUP($D11,'1. Rpt 18s (non-CSU)'!$H$9:$AK$555,$BV$4,FALSE)</f>
        <v>#N/A</v>
      </c>
      <c r="BW11" s="159" t="e">
        <f>VLOOKUP($D11,'1. Rpt 18s (non-CSU)'!$H$9:$AK$555,$BW$4,FALSE)</f>
        <v>#N/A</v>
      </c>
      <c r="BX11" s="159" t="e">
        <f>VLOOKUP($D11,'1. Rpt 18s (non-CSU)'!$H$9:$AK$555,$BX$4,FALSE)</f>
        <v>#N/A</v>
      </c>
      <c r="BY11" s="159" t="e">
        <f>VLOOKUP($D11,'1. Rpt 18s (non-CSU)'!$H$9:$AK$555,$BY$4,FALSE)</f>
        <v>#N/A</v>
      </c>
      <c r="BZ11" s="159" t="e">
        <f>VLOOKUP($D11,'1. Rpt 18s (non-CSU)'!$H$9:$AK$555,$BZ$4,FALSE)</f>
        <v>#N/A</v>
      </c>
      <c r="CA11" s="159" t="e">
        <f>VLOOKUP($D11,'1. Rpt 18s (non-CSU)'!$H$9:$AK$555,$CA$4,FALSE)</f>
        <v>#N/A</v>
      </c>
      <c r="CB11" s="159" t="e">
        <f>VLOOKUP($D11,'1. Rpt 18s (non-CSU)'!$H$9:$AK$555,$CB$4,FALSE)</f>
        <v>#N/A</v>
      </c>
      <c r="CC11" s="159" t="e">
        <f>VLOOKUP($D11,'1. Rpt 18s (non-CSU)'!$H$9:$AK$555,$CB$4,FALSE)</f>
        <v>#N/A</v>
      </c>
      <c r="CD11" s="159" t="e">
        <f>VLOOKUP($D11,'1. Rpt 18s (non-CSU)'!$H$9:$AK$555,$CB$4,FALSE)</f>
        <v>#N/A</v>
      </c>
      <c r="CE11" s="159" t="e">
        <f>VLOOKUP($D11,'1. Rpt 18s (non-CSU)'!$H$9:$AK$555,$CB$4,FALSE)</f>
        <v>#N/A</v>
      </c>
      <c r="CF11" s="159" t="e">
        <f>VLOOKUP($D11,'1. Rpt 18s (non-CSU)'!$H$9:$AK$555,$CB$4,FALSE)</f>
        <v>#N/A</v>
      </c>
      <c r="CG11" s="159" t="e">
        <f>VLOOKUP($D11,'1. Rpt 18s (non-CSU)'!$H$9:$AK$555,$CB$4,FALSE)</f>
        <v>#N/A</v>
      </c>
      <c r="CH11" s="159" t="e">
        <f>VLOOKUP($D11,'1. Rpt 18s (non-CSU)'!$H$9:$AK$555,$CB$4,FALSE)</f>
        <v>#N/A</v>
      </c>
      <c r="CI11" s="159" t="e">
        <f>VLOOKUP($D11,'1. Rpt 18s (non-CSU)'!$H$9:$AK$555,$CB$4,FALSE)</f>
        <v>#N/A</v>
      </c>
      <c r="CJ11" s="160" t="e">
        <f t="shared" si="3"/>
        <v>#N/A</v>
      </c>
    </row>
    <row r="12" spans="1:92" x14ac:dyDescent="0.2">
      <c r="A12" s="56" t="s">
        <v>145</v>
      </c>
      <c r="B12" s="297" t="s">
        <v>267</v>
      </c>
      <c r="C12" s="297" t="s">
        <v>268</v>
      </c>
      <c r="D12" s="153" t="str">
        <f t="shared" si="0"/>
        <v>26600041</v>
      </c>
      <c r="E12" s="154" t="str">
        <f>IF(ISNA(VLOOKUP(C12,GAAP02F[[#All],[Column1]:[FundHier1]],5,FALSE)),"Leases",(VLOOKUP(C12,GAAP02F[[#All],[Column1]:[FundHier1]],5,FALSE)))</f>
        <v>200</v>
      </c>
      <c r="F12" s="154" t="str">
        <f>IF(ISNA(VLOOKUP(B12,Table_GAAP02A[[#All],[Agency]:[Hier1]],4,FALSE)),"Abolished Agency",(VLOOKUP(B12,Table_GAAP02A[[#All],[Agency]:[Hier1]],4,FALSE)))</f>
        <v>0830</v>
      </c>
      <c r="G12" s="155" t="s">
        <v>4421</v>
      </c>
      <c r="H12" s="156" t="s">
        <v>830</v>
      </c>
      <c r="I12" s="161">
        <f>VLOOKUP(D12,'1. Rpt 18s (non-CSU)'!$H$9:$AK$555,7,FALSE)</f>
        <v>0</v>
      </c>
      <c r="J12" s="162">
        <f>VLOOKUP($D12,'1. Rpt 18s (non-CSU)'!$H$9:$AK$555,8,FALSE)</f>
        <v>0</v>
      </c>
      <c r="K12" s="162">
        <f>VLOOKUP($D12,'1. Rpt 18s (non-CSU)'!$H$9:$AK$555,9,FALSE)</f>
        <v>0</v>
      </c>
      <c r="L12" s="162">
        <f>VLOOKUP($D12,'1. Rpt 18s (non-CSU)'!$H$9:$AK$555,10,FALSE)</f>
        <v>0</v>
      </c>
      <c r="M12" s="162">
        <f>VLOOKUP($D12,'1. Rpt 18s (non-CSU)'!$H$9:$AK$555,11,FALSE)</f>
        <v>0</v>
      </c>
      <c r="N12" s="162">
        <f>VLOOKUP($D12,'1. Rpt 18s (non-CSU)'!$H$9:$AK$555,$N$4,FALSE)</f>
        <v>0</v>
      </c>
      <c r="O12" s="162">
        <f>VLOOKUP($D12,'1. Rpt 18s (non-CSU)'!$H$9:$AK$555,$O$4,FALSE)</f>
        <v>0</v>
      </c>
      <c r="P12" s="162">
        <f>VLOOKUP($D12,'1. Rpt 18s (non-CSU)'!$H$9:$AK$555,$P$4,FALSE)</f>
        <v>0</v>
      </c>
      <c r="Q12" s="162">
        <f>VLOOKUP($D12,'1. Rpt 18s (non-CSU)'!$H$9:$AK$555,$Q$4,FALSE)</f>
        <v>0</v>
      </c>
      <c r="R12" s="162">
        <f>VLOOKUP($D12,'1. Rpt 18s (non-CSU)'!$H$9:$AK$555,$R$4,FALSE)</f>
        <v>0</v>
      </c>
      <c r="S12" s="162">
        <f>VLOOKUP($D12,'1. Rpt 18s (non-CSU)'!$H$9:$AK$555,$S$4,FALSE)</f>
        <v>0</v>
      </c>
      <c r="T12" s="162">
        <f>VLOOKUP($D12,'1. Rpt 18s (non-CSU)'!$H$9:$AK$555,$T$4,FALSE)</f>
        <v>0</v>
      </c>
      <c r="U12" s="162">
        <f>VLOOKUP($D12,'1. Rpt 18s (non-CSU)'!$H$9:$AK$555,$U$4,FALSE)</f>
        <v>0</v>
      </c>
      <c r="V12" s="162">
        <f>VLOOKUP($D12,'1. Rpt 18s (non-CSU)'!$H$9:$AK$555,$V$4,FALSE)</f>
        <v>0</v>
      </c>
      <c r="W12" s="162">
        <f>VLOOKUP($D12,'1. Rpt 18s (non-CSU)'!$H$9:$AK$555,$W$4,FALSE)</f>
        <v>0</v>
      </c>
      <c r="X12" s="162">
        <f>VLOOKUP($D12,'1. Rpt 18s (non-CSU)'!$H$9:$AK$555,$X$4,FALSE)</f>
        <v>0</v>
      </c>
      <c r="Y12" s="162">
        <f>VLOOKUP($D12,'1. Rpt 18s (non-CSU)'!$H$9:$AK$555,$Y$4,FALSE)</f>
        <v>0</v>
      </c>
      <c r="Z12" s="162">
        <f>VLOOKUP($D12,'1. Rpt 18s (non-CSU)'!$H$9:$AK$555,$Z$4,FALSE)</f>
        <v>0</v>
      </c>
      <c r="AA12" s="162">
        <f>VLOOKUP($D12,'1. Rpt 18s (non-CSU)'!$H$9:$AK$555,$AA$4,FALSE)</f>
        <v>0</v>
      </c>
      <c r="AB12" s="163">
        <f t="shared" si="1"/>
        <v>0</v>
      </c>
      <c r="AC12" s="164" t="e">
        <f>VLOOKUP($D12,'1. Rpt 18s (non-CSU)'!$H$9:$AK$555,$AC$4,FALSE)</f>
        <v>#REF!</v>
      </c>
      <c r="AD12" s="157" t="e">
        <f>VLOOKUP($D12,'1. Rpt 18s (non-CSU)'!$H$9:$AK$555,$AD$4,FALSE)</f>
        <v>#REF!</v>
      </c>
      <c r="AE12" s="157" t="e">
        <f>VLOOKUP($D12,'1. Rpt 18s (non-CSU)'!$H$9:$AK$555,$AE$4,FALSE)</f>
        <v>#REF!</v>
      </c>
      <c r="AF12" s="157" t="e">
        <f>VLOOKUP($D12,'1. Rpt 18s (non-CSU)'!$H$9:$AK$555,$AF$4,FALSE)</f>
        <v>#REF!</v>
      </c>
      <c r="AG12" s="157" t="e">
        <f>VLOOKUP($D12,'1. Rpt 18s (non-CSU)'!$H$9:$AK$555,$AG$4,FALSE)</f>
        <v>#REF!</v>
      </c>
      <c r="AH12" s="157" t="e">
        <f>VLOOKUP($D12,'1. Rpt 18s (non-CSU)'!$H$9:$AK$555,$AH$4,FALSE)</f>
        <v>#REF!</v>
      </c>
      <c r="AI12" s="157" t="e">
        <f>VLOOKUP($D12,'1. Rpt 18s (non-CSU)'!$H$9:$AK$555,$AI$4,FALSE)</f>
        <v>#REF!</v>
      </c>
      <c r="AJ12" s="157" t="e">
        <f>VLOOKUP($D12,'1. Rpt 18s (non-CSU)'!$H$9:$AK$555,$AJ$4,FALSE)</f>
        <v>#REF!</v>
      </c>
      <c r="AK12" s="157" t="e">
        <f>VLOOKUP($D12,'1. Rpt 18s (non-CSU)'!$H$9:$AK$555,$AK$4,FALSE)</f>
        <v>#REF!</v>
      </c>
      <c r="AL12" s="157" t="e">
        <f>VLOOKUP($D12,'1. Rpt 18s (non-CSU)'!$H$9:$AK$555,$AL$4,FALSE)</f>
        <v>#REF!</v>
      </c>
      <c r="AM12" s="157" t="e">
        <f>VLOOKUP($D12,'1. Rpt 18s (non-CSU)'!$H$9:$AK$555,$AM$4,FALSE)</f>
        <v>#REF!</v>
      </c>
      <c r="AN12" s="157" t="e">
        <f>VLOOKUP($D12,'1. Rpt 18s (non-CSU)'!$H$9:$AK$555,$AN$4,FALSE)</f>
        <v>#REF!</v>
      </c>
      <c r="AO12" s="157" t="e">
        <f>VLOOKUP($D12,'1. Rpt 18s (non-CSU)'!$H$9:$AK$555,$AO$4,FALSE)</f>
        <v>#REF!</v>
      </c>
      <c r="AP12" s="157" t="e">
        <f>VLOOKUP($D12,'1. Rpt 18s (non-CSU)'!$H$9:$AK$555,$AP$4,FALSE)</f>
        <v>#REF!</v>
      </c>
      <c r="AQ12" s="157" t="e">
        <f>VLOOKUP($D12,'1. Rpt 18s (non-CSU)'!$H$9:$AK$555,$AQ$4,FALSE)</f>
        <v>#REF!</v>
      </c>
      <c r="AR12" s="157" t="e">
        <f>VLOOKUP($D12,'1. Rpt 18s (non-CSU)'!$H$9:$AK$555,$AR$4,FALSE)</f>
        <v>#REF!</v>
      </c>
      <c r="AS12" s="157" t="e">
        <f>VLOOKUP($D12,'1. Rpt 18s (non-CSU)'!$H$9:$AK$555,$AS$4,FALSE)</f>
        <v>#REF!</v>
      </c>
      <c r="AT12" s="157" t="e">
        <f>VLOOKUP($D12,'1. Rpt 18s (non-CSU)'!$H$9:$AK$555,$AT$4,FALSE)</f>
        <v>#REF!</v>
      </c>
      <c r="AU12" s="157" t="e">
        <f>VLOOKUP($D12,'1. Rpt 18s (non-CSU)'!$H$9:$AK$555,$AU$4,FALSE)</f>
        <v>#REF!</v>
      </c>
      <c r="AV12" s="158" t="e">
        <f t="shared" si="2"/>
        <v>#REF!</v>
      </c>
      <c r="AW12" s="165" t="e">
        <f>VLOOKUP($D12,'1. Rpt 18s (non-CSU)'!$H$9:$AK$555,$AW$4,FALSE)</f>
        <v>#REF!</v>
      </c>
      <c r="AX12" s="166" t="e">
        <f>VLOOKUP($D12,'1. Rpt 18s (non-CSU)'!$H$9:$AK$555,$AX$4,FALSE)</f>
        <v>#REF!</v>
      </c>
      <c r="AY12" s="166" t="e">
        <f>VLOOKUP($D12,'1. Rpt 18s (non-CSU)'!$H$9:$AK$555,$AY$4,FALSE)</f>
        <v>#REF!</v>
      </c>
      <c r="AZ12" s="166" t="e">
        <f>VLOOKUP($D12,'1. Rpt 18s (non-CSU)'!$H$9:$AK$555,$AZ$4,FALSE)</f>
        <v>#REF!</v>
      </c>
      <c r="BA12" s="166" t="e">
        <f>VLOOKUP($D12,'1. Rpt 18s (non-CSU)'!$H$9:$AK$555,$BA$4,FALSE)</f>
        <v>#REF!</v>
      </c>
      <c r="BB12" s="166" t="e">
        <f>VLOOKUP($D12,'1. Rpt 18s (non-CSU)'!$H$9:$AK$555,$BB$4,FALSE)</f>
        <v>#REF!</v>
      </c>
      <c r="BC12" s="166" t="e">
        <f>VLOOKUP($D12,'1. Rpt 18s (non-CSU)'!$H$9:$AK$555,$BC$4,FALSE)</f>
        <v>#REF!</v>
      </c>
      <c r="BD12" s="166" t="e">
        <f>VLOOKUP($D12,'1. Rpt 18s (non-CSU)'!$H$9:$AK$555,$BD$4,FALSE)</f>
        <v>#REF!</v>
      </c>
      <c r="BE12" s="166" t="e">
        <f>VLOOKUP($D12,'1. Rpt 18s (non-CSU)'!$H$9:$AK$555,$BE$4,FALSE)</f>
        <v>#REF!</v>
      </c>
      <c r="BF12" s="166" t="e">
        <f>VLOOKUP($D12,'1. Rpt 18s (non-CSU)'!$H$9:$AK$555,$BF$4,FALSE)</f>
        <v>#REF!</v>
      </c>
      <c r="BG12" s="166" t="e">
        <f>VLOOKUP($D12,'1. Rpt 18s (non-CSU)'!$H$9:$AK$555,$BG$4,FALSE)</f>
        <v>#REF!</v>
      </c>
      <c r="BH12" s="166" t="e">
        <f>VLOOKUP($D12,'1. Rpt 18s (non-CSU)'!$H$9:$AK$555,$BH$4,FALSE)</f>
        <v>#REF!</v>
      </c>
      <c r="BI12" s="166" t="e">
        <f>VLOOKUP($D12,'1. Rpt 18s (non-CSU)'!$H$9:$AK$555,$BI$4,FALSE)</f>
        <v>#REF!</v>
      </c>
      <c r="BJ12" s="166" t="e">
        <f>VLOOKUP($D12,'1. Rpt 18s (non-CSU)'!$H$9:$AK$555,$BJ$4,FALSE)</f>
        <v>#REF!</v>
      </c>
      <c r="BK12" s="166" t="e">
        <f>VLOOKUP($D12,'1. Rpt 18s (non-CSU)'!$H$9:$AK$555,$BK$4,FALSE)</f>
        <v>#REF!</v>
      </c>
      <c r="BL12" s="166" t="e">
        <f>VLOOKUP($D12,'1. Rpt 18s (non-CSU)'!$H$9:$AK$555,$BL$4,FALSE)</f>
        <v>#REF!</v>
      </c>
      <c r="BM12" s="166" t="e">
        <f>VLOOKUP($D12,'1. Rpt 18s (non-CSU)'!$H$9:$AK$555,$BM$4,FALSE)</f>
        <v>#REF!</v>
      </c>
      <c r="BN12" s="166" t="e">
        <f>VLOOKUP($D12,'1. Rpt 18s (non-CSU)'!$H$9:$AK$555,$BN$4,FALSE)</f>
        <v>#REF!</v>
      </c>
      <c r="BO12" s="166" t="e">
        <f>VLOOKUP($D12,'1. Rpt 18s (non-CSU)'!$H$9:$AK$555,$BO$4,FALSE)</f>
        <v>#REF!</v>
      </c>
      <c r="BP12" s="167" t="e">
        <f t="shared" si="4"/>
        <v>#REF!</v>
      </c>
      <c r="BQ12" s="159" t="e">
        <f>VLOOKUP($D12,'1. Rpt 18s (non-CSU)'!$H$9:$AK$555,$BQ$4,FALSE)</f>
        <v>#REF!</v>
      </c>
      <c r="BR12" s="159" t="e">
        <f>VLOOKUP($D12,'1. Rpt 18s (non-CSU)'!$H$9:$AK$555,$BR$4,FALSE)</f>
        <v>#REF!</v>
      </c>
      <c r="BS12" s="159" t="e">
        <f>VLOOKUP($D12,'1. Rpt 18s (non-CSU)'!$H$9:$AK$555,$BS$4,FALSE)</f>
        <v>#REF!</v>
      </c>
      <c r="BT12" s="159" t="e">
        <f>VLOOKUP($D12,'1. Rpt 18s (non-CSU)'!$H$9:$AK$555,$BT$4,FALSE)</f>
        <v>#REF!</v>
      </c>
      <c r="BU12" s="159" t="e">
        <f>VLOOKUP($D12,'1. Rpt 18s (non-CSU)'!$H$9:$AK$555,$BU$4,FALSE)</f>
        <v>#REF!</v>
      </c>
      <c r="BV12" s="159" t="e">
        <f>VLOOKUP($D12,'1. Rpt 18s (non-CSU)'!$H$9:$AK$555,$BV$4,FALSE)</f>
        <v>#REF!</v>
      </c>
      <c r="BW12" s="159" t="e">
        <f>VLOOKUP($D12,'1. Rpt 18s (non-CSU)'!$H$9:$AK$555,$BW$4,FALSE)</f>
        <v>#REF!</v>
      </c>
      <c r="BX12" s="159" t="e">
        <f>VLOOKUP($D12,'1. Rpt 18s (non-CSU)'!$H$9:$AK$555,$BX$4,FALSE)</f>
        <v>#REF!</v>
      </c>
      <c r="BY12" s="159" t="e">
        <f>VLOOKUP($D12,'1. Rpt 18s (non-CSU)'!$H$9:$AK$555,$BY$4,FALSE)</f>
        <v>#REF!</v>
      </c>
      <c r="BZ12" s="159" t="e">
        <f>VLOOKUP($D12,'1. Rpt 18s (non-CSU)'!$H$9:$AK$555,$BZ$4,FALSE)</f>
        <v>#REF!</v>
      </c>
      <c r="CA12" s="159" t="e">
        <f>VLOOKUP($D12,'1. Rpt 18s (non-CSU)'!$H$9:$AK$555,$CA$4,FALSE)</f>
        <v>#REF!</v>
      </c>
      <c r="CB12" s="159" t="e">
        <f>VLOOKUP($D12,'1. Rpt 18s (non-CSU)'!$H$9:$AK$555,$CB$4,FALSE)</f>
        <v>#REF!</v>
      </c>
      <c r="CC12" s="159" t="e">
        <f>VLOOKUP($D12,'1. Rpt 18s (non-CSU)'!$H$9:$AK$555,$CB$4,FALSE)</f>
        <v>#REF!</v>
      </c>
      <c r="CD12" s="159" t="e">
        <f>VLOOKUP($D12,'1. Rpt 18s (non-CSU)'!$H$9:$AK$555,$CB$4,FALSE)</f>
        <v>#REF!</v>
      </c>
      <c r="CE12" s="159" t="e">
        <f>VLOOKUP($D12,'1. Rpt 18s (non-CSU)'!$H$9:$AK$555,$CB$4,FALSE)</f>
        <v>#REF!</v>
      </c>
      <c r="CF12" s="159" t="e">
        <f>VLOOKUP($D12,'1. Rpt 18s (non-CSU)'!$H$9:$AK$555,$CB$4,FALSE)</f>
        <v>#REF!</v>
      </c>
      <c r="CG12" s="159" t="e">
        <f>VLOOKUP($D12,'1. Rpt 18s (non-CSU)'!$H$9:$AK$555,$CB$4,FALSE)</f>
        <v>#REF!</v>
      </c>
      <c r="CH12" s="159" t="e">
        <f>VLOOKUP($D12,'1. Rpt 18s (non-CSU)'!$H$9:$AK$555,$CB$4,FALSE)</f>
        <v>#REF!</v>
      </c>
      <c r="CI12" s="159" t="e">
        <f>VLOOKUP($D12,'1. Rpt 18s (non-CSU)'!$H$9:$AK$555,$CB$4,FALSE)</f>
        <v>#REF!</v>
      </c>
      <c r="CJ12" s="160" t="e">
        <f t="shared" si="3"/>
        <v>#REF!</v>
      </c>
    </row>
    <row r="13" spans="1:92" x14ac:dyDescent="0.2">
      <c r="A13" s="56" t="s">
        <v>145</v>
      </c>
      <c r="B13" s="297" t="s">
        <v>267</v>
      </c>
      <c r="C13" s="297" t="s">
        <v>128</v>
      </c>
      <c r="D13" s="153" t="str">
        <f t="shared" si="0"/>
        <v>26600042</v>
      </c>
      <c r="E13" s="154" t="str">
        <f>IF(ISNA(VLOOKUP(C13,GAAP02F[[#All],[Column1]:[FundHier1]],5,FALSE)),"Leases",(VLOOKUP(C13,GAAP02F[[#All],[Column1]:[FundHier1]],5,FALSE)))</f>
        <v>200</v>
      </c>
      <c r="F13" s="154" t="str">
        <f>IF(ISNA(VLOOKUP(B13,Table_GAAP02A[[#All],[Agency]:[Hier1]],4,FALSE)),"Abolished Agency",(VLOOKUP(B13,Table_GAAP02A[[#All],[Agency]:[Hier1]],4,FALSE)))</f>
        <v>0830</v>
      </c>
      <c r="G13" s="155" t="s">
        <v>4421</v>
      </c>
      <c r="H13" s="156" t="s">
        <v>835</v>
      </c>
      <c r="I13" s="161">
        <f>VLOOKUP(D13,'1. Rpt 18s (non-CSU)'!$H$9:$AK$555,7,FALSE)</f>
        <v>0</v>
      </c>
      <c r="J13" s="162">
        <f>VLOOKUP($D13,'1. Rpt 18s (non-CSU)'!$H$9:$AK$555,8,FALSE)</f>
        <v>0</v>
      </c>
      <c r="K13" s="162">
        <f>VLOOKUP($D13,'1. Rpt 18s (non-CSU)'!$H$9:$AK$555,9,FALSE)</f>
        <v>0</v>
      </c>
      <c r="L13" s="162">
        <f>VLOOKUP($D13,'1. Rpt 18s (non-CSU)'!$H$9:$AK$555,10,FALSE)</f>
        <v>0</v>
      </c>
      <c r="M13" s="162">
        <f>VLOOKUP($D13,'1. Rpt 18s (non-CSU)'!$H$9:$AK$555,11,FALSE)</f>
        <v>0</v>
      </c>
      <c r="N13" s="162">
        <f>VLOOKUP($D13,'1. Rpt 18s (non-CSU)'!$H$9:$AK$555,$N$4,FALSE)</f>
        <v>0</v>
      </c>
      <c r="O13" s="162">
        <f>VLOOKUP($D13,'1. Rpt 18s (non-CSU)'!$H$9:$AK$555,$O$4,FALSE)</f>
        <v>0</v>
      </c>
      <c r="P13" s="162">
        <f>VLOOKUP($D13,'1. Rpt 18s (non-CSU)'!$H$9:$AK$555,$P$4,FALSE)</f>
        <v>0</v>
      </c>
      <c r="Q13" s="162">
        <f>VLOOKUP($D13,'1. Rpt 18s (non-CSU)'!$H$9:$AK$555,$Q$4,FALSE)</f>
        <v>0</v>
      </c>
      <c r="R13" s="162">
        <f>VLOOKUP($D13,'1. Rpt 18s (non-CSU)'!$H$9:$AK$555,$R$4,FALSE)</f>
        <v>0</v>
      </c>
      <c r="S13" s="162">
        <f>VLOOKUP($D13,'1. Rpt 18s (non-CSU)'!$H$9:$AK$555,$S$4,FALSE)</f>
        <v>0</v>
      </c>
      <c r="T13" s="162">
        <f>VLOOKUP($D13,'1. Rpt 18s (non-CSU)'!$H$9:$AK$555,$T$4,FALSE)</f>
        <v>0</v>
      </c>
      <c r="U13" s="162">
        <f>VLOOKUP($D13,'1. Rpt 18s (non-CSU)'!$H$9:$AK$555,$U$4,FALSE)</f>
        <v>0</v>
      </c>
      <c r="V13" s="162">
        <f>VLOOKUP($D13,'1. Rpt 18s (non-CSU)'!$H$9:$AK$555,$V$4,FALSE)</f>
        <v>0</v>
      </c>
      <c r="W13" s="162">
        <f>VLOOKUP($D13,'1. Rpt 18s (non-CSU)'!$H$9:$AK$555,$W$4,FALSE)</f>
        <v>0</v>
      </c>
      <c r="X13" s="162">
        <f>VLOOKUP($D13,'1. Rpt 18s (non-CSU)'!$H$9:$AK$555,$X$4,FALSE)</f>
        <v>0</v>
      </c>
      <c r="Y13" s="162">
        <f>VLOOKUP($D13,'1. Rpt 18s (non-CSU)'!$H$9:$AK$555,$Y$4,FALSE)</f>
        <v>0</v>
      </c>
      <c r="Z13" s="162">
        <f>VLOOKUP($D13,'1. Rpt 18s (non-CSU)'!$H$9:$AK$555,$Z$4,FALSE)</f>
        <v>0</v>
      </c>
      <c r="AA13" s="162">
        <f>VLOOKUP($D13,'1. Rpt 18s (non-CSU)'!$H$9:$AK$555,$AA$4,FALSE)</f>
        <v>0</v>
      </c>
      <c r="AB13" s="163">
        <f t="shared" si="1"/>
        <v>0</v>
      </c>
      <c r="AC13" s="164" t="e">
        <f>VLOOKUP($D13,'1. Rpt 18s (non-CSU)'!$H$9:$AK$555,$AC$4,FALSE)</f>
        <v>#REF!</v>
      </c>
      <c r="AD13" s="157" t="e">
        <f>VLOOKUP($D13,'1. Rpt 18s (non-CSU)'!$H$9:$AK$555,$AD$4,FALSE)</f>
        <v>#REF!</v>
      </c>
      <c r="AE13" s="157" t="e">
        <f>VLOOKUP($D13,'1. Rpt 18s (non-CSU)'!$H$9:$AK$555,$AE$4,FALSE)</f>
        <v>#REF!</v>
      </c>
      <c r="AF13" s="157" t="e">
        <f>VLOOKUP($D13,'1. Rpt 18s (non-CSU)'!$H$9:$AK$555,$AF$4,FALSE)</f>
        <v>#REF!</v>
      </c>
      <c r="AG13" s="157" t="e">
        <f>VLOOKUP($D13,'1. Rpt 18s (non-CSU)'!$H$9:$AK$555,$AG$4,FALSE)</f>
        <v>#REF!</v>
      </c>
      <c r="AH13" s="157" t="e">
        <f>VLOOKUP($D13,'1. Rpt 18s (non-CSU)'!$H$9:$AK$555,$AH$4,FALSE)</f>
        <v>#REF!</v>
      </c>
      <c r="AI13" s="157" t="e">
        <f>VLOOKUP($D13,'1. Rpt 18s (non-CSU)'!$H$9:$AK$555,$AI$4,FALSE)</f>
        <v>#REF!</v>
      </c>
      <c r="AJ13" s="157" t="e">
        <f>VLOOKUP($D13,'1. Rpt 18s (non-CSU)'!$H$9:$AK$555,$AJ$4,FALSE)</f>
        <v>#REF!</v>
      </c>
      <c r="AK13" s="157" t="e">
        <f>VLOOKUP($D13,'1. Rpt 18s (non-CSU)'!$H$9:$AK$555,$AK$4,FALSE)</f>
        <v>#REF!</v>
      </c>
      <c r="AL13" s="157" t="e">
        <f>VLOOKUP($D13,'1. Rpt 18s (non-CSU)'!$H$9:$AK$555,$AL$4,FALSE)</f>
        <v>#REF!</v>
      </c>
      <c r="AM13" s="157" t="e">
        <f>VLOOKUP($D13,'1. Rpt 18s (non-CSU)'!$H$9:$AK$555,$AM$4,FALSE)</f>
        <v>#REF!</v>
      </c>
      <c r="AN13" s="157" t="e">
        <f>VLOOKUP($D13,'1. Rpt 18s (non-CSU)'!$H$9:$AK$555,$AN$4,FALSE)</f>
        <v>#REF!</v>
      </c>
      <c r="AO13" s="157" t="e">
        <f>VLOOKUP($D13,'1. Rpt 18s (non-CSU)'!$H$9:$AK$555,$AO$4,FALSE)</f>
        <v>#REF!</v>
      </c>
      <c r="AP13" s="157" t="e">
        <f>VLOOKUP($D13,'1. Rpt 18s (non-CSU)'!$H$9:$AK$555,$AP$4,FALSE)</f>
        <v>#REF!</v>
      </c>
      <c r="AQ13" s="157" t="e">
        <f>VLOOKUP($D13,'1. Rpt 18s (non-CSU)'!$H$9:$AK$555,$AQ$4,FALSE)</f>
        <v>#REF!</v>
      </c>
      <c r="AR13" s="157" t="e">
        <f>VLOOKUP($D13,'1. Rpt 18s (non-CSU)'!$H$9:$AK$555,$AR$4,FALSE)</f>
        <v>#REF!</v>
      </c>
      <c r="AS13" s="157" t="e">
        <f>VLOOKUP($D13,'1. Rpt 18s (non-CSU)'!$H$9:$AK$555,$AS$4,FALSE)</f>
        <v>#REF!</v>
      </c>
      <c r="AT13" s="157" t="e">
        <f>VLOOKUP($D13,'1. Rpt 18s (non-CSU)'!$H$9:$AK$555,$AT$4,FALSE)</f>
        <v>#REF!</v>
      </c>
      <c r="AU13" s="157" t="e">
        <f>VLOOKUP($D13,'1. Rpt 18s (non-CSU)'!$H$9:$AK$555,$AU$4,FALSE)</f>
        <v>#REF!</v>
      </c>
      <c r="AV13" s="158" t="e">
        <f t="shared" si="2"/>
        <v>#REF!</v>
      </c>
      <c r="AW13" s="165" t="e">
        <f>VLOOKUP($D13,'1. Rpt 18s (non-CSU)'!$H$9:$AK$555,$AW$4,FALSE)</f>
        <v>#REF!</v>
      </c>
      <c r="AX13" s="166" t="e">
        <f>VLOOKUP($D13,'1. Rpt 18s (non-CSU)'!$H$9:$AK$555,$AX$4,FALSE)</f>
        <v>#REF!</v>
      </c>
      <c r="AY13" s="166" t="e">
        <f>VLOOKUP($D13,'1. Rpt 18s (non-CSU)'!$H$9:$AK$555,$AY$4,FALSE)</f>
        <v>#REF!</v>
      </c>
      <c r="AZ13" s="166" t="e">
        <f>VLOOKUP($D13,'1. Rpt 18s (non-CSU)'!$H$9:$AK$555,$AZ$4,FALSE)</f>
        <v>#REF!</v>
      </c>
      <c r="BA13" s="166" t="e">
        <f>VLOOKUP($D13,'1. Rpt 18s (non-CSU)'!$H$9:$AK$555,$BA$4,FALSE)</f>
        <v>#REF!</v>
      </c>
      <c r="BB13" s="166" t="e">
        <f>VLOOKUP($D13,'1. Rpt 18s (non-CSU)'!$H$9:$AK$555,$BB$4,FALSE)</f>
        <v>#REF!</v>
      </c>
      <c r="BC13" s="166" t="e">
        <f>VLOOKUP($D13,'1. Rpt 18s (non-CSU)'!$H$9:$AK$555,$BC$4,FALSE)</f>
        <v>#REF!</v>
      </c>
      <c r="BD13" s="166" t="e">
        <f>VLOOKUP($D13,'1. Rpt 18s (non-CSU)'!$H$9:$AK$555,$BD$4,FALSE)</f>
        <v>#REF!</v>
      </c>
      <c r="BE13" s="166" t="e">
        <f>VLOOKUP($D13,'1. Rpt 18s (non-CSU)'!$H$9:$AK$555,$BE$4,FALSE)</f>
        <v>#REF!</v>
      </c>
      <c r="BF13" s="166" t="e">
        <f>VLOOKUP($D13,'1. Rpt 18s (non-CSU)'!$H$9:$AK$555,$BF$4,FALSE)</f>
        <v>#REF!</v>
      </c>
      <c r="BG13" s="166" t="e">
        <f>VLOOKUP($D13,'1. Rpt 18s (non-CSU)'!$H$9:$AK$555,$BG$4,FALSE)</f>
        <v>#REF!</v>
      </c>
      <c r="BH13" s="166" t="e">
        <f>VLOOKUP($D13,'1. Rpt 18s (non-CSU)'!$H$9:$AK$555,$BH$4,FALSE)</f>
        <v>#REF!</v>
      </c>
      <c r="BI13" s="166" t="e">
        <f>VLOOKUP($D13,'1. Rpt 18s (non-CSU)'!$H$9:$AK$555,$BI$4,FALSE)</f>
        <v>#REF!</v>
      </c>
      <c r="BJ13" s="166" t="e">
        <f>VLOOKUP($D13,'1. Rpt 18s (non-CSU)'!$H$9:$AK$555,$BJ$4,FALSE)</f>
        <v>#REF!</v>
      </c>
      <c r="BK13" s="166" t="e">
        <f>VLOOKUP($D13,'1. Rpt 18s (non-CSU)'!$H$9:$AK$555,$BK$4,FALSE)</f>
        <v>#REF!</v>
      </c>
      <c r="BL13" s="166" t="e">
        <f>VLOOKUP($D13,'1. Rpt 18s (non-CSU)'!$H$9:$AK$555,$BL$4,FALSE)</f>
        <v>#REF!</v>
      </c>
      <c r="BM13" s="166" t="e">
        <f>VLOOKUP($D13,'1. Rpt 18s (non-CSU)'!$H$9:$AK$555,$BM$4,FALSE)</f>
        <v>#REF!</v>
      </c>
      <c r="BN13" s="166" t="e">
        <f>VLOOKUP($D13,'1. Rpt 18s (non-CSU)'!$H$9:$AK$555,$BN$4,FALSE)</f>
        <v>#REF!</v>
      </c>
      <c r="BO13" s="166" t="e">
        <f>VLOOKUP($D13,'1. Rpt 18s (non-CSU)'!$H$9:$AK$555,$BO$4,FALSE)</f>
        <v>#REF!</v>
      </c>
      <c r="BP13" s="167" t="e">
        <f t="shared" si="4"/>
        <v>#REF!</v>
      </c>
      <c r="BQ13" s="159" t="e">
        <f>VLOOKUP($D13,'1. Rpt 18s (non-CSU)'!$H$9:$AK$555,$BQ$4,FALSE)</f>
        <v>#REF!</v>
      </c>
      <c r="BR13" s="159" t="e">
        <f>VLOOKUP($D13,'1. Rpt 18s (non-CSU)'!$H$9:$AK$555,$BR$4,FALSE)</f>
        <v>#REF!</v>
      </c>
      <c r="BS13" s="159" t="e">
        <f>VLOOKUP($D13,'1. Rpt 18s (non-CSU)'!$H$9:$AK$555,$BS$4,FALSE)</f>
        <v>#REF!</v>
      </c>
      <c r="BT13" s="159" t="e">
        <f>VLOOKUP($D13,'1. Rpt 18s (non-CSU)'!$H$9:$AK$555,$BT$4,FALSE)</f>
        <v>#REF!</v>
      </c>
      <c r="BU13" s="159" t="e">
        <f>VLOOKUP($D13,'1. Rpt 18s (non-CSU)'!$H$9:$AK$555,$BU$4,FALSE)</f>
        <v>#REF!</v>
      </c>
      <c r="BV13" s="159" t="e">
        <f>VLOOKUP($D13,'1. Rpt 18s (non-CSU)'!$H$9:$AK$555,$BV$4,FALSE)</f>
        <v>#REF!</v>
      </c>
      <c r="BW13" s="159" t="e">
        <f>VLOOKUP($D13,'1. Rpt 18s (non-CSU)'!$H$9:$AK$555,$BW$4,FALSE)</f>
        <v>#REF!</v>
      </c>
      <c r="BX13" s="159" t="e">
        <f>VLOOKUP($D13,'1. Rpt 18s (non-CSU)'!$H$9:$AK$555,$BX$4,FALSE)</f>
        <v>#REF!</v>
      </c>
      <c r="BY13" s="159" t="e">
        <f>VLOOKUP($D13,'1. Rpt 18s (non-CSU)'!$H$9:$AK$555,$BY$4,FALSE)</f>
        <v>#REF!</v>
      </c>
      <c r="BZ13" s="159" t="e">
        <f>VLOOKUP($D13,'1. Rpt 18s (non-CSU)'!$H$9:$AK$555,$BZ$4,FALSE)</f>
        <v>#REF!</v>
      </c>
      <c r="CA13" s="159" t="e">
        <f>VLOOKUP($D13,'1. Rpt 18s (non-CSU)'!$H$9:$AK$555,$CA$4,FALSE)</f>
        <v>#REF!</v>
      </c>
      <c r="CB13" s="159" t="e">
        <f>VLOOKUP($D13,'1. Rpt 18s (non-CSU)'!$H$9:$AK$555,$CB$4,FALSE)</f>
        <v>#REF!</v>
      </c>
      <c r="CC13" s="159" t="e">
        <f>VLOOKUP($D13,'1. Rpt 18s (non-CSU)'!$H$9:$AK$555,$CB$4,FALSE)</f>
        <v>#REF!</v>
      </c>
      <c r="CD13" s="159" t="e">
        <f>VLOOKUP($D13,'1. Rpt 18s (non-CSU)'!$H$9:$AK$555,$CB$4,FALSE)</f>
        <v>#REF!</v>
      </c>
      <c r="CE13" s="159" t="e">
        <f>VLOOKUP($D13,'1. Rpt 18s (non-CSU)'!$H$9:$AK$555,$CB$4,FALSE)</f>
        <v>#REF!</v>
      </c>
      <c r="CF13" s="159" t="e">
        <f>VLOOKUP($D13,'1. Rpt 18s (non-CSU)'!$H$9:$AK$555,$CB$4,FALSE)</f>
        <v>#REF!</v>
      </c>
      <c r="CG13" s="159" t="e">
        <f>VLOOKUP($D13,'1. Rpt 18s (non-CSU)'!$H$9:$AK$555,$CB$4,FALSE)</f>
        <v>#REF!</v>
      </c>
      <c r="CH13" s="159" t="e">
        <f>VLOOKUP($D13,'1. Rpt 18s (non-CSU)'!$H$9:$AK$555,$CB$4,FALSE)</f>
        <v>#REF!</v>
      </c>
      <c r="CI13" s="159" t="e">
        <f>VLOOKUP($D13,'1. Rpt 18s (non-CSU)'!$H$9:$AK$555,$CB$4,FALSE)</f>
        <v>#REF!</v>
      </c>
      <c r="CJ13" s="160" t="e">
        <f t="shared" si="3"/>
        <v>#REF!</v>
      </c>
    </row>
    <row r="14" spans="1:92" x14ac:dyDescent="0.2">
      <c r="A14" s="56" t="s">
        <v>145</v>
      </c>
      <c r="B14" s="297" t="s">
        <v>267</v>
      </c>
      <c r="C14" s="297" t="s">
        <v>130</v>
      </c>
      <c r="D14" s="153" t="str">
        <f t="shared" si="0"/>
        <v>26600046</v>
      </c>
      <c r="E14" s="154" t="str">
        <f>IF(ISNA(VLOOKUP(C14,GAAP02F[[#All],[Column1]:[FundHier1]],5,FALSE)),"Leases",(VLOOKUP(C14,GAAP02F[[#All],[Column1]:[FundHier1]],5,FALSE)))</f>
        <v>200</v>
      </c>
      <c r="F14" s="154" t="str">
        <f>IF(ISNA(VLOOKUP(B14,Table_GAAP02A[[#All],[Agency]:[Hier1]],4,FALSE)),"Abolished Agency",(VLOOKUP(B14,Table_GAAP02A[[#All],[Agency]:[Hier1]],4,FALSE)))</f>
        <v>0830</v>
      </c>
      <c r="G14" s="155" t="s">
        <v>4421</v>
      </c>
      <c r="H14" s="156" t="s">
        <v>844</v>
      </c>
      <c r="I14" s="161">
        <f>VLOOKUP(D14,'1. Rpt 18s (non-CSU)'!$H$9:$AK$555,7,FALSE)</f>
        <v>0</v>
      </c>
      <c r="J14" s="162">
        <f>VLOOKUP($D14,'1. Rpt 18s (non-CSU)'!$H$9:$AK$555,8,FALSE)</f>
        <v>0</v>
      </c>
      <c r="K14" s="162">
        <f>VLOOKUP($D14,'1. Rpt 18s (non-CSU)'!$H$9:$AK$555,9,FALSE)</f>
        <v>0</v>
      </c>
      <c r="L14" s="162">
        <f>VLOOKUP($D14,'1. Rpt 18s (non-CSU)'!$H$9:$AK$555,10,FALSE)</f>
        <v>0</v>
      </c>
      <c r="M14" s="162">
        <f>VLOOKUP($D14,'1. Rpt 18s (non-CSU)'!$H$9:$AK$555,11,FALSE)</f>
        <v>0</v>
      </c>
      <c r="N14" s="162">
        <f>VLOOKUP($D14,'1. Rpt 18s (non-CSU)'!$H$9:$AK$555,$N$4,FALSE)</f>
        <v>0</v>
      </c>
      <c r="O14" s="162">
        <f>VLOOKUP($D14,'1. Rpt 18s (non-CSU)'!$H$9:$AK$555,$O$4,FALSE)</f>
        <v>0</v>
      </c>
      <c r="P14" s="162">
        <f>VLOOKUP($D14,'1. Rpt 18s (non-CSU)'!$H$9:$AK$555,$P$4,FALSE)</f>
        <v>0</v>
      </c>
      <c r="Q14" s="162">
        <f>VLOOKUP($D14,'1. Rpt 18s (non-CSU)'!$H$9:$AK$555,$Q$4,FALSE)</f>
        <v>0</v>
      </c>
      <c r="R14" s="162">
        <f>VLOOKUP($D14,'1. Rpt 18s (non-CSU)'!$H$9:$AK$555,$R$4,FALSE)</f>
        <v>0</v>
      </c>
      <c r="S14" s="162">
        <f>VLOOKUP($D14,'1. Rpt 18s (non-CSU)'!$H$9:$AK$555,$S$4,FALSE)</f>
        <v>0</v>
      </c>
      <c r="T14" s="162">
        <f>VLOOKUP($D14,'1. Rpt 18s (non-CSU)'!$H$9:$AK$555,$T$4,FALSE)</f>
        <v>0</v>
      </c>
      <c r="U14" s="162">
        <f>VLOOKUP($D14,'1. Rpt 18s (non-CSU)'!$H$9:$AK$555,$U$4,FALSE)</f>
        <v>0</v>
      </c>
      <c r="V14" s="162">
        <f>VLOOKUP($D14,'1. Rpt 18s (non-CSU)'!$H$9:$AK$555,$V$4,FALSE)</f>
        <v>0</v>
      </c>
      <c r="W14" s="162">
        <f>VLOOKUP($D14,'1. Rpt 18s (non-CSU)'!$H$9:$AK$555,$W$4,FALSE)</f>
        <v>0</v>
      </c>
      <c r="X14" s="162">
        <f>VLOOKUP($D14,'1. Rpt 18s (non-CSU)'!$H$9:$AK$555,$X$4,FALSE)</f>
        <v>0</v>
      </c>
      <c r="Y14" s="162">
        <f>VLOOKUP($D14,'1. Rpt 18s (non-CSU)'!$H$9:$AK$555,$Y$4,FALSE)</f>
        <v>0</v>
      </c>
      <c r="Z14" s="162">
        <f>VLOOKUP($D14,'1. Rpt 18s (non-CSU)'!$H$9:$AK$555,$Z$4,FALSE)</f>
        <v>0</v>
      </c>
      <c r="AA14" s="162">
        <f>VLOOKUP($D14,'1. Rpt 18s (non-CSU)'!$H$9:$AK$555,$AA$4,FALSE)</f>
        <v>0</v>
      </c>
      <c r="AB14" s="163">
        <f t="shared" si="1"/>
        <v>0</v>
      </c>
      <c r="AC14" s="164" t="e">
        <f>VLOOKUP($D14,'1. Rpt 18s (non-CSU)'!$H$9:$AK$555,$AC$4,FALSE)</f>
        <v>#REF!</v>
      </c>
      <c r="AD14" s="157" t="e">
        <f>VLOOKUP($D14,'1. Rpt 18s (non-CSU)'!$H$9:$AK$555,$AD$4,FALSE)</f>
        <v>#REF!</v>
      </c>
      <c r="AE14" s="157" t="e">
        <f>VLOOKUP($D14,'1. Rpt 18s (non-CSU)'!$H$9:$AK$555,$AE$4,FALSE)</f>
        <v>#REF!</v>
      </c>
      <c r="AF14" s="157" t="e">
        <f>VLOOKUP($D14,'1. Rpt 18s (non-CSU)'!$H$9:$AK$555,$AF$4,FALSE)</f>
        <v>#REF!</v>
      </c>
      <c r="AG14" s="157" t="e">
        <f>VLOOKUP($D14,'1. Rpt 18s (non-CSU)'!$H$9:$AK$555,$AG$4,FALSE)</f>
        <v>#REF!</v>
      </c>
      <c r="AH14" s="157" t="e">
        <f>VLOOKUP($D14,'1. Rpt 18s (non-CSU)'!$H$9:$AK$555,$AH$4,FALSE)</f>
        <v>#REF!</v>
      </c>
      <c r="AI14" s="157" t="e">
        <f>VLOOKUP($D14,'1. Rpt 18s (non-CSU)'!$H$9:$AK$555,$AI$4,FALSE)</f>
        <v>#REF!</v>
      </c>
      <c r="AJ14" s="157" t="e">
        <f>VLOOKUP($D14,'1. Rpt 18s (non-CSU)'!$H$9:$AK$555,$AJ$4,FALSE)</f>
        <v>#REF!</v>
      </c>
      <c r="AK14" s="157" t="e">
        <f>VLOOKUP($D14,'1. Rpt 18s (non-CSU)'!$H$9:$AK$555,$AK$4,FALSE)</f>
        <v>#REF!</v>
      </c>
      <c r="AL14" s="157" t="e">
        <f>VLOOKUP($D14,'1. Rpt 18s (non-CSU)'!$H$9:$AK$555,$AL$4,FALSE)</f>
        <v>#REF!</v>
      </c>
      <c r="AM14" s="157" t="e">
        <f>VLOOKUP($D14,'1. Rpt 18s (non-CSU)'!$H$9:$AK$555,$AM$4,FALSE)</f>
        <v>#REF!</v>
      </c>
      <c r="AN14" s="157" t="e">
        <f>VLOOKUP($D14,'1. Rpt 18s (non-CSU)'!$H$9:$AK$555,$AN$4,FALSE)</f>
        <v>#REF!</v>
      </c>
      <c r="AO14" s="157" t="e">
        <f>VLOOKUP($D14,'1. Rpt 18s (non-CSU)'!$H$9:$AK$555,$AO$4,FALSE)</f>
        <v>#REF!</v>
      </c>
      <c r="AP14" s="157" t="e">
        <f>VLOOKUP($D14,'1. Rpt 18s (non-CSU)'!$H$9:$AK$555,$AP$4,FALSE)</f>
        <v>#REF!</v>
      </c>
      <c r="AQ14" s="157" t="e">
        <f>VLOOKUP($D14,'1. Rpt 18s (non-CSU)'!$H$9:$AK$555,$AQ$4,FALSE)</f>
        <v>#REF!</v>
      </c>
      <c r="AR14" s="157" t="e">
        <f>VLOOKUP($D14,'1. Rpt 18s (non-CSU)'!$H$9:$AK$555,$AR$4,FALSE)</f>
        <v>#REF!</v>
      </c>
      <c r="AS14" s="157" t="e">
        <f>VLOOKUP($D14,'1. Rpt 18s (non-CSU)'!$H$9:$AK$555,$AS$4,FALSE)</f>
        <v>#REF!</v>
      </c>
      <c r="AT14" s="157" t="e">
        <f>VLOOKUP($D14,'1. Rpt 18s (non-CSU)'!$H$9:$AK$555,$AT$4,FALSE)</f>
        <v>#REF!</v>
      </c>
      <c r="AU14" s="157" t="e">
        <f>VLOOKUP($D14,'1. Rpt 18s (non-CSU)'!$H$9:$AK$555,$AU$4,FALSE)</f>
        <v>#REF!</v>
      </c>
      <c r="AV14" s="158" t="e">
        <f t="shared" si="2"/>
        <v>#REF!</v>
      </c>
      <c r="AW14" s="165" t="e">
        <f>VLOOKUP($D14,'1. Rpt 18s (non-CSU)'!$H$9:$AK$555,$AW$4,FALSE)</f>
        <v>#REF!</v>
      </c>
      <c r="AX14" s="166" t="e">
        <f>VLOOKUP($D14,'1. Rpt 18s (non-CSU)'!$H$9:$AK$555,$AX$4,FALSE)</f>
        <v>#REF!</v>
      </c>
      <c r="AY14" s="166" t="e">
        <f>VLOOKUP($D14,'1. Rpt 18s (non-CSU)'!$H$9:$AK$555,$AY$4,FALSE)</f>
        <v>#REF!</v>
      </c>
      <c r="AZ14" s="166" t="e">
        <f>VLOOKUP($D14,'1. Rpt 18s (non-CSU)'!$H$9:$AK$555,$AZ$4,FALSE)</f>
        <v>#REF!</v>
      </c>
      <c r="BA14" s="166" t="e">
        <f>VLOOKUP($D14,'1. Rpt 18s (non-CSU)'!$H$9:$AK$555,$BA$4,FALSE)</f>
        <v>#REF!</v>
      </c>
      <c r="BB14" s="166" t="e">
        <f>VLOOKUP($D14,'1. Rpt 18s (non-CSU)'!$H$9:$AK$555,$BB$4,FALSE)</f>
        <v>#REF!</v>
      </c>
      <c r="BC14" s="166" t="e">
        <f>VLOOKUP($D14,'1. Rpt 18s (non-CSU)'!$H$9:$AK$555,$BC$4,FALSE)</f>
        <v>#REF!</v>
      </c>
      <c r="BD14" s="166" t="e">
        <f>VLOOKUP($D14,'1. Rpt 18s (non-CSU)'!$H$9:$AK$555,$BD$4,FALSE)</f>
        <v>#REF!</v>
      </c>
      <c r="BE14" s="166" t="e">
        <f>VLOOKUP($D14,'1. Rpt 18s (non-CSU)'!$H$9:$AK$555,$BE$4,FALSE)</f>
        <v>#REF!</v>
      </c>
      <c r="BF14" s="166" t="e">
        <f>VLOOKUP($D14,'1. Rpt 18s (non-CSU)'!$H$9:$AK$555,$BF$4,FALSE)</f>
        <v>#REF!</v>
      </c>
      <c r="BG14" s="166" t="e">
        <f>VLOOKUP($D14,'1. Rpt 18s (non-CSU)'!$H$9:$AK$555,$BG$4,FALSE)</f>
        <v>#REF!</v>
      </c>
      <c r="BH14" s="166" t="e">
        <f>VLOOKUP($D14,'1. Rpt 18s (non-CSU)'!$H$9:$AK$555,$BH$4,FALSE)</f>
        <v>#REF!</v>
      </c>
      <c r="BI14" s="166" t="e">
        <f>VLOOKUP($D14,'1. Rpt 18s (non-CSU)'!$H$9:$AK$555,$BI$4,FALSE)</f>
        <v>#REF!</v>
      </c>
      <c r="BJ14" s="166" t="e">
        <f>VLOOKUP($D14,'1. Rpt 18s (non-CSU)'!$H$9:$AK$555,$BJ$4,FALSE)</f>
        <v>#REF!</v>
      </c>
      <c r="BK14" s="166" t="e">
        <f>VLOOKUP($D14,'1. Rpt 18s (non-CSU)'!$H$9:$AK$555,$BK$4,FALSE)</f>
        <v>#REF!</v>
      </c>
      <c r="BL14" s="166" t="e">
        <f>VLOOKUP($D14,'1. Rpt 18s (non-CSU)'!$H$9:$AK$555,$BL$4,FALSE)</f>
        <v>#REF!</v>
      </c>
      <c r="BM14" s="166" t="e">
        <f>VLOOKUP($D14,'1. Rpt 18s (non-CSU)'!$H$9:$AK$555,$BM$4,FALSE)</f>
        <v>#REF!</v>
      </c>
      <c r="BN14" s="166" t="e">
        <f>VLOOKUP($D14,'1. Rpt 18s (non-CSU)'!$H$9:$AK$555,$BN$4,FALSE)</f>
        <v>#REF!</v>
      </c>
      <c r="BO14" s="166" t="e">
        <f>VLOOKUP($D14,'1. Rpt 18s (non-CSU)'!$H$9:$AK$555,$BO$4,FALSE)</f>
        <v>#REF!</v>
      </c>
      <c r="BP14" s="167" t="e">
        <f t="shared" si="4"/>
        <v>#REF!</v>
      </c>
      <c r="BQ14" s="159" t="e">
        <f>VLOOKUP($D14,'1. Rpt 18s (non-CSU)'!$H$9:$AK$555,$BQ$4,FALSE)</f>
        <v>#REF!</v>
      </c>
      <c r="BR14" s="159" t="e">
        <f>VLOOKUP($D14,'1. Rpt 18s (non-CSU)'!$H$9:$AK$555,$BR$4,FALSE)</f>
        <v>#REF!</v>
      </c>
      <c r="BS14" s="159" t="e">
        <f>VLOOKUP($D14,'1. Rpt 18s (non-CSU)'!$H$9:$AK$555,$BS$4,FALSE)</f>
        <v>#REF!</v>
      </c>
      <c r="BT14" s="159" t="e">
        <f>VLOOKUP($D14,'1. Rpt 18s (non-CSU)'!$H$9:$AK$555,$BT$4,FALSE)</f>
        <v>#REF!</v>
      </c>
      <c r="BU14" s="159" t="e">
        <f>VLOOKUP($D14,'1. Rpt 18s (non-CSU)'!$H$9:$AK$555,$BU$4,FALSE)</f>
        <v>#REF!</v>
      </c>
      <c r="BV14" s="159" t="e">
        <f>VLOOKUP($D14,'1. Rpt 18s (non-CSU)'!$H$9:$AK$555,$BV$4,FALSE)</f>
        <v>#REF!</v>
      </c>
      <c r="BW14" s="159" t="e">
        <f>VLOOKUP($D14,'1. Rpt 18s (non-CSU)'!$H$9:$AK$555,$BW$4,FALSE)</f>
        <v>#REF!</v>
      </c>
      <c r="BX14" s="159" t="e">
        <f>VLOOKUP($D14,'1. Rpt 18s (non-CSU)'!$H$9:$AK$555,$BX$4,FALSE)</f>
        <v>#REF!</v>
      </c>
      <c r="BY14" s="159" t="e">
        <f>VLOOKUP($D14,'1. Rpt 18s (non-CSU)'!$H$9:$AK$555,$BY$4,FALSE)</f>
        <v>#REF!</v>
      </c>
      <c r="BZ14" s="159" t="e">
        <f>VLOOKUP($D14,'1. Rpt 18s (non-CSU)'!$H$9:$AK$555,$BZ$4,FALSE)</f>
        <v>#REF!</v>
      </c>
      <c r="CA14" s="159" t="e">
        <f>VLOOKUP($D14,'1. Rpt 18s (non-CSU)'!$H$9:$AK$555,$CA$4,FALSE)</f>
        <v>#REF!</v>
      </c>
      <c r="CB14" s="159" t="e">
        <f>VLOOKUP($D14,'1. Rpt 18s (non-CSU)'!$H$9:$AK$555,$CB$4,FALSE)</f>
        <v>#REF!</v>
      </c>
      <c r="CC14" s="159" t="e">
        <f>VLOOKUP($D14,'1. Rpt 18s (non-CSU)'!$H$9:$AK$555,$CB$4,FALSE)</f>
        <v>#REF!</v>
      </c>
      <c r="CD14" s="159" t="e">
        <f>VLOOKUP($D14,'1. Rpt 18s (non-CSU)'!$H$9:$AK$555,$CB$4,FALSE)</f>
        <v>#REF!</v>
      </c>
      <c r="CE14" s="159" t="e">
        <f>VLOOKUP($D14,'1. Rpt 18s (non-CSU)'!$H$9:$AK$555,$CB$4,FALSE)</f>
        <v>#REF!</v>
      </c>
      <c r="CF14" s="159" t="e">
        <f>VLOOKUP($D14,'1. Rpt 18s (non-CSU)'!$H$9:$AK$555,$CB$4,FALSE)</f>
        <v>#REF!</v>
      </c>
      <c r="CG14" s="159" t="e">
        <f>VLOOKUP($D14,'1. Rpt 18s (non-CSU)'!$H$9:$AK$555,$CB$4,FALSE)</f>
        <v>#REF!</v>
      </c>
      <c r="CH14" s="159" t="e">
        <f>VLOOKUP($D14,'1. Rpt 18s (non-CSU)'!$H$9:$AK$555,$CB$4,FALSE)</f>
        <v>#REF!</v>
      </c>
      <c r="CI14" s="159" t="e">
        <f>VLOOKUP($D14,'1. Rpt 18s (non-CSU)'!$H$9:$AK$555,$CB$4,FALSE)</f>
        <v>#REF!</v>
      </c>
      <c r="CJ14" s="160" t="e">
        <f t="shared" si="3"/>
        <v>#REF!</v>
      </c>
    </row>
    <row r="15" spans="1:92" x14ac:dyDescent="0.2">
      <c r="A15" s="56" t="s">
        <v>145</v>
      </c>
      <c r="B15" s="297" t="s">
        <v>267</v>
      </c>
      <c r="C15" s="297" t="s">
        <v>269</v>
      </c>
      <c r="D15" s="153" t="str">
        <f t="shared" si="0"/>
        <v>26600183</v>
      </c>
      <c r="E15" s="154" t="str">
        <f>IF(ISNA(VLOOKUP(C15,GAAP02F[[#All],[Column1]:[FundHier1]],5,FALSE)),"Leases",(VLOOKUP(C15,GAAP02F[[#All],[Column1]:[FundHier1]],5,FALSE)))</f>
        <v>200</v>
      </c>
      <c r="F15" s="154" t="str">
        <f>IF(ISNA(VLOOKUP(B15,Table_GAAP02A[[#All],[Agency]:[Hier1]],4,FALSE)),"Abolished Agency",(VLOOKUP(B15,Table_GAAP02A[[#All],[Agency]:[Hier1]],4,FALSE)))</f>
        <v>0830</v>
      </c>
      <c r="G15" s="155" t="s">
        <v>4421</v>
      </c>
      <c r="H15" s="156" t="s">
        <v>1209</v>
      </c>
      <c r="I15" s="161">
        <f>VLOOKUP(D15,'1. Rpt 18s (non-CSU)'!$H$9:$AK$555,7,FALSE)</f>
        <v>0</v>
      </c>
      <c r="J15" s="162">
        <f>VLOOKUP($D15,'1. Rpt 18s (non-CSU)'!$H$9:$AK$555,8,FALSE)</f>
        <v>0</v>
      </c>
      <c r="K15" s="162">
        <f>VLOOKUP($D15,'1. Rpt 18s (non-CSU)'!$H$9:$AK$555,9,FALSE)</f>
        <v>0</v>
      </c>
      <c r="L15" s="162">
        <f>VLOOKUP($D15,'1. Rpt 18s (non-CSU)'!$H$9:$AK$555,10,FALSE)</f>
        <v>0</v>
      </c>
      <c r="M15" s="162">
        <f>VLOOKUP($D15,'1. Rpt 18s (non-CSU)'!$H$9:$AK$555,11,FALSE)</f>
        <v>0</v>
      </c>
      <c r="N15" s="162">
        <f>VLOOKUP($D15,'1. Rpt 18s (non-CSU)'!$H$9:$AK$555,$N$4,FALSE)</f>
        <v>0</v>
      </c>
      <c r="O15" s="162">
        <f>VLOOKUP($D15,'1. Rpt 18s (non-CSU)'!$H$9:$AK$555,$O$4,FALSE)</f>
        <v>0</v>
      </c>
      <c r="P15" s="162">
        <f>VLOOKUP($D15,'1. Rpt 18s (non-CSU)'!$H$9:$AK$555,$P$4,FALSE)</f>
        <v>0</v>
      </c>
      <c r="Q15" s="162">
        <f>VLOOKUP($D15,'1. Rpt 18s (non-CSU)'!$H$9:$AK$555,$Q$4,FALSE)</f>
        <v>0</v>
      </c>
      <c r="R15" s="162">
        <f>VLOOKUP($D15,'1. Rpt 18s (non-CSU)'!$H$9:$AK$555,$R$4,FALSE)</f>
        <v>0</v>
      </c>
      <c r="S15" s="162">
        <f>VLOOKUP($D15,'1. Rpt 18s (non-CSU)'!$H$9:$AK$555,$S$4,FALSE)</f>
        <v>0</v>
      </c>
      <c r="T15" s="162">
        <f>VLOOKUP($D15,'1. Rpt 18s (non-CSU)'!$H$9:$AK$555,$T$4,FALSE)</f>
        <v>0</v>
      </c>
      <c r="U15" s="162">
        <f>VLOOKUP($D15,'1. Rpt 18s (non-CSU)'!$H$9:$AK$555,$U$4,FALSE)</f>
        <v>0</v>
      </c>
      <c r="V15" s="162">
        <f>VLOOKUP($D15,'1. Rpt 18s (non-CSU)'!$H$9:$AK$555,$V$4,FALSE)</f>
        <v>0</v>
      </c>
      <c r="W15" s="162">
        <f>VLOOKUP($D15,'1. Rpt 18s (non-CSU)'!$H$9:$AK$555,$W$4,FALSE)</f>
        <v>0</v>
      </c>
      <c r="X15" s="162">
        <f>VLOOKUP($D15,'1. Rpt 18s (non-CSU)'!$H$9:$AK$555,$X$4,FALSE)</f>
        <v>0</v>
      </c>
      <c r="Y15" s="162">
        <f>VLOOKUP($D15,'1. Rpt 18s (non-CSU)'!$H$9:$AK$555,$Y$4,FALSE)</f>
        <v>0</v>
      </c>
      <c r="Z15" s="162">
        <f>VLOOKUP($D15,'1. Rpt 18s (non-CSU)'!$H$9:$AK$555,$Z$4,FALSE)</f>
        <v>0</v>
      </c>
      <c r="AA15" s="162">
        <f>VLOOKUP($D15,'1. Rpt 18s (non-CSU)'!$H$9:$AK$555,$AA$4,FALSE)</f>
        <v>0</v>
      </c>
      <c r="AB15" s="163">
        <f t="shared" si="1"/>
        <v>0</v>
      </c>
      <c r="AC15" s="164" t="e">
        <f>VLOOKUP($D15,'1. Rpt 18s (non-CSU)'!$H$9:$AK$555,$AC$4,FALSE)</f>
        <v>#REF!</v>
      </c>
      <c r="AD15" s="157" t="e">
        <f>VLOOKUP($D15,'1. Rpt 18s (non-CSU)'!$H$9:$AK$555,$AD$4,FALSE)</f>
        <v>#REF!</v>
      </c>
      <c r="AE15" s="157" t="e">
        <f>VLOOKUP($D15,'1. Rpt 18s (non-CSU)'!$H$9:$AK$555,$AE$4,FALSE)</f>
        <v>#REF!</v>
      </c>
      <c r="AF15" s="157" t="e">
        <f>VLOOKUP($D15,'1. Rpt 18s (non-CSU)'!$H$9:$AK$555,$AF$4,FALSE)</f>
        <v>#REF!</v>
      </c>
      <c r="AG15" s="157" t="e">
        <f>VLOOKUP($D15,'1. Rpt 18s (non-CSU)'!$H$9:$AK$555,$AG$4,FALSE)</f>
        <v>#REF!</v>
      </c>
      <c r="AH15" s="157" t="e">
        <f>VLOOKUP($D15,'1. Rpt 18s (non-CSU)'!$H$9:$AK$555,$AH$4,FALSE)</f>
        <v>#REF!</v>
      </c>
      <c r="AI15" s="157" t="e">
        <f>VLOOKUP($D15,'1. Rpt 18s (non-CSU)'!$H$9:$AK$555,$AI$4,FALSE)</f>
        <v>#REF!</v>
      </c>
      <c r="AJ15" s="157" t="e">
        <f>VLOOKUP($D15,'1. Rpt 18s (non-CSU)'!$H$9:$AK$555,$AJ$4,FALSE)</f>
        <v>#REF!</v>
      </c>
      <c r="AK15" s="157" t="e">
        <f>VLOOKUP($D15,'1. Rpt 18s (non-CSU)'!$H$9:$AK$555,$AK$4,FALSE)</f>
        <v>#REF!</v>
      </c>
      <c r="AL15" s="157" t="e">
        <f>VLOOKUP($D15,'1. Rpt 18s (non-CSU)'!$H$9:$AK$555,$AL$4,FALSE)</f>
        <v>#REF!</v>
      </c>
      <c r="AM15" s="157" t="e">
        <f>VLOOKUP($D15,'1. Rpt 18s (non-CSU)'!$H$9:$AK$555,$AM$4,FALSE)</f>
        <v>#REF!</v>
      </c>
      <c r="AN15" s="157" t="e">
        <f>VLOOKUP($D15,'1. Rpt 18s (non-CSU)'!$H$9:$AK$555,$AN$4,FALSE)</f>
        <v>#REF!</v>
      </c>
      <c r="AO15" s="157" t="e">
        <f>VLOOKUP($D15,'1. Rpt 18s (non-CSU)'!$H$9:$AK$555,$AO$4,FALSE)</f>
        <v>#REF!</v>
      </c>
      <c r="AP15" s="157" t="e">
        <f>VLOOKUP($D15,'1. Rpt 18s (non-CSU)'!$H$9:$AK$555,$AP$4,FALSE)</f>
        <v>#REF!</v>
      </c>
      <c r="AQ15" s="157" t="e">
        <f>VLOOKUP($D15,'1. Rpt 18s (non-CSU)'!$H$9:$AK$555,$AQ$4,FALSE)</f>
        <v>#REF!</v>
      </c>
      <c r="AR15" s="157" t="e">
        <f>VLOOKUP($D15,'1. Rpt 18s (non-CSU)'!$H$9:$AK$555,$AR$4,FALSE)</f>
        <v>#REF!</v>
      </c>
      <c r="AS15" s="157" t="e">
        <f>VLOOKUP($D15,'1. Rpt 18s (non-CSU)'!$H$9:$AK$555,$AS$4,FALSE)</f>
        <v>#REF!</v>
      </c>
      <c r="AT15" s="157" t="e">
        <f>VLOOKUP($D15,'1. Rpt 18s (non-CSU)'!$H$9:$AK$555,$AT$4,FALSE)</f>
        <v>#REF!</v>
      </c>
      <c r="AU15" s="157" t="e">
        <f>VLOOKUP($D15,'1. Rpt 18s (non-CSU)'!$H$9:$AK$555,$AU$4,FALSE)</f>
        <v>#REF!</v>
      </c>
      <c r="AV15" s="158" t="e">
        <f t="shared" si="2"/>
        <v>#REF!</v>
      </c>
      <c r="AW15" s="165" t="e">
        <f>VLOOKUP($D15,'1. Rpt 18s (non-CSU)'!$H$9:$AK$555,$AW$4,FALSE)</f>
        <v>#REF!</v>
      </c>
      <c r="AX15" s="166" t="e">
        <f>VLOOKUP($D15,'1. Rpt 18s (non-CSU)'!$H$9:$AK$555,$AX$4,FALSE)</f>
        <v>#REF!</v>
      </c>
      <c r="AY15" s="166" t="e">
        <f>VLOOKUP($D15,'1. Rpt 18s (non-CSU)'!$H$9:$AK$555,$AY$4,FALSE)</f>
        <v>#REF!</v>
      </c>
      <c r="AZ15" s="166" t="e">
        <f>VLOOKUP($D15,'1. Rpt 18s (non-CSU)'!$H$9:$AK$555,$AZ$4,FALSE)</f>
        <v>#REF!</v>
      </c>
      <c r="BA15" s="166" t="e">
        <f>VLOOKUP($D15,'1. Rpt 18s (non-CSU)'!$H$9:$AK$555,$BA$4,FALSE)</f>
        <v>#REF!</v>
      </c>
      <c r="BB15" s="166" t="e">
        <f>VLOOKUP($D15,'1. Rpt 18s (non-CSU)'!$H$9:$AK$555,$BB$4,FALSE)</f>
        <v>#REF!</v>
      </c>
      <c r="BC15" s="166" t="e">
        <f>VLOOKUP($D15,'1. Rpt 18s (non-CSU)'!$H$9:$AK$555,$BC$4,FALSE)</f>
        <v>#REF!</v>
      </c>
      <c r="BD15" s="166" t="e">
        <f>VLOOKUP($D15,'1. Rpt 18s (non-CSU)'!$H$9:$AK$555,$BD$4,FALSE)</f>
        <v>#REF!</v>
      </c>
      <c r="BE15" s="166" t="e">
        <f>VLOOKUP($D15,'1. Rpt 18s (non-CSU)'!$H$9:$AK$555,$BE$4,FALSE)</f>
        <v>#REF!</v>
      </c>
      <c r="BF15" s="166" t="e">
        <f>VLOOKUP($D15,'1. Rpt 18s (non-CSU)'!$H$9:$AK$555,$BF$4,FALSE)</f>
        <v>#REF!</v>
      </c>
      <c r="BG15" s="166" t="e">
        <f>VLOOKUP($D15,'1. Rpt 18s (non-CSU)'!$H$9:$AK$555,$BG$4,FALSE)</f>
        <v>#REF!</v>
      </c>
      <c r="BH15" s="166" t="e">
        <f>VLOOKUP($D15,'1. Rpt 18s (non-CSU)'!$H$9:$AK$555,$BH$4,FALSE)</f>
        <v>#REF!</v>
      </c>
      <c r="BI15" s="166" t="e">
        <f>VLOOKUP($D15,'1. Rpt 18s (non-CSU)'!$H$9:$AK$555,$BI$4,FALSE)</f>
        <v>#REF!</v>
      </c>
      <c r="BJ15" s="166" t="e">
        <f>VLOOKUP($D15,'1. Rpt 18s (non-CSU)'!$H$9:$AK$555,$BJ$4,FALSE)</f>
        <v>#REF!</v>
      </c>
      <c r="BK15" s="166" t="e">
        <f>VLOOKUP($D15,'1. Rpt 18s (non-CSU)'!$H$9:$AK$555,$BK$4,FALSE)</f>
        <v>#REF!</v>
      </c>
      <c r="BL15" s="166" t="e">
        <f>VLOOKUP($D15,'1. Rpt 18s (non-CSU)'!$H$9:$AK$555,$BL$4,FALSE)</f>
        <v>#REF!</v>
      </c>
      <c r="BM15" s="166" t="e">
        <f>VLOOKUP($D15,'1. Rpt 18s (non-CSU)'!$H$9:$AK$555,$BM$4,FALSE)</f>
        <v>#REF!</v>
      </c>
      <c r="BN15" s="166" t="e">
        <f>VLOOKUP($D15,'1. Rpt 18s (non-CSU)'!$H$9:$AK$555,$BN$4,FALSE)</f>
        <v>#REF!</v>
      </c>
      <c r="BO15" s="166" t="e">
        <f>VLOOKUP($D15,'1. Rpt 18s (non-CSU)'!$H$9:$AK$555,$BO$4,FALSE)</f>
        <v>#REF!</v>
      </c>
      <c r="BP15" s="167" t="e">
        <f t="shared" si="4"/>
        <v>#REF!</v>
      </c>
      <c r="BQ15" s="159" t="e">
        <f>VLOOKUP($D15,'1. Rpt 18s (non-CSU)'!$H$9:$AK$555,$BQ$4,FALSE)</f>
        <v>#REF!</v>
      </c>
      <c r="BR15" s="159" t="e">
        <f>VLOOKUP($D15,'1. Rpt 18s (non-CSU)'!$H$9:$AK$555,$BR$4,FALSE)</f>
        <v>#REF!</v>
      </c>
      <c r="BS15" s="159" t="e">
        <f>VLOOKUP($D15,'1. Rpt 18s (non-CSU)'!$H$9:$AK$555,$BS$4,FALSE)</f>
        <v>#REF!</v>
      </c>
      <c r="BT15" s="159" t="e">
        <f>VLOOKUP($D15,'1. Rpt 18s (non-CSU)'!$H$9:$AK$555,$BT$4,FALSE)</f>
        <v>#REF!</v>
      </c>
      <c r="BU15" s="159" t="e">
        <f>VLOOKUP($D15,'1. Rpt 18s (non-CSU)'!$H$9:$AK$555,$BU$4,FALSE)</f>
        <v>#REF!</v>
      </c>
      <c r="BV15" s="159" t="e">
        <f>VLOOKUP($D15,'1. Rpt 18s (non-CSU)'!$H$9:$AK$555,$BV$4,FALSE)</f>
        <v>#REF!</v>
      </c>
      <c r="BW15" s="159" t="e">
        <f>VLOOKUP($D15,'1. Rpt 18s (non-CSU)'!$H$9:$AK$555,$BW$4,FALSE)</f>
        <v>#REF!</v>
      </c>
      <c r="BX15" s="159" t="e">
        <f>VLOOKUP($D15,'1. Rpt 18s (non-CSU)'!$H$9:$AK$555,$BX$4,FALSE)</f>
        <v>#REF!</v>
      </c>
      <c r="BY15" s="159" t="e">
        <f>VLOOKUP($D15,'1. Rpt 18s (non-CSU)'!$H$9:$AK$555,$BY$4,FALSE)</f>
        <v>#REF!</v>
      </c>
      <c r="BZ15" s="159" t="e">
        <f>VLOOKUP($D15,'1. Rpt 18s (non-CSU)'!$H$9:$AK$555,$BZ$4,FALSE)</f>
        <v>#REF!</v>
      </c>
      <c r="CA15" s="159" t="e">
        <f>VLOOKUP($D15,'1. Rpt 18s (non-CSU)'!$H$9:$AK$555,$CA$4,FALSE)</f>
        <v>#REF!</v>
      </c>
      <c r="CB15" s="159" t="e">
        <f>VLOOKUP($D15,'1. Rpt 18s (non-CSU)'!$H$9:$AK$555,$CB$4,FALSE)</f>
        <v>#REF!</v>
      </c>
      <c r="CC15" s="159" t="e">
        <f>VLOOKUP($D15,'1. Rpt 18s (non-CSU)'!$H$9:$AK$555,$CB$4,FALSE)</f>
        <v>#REF!</v>
      </c>
      <c r="CD15" s="159" t="e">
        <f>VLOOKUP($D15,'1. Rpt 18s (non-CSU)'!$H$9:$AK$555,$CB$4,FALSE)</f>
        <v>#REF!</v>
      </c>
      <c r="CE15" s="159" t="e">
        <f>VLOOKUP($D15,'1. Rpt 18s (non-CSU)'!$H$9:$AK$555,$CB$4,FALSE)</f>
        <v>#REF!</v>
      </c>
      <c r="CF15" s="159" t="e">
        <f>VLOOKUP($D15,'1. Rpt 18s (non-CSU)'!$H$9:$AK$555,$CB$4,FALSE)</f>
        <v>#REF!</v>
      </c>
      <c r="CG15" s="159" t="e">
        <f>VLOOKUP($D15,'1. Rpt 18s (non-CSU)'!$H$9:$AK$555,$CB$4,FALSE)</f>
        <v>#REF!</v>
      </c>
      <c r="CH15" s="159" t="e">
        <f>VLOOKUP($D15,'1. Rpt 18s (non-CSU)'!$H$9:$AK$555,$CB$4,FALSE)</f>
        <v>#REF!</v>
      </c>
      <c r="CI15" s="159" t="e">
        <f>VLOOKUP($D15,'1. Rpt 18s (non-CSU)'!$H$9:$AK$555,$CB$4,FALSE)</f>
        <v>#REF!</v>
      </c>
      <c r="CJ15" s="160" t="e">
        <f t="shared" si="3"/>
        <v>#REF!</v>
      </c>
    </row>
    <row r="16" spans="1:92" x14ac:dyDescent="0.2">
      <c r="A16" s="56" t="s">
        <v>145</v>
      </c>
      <c r="B16" s="297" t="s">
        <v>267</v>
      </c>
      <c r="C16" s="297" t="s">
        <v>270</v>
      </c>
      <c r="D16" s="153" t="str">
        <f t="shared" si="0"/>
        <v>26600523</v>
      </c>
      <c r="E16" s="154" t="str">
        <f>IF(ISNA(VLOOKUP(C16,GAAP02F[[#All],[Column1]:[FundHier1]],5,FALSE)),"Leases",(VLOOKUP(C16,GAAP02F[[#All],[Column1]:[FundHier1]],5,FALSE)))</f>
        <v>300</v>
      </c>
      <c r="F16" s="154" t="str">
        <f>IF(ISNA(VLOOKUP(B16,Table_GAAP02A[[#All],[Agency]:[Hier1]],4,FALSE)),"Abolished Agency",(VLOOKUP(B16,Table_GAAP02A[[#All],[Agency]:[Hier1]],4,FALSE)))</f>
        <v>0830</v>
      </c>
      <c r="G16" s="155" t="s">
        <v>4421</v>
      </c>
      <c r="H16" s="156" t="s">
        <v>1934</v>
      </c>
      <c r="I16" s="161">
        <f>VLOOKUP(D16,'1. Rpt 18s (non-CSU)'!$H$9:$AK$555,7,FALSE)</f>
        <v>0</v>
      </c>
      <c r="J16" s="162">
        <f>VLOOKUP($D16,'1. Rpt 18s (non-CSU)'!$H$9:$AK$555,8,FALSE)</f>
        <v>0</v>
      </c>
      <c r="K16" s="162">
        <f>VLOOKUP($D16,'1. Rpt 18s (non-CSU)'!$H$9:$AK$555,9,FALSE)</f>
        <v>0</v>
      </c>
      <c r="L16" s="162">
        <f>VLOOKUP($D16,'1. Rpt 18s (non-CSU)'!$H$9:$AK$555,10,FALSE)</f>
        <v>0</v>
      </c>
      <c r="M16" s="162">
        <f>VLOOKUP($D16,'1. Rpt 18s (non-CSU)'!$H$9:$AK$555,11,FALSE)</f>
        <v>0</v>
      </c>
      <c r="N16" s="162">
        <f>VLOOKUP($D16,'1. Rpt 18s (non-CSU)'!$H$9:$AK$555,$N$4,FALSE)</f>
        <v>0</v>
      </c>
      <c r="O16" s="162">
        <f>VLOOKUP($D16,'1. Rpt 18s (non-CSU)'!$H$9:$AK$555,$O$4,FALSE)</f>
        <v>0</v>
      </c>
      <c r="P16" s="162">
        <f>VLOOKUP($D16,'1. Rpt 18s (non-CSU)'!$H$9:$AK$555,$P$4,FALSE)</f>
        <v>0</v>
      </c>
      <c r="Q16" s="162">
        <f>VLOOKUP($D16,'1. Rpt 18s (non-CSU)'!$H$9:$AK$555,$Q$4,FALSE)</f>
        <v>0</v>
      </c>
      <c r="R16" s="162">
        <f>VLOOKUP($D16,'1. Rpt 18s (non-CSU)'!$H$9:$AK$555,$R$4,FALSE)</f>
        <v>0</v>
      </c>
      <c r="S16" s="162">
        <f>VLOOKUP($D16,'1. Rpt 18s (non-CSU)'!$H$9:$AK$555,$S$4,FALSE)</f>
        <v>0</v>
      </c>
      <c r="T16" s="162">
        <f>VLOOKUP($D16,'1. Rpt 18s (non-CSU)'!$H$9:$AK$555,$T$4,FALSE)</f>
        <v>0</v>
      </c>
      <c r="U16" s="162">
        <f>VLOOKUP($D16,'1. Rpt 18s (non-CSU)'!$H$9:$AK$555,$U$4,FALSE)</f>
        <v>0</v>
      </c>
      <c r="V16" s="162">
        <f>VLOOKUP($D16,'1. Rpt 18s (non-CSU)'!$H$9:$AK$555,$V$4,FALSE)</f>
        <v>0</v>
      </c>
      <c r="W16" s="162">
        <f>VLOOKUP($D16,'1. Rpt 18s (non-CSU)'!$H$9:$AK$555,$W$4,FALSE)</f>
        <v>0</v>
      </c>
      <c r="X16" s="162">
        <f>VLOOKUP($D16,'1. Rpt 18s (non-CSU)'!$H$9:$AK$555,$X$4,FALSE)</f>
        <v>0</v>
      </c>
      <c r="Y16" s="162">
        <f>VLOOKUP($D16,'1. Rpt 18s (non-CSU)'!$H$9:$AK$555,$Y$4,FALSE)</f>
        <v>0</v>
      </c>
      <c r="Z16" s="162">
        <f>VLOOKUP($D16,'1. Rpt 18s (non-CSU)'!$H$9:$AK$555,$Z$4,FALSE)</f>
        <v>0</v>
      </c>
      <c r="AA16" s="162">
        <f>VLOOKUP($D16,'1. Rpt 18s (non-CSU)'!$H$9:$AK$555,$AA$4,FALSE)</f>
        <v>0</v>
      </c>
      <c r="AB16" s="163">
        <f t="shared" si="1"/>
        <v>0</v>
      </c>
      <c r="AC16" s="164" t="e">
        <f>VLOOKUP($D16,'1. Rpt 18s (non-CSU)'!$H$9:$AK$555,$AC$4,FALSE)</f>
        <v>#REF!</v>
      </c>
      <c r="AD16" s="157" t="e">
        <f>VLOOKUP($D16,'1. Rpt 18s (non-CSU)'!$H$9:$AK$555,$AD$4,FALSE)</f>
        <v>#REF!</v>
      </c>
      <c r="AE16" s="157" t="e">
        <f>VLOOKUP($D16,'1. Rpt 18s (non-CSU)'!$H$9:$AK$555,$AE$4,FALSE)</f>
        <v>#REF!</v>
      </c>
      <c r="AF16" s="157" t="e">
        <f>VLOOKUP($D16,'1. Rpt 18s (non-CSU)'!$H$9:$AK$555,$AF$4,FALSE)</f>
        <v>#REF!</v>
      </c>
      <c r="AG16" s="157" t="e">
        <f>VLOOKUP($D16,'1. Rpt 18s (non-CSU)'!$H$9:$AK$555,$AG$4,FALSE)</f>
        <v>#REF!</v>
      </c>
      <c r="AH16" s="157" t="e">
        <f>VLOOKUP($D16,'1. Rpt 18s (non-CSU)'!$H$9:$AK$555,$AH$4,FALSE)</f>
        <v>#REF!</v>
      </c>
      <c r="AI16" s="157" t="e">
        <f>VLOOKUP($D16,'1. Rpt 18s (non-CSU)'!$H$9:$AK$555,$AI$4,FALSE)</f>
        <v>#REF!</v>
      </c>
      <c r="AJ16" s="157" t="e">
        <f>VLOOKUP($D16,'1. Rpt 18s (non-CSU)'!$H$9:$AK$555,$AJ$4,FALSE)</f>
        <v>#REF!</v>
      </c>
      <c r="AK16" s="157" t="e">
        <f>VLOOKUP($D16,'1. Rpt 18s (non-CSU)'!$H$9:$AK$555,$AK$4,FALSE)</f>
        <v>#REF!</v>
      </c>
      <c r="AL16" s="157" t="e">
        <f>VLOOKUP($D16,'1. Rpt 18s (non-CSU)'!$H$9:$AK$555,$AL$4,FALSE)</f>
        <v>#REF!</v>
      </c>
      <c r="AM16" s="157" t="e">
        <f>VLOOKUP($D16,'1. Rpt 18s (non-CSU)'!$H$9:$AK$555,$AM$4,FALSE)</f>
        <v>#REF!</v>
      </c>
      <c r="AN16" s="157" t="e">
        <f>VLOOKUP($D16,'1. Rpt 18s (non-CSU)'!$H$9:$AK$555,$AN$4,FALSE)</f>
        <v>#REF!</v>
      </c>
      <c r="AO16" s="157" t="e">
        <f>VLOOKUP($D16,'1. Rpt 18s (non-CSU)'!$H$9:$AK$555,$AO$4,FALSE)</f>
        <v>#REF!</v>
      </c>
      <c r="AP16" s="157" t="e">
        <f>VLOOKUP($D16,'1. Rpt 18s (non-CSU)'!$H$9:$AK$555,$AP$4,FALSE)</f>
        <v>#REF!</v>
      </c>
      <c r="AQ16" s="157" t="e">
        <f>VLOOKUP($D16,'1. Rpt 18s (non-CSU)'!$H$9:$AK$555,$AQ$4,FALSE)</f>
        <v>#REF!</v>
      </c>
      <c r="AR16" s="157" t="e">
        <f>VLOOKUP($D16,'1. Rpt 18s (non-CSU)'!$H$9:$AK$555,$AR$4,FALSE)</f>
        <v>#REF!</v>
      </c>
      <c r="AS16" s="157" t="e">
        <f>VLOOKUP($D16,'1. Rpt 18s (non-CSU)'!$H$9:$AK$555,$AS$4,FALSE)</f>
        <v>#REF!</v>
      </c>
      <c r="AT16" s="157" t="e">
        <f>VLOOKUP($D16,'1. Rpt 18s (non-CSU)'!$H$9:$AK$555,$AT$4,FALSE)</f>
        <v>#REF!</v>
      </c>
      <c r="AU16" s="157" t="e">
        <f>VLOOKUP($D16,'1. Rpt 18s (non-CSU)'!$H$9:$AK$555,$AU$4,FALSE)</f>
        <v>#REF!</v>
      </c>
      <c r="AV16" s="158" t="e">
        <f t="shared" si="2"/>
        <v>#REF!</v>
      </c>
      <c r="AW16" s="165" t="e">
        <f>VLOOKUP($D16,'1. Rpt 18s (non-CSU)'!$H$9:$AK$555,$AW$4,FALSE)</f>
        <v>#REF!</v>
      </c>
      <c r="AX16" s="166" t="e">
        <f>VLOOKUP($D16,'1. Rpt 18s (non-CSU)'!$H$9:$AK$555,$AX$4,FALSE)</f>
        <v>#REF!</v>
      </c>
      <c r="AY16" s="166" t="e">
        <f>VLOOKUP($D16,'1. Rpt 18s (non-CSU)'!$H$9:$AK$555,$AY$4,FALSE)</f>
        <v>#REF!</v>
      </c>
      <c r="AZ16" s="166" t="e">
        <f>VLOOKUP($D16,'1. Rpt 18s (non-CSU)'!$H$9:$AK$555,$AZ$4,FALSE)</f>
        <v>#REF!</v>
      </c>
      <c r="BA16" s="166" t="e">
        <f>VLOOKUP($D16,'1. Rpt 18s (non-CSU)'!$H$9:$AK$555,$BA$4,FALSE)</f>
        <v>#REF!</v>
      </c>
      <c r="BB16" s="166" t="e">
        <f>VLOOKUP($D16,'1. Rpt 18s (non-CSU)'!$H$9:$AK$555,$BB$4,FALSE)</f>
        <v>#REF!</v>
      </c>
      <c r="BC16" s="166" t="e">
        <f>VLOOKUP($D16,'1. Rpt 18s (non-CSU)'!$H$9:$AK$555,$BC$4,FALSE)</f>
        <v>#REF!</v>
      </c>
      <c r="BD16" s="166" t="e">
        <f>VLOOKUP($D16,'1. Rpt 18s (non-CSU)'!$H$9:$AK$555,$BD$4,FALSE)</f>
        <v>#REF!</v>
      </c>
      <c r="BE16" s="166" t="e">
        <f>VLOOKUP($D16,'1. Rpt 18s (non-CSU)'!$H$9:$AK$555,$BE$4,FALSE)</f>
        <v>#REF!</v>
      </c>
      <c r="BF16" s="166" t="e">
        <f>VLOOKUP($D16,'1. Rpt 18s (non-CSU)'!$H$9:$AK$555,$BF$4,FALSE)</f>
        <v>#REF!</v>
      </c>
      <c r="BG16" s="166" t="e">
        <f>VLOOKUP($D16,'1. Rpt 18s (non-CSU)'!$H$9:$AK$555,$BG$4,FALSE)</f>
        <v>#REF!</v>
      </c>
      <c r="BH16" s="166" t="e">
        <f>VLOOKUP($D16,'1. Rpt 18s (non-CSU)'!$H$9:$AK$555,$BH$4,FALSE)</f>
        <v>#REF!</v>
      </c>
      <c r="BI16" s="166" t="e">
        <f>VLOOKUP($D16,'1. Rpt 18s (non-CSU)'!$H$9:$AK$555,$BI$4,FALSE)</f>
        <v>#REF!</v>
      </c>
      <c r="BJ16" s="166" t="e">
        <f>VLOOKUP($D16,'1. Rpt 18s (non-CSU)'!$H$9:$AK$555,$BJ$4,FALSE)</f>
        <v>#REF!</v>
      </c>
      <c r="BK16" s="166" t="e">
        <f>VLOOKUP($D16,'1. Rpt 18s (non-CSU)'!$H$9:$AK$555,$BK$4,FALSE)</f>
        <v>#REF!</v>
      </c>
      <c r="BL16" s="166" t="e">
        <f>VLOOKUP($D16,'1. Rpt 18s (non-CSU)'!$H$9:$AK$555,$BL$4,FALSE)</f>
        <v>#REF!</v>
      </c>
      <c r="BM16" s="166" t="e">
        <f>VLOOKUP($D16,'1. Rpt 18s (non-CSU)'!$H$9:$AK$555,$BM$4,FALSE)</f>
        <v>#REF!</v>
      </c>
      <c r="BN16" s="166" t="e">
        <f>VLOOKUP($D16,'1. Rpt 18s (non-CSU)'!$H$9:$AK$555,$BN$4,FALSE)</f>
        <v>#REF!</v>
      </c>
      <c r="BO16" s="166" t="e">
        <f>VLOOKUP($D16,'1. Rpt 18s (non-CSU)'!$H$9:$AK$555,$BO$4,FALSE)</f>
        <v>#REF!</v>
      </c>
      <c r="BP16" s="167" t="e">
        <f t="shared" si="4"/>
        <v>#REF!</v>
      </c>
      <c r="BQ16" s="159" t="e">
        <f>VLOOKUP($D16,'1. Rpt 18s (non-CSU)'!$H$9:$AK$555,$BQ$4,FALSE)</f>
        <v>#REF!</v>
      </c>
      <c r="BR16" s="159" t="e">
        <f>VLOOKUP($D16,'1. Rpt 18s (non-CSU)'!$H$9:$AK$555,$BR$4,FALSE)</f>
        <v>#REF!</v>
      </c>
      <c r="BS16" s="159" t="e">
        <f>VLOOKUP($D16,'1. Rpt 18s (non-CSU)'!$H$9:$AK$555,$BS$4,FALSE)</f>
        <v>#REF!</v>
      </c>
      <c r="BT16" s="159" t="e">
        <f>VLOOKUP($D16,'1. Rpt 18s (non-CSU)'!$H$9:$AK$555,$BT$4,FALSE)</f>
        <v>#REF!</v>
      </c>
      <c r="BU16" s="159" t="e">
        <f>VLOOKUP($D16,'1. Rpt 18s (non-CSU)'!$H$9:$AK$555,$BU$4,FALSE)</f>
        <v>#REF!</v>
      </c>
      <c r="BV16" s="159" t="e">
        <f>VLOOKUP($D16,'1. Rpt 18s (non-CSU)'!$H$9:$AK$555,$BV$4,FALSE)</f>
        <v>#REF!</v>
      </c>
      <c r="BW16" s="159" t="e">
        <f>VLOOKUP($D16,'1. Rpt 18s (non-CSU)'!$H$9:$AK$555,$BW$4,FALSE)</f>
        <v>#REF!</v>
      </c>
      <c r="BX16" s="159" t="e">
        <f>VLOOKUP($D16,'1. Rpt 18s (non-CSU)'!$H$9:$AK$555,$BX$4,FALSE)</f>
        <v>#REF!</v>
      </c>
      <c r="BY16" s="159" t="e">
        <f>VLOOKUP($D16,'1. Rpt 18s (non-CSU)'!$H$9:$AK$555,$BY$4,FALSE)</f>
        <v>#REF!</v>
      </c>
      <c r="BZ16" s="159" t="e">
        <f>VLOOKUP($D16,'1. Rpt 18s (non-CSU)'!$H$9:$AK$555,$BZ$4,FALSE)</f>
        <v>#REF!</v>
      </c>
      <c r="CA16" s="159" t="e">
        <f>VLOOKUP($D16,'1. Rpt 18s (non-CSU)'!$H$9:$AK$555,$CA$4,FALSE)</f>
        <v>#REF!</v>
      </c>
      <c r="CB16" s="159" t="e">
        <f>VLOOKUP($D16,'1. Rpt 18s (non-CSU)'!$H$9:$AK$555,$CB$4,FALSE)</f>
        <v>#REF!</v>
      </c>
      <c r="CC16" s="159" t="e">
        <f>VLOOKUP($D16,'1. Rpt 18s (non-CSU)'!$H$9:$AK$555,$CB$4,FALSE)</f>
        <v>#REF!</v>
      </c>
      <c r="CD16" s="159" t="e">
        <f>VLOOKUP($D16,'1. Rpt 18s (non-CSU)'!$H$9:$AK$555,$CB$4,FALSE)</f>
        <v>#REF!</v>
      </c>
      <c r="CE16" s="159" t="e">
        <f>VLOOKUP($D16,'1. Rpt 18s (non-CSU)'!$H$9:$AK$555,$CB$4,FALSE)</f>
        <v>#REF!</v>
      </c>
      <c r="CF16" s="159" t="e">
        <f>VLOOKUP($D16,'1. Rpt 18s (non-CSU)'!$H$9:$AK$555,$CB$4,FALSE)</f>
        <v>#REF!</v>
      </c>
      <c r="CG16" s="159" t="e">
        <f>VLOOKUP($D16,'1. Rpt 18s (non-CSU)'!$H$9:$AK$555,$CB$4,FALSE)</f>
        <v>#REF!</v>
      </c>
      <c r="CH16" s="159" t="e">
        <f>VLOOKUP($D16,'1. Rpt 18s (non-CSU)'!$H$9:$AK$555,$CB$4,FALSE)</f>
        <v>#REF!</v>
      </c>
      <c r="CI16" s="159" t="e">
        <f>VLOOKUP($D16,'1. Rpt 18s (non-CSU)'!$H$9:$AK$555,$CB$4,FALSE)</f>
        <v>#REF!</v>
      </c>
      <c r="CJ16" s="160" t="e">
        <f t="shared" si="3"/>
        <v>#REF!</v>
      </c>
    </row>
    <row r="17" spans="1:88" x14ac:dyDescent="0.2">
      <c r="A17" s="56" t="s">
        <v>145</v>
      </c>
      <c r="B17" s="297" t="s">
        <v>267</v>
      </c>
      <c r="C17" s="297" t="s">
        <v>271</v>
      </c>
      <c r="D17" s="153" t="str">
        <f t="shared" si="0"/>
        <v>26600541</v>
      </c>
      <c r="E17" s="154" t="str">
        <f>IF(ISNA(VLOOKUP(C17,GAAP02F[[#All],[Column1]:[FundHier1]],5,FALSE)),"Leases",(VLOOKUP(C17,GAAP02F[[#All],[Column1]:[FundHier1]],5,FALSE)))</f>
        <v>300</v>
      </c>
      <c r="F17" s="154" t="str">
        <f>IF(ISNA(VLOOKUP(B17,Table_GAAP02A[[#All],[Agency]:[Hier1]],4,FALSE)),"Abolished Agency",(VLOOKUP(B17,Table_GAAP02A[[#All],[Agency]:[Hier1]],4,FALSE)))</f>
        <v>0830</v>
      </c>
      <c r="G17" s="155" t="s">
        <v>4421</v>
      </c>
      <c r="H17" s="156" t="s">
        <v>1967</v>
      </c>
      <c r="I17" s="161">
        <f>VLOOKUP(D17,'1. Rpt 18s (non-CSU)'!$H$9:$AK$555,7,FALSE)</f>
        <v>0</v>
      </c>
      <c r="J17" s="162">
        <f>VLOOKUP($D17,'1. Rpt 18s (non-CSU)'!$H$9:$AK$555,8,FALSE)</f>
        <v>0</v>
      </c>
      <c r="K17" s="162">
        <f>VLOOKUP($D17,'1. Rpt 18s (non-CSU)'!$H$9:$AK$555,9,FALSE)</f>
        <v>0</v>
      </c>
      <c r="L17" s="162">
        <f>VLOOKUP($D17,'1. Rpt 18s (non-CSU)'!$H$9:$AK$555,10,FALSE)</f>
        <v>0</v>
      </c>
      <c r="M17" s="162">
        <f>VLOOKUP($D17,'1. Rpt 18s (non-CSU)'!$H$9:$AK$555,11,FALSE)</f>
        <v>0</v>
      </c>
      <c r="N17" s="162">
        <f>VLOOKUP($D17,'1. Rpt 18s (non-CSU)'!$H$9:$AK$555,$N$4,FALSE)</f>
        <v>0</v>
      </c>
      <c r="O17" s="162">
        <f>VLOOKUP($D17,'1. Rpt 18s (non-CSU)'!$H$9:$AK$555,$O$4,FALSE)</f>
        <v>0</v>
      </c>
      <c r="P17" s="162">
        <f>VLOOKUP($D17,'1. Rpt 18s (non-CSU)'!$H$9:$AK$555,$P$4,FALSE)</f>
        <v>0</v>
      </c>
      <c r="Q17" s="162">
        <f>VLOOKUP($D17,'1. Rpt 18s (non-CSU)'!$H$9:$AK$555,$Q$4,FALSE)</f>
        <v>0</v>
      </c>
      <c r="R17" s="162">
        <f>VLOOKUP($D17,'1. Rpt 18s (non-CSU)'!$H$9:$AK$555,$R$4,FALSE)</f>
        <v>0</v>
      </c>
      <c r="S17" s="162">
        <f>VLOOKUP($D17,'1. Rpt 18s (non-CSU)'!$H$9:$AK$555,$S$4,FALSE)</f>
        <v>0</v>
      </c>
      <c r="T17" s="162">
        <f>VLOOKUP($D17,'1. Rpt 18s (non-CSU)'!$H$9:$AK$555,$T$4,FALSE)</f>
        <v>0</v>
      </c>
      <c r="U17" s="162">
        <f>VLOOKUP($D17,'1. Rpt 18s (non-CSU)'!$H$9:$AK$555,$U$4,FALSE)</f>
        <v>0</v>
      </c>
      <c r="V17" s="162">
        <f>VLOOKUP($D17,'1. Rpt 18s (non-CSU)'!$H$9:$AK$555,$V$4,FALSE)</f>
        <v>0</v>
      </c>
      <c r="W17" s="162">
        <f>VLOOKUP($D17,'1. Rpt 18s (non-CSU)'!$H$9:$AK$555,$W$4,FALSE)</f>
        <v>0</v>
      </c>
      <c r="X17" s="162">
        <f>VLOOKUP($D17,'1. Rpt 18s (non-CSU)'!$H$9:$AK$555,$X$4,FALSE)</f>
        <v>0</v>
      </c>
      <c r="Y17" s="162">
        <f>VLOOKUP($D17,'1. Rpt 18s (non-CSU)'!$H$9:$AK$555,$Y$4,FALSE)</f>
        <v>0</v>
      </c>
      <c r="Z17" s="162">
        <f>VLOOKUP($D17,'1. Rpt 18s (non-CSU)'!$H$9:$AK$555,$Z$4,FALSE)</f>
        <v>0</v>
      </c>
      <c r="AA17" s="162">
        <f>VLOOKUP($D17,'1. Rpt 18s (non-CSU)'!$H$9:$AK$555,$AA$4,FALSE)</f>
        <v>0</v>
      </c>
      <c r="AB17" s="163">
        <f t="shared" si="1"/>
        <v>0</v>
      </c>
      <c r="AC17" s="164" t="e">
        <f>VLOOKUP($D17,'1. Rpt 18s (non-CSU)'!$H$9:$AK$555,$AC$4,FALSE)</f>
        <v>#REF!</v>
      </c>
      <c r="AD17" s="157" t="e">
        <f>VLOOKUP($D17,'1. Rpt 18s (non-CSU)'!$H$9:$AK$555,$AD$4,FALSE)</f>
        <v>#REF!</v>
      </c>
      <c r="AE17" s="157" t="e">
        <f>VLOOKUP($D17,'1. Rpt 18s (non-CSU)'!$H$9:$AK$555,$AE$4,FALSE)</f>
        <v>#REF!</v>
      </c>
      <c r="AF17" s="157" t="e">
        <f>VLOOKUP($D17,'1. Rpt 18s (non-CSU)'!$H$9:$AK$555,$AF$4,FALSE)</f>
        <v>#REF!</v>
      </c>
      <c r="AG17" s="157" t="e">
        <f>VLOOKUP($D17,'1. Rpt 18s (non-CSU)'!$H$9:$AK$555,$AG$4,FALSE)</f>
        <v>#REF!</v>
      </c>
      <c r="AH17" s="157" t="e">
        <f>VLOOKUP($D17,'1. Rpt 18s (non-CSU)'!$H$9:$AK$555,$AH$4,FALSE)</f>
        <v>#REF!</v>
      </c>
      <c r="AI17" s="157" t="e">
        <f>VLOOKUP($D17,'1. Rpt 18s (non-CSU)'!$H$9:$AK$555,$AI$4,FALSE)</f>
        <v>#REF!</v>
      </c>
      <c r="AJ17" s="157" t="e">
        <f>VLOOKUP($D17,'1. Rpt 18s (non-CSU)'!$H$9:$AK$555,$AJ$4,FALSE)</f>
        <v>#REF!</v>
      </c>
      <c r="AK17" s="157" t="e">
        <f>VLOOKUP($D17,'1. Rpt 18s (non-CSU)'!$H$9:$AK$555,$AK$4,FALSE)</f>
        <v>#REF!</v>
      </c>
      <c r="AL17" s="157" t="e">
        <f>VLOOKUP($D17,'1. Rpt 18s (non-CSU)'!$H$9:$AK$555,$AL$4,FALSE)</f>
        <v>#REF!</v>
      </c>
      <c r="AM17" s="157" t="e">
        <f>VLOOKUP($D17,'1. Rpt 18s (non-CSU)'!$H$9:$AK$555,$AM$4,FALSE)</f>
        <v>#REF!</v>
      </c>
      <c r="AN17" s="157" t="e">
        <f>VLOOKUP($D17,'1. Rpt 18s (non-CSU)'!$H$9:$AK$555,$AN$4,FALSE)</f>
        <v>#REF!</v>
      </c>
      <c r="AO17" s="157" t="e">
        <f>VLOOKUP($D17,'1. Rpt 18s (non-CSU)'!$H$9:$AK$555,$AO$4,FALSE)</f>
        <v>#REF!</v>
      </c>
      <c r="AP17" s="157" t="e">
        <f>VLOOKUP($D17,'1. Rpt 18s (non-CSU)'!$H$9:$AK$555,$AP$4,FALSE)</f>
        <v>#REF!</v>
      </c>
      <c r="AQ17" s="157" t="e">
        <f>VLOOKUP($D17,'1. Rpt 18s (non-CSU)'!$H$9:$AK$555,$AQ$4,FALSE)</f>
        <v>#REF!</v>
      </c>
      <c r="AR17" s="157" t="e">
        <f>VLOOKUP($D17,'1. Rpt 18s (non-CSU)'!$H$9:$AK$555,$AR$4,FALSE)</f>
        <v>#REF!</v>
      </c>
      <c r="AS17" s="157" t="e">
        <f>VLOOKUP($D17,'1. Rpt 18s (non-CSU)'!$H$9:$AK$555,$AS$4,FALSE)</f>
        <v>#REF!</v>
      </c>
      <c r="AT17" s="157" t="e">
        <f>VLOOKUP($D17,'1. Rpt 18s (non-CSU)'!$H$9:$AK$555,$AT$4,FALSE)</f>
        <v>#REF!</v>
      </c>
      <c r="AU17" s="157" t="e">
        <f>VLOOKUP($D17,'1. Rpt 18s (non-CSU)'!$H$9:$AK$555,$AU$4,FALSE)</f>
        <v>#REF!</v>
      </c>
      <c r="AV17" s="158" t="e">
        <f t="shared" si="2"/>
        <v>#REF!</v>
      </c>
      <c r="AW17" s="165" t="e">
        <f>VLOOKUP($D17,'1. Rpt 18s (non-CSU)'!$H$9:$AK$555,$AW$4,FALSE)</f>
        <v>#REF!</v>
      </c>
      <c r="AX17" s="166" t="e">
        <f>VLOOKUP($D17,'1. Rpt 18s (non-CSU)'!$H$9:$AK$555,$AX$4,FALSE)</f>
        <v>#REF!</v>
      </c>
      <c r="AY17" s="166" t="e">
        <f>VLOOKUP($D17,'1. Rpt 18s (non-CSU)'!$H$9:$AK$555,$AY$4,FALSE)</f>
        <v>#REF!</v>
      </c>
      <c r="AZ17" s="166" t="e">
        <f>VLOOKUP($D17,'1. Rpt 18s (non-CSU)'!$H$9:$AK$555,$AZ$4,FALSE)</f>
        <v>#REF!</v>
      </c>
      <c r="BA17" s="166" t="e">
        <f>VLOOKUP($D17,'1. Rpt 18s (non-CSU)'!$H$9:$AK$555,$BA$4,FALSE)</f>
        <v>#REF!</v>
      </c>
      <c r="BB17" s="166" t="e">
        <f>VLOOKUP($D17,'1. Rpt 18s (non-CSU)'!$H$9:$AK$555,$BB$4,FALSE)</f>
        <v>#REF!</v>
      </c>
      <c r="BC17" s="166" t="e">
        <f>VLOOKUP($D17,'1. Rpt 18s (non-CSU)'!$H$9:$AK$555,$BC$4,FALSE)</f>
        <v>#REF!</v>
      </c>
      <c r="BD17" s="166" t="e">
        <f>VLOOKUP($D17,'1. Rpt 18s (non-CSU)'!$H$9:$AK$555,$BD$4,FALSE)</f>
        <v>#REF!</v>
      </c>
      <c r="BE17" s="166" t="e">
        <f>VLOOKUP($D17,'1. Rpt 18s (non-CSU)'!$H$9:$AK$555,$BE$4,FALSE)</f>
        <v>#REF!</v>
      </c>
      <c r="BF17" s="166" t="e">
        <f>VLOOKUP($D17,'1. Rpt 18s (non-CSU)'!$H$9:$AK$555,$BF$4,FALSE)</f>
        <v>#REF!</v>
      </c>
      <c r="BG17" s="166" t="e">
        <f>VLOOKUP($D17,'1. Rpt 18s (non-CSU)'!$H$9:$AK$555,$BG$4,FALSE)</f>
        <v>#REF!</v>
      </c>
      <c r="BH17" s="166" t="e">
        <f>VLOOKUP($D17,'1. Rpt 18s (non-CSU)'!$H$9:$AK$555,$BH$4,FALSE)</f>
        <v>#REF!</v>
      </c>
      <c r="BI17" s="166" t="e">
        <f>VLOOKUP($D17,'1. Rpt 18s (non-CSU)'!$H$9:$AK$555,$BI$4,FALSE)</f>
        <v>#REF!</v>
      </c>
      <c r="BJ17" s="166" t="e">
        <f>VLOOKUP($D17,'1. Rpt 18s (non-CSU)'!$H$9:$AK$555,$BJ$4,FALSE)</f>
        <v>#REF!</v>
      </c>
      <c r="BK17" s="166" t="e">
        <f>VLOOKUP($D17,'1. Rpt 18s (non-CSU)'!$H$9:$AK$555,$BK$4,FALSE)</f>
        <v>#REF!</v>
      </c>
      <c r="BL17" s="166" t="e">
        <f>VLOOKUP($D17,'1. Rpt 18s (non-CSU)'!$H$9:$AK$555,$BL$4,FALSE)</f>
        <v>#REF!</v>
      </c>
      <c r="BM17" s="166" t="e">
        <f>VLOOKUP($D17,'1. Rpt 18s (non-CSU)'!$H$9:$AK$555,$BM$4,FALSE)</f>
        <v>#REF!</v>
      </c>
      <c r="BN17" s="166" t="e">
        <f>VLOOKUP($D17,'1. Rpt 18s (non-CSU)'!$H$9:$AK$555,$BN$4,FALSE)</f>
        <v>#REF!</v>
      </c>
      <c r="BO17" s="166" t="e">
        <f>VLOOKUP($D17,'1. Rpt 18s (non-CSU)'!$H$9:$AK$555,$BO$4,FALSE)</f>
        <v>#REF!</v>
      </c>
      <c r="BP17" s="167" t="e">
        <f t="shared" si="4"/>
        <v>#REF!</v>
      </c>
      <c r="BQ17" s="159" t="e">
        <f>VLOOKUP($D17,'1. Rpt 18s (non-CSU)'!$H$9:$AK$555,$BQ$4,FALSE)</f>
        <v>#REF!</v>
      </c>
      <c r="BR17" s="159" t="e">
        <f>VLOOKUP($D17,'1. Rpt 18s (non-CSU)'!$H$9:$AK$555,$BR$4,FALSE)</f>
        <v>#REF!</v>
      </c>
      <c r="BS17" s="159" t="e">
        <f>VLOOKUP($D17,'1. Rpt 18s (non-CSU)'!$H$9:$AK$555,$BS$4,FALSE)</f>
        <v>#REF!</v>
      </c>
      <c r="BT17" s="159" t="e">
        <f>VLOOKUP($D17,'1. Rpt 18s (non-CSU)'!$H$9:$AK$555,$BT$4,FALSE)</f>
        <v>#REF!</v>
      </c>
      <c r="BU17" s="159" t="e">
        <f>VLOOKUP($D17,'1. Rpt 18s (non-CSU)'!$H$9:$AK$555,$BU$4,FALSE)</f>
        <v>#REF!</v>
      </c>
      <c r="BV17" s="159" t="e">
        <f>VLOOKUP($D17,'1. Rpt 18s (non-CSU)'!$H$9:$AK$555,$BV$4,FALSE)</f>
        <v>#REF!</v>
      </c>
      <c r="BW17" s="159" t="e">
        <f>VLOOKUP($D17,'1. Rpt 18s (non-CSU)'!$H$9:$AK$555,$BW$4,FALSE)</f>
        <v>#REF!</v>
      </c>
      <c r="BX17" s="159" t="e">
        <f>VLOOKUP($D17,'1. Rpt 18s (non-CSU)'!$H$9:$AK$555,$BX$4,FALSE)</f>
        <v>#REF!</v>
      </c>
      <c r="BY17" s="159" t="e">
        <f>VLOOKUP($D17,'1. Rpt 18s (non-CSU)'!$H$9:$AK$555,$BY$4,FALSE)</f>
        <v>#REF!</v>
      </c>
      <c r="BZ17" s="159" t="e">
        <f>VLOOKUP($D17,'1. Rpt 18s (non-CSU)'!$H$9:$AK$555,$BZ$4,FALSE)</f>
        <v>#REF!</v>
      </c>
      <c r="CA17" s="159" t="e">
        <f>VLOOKUP($D17,'1. Rpt 18s (non-CSU)'!$H$9:$AK$555,$CA$4,FALSE)</f>
        <v>#REF!</v>
      </c>
      <c r="CB17" s="159" t="e">
        <f>VLOOKUP($D17,'1. Rpt 18s (non-CSU)'!$H$9:$AK$555,$CB$4,FALSE)</f>
        <v>#REF!</v>
      </c>
      <c r="CC17" s="159" t="e">
        <f>VLOOKUP($D17,'1. Rpt 18s (non-CSU)'!$H$9:$AK$555,$CB$4,FALSE)</f>
        <v>#REF!</v>
      </c>
      <c r="CD17" s="159" t="e">
        <f>VLOOKUP($D17,'1. Rpt 18s (non-CSU)'!$H$9:$AK$555,$CB$4,FALSE)</f>
        <v>#REF!</v>
      </c>
      <c r="CE17" s="159" t="e">
        <f>VLOOKUP($D17,'1. Rpt 18s (non-CSU)'!$H$9:$AK$555,$CB$4,FALSE)</f>
        <v>#REF!</v>
      </c>
      <c r="CF17" s="159" t="e">
        <f>VLOOKUP($D17,'1. Rpt 18s (non-CSU)'!$H$9:$AK$555,$CB$4,FALSE)</f>
        <v>#REF!</v>
      </c>
      <c r="CG17" s="159" t="e">
        <f>VLOOKUP($D17,'1. Rpt 18s (non-CSU)'!$H$9:$AK$555,$CB$4,FALSE)</f>
        <v>#REF!</v>
      </c>
      <c r="CH17" s="159" t="e">
        <f>VLOOKUP($D17,'1. Rpt 18s (non-CSU)'!$H$9:$AK$555,$CB$4,FALSE)</f>
        <v>#REF!</v>
      </c>
      <c r="CI17" s="159" t="e">
        <f>VLOOKUP($D17,'1. Rpt 18s (non-CSU)'!$H$9:$AK$555,$CB$4,FALSE)</f>
        <v>#REF!</v>
      </c>
      <c r="CJ17" s="160" t="e">
        <f t="shared" si="3"/>
        <v>#REF!</v>
      </c>
    </row>
    <row r="18" spans="1:88" x14ac:dyDescent="0.2">
      <c r="A18" s="56" t="s">
        <v>145</v>
      </c>
      <c r="B18" s="297" t="s">
        <v>267</v>
      </c>
      <c r="C18" s="297" t="s">
        <v>272</v>
      </c>
      <c r="D18" s="153" t="str">
        <f t="shared" si="0"/>
        <v>26600653</v>
      </c>
      <c r="E18" s="154" t="str">
        <f>IF(ISNA(VLOOKUP(C18,GAAP02F[[#All],[Column1]:[FundHier1]],5,FALSE)),"Leases",(VLOOKUP(C18,GAAP02F[[#All],[Column1]:[FundHier1]],5,FALSE)))</f>
        <v>200</v>
      </c>
      <c r="F18" s="154" t="str">
        <f>IF(ISNA(VLOOKUP(B18,Table_GAAP02A[[#All],[Agency]:[Hier1]],4,FALSE)),"Abolished Agency",(VLOOKUP(B18,Table_GAAP02A[[#All],[Agency]:[Hier1]],4,FALSE)))</f>
        <v>0830</v>
      </c>
      <c r="G18" s="155" t="s">
        <v>4421</v>
      </c>
      <c r="H18" s="156" t="s">
        <v>2189</v>
      </c>
      <c r="I18" s="161">
        <f>VLOOKUP(D18,'1. Rpt 18s (non-CSU)'!$H$9:$AK$555,7,FALSE)</f>
        <v>0</v>
      </c>
      <c r="J18" s="162">
        <f>VLOOKUP($D18,'1. Rpt 18s (non-CSU)'!$H$9:$AK$555,8,FALSE)</f>
        <v>0</v>
      </c>
      <c r="K18" s="162">
        <f>VLOOKUP($D18,'1. Rpt 18s (non-CSU)'!$H$9:$AK$555,9,FALSE)</f>
        <v>0</v>
      </c>
      <c r="L18" s="162">
        <f>VLOOKUP($D18,'1. Rpt 18s (non-CSU)'!$H$9:$AK$555,10,FALSE)</f>
        <v>0</v>
      </c>
      <c r="M18" s="162">
        <f>VLOOKUP($D18,'1. Rpt 18s (non-CSU)'!$H$9:$AK$555,11,FALSE)</f>
        <v>0</v>
      </c>
      <c r="N18" s="162">
        <f>VLOOKUP($D18,'1. Rpt 18s (non-CSU)'!$H$9:$AK$555,$N$4,FALSE)</f>
        <v>0</v>
      </c>
      <c r="O18" s="162">
        <f>VLOOKUP($D18,'1. Rpt 18s (non-CSU)'!$H$9:$AK$555,$O$4,FALSE)</f>
        <v>0</v>
      </c>
      <c r="P18" s="162">
        <f>VLOOKUP($D18,'1. Rpt 18s (non-CSU)'!$H$9:$AK$555,$P$4,FALSE)</f>
        <v>0</v>
      </c>
      <c r="Q18" s="162">
        <f>VLOOKUP($D18,'1. Rpt 18s (non-CSU)'!$H$9:$AK$555,$Q$4,FALSE)</f>
        <v>0</v>
      </c>
      <c r="R18" s="162">
        <f>VLOOKUP($D18,'1. Rpt 18s (non-CSU)'!$H$9:$AK$555,$R$4,FALSE)</f>
        <v>0</v>
      </c>
      <c r="S18" s="162">
        <f>VLOOKUP($D18,'1. Rpt 18s (non-CSU)'!$H$9:$AK$555,$S$4,FALSE)</f>
        <v>0</v>
      </c>
      <c r="T18" s="162">
        <f>VLOOKUP($D18,'1. Rpt 18s (non-CSU)'!$H$9:$AK$555,$T$4,FALSE)</f>
        <v>0</v>
      </c>
      <c r="U18" s="162">
        <f>VLOOKUP($D18,'1. Rpt 18s (non-CSU)'!$H$9:$AK$555,$U$4,FALSE)</f>
        <v>0</v>
      </c>
      <c r="V18" s="162">
        <f>VLOOKUP($D18,'1. Rpt 18s (non-CSU)'!$H$9:$AK$555,$V$4,FALSE)</f>
        <v>0</v>
      </c>
      <c r="W18" s="162">
        <f>VLOOKUP($D18,'1. Rpt 18s (non-CSU)'!$H$9:$AK$555,$W$4,FALSE)</f>
        <v>0</v>
      </c>
      <c r="X18" s="162">
        <f>VLOOKUP($D18,'1. Rpt 18s (non-CSU)'!$H$9:$AK$555,$X$4,FALSE)</f>
        <v>0</v>
      </c>
      <c r="Y18" s="162">
        <f>VLOOKUP($D18,'1. Rpt 18s (non-CSU)'!$H$9:$AK$555,$Y$4,FALSE)</f>
        <v>0</v>
      </c>
      <c r="Z18" s="162">
        <f>VLOOKUP($D18,'1. Rpt 18s (non-CSU)'!$H$9:$AK$555,$Z$4,FALSE)</f>
        <v>0</v>
      </c>
      <c r="AA18" s="162">
        <f>VLOOKUP($D18,'1. Rpt 18s (non-CSU)'!$H$9:$AK$555,$AA$4,FALSE)</f>
        <v>0</v>
      </c>
      <c r="AB18" s="163">
        <f t="shared" si="1"/>
        <v>0</v>
      </c>
      <c r="AC18" s="164" t="e">
        <f>VLOOKUP($D18,'1. Rpt 18s (non-CSU)'!$H$9:$AK$555,$AC$4,FALSE)</f>
        <v>#REF!</v>
      </c>
      <c r="AD18" s="157" t="e">
        <f>VLOOKUP($D18,'1. Rpt 18s (non-CSU)'!$H$9:$AK$555,$AD$4,FALSE)</f>
        <v>#REF!</v>
      </c>
      <c r="AE18" s="157" t="e">
        <f>VLOOKUP($D18,'1. Rpt 18s (non-CSU)'!$H$9:$AK$555,$AE$4,FALSE)</f>
        <v>#REF!</v>
      </c>
      <c r="AF18" s="157" t="e">
        <f>VLOOKUP($D18,'1. Rpt 18s (non-CSU)'!$H$9:$AK$555,$AF$4,FALSE)</f>
        <v>#REF!</v>
      </c>
      <c r="AG18" s="157" t="e">
        <f>VLOOKUP($D18,'1. Rpt 18s (non-CSU)'!$H$9:$AK$555,$AG$4,FALSE)</f>
        <v>#REF!</v>
      </c>
      <c r="AH18" s="157" t="e">
        <f>VLOOKUP($D18,'1. Rpt 18s (non-CSU)'!$H$9:$AK$555,$AH$4,FALSE)</f>
        <v>#REF!</v>
      </c>
      <c r="AI18" s="157" t="e">
        <f>VLOOKUP($D18,'1. Rpt 18s (non-CSU)'!$H$9:$AK$555,$AI$4,FALSE)</f>
        <v>#REF!</v>
      </c>
      <c r="AJ18" s="157" t="e">
        <f>VLOOKUP($D18,'1. Rpt 18s (non-CSU)'!$H$9:$AK$555,$AJ$4,FALSE)</f>
        <v>#REF!</v>
      </c>
      <c r="AK18" s="157" t="e">
        <f>VLOOKUP($D18,'1. Rpt 18s (non-CSU)'!$H$9:$AK$555,$AK$4,FALSE)</f>
        <v>#REF!</v>
      </c>
      <c r="AL18" s="157" t="e">
        <f>VLOOKUP($D18,'1. Rpt 18s (non-CSU)'!$H$9:$AK$555,$AL$4,FALSE)</f>
        <v>#REF!</v>
      </c>
      <c r="AM18" s="157" t="e">
        <f>VLOOKUP($D18,'1. Rpt 18s (non-CSU)'!$H$9:$AK$555,$AM$4,FALSE)</f>
        <v>#REF!</v>
      </c>
      <c r="AN18" s="157" t="e">
        <f>VLOOKUP($D18,'1. Rpt 18s (non-CSU)'!$H$9:$AK$555,$AN$4,FALSE)</f>
        <v>#REF!</v>
      </c>
      <c r="AO18" s="157" t="e">
        <f>VLOOKUP($D18,'1. Rpt 18s (non-CSU)'!$H$9:$AK$555,$AO$4,FALSE)</f>
        <v>#REF!</v>
      </c>
      <c r="AP18" s="157" t="e">
        <f>VLOOKUP($D18,'1. Rpt 18s (non-CSU)'!$H$9:$AK$555,$AP$4,FALSE)</f>
        <v>#REF!</v>
      </c>
      <c r="AQ18" s="157" t="e">
        <f>VLOOKUP($D18,'1. Rpt 18s (non-CSU)'!$H$9:$AK$555,$AQ$4,FALSE)</f>
        <v>#REF!</v>
      </c>
      <c r="AR18" s="157" t="e">
        <f>VLOOKUP($D18,'1. Rpt 18s (non-CSU)'!$H$9:$AK$555,$AR$4,FALSE)</f>
        <v>#REF!</v>
      </c>
      <c r="AS18" s="157" t="e">
        <f>VLOOKUP($D18,'1. Rpt 18s (non-CSU)'!$H$9:$AK$555,$AS$4,FALSE)</f>
        <v>#REF!</v>
      </c>
      <c r="AT18" s="157" t="e">
        <f>VLOOKUP($D18,'1. Rpt 18s (non-CSU)'!$H$9:$AK$555,$AT$4,FALSE)</f>
        <v>#REF!</v>
      </c>
      <c r="AU18" s="157" t="e">
        <f>VLOOKUP($D18,'1. Rpt 18s (non-CSU)'!$H$9:$AK$555,$AU$4,FALSE)</f>
        <v>#REF!</v>
      </c>
      <c r="AV18" s="158" t="e">
        <f t="shared" si="2"/>
        <v>#REF!</v>
      </c>
      <c r="AW18" s="165" t="e">
        <f>VLOOKUP($D18,'1. Rpt 18s (non-CSU)'!$H$9:$AK$555,$AW$4,FALSE)</f>
        <v>#REF!</v>
      </c>
      <c r="AX18" s="166" t="e">
        <f>VLOOKUP($D18,'1. Rpt 18s (non-CSU)'!$H$9:$AK$555,$AX$4,FALSE)</f>
        <v>#REF!</v>
      </c>
      <c r="AY18" s="166" t="e">
        <f>VLOOKUP($D18,'1. Rpt 18s (non-CSU)'!$H$9:$AK$555,$AY$4,FALSE)</f>
        <v>#REF!</v>
      </c>
      <c r="AZ18" s="166" t="e">
        <f>VLOOKUP($D18,'1. Rpt 18s (non-CSU)'!$H$9:$AK$555,$AZ$4,FALSE)</f>
        <v>#REF!</v>
      </c>
      <c r="BA18" s="166" t="e">
        <f>VLOOKUP($D18,'1. Rpt 18s (non-CSU)'!$H$9:$AK$555,$BA$4,FALSE)</f>
        <v>#REF!</v>
      </c>
      <c r="BB18" s="166" t="e">
        <f>VLOOKUP($D18,'1. Rpt 18s (non-CSU)'!$H$9:$AK$555,$BB$4,FALSE)</f>
        <v>#REF!</v>
      </c>
      <c r="BC18" s="166" t="e">
        <f>VLOOKUP($D18,'1. Rpt 18s (non-CSU)'!$H$9:$AK$555,$BC$4,FALSE)</f>
        <v>#REF!</v>
      </c>
      <c r="BD18" s="166" t="e">
        <f>VLOOKUP($D18,'1. Rpt 18s (non-CSU)'!$H$9:$AK$555,$BD$4,FALSE)</f>
        <v>#REF!</v>
      </c>
      <c r="BE18" s="166" t="e">
        <f>VLOOKUP($D18,'1. Rpt 18s (non-CSU)'!$H$9:$AK$555,$BE$4,FALSE)</f>
        <v>#REF!</v>
      </c>
      <c r="BF18" s="166" t="e">
        <f>VLOOKUP($D18,'1. Rpt 18s (non-CSU)'!$H$9:$AK$555,$BF$4,FALSE)</f>
        <v>#REF!</v>
      </c>
      <c r="BG18" s="166" t="e">
        <f>VLOOKUP($D18,'1. Rpt 18s (non-CSU)'!$H$9:$AK$555,$BG$4,FALSE)</f>
        <v>#REF!</v>
      </c>
      <c r="BH18" s="166" t="e">
        <f>VLOOKUP($D18,'1. Rpt 18s (non-CSU)'!$H$9:$AK$555,$BH$4,FALSE)</f>
        <v>#REF!</v>
      </c>
      <c r="BI18" s="166" t="e">
        <f>VLOOKUP($D18,'1. Rpt 18s (non-CSU)'!$H$9:$AK$555,$BI$4,FALSE)</f>
        <v>#REF!</v>
      </c>
      <c r="BJ18" s="166" t="e">
        <f>VLOOKUP($D18,'1. Rpt 18s (non-CSU)'!$H$9:$AK$555,$BJ$4,FALSE)</f>
        <v>#REF!</v>
      </c>
      <c r="BK18" s="166" t="e">
        <f>VLOOKUP($D18,'1. Rpt 18s (non-CSU)'!$H$9:$AK$555,$BK$4,FALSE)</f>
        <v>#REF!</v>
      </c>
      <c r="BL18" s="166" t="e">
        <f>VLOOKUP($D18,'1. Rpt 18s (non-CSU)'!$H$9:$AK$555,$BL$4,FALSE)</f>
        <v>#REF!</v>
      </c>
      <c r="BM18" s="166" t="e">
        <f>VLOOKUP($D18,'1. Rpt 18s (non-CSU)'!$H$9:$AK$555,$BM$4,FALSE)</f>
        <v>#REF!</v>
      </c>
      <c r="BN18" s="166" t="e">
        <f>VLOOKUP($D18,'1. Rpt 18s (non-CSU)'!$H$9:$AK$555,$BN$4,FALSE)</f>
        <v>#REF!</v>
      </c>
      <c r="BO18" s="166" t="e">
        <f>VLOOKUP($D18,'1. Rpt 18s (non-CSU)'!$H$9:$AK$555,$BO$4,FALSE)</f>
        <v>#REF!</v>
      </c>
      <c r="BP18" s="167" t="e">
        <f t="shared" si="4"/>
        <v>#REF!</v>
      </c>
      <c r="BQ18" s="159" t="e">
        <f>VLOOKUP($D18,'1. Rpt 18s (non-CSU)'!$H$9:$AK$555,$BQ$4,FALSE)</f>
        <v>#REF!</v>
      </c>
      <c r="BR18" s="159" t="e">
        <f>VLOOKUP($D18,'1. Rpt 18s (non-CSU)'!$H$9:$AK$555,$BR$4,FALSE)</f>
        <v>#REF!</v>
      </c>
      <c r="BS18" s="159" t="e">
        <f>VLOOKUP($D18,'1. Rpt 18s (non-CSU)'!$H$9:$AK$555,$BS$4,FALSE)</f>
        <v>#REF!</v>
      </c>
      <c r="BT18" s="159" t="e">
        <f>VLOOKUP($D18,'1. Rpt 18s (non-CSU)'!$H$9:$AK$555,$BT$4,FALSE)</f>
        <v>#REF!</v>
      </c>
      <c r="BU18" s="159" t="e">
        <f>VLOOKUP($D18,'1. Rpt 18s (non-CSU)'!$H$9:$AK$555,$BU$4,FALSE)</f>
        <v>#REF!</v>
      </c>
      <c r="BV18" s="159" t="e">
        <f>VLOOKUP($D18,'1. Rpt 18s (non-CSU)'!$H$9:$AK$555,$BV$4,FALSE)</f>
        <v>#REF!</v>
      </c>
      <c r="BW18" s="159" t="e">
        <f>VLOOKUP($D18,'1. Rpt 18s (non-CSU)'!$H$9:$AK$555,$BW$4,FALSE)</f>
        <v>#REF!</v>
      </c>
      <c r="BX18" s="159" t="e">
        <f>VLOOKUP($D18,'1. Rpt 18s (non-CSU)'!$H$9:$AK$555,$BX$4,FALSE)</f>
        <v>#REF!</v>
      </c>
      <c r="BY18" s="159" t="e">
        <f>VLOOKUP($D18,'1. Rpt 18s (non-CSU)'!$H$9:$AK$555,$BY$4,FALSE)</f>
        <v>#REF!</v>
      </c>
      <c r="BZ18" s="159" t="e">
        <f>VLOOKUP($D18,'1. Rpt 18s (non-CSU)'!$H$9:$AK$555,$BZ$4,FALSE)</f>
        <v>#REF!</v>
      </c>
      <c r="CA18" s="159" t="e">
        <f>VLOOKUP($D18,'1. Rpt 18s (non-CSU)'!$H$9:$AK$555,$CA$4,FALSE)</f>
        <v>#REF!</v>
      </c>
      <c r="CB18" s="159" t="e">
        <f>VLOOKUP($D18,'1. Rpt 18s (non-CSU)'!$H$9:$AK$555,$CB$4,FALSE)</f>
        <v>#REF!</v>
      </c>
      <c r="CC18" s="159" t="e">
        <f>VLOOKUP($D18,'1. Rpt 18s (non-CSU)'!$H$9:$AK$555,$CB$4,FALSE)</f>
        <v>#REF!</v>
      </c>
      <c r="CD18" s="159" t="e">
        <f>VLOOKUP($D18,'1. Rpt 18s (non-CSU)'!$H$9:$AK$555,$CB$4,FALSE)</f>
        <v>#REF!</v>
      </c>
      <c r="CE18" s="159" t="e">
        <f>VLOOKUP($D18,'1. Rpt 18s (non-CSU)'!$H$9:$AK$555,$CB$4,FALSE)</f>
        <v>#REF!</v>
      </c>
      <c r="CF18" s="159" t="e">
        <f>VLOOKUP($D18,'1. Rpt 18s (non-CSU)'!$H$9:$AK$555,$CB$4,FALSE)</f>
        <v>#REF!</v>
      </c>
      <c r="CG18" s="159" t="e">
        <f>VLOOKUP($D18,'1. Rpt 18s (non-CSU)'!$H$9:$AK$555,$CB$4,FALSE)</f>
        <v>#REF!</v>
      </c>
      <c r="CH18" s="159" t="e">
        <f>VLOOKUP($D18,'1. Rpt 18s (non-CSU)'!$H$9:$AK$555,$CB$4,FALSE)</f>
        <v>#REF!</v>
      </c>
      <c r="CI18" s="159" t="e">
        <f>VLOOKUP($D18,'1. Rpt 18s (non-CSU)'!$H$9:$AK$555,$CB$4,FALSE)</f>
        <v>#REF!</v>
      </c>
      <c r="CJ18" s="160" t="e">
        <f t="shared" si="3"/>
        <v>#REF!</v>
      </c>
    </row>
    <row r="19" spans="1:88" x14ac:dyDescent="0.2">
      <c r="A19" s="56" t="s">
        <v>145</v>
      </c>
      <c r="B19" s="297" t="s">
        <v>267</v>
      </c>
      <c r="C19" s="297" t="s">
        <v>273</v>
      </c>
      <c r="D19" s="153" t="str">
        <f t="shared" si="0"/>
        <v>26600703</v>
      </c>
      <c r="E19" s="154" t="str">
        <f>IF(ISNA(VLOOKUP(C19,GAAP02F[[#All],[Column1]:[FundHier1]],5,FALSE)),"Leases",(VLOOKUP(C19,GAAP02F[[#All],[Column1]:[FundHier1]],5,FALSE)))</f>
        <v>200</v>
      </c>
      <c r="F19" s="154" t="str">
        <f>IF(ISNA(VLOOKUP(B19,Table_GAAP02A[[#All],[Agency]:[Hier1]],4,FALSE)),"Abolished Agency",(VLOOKUP(B19,Table_GAAP02A[[#All],[Agency]:[Hier1]],4,FALSE)))</f>
        <v>0830</v>
      </c>
      <c r="G19" s="155" t="s">
        <v>4421</v>
      </c>
      <c r="H19" s="156" t="s">
        <v>2268</v>
      </c>
      <c r="I19" s="161">
        <f>VLOOKUP(D19,'1. Rpt 18s (non-CSU)'!$H$9:$AK$555,7,FALSE)</f>
        <v>0</v>
      </c>
      <c r="J19" s="162">
        <f>VLOOKUP($D19,'1. Rpt 18s (non-CSU)'!$H$9:$AK$555,8,FALSE)</f>
        <v>0</v>
      </c>
      <c r="K19" s="162">
        <f>VLOOKUP($D19,'1. Rpt 18s (non-CSU)'!$H$9:$AK$555,9,FALSE)</f>
        <v>0</v>
      </c>
      <c r="L19" s="162">
        <f>VLOOKUP($D19,'1. Rpt 18s (non-CSU)'!$H$9:$AK$555,10,FALSE)</f>
        <v>0</v>
      </c>
      <c r="M19" s="162">
        <f>VLOOKUP($D19,'1. Rpt 18s (non-CSU)'!$H$9:$AK$555,11,FALSE)</f>
        <v>0</v>
      </c>
      <c r="N19" s="162">
        <f>VLOOKUP($D19,'1. Rpt 18s (non-CSU)'!$H$9:$AK$555,$N$4,FALSE)</f>
        <v>0</v>
      </c>
      <c r="O19" s="162">
        <f>VLOOKUP($D19,'1. Rpt 18s (non-CSU)'!$H$9:$AK$555,$O$4,FALSE)</f>
        <v>0</v>
      </c>
      <c r="P19" s="162">
        <f>VLOOKUP($D19,'1. Rpt 18s (non-CSU)'!$H$9:$AK$555,$P$4,FALSE)</f>
        <v>0</v>
      </c>
      <c r="Q19" s="162">
        <f>VLOOKUP($D19,'1. Rpt 18s (non-CSU)'!$H$9:$AK$555,$Q$4,FALSE)</f>
        <v>0</v>
      </c>
      <c r="R19" s="162">
        <f>VLOOKUP($D19,'1. Rpt 18s (non-CSU)'!$H$9:$AK$555,$R$4,FALSE)</f>
        <v>0</v>
      </c>
      <c r="S19" s="162">
        <f>VLOOKUP($D19,'1. Rpt 18s (non-CSU)'!$H$9:$AK$555,$S$4,FALSE)</f>
        <v>0</v>
      </c>
      <c r="T19" s="162">
        <f>VLOOKUP($D19,'1. Rpt 18s (non-CSU)'!$H$9:$AK$555,$T$4,FALSE)</f>
        <v>0</v>
      </c>
      <c r="U19" s="162">
        <f>VLOOKUP($D19,'1. Rpt 18s (non-CSU)'!$H$9:$AK$555,$U$4,FALSE)</f>
        <v>0</v>
      </c>
      <c r="V19" s="162">
        <f>VLOOKUP($D19,'1. Rpt 18s (non-CSU)'!$H$9:$AK$555,$V$4,FALSE)</f>
        <v>0</v>
      </c>
      <c r="W19" s="162">
        <f>VLOOKUP($D19,'1. Rpt 18s (non-CSU)'!$H$9:$AK$555,$W$4,FALSE)</f>
        <v>0</v>
      </c>
      <c r="X19" s="162">
        <f>VLOOKUP($D19,'1. Rpt 18s (non-CSU)'!$H$9:$AK$555,$X$4,FALSE)</f>
        <v>0</v>
      </c>
      <c r="Y19" s="162">
        <f>VLOOKUP($D19,'1. Rpt 18s (non-CSU)'!$H$9:$AK$555,$Y$4,FALSE)</f>
        <v>0</v>
      </c>
      <c r="Z19" s="162">
        <f>VLOOKUP($D19,'1. Rpt 18s (non-CSU)'!$H$9:$AK$555,$Z$4,FALSE)</f>
        <v>0</v>
      </c>
      <c r="AA19" s="162">
        <f>VLOOKUP($D19,'1. Rpt 18s (non-CSU)'!$H$9:$AK$555,$AA$4,FALSE)</f>
        <v>0</v>
      </c>
      <c r="AB19" s="163">
        <f t="shared" si="1"/>
        <v>0</v>
      </c>
      <c r="AC19" s="164" t="e">
        <f>VLOOKUP($D19,'1. Rpt 18s (non-CSU)'!$H$9:$AK$555,$AC$4,FALSE)</f>
        <v>#REF!</v>
      </c>
      <c r="AD19" s="157" t="e">
        <f>VLOOKUP($D19,'1. Rpt 18s (non-CSU)'!$H$9:$AK$555,$AD$4,FALSE)</f>
        <v>#REF!</v>
      </c>
      <c r="AE19" s="157" t="e">
        <f>VLOOKUP($D19,'1. Rpt 18s (non-CSU)'!$H$9:$AK$555,$AE$4,FALSE)</f>
        <v>#REF!</v>
      </c>
      <c r="AF19" s="157" t="e">
        <f>VLOOKUP($D19,'1. Rpt 18s (non-CSU)'!$H$9:$AK$555,$AF$4,FALSE)</f>
        <v>#REF!</v>
      </c>
      <c r="AG19" s="157" t="e">
        <f>VLOOKUP($D19,'1. Rpt 18s (non-CSU)'!$H$9:$AK$555,$AG$4,FALSE)</f>
        <v>#REF!</v>
      </c>
      <c r="AH19" s="157" t="e">
        <f>VLOOKUP($D19,'1. Rpt 18s (non-CSU)'!$H$9:$AK$555,$AH$4,FALSE)</f>
        <v>#REF!</v>
      </c>
      <c r="AI19" s="157" t="e">
        <f>VLOOKUP($D19,'1. Rpt 18s (non-CSU)'!$H$9:$AK$555,$AI$4,FALSE)</f>
        <v>#REF!</v>
      </c>
      <c r="AJ19" s="157" t="e">
        <f>VLOOKUP($D19,'1. Rpt 18s (non-CSU)'!$H$9:$AK$555,$AJ$4,FALSE)</f>
        <v>#REF!</v>
      </c>
      <c r="AK19" s="157" t="e">
        <f>VLOOKUP($D19,'1. Rpt 18s (non-CSU)'!$H$9:$AK$555,$AK$4,FALSE)</f>
        <v>#REF!</v>
      </c>
      <c r="AL19" s="157" t="e">
        <f>VLOOKUP($D19,'1. Rpt 18s (non-CSU)'!$H$9:$AK$555,$AL$4,FALSE)</f>
        <v>#REF!</v>
      </c>
      <c r="AM19" s="157" t="e">
        <f>VLOOKUP($D19,'1. Rpt 18s (non-CSU)'!$H$9:$AK$555,$AM$4,FALSE)</f>
        <v>#REF!</v>
      </c>
      <c r="AN19" s="157" t="e">
        <f>VLOOKUP($D19,'1. Rpt 18s (non-CSU)'!$H$9:$AK$555,$AN$4,FALSE)</f>
        <v>#REF!</v>
      </c>
      <c r="AO19" s="157" t="e">
        <f>VLOOKUP($D19,'1. Rpt 18s (non-CSU)'!$H$9:$AK$555,$AO$4,FALSE)</f>
        <v>#REF!</v>
      </c>
      <c r="AP19" s="157" t="e">
        <f>VLOOKUP($D19,'1. Rpt 18s (non-CSU)'!$H$9:$AK$555,$AP$4,FALSE)</f>
        <v>#REF!</v>
      </c>
      <c r="AQ19" s="157" t="e">
        <f>VLOOKUP($D19,'1. Rpt 18s (non-CSU)'!$H$9:$AK$555,$AQ$4,FALSE)</f>
        <v>#REF!</v>
      </c>
      <c r="AR19" s="157" t="e">
        <f>VLOOKUP($D19,'1. Rpt 18s (non-CSU)'!$H$9:$AK$555,$AR$4,FALSE)</f>
        <v>#REF!</v>
      </c>
      <c r="AS19" s="157" t="e">
        <f>VLOOKUP($D19,'1. Rpt 18s (non-CSU)'!$H$9:$AK$555,$AS$4,FALSE)</f>
        <v>#REF!</v>
      </c>
      <c r="AT19" s="157" t="e">
        <f>VLOOKUP($D19,'1. Rpt 18s (non-CSU)'!$H$9:$AK$555,$AT$4,FALSE)</f>
        <v>#REF!</v>
      </c>
      <c r="AU19" s="157" t="e">
        <f>VLOOKUP($D19,'1. Rpt 18s (non-CSU)'!$H$9:$AK$555,$AU$4,FALSE)</f>
        <v>#REF!</v>
      </c>
      <c r="AV19" s="158" t="e">
        <f t="shared" si="2"/>
        <v>#REF!</v>
      </c>
      <c r="AW19" s="165" t="e">
        <f>VLOOKUP($D19,'1. Rpt 18s (non-CSU)'!$H$9:$AK$555,$AW$4,FALSE)</f>
        <v>#REF!</v>
      </c>
      <c r="AX19" s="166" t="e">
        <f>VLOOKUP($D19,'1. Rpt 18s (non-CSU)'!$H$9:$AK$555,$AX$4,FALSE)</f>
        <v>#REF!</v>
      </c>
      <c r="AY19" s="166" t="e">
        <f>VLOOKUP($D19,'1. Rpt 18s (non-CSU)'!$H$9:$AK$555,$AY$4,FALSE)</f>
        <v>#REF!</v>
      </c>
      <c r="AZ19" s="166" t="e">
        <f>VLOOKUP($D19,'1. Rpt 18s (non-CSU)'!$H$9:$AK$555,$AZ$4,FALSE)</f>
        <v>#REF!</v>
      </c>
      <c r="BA19" s="166" t="e">
        <f>VLOOKUP($D19,'1. Rpt 18s (non-CSU)'!$H$9:$AK$555,$BA$4,FALSE)</f>
        <v>#REF!</v>
      </c>
      <c r="BB19" s="166" t="e">
        <f>VLOOKUP($D19,'1. Rpt 18s (non-CSU)'!$H$9:$AK$555,$BB$4,FALSE)</f>
        <v>#REF!</v>
      </c>
      <c r="BC19" s="166" t="e">
        <f>VLOOKUP($D19,'1. Rpt 18s (non-CSU)'!$H$9:$AK$555,$BC$4,FALSE)</f>
        <v>#REF!</v>
      </c>
      <c r="BD19" s="166" t="e">
        <f>VLOOKUP($D19,'1. Rpt 18s (non-CSU)'!$H$9:$AK$555,$BD$4,FALSE)</f>
        <v>#REF!</v>
      </c>
      <c r="BE19" s="166" t="e">
        <f>VLOOKUP($D19,'1. Rpt 18s (non-CSU)'!$H$9:$AK$555,$BE$4,FALSE)</f>
        <v>#REF!</v>
      </c>
      <c r="BF19" s="166" t="e">
        <f>VLOOKUP($D19,'1. Rpt 18s (non-CSU)'!$H$9:$AK$555,$BF$4,FALSE)</f>
        <v>#REF!</v>
      </c>
      <c r="BG19" s="166" t="e">
        <f>VLOOKUP($D19,'1. Rpt 18s (non-CSU)'!$H$9:$AK$555,$BG$4,FALSE)</f>
        <v>#REF!</v>
      </c>
      <c r="BH19" s="166" t="e">
        <f>VLOOKUP($D19,'1. Rpt 18s (non-CSU)'!$H$9:$AK$555,$BH$4,FALSE)</f>
        <v>#REF!</v>
      </c>
      <c r="BI19" s="166" t="e">
        <f>VLOOKUP($D19,'1. Rpt 18s (non-CSU)'!$H$9:$AK$555,$BI$4,FALSE)</f>
        <v>#REF!</v>
      </c>
      <c r="BJ19" s="166" t="e">
        <f>VLOOKUP($D19,'1. Rpt 18s (non-CSU)'!$H$9:$AK$555,$BJ$4,FALSE)</f>
        <v>#REF!</v>
      </c>
      <c r="BK19" s="166" t="e">
        <f>VLOOKUP($D19,'1. Rpt 18s (non-CSU)'!$H$9:$AK$555,$BK$4,FALSE)</f>
        <v>#REF!</v>
      </c>
      <c r="BL19" s="166" t="e">
        <f>VLOOKUP($D19,'1. Rpt 18s (non-CSU)'!$H$9:$AK$555,$BL$4,FALSE)</f>
        <v>#REF!</v>
      </c>
      <c r="BM19" s="166" t="e">
        <f>VLOOKUP($D19,'1. Rpt 18s (non-CSU)'!$H$9:$AK$555,$BM$4,FALSE)</f>
        <v>#REF!</v>
      </c>
      <c r="BN19" s="166" t="e">
        <f>VLOOKUP($D19,'1. Rpt 18s (non-CSU)'!$H$9:$AK$555,$BN$4,FALSE)</f>
        <v>#REF!</v>
      </c>
      <c r="BO19" s="166" t="e">
        <f>VLOOKUP($D19,'1. Rpt 18s (non-CSU)'!$H$9:$AK$555,$BO$4,FALSE)</f>
        <v>#REF!</v>
      </c>
      <c r="BP19" s="167" t="e">
        <f t="shared" si="4"/>
        <v>#REF!</v>
      </c>
      <c r="BQ19" s="159" t="e">
        <f>VLOOKUP($D19,'1. Rpt 18s (non-CSU)'!$H$9:$AK$555,$BQ$4,FALSE)</f>
        <v>#REF!</v>
      </c>
      <c r="BR19" s="159" t="e">
        <f>VLOOKUP($D19,'1. Rpt 18s (non-CSU)'!$H$9:$AK$555,$BR$4,FALSE)</f>
        <v>#REF!</v>
      </c>
      <c r="BS19" s="159" t="e">
        <f>VLOOKUP($D19,'1. Rpt 18s (non-CSU)'!$H$9:$AK$555,$BS$4,FALSE)</f>
        <v>#REF!</v>
      </c>
      <c r="BT19" s="159" t="e">
        <f>VLOOKUP($D19,'1. Rpt 18s (non-CSU)'!$H$9:$AK$555,$BT$4,FALSE)</f>
        <v>#REF!</v>
      </c>
      <c r="BU19" s="159" t="e">
        <f>VLOOKUP($D19,'1. Rpt 18s (non-CSU)'!$H$9:$AK$555,$BU$4,FALSE)</f>
        <v>#REF!</v>
      </c>
      <c r="BV19" s="159" t="e">
        <f>VLOOKUP($D19,'1. Rpt 18s (non-CSU)'!$H$9:$AK$555,$BV$4,FALSE)</f>
        <v>#REF!</v>
      </c>
      <c r="BW19" s="159" t="e">
        <f>VLOOKUP($D19,'1. Rpt 18s (non-CSU)'!$H$9:$AK$555,$BW$4,FALSE)</f>
        <v>#REF!</v>
      </c>
      <c r="BX19" s="159" t="e">
        <f>VLOOKUP($D19,'1. Rpt 18s (non-CSU)'!$H$9:$AK$555,$BX$4,FALSE)</f>
        <v>#REF!</v>
      </c>
      <c r="BY19" s="159" t="e">
        <f>VLOOKUP($D19,'1. Rpt 18s (non-CSU)'!$H$9:$AK$555,$BY$4,FALSE)</f>
        <v>#REF!</v>
      </c>
      <c r="BZ19" s="159" t="e">
        <f>VLOOKUP($D19,'1. Rpt 18s (non-CSU)'!$H$9:$AK$555,$BZ$4,FALSE)</f>
        <v>#REF!</v>
      </c>
      <c r="CA19" s="159" t="e">
        <f>VLOOKUP($D19,'1. Rpt 18s (non-CSU)'!$H$9:$AK$555,$CA$4,FALSE)</f>
        <v>#REF!</v>
      </c>
      <c r="CB19" s="159" t="e">
        <f>VLOOKUP($D19,'1. Rpt 18s (non-CSU)'!$H$9:$AK$555,$CB$4,FALSE)</f>
        <v>#REF!</v>
      </c>
      <c r="CC19" s="159" t="e">
        <f>VLOOKUP($D19,'1. Rpt 18s (non-CSU)'!$H$9:$AK$555,$CB$4,FALSE)</f>
        <v>#REF!</v>
      </c>
      <c r="CD19" s="159" t="e">
        <f>VLOOKUP($D19,'1. Rpt 18s (non-CSU)'!$H$9:$AK$555,$CB$4,FALSE)</f>
        <v>#REF!</v>
      </c>
      <c r="CE19" s="159" t="e">
        <f>VLOOKUP($D19,'1. Rpt 18s (non-CSU)'!$H$9:$AK$555,$CB$4,FALSE)</f>
        <v>#REF!</v>
      </c>
      <c r="CF19" s="159" t="e">
        <f>VLOOKUP($D19,'1. Rpt 18s (non-CSU)'!$H$9:$AK$555,$CB$4,FALSE)</f>
        <v>#REF!</v>
      </c>
      <c r="CG19" s="159" t="e">
        <f>VLOOKUP($D19,'1. Rpt 18s (non-CSU)'!$H$9:$AK$555,$CB$4,FALSE)</f>
        <v>#REF!</v>
      </c>
      <c r="CH19" s="159" t="e">
        <f>VLOOKUP($D19,'1. Rpt 18s (non-CSU)'!$H$9:$AK$555,$CB$4,FALSE)</f>
        <v>#REF!</v>
      </c>
      <c r="CI19" s="159" t="e">
        <f>VLOOKUP($D19,'1. Rpt 18s (non-CSU)'!$H$9:$AK$555,$CB$4,FALSE)</f>
        <v>#REF!</v>
      </c>
      <c r="CJ19" s="160" t="e">
        <f t="shared" si="3"/>
        <v>#REF!</v>
      </c>
    </row>
    <row r="20" spans="1:88" x14ac:dyDescent="0.2">
      <c r="A20" s="56" t="s">
        <v>145</v>
      </c>
      <c r="B20" s="297" t="s">
        <v>267</v>
      </c>
      <c r="C20" s="297" t="s">
        <v>274</v>
      </c>
      <c r="D20" s="153" t="str">
        <f t="shared" si="0"/>
        <v>26600756</v>
      </c>
      <c r="E20" s="154" t="str">
        <f>IF(ISNA(VLOOKUP(C20,GAAP02F[[#All],[Column1]:[FundHier1]],5,FALSE)),"Leases",(VLOOKUP(C20,GAAP02F[[#All],[Column1]:[FundHier1]],5,FALSE)))</f>
        <v>200</v>
      </c>
      <c r="F20" s="154" t="str">
        <f>IF(ISNA(VLOOKUP(B20,Table_GAAP02A[[#All],[Agency]:[Hier1]],4,FALSE)),"Abolished Agency",(VLOOKUP(B20,Table_GAAP02A[[#All],[Agency]:[Hier1]],4,FALSE)))</f>
        <v>0830</v>
      </c>
      <c r="G20" s="155" t="s">
        <v>4421</v>
      </c>
      <c r="H20" s="156" t="s">
        <v>2370</v>
      </c>
      <c r="I20" s="161">
        <f>VLOOKUP(D20,'1. Rpt 18s (non-CSU)'!$H$9:$AK$555,7,FALSE)</f>
        <v>0</v>
      </c>
      <c r="J20" s="162">
        <f>VLOOKUP($D20,'1. Rpt 18s (non-CSU)'!$H$9:$AK$555,8,FALSE)</f>
        <v>0</v>
      </c>
      <c r="K20" s="162">
        <f>VLOOKUP($D20,'1. Rpt 18s (non-CSU)'!$H$9:$AK$555,9,FALSE)</f>
        <v>0</v>
      </c>
      <c r="L20" s="162">
        <f>VLOOKUP($D20,'1. Rpt 18s (non-CSU)'!$H$9:$AK$555,10,FALSE)</f>
        <v>0</v>
      </c>
      <c r="M20" s="162">
        <f>VLOOKUP($D20,'1. Rpt 18s (non-CSU)'!$H$9:$AK$555,11,FALSE)</f>
        <v>0</v>
      </c>
      <c r="N20" s="162">
        <f>VLOOKUP($D20,'1. Rpt 18s (non-CSU)'!$H$9:$AK$555,$N$4,FALSE)</f>
        <v>0</v>
      </c>
      <c r="O20" s="162">
        <f>VLOOKUP($D20,'1. Rpt 18s (non-CSU)'!$H$9:$AK$555,$O$4,FALSE)</f>
        <v>0</v>
      </c>
      <c r="P20" s="162">
        <f>VLOOKUP($D20,'1. Rpt 18s (non-CSU)'!$H$9:$AK$555,$P$4,FALSE)</f>
        <v>0</v>
      </c>
      <c r="Q20" s="162">
        <f>VLOOKUP($D20,'1. Rpt 18s (non-CSU)'!$H$9:$AK$555,$Q$4,FALSE)</f>
        <v>0</v>
      </c>
      <c r="R20" s="162">
        <f>VLOOKUP($D20,'1. Rpt 18s (non-CSU)'!$H$9:$AK$555,$R$4,FALSE)</f>
        <v>0</v>
      </c>
      <c r="S20" s="162">
        <f>VLOOKUP($D20,'1. Rpt 18s (non-CSU)'!$H$9:$AK$555,$S$4,FALSE)</f>
        <v>0</v>
      </c>
      <c r="T20" s="162">
        <f>VLOOKUP($D20,'1. Rpt 18s (non-CSU)'!$H$9:$AK$555,$T$4,FALSE)</f>
        <v>0</v>
      </c>
      <c r="U20" s="162">
        <f>VLOOKUP($D20,'1. Rpt 18s (non-CSU)'!$H$9:$AK$555,$U$4,FALSE)</f>
        <v>0</v>
      </c>
      <c r="V20" s="162">
        <f>VLOOKUP($D20,'1. Rpt 18s (non-CSU)'!$H$9:$AK$555,$V$4,FALSE)</f>
        <v>0</v>
      </c>
      <c r="W20" s="162">
        <f>VLOOKUP($D20,'1. Rpt 18s (non-CSU)'!$H$9:$AK$555,$W$4,FALSE)</f>
        <v>0</v>
      </c>
      <c r="X20" s="162">
        <f>VLOOKUP($D20,'1. Rpt 18s (non-CSU)'!$H$9:$AK$555,$X$4,FALSE)</f>
        <v>0</v>
      </c>
      <c r="Y20" s="162">
        <f>VLOOKUP($D20,'1. Rpt 18s (non-CSU)'!$H$9:$AK$555,$Y$4,FALSE)</f>
        <v>0</v>
      </c>
      <c r="Z20" s="162">
        <f>VLOOKUP($D20,'1. Rpt 18s (non-CSU)'!$H$9:$AK$555,$Z$4,FALSE)</f>
        <v>0</v>
      </c>
      <c r="AA20" s="162">
        <f>VLOOKUP($D20,'1. Rpt 18s (non-CSU)'!$H$9:$AK$555,$AA$4,FALSE)</f>
        <v>0</v>
      </c>
      <c r="AB20" s="163">
        <f t="shared" si="1"/>
        <v>0</v>
      </c>
      <c r="AC20" s="164" t="e">
        <f>VLOOKUP($D20,'1. Rpt 18s (non-CSU)'!$H$9:$AK$555,$AC$4,FALSE)</f>
        <v>#REF!</v>
      </c>
      <c r="AD20" s="157" t="e">
        <f>VLOOKUP($D20,'1. Rpt 18s (non-CSU)'!$H$9:$AK$555,$AD$4,FALSE)</f>
        <v>#REF!</v>
      </c>
      <c r="AE20" s="157" t="e">
        <f>VLOOKUP($D20,'1. Rpt 18s (non-CSU)'!$H$9:$AK$555,$AE$4,FALSE)</f>
        <v>#REF!</v>
      </c>
      <c r="AF20" s="157" t="e">
        <f>VLOOKUP($D20,'1. Rpt 18s (non-CSU)'!$H$9:$AK$555,$AF$4,FALSE)</f>
        <v>#REF!</v>
      </c>
      <c r="AG20" s="157" t="e">
        <f>VLOOKUP($D20,'1. Rpt 18s (non-CSU)'!$H$9:$AK$555,$AG$4,FALSE)</f>
        <v>#REF!</v>
      </c>
      <c r="AH20" s="157" t="e">
        <f>VLOOKUP($D20,'1. Rpt 18s (non-CSU)'!$H$9:$AK$555,$AH$4,FALSE)</f>
        <v>#REF!</v>
      </c>
      <c r="AI20" s="157" t="e">
        <f>VLOOKUP($D20,'1. Rpt 18s (non-CSU)'!$H$9:$AK$555,$AI$4,FALSE)</f>
        <v>#REF!</v>
      </c>
      <c r="AJ20" s="157" t="e">
        <f>VLOOKUP($D20,'1. Rpt 18s (non-CSU)'!$H$9:$AK$555,$AJ$4,FALSE)</f>
        <v>#REF!</v>
      </c>
      <c r="AK20" s="157" t="e">
        <f>VLOOKUP($D20,'1. Rpt 18s (non-CSU)'!$H$9:$AK$555,$AK$4,FALSE)</f>
        <v>#REF!</v>
      </c>
      <c r="AL20" s="157" t="e">
        <f>VLOOKUP($D20,'1. Rpt 18s (non-CSU)'!$H$9:$AK$555,$AL$4,FALSE)</f>
        <v>#REF!</v>
      </c>
      <c r="AM20" s="157" t="e">
        <f>VLOOKUP($D20,'1. Rpt 18s (non-CSU)'!$H$9:$AK$555,$AM$4,FALSE)</f>
        <v>#REF!</v>
      </c>
      <c r="AN20" s="157" t="e">
        <f>VLOOKUP($D20,'1. Rpt 18s (non-CSU)'!$H$9:$AK$555,$AN$4,FALSE)</f>
        <v>#REF!</v>
      </c>
      <c r="AO20" s="157" t="e">
        <f>VLOOKUP($D20,'1. Rpt 18s (non-CSU)'!$H$9:$AK$555,$AO$4,FALSE)</f>
        <v>#REF!</v>
      </c>
      <c r="AP20" s="157" t="e">
        <f>VLOOKUP($D20,'1. Rpt 18s (non-CSU)'!$H$9:$AK$555,$AP$4,FALSE)</f>
        <v>#REF!</v>
      </c>
      <c r="AQ20" s="157" t="e">
        <f>VLOOKUP($D20,'1. Rpt 18s (non-CSU)'!$H$9:$AK$555,$AQ$4,FALSE)</f>
        <v>#REF!</v>
      </c>
      <c r="AR20" s="157" t="e">
        <f>VLOOKUP($D20,'1. Rpt 18s (non-CSU)'!$H$9:$AK$555,$AR$4,FALSE)</f>
        <v>#REF!</v>
      </c>
      <c r="AS20" s="157" t="e">
        <f>VLOOKUP($D20,'1. Rpt 18s (non-CSU)'!$H$9:$AK$555,$AS$4,FALSE)</f>
        <v>#REF!</v>
      </c>
      <c r="AT20" s="157" t="e">
        <f>VLOOKUP($D20,'1. Rpt 18s (non-CSU)'!$H$9:$AK$555,$AT$4,FALSE)</f>
        <v>#REF!</v>
      </c>
      <c r="AU20" s="157" t="e">
        <f>VLOOKUP($D20,'1. Rpt 18s (non-CSU)'!$H$9:$AK$555,$AU$4,FALSE)</f>
        <v>#REF!</v>
      </c>
      <c r="AV20" s="158" t="e">
        <f t="shared" si="2"/>
        <v>#REF!</v>
      </c>
      <c r="AW20" s="165" t="e">
        <f>VLOOKUP($D20,'1. Rpt 18s (non-CSU)'!$H$9:$AK$555,$AW$4,FALSE)</f>
        <v>#REF!</v>
      </c>
      <c r="AX20" s="166" t="e">
        <f>VLOOKUP($D20,'1. Rpt 18s (non-CSU)'!$H$9:$AK$555,$AX$4,FALSE)</f>
        <v>#REF!</v>
      </c>
      <c r="AY20" s="166" t="e">
        <f>VLOOKUP($D20,'1. Rpt 18s (non-CSU)'!$H$9:$AK$555,$AY$4,FALSE)</f>
        <v>#REF!</v>
      </c>
      <c r="AZ20" s="166" t="e">
        <f>VLOOKUP($D20,'1. Rpt 18s (non-CSU)'!$H$9:$AK$555,$AZ$4,FALSE)</f>
        <v>#REF!</v>
      </c>
      <c r="BA20" s="166" t="e">
        <f>VLOOKUP($D20,'1. Rpt 18s (non-CSU)'!$H$9:$AK$555,$BA$4,FALSE)</f>
        <v>#REF!</v>
      </c>
      <c r="BB20" s="166" t="e">
        <f>VLOOKUP($D20,'1. Rpt 18s (non-CSU)'!$H$9:$AK$555,$BB$4,FALSE)</f>
        <v>#REF!</v>
      </c>
      <c r="BC20" s="166" t="e">
        <f>VLOOKUP($D20,'1. Rpt 18s (non-CSU)'!$H$9:$AK$555,$BC$4,FALSE)</f>
        <v>#REF!</v>
      </c>
      <c r="BD20" s="166" t="e">
        <f>VLOOKUP($D20,'1. Rpt 18s (non-CSU)'!$H$9:$AK$555,$BD$4,FALSE)</f>
        <v>#REF!</v>
      </c>
      <c r="BE20" s="166" t="e">
        <f>VLOOKUP($D20,'1. Rpt 18s (non-CSU)'!$H$9:$AK$555,$BE$4,FALSE)</f>
        <v>#REF!</v>
      </c>
      <c r="BF20" s="166" t="e">
        <f>VLOOKUP($D20,'1. Rpt 18s (non-CSU)'!$H$9:$AK$555,$BF$4,FALSE)</f>
        <v>#REF!</v>
      </c>
      <c r="BG20" s="166" t="e">
        <f>VLOOKUP($D20,'1. Rpt 18s (non-CSU)'!$H$9:$AK$555,$BG$4,FALSE)</f>
        <v>#REF!</v>
      </c>
      <c r="BH20" s="166" t="e">
        <f>VLOOKUP($D20,'1. Rpt 18s (non-CSU)'!$H$9:$AK$555,$BH$4,FALSE)</f>
        <v>#REF!</v>
      </c>
      <c r="BI20" s="166" t="e">
        <f>VLOOKUP($D20,'1. Rpt 18s (non-CSU)'!$H$9:$AK$555,$BI$4,FALSE)</f>
        <v>#REF!</v>
      </c>
      <c r="BJ20" s="166" t="e">
        <f>VLOOKUP($D20,'1. Rpt 18s (non-CSU)'!$H$9:$AK$555,$BJ$4,FALSE)</f>
        <v>#REF!</v>
      </c>
      <c r="BK20" s="166" t="e">
        <f>VLOOKUP($D20,'1. Rpt 18s (non-CSU)'!$H$9:$AK$555,$BK$4,FALSE)</f>
        <v>#REF!</v>
      </c>
      <c r="BL20" s="166" t="e">
        <f>VLOOKUP($D20,'1. Rpt 18s (non-CSU)'!$H$9:$AK$555,$BL$4,FALSE)</f>
        <v>#REF!</v>
      </c>
      <c r="BM20" s="166" t="e">
        <f>VLOOKUP($D20,'1. Rpt 18s (non-CSU)'!$H$9:$AK$555,$BM$4,FALSE)</f>
        <v>#REF!</v>
      </c>
      <c r="BN20" s="166" t="e">
        <f>VLOOKUP($D20,'1. Rpt 18s (non-CSU)'!$H$9:$AK$555,$BN$4,FALSE)</f>
        <v>#REF!</v>
      </c>
      <c r="BO20" s="166" t="e">
        <f>VLOOKUP($D20,'1. Rpt 18s (non-CSU)'!$H$9:$AK$555,$BO$4,FALSE)</f>
        <v>#REF!</v>
      </c>
      <c r="BP20" s="167" t="e">
        <f t="shared" si="4"/>
        <v>#REF!</v>
      </c>
      <c r="BQ20" s="159" t="e">
        <f>VLOOKUP($D20,'1. Rpt 18s (non-CSU)'!$H$9:$AK$555,$BQ$4,FALSE)</f>
        <v>#REF!</v>
      </c>
      <c r="BR20" s="159" t="e">
        <f>VLOOKUP($D20,'1. Rpt 18s (non-CSU)'!$H$9:$AK$555,$BR$4,FALSE)</f>
        <v>#REF!</v>
      </c>
      <c r="BS20" s="159" t="e">
        <f>VLOOKUP($D20,'1. Rpt 18s (non-CSU)'!$H$9:$AK$555,$BS$4,FALSE)</f>
        <v>#REF!</v>
      </c>
      <c r="BT20" s="159" t="e">
        <f>VLOOKUP($D20,'1. Rpt 18s (non-CSU)'!$H$9:$AK$555,$BT$4,FALSE)</f>
        <v>#REF!</v>
      </c>
      <c r="BU20" s="159" t="e">
        <f>VLOOKUP($D20,'1. Rpt 18s (non-CSU)'!$H$9:$AK$555,$BU$4,FALSE)</f>
        <v>#REF!</v>
      </c>
      <c r="BV20" s="159" t="e">
        <f>VLOOKUP($D20,'1. Rpt 18s (non-CSU)'!$H$9:$AK$555,$BV$4,FALSE)</f>
        <v>#REF!</v>
      </c>
      <c r="BW20" s="159" t="e">
        <f>VLOOKUP($D20,'1. Rpt 18s (non-CSU)'!$H$9:$AK$555,$BW$4,FALSE)</f>
        <v>#REF!</v>
      </c>
      <c r="BX20" s="159" t="e">
        <f>VLOOKUP($D20,'1. Rpt 18s (non-CSU)'!$H$9:$AK$555,$BX$4,FALSE)</f>
        <v>#REF!</v>
      </c>
      <c r="BY20" s="159" t="e">
        <f>VLOOKUP($D20,'1. Rpt 18s (non-CSU)'!$H$9:$AK$555,$BY$4,FALSE)</f>
        <v>#REF!</v>
      </c>
      <c r="BZ20" s="159" t="e">
        <f>VLOOKUP($D20,'1. Rpt 18s (non-CSU)'!$H$9:$AK$555,$BZ$4,FALSE)</f>
        <v>#REF!</v>
      </c>
      <c r="CA20" s="159" t="e">
        <f>VLOOKUP($D20,'1. Rpt 18s (non-CSU)'!$H$9:$AK$555,$CA$4,FALSE)</f>
        <v>#REF!</v>
      </c>
      <c r="CB20" s="159" t="e">
        <f>VLOOKUP($D20,'1. Rpt 18s (non-CSU)'!$H$9:$AK$555,$CB$4,FALSE)</f>
        <v>#REF!</v>
      </c>
      <c r="CC20" s="159" t="e">
        <f>VLOOKUP($D20,'1. Rpt 18s (non-CSU)'!$H$9:$AK$555,$CB$4,FALSE)</f>
        <v>#REF!</v>
      </c>
      <c r="CD20" s="159" t="e">
        <f>VLOOKUP($D20,'1. Rpt 18s (non-CSU)'!$H$9:$AK$555,$CB$4,FALSE)</f>
        <v>#REF!</v>
      </c>
      <c r="CE20" s="159" t="e">
        <f>VLOOKUP($D20,'1. Rpt 18s (non-CSU)'!$H$9:$AK$555,$CB$4,FALSE)</f>
        <v>#REF!</v>
      </c>
      <c r="CF20" s="159" t="e">
        <f>VLOOKUP($D20,'1. Rpt 18s (non-CSU)'!$H$9:$AK$555,$CB$4,FALSE)</f>
        <v>#REF!</v>
      </c>
      <c r="CG20" s="159" t="e">
        <f>VLOOKUP($D20,'1. Rpt 18s (non-CSU)'!$H$9:$AK$555,$CB$4,FALSE)</f>
        <v>#REF!</v>
      </c>
      <c r="CH20" s="159" t="e">
        <f>VLOOKUP($D20,'1. Rpt 18s (non-CSU)'!$H$9:$AK$555,$CB$4,FALSE)</f>
        <v>#REF!</v>
      </c>
      <c r="CI20" s="159" t="e">
        <f>VLOOKUP($D20,'1. Rpt 18s (non-CSU)'!$H$9:$AK$555,$CB$4,FALSE)</f>
        <v>#REF!</v>
      </c>
      <c r="CJ20" s="160" t="e">
        <f t="shared" si="3"/>
        <v>#REF!</v>
      </c>
    </row>
    <row r="21" spans="1:88" x14ac:dyDescent="0.2">
      <c r="A21" s="56" t="s">
        <v>145</v>
      </c>
      <c r="B21" s="297" t="s">
        <v>267</v>
      </c>
      <c r="C21" s="297" t="s">
        <v>275</v>
      </c>
      <c r="D21" s="153" t="str">
        <f t="shared" si="0"/>
        <v>26603007</v>
      </c>
      <c r="E21" s="154" t="str">
        <f>IF(ISNA(VLOOKUP(C21,GAAP02F[[#All],[Column1]:[FundHier1]],5,FALSE)),"Leases",(VLOOKUP(C21,GAAP02F[[#All],[Column1]:[FundHier1]],5,FALSE)))</f>
        <v>200</v>
      </c>
      <c r="F21" s="154" t="str">
        <f>IF(ISNA(VLOOKUP(B21,Table_GAAP02A[[#All],[Agency]:[Hier1]],4,FALSE)),"Abolished Agency",(VLOOKUP(B21,Table_GAAP02A[[#All],[Agency]:[Hier1]],4,FALSE)))</f>
        <v>0830</v>
      </c>
      <c r="G21" s="155" t="s">
        <v>4421</v>
      </c>
      <c r="H21" s="156" t="s">
        <v>2858</v>
      </c>
      <c r="I21" s="161">
        <f>VLOOKUP(D21,'1. Rpt 18s (non-CSU)'!$H$9:$AK$555,7,FALSE)</f>
        <v>0</v>
      </c>
      <c r="J21" s="162">
        <f>VLOOKUP($D21,'1. Rpt 18s (non-CSU)'!$H$9:$AK$555,8,FALSE)</f>
        <v>0</v>
      </c>
      <c r="K21" s="162">
        <f>VLOOKUP($D21,'1. Rpt 18s (non-CSU)'!$H$9:$AK$555,9,FALSE)</f>
        <v>0</v>
      </c>
      <c r="L21" s="162">
        <f>VLOOKUP($D21,'1. Rpt 18s (non-CSU)'!$H$9:$AK$555,10,FALSE)</f>
        <v>0</v>
      </c>
      <c r="M21" s="162">
        <f>VLOOKUP($D21,'1. Rpt 18s (non-CSU)'!$H$9:$AK$555,11,FALSE)</f>
        <v>0</v>
      </c>
      <c r="N21" s="162">
        <f>VLOOKUP($D21,'1. Rpt 18s (non-CSU)'!$H$9:$AK$555,$N$4,FALSE)</f>
        <v>0</v>
      </c>
      <c r="O21" s="162">
        <f>VLOOKUP($D21,'1. Rpt 18s (non-CSU)'!$H$9:$AK$555,$O$4,FALSE)</f>
        <v>0</v>
      </c>
      <c r="P21" s="162">
        <f>VLOOKUP($D21,'1. Rpt 18s (non-CSU)'!$H$9:$AK$555,$P$4,FALSE)</f>
        <v>0</v>
      </c>
      <c r="Q21" s="162">
        <f>VLOOKUP($D21,'1. Rpt 18s (non-CSU)'!$H$9:$AK$555,$Q$4,FALSE)</f>
        <v>0</v>
      </c>
      <c r="R21" s="162">
        <f>VLOOKUP($D21,'1. Rpt 18s (non-CSU)'!$H$9:$AK$555,$R$4,FALSE)</f>
        <v>0</v>
      </c>
      <c r="S21" s="162">
        <f>VLOOKUP($D21,'1. Rpt 18s (non-CSU)'!$H$9:$AK$555,$S$4,FALSE)</f>
        <v>0</v>
      </c>
      <c r="T21" s="162">
        <f>VLOOKUP($D21,'1. Rpt 18s (non-CSU)'!$H$9:$AK$555,$T$4,FALSE)</f>
        <v>0</v>
      </c>
      <c r="U21" s="162">
        <f>VLOOKUP($D21,'1. Rpt 18s (non-CSU)'!$H$9:$AK$555,$U$4,FALSE)</f>
        <v>0</v>
      </c>
      <c r="V21" s="162">
        <f>VLOOKUP($D21,'1. Rpt 18s (non-CSU)'!$H$9:$AK$555,$V$4,FALSE)</f>
        <v>0</v>
      </c>
      <c r="W21" s="162">
        <f>VLOOKUP($D21,'1. Rpt 18s (non-CSU)'!$H$9:$AK$555,$W$4,FALSE)</f>
        <v>0</v>
      </c>
      <c r="X21" s="162">
        <f>VLOOKUP($D21,'1. Rpt 18s (non-CSU)'!$H$9:$AK$555,$X$4,FALSE)</f>
        <v>0</v>
      </c>
      <c r="Y21" s="162">
        <f>VLOOKUP($D21,'1. Rpt 18s (non-CSU)'!$H$9:$AK$555,$Y$4,FALSE)</f>
        <v>0</v>
      </c>
      <c r="Z21" s="162">
        <f>VLOOKUP($D21,'1. Rpt 18s (non-CSU)'!$H$9:$AK$555,$Z$4,FALSE)</f>
        <v>0</v>
      </c>
      <c r="AA21" s="162">
        <f>VLOOKUP($D21,'1. Rpt 18s (non-CSU)'!$H$9:$AK$555,$AA$4,FALSE)</f>
        <v>0</v>
      </c>
      <c r="AB21" s="163">
        <f t="shared" si="1"/>
        <v>0</v>
      </c>
      <c r="AC21" s="164" t="e">
        <f>VLOOKUP($D21,'1. Rpt 18s (non-CSU)'!$H$9:$AK$555,$AC$4,FALSE)</f>
        <v>#REF!</v>
      </c>
      <c r="AD21" s="157" t="e">
        <f>VLOOKUP($D21,'1. Rpt 18s (non-CSU)'!$H$9:$AK$555,$AD$4,FALSE)</f>
        <v>#REF!</v>
      </c>
      <c r="AE21" s="157" t="e">
        <f>VLOOKUP($D21,'1. Rpt 18s (non-CSU)'!$H$9:$AK$555,$AE$4,FALSE)</f>
        <v>#REF!</v>
      </c>
      <c r="AF21" s="157" t="e">
        <f>VLOOKUP($D21,'1. Rpt 18s (non-CSU)'!$H$9:$AK$555,$AF$4,FALSE)</f>
        <v>#REF!</v>
      </c>
      <c r="AG21" s="157" t="e">
        <f>VLOOKUP($D21,'1. Rpt 18s (non-CSU)'!$H$9:$AK$555,$AG$4,FALSE)</f>
        <v>#REF!</v>
      </c>
      <c r="AH21" s="157" t="e">
        <f>VLOOKUP($D21,'1. Rpt 18s (non-CSU)'!$H$9:$AK$555,$AH$4,FALSE)</f>
        <v>#REF!</v>
      </c>
      <c r="AI21" s="157" t="e">
        <f>VLOOKUP($D21,'1. Rpt 18s (non-CSU)'!$H$9:$AK$555,$AI$4,FALSE)</f>
        <v>#REF!</v>
      </c>
      <c r="AJ21" s="157" t="e">
        <f>VLOOKUP($D21,'1. Rpt 18s (non-CSU)'!$H$9:$AK$555,$AJ$4,FALSE)</f>
        <v>#REF!</v>
      </c>
      <c r="AK21" s="157" t="e">
        <f>VLOOKUP($D21,'1. Rpt 18s (non-CSU)'!$H$9:$AK$555,$AK$4,FALSE)</f>
        <v>#REF!</v>
      </c>
      <c r="AL21" s="157" t="e">
        <f>VLOOKUP($D21,'1. Rpt 18s (non-CSU)'!$H$9:$AK$555,$AL$4,FALSE)</f>
        <v>#REF!</v>
      </c>
      <c r="AM21" s="157" t="e">
        <f>VLOOKUP($D21,'1. Rpt 18s (non-CSU)'!$H$9:$AK$555,$AM$4,FALSE)</f>
        <v>#REF!</v>
      </c>
      <c r="AN21" s="157" t="e">
        <f>VLOOKUP($D21,'1. Rpt 18s (non-CSU)'!$H$9:$AK$555,$AN$4,FALSE)</f>
        <v>#REF!</v>
      </c>
      <c r="AO21" s="157" t="e">
        <f>VLOOKUP($D21,'1. Rpt 18s (non-CSU)'!$H$9:$AK$555,$AO$4,FALSE)</f>
        <v>#REF!</v>
      </c>
      <c r="AP21" s="157" t="e">
        <f>VLOOKUP($D21,'1. Rpt 18s (non-CSU)'!$H$9:$AK$555,$AP$4,FALSE)</f>
        <v>#REF!</v>
      </c>
      <c r="AQ21" s="157" t="e">
        <f>VLOOKUP($D21,'1. Rpt 18s (non-CSU)'!$H$9:$AK$555,$AQ$4,FALSE)</f>
        <v>#REF!</v>
      </c>
      <c r="AR21" s="157" t="e">
        <f>VLOOKUP($D21,'1. Rpt 18s (non-CSU)'!$H$9:$AK$555,$AR$4,FALSE)</f>
        <v>#REF!</v>
      </c>
      <c r="AS21" s="157" t="e">
        <f>VLOOKUP($D21,'1. Rpt 18s (non-CSU)'!$H$9:$AK$555,$AS$4,FALSE)</f>
        <v>#REF!</v>
      </c>
      <c r="AT21" s="157" t="e">
        <f>VLOOKUP($D21,'1. Rpt 18s (non-CSU)'!$H$9:$AK$555,$AT$4,FALSE)</f>
        <v>#REF!</v>
      </c>
      <c r="AU21" s="157" t="e">
        <f>VLOOKUP($D21,'1. Rpt 18s (non-CSU)'!$H$9:$AK$555,$AU$4,FALSE)</f>
        <v>#REF!</v>
      </c>
      <c r="AV21" s="158" t="e">
        <f t="shared" si="2"/>
        <v>#REF!</v>
      </c>
      <c r="AW21" s="165" t="e">
        <f>VLOOKUP($D21,'1. Rpt 18s (non-CSU)'!$H$9:$AK$555,$AW$4,FALSE)</f>
        <v>#REF!</v>
      </c>
      <c r="AX21" s="166" t="e">
        <f>VLOOKUP($D21,'1. Rpt 18s (non-CSU)'!$H$9:$AK$555,$AX$4,FALSE)</f>
        <v>#REF!</v>
      </c>
      <c r="AY21" s="166" t="e">
        <f>VLOOKUP($D21,'1. Rpt 18s (non-CSU)'!$H$9:$AK$555,$AY$4,FALSE)</f>
        <v>#REF!</v>
      </c>
      <c r="AZ21" s="166" t="e">
        <f>VLOOKUP($D21,'1. Rpt 18s (non-CSU)'!$H$9:$AK$555,$AZ$4,FALSE)</f>
        <v>#REF!</v>
      </c>
      <c r="BA21" s="166" t="e">
        <f>VLOOKUP($D21,'1. Rpt 18s (non-CSU)'!$H$9:$AK$555,$BA$4,FALSE)</f>
        <v>#REF!</v>
      </c>
      <c r="BB21" s="166" t="e">
        <f>VLOOKUP($D21,'1. Rpt 18s (non-CSU)'!$H$9:$AK$555,$BB$4,FALSE)</f>
        <v>#REF!</v>
      </c>
      <c r="BC21" s="166" t="e">
        <f>VLOOKUP($D21,'1. Rpt 18s (non-CSU)'!$H$9:$AK$555,$BC$4,FALSE)</f>
        <v>#REF!</v>
      </c>
      <c r="BD21" s="166" t="e">
        <f>VLOOKUP($D21,'1. Rpt 18s (non-CSU)'!$H$9:$AK$555,$BD$4,FALSE)</f>
        <v>#REF!</v>
      </c>
      <c r="BE21" s="166" t="e">
        <f>VLOOKUP($D21,'1. Rpt 18s (non-CSU)'!$H$9:$AK$555,$BE$4,FALSE)</f>
        <v>#REF!</v>
      </c>
      <c r="BF21" s="166" t="e">
        <f>VLOOKUP($D21,'1. Rpt 18s (non-CSU)'!$H$9:$AK$555,$BF$4,FALSE)</f>
        <v>#REF!</v>
      </c>
      <c r="BG21" s="166" t="e">
        <f>VLOOKUP($D21,'1. Rpt 18s (non-CSU)'!$H$9:$AK$555,$BG$4,FALSE)</f>
        <v>#REF!</v>
      </c>
      <c r="BH21" s="166" t="e">
        <f>VLOOKUP($D21,'1. Rpt 18s (non-CSU)'!$H$9:$AK$555,$BH$4,FALSE)</f>
        <v>#REF!</v>
      </c>
      <c r="BI21" s="166" t="e">
        <f>VLOOKUP($D21,'1. Rpt 18s (non-CSU)'!$H$9:$AK$555,$BI$4,FALSE)</f>
        <v>#REF!</v>
      </c>
      <c r="BJ21" s="166" t="e">
        <f>VLOOKUP($D21,'1. Rpt 18s (non-CSU)'!$H$9:$AK$555,$BJ$4,FALSE)</f>
        <v>#REF!</v>
      </c>
      <c r="BK21" s="166" t="e">
        <f>VLOOKUP($D21,'1. Rpt 18s (non-CSU)'!$H$9:$AK$555,$BK$4,FALSE)</f>
        <v>#REF!</v>
      </c>
      <c r="BL21" s="166" t="e">
        <f>VLOOKUP($D21,'1. Rpt 18s (non-CSU)'!$H$9:$AK$555,$BL$4,FALSE)</f>
        <v>#REF!</v>
      </c>
      <c r="BM21" s="166" t="e">
        <f>VLOOKUP($D21,'1. Rpt 18s (non-CSU)'!$H$9:$AK$555,$BM$4,FALSE)</f>
        <v>#REF!</v>
      </c>
      <c r="BN21" s="166" t="e">
        <f>VLOOKUP($D21,'1. Rpt 18s (non-CSU)'!$H$9:$AK$555,$BN$4,FALSE)</f>
        <v>#REF!</v>
      </c>
      <c r="BO21" s="166" t="e">
        <f>VLOOKUP($D21,'1. Rpt 18s (non-CSU)'!$H$9:$AK$555,$BO$4,FALSE)</f>
        <v>#REF!</v>
      </c>
      <c r="BP21" s="167" t="e">
        <f t="shared" si="4"/>
        <v>#REF!</v>
      </c>
      <c r="BQ21" s="159" t="e">
        <f>VLOOKUP($D21,'1. Rpt 18s (non-CSU)'!$H$9:$AK$555,$BQ$4,FALSE)</f>
        <v>#REF!</v>
      </c>
      <c r="BR21" s="159" t="e">
        <f>VLOOKUP($D21,'1. Rpt 18s (non-CSU)'!$H$9:$AK$555,$BR$4,FALSE)</f>
        <v>#REF!</v>
      </c>
      <c r="BS21" s="159" t="e">
        <f>VLOOKUP($D21,'1. Rpt 18s (non-CSU)'!$H$9:$AK$555,$BS$4,FALSE)</f>
        <v>#REF!</v>
      </c>
      <c r="BT21" s="159" t="e">
        <f>VLOOKUP($D21,'1. Rpt 18s (non-CSU)'!$H$9:$AK$555,$BT$4,FALSE)</f>
        <v>#REF!</v>
      </c>
      <c r="BU21" s="159" t="e">
        <f>VLOOKUP($D21,'1. Rpt 18s (non-CSU)'!$H$9:$AK$555,$BU$4,FALSE)</f>
        <v>#REF!</v>
      </c>
      <c r="BV21" s="159" t="e">
        <f>VLOOKUP($D21,'1. Rpt 18s (non-CSU)'!$H$9:$AK$555,$BV$4,FALSE)</f>
        <v>#REF!</v>
      </c>
      <c r="BW21" s="159" t="e">
        <f>VLOOKUP($D21,'1. Rpt 18s (non-CSU)'!$H$9:$AK$555,$BW$4,FALSE)</f>
        <v>#REF!</v>
      </c>
      <c r="BX21" s="159" t="e">
        <f>VLOOKUP($D21,'1. Rpt 18s (non-CSU)'!$H$9:$AK$555,$BX$4,FALSE)</f>
        <v>#REF!</v>
      </c>
      <c r="BY21" s="159" t="e">
        <f>VLOOKUP($D21,'1. Rpt 18s (non-CSU)'!$H$9:$AK$555,$BY$4,FALSE)</f>
        <v>#REF!</v>
      </c>
      <c r="BZ21" s="159" t="e">
        <f>VLOOKUP($D21,'1. Rpt 18s (non-CSU)'!$H$9:$AK$555,$BZ$4,FALSE)</f>
        <v>#REF!</v>
      </c>
      <c r="CA21" s="159" t="e">
        <f>VLOOKUP($D21,'1. Rpt 18s (non-CSU)'!$H$9:$AK$555,$CA$4,FALSE)</f>
        <v>#REF!</v>
      </c>
      <c r="CB21" s="159" t="e">
        <f>VLOOKUP($D21,'1. Rpt 18s (non-CSU)'!$H$9:$AK$555,$CB$4,FALSE)</f>
        <v>#REF!</v>
      </c>
      <c r="CC21" s="159" t="e">
        <f>VLOOKUP($D21,'1. Rpt 18s (non-CSU)'!$H$9:$AK$555,$CB$4,FALSE)</f>
        <v>#REF!</v>
      </c>
      <c r="CD21" s="159" t="e">
        <f>VLOOKUP($D21,'1. Rpt 18s (non-CSU)'!$H$9:$AK$555,$CB$4,FALSE)</f>
        <v>#REF!</v>
      </c>
      <c r="CE21" s="159" t="e">
        <f>VLOOKUP($D21,'1. Rpt 18s (non-CSU)'!$H$9:$AK$555,$CB$4,FALSE)</f>
        <v>#REF!</v>
      </c>
      <c r="CF21" s="159" t="e">
        <f>VLOOKUP($D21,'1. Rpt 18s (non-CSU)'!$H$9:$AK$555,$CB$4,FALSE)</f>
        <v>#REF!</v>
      </c>
      <c r="CG21" s="159" t="e">
        <f>VLOOKUP($D21,'1. Rpt 18s (non-CSU)'!$H$9:$AK$555,$CB$4,FALSE)</f>
        <v>#REF!</v>
      </c>
      <c r="CH21" s="159" t="e">
        <f>VLOOKUP($D21,'1. Rpt 18s (non-CSU)'!$H$9:$AK$555,$CB$4,FALSE)</f>
        <v>#REF!</v>
      </c>
      <c r="CI21" s="159" t="e">
        <f>VLOOKUP($D21,'1. Rpt 18s (non-CSU)'!$H$9:$AK$555,$CB$4,FALSE)</f>
        <v>#REF!</v>
      </c>
      <c r="CJ21" s="160" t="e">
        <f t="shared" si="3"/>
        <v>#REF!</v>
      </c>
    </row>
    <row r="22" spans="1:88" x14ac:dyDescent="0.2">
      <c r="A22" s="56" t="s">
        <v>145</v>
      </c>
      <c r="B22" s="297" t="s">
        <v>267</v>
      </c>
      <c r="C22" s="297" t="s">
        <v>276</v>
      </c>
      <c r="D22" s="153" t="str">
        <f t="shared" si="0"/>
        <v>26603290</v>
      </c>
      <c r="E22" s="154" t="str">
        <f>IF(ISNA(VLOOKUP(C22,GAAP02F[[#All],[Column1]:[FundHier1]],5,FALSE)),"Leases",(VLOOKUP(C22,GAAP02F[[#All],[Column1]:[FundHier1]],5,FALSE)))</f>
        <v>200</v>
      </c>
      <c r="F22" s="154" t="str">
        <f>IF(ISNA(VLOOKUP(B22,Table_GAAP02A[[#All],[Agency]:[Hier1]],4,FALSE)),"Abolished Agency",(VLOOKUP(B22,Table_GAAP02A[[#All],[Agency]:[Hier1]],4,FALSE)))</f>
        <v>0830</v>
      </c>
      <c r="G22" s="155" t="s">
        <v>4421</v>
      </c>
      <c r="H22" s="156" t="s">
        <v>3405</v>
      </c>
      <c r="I22" s="161">
        <f>VLOOKUP(D22,'1. Rpt 18s (non-CSU)'!$H$9:$AK$555,7,FALSE)</f>
        <v>0</v>
      </c>
      <c r="J22" s="162">
        <f>VLOOKUP($D22,'1. Rpt 18s (non-CSU)'!$H$9:$AK$555,8,FALSE)</f>
        <v>0</v>
      </c>
      <c r="K22" s="162">
        <f>VLOOKUP($D22,'1. Rpt 18s (non-CSU)'!$H$9:$AK$555,9,FALSE)</f>
        <v>0</v>
      </c>
      <c r="L22" s="162">
        <f>VLOOKUP($D22,'1. Rpt 18s (non-CSU)'!$H$9:$AK$555,10,FALSE)</f>
        <v>0</v>
      </c>
      <c r="M22" s="162">
        <f>VLOOKUP($D22,'1. Rpt 18s (non-CSU)'!$H$9:$AK$555,11,FALSE)</f>
        <v>0</v>
      </c>
      <c r="N22" s="162">
        <f>VLOOKUP($D22,'1. Rpt 18s (non-CSU)'!$H$9:$AK$555,$N$4,FALSE)</f>
        <v>0</v>
      </c>
      <c r="O22" s="162">
        <f>VLOOKUP($D22,'1. Rpt 18s (non-CSU)'!$H$9:$AK$555,$O$4,FALSE)</f>
        <v>0</v>
      </c>
      <c r="P22" s="162">
        <f>VLOOKUP($D22,'1. Rpt 18s (non-CSU)'!$H$9:$AK$555,$P$4,FALSE)</f>
        <v>0</v>
      </c>
      <c r="Q22" s="162">
        <f>VLOOKUP($D22,'1. Rpt 18s (non-CSU)'!$H$9:$AK$555,$Q$4,FALSE)</f>
        <v>0</v>
      </c>
      <c r="R22" s="162">
        <f>VLOOKUP($D22,'1. Rpt 18s (non-CSU)'!$H$9:$AK$555,$R$4,FALSE)</f>
        <v>0</v>
      </c>
      <c r="S22" s="162">
        <f>VLOOKUP($D22,'1. Rpt 18s (non-CSU)'!$H$9:$AK$555,$S$4,FALSE)</f>
        <v>0</v>
      </c>
      <c r="T22" s="162">
        <f>VLOOKUP($D22,'1. Rpt 18s (non-CSU)'!$H$9:$AK$555,$T$4,FALSE)</f>
        <v>0</v>
      </c>
      <c r="U22" s="162">
        <f>VLOOKUP($D22,'1. Rpt 18s (non-CSU)'!$H$9:$AK$555,$U$4,FALSE)</f>
        <v>0</v>
      </c>
      <c r="V22" s="162">
        <f>VLOOKUP($D22,'1. Rpt 18s (non-CSU)'!$H$9:$AK$555,$V$4,FALSE)</f>
        <v>0</v>
      </c>
      <c r="W22" s="162">
        <f>VLOOKUP($D22,'1. Rpt 18s (non-CSU)'!$H$9:$AK$555,$W$4,FALSE)</f>
        <v>0</v>
      </c>
      <c r="X22" s="162">
        <f>VLOOKUP($D22,'1. Rpt 18s (non-CSU)'!$H$9:$AK$555,$X$4,FALSE)</f>
        <v>0</v>
      </c>
      <c r="Y22" s="162">
        <f>VLOOKUP($D22,'1. Rpt 18s (non-CSU)'!$H$9:$AK$555,$Y$4,FALSE)</f>
        <v>0</v>
      </c>
      <c r="Z22" s="162">
        <f>VLOOKUP($D22,'1. Rpt 18s (non-CSU)'!$H$9:$AK$555,$Z$4,FALSE)</f>
        <v>0</v>
      </c>
      <c r="AA22" s="162">
        <f>VLOOKUP($D22,'1. Rpt 18s (non-CSU)'!$H$9:$AK$555,$AA$4,FALSE)</f>
        <v>0</v>
      </c>
      <c r="AB22" s="163">
        <f t="shared" si="1"/>
        <v>0</v>
      </c>
      <c r="AC22" s="164" t="e">
        <f>VLOOKUP($D22,'1. Rpt 18s (non-CSU)'!$H$9:$AK$555,$AC$4,FALSE)</f>
        <v>#REF!</v>
      </c>
      <c r="AD22" s="157" t="e">
        <f>VLOOKUP($D22,'1. Rpt 18s (non-CSU)'!$H$9:$AK$555,$AD$4,FALSE)</f>
        <v>#REF!</v>
      </c>
      <c r="AE22" s="157" t="e">
        <f>VLOOKUP($D22,'1. Rpt 18s (non-CSU)'!$H$9:$AK$555,$AE$4,FALSE)</f>
        <v>#REF!</v>
      </c>
      <c r="AF22" s="157" t="e">
        <f>VLOOKUP($D22,'1. Rpt 18s (non-CSU)'!$H$9:$AK$555,$AF$4,FALSE)</f>
        <v>#REF!</v>
      </c>
      <c r="AG22" s="157" t="e">
        <f>VLOOKUP($D22,'1. Rpt 18s (non-CSU)'!$H$9:$AK$555,$AG$4,FALSE)</f>
        <v>#REF!</v>
      </c>
      <c r="AH22" s="157" t="e">
        <f>VLOOKUP($D22,'1. Rpt 18s (non-CSU)'!$H$9:$AK$555,$AH$4,FALSE)</f>
        <v>#REF!</v>
      </c>
      <c r="AI22" s="157" t="e">
        <f>VLOOKUP($D22,'1. Rpt 18s (non-CSU)'!$H$9:$AK$555,$AI$4,FALSE)</f>
        <v>#REF!</v>
      </c>
      <c r="AJ22" s="157" t="e">
        <f>VLOOKUP($D22,'1. Rpt 18s (non-CSU)'!$H$9:$AK$555,$AJ$4,FALSE)</f>
        <v>#REF!</v>
      </c>
      <c r="AK22" s="157" t="e">
        <f>VLOOKUP($D22,'1. Rpt 18s (non-CSU)'!$H$9:$AK$555,$AK$4,FALSE)</f>
        <v>#REF!</v>
      </c>
      <c r="AL22" s="157" t="e">
        <f>VLOOKUP($D22,'1. Rpt 18s (non-CSU)'!$H$9:$AK$555,$AL$4,FALSE)</f>
        <v>#REF!</v>
      </c>
      <c r="AM22" s="157" t="e">
        <f>VLOOKUP($D22,'1. Rpt 18s (non-CSU)'!$H$9:$AK$555,$AM$4,FALSE)</f>
        <v>#REF!</v>
      </c>
      <c r="AN22" s="157" t="e">
        <f>VLOOKUP($D22,'1. Rpt 18s (non-CSU)'!$H$9:$AK$555,$AN$4,FALSE)</f>
        <v>#REF!</v>
      </c>
      <c r="AO22" s="157" t="e">
        <f>VLOOKUP($D22,'1. Rpt 18s (non-CSU)'!$H$9:$AK$555,$AO$4,FALSE)</f>
        <v>#REF!</v>
      </c>
      <c r="AP22" s="157" t="e">
        <f>VLOOKUP($D22,'1. Rpt 18s (non-CSU)'!$H$9:$AK$555,$AP$4,FALSE)</f>
        <v>#REF!</v>
      </c>
      <c r="AQ22" s="157" t="e">
        <f>VLOOKUP($D22,'1. Rpt 18s (non-CSU)'!$H$9:$AK$555,$AQ$4,FALSE)</f>
        <v>#REF!</v>
      </c>
      <c r="AR22" s="157" t="e">
        <f>VLOOKUP($D22,'1. Rpt 18s (non-CSU)'!$H$9:$AK$555,$AR$4,FALSE)</f>
        <v>#REF!</v>
      </c>
      <c r="AS22" s="157" t="e">
        <f>VLOOKUP($D22,'1. Rpt 18s (non-CSU)'!$H$9:$AK$555,$AS$4,FALSE)</f>
        <v>#REF!</v>
      </c>
      <c r="AT22" s="157" t="e">
        <f>VLOOKUP($D22,'1. Rpt 18s (non-CSU)'!$H$9:$AK$555,$AT$4,FALSE)</f>
        <v>#REF!</v>
      </c>
      <c r="AU22" s="157" t="e">
        <f>VLOOKUP($D22,'1. Rpt 18s (non-CSU)'!$H$9:$AK$555,$AU$4,FALSE)</f>
        <v>#REF!</v>
      </c>
      <c r="AV22" s="158" t="e">
        <f t="shared" si="2"/>
        <v>#REF!</v>
      </c>
      <c r="AW22" s="165" t="e">
        <f>VLOOKUP($D22,'1. Rpt 18s (non-CSU)'!$H$9:$AK$555,$AW$4,FALSE)</f>
        <v>#REF!</v>
      </c>
      <c r="AX22" s="166" t="e">
        <f>VLOOKUP($D22,'1. Rpt 18s (non-CSU)'!$H$9:$AK$555,$AX$4,FALSE)</f>
        <v>#REF!</v>
      </c>
      <c r="AY22" s="166" t="e">
        <f>VLOOKUP($D22,'1. Rpt 18s (non-CSU)'!$H$9:$AK$555,$AY$4,FALSE)</f>
        <v>#REF!</v>
      </c>
      <c r="AZ22" s="166" t="e">
        <f>VLOOKUP($D22,'1. Rpt 18s (non-CSU)'!$H$9:$AK$555,$AZ$4,FALSE)</f>
        <v>#REF!</v>
      </c>
      <c r="BA22" s="166" t="e">
        <f>VLOOKUP($D22,'1. Rpt 18s (non-CSU)'!$H$9:$AK$555,$BA$4,FALSE)</f>
        <v>#REF!</v>
      </c>
      <c r="BB22" s="166" t="e">
        <f>VLOOKUP($D22,'1. Rpt 18s (non-CSU)'!$H$9:$AK$555,$BB$4,FALSE)</f>
        <v>#REF!</v>
      </c>
      <c r="BC22" s="166" t="e">
        <f>VLOOKUP($D22,'1. Rpt 18s (non-CSU)'!$H$9:$AK$555,$BC$4,FALSE)</f>
        <v>#REF!</v>
      </c>
      <c r="BD22" s="166" t="e">
        <f>VLOOKUP($D22,'1. Rpt 18s (non-CSU)'!$H$9:$AK$555,$BD$4,FALSE)</f>
        <v>#REF!</v>
      </c>
      <c r="BE22" s="166" t="e">
        <f>VLOOKUP($D22,'1. Rpt 18s (non-CSU)'!$H$9:$AK$555,$BE$4,FALSE)</f>
        <v>#REF!</v>
      </c>
      <c r="BF22" s="166" t="e">
        <f>VLOOKUP($D22,'1. Rpt 18s (non-CSU)'!$H$9:$AK$555,$BF$4,FALSE)</f>
        <v>#REF!</v>
      </c>
      <c r="BG22" s="166" t="e">
        <f>VLOOKUP($D22,'1. Rpt 18s (non-CSU)'!$H$9:$AK$555,$BG$4,FALSE)</f>
        <v>#REF!</v>
      </c>
      <c r="BH22" s="166" t="e">
        <f>VLOOKUP($D22,'1. Rpt 18s (non-CSU)'!$H$9:$AK$555,$BH$4,FALSE)</f>
        <v>#REF!</v>
      </c>
      <c r="BI22" s="166" t="e">
        <f>VLOOKUP($D22,'1. Rpt 18s (non-CSU)'!$H$9:$AK$555,$BI$4,FALSE)</f>
        <v>#REF!</v>
      </c>
      <c r="BJ22" s="166" t="e">
        <f>VLOOKUP($D22,'1. Rpt 18s (non-CSU)'!$H$9:$AK$555,$BJ$4,FALSE)</f>
        <v>#REF!</v>
      </c>
      <c r="BK22" s="166" t="e">
        <f>VLOOKUP($D22,'1. Rpt 18s (non-CSU)'!$H$9:$AK$555,$BK$4,FALSE)</f>
        <v>#REF!</v>
      </c>
      <c r="BL22" s="166" t="e">
        <f>VLOOKUP($D22,'1. Rpt 18s (non-CSU)'!$H$9:$AK$555,$BL$4,FALSE)</f>
        <v>#REF!</v>
      </c>
      <c r="BM22" s="166" t="e">
        <f>VLOOKUP($D22,'1. Rpt 18s (non-CSU)'!$H$9:$AK$555,$BM$4,FALSE)</f>
        <v>#REF!</v>
      </c>
      <c r="BN22" s="166" t="e">
        <f>VLOOKUP($D22,'1. Rpt 18s (non-CSU)'!$H$9:$AK$555,$BN$4,FALSE)</f>
        <v>#REF!</v>
      </c>
      <c r="BO22" s="166" t="e">
        <f>VLOOKUP($D22,'1. Rpt 18s (non-CSU)'!$H$9:$AK$555,$BO$4,FALSE)</f>
        <v>#REF!</v>
      </c>
      <c r="BP22" s="167" t="e">
        <f t="shared" si="4"/>
        <v>#REF!</v>
      </c>
      <c r="BQ22" s="159" t="e">
        <f>VLOOKUP($D22,'1. Rpt 18s (non-CSU)'!$H$9:$AK$555,$BQ$4,FALSE)</f>
        <v>#REF!</v>
      </c>
      <c r="BR22" s="159" t="e">
        <f>VLOOKUP($D22,'1. Rpt 18s (non-CSU)'!$H$9:$AK$555,$BR$4,FALSE)</f>
        <v>#REF!</v>
      </c>
      <c r="BS22" s="159" t="e">
        <f>VLOOKUP($D22,'1. Rpt 18s (non-CSU)'!$H$9:$AK$555,$BS$4,FALSE)</f>
        <v>#REF!</v>
      </c>
      <c r="BT22" s="159" t="e">
        <f>VLOOKUP($D22,'1. Rpt 18s (non-CSU)'!$H$9:$AK$555,$BT$4,FALSE)</f>
        <v>#REF!</v>
      </c>
      <c r="BU22" s="159" t="e">
        <f>VLOOKUP($D22,'1. Rpt 18s (non-CSU)'!$H$9:$AK$555,$BU$4,FALSE)</f>
        <v>#REF!</v>
      </c>
      <c r="BV22" s="159" t="e">
        <f>VLOOKUP($D22,'1. Rpt 18s (non-CSU)'!$H$9:$AK$555,$BV$4,FALSE)</f>
        <v>#REF!</v>
      </c>
      <c r="BW22" s="159" t="e">
        <f>VLOOKUP($D22,'1. Rpt 18s (non-CSU)'!$H$9:$AK$555,$BW$4,FALSE)</f>
        <v>#REF!</v>
      </c>
      <c r="BX22" s="159" t="e">
        <f>VLOOKUP($D22,'1. Rpt 18s (non-CSU)'!$H$9:$AK$555,$BX$4,FALSE)</f>
        <v>#REF!</v>
      </c>
      <c r="BY22" s="159" t="e">
        <f>VLOOKUP($D22,'1. Rpt 18s (non-CSU)'!$H$9:$AK$555,$BY$4,FALSE)</f>
        <v>#REF!</v>
      </c>
      <c r="BZ22" s="159" t="e">
        <f>VLOOKUP($D22,'1. Rpt 18s (non-CSU)'!$H$9:$AK$555,$BZ$4,FALSE)</f>
        <v>#REF!</v>
      </c>
      <c r="CA22" s="159" t="e">
        <f>VLOOKUP($D22,'1. Rpt 18s (non-CSU)'!$H$9:$AK$555,$CA$4,FALSE)</f>
        <v>#REF!</v>
      </c>
      <c r="CB22" s="159" t="e">
        <f>VLOOKUP($D22,'1. Rpt 18s (non-CSU)'!$H$9:$AK$555,$CB$4,FALSE)</f>
        <v>#REF!</v>
      </c>
      <c r="CC22" s="159" t="e">
        <f>VLOOKUP($D22,'1. Rpt 18s (non-CSU)'!$H$9:$AK$555,$CB$4,FALSE)</f>
        <v>#REF!</v>
      </c>
      <c r="CD22" s="159" t="e">
        <f>VLOOKUP($D22,'1. Rpt 18s (non-CSU)'!$H$9:$AK$555,$CB$4,FALSE)</f>
        <v>#REF!</v>
      </c>
      <c r="CE22" s="159" t="e">
        <f>VLOOKUP($D22,'1. Rpt 18s (non-CSU)'!$H$9:$AK$555,$CB$4,FALSE)</f>
        <v>#REF!</v>
      </c>
      <c r="CF22" s="159" t="e">
        <f>VLOOKUP($D22,'1. Rpt 18s (non-CSU)'!$H$9:$AK$555,$CB$4,FALSE)</f>
        <v>#REF!</v>
      </c>
      <c r="CG22" s="159" t="e">
        <f>VLOOKUP($D22,'1. Rpt 18s (non-CSU)'!$H$9:$AK$555,$CB$4,FALSE)</f>
        <v>#REF!</v>
      </c>
      <c r="CH22" s="159" t="e">
        <f>VLOOKUP($D22,'1. Rpt 18s (non-CSU)'!$H$9:$AK$555,$CB$4,FALSE)</f>
        <v>#REF!</v>
      </c>
      <c r="CI22" s="159" t="e">
        <f>VLOOKUP($D22,'1. Rpt 18s (non-CSU)'!$H$9:$AK$555,$CB$4,FALSE)</f>
        <v>#REF!</v>
      </c>
      <c r="CJ22" s="160" t="e">
        <f t="shared" si="3"/>
        <v>#REF!</v>
      </c>
    </row>
    <row r="23" spans="1:88" x14ac:dyDescent="0.2">
      <c r="A23" s="56" t="s">
        <v>145</v>
      </c>
      <c r="B23" s="297" t="s">
        <v>267</v>
      </c>
      <c r="C23" s="297" t="s">
        <v>277</v>
      </c>
      <c r="D23" s="153" t="str">
        <f t="shared" si="0"/>
        <v>26603291</v>
      </c>
      <c r="E23" s="154" t="str">
        <f>IF(ISNA(VLOOKUP(C23,GAAP02F[[#All],[Column1]:[FundHier1]],5,FALSE)),"Leases",(VLOOKUP(C23,GAAP02F[[#All],[Column1]:[FundHier1]],5,FALSE)))</f>
        <v>200</v>
      </c>
      <c r="F23" s="154" t="str">
        <f>IF(ISNA(VLOOKUP(B23,Table_GAAP02A[[#All],[Agency]:[Hier1]],4,FALSE)),"Abolished Agency",(VLOOKUP(B23,Table_GAAP02A[[#All],[Agency]:[Hier1]],4,FALSE)))</f>
        <v>0830</v>
      </c>
      <c r="G23" s="155" t="s">
        <v>4421</v>
      </c>
      <c r="H23" s="156" t="s">
        <v>3408</v>
      </c>
      <c r="I23" s="161">
        <f>VLOOKUP(D23,'1. Rpt 18s (non-CSU)'!$H$9:$AK$555,7,FALSE)</f>
        <v>0</v>
      </c>
      <c r="J23" s="162">
        <f>VLOOKUP($D23,'1. Rpt 18s (non-CSU)'!$H$9:$AK$555,8,FALSE)</f>
        <v>0</v>
      </c>
      <c r="K23" s="162">
        <f>VLOOKUP($D23,'1. Rpt 18s (non-CSU)'!$H$9:$AK$555,9,FALSE)</f>
        <v>0</v>
      </c>
      <c r="L23" s="162">
        <f>VLOOKUP($D23,'1. Rpt 18s (non-CSU)'!$H$9:$AK$555,10,FALSE)</f>
        <v>0</v>
      </c>
      <c r="M23" s="162">
        <f>VLOOKUP($D23,'1. Rpt 18s (non-CSU)'!$H$9:$AK$555,11,FALSE)</f>
        <v>0</v>
      </c>
      <c r="N23" s="162">
        <f>VLOOKUP($D23,'1. Rpt 18s (non-CSU)'!$H$9:$AK$555,$N$4,FALSE)</f>
        <v>0</v>
      </c>
      <c r="O23" s="162">
        <f>VLOOKUP($D23,'1. Rpt 18s (non-CSU)'!$H$9:$AK$555,$O$4,FALSE)</f>
        <v>0</v>
      </c>
      <c r="P23" s="162">
        <f>VLOOKUP($D23,'1. Rpt 18s (non-CSU)'!$H$9:$AK$555,$P$4,FALSE)</f>
        <v>0</v>
      </c>
      <c r="Q23" s="162">
        <f>VLOOKUP($D23,'1. Rpt 18s (non-CSU)'!$H$9:$AK$555,$Q$4,FALSE)</f>
        <v>0</v>
      </c>
      <c r="R23" s="162">
        <f>VLOOKUP($D23,'1. Rpt 18s (non-CSU)'!$H$9:$AK$555,$R$4,FALSE)</f>
        <v>0</v>
      </c>
      <c r="S23" s="162">
        <f>VLOOKUP($D23,'1. Rpt 18s (non-CSU)'!$H$9:$AK$555,$S$4,FALSE)</f>
        <v>0</v>
      </c>
      <c r="T23" s="162">
        <f>VLOOKUP($D23,'1. Rpt 18s (non-CSU)'!$H$9:$AK$555,$T$4,FALSE)</f>
        <v>0</v>
      </c>
      <c r="U23" s="162">
        <f>VLOOKUP($D23,'1. Rpt 18s (non-CSU)'!$H$9:$AK$555,$U$4,FALSE)</f>
        <v>0</v>
      </c>
      <c r="V23" s="162">
        <f>VLOOKUP($D23,'1. Rpt 18s (non-CSU)'!$H$9:$AK$555,$V$4,FALSE)</f>
        <v>0</v>
      </c>
      <c r="W23" s="162">
        <f>VLOOKUP($D23,'1. Rpt 18s (non-CSU)'!$H$9:$AK$555,$W$4,FALSE)</f>
        <v>0</v>
      </c>
      <c r="X23" s="162">
        <f>VLOOKUP($D23,'1. Rpt 18s (non-CSU)'!$H$9:$AK$555,$X$4,FALSE)</f>
        <v>0</v>
      </c>
      <c r="Y23" s="162">
        <f>VLOOKUP($D23,'1. Rpt 18s (non-CSU)'!$H$9:$AK$555,$Y$4,FALSE)</f>
        <v>0</v>
      </c>
      <c r="Z23" s="162">
        <f>VLOOKUP($D23,'1. Rpt 18s (non-CSU)'!$H$9:$AK$555,$Z$4,FALSE)</f>
        <v>0</v>
      </c>
      <c r="AA23" s="162">
        <f>VLOOKUP($D23,'1. Rpt 18s (non-CSU)'!$H$9:$AK$555,$AA$4,FALSE)</f>
        <v>0</v>
      </c>
      <c r="AB23" s="163">
        <f t="shared" si="1"/>
        <v>0</v>
      </c>
      <c r="AC23" s="164" t="e">
        <f>VLOOKUP($D23,'1. Rpt 18s (non-CSU)'!$H$9:$AK$555,$AC$4,FALSE)</f>
        <v>#REF!</v>
      </c>
      <c r="AD23" s="157" t="e">
        <f>VLOOKUP($D23,'1. Rpt 18s (non-CSU)'!$H$9:$AK$555,$AD$4,FALSE)</f>
        <v>#REF!</v>
      </c>
      <c r="AE23" s="157" t="e">
        <f>VLOOKUP($D23,'1. Rpt 18s (non-CSU)'!$H$9:$AK$555,$AE$4,FALSE)</f>
        <v>#REF!</v>
      </c>
      <c r="AF23" s="157" t="e">
        <f>VLOOKUP($D23,'1. Rpt 18s (non-CSU)'!$H$9:$AK$555,$AF$4,FALSE)</f>
        <v>#REF!</v>
      </c>
      <c r="AG23" s="157" t="e">
        <f>VLOOKUP($D23,'1. Rpt 18s (non-CSU)'!$H$9:$AK$555,$AG$4,FALSE)</f>
        <v>#REF!</v>
      </c>
      <c r="AH23" s="157" t="e">
        <f>VLOOKUP($D23,'1. Rpt 18s (non-CSU)'!$H$9:$AK$555,$AH$4,FALSE)</f>
        <v>#REF!</v>
      </c>
      <c r="AI23" s="157" t="e">
        <f>VLOOKUP($D23,'1. Rpt 18s (non-CSU)'!$H$9:$AK$555,$AI$4,FALSE)</f>
        <v>#REF!</v>
      </c>
      <c r="AJ23" s="157" t="e">
        <f>VLOOKUP($D23,'1. Rpt 18s (non-CSU)'!$H$9:$AK$555,$AJ$4,FALSE)</f>
        <v>#REF!</v>
      </c>
      <c r="AK23" s="157" t="e">
        <f>VLOOKUP($D23,'1. Rpt 18s (non-CSU)'!$H$9:$AK$555,$AK$4,FALSE)</f>
        <v>#REF!</v>
      </c>
      <c r="AL23" s="157" t="e">
        <f>VLOOKUP($D23,'1. Rpt 18s (non-CSU)'!$H$9:$AK$555,$AL$4,FALSE)</f>
        <v>#REF!</v>
      </c>
      <c r="AM23" s="157" t="e">
        <f>VLOOKUP($D23,'1. Rpt 18s (non-CSU)'!$H$9:$AK$555,$AM$4,FALSE)</f>
        <v>#REF!</v>
      </c>
      <c r="AN23" s="157" t="e">
        <f>VLOOKUP($D23,'1. Rpt 18s (non-CSU)'!$H$9:$AK$555,$AN$4,FALSE)</f>
        <v>#REF!</v>
      </c>
      <c r="AO23" s="157" t="e">
        <f>VLOOKUP($D23,'1. Rpt 18s (non-CSU)'!$H$9:$AK$555,$AO$4,FALSE)</f>
        <v>#REF!</v>
      </c>
      <c r="AP23" s="157" t="e">
        <f>VLOOKUP($D23,'1. Rpt 18s (non-CSU)'!$H$9:$AK$555,$AP$4,FALSE)</f>
        <v>#REF!</v>
      </c>
      <c r="AQ23" s="157" t="e">
        <f>VLOOKUP($D23,'1. Rpt 18s (non-CSU)'!$H$9:$AK$555,$AQ$4,FALSE)</f>
        <v>#REF!</v>
      </c>
      <c r="AR23" s="157" t="e">
        <f>VLOOKUP($D23,'1. Rpt 18s (non-CSU)'!$H$9:$AK$555,$AR$4,FALSE)</f>
        <v>#REF!</v>
      </c>
      <c r="AS23" s="157" t="e">
        <f>VLOOKUP($D23,'1. Rpt 18s (non-CSU)'!$H$9:$AK$555,$AS$4,FALSE)</f>
        <v>#REF!</v>
      </c>
      <c r="AT23" s="157" t="e">
        <f>VLOOKUP($D23,'1. Rpt 18s (non-CSU)'!$H$9:$AK$555,$AT$4,FALSE)</f>
        <v>#REF!</v>
      </c>
      <c r="AU23" s="157" t="e">
        <f>VLOOKUP($D23,'1. Rpt 18s (non-CSU)'!$H$9:$AK$555,$AU$4,FALSE)</f>
        <v>#REF!</v>
      </c>
      <c r="AV23" s="158" t="e">
        <f t="shared" si="2"/>
        <v>#REF!</v>
      </c>
      <c r="AW23" s="165" t="e">
        <f>VLOOKUP($D23,'1. Rpt 18s (non-CSU)'!$H$9:$AK$555,$AW$4,FALSE)</f>
        <v>#REF!</v>
      </c>
      <c r="AX23" s="166" t="e">
        <f>VLOOKUP($D23,'1. Rpt 18s (non-CSU)'!$H$9:$AK$555,$AX$4,FALSE)</f>
        <v>#REF!</v>
      </c>
      <c r="AY23" s="166" t="e">
        <f>VLOOKUP($D23,'1. Rpt 18s (non-CSU)'!$H$9:$AK$555,$AY$4,FALSE)</f>
        <v>#REF!</v>
      </c>
      <c r="AZ23" s="166" t="e">
        <f>VLOOKUP($D23,'1. Rpt 18s (non-CSU)'!$H$9:$AK$555,$AZ$4,FALSE)</f>
        <v>#REF!</v>
      </c>
      <c r="BA23" s="166" t="e">
        <f>VLOOKUP($D23,'1. Rpt 18s (non-CSU)'!$H$9:$AK$555,$BA$4,FALSE)</f>
        <v>#REF!</v>
      </c>
      <c r="BB23" s="166" t="e">
        <f>VLOOKUP($D23,'1. Rpt 18s (non-CSU)'!$H$9:$AK$555,$BB$4,FALSE)</f>
        <v>#REF!</v>
      </c>
      <c r="BC23" s="166" t="e">
        <f>VLOOKUP($D23,'1. Rpt 18s (non-CSU)'!$H$9:$AK$555,$BC$4,FALSE)</f>
        <v>#REF!</v>
      </c>
      <c r="BD23" s="166" t="e">
        <f>VLOOKUP($D23,'1. Rpt 18s (non-CSU)'!$H$9:$AK$555,$BD$4,FALSE)</f>
        <v>#REF!</v>
      </c>
      <c r="BE23" s="166" t="e">
        <f>VLOOKUP($D23,'1. Rpt 18s (non-CSU)'!$H$9:$AK$555,$BE$4,FALSE)</f>
        <v>#REF!</v>
      </c>
      <c r="BF23" s="166" t="e">
        <f>VLOOKUP($D23,'1. Rpt 18s (non-CSU)'!$H$9:$AK$555,$BF$4,FALSE)</f>
        <v>#REF!</v>
      </c>
      <c r="BG23" s="166" t="e">
        <f>VLOOKUP($D23,'1. Rpt 18s (non-CSU)'!$H$9:$AK$555,$BG$4,FALSE)</f>
        <v>#REF!</v>
      </c>
      <c r="BH23" s="166" t="e">
        <f>VLOOKUP($D23,'1. Rpt 18s (non-CSU)'!$H$9:$AK$555,$BH$4,FALSE)</f>
        <v>#REF!</v>
      </c>
      <c r="BI23" s="166" t="e">
        <f>VLOOKUP($D23,'1. Rpt 18s (non-CSU)'!$H$9:$AK$555,$BI$4,FALSE)</f>
        <v>#REF!</v>
      </c>
      <c r="BJ23" s="166" t="e">
        <f>VLOOKUP($D23,'1. Rpt 18s (non-CSU)'!$H$9:$AK$555,$BJ$4,FALSE)</f>
        <v>#REF!</v>
      </c>
      <c r="BK23" s="166" t="e">
        <f>VLOOKUP($D23,'1. Rpt 18s (non-CSU)'!$H$9:$AK$555,$BK$4,FALSE)</f>
        <v>#REF!</v>
      </c>
      <c r="BL23" s="166" t="e">
        <f>VLOOKUP($D23,'1. Rpt 18s (non-CSU)'!$H$9:$AK$555,$BL$4,FALSE)</f>
        <v>#REF!</v>
      </c>
      <c r="BM23" s="166" t="e">
        <f>VLOOKUP($D23,'1. Rpt 18s (non-CSU)'!$H$9:$AK$555,$BM$4,FALSE)</f>
        <v>#REF!</v>
      </c>
      <c r="BN23" s="166" t="e">
        <f>VLOOKUP($D23,'1. Rpt 18s (non-CSU)'!$H$9:$AK$555,$BN$4,FALSE)</f>
        <v>#REF!</v>
      </c>
      <c r="BO23" s="166" t="e">
        <f>VLOOKUP($D23,'1. Rpt 18s (non-CSU)'!$H$9:$AK$555,$BO$4,FALSE)</f>
        <v>#REF!</v>
      </c>
      <c r="BP23" s="167" t="e">
        <f t="shared" si="4"/>
        <v>#REF!</v>
      </c>
      <c r="BQ23" s="159" t="e">
        <f>VLOOKUP($D23,'1. Rpt 18s (non-CSU)'!$H$9:$AK$555,$BQ$4,FALSE)</f>
        <v>#REF!</v>
      </c>
      <c r="BR23" s="159" t="e">
        <f>VLOOKUP($D23,'1. Rpt 18s (non-CSU)'!$H$9:$AK$555,$BR$4,FALSE)</f>
        <v>#REF!</v>
      </c>
      <c r="BS23" s="159" t="e">
        <f>VLOOKUP($D23,'1. Rpt 18s (non-CSU)'!$H$9:$AK$555,$BS$4,FALSE)</f>
        <v>#REF!</v>
      </c>
      <c r="BT23" s="159" t="e">
        <f>VLOOKUP($D23,'1. Rpt 18s (non-CSU)'!$H$9:$AK$555,$BT$4,FALSE)</f>
        <v>#REF!</v>
      </c>
      <c r="BU23" s="159" t="e">
        <f>VLOOKUP($D23,'1. Rpt 18s (non-CSU)'!$H$9:$AK$555,$BU$4,FALSE)</f>
        <v>#REF!</v>
      </c>
      <c r="BV23" s="159" t="e">
        <f>VLOOKUP($D23,'1. Rpt 18s (non-CSU)'!$H$9:$AK$555,$BV$4,FALSE)</f>
        <v>#REF!</v>
      </c>
      <c r="BW23" s="159" t="e">
        <f>VLOOKUP($D23,'1. Rpt 18s (non-CSU)'!$H$9:$AK$555,$BW$4,FALSE)</f>
        <v>#REF!</v>
      </c>
      <c r="BX23" s="159" t="e">
        <f>VLOOKUP($D23,'1. Rpt 18s (non-CSU)'!$H$9:$AK$555,$BX$4,FALSE)</f>
        <v>#REF!</v>
      </c>
      <c r="BY23" s="159" t="e">
        <f>VLOOKUP($D23,'1. Rpt 18s (non-CSU)'!$H$9:$AK$555,$BY$4,FALSE)</f>
        <v>#REF!</v>
      </c>
      <c r="BZ23" s="159" t="e">
        <f>VLOOKUP($D23,'1. Rpt 18s (non-CSU)'!$H$9:$AK$555,$BZ$4,FALSE)</f>
        <v>#REF!</v>
      </c>
      <c r="CA23" s="159" t="e">
        <f>VLOOKUP($D23,'1. Rpt 18s (non-CSU)'!$H$9:$AK$555,$CA$4,FALSE)</f>
        <v>#REF!</v>
      </c>
      <c r="CB23" s="159" t="e">
        <f>VLOOKUP($D23,'1. Rpt 18s (non-CSU)'!$H$9:$AK$555,$CB$4,FALSE)</f>
        <v>#REF!</v>
      </c>
      <c r="CC23" s="159" t="e">
        <f>VLOOKUP($D23,'1. Rpt 18s (non-CSU)'!$H$9:$AK$555,$CB$4,FALSE)</f>
        <v>#REF!</v>
      </c>
      <c r="CD23" s="159" t="e">
        <f>VLOOKUP($D23,'1. Rpt 18s (non-CSU)'!$H$9:$AK$555,$CB$4,FALSE)</f>
        <v>#REF!</v>
      </c>
      <c r="CE23" s="159" t="e">
        <f>VLOOKUP($D23,'1. Rpt 18s (non-CSU)'!$H$9:$AK$555,$CB$4,FALSE)</f>
        <v>#REF!</v>
      </c>
      <c r="CF23" s="159" t="e">
        <f>VLOOKUP($D23,'1. Rpt 18s (non-CSU)'!$H$9:$AK$555,$CB$4,FALSE)</f>
        <v>#REF!</v>
      </c>
      <c r="CG23" s="159" t="e">
        <f>VLOOKUP($D23,'1. Rpt 18s (non-CSU)'!$H$9:$AK$555,$CB$4,FALSE)</f>
        <v>#REF!</v>
      </c>
      <c r="CH23" s="159" t="e">
        <f>VLOOKUP($D23,'1. Rpt 18s (non-CSU)'!$H$9:$AK$555,$CB$4,FALSE)</f>
        <v>#REF!</v>
      </c>
      <c r="CI23" s="159" t="e">
        <f>VLOOKUP($D23,'1. Rpt 18s (non-CSU)'!$H$9:$AK$555,$CB$4,FALSE)</f>
        <v>#REF!</v>
      </c>
      <c r="CJ23" s="160" t="e">
        <f t="shared" si="3"/>
        <v>#REF!</v>
      </c>
    </row>
    <row r="24" spans="1:88" x14ac:dyDescent="0.2">
      <c r="A24" s="56" t="s">
        <v>145</v>
      </c>
      <c r="B24" s="297" t="s">
        <v>267</v>
      </c>
      <c r="C24" s="297" t="s">
        <v>278</v>
      </c>
      <c r="D24" s="153" t="str">
        <f t="shared" si="0"/>
        <v>26606055</v>
      </c>
      <c r="E24" s="154" t="str">
        <f>IF(ISNA(VLOOKUP(C24,GAAP02F[[#All],[Column1]:[FundHier1]],5,FALSE)),"Leases",(VLOOKUP(C24,GAAP02F[[#All],[Column1]:[FundHier1]],5,FALSE)))</f>
        <v>200</v>
      </c>
      <c r="F24" s="154" t="str">
        <f>IF(ISNA(VLOOKUP(B24,Table_GAAP02A[[#All],[Agency]:[Hier1]],4,FALSE)),"Abolished Agency",(VLOOKUP(B24,Table_GAAP02A[[#All],[Agency]:[Hier1]],4,FALSE)))</f>
        <v>0830</v>
      </c>
      <c r="G24" s="155" t="s">
        <v>4421</v>
      </c>
      <c r="H24" s="301" t="s">
        <v>3722</v>
      </c>
      <c r="I24" s="161">
        <f>VLOOKUP(D24,'1. Rpt 18s (non-CSU)'!$H$9:$AK$555,7,FALSE)</f>
        <v>0</v>
      </c>
      <c r="J24" s="162">
        <f>VLOOKUP($D24,'1. Rpt 18s (non-CSU)'!$H$9:$AK$555,8,FALSE)</f>
        <v>0</v>
      </c>
      <c r="K24" s="162">
        <f>VLOOKUP($D24,'1. Rpt 18s (non-CSU)'!$H$9:$AK$555,9,FALSE)</f>
        <v>0</v>
      </c>
      <c r="L24" s="162">
        <f>VLOOKUP($D24,'1. Rpt 18s (non-CSU)'!$H$9:$AK$555,10,FALSE)</f>
        <v>0</v>
      </c>
      <c r="M24" s="162">
        <f>VLOOKUP($D24,'1. Rpt 18s (non-CSU)'!$H$9:$AK$555,11,FALSE)</f>
        <v>0</v>
      </c>
      <c r="N24" s="162">
        <f>VLOOKUP($D24,'1. Rpt 18s (non-CSU)'!$H$9:$AK$555,$N$4,FALSE)</f>
        <v>0</v>
      </c>
      <c r="O24" s="162">
        <f>VLOOKUP($D24,'1. Rpt 18s (non-CSU)'!$H$9:$AK$555,$O$4,FALSE)</f>
        <v>0</v>
      </c>
      <c r="P24" s="162">
        <f>VLOOKUP($D24,'1. Rpt 18s (non-CSU)'!$H$9:$AK$555,$P$4,FALSE)</f>
        <v>0</v>
      </c>
      <c r="Q24" s="162">
        <f>VLOOKUP($D24,'1. Rpt 18s (non-CSU)'!$H$9:$AK$555,$Q$4,FALSE)</f>
        <v>0</v>
      </c>
      <c r="R24" s="162">
        <f>VLOOKUP($D24,'1. Rpt 18s (non-CSU)'!$H$9:$AK$555,$R$4,FALSE)</f>
        <v>0</v>
      </c>
      <c r="S24" s="162">
        <f>VLOOKUP($D24,'1. Rpt 18s (non-CSU)'!$H$9:$AK$555,$S$4,FALSE)</f>
        <v>0</v>
      </c>
      <c r="T24" s="162">
        <f>VLOOKUP($D24,'1. Rpt 18s (non-CSU)'!$H$9:$AK$555,$T$4,FALSE)</f>
        <v>0</v>
      </c>
      <c r="U24" s="162">
        <f>VLOOKUP($D24,'1. Rpt 18s (non-CSU)'!$H$9:$AK$555,$U$4,FALSE)</f>
        <v>0</v>
      </c>
      <c r="V24" s="162">
        <f>VLOOKUP($D24,'1. Rpt 18s (non-CSU)'!$H$9:$AK$555,$V$4,FALSE)</f>
        <v>0</v>
      </c>
      <c r="W24" s="162">
        <f>VLOOKUP($D24,'1. Rpt 18s (non-CSU)'!$H$9:$AK$555,$W$4,FALSE)</f>
        <v>0</v>
      </c>
      <c r="X24" s="162">
        <f>VLOOKUP($D24,'1. Rpt 18s (non-CSU)'!$H$9:$AK$555,$X$4,FALSE)</f>
        <v>0</v>
      </c>
      <c r="Y24" s="162">
        <f>VLOOKUP($D24,'1. Rpt 18s (non-CSU)'!$H$9:$AK$555,$Y$4,FALSE)</f>
        <v>0</v>
      </c>
      <c r="Z24" s="162">
        <f>VLOOKUP($D24,'1. Rpt 18s (non-CSU)'!$H$9:$AK$555,$Z$4,FALSE)</f>
        <v>0</v>
      </c>
      <c r="AA24" s="162">
        <f>VLOOKUP($D24,'1. Rpt 18s (non-CSU)'!$H$9:$AK$555,$AA$4,FALSE)</f>
        <v>0</v>
      </c>
      <c r="AB24" s="163">
        <f t="shared" si="1"/>
        <v>0</v>
      </c>
      <c r="AC24" s="164" t="e">
        <f>VLOOKUP($D24,'1. Rpt 18s (non-CSU)'!$H$9:$AK$555,$AC$4,FALSE)</f>
        <v>#REF!</v>
      </c>
      <c r="AD24" s="157" t="e">
        <f>VLOOKUP($D24,'1. Rpt 18s (non-CSU)'!$H$9:$AK$555,$AD$4,FALSE)</f>
        <v>#REF!</v>
      </c>
      <c r="AE24" s="157" t="e">
        <f>VLOOKUP($D24,'1. Rpt 18s (non-CSU)'!$H$9:$AK$555,$AE$4,FALSE)</f>
        <v>#REF!</v>
      </c>
      <c r="AF24" s="157" t="e">
        <f>VLOOKUP($D24,'1. Rpt 18s (non-CSU)'!$H$9:$AK$555,$AF$4,FALSE)</f>
        <v>#REF!</v>
      </c>
      <c r="AG24" s="157" t="e">
        <f>VLOOKUP($D24,'1. Rpt 18s (non-CSU)'!$H$9:$AK$555,$AG$4,FALSE)</f>
        <v>#REF!</v>
      </c>
      <c r="AH24" s="157" t="e">
        <f>VLOOKUP($D24,'1. Rpt 18s (non-CSU)'!$H$9:$AK$555,$AH$4,FALSE)</f>
        <v>#REF!</v>
      </c>
      <c r="AI24" s="157" t="e">
        <f>VLOOKUP($D24,'1. Rpt 18s (non-CSU)'!$H$9:$AK$555,$AI$4,FALSE)</f>
        <v>#REF!</v>
      </c>
      <c r="AJ24" s="157" t="e">
        <f>VLOOKUP($D24,'1. Rpt 18s (non-CSU)'!$H$9:$AK$555,$AJ$4,FALSE)</f>
        <v>#REF!</v>
      </c>
      <c r="AK24" s="157" t="e">
        <f>VLOOKUP($D24,'1. Rpt 18s (non-CSU)'!$H$9:$AK$555,$AK$4,FALSE)</f>
        <v>#REF!</v>
      </c>
      <c r="AL24" s="157" t="e">
        <f>VLOOKUP($D24,'1. Rpt 18s (non-CSU)'!$H$9:$AK$555,$AL$4,FALSE)</f>
        <v>#REF!</v>
      </c>
      <c r="AM24" s="157" t="e">
        <f>VLOOKUP($D24,'1. Rpt 18s (non-CSU)'!$H$9:$AK$555,$AM$4,FALSE)</f>
        <v>#REF!</v>
      </c>
      <c r="AN24" s="157" t="e">
        <f>VLOOKUP($D24,'1. Rpt 18s (non-CSU)'!$H$9:$AK$555,$AN$4,FALSE)</f>
        <v>#REF!</v>
      </c>
      <c r="AO24" s="157" t="e">
        <f>VLOOKUP($D24,'1. Rpt 18s (non-CSU)'!$H$9:$AK$555,$AO$4,FALSE)</f>
        <v>#REF!</v>
      </c>
      <c r="AP24" s="157" t="e">
        <f>VLOOKUP($D24,'1. Rpt 18s (non-CSU)'!$H$9:$AK$555,$AP$4,FALSE)</f>
        <v>#REF!</v>
      </c>
      <c r="AQ24" s="157" t="e">
        <f>VLOOKUP($D24,'1. Rpt 18s (non-CSU)'!$H$9:$AK$555,$AQ$4,FALSE)</f>
        <v>#REF!</v>
      </c>
      <c r="AR24" s="157" t="e">
        <f>VLOOKUP($D24,'1. Rpt 18s (non-CSU)'!$H$9:$AK$555,$AR$4,FALSE)</f>
        <v>#REF!</v>
      </c>
      <c r="AS24" s="157" t="e">
        <f>VLOOKUP($D24,'1. Rpt 18s (non-CSU)'!$H$9:$AK$555,$AS$4,FALSE)</f>
        <v>#REF!</v>
      </c>
      <c r="AT24" s="157" t="e">
        <f>VLOOKUP($D24,'1. Rpt 18s (non-CSU)'!$H$9:$AK$555,$AT$4,FALSE)</f>
        <v>#REF!</v>
      </c>
      <c r="AU24" s="157" t="e">
        <f>VLOOKUP($D24,'1. Rpt 18s (non-CSU)'!$H$9:$AK$555,$AU$4,FALSE)</f>
        <v>#REF!</v>
      </c>
      <c r="AV24" s="158" t="e">
        <f t="shared" si="2"/>
        <v>#REF!</v>
      </c>
      <c r="AW24" s="165" t="e">
        <f>VLOOKUP($D24,'1. Rpt 18s (non-CSU)'!$H$9:$AK$555,$AW$4,FALSE)</f>
        <v>#REF!</v>
      </c>
      <c r="AX24" s="166" t="e">
        <f>VLOOKUP($D24,'1. Rpt 18s (non-CSU)'!$H$9:$AK$555,$AX$4,FALSE)</f>
        <v>#REF!</v>
      </c>
      <c r="AY24" s="166" t="e">
        <f>VLOOKUP($D24,'1. Rpt 18s (non-CSU)'!$H$9:$AK$555,$AY$4,FALSE)</f>
        <v>#REF!</v>
      </c>
      <c r="AZ24" s="166" t="e">
        <f>VLOOKUP($D24,'1. Rpt 18s (non-CSU)'!$H$9:$AK$555,$AZ$4,FALSE)</f>
        <v>#REF!</v>
      </c>
      <c r="BA24" s="166" t="e">
        <f>VLOOKUP($D24,'1. Rpt 18s (non-CSU)'!$H$9:$AK$555,$BA$4,FALSE)</f>
        <v>#REF!</v>
      </c>
      <c r="BB24" s="166" t="e">
        <f>VLOOKUP($D24,'1. Rpt 18s (non-CSU)'!$H$9:$AK$555,$BB$4,FALSE)</f>
        <v>#REF!</v>
      </c>
      <c r="BC24" s="166" t="e">
        <f>VLOOKUP($D24,'1. Rpt 18s (non-CSU)'!$H$9:$AK$555,$BC$4,FALSE)</f>
        <v>#REF!</v>
      </c>
      <c r="BD24" s="166" t="e">
        <f>VLOOKUP($D24,'1. Rpt 18s (non-CSU)'!$H$9:$AK$555,$BD$4,FALSE)</f>
        <v>#REF!</v>
      </c>
      <c r="BE24" s="166" t="e">
        <f>VLOOKUP($D24,'1. Rpt 18s (non-CSU)'!$H$9:$AK$555,$BE$4,FALSE)</f>
        <v>#REF!</v>
      </c>
      <c r="BF24" s="166" t="e">
        <f>VLOOKUP($D24,'1. Rpt 18s (non-CSU)'!$H$9:$AK$555,$BF$4,FALSE)</f>
        <v>#REF!</v>
      </c>
      <c r="BG24" s="166" t="e">
        <f>VLOOKUP($D24,'1. Rpt 18s (non-CSU)'!$H$9:$AK$555,$BG$4,FALSE)</f>
        <v>#REF!</v>
      </c>
      <c r="BH24" s="166" t="e">
        <f>VLOOKUP($D24,'1. Rpt 18s (non-CSU)'!$H$9:$AK$555,$BH$4,FALSE)</f>
        <v>#REF!</v>
      </c>
      <c r="BI24" s="166" t="e">
        <f>VLOOKUP($D24,'1. Rpt 18s (non-CSU)'!$H$9:$AK$555,$BI$4,FALSE)</f>
        <v>#REF!</v>
      </c>
      <c r="BJ24" s="166" t="e">
        <f>VLOOKUP($D24,'1. Rpt 18s (non-CSU)'!$H$9:$AK$555,$BJ$4,FALSE)</f>
        <v>#REF!</v>
      </c>
      <c r="BK24" s="166" t="e">
        <f>VLOOKUP($D24,'1. Rpt 18s (non-CSU)'!$H$9:$AK$555,$BK$4,FALSE)</f>
        <v>#REF!</v>
      </c>
      <c r="BL24" s="166" t="e">
        <f>VLOOKUP($D24,'1. Rpt 18s (non-CSU)'!$H$9:$AK$555,$BL$4,FALSE)</f>
        <v>#REF!</v>
      </c>
      <c r="BM24" s="166" t="e">
        <f>VLOOKUP($D24,'1. Rpt 18s (non-CSU)'!$H$9:$AK$555,$BM$4,FALSE)</f>
        <v>#REF!</v>
      </c>
      <c r="BN24" s="166" t="e">
        <f>VLOOKUP($D24,'1. Rpt 18s (non-CSU)'!$H$9:$AK$555,$BN$4,FALSE)</f>
        <v>#REF!</v>
      </c>
      <c r="BO24" s="166" t="e">
        <f>VLOOKUP($D24,'1. Rpt 18s (non-CSU)'!$H$9:$AK$555,$BO$4,FALSE)</f>
        <v>#REF!</v>
      </c>
      <c r="BP24" s="167" t="e">
        <f t="shared" si="4"/>
        <v>#REF!</v>
      </c>
      <c r="BQ24" s="159" t="e">
        <f>VLOOKUP($D24,'1. Rpt 18s (non-CSU)'!$H$9:$AK$555,$BQ$4,FALSE)</f>
        <v>#REF!</v>
      </c>
      <c r="BR24" s="159" t="e">
        <f>VLOOKUP($D24,'1. Rpt 18s (non-CSU)'!$H$9:$AK$555,$BR$4,FALSE)</f>
        <v>#REF!</v>
      </c>
      <c r="BS24" s="159" t="e">
        <f>VLOOKUP($D24,'1. Rpt 18s (non-CSU)'!$H$9:$AK$555,$BS$4,FALSE)</f>
        <v>#REF!</v>
      </c>
      <c r="BT24" s="159" t="e">
        <f>VLOOKUP($D24,'1. Rpt 18s (non-CSU)'!$H$9:$AK$555,$BT$4,FALSE)</f>
        <v>#REF!</v>
      </c>
      <c r="BU24" s="159" t="e">
        <f>VLOOKUP($D24,'1. Rpt 18s (non-CSU)'!$H$9:$AK$555,$BU$4,FALSE)</f>
        <v>#REF!</v>
      </c>
      <c r="BV24" s="159" t="e">
        <f>VLOOKUP($D24,'1. Rpt 18s (non-CSU)'!$H$9:$AK$555,$BV$4,FALSE)</f>
        <v>#REF!</v>
      </c>
      <c r="BW24" s="159" t="e">
        <f>VLOOKUP($D24,'1. Rpt 18s (non-CSU)'!$H$9:$AK$555,$BW$4,FALSE)</f>
        <v>#REF!</v>
      </c>
      <c r="BX24" s="159" t="e">
        <f>VLOOKUP($D24,'1. Rpt 18s (non-CSU)'!$H$9:$AK$555,$BX$4,FALSE)</f>
        <v>#REF!</v>
      </c>
      <c r="BY24" s="159" t="e">
        <f>VLOOKUP($D24,'1. Rpt 18s (non-CSU)'!$H$9:$AK$555,$BY$4,FALSE)</f>
        <v>#REF!</v>
      </c>
      <c r="BZ24" s="159" t="e">
        <f>VLOOKUP($D24,'1. Rpt 18s (non-CSU)'!$H$9:$AK$555,$BZ$4,FALSE)</f>
        <v>#REF!</v>
      </c>
      <c r="CA24" s="159" t="e">
        <f>VLOOKUP($D24,'1. Rpt 18s (non-CSU)'!$H$9:$AK$555,$CA$4,FALSE)</f>
        <v>#REF!</v>
      </c>
      <c r="CB24" s="159" t="e">
        <f>VLOOKUP($D24,'1. Rpt 18s (non-CSU)'!$H$9:$AK$555,$CB$4,FALSE)</f>
        <v>#REF!</v>
      </c>
      <c r="CC24" s="159" t="e">
        <f>VLOOKUP($D24,'1. Rpt 18s (non-CSU)'!$H$9:$AK$555,$CB$4,FALSE)</f>
        <v>#REF!</v>
      </c>
      <c r="CD24" s="159" t="e">
        <f>VLOOKUP($D24,'1. Rpt 18s (non-CSU)'!$H$9:$AK$555,$CB$4,FALSE)</f>
        <v>#REF!</v>
      </c>
      <c r="CE24" s="159" t="e">
        <f>VLOOKUP($D24,'1. Rpt 18s (non-CSU)'!$H$9:$AK$555,$CB$4,FALSE)</f>
        <v>#REF!</v>
      </c>
      <c r="CF24" s="159" t="e">
        <f>VLOOKUP($D24,'1. Rpt 18s (non-CSU)'!$H$9:$AK$555,$CB$4,FALSE)</f>
        <v>#REF!</v>
      </c>
      <c r="CG24" s="159" t="e">
        <f>VLOOKUP($D24,'1. Rpt 18s (non-CSU)'!$H$9:$AK$555,$CB$4,FALSE)</f>
        <v>#REF!</v>
      </c>
      <c r="CH24" s="159" t="e">
        <f>VLOOKUP($D24,'1. Rpt 18s (non-CSU)'!$H$9:$AK$555,$CB$4,FALSE)</f>
        <v>#REF!</v>
      </c>
      <c r="CI24" s="159" t="e">
        <f>VLOOKUP($D24,'1. Rpt 18s (non-CSU)'!$H$9:$AK$555,$CB$4,FALSE)</f>
        <v>#REF!</v>
      </c>
      <c r="CJ24" s="160" t="e">
        <f t="shared" si="3"/>
        <v>#REF!</v>
      </c>
    </row>
    <row r="25" spans="1:88" x14ac:dyDescent="0.2">
      <c r="A25" s="56" t="s">
        <v>145</v>
      </c>
      <c r="B25" s="297" t="s">
        <v>267</v>
      </c>
      <c r="C25" s="297" t="s">
        <v>279</v>
      </c>
      <c r="D25" s="153" t="str">
        <f t="shared" si="0"/>
        <v>26606056</v>
      </c>
      <c r="E25" s="154" t="str">
        <f>IF(ISNA(VLOOKUP(C25,GAAP02F[[#All],[Column1]:[FundHier1]],5,FALSE)),"Leases",(VLOOKUP(C25,GAAP02F[[#All],[Column1]:[FundHier1]],5,FALSE)))</f>
        <v>200</v>
      </c>
      <c r="F25" s="154" t="str">
        <f>IF(ISNA(VLOOKUP(B25,Table_GAAP02A[[#All],[Agency]:[Hier1]],4,FALSE)),"Abolished Agency",(VLOOKUP(B25,Table_GAAP02A[[#All],[Agency]:[Hier1]],4,FALSE)))</f>
        <v>0830</v>
      </c>
      <c r="G25" s="155" t="s">
        <v>4421</v>
      </c>
      <c r="H25" s="156" t="s">
        <v>3724</v>
      </c>
      <c r="I25" s="161">
        <f>VLOOKUP(D25,'1. Rpt 18s (non-CSU)'!$H$9:$AK$555,7,FALSE)</f>
        <v>0</v>
      </c>
      <c r="J25" s="162">
        <f>VLOOKUP($D25,'1. Rpt 18s (non-CSU)'!$H$9:$AK$555,8,FALSE)</f>
        <v>0</v>
      </c>
      <c r="K25" s="162">
        <f>VLOOKUP($D25,'1. Rpt 18s (non-CSU)'!$H$9:$AK$555,9,FALSE)</f>
        <v>0</v>
      </c>
      <c r="L25" s="162">
        <f>VLOOKUP($D25,'1. Rpt 18s (non-CSU)'!$H$9:$AK$555,10,FALSE)</f>
        <v>0</v>
      </c>
      <c r="M25" s="162">
        <f>VLOOKUP($D25,'1. Rpt 18s (non-CSU)'!$H$9:$AK$555,11,FALSE)</f>
        <v>0</v>
      </c>
      <c r="N25" s="162">
        <f>VLOOKUP($D25,'1. Rpt 18s (non-CSU)'!$H$9:$AK$555,$N$4,FALSE)</f>
        <v>0</v>
      </c>
      <c r="O25" s="162">
        <f>VLOOKUP($D25,'1. Rpt 18s (non-CSU)'!$H$9:$AK$555,$O$4,FALSE)</f>
        <v>0</v>
      </c>
      <c r="P25" s="162">
        <f>VLOOKUP($D25,'1. Rpt 18s (non-CSU)'!$H$9:$AK$555,$P$4,FALSE)</f>
        <v>0</v>
      </c>
      <c r="Q25" s="162">
        <f>VLOOKUP($D25,'1. Rpt 18s (non-CSU)'!$H$9:$AK$555,$Q$4,FALSE)</f>
        <v>0</v>
      </c>
      <c r="R25" s="162">
        <f>VLOOKUP($D25,'1. Rpt 18s (non-CSU)'!$H$9:$AK$555,$R$4,FALSE)</f>
        <v>0</v>
      </c>
      <c r="S25" s="162">
        <f>VLOOKUP($D25,'1. Rpt 18s (non-CSU)'!$H$9:$AK$555,$S$4,FALSE)</f>
        <v>0</v>
      </c>
      <c r="T25" s="162">
        <f>VLOOKUP($D25,'1. Rpt 18s (non-CSU)'!$H$9:$AK$555,$T$4,FALSE)</f>
        <v>0</v>
      </c>
      <c r="U25" s="162">
        <f>VLOOKUP($D25,'1. Rpt 18s (non-CSU)'!$H$9:$AK$555,$U$4,FALSE)</f>
        <v>0</v>
      </c>
      <c r="V25" s="162">
        <f>VLOOKUP($D25,'1. Rpt 18s (non-CSU)'!$H$9:$AK$555,$V$4,FALSE)</f>
        <v>0</v>
      </c>
      <c r="W25" s="162">
        <f>VLOOKUP($D25,'1. Rpt 18s (non-CSU)'!$H$9:$AK$555,$W$4,FALSE)</f>
        <v>0</v>
      </c>
      <c r="X25" s="162">
        <f>VLOOKUP($D25,'1. Rpt 18s (non-CSU)'!$H$9:$AK$555,$X$4,FALSE)</f>
        <v>0</v>
      </c>
      <c r="Y25" s="162">
        <f>VLOOKUP($D25,'1. Rpt 18s (non-CSU)'!$H$9:$AK$555,$Y$4,FALSE)</f>
        <v>0</v>
      </c>
      <c r="Z25" s="162">
        <f>VLOOKUP($D25,'1. Rpt 18s (non-CSU)'!$H$9:$AK$555,$Z$4,FALSE)</f>
        <v>0</v>
      </c>
      <c r="AA25" s="162">
        <f>VLOOKUP($D25,'1. Rpt 18s (non-CSU)'!$H$9:$AK$555,$AA$4,FALSE)</f>
        <v>0</v>
      </c>
      <c r="AB25" s="163">
        <f t="shared" si="1"/>
        <v>0</v>
      </c>
      <c r="AC25" s="164" t="e">
        <f>VLOOKUP($D25,'1. Rpt 18s (non-CSU)'!$H$9:$AK$555,$AC$4,FALSE)</f>
        <v>#REF!</v>
      </c>
      <c r="AD25" s="157" t="e">
        <f>VLOOKUP($D25,'1. Rpt 18s (non-CSU)'!$H$9:$AK$555,$AD$4,FALSE)</f>
        <v>#REF!</v>
      </c>
      <c r="AE25" s="157" t="e">
        <f>VLOOKUP($D25,'1. Rpt 18s (non-CSU)'!$H$9:$AK$555,$AE$4,FALSE)</f>
        <v>#REF!</v>
      </c>
      <c r="AF25" s="157" t="e">
        <f>VLOOKUP($D25,'1. Rpt 18s (non-CSU)'!$H$9:$AK$555,$AF$4,FALSE)</f>
        <v>#REF!</v>
      </c>
      <c r="AG25" s="157" t="e">
        <f>VLOOKUP($D25,'1. Rpt 18s (non-CSU)'!$H$9:$AK$555,$AG$4,FALSE)</f>
        <v>#REF!</v>
      </c>
      <c r="AH25" s="157" t="e">
        <f>VLOOKUP($D25,'1. Rpt 18s (non-CSU)'!$H$9:$AK$555,$AH$4,FALSE)</f>
        <v>#REF!</v>
      </c>
      <c r="AI25" s="157" t="e">
        <f>VLOOKUP($D25,'1. Rpt 18s (non-CSU)'!$H$9:$AK$555,$AI$4,FALSE)</f>
        <v>#REF!</v>
      </c>
      <c r="AJ25" s="157" t="e">
        <f>VLOOKUP($D25,'1. Rpt 18s (non-CSU)'!$H$9:$AK$555,$AJ$4,FALSE)</f>
        <v>#REF!</v>
      </c>
      <c r="AK25" s="157" t="e">
        <f>VLOOKUP($D25,'1. Rpt 18s (non-CSU)'!$H$9:$AK$555,$AK$4,FALSE)</f>
        <v>#REF!</v>
      </c>
      <c r="AL25" s="157" t="e">
        <f>VLOOKUP($D25,'1. Rpt 18s (non-CSU)'!$H$9:$AK$555,$AL$4,FALSE)</f>
        <v>#REF!</v>
      </c>
      <c r="AM25" s="157" t="e">
        <f>VLOOKUP($D25,'1. Rpt 18s (non-CSU)'!$H$9:$AK$555,$AM$4,FALSE)</f>
        <v>#REF!</v>
      </c>
      <c r="AN25" s="157" t="e">
        <f>VLOOKUP($D25,'1. Rpt 18s (non-CSU)'!$H$9:$AK$555,$AN$4,FALSE)</f>
        <v>#REF!</v>
      </c>
      <c r="AO25" s="157" t="e">
        <f>VLOOKUP($D25,'1. Rpt 18s (non-CSU)'!$H$9:$AK$555,$AO$4,FALSE)</f>
        <v>#REF!</v>
      </c>
      <c r="AP25" s="157" t="e">
        <f>VLOOKUP($D25,'1. Rpt 18s (non-CSU)'!$H$9:$AK$555,$AP$4,FALSE)</f>
        <v>#REF!</v>
      </c>
      <c r="AQ25" s="157" t="e">
        <f>VLOOKUP($D25,'1. Rpt 18s (non-CSU)'!$H$9:$AK$555,$AQ$4,FALSE)</f>
        <v>#REF!</v>
      </c>
      <c r="AR25" s="157" t="e">
        <f>VLOOKUP($D25,'1. Rpt 18s (non-CSU)'!$H$9:$AK$555,$AR$4,FALSE)</f>
        <v>#REF!</v>
      </c>
      <c r="AS25" s="157" t="e">
        <f>VLOOKUP($D25,'1. Rpt 18s (non-CSU)'!$H$9:$AK$555,$AS$4,FALSE)</f>
        <v>#REF!</v>
      </c>
      <c r="AT25" s="157" t="e">
        <f>VLOOKUP($D25,'1. Rpt 18s (non-CSU)'!$H$9:$AK$555,$AT$4,FALSE)</f>
        <v>#REF!</v>
      </c>
      <c r="AU25" s="157" t="e">
        <f>VLOOKUP($D25,'1. Rpt 18s (non-CSU)'!$H$9:$AK$555,$AU$4,FALSE)</f>
        <v>#REF!</v>
      </c>
      <c r="AV25" s="158" t="e">
        <f t="shared" si="2"/>
        <v>#REF!</v>
      </c>
      <c r="AW25" s="165" t="e">
        <f>VLOOKUP($D25,'1. Rpt 18s (non-CSU)'!$H$9:$AK$555,$AW$4,FALSE)</f>
        <v>#REF!</v>
      </c>
      <c r="AX25" s="166" t="e">
        <f>VLOOKUP($D25,'1. Rpt 18s (non-CSU)'!$H$9:$AK$555,$AX$4,FALSE)</f>
        <v>#REF!</v>
      </c>
      <c r="AY25" s="166" t="e">
        <f>VLOOKUP($D25,'1. Rpt 18s (non-CSU)'!$H$9:$AK$555,$AY$4,FALSE)</f>
        <v>#REF!</v>
      </c>
      <c r="AZ25" s="166" t="e">
        <f>VLOOKUP($D25,'1. Rpt 18s (non-CSU)'!$H$9:$AK$555,$AZ$4,FALSE)</f>
        <v>#REF!</v>
      </c>
      <c r="BA25" s="166" t="e">
        <f>VLOOKUP($D25,'1. Rpt 18s (non-CSU)'!$H$9:$AK$555,$BA$4,FALSE)</f>
        <v>#REF!</v>
      </c>
      <c r="BB25" s="166" t="e">
        <f>VLOOKUP($D25,'1. Rpt 18s (non-CSU)'!$H$9:$AK$555,$BB$4,FALSE)</f>
        <v>#REF!</v>
      </c>
      <c r="BC25" s="166" t="e">
        <f>VLOOKUP($D25,'1. Rpt 18s (non-CSU)'!$H$9:$AK$555,$BC$4,FALSE)</f>
        <v>#REF!</v>
      </c>
      <c r="BD25" s="166" t="e">
        <f>VLOOKUP($D25,'1. Rpt 18s (non-CSU)'!$H$9:$AK$555,$BD$4,FALSE)</f>
        <v>#REF!</v>
      </c>
      <c r="BE25" s="166" t="e">
        <f>VLOOKUP($D25,'1. Rpt 18s (non-CSU)'!$H$9:$AK$555,$BE$4,FALSE)</f>
        <v>#REF!</v>
      </c>
      <c r="BF25" s="166" t="e">
        <f>VLOOKUP($D25,'1. Rpt 18s (non-CSU)'!$H$9:$AK$555,$BF$4,FALSE)</f>
        <v>#REF!</v>
      </c>
      <c r="BG25" s="166" t="e">
        <f>VLOOKUP($D25,'1. Rpt 18s (non-CSU)'!$H$9:$AK$555,$BG$4,FALSE)</f>
        <v>#REF!</v>
      </c>
      <c r="BH25" s="166" t="e">
        <f>VLOOKUP($D25,'1. Rpt 18s (non-CSU)'!$H$9:$AK$555,$BH$4,FALSE)</f>
        <v>#REF!</v>
      </c>
      <c r="BI25" s="166" t="e">
        <f>VLOOKUP($D25,'1. Rpt 18s (non-CSU)'!$H$9:$AK$555,$BI$4,FALSE)</f>
        <v>#REF!</v>
      </c>
      <c r="BJ25" s="166" t="e">
        <f>VLOOKUP($D25,'1. Rpt 18s (non-CSU)'!$H$9:$AK$555,$BJ$4,FALSE)</f>
        <v>#REF!</v>
      </c>
      <c r="BK25" s="166" t="e">
        <f>VLOOKUP($D25,'1. Rpt 18s (non-CSU)'!$H$9:$AK$555,$BK$4,FALSE)</f>
        <v>#REF!</v>
      </c>
      <c r="BL25" s="166" t="e">
        <f>VLOOKUP($D25,'1. Rpt 18s (non-CSU)'!$H$9:$AK$555,$BL$4,FALSE)</f>
        <v>#REF!</v>
      </c>
      <c r="BM25" s="166" t="e">
        <f>VLOOKUP($D25,'1. Rpt 18s (non-CSU)'!$H$9:$AK$555,$BM$4,FALSE)</f>
        <v>#REF!</v>
      </c>
      <c r="BN25" s="166" t="e">
        <f>VLOOKUP($D25,'1. Rpt 18s (non-CSU)'!$H$9:$AK$555,$BN$4,FALSE)</f>
        <v>#REF!</v>
      </c>
      <c r="BO25" s="166" t="e">
        <f>VLOOKUP($D25,'1. Rpt 18s (non-CSU)'!$H$9:$AK$555,$BO$4,FALSE)</f>
        <v>#REF!</v>
      </c>
      <c r="BP25" s="167" t="e">
        <f t="shared" si="4"/>
        <v>#REF!</v>
      </c>
      <c r="BQ25" s="159" t="e">
        <f>VLOOKUP($D25,'1. Rpt 18s (non-CSU)'!$H$9:$AK$555,$BQ$4,FALSE)</f>
        <v>#REF!</v>
      </c>
      <c r="BR25" s="159" t="e">
        <f>VLOOKUP($D25,'1. Rpt 18s (non-CSU)'!$H$9:$AK$555,$BR$4,FALSE)</f>
        <v>#REF!</v>
      </c>
      <c r="BS25" s="159" t="e">
        <f>VLOOKUP($D25,'1. Rpt 18s (non-CSU)'!$H$9:$AK$555,$BS$4,FALSE)</f>
        <v>#REF!</v>
      </c>
      <c r="BT25" s="159" t="e">
        <f>VLOOKUP($D25,'1. Rpt 18s (non-CSU)'!$H$9:$AK$555,$BT$4,FALSE)</f>
        <v>#REF!</v>
      </c>
      <c r="BU25" s="159" t="e">
        <f>VLOOKUP($D25,'1. Rpt 18s (non-CSU)'!$H$9:$AK$555,$BU$4,FALSE)</f>
        <v>#REF!</v>
      </c>
      <c r="BV25" s="159" t="e">
        <f>VLOOKUP($D25,'1. Rpt 18s (non-CSU)'!$H$9:$AK$555,$BV$4,FALSE)</f>
        <v>#REF!</v>
      </c>
      <c r="BW25" s="159" t="e">
        <f>VLOOKUP($D25,'1. Rpt 18s (non-CSU)'!$H$9:$AK$555,$BW$4,FALSE)</f>
        <v>#REF!</v>
      </c>
      <c r="BX25" s="159" t="e">
        <f>VLOOKUP($D25,'1. Rpt 18s (non-CSU)'!$H$9:$AK$555,$BX$4,FALSE)</f>
        <v>#REF!</v>
      </c>
      <c r="BY25" s="159" t="e">
        <f>VLOOKUP($D25,'1. Rpt 18s (non-CSU)'!$H$9:$AK$555,$BY$4,FALSE)</f>
        <v>#REF!</v>
      </c>
      <c r="BZ25" s="159" t="e">
        <f>VLOOKUP($D25,'1. Rpt 18s (non-CSU)'!$H$9:$AK$555,$BZ$4,FALSE)</f>
        <v>#REF!</v>
      </c>
      <c r="CA25" s="159" t="e">
        <f>VLOOKUP($D25,'1. Rpt 18s (non-CSU)'!$H$9:$AK$555,$CA$4,FALSE)</f>
        <v>#REF!</v>
      </c>
      <c r="CB25" s="159" t="e">
        <f>VLOOKUP($D25,'1. Rpt 18s (non-CSU)'!$H$9:$AK$555,$CB$4,FALSE)</f>
        <v>#REF!</v>
      </c>
      <c r="CC25" s="159" t="e">
        <f>VLOOKUP($D25,'1. Rpt 18s (non-CSU)'!$H$9:$AK$555,$CB$4,FALSE)</f>
        <v>#REF!</v>
      </c>
      <c r="CD25" s="159" t="e">
        <f>VLOOKUP($D25,'1. Rpt 18s (non-CSU)'!$H$9:$AK$555,$CB$4,FALSE)</f>
        <v>#REF!</v>
      </c>
      <c r="CE25" s="159" t="e">
        <f>VLOOKUP($D25,'1. Rpt 18s (non-CSU)'!$H$9:$AK$555,$CB$4,FALSE)</f>
        <v>#REF!</v>
      </c>
      <c r="CF25" s="159" t="e">
        <f>VLOOKUP($D25,'1. Rpt 18s (non-CSU)'!$H$9:$AK$555,$CB$4,FALSE)</f>
        <v>#REF!</v>
      </c>
      <c r="CG25" s="159" t="e">
        <f>VLOOKUP($D25,'1. Rpt 18s (non-CSU)'!$H$9:$AK$555,$CB$4,FALSE)</f>
        <v>#REF!</v>
      </c>
      <c r="CH25" s="159" t="e">
        <f>VLOOKUP($D25,'1. Rpt 18s (non-CSU)'!$H$9:$AK$555,$CB$4,FALSE)</f>
        <v>#REF!</v>
      </c>
      <c r="CI25" s="159" t="e">
        <f>VLOOKUP($D25,'1. Rpt 18s (non-CSU)'!$H$9:$AK$555,$CB$4,FALSE)</f>
        <v>#REF!</v>
      </c>
      <c r="CJ25" s="160" t="e">
        <f t="shared" si="3"/>
        <v>#REF!</v>
      </c>
    </row>
    <row r="26" spans="1:88" x14ac:dyDescent="0.2">
      <c r="A26" s="56" t="s">
        <v>145</v>
      </c>
      <c r="B26" s="297" t="s">
        <v>267</v>
      </c>
      <c r="C26" s="297" t="s">
        <v>280</v>
      </c>
      <c r="D26" s="153" t="str">
        <f t="shared" si="0"/>
        <v>26606058</v>
      </c>
      <c r="E26" s="154" t="str">
        <f>IF(ISNA(VLOOKUP(C26,GAAP02F[[#All],[Column1]:[FundHier1]],5,FALSE)),"Leases",(VLOOKUP(C26,GAAP02F[[#All],[Column1]:[FundHier1]],5,FALSE)))</f>
        <v>200</v>
      </c>
      <c r="F26" s="154" t="str">
        <f>IF(ISNA(VLOOKUP(B26,Table_GAAP02A[[#All],[Agency]:[Hier1]],4,FALSE)),"Abolished Agency",(VLOOKUP(B26,Table_GAAP02A[[#All],[Agency]:[Hier1]],4,FALSE)))</f>
        <v>0830</v>
      </c>
      <c r="G26" s="155" t="s">
        <v>4421</v>
      </c>
      <c r="H26" s="156" t="s">
        <v>3728</v>
      </c>
      <c r="I26" s="161">
        <f>VLOOKUP(D26,'1. Rpt 18s (non-CSU)'!$H$9:$AK$555,7,FALSE)</f>
        <v>0</v>
      </c>
      <c r="J26" s="162">
        <f>VLOOKUP($D26,'1. Rpt 18s (non-CSU)'!$H$9:$AK$555,8,FALSE)</f>
        <v>0</v>
      </c>
      <c r="K26" s="162">
        <f>VLOOKUP($D26,'1. Rpt 18s (non-CSU)'!$H$9:$AK$555,9,FALSE)</f>
        <v>0</v>
      </c>
      <c r="L26" s="162">
        <f>VLOOKUP($D26,'1. Rpt 18s (non-CSU)'!$H$9:$AK$555,10,FALSE)</f>
        <v>0</v>
      </c>
      <c r="M26" s="162">
        <f>VLOOKUP($D26,'1. Rpt 18s (non-CSU)'!$H$9:$AK$555,11,FALSE)</f>
        <v>0</v>
      </c>
      <c r="N26" s="162">
        <f>VLOOKUP($D26,'1. Rpt 18s (non-CSU)'!$H$9:$AK$555,$N$4,FALSE)</f>
        <v>0</v>
      </c>
      <c r="O26" s="162">
        <f>VLOOKUP($D26,'1. Rpt 18s (non-CSU)'!$H$9:$AK$555,$O$4,FALSE)</f>
        <v>0</v>
      </c>
      <c r="P26" s="162">
        <f>VLOOKUP($D26,'1. Rpt 18s (non-CSU)'!$H$9:$AK$555,$P$4,FALSE)</f>
        <v>0</v>
      </c>
      <c r="Q26" s="162">
        <f>VLOOKUP($D26,'1. Rpt 18s (non-CSU)'!$H$9:$AK$555,$Q$4,FALSE)</f>
        <v>0</v>
      </c>
      <c r="R26" s="162">
        <f>VLOOKUP($D26,'1. Rpt 18s (non-CSU)'!$H$9:$AK$555,$R$4,FALSE)</f>
        <v>0</v>
      </c>
      <c r="S26" s="162">
        <f>VLOOKUP($D26,'1. Rpt 18s (non-CSU)'!$H$9:$AK$555,$S$4,FALSE)</f>
        <v>0</v>
      </c>
      <c r="T26" s="162">
        <f>VLOOKUP($D26,'1. Rpt 18s (non-CSU)'!$H$9:$AK$555,$T$4,FALSE)</f>
        <v>0</v>
      </c>
      <c r="U26" s="162">
        <f>VLOOKUP($D26,'1. Rpt 18s (non-CSU)'!$H$9:$AK$555,$U$4,FALSE)</f>
        <v>0</v>
      </c>
      <c r="V26" s="162">
        <f>VLOOKUP($D26,'1. Rpt 18s (non-CSU)'!$H$9:$AK$555,$V$4,FALSE)</f>
        <v>0</v>
      </c>
      <c r="W26" s="162">
        <f>VLOOKUP($D26,'1. Rpt 18s (non-CSU)'!$H$9:$AK$555,$W$4,FALSE)</f>
        <v>0</v>
      </c>
      <c r="X26" s="162">
        <f>VLOOKUP($D26,'1. Rpt 18s (non-CSU)'!$H$9:$AK$555,$X$4,FALSE)</f>
        <v>0</v>
      </c>
      <c r="Y26" s="162">
        <f>VLOOKUP($D26,'1. Rpt 18s (non-CSU)'!$H$9:$AK$555,$Y$4,FALSE)</f>
        <v>0</v>
      </c>
      <c r="Z26" s="162">
        <f>VLOOKUP($D26,'1. Rpt 18s (non-CSU)'!$H$9:$AK$555,$Z$4,FALSE)</f>
        <v>0</v>
      </c>
      <c r="AA26" s="162">
        <f>VLOOKUP($D26,'1. Rpt 18s (non-CSU)'!$H$9:$AK$555,$AA$4,FALSE)</f>
        <v>0</v>
      </c>
      <c r="AB26" s="163">
        <f t="shared" si="1"/>
        <v>0</v>
      </c>
      <c r="AC26" s="164" t="e">
        <f>VLOOKUP($D26,'1. Rpt 18s (non-CSU)'!$H$9:$AK$555,$AC$4,FALSE)</f>
        <v>#REF!</v>
      </c>
      <c r="AD26" s="157" t="e">
        <f>VLOOKUP($D26,'1. Rpt 18s (non-CSU)'!$H$9:$AK$555,$AD$4,FALSE)</f>
        <v>#REF!</v>
      </c>
      <c r="AE26" s="157" t="e">
        <f>VLOOKUP($D26,'1. Rpt 18s (non-CSU)'!$H$9:$AK$555,$AE$4,FALSE)</f>
        <v>#REF!</v>
      </c>
      <c r="AF26" s="157" t="e">
        <f>VLOOKUP($D26,'1. Rpt 18s (non-CSU)'!$H$9:$AK$555,$AF$4,FALSE)</f>
        <v>#REF!</v>
      </c>
      <c r="AG26" s="157" t="e">
        <f>VLOOKUP($D26,'1. Rpt 18s (non-CSU)'!$H$9:$AK$555,$AG$4,FALSE)</f>
        <v>#REF!</v>
      </c>
      <c r="AH26" s="157" t="e">
        <f>VLOOKUP($D26,'1. Rpt 18s (non-CSU)'!$H$9:$AK$555,$AH$4,FALSE)</f>
        <v>#REF!</v>
      </c>
      <c r="AI26" s="157" t="e">
        <f>VLOOKUP($D26,'1. Rpt 18s (non-CSU)'!$H$9:$AK$555,$AI$4,FALSE)</f>
        <v>#REF!</v>
      </c>
      <c r="AJ26" s="157" t="e">
        <f>VLOOKUP($D26,'1. Rpt 18s (non-CSU)'!$H$9:$AK$555,$AJ$4,FALSE)</f>
        <v>#REF!</v>
      </c>
      <c r="AK26" s="157" t="e">
        <f>VLOOKUP($D26,'1. Rpt 18s (non-CSU)'!$H$9:$AK$555,$AK$4,FALSE)</f>
        <v>#REF!</v>
      </c>
      <c r="AL26" s="157" t="e">
        <f>VLOOKUP($D26,'1. Rpt 18s (non-CSU)'!$H$9:$AK$555,$AL$4,FALSE)</f>
        <v>#REF!</v>
      </c>
      <c r="AM26" s="157" t="e">
        <f>VLOOKUP($D26,'1. Rpt 18s (non-CSU)'!$H$9:$AK$555,$AM$4,FALSE)</f>
        <v>#REF!</v>
      </c>
      <c r="AN26" s="157" t="e">
        <f>VLOOKUP($D26,'1. Rpt 18s (non-CSU)'!$H$9:$AK$555,$AN$4,FALSE)</f>
        <v>#REF!</v>
      </c>
      <c r="AO26" s="157" t="e">
        <f>VLOOKUP($D26,'1. Rpt 18s (non-CSU)'!$H$9:$AK$555,$AO$4,FALSE)</f>
        <v>#REF!</v>
      </c>
      <c r="AP26" s="157" t="e">
        <f>VLOOKUP($D26,'1. Rpt 18s (non-CSU)'!$H$9:$AK$555,$AP$4,FALSE)</f>
        <v>#REF!</v>
      </c>
      <c r="AQ26" s="157" t="e">
        <f>VLOOKUP($D26,'1. Rpt 18s (non-CSU)'!$H$9:$AK$555,$AQ$4,FALSE)</f>
        <v>#REF!</v>
      </c>
      <c r="AR26" s="157" t="e">
        <f>VLOOKUP($D26,'1. Rpt 18s (non-CSU)'!$H$9:$AK$555,$AR$4,FALSE)</f>
        <v>#REF!</v>
      </c>
      <c r="AS26" s="157" t="e">
        <f>VLOOKUP($D26,'1. Rpt 18s (non-CSU)'!$H$9:$AK$555,$AS$4,FALSE)</f>
        <v>#REF!</v>
      </c>
      <c r="AT26" s="157" t="e">
        <f>VLOOKUP($D26,'1. Rpt 18s (non-CSU)'!$H$9:$AK$555,$AT$4,FALSE)</f>
        <v>#REF!</v>
      </c>
      <c r="AU26" s="157" t="e">
        <f>VLOOKUP($D26,'1. Rpt 18s (non-CSU)'!$H$9:$AK$555,$AU$4,FALSE)</f>
        <v>#REF!</v>
      </c>
      <c r="AV26" s="158" t="e">
        <f t="shared" si="2"/>
        <v>#REF!</v>
      </c>
      <c r="AW26" s="165" t="e">
        <f>VLOOKUP($D26,'1. Rpt 18s (non-CSU)'!$H$9:$AK$555,$AW$4,FALSE)</f>
        <v>#REF!</v>
      </c>
      <c r="AX26" s="166" t="e">
        <f>VLOOKUP($D26,'1. Rpt 18s (non-CSU)'!$H$9:$AK$555,$AX$4,FALSE)</f>
        <v>#REF!</v>
      </c>
      <c r="AY26" s="166" t="e">
        <f>VLOOKUP($D26,'1. Rpt 18s (non-CSU)'!$H$9:$AK$555,$AY$4,FALSE)</f>
        <v>#REF!</v>
      </c>
      <c r="AZ26" s="166" t="e">
        <f>VLOOKUP($D26,'1. Rpt 18s (non-CSU)'!$H$9:$AK$555,$AZ$4,FALSE)</f>
        <v>#REF!</v>
      </c>
      <c r="BA26" s="166" t="e">
        <f>VLOOKUP($D26,'1. Rpt 18s (non-CSU)'!$H$9:$AK$555,$BA$4,FALSE)</f>
        <v>#REF!</v>
      </c>
      <c r="BB26" s="166" t="e">
        <f>VLOOKUP($D26,'1. Rpt 18s (non-CSU)'!$H$9:$AK$555,$BB$4,FALSE)</f>
        <v>#REF!</v>
      </c>
      <c r="BC26" s="166" t="e">
        <f>VLOOKUP($D26,'1. Rpt 18s (non-CSU)'!$H$9:$AK$555,$BC$4,FALSE)</f>
        <v>#REF!</v>
      </c>
      <c r="BD26" s="166" t="e">
        <f>VLOOKUP($D26,'1. Rpt 18s (non-CSU)'!$H$9:$AK$555,$BD$4,FALSE)</f>
        <v>#REF!</v>
      </c>
      <c r="BE26" s="166" t="e">
        <f>VLOOKUP($D26,'1. Rpt 18s (non-CSU)'!$H$9:$AK$555,$BE$4,FALSE)</f>
        <v>#REF!</v>
      </c>
      <c r="BF26" s="166" t="e">
        <f>VLOOKUP($D26,'1. Rpt 18s (non-CSU)'!$H$9:$AK$555,$BF$4,FALSE)</f>
        <v>#REF!</v>
      </c>
      <c r="BG26" s="166" t="e">
        <f>VLOOKUP($D26,'1. Rpt 18s (non-CSU)'!$H$9:$AK$555,$BG$4,FALSE)</f>
        <v>#REF!</v>
      </c>
      <c r="BH26" s="166" t="e">
        <f>VLOOKUP($D26,'1. Rpt 18s (non-CSU)'!$H$9:$AK$555,$BH$4,FALSE)</f>
        <v>#REF!</v>
      </c>
      <c r="BI26" s="166" t="e">
        <f>VLOOKUP($D26,'1. Rpt 18s (non-CSU)'!$H$9:$AK$555,$BI$4,FALSE)</f>
        <v>#REF!</v>
      </c>
      <c r="BJ26" s="166" t="e">
        <f>VLOOKUP($D26,'1. Rpt 18s (non-CSU)'!$H$9:$AK$555,$BJ$4,FALSE)</f>
        <v>#REF!</v>
      </c>
      <c r="BK26" s="166" t="e">
        <f>VLOOKUP($D26,'1. Rpt 18s (non-CSU)'!$H$9:$AK$555,$BK$4,FALSE)</f>
        <v>#REF!</v>
      </c>
      <c r="BL26" s="166" t="e">
        <f>VLOOKUP($D26,'1. Rpt 18s (non-CSU)'!$H$9:$AK$555,$BL$4,FALSE)</f>
        <v>#REF!</v>
      </c>
      <c r="BM26" s="166" t="e">
        <f>VLOOKUP($D26,'1. Rpt 18s (non-CSU)'!$H$9:$AK$555,$BM$4,FALSE)</f>
        <v>#REF!</v>
      </c>
      <c r="BN26" s="166" t="e">
        <f>VLOOKUP($D26,'1. Rpt 18s (non-CSU)'!$H$9:$AK$555,$BN$4,FALSE)</f>
        <v>#REF!</v>
      </c>
      <c r="BO26" s="166" t="e">
        <f>VLOOKUP($D26,'1. Rpt 18s (non-CSU)'!$H$9:$AK$555,$BO$4,FALSE)</f>
        <v>#REF!</v>
      </c>
      <c r="BP26" s="167" t="e">
        <f t="shared" si="4"/>
        <v>#REF!</v>
      </c>
      <c r="BQ26" s="159" t="e">
        <f>VLOOKUP($D26,'1. Rpt 18s (non-CSU)'!$H$9:$AK$555,$BQ$4,FALSE)</f>
        <v>#REF!</v>
      </c>
      <c r="BR26" s="159" t="e">
        <f>VLOOKUP($D26,'1. Rpt 18s (non-CSU)'!$H$9:$AK$555,$BR$4,FALSE)</f>
        <v>#REF!</v>
      </c>
      <c r="BS26" s="159" t="e">
        <f>VLOOKUP($D26,'1. Rpt 18s (non-CSU)'!$H$9:$AK$555,$BS$4,FALSE)</f>
        <v>#REF!</v>
      </c>
      <c r="BT26" s="159" t="e">
        <f>VLOOKUP($D26,'1. Rpt 18s (non-CSU)'!$H$9:$AK$555,$BT$4,FALSE)</f>
        <v>#REF!</v>
      </c>
      <c r="BU26" s="159" t="e">
        <f>VLOOKUP($D26,'1. Rpt 18s (non-CSU)'!$H$9:$AK$555,$BU$4,FALSE)</f>
        <v>#REF!</v>
      </c>
      <c r="BV26" s="159" t="e">
        <f>VLOOKUP($D26,'1. Rpt 18s (non-CSU)'!$H$9:$AK$555,$BV$4,FALSE)</f>
        <v>#REF!</v>
      </c>
      <c r="BW26" s="159" t="e">
        <f>VLOOKUP($D26,'1. Rpt 18s (non-CSU)'!$H$9:$AK$555,$BW$4,FALSE)</f>
        <v>#REF!</v>
      </c>
      <c r="BX26" s="159" t="e">
        <f>VLOOKUP($D26,'1. Rpt 18s (non-CSU)'!$H$9:$AK$555,$BX$4,FALSE)</f>
        <v>#REF!</v>
      </c>
      <c r="BY26" s="159" t="e">
        <f>VLOOKUP($D26,'1. Rpt 18s (non-CSU)'!$H$9:$AK$555,$BY$4,FALSE)</f>
        <v>#REF!</v>
      </c>
      <c r="BZ26" s="159" t="e">
        <f>VLOOKUP($D26,'1. Rpt 18s (non-CSU)'!$H$9:$AK$555,$BZ$4,FALSE)</f>
        <v>#REF!</v>
      </c>
      <c r="CA26" s="159" t="e">
        <f>VLOOKUP($D26,'1. Rpt 18s (non-CSU)'!$H$9:$AK$555,$CA$4,FALSE)</f>
        <v>#REF!</v>
      </c>
      <c r="CB26" s="159" t="e">
        <f>VLOOKUP($D26,'1. Rpt 18s (non-CSU)'!$H$9:$AK$555,$CB$4,FALSE)</f>
        <v>#REF!</v>
      </c>
      <c r="CC26" s="159" t="e">
        <f>VLOOKUP($D26,'1. Rpt 18s (non-CSU)'!$H$9:$AK$555,$CB$4,FALSE)</f>
        <v>#REF!</v>
      </c>
      <c r="CD26" s="159" t="e">
        <f>VLOOKUP($D26,'1. Rpt 18s (non-CSU)'!$H$9:$AK$555,$CB$4,FALSE)</f>
        <v>#REF!</v>
      </c>
      <c r="CE26" s="159" t="e">
        <f>VLOOKUP($D26,'1. Rpt 18s (non-CSU)'!$H$9:$AK$555,$CB$4,FALSE)</f>
        <v>#REF!</v>
      </c>
      <c r="CF26" s="159" t="e">
        <f>VLOOKUP($D26,'1. Rpt 18s (non-CSU)'!$H$9:$AK$555,$CB$4,FALSE)</f>
        <v>#REF!</v>
      </c>
      <c r="CG26" s="159" t="e">
        <f>VLOOKUP($D26,'1. Rpt 18s (non-CSU)'!$H$9:$AK$555,$CB$4,FALSE)</f>
        <v>#REF!</v>
      </c>
      <c r="CH26" s="159" t="e">
        <f>VLOOKUP($D26,'1. Rpt 18s (non-CSU)'!$H$9:$AK$555,$CB$4,FALSE)</f>
        <v>#REF!</v>
      </c>
      <c r="CI26" s="159" t="e">
        <f>VLOOKUP($D26,'1. Rpt 18s (non-CSU)'!$H$9:$AK$555,$CB$4,FALSE)</f>
        <v>#REF!</v>
      </c>
      <c r="CJ26" s="160" t="e">
        <f t="shared" si="3"/>
        <v>#REF!</v>
      </c>
    </row>
    <row r="27" spans="1:88" x14ac:dyDescent="0.2">
      <c r="A27" s="56" t="s">
        <v>145</v>
      </c>
      <c r="B27" s="297" t="s">
        <v>267</v>
      </c>
      <c r="C27" s="297" t="s">
        <v>281</v>
      </c>
      <c r="D27" s="153" t="str">
        <f t="shared" si="0"/>
        <v>26606059</v>
      </c>
      <c r="E27" s="154" t="str">
        <f>IF(ISNA(VLOOKUP(C27,GAAP02F[[#All],[Column1]:[FundHier1]],5,FALSE)),"Leases",(VLOOKUP(C27,GAAP02F[[#All],[Column1]:[FundHier1]],5,FALSE)))</f>
        <v>200</v>
      </c>
      <c r="F27" s="154" t="str">
        <f>IF(ISNA(VLOOKUP(B27,Table_GAAP02A[[#All],[Agency]:[Hier1]],4,FALSE)),"Abolished Agency",(VLOOKUP(B27,Table_GAAP02A[[#All],[Agency]:[Hier1]],4,FALSE)))</f>
        <v>0830</v>
      </c>
      <c r="G27" s="155" t="s">
        <v>4421</v>
      </c>
      <c r="H27" s="156" t="s">
        <v>3730</v>
      </c>
      <c r="I27" s="161">
        <f>VLOOKUP(D27,'1. Rpt 18s (non-CSU)'!$H$9:$AK$555,7,FALSE)</f>
        <v>0</v>
      </c>
      <c r="J27" s="162">
        <f>VLOOKUP($D27,'1. Rpt 18s (non-CSU)'!$H$9:$AK$555,8,FALSE)</f>
        <v>0</v>
      </c>
      <c r="K27" s="162">
        <f>VLOOKUP($D27,'1. Rpt 18s (non-CSU)'!$H$9:$AK$555,9,FALSE)</f>
        <v>0</v>
      </c>
      <c r="L27" s="162">
        <f>VLOOKUP($D27,'1. Rpt 18s (non-CSU)'!$H$9:$AK$555,10,FALSE)</f>
        <v>0</v>
      </c>
      <c r="M27" s="162">
        <f>VLOOKUP($D27,'1. Rpt 18s (non-CSU)'!$H$9:$AK$555,11,FALSE)</f>
        <v>0</v>
      </c>
      <c r="N27" s="162">
        <f>VLOOKUP($D27,'1. Rpt 18s (non-CSU)'!$H$9:$AK$555,$N$4,FALSE)</f>
        <v>0</v>
      </c>
      <c r="O27" s="162">
        <f>VLOOKUP($D27,'1. Rpt 18s (non-CSU)'!$H$9:$AK$555,$O$4,FALSE)</f>
        <v>0</v>
      </c>
      <c r="P27" s="162">
        <f>VLOOKUP($D27,'1. Rpt 18s (non-CSU)'!$H$9:$AK$555,$P$4,FALSE)</f>
        <v>0</v>
      </c>
      <c r="Q27" s="162">
        <f>VLOOKUP($D27,'1. Rpt 18s (non-CSU)'!$H$9:$AK$555,$Q$4,FALSE)</f>
        <v>0</v>
      </c>
      <c r="R27" s="162">
        <f>VLOOKUP($D27,'1. Rpt 18s (non-CSU)'!$H$9:$AK$555,$R$4,FALSE)</f>
        <v>0</v>
      </c>
      <c r="S27" s="162">
        <f>VLOOKUP($D27,'1. Rpt 18s (non-CSU)'!$H$9:$AK$555,$S$4,FALSE)</f>
        <v>0</v>
      </c>
      <c r="T27" s="162">
        <f>VLOOKUP($D27,'1. Rpt 18s (non-CSU)'!$H$9:$AK$555,$T$4,FALSE)</f>
        <v>0</v>
      </c>
      <c r="U27" s="162">
        <f>VLOOKUP($D27,'1. Rpt 18s (non-CSU)'!$H$9:$AK$555,$U$4,FALSE)</f>
        <v>0</v>
      </c>
      <c r="V27" s="162">
        <f>VLOOKUP($D27,'1. Rpt 18s (non-CSU)'!$H$9:$AK$555,$V$4,FALSE)</f>
        <v>0</v>
      </c>
      <c r="W27" s="162">
        <f>VLOOKUP($D27,'1. Rpt 18s (non-CSU)'!$H$9:$AK$555,$W$4,FALSE)</f>
        <v>0</v>
      </c>
      <c r="X27" s="162">
        <f>VLOOKUP($D27,'1. Rpt 18s (non-CSU)'!$H$9:$AK$555,$X$4,FALSE)</f>
        <v>0</v>
      </c>
      <c r="Y27" s="162">
        <f>VLOOKUP($D27,'1. Rpt 18s (non-CSU)'!$H$9:$AK$555,$Y$4,FALSE)</f>
        <v>0</v>
      </c>
      <c r="Z27" s="162">
        <f>VLOOKUP($D27,'1. Rpt 18s (non-CSU)'!$H$9:$AK$555,$Z$4,FALSE)</f>
        <v>0</v>
      </c>
      <c r="AA27" s="162">
        <f>VLOOKUP($D27,'1. Rpt 18s (non-CSU)'!$H$9:$AK$555,$AA$4,FALSE)</f>
        <v>0</v>
      </c>
      <c r="AB27" s="163">
        <f t="shared" si="1"/>
        <v>0</v>
      </c>
      <c r="AC27" s="164" t="e">
        <f>VLOOKUP($D27,'1. Rpt 18s (non-CSU)'!$H$9:$AK$555,$AC$4,FALSE)</f>
        <v>#REF!</v>
      </c>
      <c r="AD27" s="157" t="e">
        <f>VLOOKUP($D27,'1. Rpt 18s (non-CSU)'!$H$9:$AK$555,$AD$4,FALSE)</f>
        <v>#REF!</v>
      </c>
      <c r="AE27" s="157" t="e">
        <f>VLOOKUP($D27,'1. Rpt 18s (non-CSU)'!$H$9:$AK$555,$AE$4,FALSE)</f>
        <v>#REF!</v>
      </c>
      <c r="AF27" s="157" t="e">
        <f>VLOOKUP($D27,'1. Rpt 18s (non-CSU)'!$H$9:$AK$555,$AF$4,FALSE)</f>
        <v>#REF!</v>
      </c>
      <c r="AG27" s="157" t="e">
        <f>VLOOKUP($D27,'1. Rpt 18s (non-CSU)'!$H$9:$AK$555,$AG$4,FALSE)</f>
        <v>#REF!</v>
      </c>
      <c r="AH27" s="157" t="e">
        <f>VLOOKUP($D27,'1. Rpt 18s (non-CSU)'!$H$9:$AK$555,$AH$4,FALSE)</f>
        <v>#REF!</v>
      </c>
      <c r="AI27" s="157" t="e">
        <f>VLOOKUP($D27,'1. Rpt 18s (non-CSU)'!$H$9:$AK$555,$AI$4,FALSE)</f>
        <v>#REF!</v>
      </c>
      <c r="AJ27" s="157" t="e">
        <f>VLOOKUP($D27,'1. Rpt 18s (non-CSU)'!$H$9:$AK$555,$AJ$4,FALSE)</f>
        <v>#REF!</v>
      </c>
      <c r="AK27" s="157" t="e">
        <f>VLOOKUP($D27,'1. Rpt 18s (non-CSU)'!$H$9:$AK$555,$AK$4,FALSE)</f>
        <v>#REF!</v>
      </c>
      <c r="AL27" s="157" t="e">
        <f>VLOOKUP($D27,'1. Rpt 18s (non-CSU)'!$H$9:$AK$555,$AL$4,FALSE)</f>
        <v>#REF!</v>
      </c>
      <c r="AM27" s="157" t="e">
        <f>VLOOKUP($D27,'1. Rpt 18s (non-CSU)'!$H$9:$AK$555,$AM$4,FALSE)</f>
        <v>#REF!</v>
      </c>
      <c r="AN27" s="157" t="e">
        <f>VLOOKUP($D27,'1. Rpt 18s (non-CSU)'!$H$9:$AK$555,$AN$4,FALSE)</f>
        <v>#REF!</v>
      </c>
      <c r="AO27" s="157" t="e">
        <f>VLOOKUP($D27,'1. Rpt 18s (non-CSU)'!$H$9:$AK$555,$AO$4,FALSE)</f>
        <v>#REF!</v>
      </c>
      <c r="AP27" s="157" t="e">
        <f>VLOOKUP($D27,'1. Rpt 18s (non-CSU)'!$H$9:$AK$555,$AP$4,FALSE)</f>
        <v>#REF!</v>
      </c>
      <c r="AQ27" s="157" t="e">
        <f>VLOOKUP($D27,'1. Rpt 18s (non-CSU)'!$H$9:$AK$555,$AQ$4,FALSE)</f>
        <v>#REF!</v>
      </c>
      <c r="AR27" s="157" t="e">
        <f>VLOOKUP($D27,'1. Rpt 18s (non-CSU)'!$H$9:$AK$555,$AR$4,FALSE)</f>
        <v>#REF!</v>
      </c>
      <c r="AS27" s="157" t="e">
        <f>VLOOKUP($D27,'1. Rpt 18s (non-CSU)'!$H$9:$AK$555,$AS$4,FALSE)</f>
        <v>#REF!</v>
      </c>
      <c r="AT27" s="157" t="e">
        <f>VLOOKUP($D27,'1. Rpt 18s (non-CSU)'!$H$9:$AK$555,$AT$4,FALSE)</f>
        <v>#REF!</v>
      </c>
      <c r="AU27" s="157" t="e">
        <f>VLOOKUP($D27,'1. Rpt 18s (non-CSU)'!$H$9:$AK$555,$AU$4,FALSE)</f>
        <v>#REF!</v>
      </c>
      <c r="AV27" s="158" t="e">
        <f t="shared" si="2"/>
        <v>#REF!</v>
      </c>
      <c r="AW27" s="165" t="e">
        <f>VLOOKUP($D27,'1. Rpt 18s (non-CSU)'!$H$9:$AK$555,$AW$4,FALSE)</f>
        <v>#REF!</v>
      </c>
      <c r="AX27" s="166" t="e">
        <f>VLOOKUP($D27,'1. Rpt 18s (non-CSU)'!$H$9:$AK$555,$AX$4,FALSE)</f>
        <v>#REF!</v>
      </c>
      <c r="AY27" s="166" t="e">
        <f>VLOOKUP($D27,'1. Rpt 18s (non-CSU)'!$H$9:$AK$555,$AY$4,FALSE)</f>
        <v>#REF!</v>
      </c>
      <c r="AZ27" s="166" t="e">
        <f>VLOOKUP($D27,'1. Rpt 18s (non-CSU)'!$H$9:$AK$555,$AZ$4,FALSE)</f>
        <v>#REF!</v>
      </c>
      <c r="BA27" s="166" t="e">
        <f>VLOOKUP($D27,'1. Rpt 18s (non-CSU)'!$H$9:$AK$555,$BA$4,FALSE)</f>
        <v>#REF!</v>
      </c>
      <c r="BB27" s="166" t="e">
        <f>VLOOKUP($D27,'1. Rpt 18s (non-CSU)'!$H$9:$AK$555,$BB$4,FALSE)</f>
        <v>#REF!</v>
      </c>
      <c r="BC27" s="166" t="e">
        <f>VLOOKUP($D27,'1. Rpt 18s (non-CSU)'!$H$9:$AK$555,$BC$4,FALSE)</f>
        <v>#REF!</v>
      </c>
      <c r="BD27" s="166" t="e">
        <f>VLOOKUP($D27,'1. Rpt 18s (non-CSU)'!$H$9:$AK$555,$BD$4,FALSE)</f>
        <v>#REF!</v>
      </c>
      <c r="BE27" s="166" t="e">
        <f>VLOOKUP($D27,'1. Rpt 18s (non-CSU)'!$H$9:$AK$555,$BE$4,FALSE)</f>
        <v>#REF!</v>
      </c>
      <c r="BF27" s="166" t="e">
        <f>VLOOKUP($D27,'1. Rpt 18s (non-CSU)'!$H$9:$AK$555,$BF$4,FALSE)</f>
        <v>#REF!</v>
      </c>
      <c r="BG27" s="166" t="e">
        <f>VLOOKUP($D27,'1. Rpt 18s (non-CSU)'!$H$9:$AK$555,$BG$4,FALSE)</f>
        <v>#REF!</v>
      </c>
      <c r="BH27" s="166" t="e">
        <f>VLOOKUP($D27,'1. Rpt 18s (non-CSU)'!$H$9:$AK$555,$BH$4,FALSE)</f>
        <v>#REF!</v>
      </c>
      <c r="BI27" s="166" t="e">
        <f>VLOOKUP($D27,'1. Rpt 18s (non-CSU)'!$H$9:$AK$555,$BI$4,FALSE)</f>
        <v>#REF!</v>
      </c>
      <c r="BJ27" s="166" t="e">
        <f>VLOOKUP($D27,'1. Rpt 18s (non-CSU)'!$H$9:$AK$555,$BJ$4,FALSE)</f>
        <v>#REF!</v>
      </c>
      <c r="BK27" s="166" t="e">
        <f>VLOOKUP($D27,'1. Rpt 18s (non-CSU)'!$H$9:$AK$555,$BK$4,FALSE)</f>
        <v>#REF!</v>
      </c>
      <c r="BL27" s="166" t="e">
        <f>VLOOKUP($D27,'1. Rpt 18s (non-CSU)'!$H$9:$AK$555,$BL$4,FALSE)</f>
        <v>#REF!</v>
      </c>
      <c r="BM27" s="166" t="e">
        <f>VLOOKUP($D27,'1. Rpt 18s (non-CSU)'!$H$9:$AK$555,$BM$4,FALSE)</f>
        <v>#REF!</v>
      </c>
      <c r="BN27" s="166" t="e">
        <f>VLOOKUP($D27,'1. Rpt 18s (non-CSU)'!$H$9:$AK$555,$BN$4,FALSE)</f>
        <v>#REF!</v>
      </c>
      <c r="BO27" s="166" t="e">
        <f>VLOOKUP($D27,'1. Rpt 18s (non-CSU)'!$H$9:$AK$555,$BO$4,FALSE)</f>
        <v>#REF!</v>
      </c>
      <c r="BP27" s="167" t="e">
        <f t="shared" si="4"/>
        <v>#REF!</v>
      </c>
      <c r="BQ27" s="159" t="e">
        <f>VLOOKUP($D27,'1. Rpt 18s (non-CSU)'!$H$9:$AK$555,$BQ$4,FALSE)</f>
        <v>#REF!</v>
      </c>
      <c r="BR27" s="159" t="e">
        <f>VLOOKUP($D27,'1. Rpt 18s (non-CSU)'!$H$9:$AK$555,$BR$4,FALSE)</f>
        <v>#REF!</v>
      </c>
      <c r="BS27" s="159" t="e">
        <f>VLOOKUP($D27,'1. Rpt 18s (non-CSU)'!$H$9:$AK$555,$BS$4,FALSE)</f>
        <v>#REF!</v>
      </c>
      <c r="BT27" s="159" t="e">
        <f>VLOOKUP($D27,'1. Rpt 18s (non-CSU)'!$H$9:$AK$555,$BT$4,FALSE)</f>
        <v>#REF!</v>
      </c>
      <c r="BU27" s="159" t="e">
        <f>VLOOKUP($D27,'1. Rpt 18s (non-CSU)'!$H$9:$AK$555,$BU$4,FALSE)</f>
        <v>#REF!</v>
      </c>
      <c r="BV27" s="159" t="e">
        <f>VLOOKUP($D27,'1. Rpt 18s (non-CSU)'!$H$9:$AK$555,$BV$4,FALSE)</f>
        <v>#REF!</v>
      </c>
      <c r="BW27" s="159" t="e">
        <f>VLOOKUP($D27,'1. Rpt 18s (non-CSU)'!$H$9:$AK$555,$BW$4,FALSE)</f>
        <v>#REF!</v>
      </c>
      <c r="BX27" s="159" t="e">
        <f>VLOOKUP($D27,'1. Rpt 18s (non-CSU)'!$H$9:$AK$555,$BX$4,FALSE)</f>
        <v>#REF!</v>
      </c>
      <c r="BY27" s="159" t="e">
        <f>VLOOKUP($D27,'1. Rpt 18s (non-CSU)'!$H$9:$AK$555,$BY$4,FALSE)</f>
        <v>#REF!</v>
      </c>
      <c r="BZ27" s="159" t="e">
        <f>VLOOKUP($D27,'1. Rpt 18s (non-CSU)'!$H$9:$AK$555,$BZ$4,FALSE)</f>
        <v>#REF!</v>
      </c>
      <c r="CA27" s="159" t="e">
        <f>VLOOKUP($D27,'1. Rpt 18s (non-CSU)'!$H$9:$AK$555,$CA$4,FALSE)</f>
        <v>#REF!</v>
      </c>
      <c r="CB27" s="159" t="e">
        <f>VLOOKUP($D27,'1. Rpt 18s (non-CSU)'!$H$9:$AK$555,$CB$4,FALSE)</f>
        <v>#REF!</v>
      </c>
      <c r="CC27" s="159" t="e">
        <f>VLOOKUP($D27,'1. Rpt 18s (non-CSU)'!$H$9:$AK$555,$CB$4,FALSE)</f>
        <v>#REF!</v>
      </c>
      <c r="CD27" s="159" t="e">
        <f>VLOOKUP($D27,'1. Rpt 18s (non-CSU)'!$H$9:$AK$555,$CB$4,FALSE)</f>
        <v>#REF!</v>
      </c>
      <c r="CE27" s="159" t="e">
        <f>VLOOKUP($D27,'1. Rpt 18s (non-CSU)'!$H$9:$AK$555,$CB$4,FALSE)</f>
        <v>#REF!</v>
      </c>
      <c r="CF27" s="159" t="e">
        <f>VLOOKUP($D27,'1. Rpt 18s (non-CSU)'!$H$9:$AK$555,$CB$4,FALSE)</f>
        <v>#REF!</v>
      </c>
      <c r="CG27" s="159" t="e">
        <f>VLOOKUP($D27,'1. Rpt 18s (non-CSU)'!$H$9:$AK$555,$CB$4,FALSE)</f>
        <v>#REF!</v>
      </c>
      <c r="CH27" s="159" t="e">
        <f>VLOOKUP($D27,'1. Rpt 18s (non-CSU)'!$H$9:$AK$555,$CB$4,FALSE)</f>
        <v>#REF!</v>
      </c>
      <c r="CI27" s="159" t="e">
        <f>VLOOKUP($D27,'1. Rpt 18s (non-CSU)'!$H$9:$AK$555,$CB$4,FALSE)</f>
        <v>#REF!</v>
      </c>
      <c r="CJ27" s="160" t="e">
        <f t="shared" si="3"/>
        <v>#REF!</v>
      </c>
    </row>
    <row r="28" spans="1:88" x14ac:dyDescent="0.2">
      <c r="A28" s="56" t="s">
        <v>145</v>
      </c>
      <c r="B28" s="297" t="s">
        <v>267</v>
      </c>
      <c r="C28" s="297" t="s">
        <v>282</v>
      </c>
      <c r="D28" s="153" t="str">
        <f t="shared" si="0"/>
        <v>26606060</v>
      </c>
      <c r="E28" s="154" t="str">
        <f>IF(ISNA(VLOOKUP(C28,GAAP02F[[#All],[Column1]:[FundHier1]],5,FALSE)),"Leases",(VLOOKUP(C28,GAAP02F[[#All],[Column1]:[FundHier1]],5,FALSE)))</f>
        <v>200</v>
      </c>
      <c r="F28" s="154" t="str">
        <f>IF(ISNA(VLOOKUP(B28,Table_GAAP02A[[#All],[Agency]:[Hier1]],4,FALSE)),"Abolished Agency",(VLOOKUP(B28,Table_GAAP02A[[#All],[Agency]:[Hier1]],4,FALSE)))</f>
        <v>0830</v>
      </c>
      <c r="G28" s="155" t="s">
        <v>4421</v>
      </c>
      <c r="H28" s="156" t="s">
        <v>3732</v>
      </c>
      <c r="I28" s="161">
        <f>VLOOKUP(D28,'1. Rpt 18s (non-CSU)'!$H$9:$AK$555,7,FALSE)</f>
        <v>0</v>
      </c>
      <c r="J28" s="162">
        <f>VLOOKUP($D28,'1. Rpt 18s (non-CSU)'!$H$9:$AK$555,8,FALSE)</f>
        <v>0</v>
      </c>
      <c r="K28" s="162">
        <f>VLOOKUP($D28,'1. Rpt 18s (non-CSU)'!$H$9:$AK$555,9,FALSE)</f>
        <v>0</v>
      </c>
      <c r="L28" s="162">
        <f>VLOOKUP($D28,'1. Rpt 18s (non-CSU)'!$H$9:$AK$555,10,FALSE)</f>
        <v>0</v>
      </c>
      <c r="M28" s="162">
        <f>VLOOKUP($D28,'1. Rpt 18s (non-CSU)'!$H$9:$AK$555,11,FALSE)</f>
        <v>0</v>
      </c>
      <c r="N28" s="162">
        <f>VLOOKUP($D28,'1. Rpt 18s (non-CSU)'!$H$9:$AK$555,$N$4,FALSE)</f>
        <v>0</v>
      </c>
      <c r="O28" s="162">
        <f>VLOOKUP($D28,'1. Rpt 18s (non-CSU)'!$H$9:$AK$555,$O$4,FALSE)</f>
        <v>0</v>
      </c>
      <c r="P28" s="162">
        <f>VLOOKUP($D28,'1. Rpt 18s (non-CSU)'!$H$9:$AK$555,$P$4,FALSE)</f>
        <v>0</v>
      </c>
      <c r="Q28" s="162">
        <f>VLOOKUP($D28,'1. Rpt 18s (non-CSU)'!$H$9:$AK$555,$Q$4,FALSE)</f>
        <v>0</v>
      </c>
      <c r="R28" s="162">
        <f>VLOOKUP($D28,'1. Rpt 18s (non-CSU)'!$H$9:$AK$555,$R$4,FALSE)</f>
        <v>0</v>
      </c>
      <c r="S28" s="162">
        <f>VLOOKUP($D28,'1. Rpt 18s (non-CSU)'!$H$9:$AK$555,$S$4,FALSE)</f>
        <v>0</v>
      </c>
      <c r="T28" s="162">
        <f>VLOOKUP($D28,'1. Rpt 18s (non-CSU)'!$H$9:$AK$555,$T$4,FALSE)</f>
        <v>0</v>
      </c>
      <c r="U28" s="162">
        <f>VLOOKUP($D28,'1. Rpt 18s (non-CSU)'!$H$9:$AK$555,$U$4,FALSE)</f>
        <v>0</v>
      </c>
      <c r="V28" s="162">
        <f>VLOOKUP($D28,'1. Rpt 18s (non-CSU)'!$H$9:$AK$555,$V$4,FALSE)</f>
        <v>0</v>
      </c>
      <c r="W28" s="162">
        <f>VLOOKUP($D28,'1. Rpt 18s (non-CSU)'!$H$9:$AK$555,$W$4,FALSE)</f>
        <v>0</v>
      </c>
      <c r="X28" s="162">
        <f>VLOOKUP($D28,'1. Rpt 18s (non-CSU)'!$H$9:$AK$555,$X$4,FALSE)</f>
        <v>0</v>
      </c>
      <c r="Y28" s="162">
        <f>VLOOKUP($D28,'1. Rpt 18s (non-CSU)'!$H$9:$AK$555,$Y$4,FALSE)</f>
        <v>0</v>
      </c>
      <c r="Z28" s="162">
        <f>VLOOKUP($D28,'1. Rpt 18s (non-CSU)'!$H$9:$AK$555,$Z$4,FALSE)</f>
        <v>0</v>
      </c>
      <c r="AA28" s="162">
        <f>VLOOKUP($D28,'1. Rpt 18s (non-CSU)'!$H$9:$AK$555,$AA$4,FALSE)</f>
        <v>0</v>
      </c>
      <c r="AB28" s="163">
        <f t="shared" si="1"/>
        <v>0</v>
      </c>
      <c r="AC28" s="164" t="e">
        <f>VLOOKUP($D28,'1. Rpt 18s (non-CSU)'!$H$9:$AK$555,$AC$4,FALSE)</f>
        <v>#REF!</v>
      </c>
      <c r="AD28" s="157" t="e">
        <f>VLOOKUP($D28,'1. Rpt 18s (non-CSU)'!$H$9:$AK$555,$AD$4,FALSE)</f>
        <v>#REF!</v>
      </c>
      <c r="AE28" s="157" t="e">
        <f>VLOOKUP($D28,'1. Rpt 18s (non-CSU)'!$H$9:$AK$555,$AE$4,FALSE)</f>
        <v>#REF!</v>
      </c>
      <c r="AF28" s="157" t="e">
        <f>VLOOKUP($D28,'1. Rpt 18s (non-CSU)'!$H$9:$AK$555,$AF$4,FALSE)</f>
        <v>#REF!</v>
      </c>
      <c r="AG28" s="157" t="e">
        <f>VLOOKUP($D28,'1. Rpt 18s (non-CSU)'!$H$9:$AK$555,$AG$4,FALSE)</f>
        <v>#REF!</v>
      </c>
      <c r="AH28" s="157" t="e">
        <f>VLOOKUP($D28,'1. Rpt 18s (non-CSU)'!$H$9:$AK$555,$AH$4,FALSE)</f>
        <v>#REF!</v>
      </c>
      <c r="AI28" s="157" t="e">
        <f>VLOOKUP($D28,'1. Rpt 18s (non-CSU)'!$H$9:$AK$555,$AI$4,FALSE)</f>
        <v>#REF!</v>
      </c>
      <c r="AJ28" s="157" t="e">
        <f>VLOOKUP($D28,'1. Rpt 18s (non-CSU)'!$H$9:$AK$555,$AJ$4,FALSE)</f>
        <v>#REF!</v>
      </c>
      <c r="AK28" s="157" t="e">
        <f>VLOOKUP($D28,'1. Rpt 18s (non-CSU)'!$H$9:$AK$555,$AK$4,FALSE)</f>
        <v>#REF!</v>
      </c>
      <c r="AL28" s="157" t="e">
        <f>VLOOKUP($D28,'1. Rpt 18s (non-CSU)'!$H$9:$AK$555,$AL$4,FALSE)</f>
        <v>#REF!</v>
      </c>
      <c r="AM28" s="157" t="e">
        <f>VLOOKUP($D28,'1. Rpt 18s (non-CSU)'!$H$9:$AK$555,$AM$4,FALSE)</f>
        <v>#REF!</v>
      </c>
      <c r="AN28" s="157" t="e">
        <f>VLOOKUP($D28,'1. Rpt 18s (non-CSU)'!$H$9:$AK$555,$AN$4,FALSE)</f>
        <v>#REF!</v>
      </c>
      <c r="AO28" s="157" t="e">
        <f>VLOOKUP($D28,'1. Rpt 18s (non-CSU)'!$H$9:$AK$555,$AO$4,FALSE)</f>
        <v>#REF!</v>
      </c>
      <c r="AP28" s="157" t="e">
        <f>VLOOKUP($D28,'1. Rpt 18s (non-CSU)'!$H$9:$AK$555,$AP$4,FALSE)</f>
        <v>#REF!</v>
      </c>
      <c r="AQ28" s="157" t="e">
        <f>VLOOKUP($D28,'1. Rpt 18s (non-CSU)'!$H$9:$AK$555,$AQ$4,FALSE)</f>
        <v>#REF!</v>
      </c>
      <c r="AR28" s="157" t="e">
        <f>VLOOKUP($D28,'1. Rpt 18s (non-CSU)'!$H$9:$AK$555,$AR$4,FALSE)</f>
        <v>#REF!</v>
      </c>
      <c r="AS28" s="157" t="e">
        <f>VLOOKUP($D28,'1. Rpt 18s (non-CSU)'!$H$9:$AK$555,$AS$4,FALSE)</f>
        <v>#REF!</v>
      </c>
      <c r="AT28" s="157" t="e">
        <f>VLOOKUP($D28,'1. Rpt 18s (non-CSU)'!$H$9:$AK$555,$AT$4,FALSE)</f>
        <v>#REF!</v>
      </c>
      <c r="AU28" s="157" t="e">
        <f>VLOOKUP($D28,'1. Rpt 18s (non-CSU)'!$H$9:$AK$555,$AU$4,FALSE)</f>
        <v>#REF!</v>
      </c>
      <c r="AV28" s="158" t="e">
        <f t="shared" si="2"/>
        <v>#REF!</v>
      </c>
      <c r="AW28" s="165" t="e">
        <f>VLOOKUP($D28,'1. Rpt 18s (non-CSU)'!$H$9:$AK$555,$AW$4,FALSE)</f>
        <v>#REF!</v>
      </c>
      <c r="AX28" s="166" t="e">
        <f>VLOOKUP($D28,'1. Rpt 18s (non-CSU)'!$H$9:$AK$555,$AX$4,FALSE)</f>
        <v>#REF!</v>
      </c>
      <c r="AY28" s="166" t="e">
        <f>VLOOKUP($D28,'1. Rpt 18s (non-CSU)'!$H$9:$AK$555,$AY$4,FALSE)</f>
        <v>#REF!</v>
      </c>
      <c r="AZ28" s="166" t="e">
        <f>VLOOKUP($D28,'1. Rpt 18s (non-CSU)'!$H$9:$AK$555,$AZ$4,FALSE)</f>
        <v>#REF!</v>
      </c>
      <c r="BA28" s="166" t="e">
        <f>VLOOKUP($D28,'1. Rpt 18s (non-CSU)'!$H$9:$AK$555,$BA$4,FALSE)</f>
        <v>#REF!</v>
      </c>
      <c r="BB28" s="166" t="e">
        <f>VLOOKUP($D28,'1. Rpt 18s (non-CSU)'!$H$9:$AK$555,$BB$4,FALSE)</f>
        <v>#REF!</v>
      </c>
      <c r="BC28" s="166" t="e">
        <f>VLOOKUP($D28,'1. Rpt 18s (non-CSU)'!$H$9:$AK$555,$BC$4,FALSE)</f>
        <v>#REF!</v>
      </c>
      <c r="BD28" s="166" t="e">
        <f>VLOOKUP($D28,'1. Rpt 18s (non-CSU)'!$H$9:$AK$555,$BD$4,FALSE)</f>
        <v>#REF!</v>
      </c>
      <c r="BE28" s="166" t="e">
        <f>VLOOKUP($D28,'1. Rpt 18s (non-CSU)'!$H$9:$AK$555,$BE$4,FALSE)</f>
        <v>#REF!</v>
      </c>
      <c r="BF28" s="166" t="e">
        <f>VLOOKUP($D28,'1. Rpt 18s (non-CSU)'!$H$9:$AK$555,$BF$4,FALSE)</f>
        <v>#REF!</v>
      </c>
      <c r="BG28" s="166" t="e">
        <f>VLOOKUP($D28,'1. Rpt 18s (non-CSU)'!$H$9:$AK$555,$BG$4,FALSE)</f>
        <v>#REF!</v>
      </c>
      <c r="BH28" s="166" t="e">
        <f>VLOOKUP($D28,'1. Rpt 18s (non-CSU)'!$H$9:$AK$555,$BH$4,FALSE)</f>
        <v>#REF!</v>
      </c>
      <c r="BI28" s="166" t="e">
        <f>VLOOKUP($D28,'1. Rpt 18s (non-CSU)'!$H$9:$AK$555,$BI$4,FALSE)</f>
        <v>#REF!</v>
      </c>
      <c r="BJ28" s="166" t="e">
        <f>VLOOKUP($D28,'1. Rpt 18s (non-CSU)'!$H$9:$AK$555,$BJ$4,FALSE)</f>
        <v>#REF!</v>
      </c>
      <c r="BK28" s="166" t="e">
        <f>VLOOKUP($D28,'1. Rpt 18s (non-CSU)'!$H$9:$AK$555,$BK$4,FALSE)</f>
        <v>#REF!</v>
      </c>
      <c r="BL28" s="166" t="e">
        <f>VLOOKUP($D28,'1. Rpt 18s (non-CSU)'!$H$9:$AK$555,$BL$4,FALSE)</f>
        <v>#REF!</v>
      </c>
      <c r="BM28" s="166" t="e">
        <f>VLOOKUP($D28,'1. Rpt 18s (non-CSU)'!$H$9:$AK$555,$BM$4,FALSE)</f>
        <v>#REF!</v>
      </c>
      <c r="BN28" s="166" t="e">
        <f>VLOOKUP($D28,'1. Rpt 18s (non-CSU)'!$H$9:$AK$555,$BN$4,FALSE)</f>
        <v>#REF!</v>
      </c>
      <c r="BO28" s="166" t="e">
        <f>VLOOKUP($D28,'1. Rpt 18s (non-CSU)'!$H$9:$AK$555,$BO$4,FALSE)</f>
        <v>#REF!</v>
      </c>
      <c r="BP28" s="167" t="e">
        <f t="shared" si="4"/>
        <v>#REF!</v>
      </c>
      <c r="BQ28" s="159" t="e">
        <f>VLOOKUP($D28,'1. Rpt 18s (non-CSU)'!$H$9:$AK$555,$BQ$4,FALSE)</f>
        <v>#REF!</v>
      </c>
      <c r="BR28" s="159" t="e">
        <f>VLOOKUP($D28,'1. Rpt 18s (non-CSU)'!$H$9:$AK$555,$BR$4,FALSE)</f>
        <v>#REF!</v>
      </c>
      <c r="BS28" s="159" t="e">
        <f>VLOOKUP($D28,'1. Rpt 18s (non-CSU)'!$H$9:$AK$555,$BS$4,FALSE)</f>
        <v>#REF!</v>
      </c>
      <c r="BT28" s="159" t="e">
        <f>VLOOKUP($D28,'1. Rpt 18s (non-CSU)'!$H$9:$AK$555,$BT$4,FALSE)</f>
        <v>#REF!</v>
      </c>
      <c r="BU28" s="159" t="e">
        <f>VLOOKUP($D28,'1. Rpt 18s (non-CSU)'!$H$9:$AK$555,$BU$4,FALSE)</f>
        <v>#REF!</v>
      </c>
      <c r="BV28" s="159" t="e">
        <f>VLOOKUP($D28,'1. Rpt 18s (non-CSU)'!$H$9:$AK$555,$BV$4,FALSE)</f>
        <v>#REF!</v>
      </c>
      <c r="BW28" s="159" t="e">
        <f>VLOOKUP($D28,'1. Rpt 18s (non-CSU)'!$H$9:$AK$555,$BW$4,FALSE)</f>
        <v>#REF!</v>
      </c>
      <c r="BX28" s="159" t="e">
        <f>VLOOKUP($D28,'1. Rpt 18s (non-CSU)'!$H$9:$AK$555,$BX$4,FALSE)</f>
        <v>#REF!</v>
      </c>
      <c r="BY28" s="159" t="e">
        <f>VLOOKUP($D28,'1. Rpt 18s (non-CSU)'!$H$9:$AK$555,$BY$4,FALSE)</f>
        <v>#REF!</v>
      </c>
      <c r="BZ28" s="159" t="e">
        <f>VLOOKUP($D28,'1. Rpt 18s (non-CSU)'!$H$9:$AK$555,$BZ$4,FALSE)</f>
        <v>#REF!</v>
      </c>
      <c r="CA28" s="159" t="e">
        <f>VLOOKUP($D28,'1. Rpt 18s (non-CSU)'!$H$9:$AK$555,$CA$4,FALSE)</f>
        <v>#REF!</v>
      </c>
      <c r="CB28" s="159" t="e">
        <f>VLOOKUP($D28,'1. Rpt 18s (non-CSU)'!$H$9:$AK$555,$CB$4,FALSE)</f>
        <v>#REF!</v>
      </c>
      <c r="CC28" s="159" t="e">
        <f>VLOOKUP($D28,'1. Rpt 18s (non-CSU)'!$H$9:$AK$555,$CB$4,FALSE)</f>
        <v>#REF!</v>
      </c>
      <c r="CD28" s="159" t="e">
        <f>VLOOKUP($D28,'1. Rpt 18s (non-CSU)'!$H$9:$AK$555,$CB$4,FALSE)</f>
        <v>#REF!</v>
      </c>
      <c r="CE28" s="159" t="e">
        <f>VLOOKUP($D28,'1. Rpt 18s (non-CSU)'!$H$9:$AK$555,$CB$4,FALSE)</f>
        <v>#REF!</v>
      </c>
      <c r="CF28" s="159" t="e">
        <f>VLOOKUP($D28,'1. Rpt 18s (non-CSU)'!$H$9:$AK$555,$CB$4,FALSE)</f>
        <v>#REF!</v>
      </c>
      <c r="CG28" s="159" t="e">
        <f>VLOOKUP($D28,'1. Rpt 18s (non-CSU)'!$H$9:$AK$555,$CB$4,FALSE)</f>
        <v>#REF!</v>
      </c>
      <c r="CH28" s="159" t="e">
        <f>VLOOKUP($D28,'1. Rpt 18s (non-CSU)'!$H$9:$AK$555,$CB$4,FALSE)</f>
        <v>#REF!</v>
      </c>
      <c r="CI28" s="159" t="e">
        <f>VLOOKUP($D28,'1. Rpt 18s (non-CSU)'!$H$9:$AK$555,$CB$4,FALSE)</f>
        <v>#REF!</v>
      </c>
      <c r="CJ28" s="160" t="e">
        <f t="shared" si="3"/>
        <v>#REF!</v>
      </c>
    </row>
    <row r="29" spans="1:88" x14ac:dyDescent="0.2">
      <c r="A29" s="56" t="s">
        <v>145</v>
      </c>
      <c r="B29" s="297" t="s">
        <v>267</v>
      </c>
      <c r="C29" s="297" t="s">
        <v>283</v>
      </c>
      <c r="D29" s="153" t="str">
        <f t="shared" si="0"/>
        <v>26606062</v>
      </c>
      <c r="E29" s="154" t="str">
        <f>IF(ISNA(VLOOKUP(C29,GAAP02F[[#All],[Column1]:[FundHier1]],5,FALSE)),"Leases",(VLOOKUP(C29,GAAP02F[[#All],[Column1]:[FundHier1]],5,FALSE)))</f>
        <v>200</v>
      </c>
      <c r="F29" s="154" t="str">
        <f>IF(ISNA(VLOOKUP(B29,Table_GAAP02A[[#All],[Agency]:[Hier1]],4,FALSE)),"Abolished Agency",(VLOOKUP(B29,Table_GAAP02A[[#All],[Agency]:[Hier1]],4,FALSE)))</f>
        <v>0830</v>
      </c>
      <c r="G29" s="155" t="s">
        <v>4421</v>
      </c>
      <c r="H29" s="156" t="s">
        <v>3736</v>
      </c>
      <c r="I29" s="161">
        <f>VLOOKUP(D29,'1. Rpt 18s (non-CSU)'!$H$9:$AK$555,7,FALSE)</f>
        <v>0</v>
      </c>
      <c r="J29" s="162">
        <f>VLOOKUP($D29,'1. Rpt 18s (non-CSU)'!$H$9:$AK$555,8,FALSE)</f>
        <v>0</v>
      </c>
      <c r="K29" s="162">
        <f>VLOOKUP($D29,'1. Rpt 18s (non-CSU)'!$H$9:$AK$555,9,FALSE)</f>
        <v>0</v>
      </c>
      <c r="L29" s="162">
        <f>VLOOKUP($D29,'1. Rpt 18s (non-CSU)'!$H$9:$AK$555,10,FALSE)</f>
        <v>0</v>
      </c>
      <c r="M29" s="162">
        <f>VLOOKUP($D29,'1. Rpt 18s (non-CSU)'!$H$9:$AK$555,11,FALSE)</f>
        <v>0</v>
      </c>
      <c r="N29" s="162">
        <f>VLOOKUP($D29,'1. Rpt 18s (non-CSU)'!$H$9:$AK$555,$N$4,FALSE)</f>
        <v>0</v>
      </c>
      <c r="O29" s="162">
        <f>VLOOKUP($D29,'1. Rpt 18s (non-CSU)'!$H$9:$AK$555,$O$4,FALSE)</f>
        <v>0</v>
      </c>
      <c r="P29" s="162">
        <f>VLOOKUP($D29,'1. Rpt 18s (non-CSU)'!$H$9:$AK$555,$P$4,FALSE)</f>
        <v>0</v>
      </c>
      <c r="Q29" s="162">
        <f>VLOOKUP($D29,'1. Rpt 18s (non-CSU)'!$H$9:$AK$555,$Q$4,FALSE)</f>
        <v>0</v>
      </c>
      <c r="R29" s="162">
        <f>VLOOKUP($D29,'1. Rpt 18s (non-CSU)'!$H$9:$AK$555,$R$4,FALSE)</f>
        <v>0</v>
      </c>
      <c r="S29" s="162">
        <f>VLOOKUP($D29,'1. Rpt 18s (non-CSU)'!$H$9:$AK$555,$S$4,FALSE)</f>
        <v>0</v>
      </c>
      <c r="T29" s="162">
        <f>VLOOKUP($D29,'1. Rpt 18s (non-CSU)'!$H$9:$AK$555,$T$4,FALSE)</f>
        <v>0</v>
      </c>
      <c r="U29" s="162">
        <f>VLOOKUP($D29,'1. Rpt 18s (non-CSU)'!$H$9:$AK$555,$U$4,FALSE)</f>
        <v>0</v>
      </c>
      <c r="V29" s="162">
        <f>VLOOKUP($D29,'1. Rpt 18s (non-CSU)'!$H$9:$AK$555,$V$4,FALSE)</f>
        <v>0</v>
      </c>
      <c r="W29" s="162">
        <f>VLOOKUP($D29,'1. Rpt 18s (non-CSU)'!$H$9:$AK$555,$W$4,FALSE)</f>
        <v>0</v>
      </c>
      <c r="X29" s="162">
        <f>VLOOKUP($D29,'1. Rpt 18s (non-CSU)'!$H$9:$AK$555,$X$4,FALSE)</f>
        <v>0</v>
      </c>
      <c r="Y29" s="162">
        <f>VLOOKUP($D29,'1. Rpt 18s (non-CSU)'!$H$9:$AK$555,$Y$4,FALSE)</f>
        <v>0</v>
      </c>
      <c r="Z29" s="162">
        <f>VLOOKUP($D29,'1. Rpt 18s (non-CSU)'!$H$9:$AK$555,$Z$4,FALSE)</f>
        <v>0</v>
      </c>
      <c r="AA29" s="162">
        <f>VLOOKUP($D29,'1. Rpt 18s (non-CSU)'!$H$9:$AK$555,$AA$4,FALSE)</f>
        <v>0</v>
      </c>
      <c r="AB29" s="163">
        <f t="shared" si="1"/>
        <v>0</v>
      </c>
      <c r="AC29" s="164" t="e">
        <f>VLOOKUP($D29,'1. Rpt 18s (non-CSU)'!$H$9:$AK$555,$AC$4,FALSE)</f>
        <v>#REF!</v>
      </c>
      <c r="AD29" s="157" t="e">
        <f>VLOOKUP($D29,'1. Rpt 18s (non-CSU)'!$H$9:$AK$555,$AD$4,FALSE)</f>
        <v>#REF!</v>
      </c>
      <c r="AE29" s="157" t="e">
        <f>VLOOKUP($D29,'1. Rpt 18s (non-CSU)'!$H$9:$AK$555,$AE$4,FALSE)</f>
        <v>#REF!</v>
      </c>
      <c r="AF29" s="157" t="e">
        <f>VLOOKUP($D29,'1. Rpt 18s (non-CSU)'!$H$9:$AK$555,$AF$4,FALSE)</f>
        <v>#REF!</v>
      </c>
      <c r="AG29" s="157" t="e">
        <f>VLOOKUP($D29,'1. Rpt 18s (non-CSU)'!$H$9:$AK$555,$AG$4,FALSE)</f>
        <v>#REF!</v>
      </c>
      <c r="AH29" s="157" t="e">
        <f>VLOOKUP($D29,'1. Rpt 18s (non-CSU)'!$H$9:$AK$555,$AH$4,FALSE)</f>
        <v>#REF!</v>
      </c>
      <c r="AI29" s="157" t="e">
        <f>VLOOKUP($D29,'1. Rpt 18s (non-CSU)'!$H$9:$AK$555,$AI$4,FALSE)</f>
        <v>#REF!</v>
      </c>
      <c r="AJ29" s="157" t="e">
        <f>VLOOKUP($D29,'1. Rpt 18s (non-CSU)'!$H$9:$AK$555,$AJ$4,FALSE)</f>
        <v>#REF!</v>
      </c>
      <c r="AK29" s="157" t="e">
        <f>VLOOKUP($D29,'1. Rpt 18s (non-CSU)'!$H$9:$AK$555,$AK$4,FALSE)</f>
        <v>#REF!</v>
      </c>
      <c r="AL29" s="157" t="e">
        <f>VLOOKUP($D29,'1. Rpt 18s (non-CSU)'!$H$9:$AK$555,$AL$4,FALSE)</f>
        <v>#REF!</v>
      </c>
      <c r="AM29" s="157" t="e">
        <f>VLOOKUP($D29,'1. Rpt 18s (non-CSU)'!$H$9:$AK$555,$AM$4,FALSE)</f>
        <v>#REF!</v>
      </c>
      <c r="AN29" s="157" t="e">
        <f>VLOOKUP($D29,'1. Rpt 18s (non-CSU)'!$H$9:$AK$555,$AN$4,FALSE)</f>
        <v>#REF!</v>
      </c>
      <c r="AO29" s="157" t="e">
        <f>VLOOKUP($D29,'1. Rpt 18s (non-CSU)'!$H$9:$AK$555,$AO$4,FALSE)</f>
        <v>#REF!</v>
      </c>
      <c r="AP29" s="157" t="e">
        <f>VLOOKUP($D29,'1. Rpt 18s (non-CSU)'!$H$9:$AK$555,$AP$4,FALSE)</f>
        <v>#REF!</v>
      </c>
      <c r="AQ29" s="157" t="e">
        <f>VLOOKUP($D29,'1. Rpt 18s (non-CSU)'!$H$9:$AK$555,$AQ$4,FALSE)</f>
        <v>#REF!</v>
      </c>
      <c r="AR29" s="157" t="e">
        <f>VLOOKUP($D29,'1. Rpt 18s (non-CSU)'!$H$9:$AK$555,$AR$4,FALSE)</f>
        <v>#REF!</v>
      </c>
      <c r="AS29" s="157" t="e">
        <f>VLOOKUP($D29,'1. Rpt 18s (non-CSU)'!$H$9:$AK$555,$AS$4,FALSE)</f>
        <v>#REF!</v>
      </c>
      <c r="AT29" s="157" t="e">
        <f>VLOOKUP($D29,'1. Rpt 18s (non-CSU)'!$H$9:$AK$555,$AT$4,FALSE)</f>
        <v>#REF!</v>
      </c>
      <c r="AU29" s="157" t="e">
        <f>VLOOKUP($D29,'1. Rpt 18s (non-CSU)'!$H$9:$AK$555,$AU$4,FALSE)</f>
        <v>#REF!</v>
      </c>
      <c r="AV29" s="158" t="e">
        <f t="shared" si="2"/>
        <v>#REF!</v>
      </c>
      <c r="AW29" s="165" t="e">
        <f>VLOOKUP($D29,'1. Rpt 18s (non-CSU)'!$H$9:$AK$555,$AW$4,FALSE)</f>
        <v>#REF!</v>
      </c>
      <c r="AX29" s="166" t="e">
        <f>VLOOKUP($D29,'1. Rpt 18s (non-CSU)'!$H$9:$AK$555,$AX$4,FALSE)</f>
        <v>#REF!</v>
      </c>
      <c r="AY29" s="166" t="e">
        <f>VLOOKUP($D29,'1. Rpt 18s (non-CSU)'!$H$9:$AK$555,$AY$4,FALSE)</f>
        <v>#REF!</v>
      </c>
      <c r="AZ29" s="166" t="e">
        <f>VLOOKUP($D29,'1. Rpt 18s (non-CSU)'!$H$9:$AK$555,$AZ$4,FALSE)</f>
        <v>#REF!</v>
      </c>
      <c r="BA29" s="166" t="e">
        <f>VLOOKUP($D29,'1. Rpt 18s (non-CSU)'!$H$9:$AK$555,$BA$4,FALSE)</f>
        <v>#REF!</v>
      </c>
      <c r="BB29" s="166" t="e">
        <f>VLOOKUP($D29,'1. Rpt 18s (non-CSU)'!$H$9:$AK$555,$BB$4,FALSE)</f>
        <v>#REF!</v>
      </c>
      <c r="BC29" s="166" t="e">
        <f>VLOOKUP($D29,'1. Rpt 18s (non-CSU)'!$H$9:$AK$555,$BC$4,FALSE)</f>
        <v>#REF!</v>
      </c>
      <c r="BD29" s="166" t="e">
        <f>VLOOKUP($D29,'1. Rpt 18s (non-CSU)'!$H$9:$AK$555,$BD$4,FALSE)</f>
        <v>#REF!</v>
      </c>
      <c r="BE29" s="166" t="e">
        <f>VLOOKUP($D29,'1. Rpt 18s (non-CSU)'!$H$9:$AK$555,$BE$4,FALSE)</f>
        <v>#REF!</v>
      </c>
      <c r="BF29" s="166" t="e">
        <f>VLOOKUP($D29,'1. Rpt 18s (non-CSU)'!$H$9:$AK$555,$BF$4,FALSE)</f>
        <v>#REF!</v>
      </c>
      <c r="BG29" s="166" t="e">
        <f>VLOOKUP($D29,'1. Rpt 18s (non-CSU)'!$H$9:$AK$555,$BG$4,FALSE)</f>
        <v>#REF!</v>
      </c>
      <c r="BH29" s="166" t="e">
        <f>VLOOKUP($D29,'1. Rpt 18s (non-CSU)'!$H$9:$AK$555,$BH$4,FALSE)</f>
        <v>#REF!</v>
      </c>
      <c r="BI29" s="166" t="e">
        <f>VLOOKUP($D29,'1. Rpt 18s (non-CSU)'!$H$9:$AK$555,$BI$4,FALSE)</f>
        <v>#REF!</v>
      </c>
      <c r="BJ29" s="166" t="e">
        <f>VLOOKUP($D29,'1. Rpt 18s (non-CSU)'!$H$9:$AK$555,$BJ$4,FALSE)</f>
        <v>#REF!</v>
      </c>
      <c r="BK29" s="166" t="e">
        <f>VLOOKUP($D29,'1. Rpt 18s (non-CSU)'!$H$9:$AK$555,$BK$4,FALSE)</f>
        <v>#REF!</v>
      </c>
      <c r="BL29" s="166" t="e">
        <f>VLOOKUP($D29,'1. Rpt 18s (non-CSU)'!$H$9:$AK$555,$BL$4,FALSE)</f>
        <v>#REF!</v>
      </c>
      <c r="BM29" s="166" t="e">
        <f>VLOOKUP($D29,'1. Rpt 18s (non-CSU)'!$H$9:$AK$555,$BM$4,FALSE)</f>
        <v>#REF!</v>
      </c>
      <c r="BN29" s="166" t="e">
        <f>VLOOKUP($D29,'1. Rpt 18s (non-CSU)'!$H$9:$AK$555,$BN$4,FALSE)</f>
        <v>#REF!</v>
      </c>
      <c r="BO29" s="166" t="e">
        <f>VLOOKUP($D29,'1. Rpt 18s (non-CSU)'!$H$9:$AK$555,$BO$4,FALSE)</f>
        <v>#REF!</v>
      </c>
      <c r="BP29" s="167" t="e">
        <f t="shared" si="4"/>
        <v>#REF!</v>
      </c>
      <c r="BQ29" s="159" t="e">
        <f>VLOOKUP($D29,'1. Rpt 18s (non-CSU)'!$H$9:$AK$555,$BQ$4,FALSE)</f>
        <v>#REF!</v>
      </c>
      <c r="BR29" s="159" t="e">
        <f>VLOOKUP($D29,'1. Rpt 18s (non-CSU)'!$H$9:$AK$555,$BR$4,FALSE)</f>
        <v>#REF!</v>
      </c>
      <c r="BS29" s="159" t="e">
        <f>VLOOKUP($D29,'1. Rpt 18s (non-CSU)'!$H$9:$AK$555,$BS$4,FALSE)</f>
        <v>#REF!</v>
      </c>
      <c r="BT29" s="159" t="e">
        <f>VLOOKUP($D29,'1. Rpt 18s (non-CSU)'!$H$9:$AK$555,$BT$4,FALSE)</f>
        <v>#REF!</v>
      </c>
      <c r="BU29" s="159" t="e">
        <f>VLOOKUP($D29,'1. Rpt 18s (non-CSU)'!$H$9:$AK$555,$BU$4,FALSE)</f>
        <v>#REF!</v>
      </c>
      <c r="BV29" s="159" t="e">
        <f>VLOOKUP($D29,'1. Rpt 18s (non-CSU)'!$H$9:$AK$555,$BV$4,FALSE)</f>
        <v>#REF!</v>
      </c>
      <c r="BW29" s="159" t="e">
        <f>VLOOKUP($D29,'1. Rpt 18s (non-CSU)'!$H$9:$AK$555,$BW$4,FALSE)</f>
        <v>#REF!</v>
      </c>
      <c r="BX29" s="159" t="e">
        <f>VLOOKUP($D29,'1. Rpt 18s (non-CSU)'!$H$9:$AK$555,$BX$4,FALSE)</f>
        <v>#REF!</v>
      </c>
      <c r="BY29" s="159" t="e">
        <f>VLOOKUP($D29,'1. Rpt 18s (non-CSU)'!$H$9:$AK$555,$BY$4,FALSE)</f>
        <v>#REF!</v>
      </c>
      <c r="BZ29" s="159" t="e">
        <f>VLOOKUP($D29,'1. Rpt 18s (non-CSU)'!$H$9:$AK$555,$BZ$4,FALSE)</f>
        <v>#REF!</v>
      </c>
      <c r="CA29" s="159" t="e">
        <f>VLOOKUP($D29,'1. Rpt 18s (non-CSU)'!$H$9:$AK$555,$CA$4,FALSE)</f>
        <v>#REF!</v>
      </c>
      <c r="CB29" s="159" t="e">
        <f>VLOOKUP($D29,'1. Rpt 18s (non-CSU)'!$H$9:$AK$555,$CB$4,FALSE)</f>
        <v>#REF!</v>
      </c>
      <c r="CC29" s="159" t="e">
        <f>VLOOKUP($D29,'1. Rpt 18s (non-CSU)'!$H$9:$AK$555,$CB$4,FALSE)</f>
        <v>#REF!</v>
      </c>
      <c r="CD29" s="159" t="e">
        <f>VLOOKUP($D29,'1. Rpt 18s (non-CSU)'!$H$9:$AK$555,$CB$4,FALSE)</f>
        <v>#REF!</v>
      </c>
      <c r="CE29" s="159" t="e">
        <f>VLOOKUP($D29,'1. Rpt 18s (non-CSU)'!$H$9:$AK$555,$CB$4,FALSE)</f>
        <v>#REF!</v>
      </c>
      <c r="CF29" s="159" t="e">
        <f>VLOOKUP($D29,'1. Rpt 18s (non-CSU)'!$H$9:$AK$555,$CB$4,FALSE)</f>
        <v>#REF!</v>
      </c>
      <c r="CG29" s="159" t="e">
        <f>VLOOKUP($D29,'1. Rpt 18s (non-CSU)'!$H$9:$AK$555,$CB$4,FALSE)</f>
        <v>#REF!</v>
      </c>
      <c r="CH29" s="159" t="e">
        <f>VLOOKUP($D29,'1. Rpt 18s (non-CSU)'!$H$9:$AK$555,$CB$4,FALSE)</f>
        <v>#REF!</v>
      </c>
      <c r="CI29" s="159" t="e">
        <f>VLOOKUP($D29,'1. Rpt 18s (non-CSU)'!$H$9:$AK$555,$CB$4,FALSE)</f>
        <v>#REF!</v>
      </c>
      <c r="CJ29" s="160" t="e">
        <f t="shared" si="3"/>
        <v>#REF!</v>
      </c>
    </row>
    <row r="30" spans="1:88" x14ac:dyDescent="0.2">
      <c r="A30" s="56" t="s">
        <v>145</v>
      </c>
      <c r="B30" s="297" t="s">
        <v>267</v>
      </c>
      <c r="C30" s="297" t="s">
        <v>284</v>
      </c>
      <c r="D30" s="153" t="str">
        <f t="shared" si="0"/>
        <v>26606063</v>
      </c>
      <c r="E30" s="154" t="str">
        <f>IF(ISNA(VLOOKUP(C30,GAAP02F[[#All],[Column1]:[FundHier1]],5,FALSE)),"Leases",(VLOOKUP(C30,GAAP02F[[#All],[Column1]:[FundHier1]],5,FALSE)))</f>
        <v>200</v>
      </c>
      <c r="F30" s="154" t="str">
        <f>IF(ISNA(VLOOKUP(B30,Table_GAAP02A[[#All],[Agency]:[Hier1]],4,FALSE)),"Abolished Agency",(VLOOKUP(B30,Table_GAAP02A[[#All],[Agency]:[Hier1]],4,FALSE)))</f>
        <v>0830</v>
      </c>
      <c r="G30" s="155" t="s">
        <v>4421</v>
      </c>
      <c r="H30" s="156" t="s">
        <v>3738</v>
      </c>
      <c r="I30" s="161">
        <f>VLOOKUP(D30,'1. Rpt 18s (non-CSU)'!$H$9:$AK$555,7,FALSE)</f>
        <v>0</v>
      </c>
      <c r="J30" s="162">
        <f>VLOOKUP($D30,'1. Rpt 18s (non-CSU)'!$H$9:$AK$555,8,FALSE)</f>
        <v>0</v>
      </c>
      <c r="K30" s="162">
        <f>VLOOKUP($D30,'1. Rpt 18s (non-CSU)'!$H$9:$AK$555,9,FALSE)</f>
        <v>0</v>
      </c>
      <c r="L30" s="162">
        <f>VLOOKUP($D30,'1. Rpt 18s (non-CSU)'!$H$9:$AK$555,10,FALSE)</f>
        <v>0</v>
      </c>
      <c r="M30" s="162">
        <f>VLOOKUP($D30,'1. Rpt 18s (non-CSU)'!$H$9:$AK$555,11,FALSE)</f>
        <v>0</v>
      </c>
      <c r="N30" s="162">
        <f>VLOOKUP($D30,'1. Rpt 18s (non-CSU)'!$H$9:$AK$555,$N$4,FALSE)</f>
        <v>0</v>
      </c>
      <c r="O30" s="162">
        <f>VLOOKUP($D30,'1. Rpt 18s (non-CSU)'!$H$9:$AK$555,$O$4,FALSE)</f>
        <v>0</v>
      </c>
      <c r="P30" s="162">
        <f>VLOOKUP($D30,'1. Rpt 18s (non-CSU)'!$H$9:$AK$555,$P$4,FALSE)</f>
        <v>0</v>
      </c>
      <c r="Q30" s="162">
        <f>VLOOKUP($D30,'1. Rpt 18s (non-CSU)'!$H$9:$AK$555,$Q$4,FALSE)</f>
        <v>0</v>
      </c>
      <c r="R30" s="162">
        <f>VLOOKUP($D30,'1. Rpt 18s (non-CSU)'!$H$9:$AK$555,$R$4,FALSE)</f>
        <v>0</v>
      </c>
      <c r="S30" s="162">
        <f>VLOOKUP($D30,'1. Rpt 18s (non-CSU)'!$H$9:$AK$555,$S$4,FALSE)</f>
        <v>0</v>
      </c>
      <c r="T30" s="162">
        <f>VLOOKUP($D30,'1. Rpt 18s (non-CSU)'!$H$9:$AK$555,$T$4,FALSE)</f>
        <v>0</v>
      </c>
      <c r="U30" s="162">
        <f>VLOOKUP($D30,'1. Rpt 18s (non-CSU)'!$H$9:$AK$555,$U$4,FALSE)</f>
        <v>0</v>
      </c>
      <c r="V30" s="162">
        <f>VLOOKUP($D30,'1. Rpt 18s (non-CSU)'!$H$9:$AK$555,$V$4,FALSE)</f>
        <v>0</v>
      </c>
      <c r="W30" s="162">
        <f>VLOOKUP($D30,'1. Rpt 18s (non-CSU)'!$H$9:$AK$555,$W$4,FALSE)</f>
        <v>0</v>
      </c>
      <c r="X30" s="162">
        <f>VLOOKUP($D30,'1. Rpt 18s (non-CSU)'!$H$9:$AK$555,$X$4,FALSE)</f>
        <v>0</v>
      </c>
      <c r="Y30" s="162">
        <f>VLOOKUP($D30,'1. Rpt 18s (non-CSU)'!$H$9:$AK$555,$Y$4,FALSE)</f>
        <v>0</v>
      </c>
      <c r="Z30" s="162">
        <f>VLOOKUP($D30,'1. Rpt 18s (non-CSU)'!$H$9:$AK$555,$Z$4,FALSE)</f>
        <v>0</v>
      </c>
      <c r="AA30" s="162">
        <f>VLOOKUP($D30,'1. Rpt 18s (non-CSU)'!$H$9:$AK$555,$AA$4,FALSE)</f>
        <v>0</v>
      </c>
      <c r="AB30" s="163">
        <f t="shared" si="1"/>
        <v>0</v>
      </c>
      <c r="AC30" s="164" t="e">
        <f>VLOOKUP($D30,'1. Rpt 18s (non-CSU)'!$H$9:$AK$555,$AC$4,FALSE)</f>
        <v>#REF!</v>
      </c>
      <c r="AD30" s="157" t="e">
        <f>VLOOKUP($D30,'1. Rpt 18s (non-CSU)'!$H$9:$AK$555,$AD$4,FALSE)</f>
        <v>#REF!</v>
      </c>
      <c r="AE30" s="157" t="e">
        <f>VLOOKUP($D30,'1. Rpt 18s (non-CSU)'!$H$9:$AK$555,$AE$4,FALSE)</f>
        <v>#REF!</v>
      </c>
      <c r="AF30" s="157" t="e">
        <f>VLOOKUP($D30,'1. Rpt 18s (non-CSU)'!$H$9:$AK$555,$AF$4,FALSE)</f>
        <v>#REF!</v>
      </c>
      <c r="AG30" s="157" t="e">
        <f>VLOOKUP($D30,'1. Rpt 18s (non-CSU)'!$H$9:$AK$555,$AG$4,FALSE)</f>
        <v>#REF!</v>
      </c>
      <c r="AH30" s="157" t="e">
        <f>VLOOKUP($D30,'1. Rpt 18s (non-CSU)'!$H$9:$AK$555,$AH$4,FALSE)</f>
        <v>#REF!</v>
      </c>
      <c r="AI30" s="157" t="e">
        <f>VLOOKUP($D30,'1. Rpt 18s (non-CSU)'!$H$9:$AK$555,$AI$4,FALSE)</f>
        <v>#REF!</v>
      </c>
      <c r="AJ30" s="157" t="e">
        <f>VLOOKUP($D30,'1. Rpt 18s (non-CSU)'!$H$9:$AK$555,$AJ$4,FALSE)</f>
        <v>#REF!</v>
      </c>
      <c r="AK30" s="157" t="e">
        <f>VLOOKUP($D30,'1. Rpt 18s (non-CSU)'!$H$9:$AK$555,$AK$4,FALSE)</f>
        <v>#REF!</v>
      </c>
      <c r="AL30" s="157" t="e">
        <f>VLOOKUP($D30,'1. Rpt 18s (non-CSU)'!$H$9:$AK$555,$AL$4,FALSE)</f>
        <v>#REF!</v>
      </c>
      <c r="AM30" s="157" t="e">
        <f>VLOOKUP($D30,'1. Rpt 18s (non-CSU)'!$H$9:$AK$555,$AM$4,FALSE)</f>
        <v>#REF!</v>
      </c>
      <c r="AN30" s="157" t="e">
        <f>VLOOKUP($D30,'1. Rpt 18s (non-CSU)'!$H$9:$AK$555,$AN$4,FALSE)</f>
        <v>#REF!</v>
      </c>
      <c r="AO30" s="157" t="e">
        <f>VLOOKUP($D30,'1. Rpt 18s (non-CSU)'!$H$9:$AK$555,$AO$4,FALSE)</f>
        <v>#REF!</v>
      </c>
      <c r="AP30" s="157" t="e">
        <f>VLOOKUP($D30,'1. Rpt 18s (non-CSU)'!$H$9:$AK$555,$AP$4,FALSE)</f>
        <v>#REF!</v>
      </c>
      <c r="AQ30" s="157" t="e">
        <f>VLOOKUP($D30,'1. Rpt 18s (non-CSU)'!$H$9:$AK$555,$AQ$4,FALSE)</f>
        <v>#REF!</v>
      </c>
      <c r="AR30" s="157" t="e">
        <f>VLOOKUP($D30,'1. Rpt 18s (non-CSU)'!$H$9:$AK$555,$AR$4,FALSE)</f>
        <v>#REF!</v>
      </c>
      <c r="AS30" s="157" t="e">
        <f>VLOOKUP($D30,'1. Rpt 18s (non-CSU)'!$H$9:$AK$555,$AS$4,FALSE)</f>
        <v>#REF!</v>
      </c>
      <c r="AT30" s="157" t="e">
        <f>VLOOKUP($D30,'1. Rpt 18s (non-CSU)'!$H$9:$AK$555,$AT$4,FALSE)</f>
        <v>#REF!</v>
      </c>
      <c r="AU30" s="157" t="e">
        <f>VLOOKUP($D30,'1. Rpt 18s (non-CSU)'!$H$9:$AK$555,$AU$4,FALSE)</f>
        <v>#REF!</v>
      </c>
      <c r="AV30" s="158" t="e">
        <f t="shared" si="2"/>
        <v>#REF!</v>
      </c>
      <c r="AW30" s="165" t="e">
        <f>VLOOKUP($D30,'1. Rpt 18s (non-CSU)'!$H$9:$AK$555,$AW$4,FALSE)</f>
        <v>#REF!</v>
      </c>
      <c r="AX30" s="166" t="e">
        <f>VLOOKUP($D30,'1. Rpt 18s (non-CSU)'!$H$9:$AK$555,$AX$4,FALSE)</f>
        <v>#REF!</v>
      </c>
      <c r="AY30" s="166" t="e">
        <f>VLOOKUP($D30,'1. Rpt 18s (non-CSU)'!$H$9:$AK$555,$AY$4,FALSE)</f>
        <v>#REF!</v>
      </c>
      <c r="AZ30" s="166" t="e">
        <f>VLOOKUP($D30,'1. Rpt 18s (non-CSU)'!$H$9:$AK$555,$AZ$4,FALSE)</f>
        <v>#REF!</v>
      </c>
      <c r="BA30" s="166" t="e">
        <f>VLOOKUP($D30,'1. Rpt 18s (non-CSU)'!$H$9:$AK$555,$BA$4,FALSE)</f>
        <v>#REF!</v>
      </c>
      <c r="BB30" s="166" t="e">
        <f>VLOOKUP($D30,'1. Rpt 18s (non-CSU)'!$H$9:$AK$555,$BB$4,FALSE)</f>
        <v>#REF!</v>
      </c>
      <c r="BC30" s="166" t="e">
        <f>VLOOKUP($D30,'1. Rpt 18s (non-CSU)'!$H$9:$AK$555,$BC$4,FALSE)</f>
        <v>#REF!</v>
      </c>
      <c r="BD30" s="166" t="e">
        <f>VLOOKUP($D30,'1. Rpt 18s (non-CSU)'!$H$9:$AK$555,$BD$4,FALSE)</f>
        <v>#REF!</v>
      </c>
      <c r="BE30" s="166" t="e">
        <f>VLOOKUP($D30,'1. Rpt 18s (non-CSU)'!$H$9:$AK$555,$BE$4,FALSE)</f>
        <v>#REF!</v>
      </c>
      <c r="BF30" s="166" t="e">
        <f>VLOOKUP($D30,'1. Rpt 18s (non-CSU)'!$H$9:$AK$555,$BF$4,FALSE)</f>
        <v>#REF!</v>
      </c>
      <c r="BG30" s="166" t="e">
        <f>VLOOKUP($D30,'1. Rpt 18s (non-CSU)'!$H$9:$AK$555,$BG$4,FALSE)</f>
        <v>#REF!</v>
      </c>
      <c r="BH30" s="166" t="e">
        <f>VLOOKUP($D30,'1. Rpt 18s (non-CSU)'!$H$9:$AK$555,$BH$4,FALSE)</f>
        <v>#REF!</v>
      </c>
      <c r="BI30" s="166" t="e">
        <f>VLOOKUP($D30,'1. Rpt 18s (non-CSU)'!$H$9:$AK$555,$BI$4,FALSE)</f>
        <v>#REF!</v>
      </c>
      <c r="BJ30" s="166" t="e">
        <f>VLOOKUP($D30,'1. Rpt 18s (non-CSU)'!$H$9:$AK$555,$BJ$4,FALSE)</f>
        <v>#REF!</v>
      </c>
      <c r="BK30" s="166" t="e">
        <f>VLOOKUP($D30,'1. Rpt 18s (non-CSU)'!$H$9:$AK$555,$BK$4,FALSE)</f>
        <v>#REF!</v>
      </c>
      <c r="BL30" s="166" t="e">
        <f>VLOOKUP($D30,'1. Rpt 18s (non-CSU)'!$H$9:$AK$555,$BL$4,FALSE)</f>
        <v>#REF!</v>
      </c>
      <c r="BM30" s="166" t="e">
        <f>VLOOKUP($D30,'1. Rpt 18s (non-CSU)'!$H$9:$AK$555,$BM$4,FALSE)</f>
        <v>#REF!</v>
      </c>
      <c r="BN30" s="166" t="e">
        <f>VLOOKUP($D30,'1. Rpt 18s (non-CSU)'!$H$9:$AK$555,$BN$4,FALSE)</f>
        <v>#REF!</v>
      </c>
      <c r="BO30" s="166" t="e">
        <f>VLOOKUP($D30,'1. Rpt 18s (non-CSU)'!$H$9:$AK$555,$BO$4,FALSE)</f>
        <v>#REF!</v>
      </c>
      <c r="BP30" s="167" t="e">
        <f t="shared" si="4"/>
        <v>#REF!</v>
      </c>
      <c r="BQ30" s="159" t="e">
        <f>VLOOKUP($D30,'1. Rpt 18s (non-CSU)'!$H$9:$AK$555,$BQ$4,FALSE)</f>
        <v>#REF!</v>
      </c>
      <c r="BR30" s="159" t="e">
        <f>VLOOKUP($D30,'1. Rpt 18s (non-CSU)'!$H$9:$AK$555,$BR$4,FALSE)</f>
        <v>#REF!</v>
      </c>
      <c r="BS30" s="159" t="e">
        <f>VLOOKUP($D30,'1. Rpt 18s (non-CSU)'!$H$9:$AK$555,$BS$4,FALSE)</f>
        <v>#REF!</v>
      </c>
      <c r="BT30" s="159" t="e">
        <f>VLOOKUP($D30,'1. Rpt 18s (non-CSU)'!$H$9:$AK$555,$BT$4,FALSE)</f>
        <v>#REF!</v>
      </c>
      <c r="BU30" s="159" t="e">
        <f>VLOOKUP($D30,'1. Rpt 18s (non-CSU)'!$H$9:$AK$555,$BU$4,FALSE)</f>
        <v>#REF!</v>
      </c>
      <c r="BV30" s="159" t="e">
        <f>VLOOKUP($D30,'1. Rpt 18s (non-CSU)'!$H$9:$AK$555,$BV$4,FALSE)</f>
        <v>#REF!</v>
      </c>
      <c r="BW30" s="159" t="e">
        <f>VLOOKUP($D30,'1. Rpt 18s (non-CSU)'!$H$9:$AK$555,$BW$4,FALSE)</f>
        <v>#REF!</v>
      </c>
      <c r="BX30" s="159" t="e">
        <f>VLOOKUP($D30,'1. Rpt 18s (non-CSU)'!$H$9:$AK$555,$BX$4,FALSE)</f>
        <v>#REF!</v>
      </c>
      <c r="BY30" s="159" t="e">
        <f>VLOOKUP($D30,'1. Rpt 18s (non-CSU)'!$H$9:$AK$555,$BY$4,FALSE)</f>
        <v>#REF!</v>
      </c>
      <c r="BZ30" s="159" t="e">
        <f>VLOOKUP($D30,'1. Rpt 18s (non-CSU)'!$H$9:$AK$555,$BZ$4,FALSE)</f>
        <v>#REF!</v>
      </c>
      <c r="CA30" s="159" t="e">
        <f>VLOOKUP($D30,'1. Rpt 18s (non-CSU)'!$H$9:$AK$555,$CA$4,FALSE)</f>
        <v>#REF!</v>
      </c>
      <c r="CB30" s="159" t="e">
        <f>VLOOKUP($D30,'1. Rpt 18s (non-CSU)'!$H$9:$AK$555,$CB$4,FALSE)</f>
        <v>#REF!</v>
      </c>
      <c r="CC30" s="159" t="e">
        <f>VLOOKUP($D30,'1. Rpt 18s (non-CSU)'!$H$9:$AK$555,$CB$4,FALSE)</f>
        <v>#REF!</v>
      </c>
      <c r="CD30" s="159" t="e">
        <f>VLOOKUP($D30,'1. Rpt 18s (non-CSU)'!$H$9:$AK$555,$CB$4,FALSE)</f>
        <v>#REF!</v>
      </c>
      <c r="CE30" s="159" t="e">
        <f>VLOOKUP($D30,'1. Rpt 18s (non-CSU)'!$H$9:$AK$555,$CB$4,FALSE)</f>
        <v>#REF!</v>
      </c>
      <c r="CF30" s="159" t="e">
        <f>VLOOKUP($D30,'1. Rpt 18s (non-CSU)'!$H$9:$AK$555,$CB$4,FALSE)</f>
        <v>#REF!</v>
      </c>
      <c r="CG30" s="159" t="e">
        <f>VLOOKUP($D30,'1. Rpt 18s (non-CSU)'!$H$9:$AK$555,$CB$4,FALSE)</f>
        <v>#REF!</v>
      </c>
      <c r="CH30" s="159" t="e">
        <f>VLOOKUP($D30,'1. Rpt 18s (non-CSU)'!$H$9:$AK$555,$CB$4,FALSE)</f>
        <v>#REF!</v>
      </c>
      <c r="CI30" s="159" t="e">
        <f>VLOOKUP($D30,'1. Rpt 18s (non-CSU)'!$H$9:$AK$555,$CB$4,FALSE)</f>
        <v>#REF!</v>
      </c>
      <c r="CJ30" s="160" t="e">
        <f t="shared" si="3"/>
        <v>#REF!</v>
      </c>
    </row>
    <row r="31" spans="1:88" x14ac:dyDescent="0.2">
      <c r="A31" s="56" t="s">
        <v>145</v>
      </c>
      <c r="B31" s="297" t="s">
        <v>267</v>
      </c>
      <c r="C31" s="297" t="s">
        <v>285</v>
      </c>
      <c r="D31" s="153" t="str">
        <f t="shared" si="0"/>
        <v>26606064</v>
      </c>
      <c r="E31" s="154" t="str">
        <f>IF(ISNA(VLOOKUP(C31,GAAP02F[[#All],[Column1]:[FundHier1]],5,FALSE)),"Leases",(VLOOKUP(C31,GAAP02F[[#All],[Column1]:[FundHier1]],5,FALSE)))</f>
        <v>200</v>
      </c>
      <c r="F31" s="154" t="str">
        <f>IF(ISNA(VLOOKUP(B31,Table_GAAP02A[[#All],[Agency]:[Hier1]],4,FALSE)),"Abolished Agency",(VLOOKUP(B31,Table_GAAP02A[[#All],[Agency]:[Hier1]],4,FALSE)))</f>
        <v>0830</v>
      </c>
      <c r="G31" s="155" t="s">
        <v>4421</v>
      </c>
      <c r="H31" s="156" t="s">
        <v>3740</v>
      </c>
      <c r="I31" s="161">
        <f>VLOOKUP(D31,'1. Rpt 18s (non-CSU)'!$H$9:$AK$555,7,FALSE)</f>
        <v>0</v>
      </c>
      <c r="J31" s="162">
        <f>VLOOKUP($D31,'1. Rpt 18s (non-CSU)'!$H$9:$AK$555,8,FALSE)</f>
        <v>0</v>
      </c>
      <c r="K31" s="162">
        <f>VLOOKUP($D31,'1. Rpt 18s (non-CSU)'!$H$9:$AK$555,9,FALSE)</f>
        <v>0</v>
      </c>
      <c r="L31" s="162">
        <f>VLOOKUP($D31,'1. Rpt 18s (non-CSU)'!$H$9:$AK$555,10,FALSE)</f>
        <v>0</v>
      </c>
      <c r="M31" s="162">
        <f>VLOOKUP($D31,'1. Rpt 18s (non-CSU)'!$H$9:$AK$555,11,FALSE)</f>
        <v>0</v>
      </c>
      <c r="N31" s="162">
        <f>VLOOKUP($D31,'1. Rpt 18s (non-CSU)'!$H$9:$AK$555,$N$4,FALSE)</f>
        <v>0</v>
      </c>
      <c r="O31" s="162">
        <f>VLOOKUP($D31,'1. Rpt 18s (non-CSU)'!$H$9:$AK$555,$O$4,FALSE)</f>
        <v>0</v>
      </c>
      <c r="P31" s="162">
        <f>VLOOKUP($D31,'1. Rpt 18s (non-CSU)'!$H$9:$AK$555,$P$4,FALSE)</f>
        <v>0</v>
      </c>
      <c r="Q31" s="162">
        <f>VLOOKUP($D31,'1. Rpt 18s (non-CSU)'!$H$9:$AK$555,$Q$4,FALSE)</f>
        <v>0</v>
      </c>
      <c r="R31" s="162">
        <f>VLOOKUP($D31,'1. Rpt 18s (non-CSU)'!$H$9:$AK$555,$R$4,FALSE)</f>
        <v>0</v>
      </c>
      <c r="S31" s="162">
        <f>VLOOKUP($D31,'1. Rpt 18s (non-CSU)'!$H$9:$AK$555,$S$4,FALSE)</f>
        <v>0</v>
      </c>
      <c r="T31" s="162">
        <f>VLOOKUP($D31,'1. Rpt 18s (non-CSU)'!$H$9:$AK$555,$T$4,FALSE)</f>
        <v>0</v>
      </c>
      <c r="U31" s="162">
        <f>VLOOKUP($D31,'1. Rpt 18s (non-CSU)'!$H$9:$AK$555,$U$4,FALSE)</f>
        <v>0</v>
      </c>
      <c r="V31" s="162">
        <f>VLOOKUP($D31,'1. Rpt 18s (non-CSU)'!$H$9:$AK$555,$V$4,FALSE)</f>
        <v>0</v>
      </c>
      <c r="W31" s="162">
        <f>VLOOKUP($D31,'1. Rpt 18s (non-CSU)'!$H$9:$AK$555,$W$4,FALSE)</f>
        <v>0</v>
      </c>
      <c r="X31" s="162">
        <f>VLOOKUP($D31,'1. Rpt 18s (non-CSU)'!$H$9:$AK$555,$X$4,FALSE)</f>
        <v>0</v>
      </c>
      <c r="Y31" s="162">
        <f>VLOOKUP($D31,'1. Rpt 18s (non-CSU)'!$H$9:$AK$555,$Y$4,FALSE)</f>
        <v>0</v>
      </c>
      <c r="Z31" s="162">
        <f>VLOOKUP($D31,'1. Rpt 18s (non-CSU)'!$H$9:$AK$555,$Z$4,FALSE)</f>
        <v>0</v>
      </c>
      <c r="AA31" s="162">
        <f>VLOOKUP($D31,'1. Rpt 18s (non-CSU)'!$H$9:$AK$555,$AA$4,FALSE)</f>
        <v>0</v>
      </c>
      <c r="AB31" s="163">
        <f t="shared" si="1"/>
        <v>0</v>
      </c>
      <c r="AC31" s="164" t="e">
        <f>VLOOKUP($D31,'1. Rpt 18s (non-CSU)'!$H$9:$AK$555,$AC$4,FALSE)</f>
        <v>#REF!</v>
      </c>
      <c r="AD31" s="157" t="e">
        <f>VLOOKUP($D31,'1. Rpt 18s (non-CSU)'!$H$9:$AK$555,$AD$4,FALSE)</f>
        <v>#REF!</v>
      </c>
      <c r="AE31" s="157" t="e">
        <f>VLOOKUP($D31,'1. Rpt 18s (non-CSU)'!$H$9:$AK$555,$AE$4,FALSE)</f>
        <v>#REF!</v>
      </c>
      <c r="AF31" s="157" t="e">
        <f>VLOOKUP($D31,'1. Rpt 18s (non-CSU)'!$H$9:$AK$555,$AF$4,FALSE)</f>
        <v>#REF!</v>
      </c>
      <c r="AG31" s="157" t="e">
        <f>VLOOKUP($D31,'1. Rpt 18s (non-CSU)'!$H$9:$AK$555,$AG$4,FALSE)</f>
        <v>#REF!</v>
      </c>
      <c r="AH31" s="157" t="e">
        <f>VLOOKUP($D31,'1. Rpt 18s (non-CSU)'!$H$9:$AK$555,$AH$4,FALSE)</f>
        <v>#REF!</v>
      </c>
      <c r="AI31" s="157" t="e">
        <f>VLOOKUP($D31,'1. Rpt 18s (non-CSU)'!$H$9:$AK$555,$AI$4,FALSE)</f>
        <v>#REF!</v>
      </c>
      <c r="AJ31" s="157" t="e">
        <f>VLOOKUP($D31,'1. Rpt 18s (non-CSU)'!$H$9:$AK$555,$AJ$4,FALSE)</f>
        <v>#REF!</v>
      </c>
      <c r="AK31" s="157" t="e">
        <f>VLOOKUP($D31,'1. Rpt 18s (non-CSU)'!$H$9:$AK$555,$AK$4,FALSE)</f>
        <v>#REF!</v>
      </c>
      <c r="AL31" s="157" t="e">
        <f>VLOOKUP($D31,'1. Rpt 18s (non-CSU)'!$H$9:$AK$555,$AL$4,FALSE)</f>
        <v>#REF!</v>
      </c>
      <c r="AM31" s="157" t="e">
        <f>VLOOKUP($D31,'1. Rpt 18s (non-CSU)'!$H$9:$AK$555,$AM$4,FALSE)</f>
        <v>#REF!</v>
      </c>
      <c r="AN31" s="157" t="e">
        <f>VLOOKUP($D31,'1. Rpt 18s (non-CSU)'!$H$9:$AK$555,$AN$4,FALSE)</f>
        <v>#REF!</v>
      </c>
      <c r="AO31" s="157" t="e">
        <f>VLOOKUP($D31,'1. Rpt 18s (non-CSU)'!$H$9:$AK$555,$AO$4,FALSE)</f>
        <v>#REF!</v>
      </c>
      <c r="AP31" s="157" t="e">
        <f>VLOOKUP($D31,'1. Rpt 18s (non-CSU)'!$H$9:$AK$555,$AP$4,FALSE)</f>
        <v>#REF!</v>
      </c>
      <c r="AQ31" s="157" t="e">
        <f>VLOOKUP($D31,'1. Rpt 18s (non-CSU)'!$H$9:$AK$555,$AQ$4,FALSE)</f>
        <v>#REF!</v>
      </c>
      <c r="AR31" s="157" t="e">
        <f>VLOOKUP($D31,'1. Rpt 18s (non-CSU)'!$H$9:$AK$555,$AR$4,FALSE)</f>
        <v>#REF!</v>
      </c>
      <c r="AS31" s="157" t="e">
        <f>VLOOKUP($D31,'1. Rpt 18s (non-CSU)'!$H$9:$AK$555,$AS$4,FALSE)</f>
        <v>#REF!</v>
      </c>
      <c r="AT31" s="157" t="e">
        <f>VLOOKUP($D31,'1. Rpt 18s (non-CSU)'!$H$9:$AK$555,$AT$4,FALSE)</f>
        <v>#REF!</v>
      </c>
      <c r="AU31" s="157" t="e">
        <f>VLOOKUP($D31,'1. Rpt 18s (non-CSU)'!$H$9:$AK$555,$AU$4,FALSE)</f>
        <v>#REF!</v>
      </c>
      <c r="AV31" s="158" t="e">
        <f t="shared" si="2"/>
        <v>#REF!</v>
      </c>
      <c r="AW31" s="165" t="e">
        <f>VLOOKUP($D31,'1. Rpt 18s (non-CSU)'!$H$9:$AK$555,$AW$4,FALSE)</f>
        <v>#REF!</v>
      </c>
      <c r="AX31" s="166" t="e">
        <f>VLOOKUP($D31,'1. Rpt 18s (non-CSU)'!$H$9:$AK$555,$AX$4,FALSE)</f>
        <v>#REF!</v>
      </c>
      <c r="AY31" s="166" t="e">
        <f>VLOOKUP($D31,'1. Rpt 18s (non-CSU)'!$H$9:$AK$555,$AY$4,FALSE)</f>
        <v>#REF!</v>
      </c>
      <c r="AZ31" s="166" t="e">
        <f>VLOOKUP($D31,'1. Rpt 18s (non-CSU)'!$H$9:$AK$555,$AZ$4,FALSE)</f>
        <v>#REF!</v>
      </c>
      <c r="BA31" s="166" t="e">
        <f>VLOOKUP($D31,'1. Rpt 18s (non-CSU)'!$H$9:$AK$555,$BA$4,FALSE)</f>
        <v>#REF!</v>
      </c>
      <c r="BB31" s="166" t="e">
        <f>VLOOKUP($D31,'1. Rpt 18s (non-CSU)'!$H$9:$AK$555,$BB$4,FALSE)</f>
        <v>#REF!</v>
      </c>
      <c r="BC31" s="166" t="e">
        <f>VLOOKUP($D31,'1. Rpt 18s (non-CSU)'!$H$9:$AK$555,$BC$4,FALSE)</f>
        <v>#REF!</v>
      </c>
      <c r="BD31" s="166" t="e">
        <f>VLOOKUP($D31,'1. Rpt 18s (non-CSU)'!$H$9:$AK$555,$BD$4,FALSE)</f>
        <v>#REF!</v>
      </c>
      <c r="BE31" s="166" t="e">
        <f>VLOOKUP($D31,'1. Rpt 18s (non-CSU)'!$H$9:$AK$555,$BE$4,FALSE)</f>
        <v>#REF!</v>
      </c>
      <c r="BF31" s="166" t="e">
        <f>VLOOKUP($D31,'1. Rpt 18s (non-CSU)'!$H$9:$AK$555,$BF$4,FALSE)</f>
        <v>#REF!</v>
      </c>
      <c r="BG31" s="166" t="e">
        <f>VLOOKUP($D31,'1. Rpt 18s (non-CSU)'!$H$9:$AK$555,$BG$4,FALSE)</f>
        <v>#REF!</v>
      </c>
      <c r="BH31" s="166" t="e">
        <f>VLOOKUP($D31,'1. Rpt 18s (non-CSU)'!$H$9:$AK$555,$BH$4,FALSE)</f>
        <v>#REF!</v>
      </c>
      <c r="BI31" s="166" t="e">
        <f>VLOOKUP($D31,'1. Rpt 18s (non-CSU)'!$H$9:$AK$555,$BI$4,FALSE)</f>
        <v>#REF!</v>
      </c>
      <c r="BJ31" s="166" t="e">
        <f>VLOOKUP($D31,'1. Rpt 18s (non-CSU)'!$H$9:$AK$555,$BJ$4,FALSE)</f>
        <v>#REF!</v>
      </c>
      <c r="BK31" s="166" t="e">
        <f>VLOOKUP($D31,'1. Rpt 18s (non-CSU)'!$H$9:$AK$555,$BK$4,FALSE)</f>
        <v>#REF!</v>
      </c>
      <c r="BL31" s="166" t="e">
        <f>VLOOKUP($D31,'1. Rpt 18s (non-CSU)'!$H$9:$AK$555,$BL$4,FALSE)</f>
        <v>#REF!</v>
      </c>
      <c r="BM31" s="166" t="e">
        <f>VLOOKUP($D31,'1. Rpt 18s (non-CSU)'!$H$9:$AK$555,$BM$4,FALSE)</f>
        <v>#REF!</v>
      </c>
      <c r="BN31" s="166" t="e">
        <f>VLOOKUP($D31,'1. Rpt 18s (non-CSU)'!$H$9:$AK$555,$BN$4,FALSE)</f>
        <v>#REF!</v>
      </c>
      <c r="BO31" s="166" t="e">
        <f>VLOOKUP($D31,'1. Rpt 18s (non-CSU)'!$H$9:$AK$555,$BO$4,FALSE)</f>
        <v>#REF!</v>
      </c>
      <c r="BP31" s="167" t="e">
        <f t="shared" si="4"/>
        <v>#REF!</v>
      </c>
      <c r="BQ31" s="159" t="e">
        <f>VLOOKUP($D31,'1. Rpt 18s (non-CSU)'!$H$9:$AK$555,$BQ$4,FALSE)</f>
        <v>#REF!</v>
      </c>
      <c r="BR31" s="159" t="e">
        <f>VLOOKUP($D31,'1. Rpt 18s (non-CSU)'!$H$9:$AK$555,$BR$4,FALSE)</f>
        <v>#REF!</v>
      </c>
      <c r="BS31" s="159" t="e">
        <f>VLOOKUP($D31,'1. Rpt 18s (non-CSU)'!$H$9:$AK$555,$BS$4,FALSE)</f>
        <v>#REF!</v>
      </c>
      <c r="BT31" s="159" t="e">
        <f>VLOOKUP($D31,'1. Rpt 18s (non-CSU)'!$H$9:$AK$555,$BT$4,FALSE)</f>
        <v>#REF!</v>
      </c>
      <c r="BU31" s="159" t="e">
        <f>VLOOKUP($D31,'1. Rpt 18s (non-CSU)'!$H$9:$AK$555,$BU$4,FALSE)</f>
        <v>#REF!</v>
      </c>
      <c r="BV31" s="159" t="e">
        <f>VLOOKUP($D31,'1. Rpt 18s (non-CSU)'!$H$9:$AK$555,$BV$4,FALSE)</f>
        <v>#REF!</v>
      </c>
      <c r="BW31" s="159" t="e">
        <f>VLOOKUP($D31,'1. Rpt 18s (non-CSU)'!$H$9:$AK$555,$BW$4,FALSE)</f>
        <v>#REF!</v>
      </c>
      <c r="BX31" s="159" t="e">
        <f>VLOOKUP($D31,'1. Rpt 18s (non-CSU)'!$H$9:$AK$555,$BX$4,FALSE)</f>
        <v>#REF!</v>
      </c>
      <c r="BY31" s="159" t="e">
        <f>VLOOKUP($D31,'1. Rpt 18s (non-CSU)'!$H$9:$AK$555,$BY$4,FALSE)</f>
        <v>#REF!</v>
      </c>
      <c r="BZ31" s="159" t="e">
        <f>VLOOKUP($D31,'1. Rpt 18s (non-CSU)'!$H$9:$AK$555,$BZ$4,FALSE)</f>
        <v>#REF!</v>
      </c>
      <c r="CA31" s="159" t="e">
        <f>VLOOKUP($D31,'1. Rpt 18s (non-CSU)'!$H$9:$AK$555,$CA$4,FALSE)</f>
        <v>#REF!</v>
      </c>
      <c r="CB31" s="159" t="e">
        <f>VLOOKUP($D31,'1. Rpt 18s (non-CSU)'!$H$9:$AK$555,$CB$4,FALSE)</f>
        <v>#REF!</v>
      </c>
      <c r="CC31" s="159" t="e">
        <f>VLOOKUP($D31,'1. Rpt 18s (non-CSU)'!$H$9:$AK$555,$CB$4,FALSE)</f>
        <v>#REF!</v>
      </c>
      <c r="CD31" s="159" t="e">
        <f>VLOOKUP($D31,'1. Rpt 18s (non-CSU)'!$H$9:$AK$555,$CB$4,FALSE)</f>
        <v>#REF!</v>
      </c>
      <c r="CE31" s="159" t="e">
        <f>VLOOKUP($D31,'1. Rpt 18s (non-CSU)'!$H$9:$AK$555,$CB$4,FALSE)</f>
        <v>#REF!</v>
      </c>
      <c r="CF31" s="159" t="e">
        <f>VLOOKUP($D31,'1. Rpt 18s (non-CSU)'!$H$9:$AK$555,$CB$4,FALSE)</f>
        <v>#REF!</v>
      </c>
      <c r="CG31" s="159" t="e">
        <f>VLOOKUP($D31,'1. Rpt 18s (non-CSU)'!$H$9:$AK$555,$CB$4,FALSE)</f>
        <v>#REF!</v>
      </c>
      <c r="CH31" s="159" t="e">
        <f>VLOOKUP($D31,'1. Rpt 18s (non-CSU)'!$H$9:$AK$555,$CB$4,FALSE)</f>
        <v>#REF!</v>
      </c>
      <c r="CI31" s="159" t="e">
        <f>VLOOKUP($D31,'1. Rpt 18s (non-CSU)'!$H$9:$AK$555,$CB$4,FALSE)</f>
        <v>#REF!</v>
      </c>
      <c r="CJ31" s="160" t="e">
        <f t="shared" si="3"/>
        <v>#REF!</v>
      </c>
    </row>
    <row r="32" spans="1:88" x14ac:dyDescent="0.2">
      <c r="A32" s="56" t="s">
        <v>145</v>
      </c>
      <c r="B32" s="297" t="s">
        <v>267</v>
      </c>
      <c r="C32" s="297" t="s">
        <v>286</v>
      </c>
      <c r="D32" s="153" t="str">
        <f t="shared" si="0"/>
        <v>26606072</v>
      </c>
      <c r="E32" s="154" t="str">
        <f>IF(ISNA(VLOOKUP(C32,GAAP02F[[#All],[Column1]:[FundHier1]],5,FALSE)),"Leases",(VLOOKUP(C32,GAAP02F[[#All],[Column1]:[FundHier1]],5,FALSE)))</f>
        <v>200</v>
      </c>
      <c r="F32" s="154" t="str">
        <f>IF(ISNA(VLOOKUP(B32,Table_GAAP02A[[#All],[Agency]:[Hier1]],4,FALSE)),"Abolished Agency",(VLOOKUP(B32,Table_GAAP02A[[#All],[Agency]:[Hier1]],4,FALSE)))</f>
        <v>0830</v>
      </c>
      <c r="G32" s="155" t="s">
        <v>4421</v>
      </c>
      <c r="H32" s="156" t="s">
        <v>3756</v>
      </c>
      <c r="I32" s="161">
        <f>VLOOKUP(D32,'1. Rpt 18s (non-CSU)'!$H$9:$AK$555,7,FALSE)</f>
        <v>0</v>
      </c>
      <c r="J32" s="162">
        <f>VLOOKUP($D32,'1. Rpt 18s (non-CSU)'!$H$9:$AK$555,8,FALSE)</f>
        <v>0</v>
      </c>
      <c r="K32" s="162">
        <f>VLOOKUP($D32,'1. Rpt 18s (non-CSU)'!$H$9:$AK$555,9,FALSE)</f>
        <v>0</v>
      </c>
      <c r="L32" s="162">
        <f>VLOOKUP($D32,'1. Rpt 18s (non-CSU)'!$H$9:$AK$555,10,FALSE)</f>
        <v>0</v>
      </c>
      <c r="M32" s="162">
        <f>VLOOKUP($D32,'1. Rpt 18s (non-CSU)'!$H$9:$AK$555,11,FALSE)</f>
        <v>0</v>
      </c>
      <c r="N32" s="162">
        <f>VLOOKUP($D32,'1. Rpt 18s (non-CSU)'!$H$9:$AK$555,$N$4,FALSE)</f>
        <v>0</v>
      </c>
      <c r="O32" s="162">
        <f>VLOOKUP($D32,'1. Rpt 18s (non-CSU)'!$H$9:$AK$555,$O$4,FALSE)</f>
        <v>0</v>
      </c>
      <c r="P32" s="162">
        <f>VLOOKUP($D32,'1. Rpt 18s (non-CSU)'!$H$9:$AK$555,$P$4,FALSE)</f>
        <v>0</v>
      </c>
      <c r="Q32" s="162">
        <f>VLOOKUP($D32,'1. Rpt 18s (non-CSU)'!$H$9:$AK$555,$Q$4,FALSE)</f>
        <v>0</v>
      </c>
      <c r="R32" s="162">
        <f>VLOOKUP($D32,'1. Rpt 18s (non-CSU)'!$H$9:$AK$555,$R$4,FALSE)</f>
        <v>0</v>
      </c>
      <c r="S32" s="162">
        <f>VLOOKUP($D32,'1. Rpt 18s (non-CSU)'!$H$9:$AK$555,$S$4,FALSE)</f>
        <v>0</v>
      </c>
      <c r="T32" s="162">
        <f>VLOOKUP($D32,'1. Rpt 18s (non-CSU)'!$H$9:$AK$555,$T$4,FALSE)</f>
        <v>0</v>
      </c>
      <c r="U32" s="162">
        <f>VLOOKUP($D32,'1. Rpt 18s (non-CSU)'!$H$9:$AK$555,$U$4,FALSE)</f>
        <v>0</v>
      </c>
      <c r="V32" s="162">
        <f>VLOOKUP($D32,'1. Rpt 18s (non-CSU)'!$H$9:$AK$555,$V$4,FALSE)</f>
        <v>0</v>
      </c>
      <c r="W32" s="162">
        <f>VLOOKUP($D32,'1. Rpt 18s (non-CSU)'!$H$9:$AK$555,$W$4,FALSE)</f>
        <v>0</v>
      </c>
      <c r="X32" s="162">
        <f>VLOOKUP($D32,'1. Rpt 18s (non-CSU)'!$H$9:$AK$555,$X$4,FALSE)</f>
        <v>0</v>
      </c>
      <c r="Y32" s="162">
        <f>VLOOKUP($D32,'1. Rpt 18s (non-CSU)'!$H$9:$AK$555,$Y$4,FALSE)</f>
        <v>0</v>
      </c>
      <c r="Z32" s="162">
        <f>VLOOKUP($D32,'1. Rpt 18s (non-CSU)'!$H$9:$AK$555,$Z$4,FALSE)</f>
        <v>0</v>
      </c>
      <c r="AA32" s="162">
        <f>VLOOKUP($D32,'1. Rpt 18s (non-CSU)'!$H$9:$AK$555,$AA$4,FALSE)</f>
        <v>0</v>
      </c>
      <c r="AB32" s="163">
        <f t="shared" si="1"/>
        <v>0</v>
      </c>
      <c r="AC32" s="164" t="e">
        <f>VLOOKUP($D32,'1. Rpt 18s (non-CSU)'!$H$9:$AK$555,$AC$4,FALSE)</f>
        <v>#REF!</v>
      </c>
      <c r="AD32" s="157" t="e">
        <f>VLOOKUP($D32,'1. Rpt 18s (non-CSU)'!$H$9:$AK$555,$AD$4,FALSE)</f>
        <v>#REF!</v>
      </c>
      <c r="AE32" s="157" t="e">
        <f>VLOOKUP($D32,'1. Rpt 18s (non-CSU)'!$H$9:$AK$555,$AE$4,FALSE)</f>
        <v>#REF!</v>
      </c>
      <c r="AF32" s="157" t="e">
        <f>VLOOKUP($D32,'1. Rpt 18s (non-CSU)'!$H$9:$AK$555,$AF$4,FALSE)</f>
        <v>#REF!</v>
      </c>
      <c r="AG32" s="157" t="e">
        <f>VLOOKUP($D32,'1. Rpt 18s (non-CSU)'!$H$9:$AK$555,$AG$4,FALSE)</f>
        <v>#REF!</v>
      </c>
      <c r="AH32" s="157" t="e">
        <f>VLOOKUP($D32,'1. Rpt 18s (non-CSU)'!$H$9:$AK$555,$AH$4,FALSE)</f>
        <v>#REF!</v>
      </c>
      <c r="AI32" s="157" t="e">
        <f>VLOOKUP($D32,'1. Rpt 18s (non-CSU)'!$H$9:$AK$555,$AI$4,FALSE)</f>
        <v>#REF!</v>
      </c>
      <c r="AJ32" s="157" t="e">
        <f>VLOOKUP($D32,'1. Rpt 18s (non-CSU)'!$H$9:$AK$555,$AJ$4,FALSE)</f>
        <v>#REF!</v>
      </c>
      <c r="AK32" s="157" t="e">
        <f>VLOOKUP($D32,'1. Rpt 18s (non-CSU)'!$H$9:$AK$555,$AK$4,FALSE)</f>
        <v>#REF!</v>
      </c>
      <c r="AL32" s="157" t="e">
        <f>VLOOKUP($D32,'1. Rpt 18s (non-CSU)'!$H$9:$AK$555,$AL$4,FALSE)</f>
        <v>#REF!</v>
      </c>
      <c r="AM32" s="157" t="e">
        <f>VLOOKUP($D32,'1. Rpt 18s (non-CSU)'!$H$9:$AK$555,$AM$4,FALSE)</f>
        <v>#REF!</v>
      </c>
      <c r="AN32" s="157" t="e">
        <f>VLOOKUP($D32,'1. Rpt 18s (non-CSU)'!$H$9:$AK$555,$AN$4,FALSE)</f>
        <v>#REF!</v>
      </c>
      <c r="AO32" s="157" t="e">
        <f>VLOOKUP($D32,'1. Rpt 18s (non-CSU)'!$H$9:$AK$555,$AO$4,FALSE)</f>
        <v>#REF!</v>
      </c>
      <c r="AP32" s="157" t="e">
        <f>VLOOKUP($D32,'1. Rpt 18s (non-CSU)'!$H$9:$AK$555,$AP$4,FALSE)</f>
        <v>#REF!</v>
      </c>
      <c r="AQ32" s="157" t="e">
        <f>VLOOKUP($D32,'1. Rpt 18s (non-CSU)'!$H$9:$AK$555,$AQ$4,FALSE)</f>
        <v>#REF!</v>
      </c>
      <c r="AR32" s="157" t="e">
        <f>VLOOKUP($D32,'1. Rpt 18s (non-CSU)'!$H$9:$AK$555,$AR$4,FALSE)</f>
        <v>#REF!</v>
      </c>
      <c r="AS32" s="157" t="e">
        <f>VLOOKUP($D32,'1. Rpt 18s (non-CSU)'!$H$9:$AK$555,$AS$4,FALSE)</f>
        <v>#REF!</v>
      </c>
      <c r="AT32" s="157" t="e">
        <f>VLOOKUP($D32,'1. Rpt 18s (non-CSU)'!$H$9:$AK$555,$AT$4,FALSE)</f>
        <v>#REF!</v>
      </c>
      <c r="AU32" s="157" t="e">
        <f>VLOOKUP($D32,'1. Rpt 18s (non-CSU)'!$H$9:$AK$555,$AU$4,FALSE)</f>
        <v>#REF!</v>
      </c>
      <c r="AV32" s="158" t="e">
        <f t="shared" si="2"/>
        <v>#REF!</v>
      </c>
      <c r="AW32" s="165" t="e">
        <f>VLOOKUP($D32,'1. Rpt 18s (non-CSU)'!$H$9:$AK$555,$AW$4,FALSE)</f>
        <v>#REF!</v>
      </c>
      <c r="AX32" s="166" t="e">
        <f>VLOOKUP($D32,'1. Rpt 18s (non-CSU)'!$H$9:$AK$555,$AX$4,FALSE)</f>
        <v>#REF!</v>
      </c>
      <c r="AY32" s="166" t="e">
        <f>VLOOKUP($D32,'1. Rpt 18s (non-CSU)'!$H$9:$AK$555,$AY$4,FALSE)</f>
        <v>#REF!</v>
      </c>
      <c r="AZ32" s="166" t="e">
        <f>VLOOKUP($D32,'1. Rpt 18s (non-CSU)'!$H$9:$AK$555,$AZ$4,FALSE)</f>
        <v>#REF!</v>
      </c>
      <c r="BA32" s="166" t="e">
        <f>VLOOKUP($D32,'1. Rpt 18s (non-CSU)'!$H$9:$AK$555,$BA$4,FALSE)</f>
        <v>#REF!</v>
      </c>
      <c r="BB32" s="166" t="e">
        <f>VLOOKUP($D32,'1. Rpt 18s (non-CSU)'!$H$9:$AK$555,$BB$4,FALSE)</f>
        <v>#REF!</v>
      </c>
      <c r="BC32" s="166" t="e">
        <f>VLOOKUP($D32,'1. Rpt 18s (non-CSU)'!$H$9:$AK$555,$BC$4,FALSE)</f>
        <v>#REF!</v>
      </c>
      <c r="BD32" s="166" t="e">
        <f>VLOOKUP($D32,'1. Rpt 18s (non-CSU)'!$H$9:$AK$555,$BD$4,FALSE)</f>
        <v>#REF!</v>
      </c>
      <c r="BE32" s="166" t="e">
        <f>VLOOKUP($D32,'1. Rpt 18s (non-CSU)'!$H$9:$AK$555,$BE$4,FALSE)</f>
        <v>#REF!</v>
      </c>
      <c r="BF32" s="166" t="e">
        <f>VLOOKUP($D32,'1. Rpt 18s (non-CSU)'!$H$9:$AK$555,$BF$4,FALSE)</f>
        <v>#REF!</v>
      </c>
      <c r="BG32" s="166" t="e">
        <f>VLOOKUP($D32,'1. Rpt 18s (non-CSU)'!$H$9:$AK$555,$BG$4,FALSE)</f>
        <v>#REF!</v>
      </c>
      <c r="BH32" s="166" t="e">
        <f>VLOOKUP($D32,'1. Rpt 18s (non-CSU)'!$H$9:$AK$555,$BH$4,FALSE)</f>
        <v>#REF!</v>
      </c>
      <c r="BI32" s="166" t="e">
        <f>VLOOKUP($D32,'1. Rpt 18s (non-CSU)'!$H$9:$AK$555,$BI$4,FALSE)</f>
        <v>#REF!</v>
      </c>
      <c r="BJ32" s="166" t="e">
        <f>VLOOKUP($D32,'1. Rpt 18s (non-CSU)'!$H$9:$AK$555,$BJ$4,FALSE)</f>
        <v>#REF!</v>
      </c>
      <c r="BK32" s="166" t="e">
        <f>VLOOKUP($D32,'1. Rpt 18s (non-CSU)'!$H$9:$AK$555,$BK$4,FALSE)</f>
        <v>#REF!</v>
      </c>
      <c r="BL32" s="166" t="e">
        <f>VLOOKUP($D32,'1. Rpt 18s (non-CSU)'!$H$9:$AK$555,$BL$4,FALSE)</f>
        <v>#REF!</v>
      </c>
      <c r="BM32" s="166" t="e">
        <f>VLOOKUP($D32,'1. Rpt 18s (non-CSU)'!$H$9:$AK$555,$BM$4,FALSE)</f>
        <v>#REF!</v>
      </c>
      <c r="BN32" s="166" t="e">
        <f>VLOOKUP($D32,'1. Rpt 18s (non-CSU)'!$H$9:$AK$555,$BN$4,FALSE)</f>
        <v>#REF!</v>
      </c>
      <c r="BO32" s="166" t="e">
        <f>VLOOKUP($D32,'1. Rpt 18s (non-CSU)'!$H$9:$AK$555,$BO$4,FALSE)</f>
        <v>#REF!</v>
      </c>
      <c r="BP32" s="167" t="e">
        <f t="shared" si="4"/>
        <v>#REF!</v>
      </c>
      <c r="BQ32" s="159" t="e">
        <f>VLOOKUP($D32,'1. Rpt 18s (non-CSU)'!$H$9:$AK$555,$BQ$4,FALSE)</f>
        <v>#REF!</v>
      </c>
      <c r="BR32" s="159" t="e">
        <f>VLOOKUP($D32,'1. Rpt 18s (non-CSU)'!$H$9:$AK$555,$BR$4,FALSE)</f>
        <v>#REF!</v>
      </c>
      <c r="BS32" s="159" t="e">
        <f>VLOOKUP($D32,'1. Rpt 18s (non-CSU)'!$H$9:$AK$555,$BS$4,FALSE)</f>
        <v>#REF!</v>
      </c>
      <c r="BT32" s="159" t="e">
        <f>VLOOKUP($D32,'1. Rpt 18s (non-CSU)'!$H$9:$AK$555,$BT$4,FALSE)</f>
        <v>#REF!</v>
      </c>
      <c r="BU32" s="159" t="e">
        <f>VLOOKUP($D32,'1. Rpt 18s (non-CSU)'!$H$9:$AK$555,$BU$4,FALSE)</f>
        <v>#REF!</v>
      </c>
      <c r="BV32" s="159" t="e">
        <f>VLOOKUP($D32,'1. Rpt 18s (non-CSU)'!$H$9:$AK$555,$BV$4,FALSE)</f>
        <v>#REF!</v>
      </c>
      <c r="BW32" s="159" t="e">
        <f>VLOOKUP($D32,'1. Rpt 18s (non-CSU)'!$H$9:$AK$555,$BW$4,FALSE)</f>
        <v>#REF!</v>
      </c>
      <c r="BX32" s="159" t="e">
        <f>VLOOKUP($D32,'1. Rpt 18s (non-CSU)'!$H$9:$AK$555,$BX$4,FALSE)</f>
        <v>#REF!</v>
      </c>
      <c r="BY32" s="159" t="e">
        <f>VLOOKUP($D32,'1. Rpt 18s (non-CSU)'!$H$9:$AK$555,$BY$4,FALSE)</f>
        <v>#REF!</v>
      </c>
      <c r="BZ32" s="159" t="e">
        <f>VLOOKUP($D32,'1. Rpt 18s (non-CSU)'!$H$9:$AK$555,$BZ$4,FALSE)</f>
        <v>#REF!</v>
      </c>
      <c r="CA32" s="159" t="e">
        <f>VLOOKUP($D32,'1. Rpt 18s (non-CSU)'!$H$9:$AK$555,$CA$4,FALSE)</f>
        <v>#REF!</v>
      </c>
      <c r="CB32" s="159" t="e">
        <f>VLOOKUP($D32,'1. Rpt 18s (non-CSU)'!$H$9:$AK$555,$CB$4,FALSE)</f>
        <v>#REF!</v>
      </c>
      <c r="CC32" s="159" t="e">
        <f>VLOOKUP($D32,'1. Rpt 18s (non-CSU)'!$H$9:$AK$555,$CB$4,FALSE)</f>
        <v>#REF!</v>
      </c>
      <c r="CD32" s="159" t="e">
        <f>VLOOKUP($D32,'1. Rpt 18s (non-CSU)'!$H$9:$AK$555,$CB$4,FALSE)</f>
        <v>#REF!</v>
      </c>
      <c r="CE32" s="159" t="e">
        <f>VLOOKUP($D32,'1. Rpt 18s (non-CSU)'!$H$9:$AK$555,$CB$4,FALSE)</f>
        <v>#REF!</v>
      </c>
      <c r="CF32" s="159" t="e">
        <f>VLOOKUP($D32,'1. Rpt 18s (non-CSU)'!$H$9:$AK$555,$CB$4,FALSE)</f>
        <v>#REF!</v>
      </c>
      <c r="CG32" s="159" t="e">
        <f>VLOOKUP($D32,'1. Rpt 18s (non-CSU)'!$H$9:$AK$555,$CB$4,FALSE)</f>
        <v>#REF!</v>
      </c>
      <c r="CH32" s="159" t="e">
        <f>VLOOKUP($D32,'1. Rpt 18s (non-CSU)'!$H$9:$AK$555,$CB$4,FALSE)</f>
        <v>#REF!</v>
      </c>
      <c r="CI32" s="159" t="e">
        <f>VLOOKUP($D32,'1. Rpt 18s (non-CSU)'!$H$9:$AK$555,$CB$4,FALSE)</f>
        <v>#REF!</v>
      </c>
      <c r="CJ32" s="160" t="e">
        <f t="shared" si="3"/>
        <v>#REF!</v>
      </c>
    </row>
    <row r="33" spans="1:88" x14ac:dyDescent="0.2">
      <c r="A33" s="56" t="s">
        <v>145</v>
      </c>
      <c r="B33" s="297" t="s">
        <v>267</v>
      </c>
      <c r="C33" s="297" t="s">
        <v>287</v>
      </c>
      <c r="D33" s="153" t="str">
        <f t="shared" si="0"/>
        <v>26606801</v>
      </c>
      <c r="E33" s="154" t="str">
        <f>IF(ISNA(VLOOKUP(C33,GAAP02F[[#All],[Column1]:[FundHier1]],5,FALSE)),"Leases",(VLOOKUP(C33,GAAP02F[[#All],[Column1]:[FundHier1]],5,FALSE)))</f>
        <v>200</v>
      </c>
      <c r="F33" s="154" t="str">
        <f>IF(ISNA(VLOOKUP(B33,Table_GAAP02A[[#All],[Agency]:[Hier1]],4,FALSE)),"Abolished Agency",(VLOOKUP(B33,Table_GAAP02A[[#All],[Agency]:[Hier1]],4,FALSE)))</f>
        <v>0830</v>
      </c>
      <c r="G33" s="155" t="s">
        <v>4421</v>
      </c>
      <c r="H33" s="156" t="s">
        <v>3791</v>
      </c>
      <c r="I33" s="161">
        <f>VLOOKUP(D33,'1. Rpt 18s (non-CSU)'!$H$9:$AK$555,7,FALSE)</f>
        <v>0</v>
      </c>
      <c r="J33" s="162">
        <f>VLOOKUP($D33,'1. Rpt 18s (non-CSU)'!$H$9:$AK$555,8,FALSE)</f>
        <v>0</v>
      </c>
      <c r="K33" s="162">
        <f>VLOOKUP($D33,'1. Rpt 18s (non-CSU)'!$H$9:$AK$555,9,FALSE)</f>
        <v>0</v>
      </c>
      <c r="L33" s="162">
        <f>VLOOKUP($D33,'1. Rpt 18s (non-CSU)'!$H$9:$AK$555,10,FALSE)</f>
        <v>0</v>
      </c>
      <c r="M33" s="162">
        <f>VLOOKUP($D33,'1. Rpt 18s (non-CSU)'!$H$9:$AK$555,11,FALSE)</f>
        <v>0</v>
      </c>
      <c r="N33" s="162">
        <f>VLOOKUP($D33,'1. Rpt 18s (non-CSU)'!$H$9:$AK$555,$N$4,FALSE)</f>
        <v>0</v>
      </c>
      <c r="O33" s="162">
        <f>VLOOKUP($D33,'1. Rpt 18s (non-CSU)'!$H$9:$AK$555,$O$4,FALSE)</f>
        <v>0</v>
      </c>
      <c r="P33" s="162">
        <f>VLOOKUP($D33,'1. Rpt 18s (non-CSU)'!$H$9:$AK$555,$P$4,FALSE)</f>
        <v>0</v>
      </c>
      <c r="Q33" s="162">
        <f>VLOOKUP($D33,'1. Rpt 18s (non-CSU)'!$H$9:$AK$555,$Q$4,FALSE)</f>
        <v>0</v>
      </c>
      <c r="R33" s="162">
        <f>VLOOKUP($D33,'1. Rpt 18s (non-CSU)'!$H$9:$AK$555,$R$4,FALSE)</f>
        <v>0</v>
      </c>
      <c r="S33" s="162">
        <f>VLOOKUP($D33,'1. Rpt 18s (non-CSU)'!$H$9:$AK$555,$S$4,FALSE)</f>
        <v>0</v>
      </c>
      <c r="T33" s="162">
        <f>VLOOKUP($D33,'1. Rpt 18s (non-CSU)'!$H$9:$AK$555,$T$4,FALSE)</f>
        <v>0</v>
      </c>
      <c r="U33" s="162">
        <f>VLOOKUP($D33,'1. Rpt 18s (non-CSU)'!$H$9:$AK$555,$U$4,FALSE)</f>
        <v>0</v>
      </c>
      <c r="V33" s="162">
        <f>VLOOKUP($D33,'1. Rpt 18s (non-CSU)'!$H$9:$AK$555,$V$4,FALSE)</f>
        <v>0</v>
      </c>
      <c r="W33" s="162">
        <f>VLOOKUP($D33,'1. Rpt 18s (non-CSU)'!$H$9:$AK$555,$W$4,FALSE)</f>
        <v>0</v>
      </c>
      <c r="X33" s="162">
        <f>VLOOKUP($D33,'1. Rpt 18s (non-CSU)'!$H$9:$AK$555,$X$4,FALSE)</f>
        <v>0</v>
      </c>
      <c r="Y33" s="162">
        <f>VLOOKUP($D33,'1. Rpt 18s (non-CSU)'!$H$9:$AK$555,$Y$4,FALSE)</f>
        <v>0</v>
      </c>
      <c r="Z33" s="162">
        <f>VLOOKUP($D33,'1. Rpt 18s (non-CSU)'!$H$9:$AK$555,$Z$4,FALSE)</f>
        <v>0</v>
      </c>
      <c r="AA33" s="162">
        <f>VLOOKUP($D33,'1. Rpt 18s (non-CSU)'!$H$9:$AK$555,$AA$4,FALSE)</f>
        <v>0</v>
      </c>
      <c r="AB33" s="163">
        <f t="shared" si="1"/>
        <v>0</v>
      </c>
      <c r="AC33" s="164" t="e">
        <f>VLOOKUP($D33,'1. Rpt 18s (non-CSU)'!$H$9:$AK$555,$AC$4,FALSE)</f>
        <v>#REF!</v>
      </c>
      <c r="AD33" s="157" t="e">
        <f>VLOOKUP($D33,'1. Rpt 18s (non-CSU)'!$H$9:$AK$555,$AD$4,FALSE)</f>
        <v>#REF!</v>
      </c>
      <c r="AE33" s="157" t="e">
        <f>VLOOKUP($D33,'1. Rpt 18s (non-CSU)'!$H$9:$AK$555,$AE$4,FALSE)</f>
        <v>#REF!</v>
      </c>
      <c r="AF33" s="157" t="e">
        <f>VLOOKUP($D33,'1. Rpt 18s (non-CSU)'!$H$9:$AK$555,$AF$4,FALSE)</f>
        <v>#REF!</v>
      </c>
      <c r="AG33" s="157" t="e">
        <f>VLOOKUP($D33,'1. Rpt 18s (non-CSU)'!$H$9:$AK$555,$AG$4,FALSE)</f>
        <v>#REF!</v>
      </c>
      <c r="AH33" s="157" t="e">
        <f>VLOOKUP($D33,'1. Rpt 18s (non-CSU)'!$H$9:$AK$555,$AH$4,FALSE)</f>
        <v>#REF!</v>
      </c>
      <c r="AI33" s="157" t="e">
        <f>VLOOKUP($D33,'1. Rpt 18s (non-CSU)'!$H$9:$AK$555,$AI$4,FALSE)</f>
        <v>#REF!</v>
      </c>
      <c r="AJ33" s="157" t="e">
        <f>VLOOKUP($D33,'1. Rpt 18s (non-CSU)'!$H$9:$AK$555,$AJ$4,FALSE)</f>
        <v>#REF!</v>
      </c>
      <c r="AK33" s="157" t="e">
        <f>VLOOKUP($D33,'1. Rpt 18s (non-CSU)'!$H$9:$AK$555,$AK$4,FALSE)</f>
        <v>#REF!</v>
      </c>
      <c r="AL33" s="157" t="e">
        <f>VLOOKUP($D33,'1. Rpt 18s (non-CSU)'!$H$9:$AK$555,$AL$4,FALSE)</f>
        <v>#REF!</v>
      </c>
      <c r="AM33" s="157" t="e">
        <f>VLOOKUP($D33,'1. Rpt 18s (non-CSU)'!$H$9:$AK$555,$AM$4,FALSE)</f>
        <v>#REF!</v>
      </c>
      <c r="AN33" s="157" t="e">
        <f>VLOOKUP($D33,'1. Rpt 18s (non-CSU)'!$H$9:$AK$555,$AN$4,FALSE)</f>
        <v>#REF!</v>
      </c>
      <c r="AO33" s="157" t="e">
        <f>VLOOKUP($D33,'1. Rpt 18s (non-CSU)'!$H$9:$AK$555,$AO$4,FALSE)</f>
        <v>#REF!</v>
      </c>
      <c r="AP33" s="157" t="e">
        <f>VLOOKUP($D33,'1. Rpt 18s (non-CSU)'!$H$9:$AK$555,$AP$4,FALSE)</f>
        <v>#REF!</v>
      </c>
      <c r="AQ33" s="157" t="e">
        <f>VLOOKUP($D33,'1. Rpt 18s (non-CSU)'!$H$9:$AK$555,$AQ$4,FALSE)</f>
        <v>#REF!</v>
      </c>
      <c r="AR33" s="157" t="e">
        <f>VLOOKUP($D33,'1. Rpt 18s (non-CSU)'!$H$9:$AK$555,$AR$4,FALSE)</f>
        <v>#REF!</v>
      </c>
      <c r="AS33" s="157" t="e">
        <f>VLOOKUP($D33,'1. Rpt 18s (non-CSU)'!$H$9:$AK$555,$AS$4,FALSE)</f>
        <v>#REF!</v>
      </c>
      <c r="AT33" s="157" t="e">
        <f>VLOOKUP($D33,'1. Rpt 18s (non-CSU)'!$H$9:$AK$555,$AT$4,FALSE)</f>
        <v>#REF!</v>
      </c>
      <c r="AU33" s="157" t="e">
        <f>VLOOKUP($D33,'1. Rpt 18s (non-CSU)'!$H$9:$AK$555,$AU$4,FALSE)</f>
        <v>#REF!</v>
      </c>
      <c r="AV33" s="158" t="e">
        <f t="shared" si="2"/>
        <v>#REF!</v>
      </c>
      <c r="AW33" s="165" t="e">
        <f>VLOOKUP($D33,'1. Rpt 18s (non-CSU)'!$H$9:$AK$555,$AW$4,FALSE)</f>
        <v>#REF!</v>
      </c>
      <c r="AX33" s="166" t="e">
        <f>VLOOKUP($D33,'1. Rpt 18s (non-CSU)'!$H$9:$AK$555,$AX$4,FALSE)</f>
        <v>#REF!</v>
      </c>
      <c r="AY33" s="166" t="e">
        <f>VLOOKUP($D33,'1. Rpt 18s (non-CSU)'!$H$9:$AK$555,$AY$4,FALSE)</f>
        <v>#REF!</v>
      </c>
      <c r="AZ33" s="166" t="e">
        <f>VLOOKUP($D33,'1. Rpt 18s (non-CSU)'!$H$9:$AK$555,$AZ$4,FALSE)</f>
        <v>#REF!</v>
      </c>
      <c r="BA33" s="166" t="e">
        <f>VLOOKUP($D33,'1. Rpt 18s (non-CSU)'!$H$9:$AK$555,$BA$4,FALSE)</f>
        <v>#REF!</v>
      </c>
      <c r="BB33" s="166" t="e">
        <f>VLOOKUP($D33,'1. Rpt 18s (non-CSU)'!$H$9:$AK$555,$BB$4,FALSE)</f>
        <v>#REF!</v>
      </c>
      <c r="BC33" s="166" t="e">
        <f>VLOOKUP($D33,'1. Rpt 18s (non-CSU)'!$H$9:$AK$555,$BC$4,FALSE)</f>
        <v>#REF!</v>
      </c>
      <c r="BD33" s="166" t="e">
        <f>VLOOKUP($D33,'1. Rpt 18s (non-CSU)'!$H$9:$AK$555,$BD$4,FALSE)</f>
        <v>#REF!</v>
      </c>
      <c r="BE33" s="166" t="e">
        <f>VLOOKUP($D33,'1. Rpt 18s (non-CSU)'!$H$9:$AK$555,$BE$4,FALSE)</f>
        <v>#REF!</v>
      </c>
      <c r="BF33" s="166" t="e">
        <f>VLOOKUP($D33,'1. Rpt 18s (non-CSU)'!$H$9:$AK$555,$BF$4,FALSE)</f>
        <v>#REF!</v>
      </c>
      <c r="BG33" s="166" t="e">
        <f>VLOOKUP($D33,'1. Rpt 18s (non-CSU)'!$H$9:$AK$555,$BG$4,FALSE)</f>
        <v>#REF!</v>
      </c>
      <c r="BH33" s="166" t="e">
        <f>VLOOKUP($D33,'1. Rpt 18s (non-CSU)'!$H$9:$AK$555,$BH$4,FALSE)</f>
        <v>#REF!</v>
      </c>
      <c r="BI33" s="166" t="e">
        <f>VLOOKUP($D33,'1. Rpt 18s (non-CSU)'!$H$9:$AK$555,$BI$4,FALSE)</f>
        <v>#REF!</v>
      </c>
      <c r="BJ33" s="166" t="e">
        <f>VLOOKUP($D33,'1. Rpt 18s (non-CSU)'!$H$9:$AK$555,$BJ$4,FALSE)</f>
        <v>#REF!</v>
      </c>
      <c r="BK33" s="166" t="e">
        <f>VLOOKUP($D33,'1. Rpt 18s (non-CSU)'!$H$9:$AK$555,$BK$4,FALSE)</f>
        <v>#REF!</v>
      </c>
      <c r="BL33" s="166" t="e">
        <f>VLOOKUP($D33,'1. Rpt 18s (non-CSU)'!$H$9:$AK$555,$BL$4,FALSE)</f>
        <v>#REF!</v>
      </c>
      <c r="BM33" s="166" t="e">
        <f>VLOOKUP($D33,'1. Rpt 18s (non-CSU)'!$H$9:$AK$555,$BM$4,FALSE)</f>
        <v>#REF!</v>
      </c>
      <c r="BN33" s="166" t="e">
        <f>VLOOKUP($D33,'1. Rpt 18s (non-CSU)'!$H$9:$AK$555,$BN$4,FALSE)</f>
        <v>#REF!</v>
      </c>
      <c r="BO33" s="166" t="e">
        <f>VLOOKUP($D33,'1. Rpt 18s (non-CSU)'!$H$9:$AK$555,$BO$4,FALSE)</f>
        <v>#REF!</v>
      </c>
      <c r="BP33" s="167" t="e">
        <f t="shared" si="4"/>
        <v>#REF!</v>
      </c>
      <c r="BQ33" s="159" t="e">
        <f>VLOOKUP($D33,'1. Rpt 18s (non-CSU)'!$H$9:$AK$555,$BQ$4,FALSE)</f>
        <v>#REF!</v>
      </c>
      <c r="BR33" s="159" t="e">
        <f>VLOOKUP($D33,'1. Rpt 18s (non-CSU)'!$H$9:$AK$555,$BR$4,FALSE)</f>
        <v>#REF!</v>
      </c>
      <c r="BS33" s="159" t="e">
        <f>VLOOKUP($D33,'1. Rpt 18s (non-CSU)'!$H$9:$AK$555,$BS$4,FALSE)</f>
        <v>#REF!</v>
      </c>
      <c r="BT33" s="159" t="e">
        <f>VLOOKUP($D33,'1. Rpt 18s (non-CSU)'!$H$9:$AK$555,$BT$4,FALSE)</f>
        <v>#REF!</v>
      </c>
      <c r="BU33" s="159" t="e">
        <f>VLOOKUP($D33,'1. Rpt 18s (non-CSU)'!$H$9:$AK$555,$BU$4,FALSE)</f>
        <v>#REF!</v>
      </c>
      <c r="BV33" s="159" t="e">
        <f>VLOOKUP($D33,'1. Rpt 18s (non-CSU)'!$H$9:$AK$555,$BV$4,FALSE)</f>
        <v>#REF!</v>
      </c>
      <c r="BW33" s="159" t="e">
        <f>VLOOKUP($D33,'1. Rpt 18s (non-CSU)'!$H$9:$AK$555,$BW$4,FALSE)</f>
        <v>#REF!</v>
      </c>
      <c r="BX33" s="159" t="e">
        <f>VLOOKUP($D33,'1. Rpt 18s (non-CSU)'!$H$9:$AK$555,$BX$4,FALSE)</f>
        <v>#REF!</v>
      </c>
      <c r="BY33" s="159" t="e">
        <f>VLOOKUP($D33,'1. Rpt 18s (non-CSU)'!$H$9:$AK$555,$BY$4,FALSE)</f>
        <v>#REF!</v>
      </c>
      <c r="BZ33" s="159" t="e">
        <f>VLOOKUP($D33,'1. Rpt 18s (non-CSU)'!$H$9:$AK$555,$BZ$4,FALSE)</f>
        <v>#REF!</v>
      </c>
      <c r="CA33" s="159" t="e">
        <f>VLOOKUP($D33,'1. Rpt 18s (non-CSU)'!$H$9:$AK$555,$CA$4,FALSE)</f>
        <v>#REF!</v>
      </c>
      <c r="CB33" s="159" t="e">
        <f>VLOOKUP($D33,'1. Rpt 18s (non-CSU)'!$H$9:$AK$555,$CB$4,FALSE)</f>
        <v>#REF!</v>
      </c>
      <c r="CC33" s="159" t="e">
        <f>VLOOKUP($D33,'1. Rpt 18s (non-CSU)'!$H$9:$AK$555,$CB$4,FALSE)</f>
        <v>#REF!</v>
      </c>
      <c r="CD33" s="159" t="e">
        <f>VLOOKUP($D33,'1. Rpt 18s (non-CSU)'!$H$9:$AK$555,$CB$4,FALSE)</f>
        <v>#REF!</v>
      </c>
      <c r="CE33" s="159" t="e">
        <f>VLOOKUP($D33,'1. Rpt 18s (non-CSU)'!$H$9:$AK$555,$CB$4,FALSE)</f>
        <v>#REF!</v>
      </c>
      <c r="CF33" s="159" t="e">
        <f>VLOOKUP($D33,'1. Rpt 18s (non-CSU)'!$H$9:$AK$555,$CB$4,FALSE)</f>
        <v>#REF!</v>
      </c>
      <c r="CG33" s="159" t="e">
        <f>VLOOKUP($D33,'1. Rpt 18s (non-CSU)'!$H$9:$AK$555,$CB$4,FALSE)</f>
        <v>#REF!</v>
      </c>
      <c r="CH33" s="159" t="e">
        <f>VLOOKUP($D33,'1. Rpt 18s (non-CSU)'!$H$9:$AK$555,$CB$4,FALSE)</f>
        <v>#REF!</v>
      </c>
      <c r="CI33" s="159" t="e">
        <f>VLOOKUP($D33,'1. Rpt 18s (non-CSU)'!$H$9:$AK$555,$CB$4,FALSE)</f>
        <v>#REF!</v>
      </c>
      <c r="CJ33" s="160" t="e">
        <f t="shared" si="3"/>
        <v>#REF!</v>
      </c>
    </row>
    <row r="34" spans="1:88" x14ac:dyDescent="0.2">
      <c r="A34" s="56" t="s">
        <v>145</v>
      </c>
      <c r="B34" s="297" t="s">
        <v>295</v>
      </c>
      <c r="C34" s="297" t="s">
        <v>129</v>
      </c>
      <c r="D34" s="153" t="str">
        <f t="shared" si="0"/>
        <v>27400044</v>
      </c>
      <c r="E34" s="154" t="str">
        <f>IF(ISNA(VLOOKUP(C34,GAAP02F[[#All],[Column1]:[FundHier1]],5,FALSE)),"Leases",(VLOOKUP(C34,GAAP02F[[#All],[Column1]:[FundHier1]],5,FALSE)))</f>
        <v>200</v>
      </c>
      <c r="F34" s="154" t="str">
        <f>IF(ISNA(VLOOKUP(B34,Table_GAAP02A[[#All],[Agency]:[Hier1]],4,FALSE)),"Abolished Agency",(VLOOKUP(B34,Table_GAAP02A[[#All],[Agency]:[Hier1]],4,FALSE)))</f>
        <v>0830</v>
      </c>
      <c r="G34" s="155" t="s">
        <v>4422</v>
      </c>
      <c r="H34" s="156" t="s">
        <v>840</v>
      </c>
      <c r="I34" s="161">
        <f>VLOOKUP(D34,'1. Rpt 18s (non-CSU)'!$H$9:$AK$555,7,FALSE)</f>
        <v>0</v>
      </c>
      <c r="J34" s="162">
        <f>VLOOKUP($D34,'1. Rpt 18s (non-CSU)'!$H$9:$AK$555,8,FALSE)</f>
        <v>0</v>
      </c>
      <c r="K34" s="162">
        <f>VLOOKUP($D34,'1. Rpt 18s (non-CSU)'!$H$9:$AK$555,9,FALSE)</f>
        <v>0</v>
      </c>
      <c r="L34" s="162">
        <f>VLOOKUP($D34,'1. Rpt 18s (non-CSU)'!$H$9:$AK$555,10,FALSE)</f>
        <v>0</v>
      </c>
      <c r="M34" s="162">
        <f>VLOOKUP($D34,'1. Rpt 18s (non-CSU)'!$H$9:$AK$555,11,FALSE)</f>
        <v>0</v>
      </c>
      <c r="N34" s="162">
        <f>VLOOKUP($D34,'1. Rpt 18s (non-CSU)'!$H$9:$AK$555,$N$4,FALSE)</f>
        <v>0</v>
      </c>
      <c r="O34" s="162">
        <f>VLOOKUP($D34,'1. Rpt 18s (non-CSU)'!$H$9:$AK$555,$O$4,FALSE)</f>
        <v>0</v>
      </c>
      <c r="P34" s="162">
        <f>VLOOKUP($D34,'1. Rpt 18s (non-CSU)'!$H$9:$AK$555,$P$4,FALSE)</f>
        <v>0</v>
      </c>
      <c r="Q34" s="162">
        <f>VLOOKUP($D34,'1. Rpt 18s (non-CSU)'!$H$9:$AK$555,$Q$4,FALSE)</f>
        <v>0</v>
      </c>
      <c r="R34" s="162">
        <f>VLOOKUP($D34,'1. Rpt 18s (non-CSU)'!$H$9:$AK$555,$R$4,FALSE)</f>
        <v>0</v>
      </c>
      <c r="S34" s="162">
        <f>VLOOKUP($D34,'1. Rpt 18s (non-CSU)'!$H$9:$AK$555,$S$4,FALSE)</f>
        <v>0</v>
      </c>
      <c r="T34" s="162">
        <f>VLOOKUP($D34,'1. Rpt 18s (non-CSU)'!$H$9:$AK$555,$T$4,FALSE)</f>
        <v>0</v>
      </c>
      <c r="U34" s="162">
        <f>VLOOKUP($D34,'1. Rpt 18s (non-CSU)'!$H$9:$AK$555,$U$4,FALSE)</f>
        <v>0</v>
      </c>
      <c r="V34" s="162">
        <f>VLOOKUP($D34,'1. Rpt 18s (non-CSU)'!$H$9:$AK$555,$V$4,FALSE)</f>
        <v>0</v>
      </c>
      <c r="W34" s="162">
        <f>VLOOKUP($D34,'1. Rpt 18s (non-CSU)'!$H$9:$AK$555,$W$4,FALSE)</f>
        <v>0</v>
      </c>
      <c r="X34" s="162">
        <f>VLOOKUP($D34,'1. Rpt 18s (non-CSU)'!$H$9:$AK$555,$X$4,FALSE)</f>
        <v>0</v>
      </c>
      <c r="Y34" s="162">
        <f>VLOOKUP($D34,'1. Rpt 18s (non-CSU)'!$H$9:$AK$555,$Y$4,FALSE)</f>
        <v>0</v>
      </c>
      <c r="Z34" s="162">
        <f>VLOOKUP($D34,'1. Rpt 18s (non-CSU)'!$H$9:$AK$555,$Z$4,FALSE)</f>
        <v>0</v>
      </c>
      <c r="AA34" s="162">
        <f>VLOOKUP($D34,'1. Rpt 18s (non-CSU)'!$H$9:$AK$555,$AA$4,FALSE)</f>
        <v>0</v>
      </c>
      <c r="AB34" s="163">
        <f t="shared" si="1"/>
        <v>0</v>
      </c>
      <c r="AC34" s="164" t="e">
        <f>VLOOKUP($D34,'1. Rpt 18s (non-CSU)'!$H$9:$AK$555,$AC$4,FALSE)</f>
        <v>#REF!</v>
      </c>
      <c r="AD34" s="157" t="e">
        <f>VLOOKUP($D34,'1. Rpt 18s (non-CSU)'!$H$9:$AK$555,$AD$4,FALSE)</f>
        <v>#REF!</v>
      </c>
      <c r="AE34" s="157" t="e">
        <f>VLOOKUP($D34,'1. Rpt 18s (non-CSU)'!$H$9:$AK$555,$AE$4,FALSE)</f>
        <v>#REF!</v>
      </c>
      <c r="AF34" s="157" t="e">
        <f>VLOOKUP($D34,'1. Rpt 18s (non-CSU)'!$H$9:$AK$555,$AF$4,FALSE)</f>
        <v>#REF!</v>
      </c>
      <c r="AG34" s="157" t="e">
        <f>VLOOKUP($D34,'1. Rpt 18s (non-CSU)'!$H$9:$AK$555,$AG$4,FALSE)</f>
        <v>#REF!</v>
      </c>
      <c r="AH34" s="157" t="e">
        <f>VLOOKUP($D34,'1. Rpt 18s (non-CSU)'!$H$9:$AK$555,$AH$4,FALSE)</f>
        <v>#REF!</v>
      </c>
      <c r="AI34" s="157" t="e">
        <f>VLOOKUP($D34,'1. Rpt 18s (non-CSU)'!$H$9:$AK$555,$AI$4,FALSE)</f>
        <v>#REF!</v>
      </c>
      <c r="AJ34" s="157" t="e">
        <f>VLOOKUP($D34,'1. Rpt 18s (non-CSU)'!$H$9:$AK$555,$AJ$4,FALSE)</f>
        <v>#REF!</v>
      </c>
      <c r="AK34" s="157" t="e">
        <f>VLOOKUP($D34,'1. Rpt 18s (non-CSU)'!$H$9:$AK$555,$AK$4,FALSE)</f>
        <v>#REF!</v>
      </c>
      <c r="AL34" s="157" t="e">
        <f>VLOOKUP($D34,'1. Rpt 18s (non-CSU)'!$H$9:$AK$555,$AL$4,FALSE)</f>
        <v>#REF!</v>
      </c>
      <c r="AM34" s="157" t="e">
        <f>VLOOKUP($D34,'1. Rpt 18s (non-CSU)'!$H$9:$AK$555,$AM$4,FALSE)</f>
        <v>#REF!</v>
      </c>
      <c r="AN34" s="157" t="e">
        <f>VLOOKUP($D34,'1. Rpt 18s (non-CSU)'!$H$9:$AK$555,$AN$4,FALSE)</f>
        <v>#REF!</v>
      </c>
      <c r="AO34" s="157" t="e">
        <f>VLOOKUP($D34,'1. Rpt 18s (non-CSU)'!$H$9:$AK$555,$AO$4,FALSE)</f>
        <v>#REF!</v>
      </c>
      <c r="AP34" s="157" t="e">
        <f>VLOOKUP($D34,'1. Rpt 18s (non-CSU)'!$H$9:$AK$555,$AP$4,FALSE)</f>
        <v>#REF!</v>
      </c>
      <c r="AQ34" s="157" t="e">
        <f>VLOOKUP($D34,'1. Rpt 18s (non-CSU)'!$H$9:$AK$555,$AQ$4,FALSE)</f>
        <v>#REF!</v>
      </c>
      <c r="AR34" s="157" t="e">
        <f>VLOOKUP($D34,'1. Rpt 18s (non-CSU)'!$H$9:$AK$555,$AR$4,FALSE)</f>
        <v>#REF!</v>
      </c>
      <c r="AS34" s="157" t="e">
        <f>VLOOKUP($D34,'1. Rpt 18s (non-CSU)'!$H$9:$AK$555,$AS$4,FALSE)</f>
        <v>#REF!</v>
      </c>
      <c r="AT34" s="157" t="e">
        <f>VLOOKUP($D34,'1. Rpt 18s (non-CSU)'!$H$9:$AK$555,$AT$4,FALSE)</f>
        <v>#REF!</v>
      </c>
      <c r="AU34" s="157" t="e">
        <f>VLOOKUP($D34,'1. Rpt 18s (non-CSU)'!$H$9:$AK$555,$AU$4,FALSE)</f>
        <v>#REF!</v>
      </c>
      <c r="AV34" s="158" t="e">
        <f t="shared" si="2"/>
        <v>#REF!</v>
      </c>
      <c r="AW34" s="165" t="e">
        <f>VLOOKUP($D34,'1. Rpt 18s (non-CSU)'!$H$9:$AK$555,$AW$4,FALSE)</f>
        <v>#REF!</v>
      </c>
      <c r="AX34" s="166" t="e">
        <f>VLOOKUP($D34,'1. Rpt 18s (non-CSU)'!$H$9:$AK$555,$AX$4,FALSE)</f>
        <v>#REF!</v>
      </c>
      <c r="AY34" s="166" t="e">
        <f>VLOOKUP($D34,'1. Rpt 18s (non-CSU)'!$H$9:$AK$555,$AY$4,FALSE)</f>
        <v>#REF!</v>
      </c>
      <c r="AZ34" s="166" t="e">
        <f>VLOOKUP($D34,'1. Rpt 18s (non-CSU)'!$H$9:$AK$555,$AZ$4,FALSE)</f>
        <v>#REF!</v>
      </c>
      <c r="BA34" s="166" t="e">
        <f>VLOOKUP($D34,'1. Rpt 18s (non-CSU)'!$H$9:$AK$555,$BA$4,FALSE)</f>
        <v>#REF!</v>
      </c>
      <c r="BB34" s="166" t="e">
        <f>VLOOKUP($D34,'1. Rpt 18s (non-CSU)'!$H$9:$AK$555,$BB$4,FALSE)</f>
        <v>#REF!</v>
      </c>
      <c r="BC34" s="166" t="e">
        <f>VLOOKUP($D34,'1. Rpt 18s (non-CSU)'!$H$9:$AK$555,$BC$4,FALSE)</f>
        <v>#REF!</v>
      </c>
      <c r="BD34" s="166" t="e">
        <f>VLOOKUP($D34,'1. Rpt 18s (non-CSU)'!$H$9:$AK$555,$BD$4,FALSE)</f>
        <v>#REF!</v>
      </c>
      <c r="BE34" s="166" t="e">
        <f>VLOOKUP($D34,'1. Rpt 18s (non-CSU)'!$H$9:$AK$555,$BE$4,FALSE)</f>
        <v>#REF!</v>
      </c>
      <c r="BF34" s="166" t="e">
        <f>VLOOKUP($D34,'1. Rpt 18s (non-CSU)'!$H$9:$AK$555,$BF$4,FALSE)</f>
        <v>#REF!</v>
      </c>
      <c r="BG34" s="166" t="e">
        <f>VLOOKUP($D34,'1. Rpt 18s (non-CSU)'!$H$9:$AK$555,$BG$4,FALSE)</f>
        <v>#REF!</v>
      </c>
      <c r="BH34" s="166" t="e">
        <f>VLOOKUP($D34,'1. Rpt 18s (non-CSU)'!$H$9:$AK$555,$BH$4,FALSE)</f>
        <v>#REF!</v>
      </c>
      <c r="BI34" s="166" t="e">
        <f>VLOOKUP($D34,'1. Rpt 18s (non-CSU)'!$H$9:$AK$555,$BI$4,FALSE)</f>
        <v>#REF!</v>
      </c>
      <c r="BJ34" s="166" t="e">
        <f>VLOOKUP($D34,'1. Rpt 18s (non-CSU)'!$H$9:$AK$555,$BJ$4,FALSE)</f>
        <v>#REF!</v>
      </c>
      <c r="BK34" s="166" t="e">
        <f>VLOOKUP($D34,'1. Rpt 18s (non-CSU)'!$H$9:$AK$555,$BK$4,FALSE)</f>
        <v>#REF!</v>
      </c>
      <c r="BL34" s="166" t="e">
        <f>VLOOKUP($D34,'1. Rpt 18s (non-CSU)'!$H$9:$AK$555,$BL$4,FALSE)</f>
        <v>#REF!</v>
      </c>
      <c r="BM34" s="166" t="e">
        <f>VLOOKUP($D34,'1. Rpt 18s (non-CSU)'!$H$9:$AK$555,$BM$4,FALSE)</f>
        <v>#REF!</v>
      </c>
      <c r="BN34" s="166" t="e">
        <f>VLOOKUP($D34,'1. Rpt 18s (non-CSU)'!$H$9:$AK$555,$BN$4,FALSE)</f>
        <v>#REF!</v>
      </c>
      <c r="BO34" s="166" t="e">
        <f>VLOOKUP($D34,'1. Rpt 18s (non-CSU)'!$H$9:$AK$555,$BO$4,FALSE)</f>
        <v>#REF!</v>
      </c>
      <c r="BP34" s="167" t="e">
        <f t="shared" si="4"/>
        <v>#REF!</v>
      </c>
      <c r="BQ34" s="159" t="e">
        <f>VLOOKUP($D34,'1. Rpt 18s (non-CSU)'!$H$9:$AK$555,$BQ$4,FALSE)</f>
        <v>#REF!</v>
      </c>
      <c r="BR34" s="159" t="e">
        <f>VLOOKUP($D34,'1. Rpt 18s (non-CSU)'!$H$9:$AK$555,$BR$4,FALSE)</f>
        <v>#REF!</v>
      </c>
      <c r="BS34" s="159" t="e">
        <f>VLOOKUP($D34,'1. Rpt 18s (non-CSU)'!$H$9:$AK$555,$BS$4,FALSE)</f>
        <v>#REF!</v>
      </c>
      <c r="BT34" s="159" t="e">
        <f>VLOOKUP($D34,'1. Rpt 18s (non-CSU)'!$H$9:$AK$555,$BT$4,FALSE)</f>
        <v>#REF!</v>
      </c>
      <c r="BU34" s="159" t="e">
        <f>VLOOKUP($D34,'1. Rpt 18s (non-CSU)'!$H$9:$AK$555,$BU$4,FALSE)</f>
        <v>#REF!</v>
      </c>
      <c r="BV34" s="159" t="e">
        <f>VLOOKUP($D34,'1. Rpt 18s (non-CSU)'!$H$9:$AK$555,$BV$4,FALSE)</f>
        <v>#REF!</v>
      </c>
      <c r="BW34" s="159" t="e">
        <f>VLOOKUP($D34,'1. Rpt 18s (non-CSU)'!$H$9:$AK$555,$BW$4,FALSE)</f>
        <v>#REF!</v>
      </c>
      <c r="BX34" s="159" t="e">
        <f>VLOOKUP($D34,'1. Rpt 18s (non-CSU)'!$H$9:$AK$555,$BX$4,FALSE)</f>
        <v>#REF!</v>
      </c>
      <c r="BY34" s="159" t="e">
        <f>VLOOKUP($D34,'1. Rpt 18s (non-CSU)'!$H$9:$AK$555,$BY$4,FALSE)</f>
        <v>#REF!</v>
      </c>
      <c r="BZ34" s="159" t="e">
        <f>VLOOKUP($D34,'1. Rpt 18s (non-CSU)'!$H$9:$AK$555,$BZ$4,FALSE)</f>
        <v>#REF!</v>
      </c>
      <c r="CA34" s="159" t="e">
        <f>VLOOKUP($D34,'1. Rpt 18s (non-CSU)'!$H$9:$AK$555,$CA$4,FALSE)</f>
        <v>#REF!</v>
      </c>
      <c r="CB34" s="159" t="e">
        <f>VLOOKUP($D34,'1. Rpt 18s (non-CSU)'!$H$9:$AK$555,$CB$4,FALSE)</f>
        <v>#REF!</v>
      </c>
      <c r="CC34" s="159" t="e">
        <f>VLOOKUP($D34,'1. Rpt 18s (non-CSU)'!$H$9:$AK$555,$CB$4,FALSE)</f>
        <v>#REF!</v>
      </c>
      <c r="CD34" s="159" t="e">
        <f>VLOOKUP($D34,'1. Rpt 18s (non-CSU)'!$H$9:$AK$555,$CB$4,FALSE)</f>
        <v>#REF!</v>
      </c>
      <c r="CE34" s="159" t="e">
        <f>VLOOKUP($D34,'1. Rpt 18s (non-CSU)'!$H$9:$AK$555,$CB$4,FALSE)</f>
        <v>#REF!</v>
      </c>
      <c r="CF34" s="159" t="e">
        <f>VLOOKUP($D34,'1. Rpt 18s (non-CSU)'!$H$9:$AK$555,$CB$4,FALSE)</f>
        <v>#REF!</v>
      </c>
      <c r="CG34" s="159" t="e">
        <f>VLOOKUP($D34,'1. Rpt 18s (non-CSU)'!$H$9:$AK$555,$CB$4,FALSE)</f>
        <v>#REF!</v>
      </c>
      <c r="CH34" s="159" t="e">
        <f>VLOOKUP($D34,'1. Rpt 18s (non-CSU)'!$H$9:$AK$555,$CB$4,FALSE)</f>
        <v>#REF!</v>
      </c>
      <c r="CI34" s="159" t="e">
        <f>VLOOKUP($D34,'1. Rpt 18s (non-CSU)'!$H$9:$AK$555,$CB$4,FALSE)</f>
        <v>#REF!</v>
      </c>
      <c r="CJ34" s="160" t="e">
        <f t="shared" si="3"/>
        <v>#REF!</v>
      </c>
    </row>
    <row r="35" spans="1:88" x14ac:dyDescent="0.2">
      <c r="A35" s="56" t="s">
        <v>145</v>
      </c>
      <c r="B35" s="153" t="s">
        <v>356</v>
      </c>
      <c r="C35" s="153" t="s">
        <v>13</v>
      </c>
      <c r="D35" s="153" t="str">
        <f t="shared" si="0"/>
        <v>38600001</v>
      </c>
      <c r="E35" s="154" t="str">
        <f>IF(ISNA(VLOOKUP(C35,GAAP02F[[#All],[Column1]:[FundHier1]],5,FALSE)),"Leases",(VLOOKUP(C35,GAAP02F[[#All],[Column1]:[FundHier1]],5,FALSE)))</f>
        <v>100</v>
      </c>
      <c r="F35" s="154" t="str">
        <f>IF(ISNA(VLOOKUP(B35,Table_GAAP02A[[#All],[Agency]:[Hier1]],4,FALSE)),"Abolished Agency",(VLOOKUP(B35,Table_GAAP02A[[#All],[Agency]:[Hier1]],4,FALSE)))</f>
        <v>0820</v>
      </c>
      <c r="G35" s="155" t="s">
        <v>4423</v>
      </c>
      <c r="H35" s="156" t="s">
        <v>15</v>
      </c>
      <c r="I35" s="161">
        <f>VLOOKUP(D35,'1. Rpt 18s (non-CSU)'!$H$9:$AK$555,7,FALSE)</f>
        <v>0</v>
      </c>
      <c r="J35" s="162">
        <f>VLOOKUP($D35,'1. Rpt 18s (non-CSU)'!$H$9:$AK$555,8,FALSE)</f>
        <v>0</v>
      </c>
      <c r="K35" s="162">
        <f>VLOOKUP($D35,'1. Rpt 18s (non-CSU)'!$H$9:$AK$555,9,FALSE)</f>
        <v>0</v>
      </c>
      <c r="L35" s="162">
        <f>VLOOKUP($D35,'1. Rpt 18s (non-CSU)'!$H$9:$AK$555,10,FALSE)</f>
        <v>0</v>
      </c>
      <c r="M35" s="162">
        <f>VLOOKUP($D35,'1. Rpt 18s (non-CSU)'!$H$9:$AK$555,11,FALSE)</f>
        <v>0</v>
      </c>
      <c r="N35" s="162">
        <f>VLOOKUP($D35,'1. Rpt 18s (non-CSU)'!$H$9:$AK$555,$N$4,FALSE)</f>
        <v>0</v>
      </c>
      <c r="O35" s="162">
        <f>VLOOKUP($D35,'1. Rpt 18s (non-CSU)'!$H$9:$AK$555,$O$4,FALSE)</f>
        <v>0</v>
      </c>
      <c r="P35" s="162">
        <f>VLOOKUP($D35,'1. Rpt 18s (non-CSU)'!$H$9:$AK$555,$P$4,FALSE)</f>
        <v>0</v>
      </c>
      <c r="Q35" s="162">
        <f>VLOOKUP($D35,'1. Rpt 18s (non-CSU)'!$H$9:$AK$555,$Q$4,FALSE)</f>
        <v>0</v>
      </c>
      <c r="R35" s="162">
        <f>VLOOKUP($D35,'1. Rpt 18s (non-CSU)'!$H$9:$AK$555,$R$4,FALSE)</f>
        <v>0</v>
      </c>
      <c r="S35" s="162">
        <f>VLOOKUP($D35,'1. Rpt 18s (non-CSU)'!$H$9:$AK$555,$S$4,FALSE)</f>
        <v>0</v>
      </c>
      <c r="T35" s="162">
        <f>VLOOKUP($D35,'1. Rpt 18s (non-CSU)'!$H$9:$AK$555,$T$4,FALSE)</f>
        <v>0</v>
      </c>
      <c r="U35" s="162">
        <f>VLOOKUP($D35,'1. Rpt 18s (non-CSU)'!$H$9:$AK$555,$U$4,FALSE)</f>
        <v>0</v>
      </c>
      <c r="V35" s="162">
        <f>VLOOKUP($D35,'1. Rpt 18s (non-CSU)'!$H$9:$AK$555,$V$4,FALSE)</f>
        <v>0</v>
      </c>
      <c r="W35" s="162">
        <f>VLOOKUP($D35,'1. Rpt 18s (non-CSU)'!$H$9:$AK$555,$W$4,FALSE)</f>
        <v>0</v>
      </c>
      <c r="X35" s="162">
        <f>VLOOKUP($D35,'1. Rpt 18s (non-CSU)'!$H$9:$AK$555,$X$4,FALSE)</f>
        <v>0</v>
      </c>
      <c r="Y35" s="162">
        <f>VLOOKUP($D35,'1. Rpt 18s (non-CSU)'!$H$9:$AK$555,$Y$4,FALSE)</f>
        <v>0</v>
      </c>
      <c r="Z35" s="162">
        <f>VLOOKUP($D35,'1. Rpt 18s (non-CSU)'!$H$9:$AK$555,$Z$4,FALSE)</f>
        <v>0</v>
      </c>
      <c r="AA35" s="162">
        <f>VLOOKUP($D35,'1. Rpt 18s (non-CSU)'!$H$9:$AK$555,$AA$4,FALSE)</f>
        <v>0</v>
      </c>
      <c r="AB35" s="163">
        <f t="shared" si="1"/>
        <v>0</v>
      </c>
      <c r="AC35" s="164" t="e">
        <f>VLOOKUP($D35,'1. Rpt 18s (non-CSU)'!$H$9:$AK$555,$AC$4,FALSE)</f>
        <v>#REF!</v>
      </c>
      <c r="AD35" s="157" t="e">
        <f>VLOOKUP($D35,'1. Rpt 18s (non-CSU)'!$H$9:$AK$555,$AD$4,FALSE)</f>
        <v>#REF!</v>
      </c>
      <c r="AE35" s="157" t="e">
        <f>VLOOKUP($D35,'1. Rpt 18s (non-CSU)'!$H$9:$AK$555,$AE$4,FALSE)</f>
        <v>#REF!</v>
      </c>
      <c r="AF35" s="157" t="e">
        <f>VLOOKUP($D35,'1. Rpt 18s (non-CSU)'!$H$9:$AK$555,$AF$4,FALSE)</f>
        <v>#REF!</v>
      </c>
      <c r="AG35" s="157" t="e">
        <f>VLOOKUP($D35,'1. Rpt 18s (non-CSU)'!$H$9:$AK$555,$AG$4,FALSE)</f>
        <v>#REF!</v>
      </c>
      <c r="AH35" s="157" t="e">
        <f>VLOOKUP($D35,'1. Rpt 18s (non-CSU)'!$H$9:$AK$555,$AH$4,FALSE)</f>
        <v>#REF!</v>
      </c>
      <c r="AI35" s="157" t="e">
        <f>VLOOKUP($D35,'1. Rpt 18s (non-CSU)'!$H$9:$AK$555,$AI$4,FALSE)</f>
        <v>#REF!</v>
      </c>
      <c r="AJ35" s="157" t="e">
        <f>VLOOKUP($D35,'1. Rpt 18s (non-CSU)'!$H$9:$AK$555,$AJ$4,FALSE)</f>
        <v>#REF!</v>
      </c>
      <c r="AK35" s="157" t="e">
        <f>VLOOKUP($D35,'1. Rpt 18s (non-CSU)'!$H$9:$AK$555,$AK$4,FALSE)</f>
        <v>#REF!</v>
      </c>
      <c r="AL35" s="157" t="e">
        <f>VLOOKUP($D35,'1. Rpt 18s (non-CSU)'!$H$9:$AK$555,$AL$4,FALSE)</f>
        <v>#REF!</v>
      </c>
      <c r="AM35" s="157" t="e">
        <f>VLOOKUP($D35,'1. Rpt 18s (non-CSU)'!$H$9:$AK$555,$AM$4,FALSE)</f>
        <v>#REF!</v>
      </c>
      <c r="AN35" s="157" t="e">
        <f>VLOOKUP($D35,'1. Rpt 18s (non-CSU)'!$H$9:$AK$555,$AN$4,FALSE)</f>
        <v>#REF!</v>
      </c>
      <c r="AO35" s="157" t="e">
        <f>VLOOKUP($D35,'1. Rpt 18s (non-CSU)'!$H$9:$AK$555,$AO$4,FALSE)</f>
        <v>#REF!</v>
      </c>
      <c r="AP35" s="157" t="e">
        <f>VLOOKUP($D35,'1. Rpt 18s (non-CSU)'!$H$9:$AK$555,$AP$4,FALSE)</f>
        <v>#REF!</v>
      </c>
      <c r="AQ35" s="157" t="e">
        <f>VLOOKUP($D35,'1. Rpt 18s (non-CSU)'!$H$9:$AK$555,$AQ$4,FALSE)</f>
        <v>#REF!</v>
      </c>
      <c r="AR35" s="157" t="e">
        <f>VLOOKUP($D35,'1. Rpt 18s (non-CSU)'!$H$9:$AK$555,$AR$4,FALSE)</f>
        <v>#REF!</v>
      </c>
      <c r="AS35" s="157" t="e">
        <f>VLOOKUP($D35,'1. Rpt 18s (non-CSU)'!$H$9:$AK$555,$AS$4,FALSE)</f>
        <v>#REF!</v>
      </c>
      <c r="AT35" s="157" t="e">
        <f>VLOOKUP($D35,'1. Rpt 18s (non-CSU)'!$H$9:$AK$555,$AT$4,FALSE)</f>
        <v>#REF!</v>
      </c>
      <c r="AU35" s="157" t="e">
        <f>VLOOKUP($D35,'1. Rpt 18s (non-CSU)'!$H$9:$AK$555,$AU$4,FALSE)</f>
        <v>#REF!</v>
      </c>
      <c r="AV35" s="158" t="e">
        <f t="shared" si="2"/>
        <v>#REF!</v>
      </c>
      <c r="AW35" s="165" t="e">
        <f>VLOOKUP($D35,'1. Rpt 18s (non-CSU)'!$H$9:$AK$555,$AW$4,FALSE)</f>
        <v>#REF!</v>
      </c>
      <c r="AX35" s="166" t="e">
        <f>VLOOKUP($D35,'1. Rpt 18s (non-CSU)'!$H$9:$AK$555,$AX$4,FALSE)</f>
        <v>#REF!</v>
      </c>
      <c r="AY35" s="166" t="e">
        <f>VLOOKUP($D35,'1. Rpt 18s (non-CSU)'!$H$9:$AK$555,$AY$4,FALSE)</f>
        <v>#REF!</v>
      </c>
      <c r="AZ35" s="166" t="e">
        <f>VLOOKUP($D35,'1. Rpt 18s (non-CSU)'!$H$9:$AK$555,$AZ$4,FALSE)</f>
        <v>#REF!</v>
      </c>
      <c r="BA35" s="166" t="e">
        <f>VLOOKUP($D35,'1. Rpt 18s (non-CSU)'!$H$9:$AK$555,$BA$4,FALSE)</f>
        <v>#REF!</v>
      </c>
      <c r="BB35" s="166" t="e">
        <f>VLOOKUP($D35,'1. Rpt 18s (non-CSU)'!$H$9:$AK$555,$BB$4,FALSE)</f>
        <v>#REF!</v>
      </c>
      <c r="BC35" s="166" t="e">
        <f>VLOOKUP($D35,'1. Rpt 18s (non-CSU)'!$H$9:$AK$555,$BC$4,FALSE)</f>
        <v>#REF!</v>
      </c>
      <c r="BD35" s="166" t="e">
        <f>VLOOKUP($D35,'1. Rpt 18s (non-CSU)'!$H$9:$AK$555,$BD$4,FALSE)</f>
        <v>#REF!</v>
      </c>
      <c r="BE35" s="166" t="e">
        <f>VLOOKUP($D35,'1. Rpt 18s (non-CSU)'!$H$9:$AK$555,$BE$4,FALSE)</f>
        <v>#REF!</v>
      </c>
      <c r="BF35" s="166" t="e">
        <f>VLOOKUP($D35,'1. Rpt 18s (non-CSU)'!$H$9:$AK$555,$BF$4,FALSE)</f>
        <v>#REF!</v>
      </c>
      <c r="BG35" s="166" t="e">
        <f>VLOOKUP($D35,'1. Rpt 18s (non-CSU)'!$H$9:$AK$555,$BG$4,FALSE)</f>
        <v>#REF!</v>
      </c>
      <c r="BH35" s="166" t="e">
        <f>VLOOKUP($D35,'1. Rpt 18s (non-CSU)'!$H$9:$AK$555,$BH$4,FALSE)</f>
        <v>#REF!</v>
      </c>
      <c r="BI35" s="166" t="e">
        <f>VLOOKUP($D35,'1. Rpt 18s (non-CSU)'!$H$9:$AK$555,$BI$4,FALSE)</f>
        <v>#REF!</v>
      </c>
      <c r="BJ35" s="166" t="e">
        <f>VLOOKUP($D35,'1. Rpt 18s (non-CSU)'!$H$9:$AK$555,$BJ$4,FALSE)</f>
        <v>#REF!</v>
      </c>
      <c r="BK35" s="166" t="e">
        <f>VLOOKUP($D35,'1. Rpt 18s (non-CSU)'!$H$9:$AK$555,$BK$4,FALSE)</f>
        <v>#REF!</v>
      </c>
      <c r="BL35" s="166" t="e">
        <f>VLOOKUP($D35,'1. Rpt 18s (non-CSU)'!$H$9:$AK$555,$BL$4,FALSE)</f>
        <v>#REF!</v>
      </c>
      <c r="BM35" s="166" t="e">
        <f>VLOOKUP($D35,'1. Rpt 18s (non-CSU)'!$H$9:$AK$555,$BM$4,FALSE)</f>
        <v>#REF!</v>
      </c>
      <c r="BN35" s="166" t="e">
        <f>VLOOKUP($D35,'1. Rpt 18s (non-CSU)'!$H$9:$AK$555,$BN$4,FALSE)</f>
        <v>#REF!</v>
      </c>
      <c r="BO35" s="166" t="e">
        <f>VLOOKUP($D35,'1. Rpt 18s (non-CSU)'!$H$9:$AK$555,$BO$4,FALSE)</f>
        <v>#REF!</v>
      </c>
      <c r="BP35" s="167" t="e">
        <f t="shared" si="4"/>
        <v>#REF!</v>
      </c>
      <c r="BQ35" s="159" t="e">
        <f>VLOOKUP($D35,'1. Rpt 18s (non-CSU)'!$H$9:$AK$555,$BQ$4,FALSE)</f>
        <v>#REF!</v>
      </c>
      <c r="BR35" s="159" t="e">
        <f>VLOOKUP($D35,'1. Rpt 18s (non-CSU)'!$H$9:$AK$555,$BR$4,FALSE)</f>
        <v>#REF!</v>
      </c>
      <c r="BS35" s="159" t="e">
        <f>VLOOKUP($D35,'1. Rpt 18s (non-CSU)'!$H$9:$AK$555,$BS$4,FALSE)</f>
        <v>#REF!</v>
      </c>
      <c r="BT35" s="159" t="e">
        <f>VLOOKUP($D35,'1. Rpt 18s (non-CSU)'!$H$9:$AK$555,$BT$4,FALSE)</f>
        <v>#REF!</v>
      </c>
      <c r="BU35" s="159" t="e">
        <f>VLOOKUP($D35,'1. Rpt 18s (non-CSU)'!$H$9:$AK$555,$BU$4,FALSE)</f>
        <v>#REF!</v>
      </c>
      <c r="BV35" s="159" t="e">
        <f>VLOOKUP($D35,'1. Rpt 18s (non-CSU)'!$H$9:$AK$555,$BV$4,FALSE)</f>
        <v>#REF!</v>
      </c>
      <c r="BW35" s="159" t="e">
        <f>VLOOKUP($D35,'1. Rpt 18s (non-CSU)'!$H$9:$AK$555,$BW$4,FALSE)</f>
        <v>#REF!</v>
      </c>
      <c r="BX35" s="159" t="e">
        <f>VLOOKUP($D35,'1. Rpt 18s (non-CSU)'!$H$9:$AK$555,$BX$4,FALSE)</f>
        <v>#REF!</v>
      </c>
      <c r="BY35" s="159" t="e">
        <f>VLOOKUP($D35,'1. Rpt 18s (non-CSU)'!$H$9:$AK$555,$BY$4,FALSE)</f>
        <v>#REF!</v>
      </c>
      <c r="BZ35" s="159" t="e">
        <f>VLOOKUP($D35,'1. Rpt 18s (non-CSU)'!$H$9:$AK$555,$BZ$4,FALSE)</f>
        <v>#REF!</v>
      </c>
      <c r="CA35" s="159" t="e">
        <f>VLOOKUP($D35,'1. Rpt 18s (non-CSU)'!$H$9:$AK$555,$CA$4,FALSE)</f>
        <v>#REF!</v>
      </c>
      <c r="CB35" s="159" t="e">
        <f>VLOOKUP($D35,'1. Rpt 18s (non-CSU)'!$H$9:$AK$555,$CB$4,FALSE)</f>
        <v>#REF!</v>
      </c>
      <c r="CC35" s="159" t="e">
        <f>VLOOKUP($D35,'1. Rpt 18s (non-CSU)'!$H$9:$AK$555,$CB$4,FALSE)</f>
        <v>#REF!</v>
      </c>
      <c r="CD35" s="159" t="e">
        <f>VLOOKUP($D35,'1. Rpt 18s (non-CSU)'!$H$9:$AK$555,$CB$4,FALSE)</f>
        <v>#REF!</v>
      </c>
      <c r="CE35" s="159" t="e">
        <f>VLOOKUP($D35,'1. Rpt 18s (non-CSU)'!$H$9:$AK$555,$CB$4,FALSE)</f>
        <v>#REF!</v>
      </c>
      <c r="CF35" s="159" t="e">
        <f>VLOOKUP($D35,'1. Rpt 18s (non-CSU)'!$H$9:$AK$555,$CB$4,FALSE)</f>
        <v>#REF!</v>
      </c>
      <c r="CG35" s="159" t="e">
        <f>VLOOKUP($D35,'1. Rpt 18s (non-CSU)'!$H$9:$AK$555,$CB$4,FALSE)</f>
        <v>#REF!</v>
      </c>
      <c r="CH35" s="159" t="e">
        <f>VLOOKUP($D35,'1. Rpt 18s (non-CSU)'!$H$9:$AK$555,$CB$4,FALSE)</f>
        <v>#REF!</v>
      </c>
      <c r="CI35" s="159" t="e">
        <f>VLOOKUP($D35,'1. Rpt 18s (non-CSU)'!$H$9:$AK$555,$CB$4,FALSE)</f>
        <v>#REF!</v>
      </c>
      <c r="CJ35" s="160" t="e">
        <f t="shared" si="3"/>
        <v>#REF!</v>
      </c>
    </row>
    <row r="36" spans="1:88" x14ac:dyDescent="0.2">
      <c r="A36" s="56" t="s">
        <v>145</v>
      </c>
      <c r="B36" s="297" t="s">
        <v>356</v>
      </c>
      <c r="C36" s="297" t="s">
        <v>22</v>
      </c>
      <c r="D36" s="153" t="str">
        <f t="shared" si="0"/>
        <v>38600036</v>
      </c>
      <c r="E36" s="154" t="str">
        <f>IF(ISNA(VLOOKUP(C36,GAAP02F[[#All],[Column1]:[FundHier1]],5,FALSE)),"Leases",(VLOOKUP(C36,GAAP02F[[#All],[Column1]:[FundHier1]],5,FALSE)))</f>
        <v>300</v>
      </c>
      <c r="F36" s="154" t="str">
        <f>IF(ISNA(VLOOKUP(B36,Table_GAAP02A[[#All],[Agency]:[Hier1]],4,FALSE)),"Abolished Agency",(VLOOKUP(B36,Table_GAAP02A[[#All],[Agency]:[Hier1]],4,FALSE)))</f>
        <v>0820</v>
      </c>
      <c r="G36" s="155" t="s">
        <v>4423</v>
      </c>
      <c r="H36" s="156" t="s">
        <v>23</v>
      </c>
      <c r="I36" s="161">
        <f>VLOOKUP(D36,'1. Rpt 18s (non-CSU)'!$H$9:$AK$555,7,FALSE)</f>
        <v>0</v>
      </c>
      <c r="J36" s="162">
        <f>VLOOKUP($D36,'1. Rpt 18s (non-CSU)'!$H$9:$AK$555,8,FALSE)</f>
        <v>0</v>
      </c>
      <c r="K36" s="162">
        <f>VLOOKUP($D36,'1. Rpt 18s (non-CSU)'!$H$9:$AK$555,9,FALSE)</f>
        <v>0</v>
      </c>
      <c r="L36" s="162">
        <f>VLOOKUP($D36,'1. Rpt 18s (non-CSU)'!$H$9:$AK$555,10,FALSE)</f>
        <v>0</v>
      </c>
      <c r="M36" s="162">
        <f>VLOOKUP($D36,'1. Rpt 18s (non-CSU)'!$H$9:$AK$555,11,FALSE)</f>
        <v>0</v>
      </c>
      <c r="N36" s="162">
        <f>VLOOKUP($D36,'1. Rpt 18s (non-CSU)'!$H$9:$AK$555,$N$4,FALSE)</f>
        <v>0</v>
      </c>
      <c r="O36" s="162">
        <f>VLOOKUP($D36,'1. Rpt 18s (non-CSU)'!$H$9:$AK$555,$O$4,FALSE)</f>
        <v>0</v>
      </c>
      <c r="P36" s="162">
        <f>VLOOKUP($D36,'1. Rpt 18s (non-CSU)'!$H$9:$AK$555,$P$4,FALSE)</f>
        <v>0</v>
      </c>
      <c r="Q36" s="162">
        <f>VLOOKUP($D36,'1. Rpt 18s (non-CSU)'!$H$9:$AK$555,$Q$4,FALSE)</f>
        <v>0</v>
      </c>
      <c r="R36" s="162">
        <f>VLOOKUP($D36,'1. Rpt 18s (non-CSU)'!$H$9:$AK$555,$R$4,FALSE)</f>
        <v>0</v>
      </c>
      <c r="S36" s="162">
        <f>VLOOKUP($D36,'1. Rpt 18s (non-CSU)'!$H$9:$AK$555,$S$4,FALSE)</f>
        <v>0</v>
      </c>
      <c r="T36" s="162">
        <f>VLOOKUP($D36,'1. Rpt 18s (non-CSU)'!$H$9:$AK$555,$T$4,FALSE)</f>
        <v>0</v>
      </c>
      <c r="U36" s="162">
        <f>VLOOKUP($D36,'1. Rpt 18s (non-CSU)'!$H$9:$AK$555,$U$4,FALSE)</f>
        <v>0</v>
      </c>
      <c r="V36" s="162">
        <f>VLOOKUP($D36,'1. Rpt 18s (non-CSU)'!$H$9:$AK$555,$V$4,FALSE)</f>
        <v>0</v>
      </c>
      <c r="W36" s="162">
        <f>VLOOKUP($D36,'1. Rpt 18s (non-CSU)'!$H$9:$AK$555,$W$4,FALSE)</f>
        <v>0</v>
      </c>
      <c r="X36" s="162">
        <f>VLOOKUP($D36,'1. Rpt 18s (non-CSU)'!$H$9:$AK$555,$X$4,FALSE)</f>
        <v>0</v>
      </c>
      <c r="Y36" s="162">
        <f>VLOOKUP($D36,'1. Rpt 18s (non-CSU)'!$H$9:$AK$555,$Y$4,FALSE)</f>
        <v>0</v>
      </c>
      <c r="Z36" s="162">
        <f>VLOOKUP($D36,'1. Rpt 18s (non-CSU)'!$H$9:$AK$555,$Z$4,FALSE)</f>
        <v>0</v>
      </c>
      <c r="AA36" s="162">
        <f>VLOOKUP($D36,'1. Rpt 18s (non-CSU)'!$H$9:$AK$555,$AA$4,FALSE)</f>
        <v>0</v>
      </c>
      <c r="AB36" s="163">
        <f t="shared" si="1"/>
        <v>0</v>
      </c>
      <c r="AC36" s="164" t="e">
        <f>VLOOKUP($D36,'1. Rpt 18s (non-CSU)'!$H$9:$AK$555,$AC$4,FALSE)</f>
        <v>#REF!</v>
      </c>
      <c r="AD36" s="157" t="e">
        <f>VLOOKUP($D36,'1. Rpt 18s (non-CSU)'!$H$9:$AK$555,$AD$4,FALSE)</f>
        <v>#REF!</v>
      </c>
      <c r="AE36" s="157" t="e">
        <f>VLOOKUP($D36,'1. Rpt 18s (non-CSU)'!$H$9:$AK$555,$AE$4,FALSE)</f>
        <v>#REF!</v>
      </c>
      <c r="AF36" s="157" t="e">
        <f>VLOOKUP($D36,'1. Rpt 18s (non-CSU)'!$H$9:$AK$555,$AF$4,FALSE)</f>
        <v>#REF!</v>
      </c>
      <c r="AG36" s="157" t="e">
        <f>VLOOKUP($D36,'1. Rpt 18s (non-CSU)'!$H$9:$AK$555,$AG$4,FALSE)</f>
        <v>#REF!</v>
      </c>
      <c r="AH36" s="157" t="e">
        <f>VLOOKUP($D36,'1. Rpt 18s (non-CSU)'!$H$9:$AK$555,$AH$4,FALSE)</f>
        <v>#REF!</v>
      </c>
      <c r="AI36" s="157" t="e">
        <f>VLOOKUP($D36,'1. Rpt 18s (non-CSU)'!$H$9:$AK$555,$AI$4,FALSE)</f>
        <v>#REF!</v>
      </c>
      <c r="AJ36" s="157" t="e">
        <f>VLOOKUP($D36,'1. Rpt 18s (non-CSU)'!$H$9:$AK$555,$AJ$4,FALSE)</f>
        <v>#REF!</v>
      </c>
      <c r="AK36" s="157" t="e">
        <f>VLOOKUP($D36,'1. Rpt 18s (non-CSU)'!$H$9:$AK$555,$AK$4,FALSE)</f>
        <v>#REF!</v>
      </c>
      <c r="AL36" s="157" t="e">
        <f>VLOOKUP($D36,'1. Rpt 18s (non-CSU)'!$H$9:$AK$555,$AL$4,FALSE)</f>
        <v>#REF!</v>
      </c>
      <c r="AM36" s="157" t="e">
        <f>VLOOKUP($D36,'1. Rpt 18s (non-CSU)'!$H$9:$AK$555,$AM$4,FALSE)</f>
        <v>#REF!</v>
      </c>
      <c r="AN36" s="157" t="e">
        <f>VLOOKUP($D36,'1. Rpt 18s (non-CSU)'!$H$9:$AK$555,$AN$4,FALSE)</f>
        <v>#REF!</v>
      </c>
      <c r="AO36" s="157" t="e">
        <f>VLOOKUP($D36,'1. Rpt 18s (non-CSU)'!$H$9:$AK$555,$AO$4,FALSE)</f>
        <v>#REF!</v>
      </c>
      <c r="AP36" s="157" t="e">
        <f>VLOOKUP($D36,'1. Rpt 18s (non-CSU)'!$H$9:$AK$555,$AP$4,FALSE)</f>
        <v>#REF!</v>
      </c>
      <c r="AQ36" s="157" t="e">
        <f>VLOOKUP($D36,'1. Rpt 18s (non-CSU)'!$H$9:$AK$555,$AQ$4,FALSE)</f>
        <v>#REF!</v>
      </c>
      <c r="AR36" s="157" t="e">
        <f>VLOOKUP($D36,'1. Rpt 18s (non-CSU)'!$H$9:$AK$555,$AR$4,FALSE)</f>
        <v>#REF!</v>
      </c>
      <c r="AS36" s="157" t="e">
        <f>VLOOKUP($D36,'1. Rpt 18s (non-CSU)'!$H$9:$AK$555,$AS$4,FALSE)</f>
        <v>#REF!</v>
      </c>
      <c r="AT36" s="157" t="e">
        <f>VLOOKUP($D36,'1. Rpt 18s (non-CSU)'!$H$9:$AK$555,$AT$4,FALSE)</f>
        <v>#REF!</v>
      </c>
      <c r="AU36" s="157" t="e">
        <f>VLOOKUP($D36,'1. Rpt 18s (non-CSU)'!$H$9:$AK$555,$AU$4,FALSE)</f>
        <v>#REF!</v>
      </c>
      <c r="AV36" s="158" t="e">
        <f t="shared" si="2"/>
        <v>#REF!</v>
      </c>
      <c r="AW36" s="165" t="e">
        <f>VLOOKUP($D36,'1. Rpt 18s (non-CSU)'!$H$9:$AK$555,$AW$4,FALSE)</f>
        <v>#REF!</v>
      </c>
      <c r="AX36" s="166" t="e">
        <f>VLOOKUP($D36,'1. Rpt 18s (non-CSU)'!$H$9:$AK$555,$AX$4,FALSE)</f>
        <v>#REF!</v>
      </c>
      <c r="AY36" s="166" t="e">
        <f>VLOOKUP($D36,'1. Rpt 18s (non-CSU)'!$H$9:$AK$555,$AY$4,FALSE)</f>
        <v>#REF!</v>
      </c>
      <c r="AZ36" s="166" t="e">
        <f>VLOOKUP($D36,'1. Rpt 18s (non-CSU)'!$H$9:$AK$555,$AZ$4,FALSE)</f>
        <v>#REF!</v>
      </c>
      <c r="BA36" s="166" t="e">
        <f>VLOOKUP($D36,'1. Rpt 18s (non-CSU)'!$H$9:$AK$555,$BA$4,FALSE)</f>
        <v>#REF!</v>
      </c>
      <c r="BB36" s="166" t="e">
        <f>VLOOKUP($D36,'1. Rpt 18s (non-CSU)'!$H$9:$AK$555,$BB$4,FALSE)</f>
        <v>#REF!</v>
      </c>
      <c r="BC36" s="166" t="e">
        <f>VLOOKUP($D36,'1. Rpt 18s (non-CSU)'!$H$9:$AK$555,$BC$4,FALSE)</f>
        <v>#REF!</v>
      </c>
      <c r="BD36" s="166" t="e">
        <f>VLOOKUP($D36,'1. Rpt 18s (non-CSU)'!$H$9:$AK$555,$BD$4,FALSE)</f>
        <v>#REF!</v>
      </c>
      <c r="BE36" s="166" t="e">
        <f>VLOOKUP($D36,'1. Rpt 18s (non-CSU)'!$H$9:$AK$555,$BE$4,FALSE)</f>
        <v>#REF!</v>
      </c>
      <c r="BF36" s="166" t="e">
        <f>VLOOKUP($D36,'1. Rpt 18s (non-CSU)'!$H$9:$AK$555,$BF$4,FALSE)</f>
        <v>#REF!</v>
      </c>
      <c r="BG36" s="166" t="e">
        <f>VLOOKUP($D36,'1. Rpt 18s (non-CSU)'!$H$9:$AK$555,$BG$4,FALSE)</f>
        <v>#REF!</v>
      </c>
      <c r="BH36" s="166" t="e">
        <f>VLOOKUP($D36,'1. Rpt 18s (non-CSU)'!$H$9:$AK$555,$BH$4,FALSE)</f>
        <v>#REF!</v>
      </c>
      <c r="BI36" s="166" t="e">
        <f>VLOOKUP($D36,'1. Rpt 18s (non-CSU)'!$H$9:$AK$555,$BI$4,FALSE)</f>
        <v>#REF!</v>
      </c>
      <c r="BJ36" s="166" t="e">
        <f>VLOOKUP($D36,'1. Rpt 18s (non-CSU)'!$H$9:$AK$555,$BJ$4,FALSE)</f>
        <v>#REF!</v>
      </c>
      <c r="BK36" s="166" t="e">
        <f>VLOOKUP($D36,'1. Rpt 18s (non-CSU)'!$H$9:$AK$555,$BK$4,FALSE)</f>
        <v>#REF!</v>
      </c>
      <c r="BL36" s="166" t="e">
        <f>VLOOKUP($D36,'1. Rpt 18s (non-CSU)'!$H$9:$AK$555,$BL$4,FALSE)</f>
        <v>#REF!</v>
      </c>
      <c r="BM36" s="166" t="e">
        <f>VLOOKUP($D36,'1. Rpt 18s (non-CSU)'!$H$9:$AK$555,$BM$4,FALSE)</f>
        <v>#REF!</v>
      </c>
      <c r="BN36" s="166" t="e">
        <f>VLOOKUP($D36,'1. Rpt 18s (non-CSU)'!$H$9:$AK$555,$BN$4,FALSE)</f>
        <v>#REF!</v>
      </c>
      <c r="BO36" s="166" t="e">
        <f>VLOOKUP($D36,'1. Rpt 18s (non-CSU)'!$H$9:$AK$555,$BO$4,FALSE)</f>
        <v>#REF!</v>
      </c>
      <c r="BP36" s="167" t="e">
        <f t="shared" si="4"/>
        <v>#REF!</v>
      </c>
      <c r="BQ36" s="159" t="e">
        <f>VLOOKUP($D36,'1. Rpt 18s (non-CSU)'!$H$9:$AK$555,$BQ$4,FALSE)</f>
        <v>#REF!</v>
      </c>
      <c r="BR36" s="159" t="e">
        <f>VLOOKUP($D36,'1. Rpt 18s (non-CSU)'!$H$9:$AK$555,$BR$4,FALSE)</f>
        <v>#REF!</v>
      </c>
      <c r="BS36" s="159" t="e">
        <f>VLOOKUP($D36,'1. Rpt 18s (non-CSU)'!$H$9:$AK$555,$BS$4,FALSE)</f>
        <v>#REF!</v>
      </c>
      <c r="BT36" s="159" t="e">
        <f>VLOOKUP($D36,'1. Rpt 18s (non-CSU)'!$H$9:$AK$555,$BT$4,FALSE)</f>
        <v>#REF!</v>
      </c>
      <c r="BU36" s="159" t="e">
        <f>VLOOKUP($D36,'1. Rpt 18s (non-CSU)'!$H$9:$AK$555,$BU$4,FALSE)</f>
        <v>#REF!</v>
      </c>
      <c r="BV36" s="159" t="e">
        <f>VLOOKUP($D36,'1. Rpt 18s (non-CSU)'!$H$9:$AK$555,$BV$4,FALSE)</f>
        <v>#REF!</v>
      </c>
      <c r="BW36" s="159" t="e">
        <f>VLOOKUP($D36,'1. Rpt 18s (non-CSU)'!$H$9:$AK$555,$BW$4,FALSE)</f>
        <v>#REF!</v>
      </c>
      <c r="BX36" s="159" t="e">
        <f>VLOOKUP($D36,'1. Rpt 18s (non-CSU)'!$H$9:$AK$555,$BX$4,FALSE)</f>
        <v>#REF!</v>
      </c>
      <c r="BY36" s="159" t="e">
        <f>VLOOKUP($D36,'1. Rpt 18s (non-CSU)'!$H$9:$AK$555,$BY$4,FALSE)</f>
        <v>#REF!</v>
      </c>
      <c r="BZ36" s="159" t="e">
        <f>VLOOKUP($D36,'1. Rpt 18s (non-CSU)'!$H$9:$AK$555,$BZ$4,FALSE)</f>
        <v>#REF!</v>
      </c>
      <c r="CA36" s="159" t="e">
        <f>VLOOKUP($D36,'1. Rpt 18s (non-CSU)'!$H$9:$AK$555,$CA$4,FALSE)</f>
        <v>#REF!</v>
      </c>
      <c r="CB36" s="159" t="e">
        <f>VLOOKUP($D36,'1. Rpt 18s (non-CSU)'!$H$9:$AK$555,$CB$4,FALSE)</f>
        <v>#REF!</v>
      </c>
      <c r="CC36" s="159" t="e">
        <f>VLOOKUP($D36,'1. Rpt 18s (non-CSU)'!$H$9:$AK$555,$CB$4,FALSE)</f>
        <v>#REF!</v>
      </c>
      <c r="CD36" s="159" t="e">
        <f>VLOOKUP($D36,'1. Rpt 18s (non-CSU)'!$H$9:$AK$555,$CB$4,FALSE)</f>
        <v>#REF!</v>
      </c>
      <c r="CE36" s="159" t="e">
        <f>VLOOKUP($D36,'1. Rpt 18s (non-CSU)'!$H$9:$AK$555,$CB$4,FALSE)</f>
        <v>#REF!</v>
      </c>
      <c r="CF36" s="159" t="e">
        <f>VLOOKUP($D36,'1. Rpt 18s (non-CSU)'!$H$9:$AK$555,$CB$4,FALSE)</f>
        <v>#REF!</v>
      </c>
      <c r="CG36" s="159" t="e">
        <f>VLOOKUP($D36,'1. Rpt 18s (non-CSU)'!$H$9:$AK$555,$CB$4,FALSE)</f>
        <v>#REF!</v>
      </c>
      <c r="CH36" s="159" t="e">
        <f>VLOOKUP($D36,'1. Rpt 18s (non-CSU)'!$H$9:$AK$555,$CB$4,FALSE)</f>
        <v>#REF!</v>
      </c>
      <c r="CI36" s="159" t="e">
        <f>VLOOKUP($D36,'1. Rpt 18s (non-CSU)'!$H$9:$AK$555,$CB$4,FALSE)</f>
        <v>#REF!</v>
      </c>
      <c r="CJ36" s="160" t="e">
        <f t="shared" si="3"/>
        <v>#REF!</v>
      </c>
    </row>
    <row r="37" spans="1:88" x14ac:dyDescent="0.2">
      <c r="A37" s="56" t="s">
        <v>145</v>
      </c>
      <c r="B37" s="153" t="s">
        <v>356</v>
      </c>
      <c r="C37" s="153" t="s">
        <v>26</v>
      </c>
      <c r="D37" s="153" t="str">
        <f t="shared" si="0"/>
        <v>38600140</v>
      </c>
      <c r="E37" s="154" t="str">
        <f>IF(ISNA(VLOOKUP(C37,GAAP02F[[#All],[Column1]:[FundHier1]],5,FALSE)),"Leases",(VLOOKUP(C37,GAAP02F[[#All],[Column1]:[FundHier1]],5,FALSE)))</f>
        <v>200</v>
      </c>
      <c r="F37" s="154" t="str">
        <f>IF(ISNA(VLOOKUP(B37,Table_GAAP02A[[#All],[Agency]:[Hier1]],4,FALSE)),"Abolished Agency",(VLOOKUP(B37,Table_GAAP02A[[#All],[Agency]:[Hier1]],4,FALSE)))</f>
        <v>0820</v>
      </c>
      <c r="G37" s="155" t="s">
        <v>4423</v>
      </c>
      <c r="H37" s="156" t="s">
        <v>27</v>
      </c>
      <c r="I37" s="161">
        <f>VLOOKUP(D37,'1. Rpt 18s (non-CSU)'!$H$9:$AK$555,7,FALSE)</f>
        <v>0</v>
      </c>
      <c r="J37" s="162">
        <f>VLOOKUP($D37,'1. Rpt 18s (non-CSU)'!$H$9:$AK$555,8,FALSE)</f>
        <v>0</v>
      </c>
      <c r="K37" s="162">
        <f>VLOOKUP($D37,'1. Rpt 18s (non-CSU)'!$H$9:$AK$555,9,FALSE)</f>
        <v>0</v>
      </c>
      <c r="L37" s="162">
        <f>VLOOKUP($D37,'1. Rpt 18s (non-CSU)'!$H$9:$AK$555,10,FALSE)</f>
        <v>0</v>
      </c>
      <c r="M37" s="162">
        <f>VLOOKUP($D37,'1. Rpt 18s (non-CSU)'!$H$9:$AK$555,11,FALSE)</f>
        <v>0</v>
      </c>
      <c r="N37" s="162">
        <f>VLOOKUP($D37,'1. Rpt 18s (non-CSU)'!$H$9:$AK$555,$N$4,FALSE)</f>
        <v>0</v>
      </c>
      <c r="O37" s="162">
        <f>VLOOKUP($D37,'1. Rpt 18s (non-CSU)'!$H$9:$AK$555,$O$4,FALSE)</f>
        <v>0</v>
      </c>
      <c r="P37" s="162">
        <f>VLOOKUP($D37,'1. Rpt 18s (non-CSU)'!$H$9:$AK$555,$P$4,FALSE)</f>
        <v>0</v>
      </c>
      <c r="Q37" s="162">
        <f>VLOOKUP($D37,'1. Rpt 18s (non-CSU)'!$H$9:$AK$555,$Q$4,FALSE)</f>
        <v>0</v>
      </c>
      <c r="R37" s="162">
        <f>VLOOKUP($D37,'1. Rpt 18s (non-CSU)'!$H$9:$AK$555,$R$4,FALSE)</f>
        <v>0</v>
      </c>
      <c r="S37" s="162">
        <f>VLOOKUP($D37,'1. Rpt 18s (non-CSU)'!$H$9:$AK$555,$S$4,FALSE)</f>
        <v>0</v>
      </c>
      <c r="T37" s="162">
        <f>VLOOKUP($D37,'1. Rpt 18s (non-CSU)'!$H$9:$AK$555,$T$4,FALSE)</f>
        <v>0</v>
      </c>
      <c r="U37" s="162">
        <f>VLOOKUP($D37,'1. Rpt 18s (non-CSU)'!$H$9:$AK$555,$U$4,FALSE)</f>
        <v>0</v>
      </c>
      <c r="V37" s="162">
        <f>VLOOKUP($D37,'1. Rpt 18s (non-CSU)'!$H$9:$AK$555,$V$4,FALSE)</f>
        <v>0</v>
      </c>
      <c r="W37" s="162">
        <f>VLOOKUP($D37,'1. Rpt 18s (non-CSU)'!$H$9:$AK$555,$W$4,FALSE)</f>
        <v>0</v>
      </c>
      <c r="X37" s="162">
        <f>VLOOKUP($D37,'1. Rpt 18s (non-CSU)'!$H$9:$AK$555,$X$4,FALSE)</f>
        <v>0</v>
      </c>
      <c r="Y37" s="162">
        <f>VLOOKUP($D37,'1. Rpt 18s (non-CSU)'!$H$9:$AK$555,$Y$4,FALSE)</f>
        <v>0</v>
      </c>
      <c r="Z37" s="162">
        <f>VLOOKUP($D37,'1. Rpt 18s (non-CSU)'!$H$9:$AK$555,$Z$4,FALSE)</f>
        <v>0</v>
      </c>
      <c r="AA37" s="162">
        <f>VLOOKUP($D37,'1. Rpt 18s (non-CSU)'!$H$9:$AK$555,$AA$4,FALSE)</f>
        <v>0</v>
      </c>
      <c r="AB37" s="163">
        <f t="shared" si="1"/>
        <v>0</v>
      </c>
      <c r="AC37" s="164" t="e">
        <f>VLOOKUP($D37,'1. Rpt 18s (non-CSU)'!$H$9:$AK$555,$AC$4,FALSE)</f>
        <v>#REF!</v>
      </c>
      <c r="AD37" s="157" t="e">
        <f>VLOOKUP($D37,'1. Rpt 18s (non-CSU)'!$H$9:$AK$555,$AD$4,FALSE)</f>
        <v>#REF!</v>
      </c>
      <c r="AE37" s="157" t="e">
        <f>VLOOKUP($D37,'1. Rpt 18s (non-CSU)'!$H$9:$AK$555,$AE$4,FALSE)</f>
        <v>#REF!</v>
      </c>
      <c r="AF37" s="157" t="e">
        <f>VLOOKUP($D37,'1. Rpt 18s (non-CSU)'!$H$9:$AK$555,$AF$4,FALSE)</f>
        <v>#REF!</v>
      </c>
      <c r="AG37" s="157" t="e">
        <f>VLOOKUP($D37,'1. Rpt 18s (non-CSU)'!$H$9:$AK$555,$AG$4,FALSE)</f>
        <v>#REF!</v>
      </c>
      <c r="AH37" s="157" t="e">
        <f>VLOOKUP($D37,'1. Rpt 18s (non-CSU)'!$H$9:$AK$555,$AH$4,FALSE)</f>
        <v>#REF!</v>
      </c>
      <c r="AI37" s="157" t="e">
        <f>VLOOKUP($D37,'1. Rpt 18s (non-CSU)'!$H$9:$AK$555,$AI$4,FALSE)</f>
        <v>#REF!</v>
      </c>
      <c r="AJ37" s="157" t="e">
        <f>VLOOKUP($D37,'1. Rpt 18s (non-CSU)'!$H$9:$AK$555,$AJ$4,FALSE)</f>
        <v>#REF!</v>
      </c>
      <c r="AK37" s="157" t="e">
        <f>VLOOKUP($D37,'1. Rpt 18s (non-CSU)'!$H$9:$AK$555,$AK$4,FALSE)</f>
        <v>#REF!</v>
      </c>
      <c r="AL37" s="157" t="e">
        <f>VLOOKUP($D37,'1. Rpt 18s (non-CSU)'!$H$9:$AK$555,$AL$4,FALSE)</f>
        <v>#REF!</v>
      </c>
      <c r="AM37" s="157" t="e">
        <f>VLOOKUP($D37,'1. Rpt 18s (non-CSU)'!$H$9:$AK$555,$AM$4,FALSE)</f>
        <v>#REF!</v>
      </c>
      <c r="AN37" s="157" t="e">
        <f>VLOOKUP($D37,'1. Rpt 18s (non-CSU)'!$H$9:$AK$555,$AN$4,FALSE)</f>
        <v>#REF!</v>
      </c>
      <c r="AO37" s="157" t="e">
        <f>VLOOKUP($D37,'1. Rpt 18s (non-CSU)'!$H$9:$AK$555,$AO$4,FALSE)</f>
        <v>#REF!</v>
      </c>
      <c r="AP37" s="157" t="e">
        <f>VLOOKUP($D37,'1. Rpt 18s (non-CSU)'!$H$9:$AK$555,$AP$4,FALSE)</f>
        <v>#REF!</v>
      </c>
      <c r="AQ37" s="157" t="e">
        <f>VLOOKUP($D37,'1. Rpt 18s (non-CSU)'!$H$9:$AK$555,$AQ$4,FALSE)</f>
        <v>#REF!</v>
      </c>
      <c r="AR37" s="157" t="e">
        <f>VLOOKUP($D37,'1. Rpt 18s (non-CSU)'!$H$9:$AK$555,$AR$4,FALSE)</f>
        <v>#REF!</v>
      </c>
      <c r="AS37" s="157" t="e">
        <f>VLOOKUP($D37,'1. Rpt 18s (non-CSU)'!$H$9:$AK$555,$AS$4,FALSE)</f>
        <v>#REF!</v>
      </c>
      <c r="AT37" s="157" t="e">
        <f>VLOOKUP($D37,'1. Rpt 18s (non-CSU)'!$H$9:$AK$555,$AT$4,FALSE)</f>
        <v>#REF!</v>
      </c>
      <c r="AU37" s="157" t="e">
        <f>VLOOKUP($D37,'1. Rpt 18s (non-CSU)'!$H$9:$AK$555,$AU$4,FALSE)</f>
        <v>#REF!</v>
      </c>
      <c r="AV37" s="158" t="e">
        <f t="shared" si="2"/>
        <v>#REF!</v>
      </c>
      <c r="AW37" s="165" t="e">
        <f>VLOOKUP($D37,'1. Rpt 18s (non-CSU)'!$H$9:$AK$555,$AW$4,FALSE)</f>
        <v>#REF!</v>
      </c>
      <c r="AX37" s="166" t="e">
        <f>VLOOKUP($D37,'1. Rpt 18s (non-CSU)'!$H$9:$AK$555,$AX$4,FALSE)</f>
        <v>#REF!</v>
      </c>
      <c r="AY37" s="166" t="e">
        <f>VLOOKUP($D37,'1. Rpt 18s (non-CSU)'!$H$9:$AK$555,$AY$4,FALSE)</f>
        <v>#REF!</v>
      </c>
      <c r="AZ37" s="166" t="e">
        <f>VLOOKUP($D37,'1. Rpt 18s (non-CSU)'!$H$9:$AK$555,$AZ$4,FALSE)</f>
        <v>#REF!</v>
      </c>
      <c r="BA37" s="166" t="e">
        <f>VLOOKUP($D37,'1. Rpt 18s (non-CSU)'!$H$9:$AK$555,$BA$4,FALSE)</f>
        <v>#REF!</v>
      </c>
      <c r="BB37" s="166" t="e">
        <f>VLOOKUP($D37,'1. Rpt 18s (non-CSU)'!$H$9:$AK$555,$BB$4,FALSE)</f>
        <v>#REF!</v>
      </c>
      <c r="BC37" s="166" t="e">
        <f>VLOOKUP($D37,'1. Rpt 18s (non-CSU)'!$H$9:$AK$555,$BC$4,FALSE)</f>
        <v>#REF!</v>
      </c>
      <c r="BD37" s="166" t="e">
        <f>VLOOKUP($D37,'1. Rpt 18s (non-CSU)'!$H$9:$AK$555,$BD$4,FALSE)</f>
        <v>#REF!</v>
      </c>
      <c r="BE37" s="166" t="e">
        <f>VLOOKUP($D37,'1. Rpt 18s (non-CSU)'!$H$9:$AK$555,$BE$4,FALSE)</f>
        <v>#REF!</v>
      </c>
      <c r="BF37" s="166" t="e">
        <f>VLOOKUP($D37,'1. Rpt 18s (non-CSU)'!$H$9:$AK$555,$BF$4,FALSE)</f>
        <v>#REF!</v>
      </c>
      <c r="BG37" s="166" t="e">
        <f>VLOOKUP($D37,'1. Rpt 18s (non-CSU)'!$H$9:$AK$555,$BG$4,FALSE)</f>
        <v>#REF!</v>
      </c>
      <c r="BH37" s="166" t="e">
        <f>VLOOKUP($D37,'1. Rpt 18s (non-CSU)'!$H$9:$AK$555,$BH$4,FALSE)</f>
        <v>#REF!</v>
      </c>
      <c r="BI37" s="166" t="e">
        <f>VLOOKUP($D37,'1. Rpt 18s (non-CSU)'!$H$9:$AK$555,$BI$4,FALSE)</f>
        <v>#REF!</v>
      </c>
      <c r="BJ37" s="166" t="e">
        <f>VLOOKUP($D37,'1. Rpt 18s (non-CSU)'!$H$9:$AK$555,$BJ$4,FALSE)</f>
        <v>#REF!</v>
      </c>
      <c r="BK37" s="166" t="e">
        <f>VLOOKUP($D37,'1. Rpt 18s (non-CSU)'!$H$9:$AK$555,$BK$4,FALSE)</f>
        <v>#REF!</v>
      </c>
      <c r="BL37" s="166" t="e">
        <f>VLOOKUP($D37,'1. Rpt 18s (non-CSU)'!$H$9:$AK$555,$BL$4,FALSE)</f>
        <v>#REF!</v>
      </c>
      <c r="BM37" s="166" t="e">
        <f>VLOOKUP($D37,'1. Rpt 18s (non-CSU)'!$H$9:$AK$555,$BM$4,FALSE)</f>
        <v>#REF!</v>
      </c>
      <c r="BN37" s="166" t="e">
        <f>VLOOKUP($D37,'1. Rpt 18s (non-CSU)'!$H$9:$AK$555,$BN$4,FALSE)</f>
        <v>#REF!</v>
      </c>
      <c r="BO37" s="166" t="e">
        <f>VLOOKUP($D37,'1. Rpt 18s (non-CSU)'!$H$9:$AK$555,$BO$4,FALSE)</f>
        <v>#REF!</v>
      </c>
      <c r="BP37" s="167" t="e">
        <f t="shared" si="4"/>
        <v>#REF!</v>
      </c>
      <c r="BQ37" s="159" t="e">
        <f>VLOOKUP($D37,'1. Rpt 18s (non-CSU)'!$H$9:$AK$555,$BQ$4,FALSE)</f>
        <v>#REF!</v>
      </c>
      <c r="BR37" s="159" t="e">
        <f>VLOOKUP($D37,'1. Rpt 18s (non-CSU)'!$H$9:$AK$555,$BR$4,FALSE)</f>
        <v>#REF!</v>
      </c>
      <c r="BS37" s="159" t="e">
        <f>VLOOKUP($D37,'1. Rpt 18s (non-CSU)'!$H$9:$AK$555,$BS$4,FALSE)</f>
        <v>#REF!</v>
      </c>
      <c r="BT37" s="159" t="e">
        <f>VLOOKUP($D37,'1. Rpt 18s (non-CSU)'!$H$9:$AK$555,$BT$4,FALSE)</f>
        <v>#REF!</v>
      </c>
      <c r="BU37" s="159" t="e">
        <f>VLOOKUP($D37,'1. Rpt 18s (non-CSU)'!$H$9:$AK$555,$BU$4,FALSE)</f>
        <v>#REF!</v>
      </c>
      <c r="BV37" s="159" t="e">
        <f>VLOOKUP($D37,'1. Rpt 18s (non-CSU)'!$H$9:$AK$555,$BV$4,FALSE)</f>
        <v>#REF!</v>
      </c>
      <c r="BW37" s="159" t="e">
        <f>VLOOKUP($D37,'1. Rpt 18s (non-CSU)'!$H$9:$AK$555,$BW$4,FALSE)</f>
        <v>#REF!</v>
      </c>
      <c r="BX37" s="159" t="e">
        <f>VLOOKUP($D37,'1. Rpt 18s (non-CSU)'!$H$9:$AK$555,$BX$4,FALSE)</f>
        <v>#REF!</v>
      </c>
      <c r="BY37" s="159" t="e">
        <f>VLOOKUP($D37,'1. Rpt 18s (non-CSU)'!$H$9:$AK$555,$BY$4,FALSE)</f>
        <v>#REF!</v>
      </c>
      <c r="BZ37" s="159" t="e">
        <f>VLOOKUP($D37,'1. Rpt 18s (non-CSU)'!$H$9:$AK$555,$BZ$4,FALSE)</f>
        <v>#REF!</v>
      </c>
      <c r="CA37" s="159" t="e">
        <f>VLOOKUP($D37,'1. Rpt 18s (non-CSU)'!$H$9:$AK$555,$CA$4,FALSE)</f>
        <v>#REF!</v>
      </c>
      <c r="CB37" s="159" t="e">
        <f>VLOOKUP($D37,'1. Rpt 18s (non-CSU)'!$H$9:$AK$555,$CB$4,FALSE)</f>
        <v>#REF!</v>
      </c>
      <c r="CC37" s="159" t="e">
        <f>VLOOKUP($D37,'1. Rpt 18s (non-CSU)'!$H$9:$AK$555,$CB$4,FALSE)</f>
        <v>#REF!</v>
      </c>
      <c r="CD37" s="159" t="e">
        <f>VLOOKUP($D37,'1. Rpt 18s (non-CSU)'!$H$9:$AK$555,$CB$4,FALSE)</f>
        <v>#REF!</v>
      </c>
      <c r="CE37" s="159" t="e">
        <f>VLOOKUP($D37,'1. Rpt 18s (non-CSU)'!$H$9:$AK$555,$CB$4,FALSE)</f>
        <v>#REF!</v>
      </c>
      <c r="CF37" s="159" t="e">
        <f>VLOOKUP($D37,'1. Rpt 18s (non-CSU)'!$H$9:$AK$555,$CB$4,FALSE)</f>
        <v>#REF!</v>
      </c>
      <c r="CG37" s="159" t="e">
        <f>VLOOKUP($D37,'1. Rpt 18s (non-CSU)'!$H$9:$AK$555,$CB$4,FALSE)</f>
        <v>#REF!</v>
      </c>
      <c r="CH37" s="159" t="e">
        <f>VLOOKUP($D37,'1. Rpt 18s (non-CSU)'!$H$9:$AK$555,$CB$4,FALSE)</f>
        <v>#REF!</v>
      </c>
      <c r="CI37" s="159" t="e">
        <f>VLOOKUP($D37,'1. Rpt 18s (non-CSU)'!$H$9:$AK$555,$CB$4,FALSE)</f>
        <v>#REF!</v>
      </c>
      <c r="CJ37" s="160" t="e">
        <f t="shared" si="3"/>
        <v>#REF!</v>
      </c>
    </row>
    <row r="38" spans="1:88" x14ac:dyDescent="0.2">
      <c r="A38" s="56" t="s">
        <v>145</v>
      </c>
      <c r="B38" s="297" t="s">
        <v>356</v>
      </c>
      <c r="C38" s="297" t="s">
        <v>33</v>
      </c>
      <c r="D38" s="153" t="str">
        <f t="shared" si="0"/>
        <v>38600235</v>
      </c>
      <c r="E38" s="154" t="str">
        <f>IF(ISNA(VLOOKUP(C38,GAAP02F[[#All],[Column1]:[FundHier1]],5,FALSE)),"Leases",(VLOOKUP(C38,GAAP02F[[#All],[Column1]:[FundHier1]],5,FALSE)))</f>
        <v>200</v>
      </c>
      <c r="F38" s="154" t="str">
        <f>IF(ISNA(VLOOKUP(B38,Table_GAAP02A[[#All],[Agency]:[Hier1]],4,FALSE)),"Abolished Agency",(VLOOKUP(B38,Table_GAAP02A[[#All],[Agency]:[Hier1]],4,FALSE)))</f>
        <v>0820</v>
      </c>
      <c r="G38" s="155" t="s">
        <v>4423</v>
      </c>
      <c r="H38" s="156" t="s">
        <v>34</v>
      </c>
      <c r="I38" s="161">
        <f>VLOOKUP(D38,'1. Rpt 18s (non-CSU)'!$H$9:$AK$555,7,FALSE)</f>
        <v>0</v>
      </c>
      <c r="J38" s="162">
        <f>VLOOKUP($D38,'1. Rpt 18s (non-CSU)'!$H$9:$AK$555,8,FALSE)</f>
        <v>0</v>
      </c>
      <c r="K38" s="162">
        <f>VLOOKUP($D38,'1. Rpt 18s (non-CSU)'!$H$9:$AK$555,9,FALSE)</f>
        <v>0</v>
      </c>
      <c r="L38" s="162">
        <f>VLOOKUP($D38,'1. Rpt 18s (non-CSU)'!$H$9:$AK$555,10,FALSE)</f>
        <v>0</v>
      </c>
      <c r="M38" s="162">
        <f>VLOOKUP($D38,'1. Rpt 18s (non-CSU)'!$H$9:$AK$555,11,FALSE)</f>
        <v>0</v>
      </c>
      <c r="N38" s="162">
        <f>VLOOKUP($D38,'1. Rpt 18s (non-CSU)'!$H$9:$AK$555,$N$4,FALSE)</f>
        <v>0</v>
      </c>
      <c r="O38" s="162">
        <f>VLOOKUP($D38,'1. Rpt 18s (non-CSU)'!$H$9:$AK$555,$O$4,FALSE)</f>
        <v>0</v>
      </c>
      <c r="P38" s="162">
        <f>VLOOKUP($D38,'1. Rpt 18s (non-CSU)'!$H$9:$AK$555,$P$4,FALSE)</f>
        <v>0</v>
      </c>
      <c r="Q38" s="162">
        <f>VLOOKUP($D38,'1. Rpt 18s (non-CSU)'!$H$9:$AK$555,$Q$4,FALSE)</f>
        <v>0</v>
      </c>
      <c r="R38" s="162">
        <f>VLOOKUP($D38,'1. Rpt 18s (non-CSU)'!$H$9:$AK$555,$R$4,FALSE)</f>
        <v>0</v>
      </c>
      <c r="S38" s="162">
        <f>VLOOKUP($D38,'1. Rpt 18s (non-CSU)'!$H$9:$AK$555,$S$4,FALSE)</f>
        <v>0</v>
      </c>
      <c r="T38" s="162">
        <f>VLOOKUP($D38,'1. Rpt 18s (non-CSU)'!$H$9:$AK$555,$T$4,FALSE)</f>
        <v>0</v>
      </c>
      <c r="U38" s="162">
        <f>VLOOKUP($D38,'1. Rpt 18s (non-CSU)'!$H$9:$AK$555,$U$4,FALSE)</f>
        <v>0</v>
      </c>
      <c r="V38" s="162">
        <f>VLOOKUP($D38,'1. Rpt 18s (non-CSU)'!$H$9:$AK$555,$V$4,FALSE)</f>
        <v>0</v>
      </c>
      <c r="W38" s="162">
        <f>VLOOKUP($D38,'1. Rpt 18s (non-CSU)'!$H$9:$AK$555,$W$4,FALSE)</f>
        <v>0</v>
      </c>
      <c r="X38" s="162">
        <f>VLOOKUP($D38,'1. Rpt 18s (non-CSU)'!$H$9:$AK$555,$X$4,FALSE)</f>
        <v>0</v>
      </c>
      <c r="Y38" s="162">
        <f>VLOOKUP($D38,'1. Rpt 18s (non-CSU)'!$H$9:$AK$555,$Y$4,FALSE)</f>
        <v>0</v>
      </c>
      <c r="Z38" s="162">
        <f>VLOOKUP($D38,'1. Rpt 18s (non-CSU)'!$H$9:$AK$555,$Z$4,FALSE)</f>
        <v>0</v>
      </c>
      <c r="AA38" s="162">
        <f>VLOOKUP($D38,'1. Rpt 18s (non-CSU)'!$H$9:$AK$555,$AA$4,FALSE)</f>
        <v>0</v>
      </c>
      <c r="AB38" s="163">
        <f t="shared" si="1"/>
        <v>0</v>
      </c>
      <c r="AC38" s="164" t="e">
        <f>VLOOKUP($D38,'1. Rpt 18s (non-CSU)'!$H$9:$AK$555,$AC$4,FALSE)</f>
        <v>#REF!</v>
      </c>
      <c r="AD38" s="157" t="e">
        <f>VLOOKUP($D38,'1. Rpt 18s (non-CSU)'!$H$9:$AK$555,$AD$4,FALSE)</f>
        <v>#REF!</v>
      </c>
      <c r="AE38" s="157" t="e">
        <f>VLOOKUP($D38,'1. Rpt 18s (non-CSU)'!$H$9:$AK$555,$AE$4,FALSE)</f>
        <v>#REF!</v>
      </c>
      <c r="AF38" s="157" t="e">
        <f>VLOOKUP($D38,'1. Rpt 18s (non-CSU)'!$H$9:$AK$555,$AF$4,FALSE)</f>
        <v>#REF!</v>
      </c>
      <c r="AG38" s="157" t="e">
        <f>VLOOKUP($D38,'1. Rpt 18s (non-CSU)'!$H$9:$AK$555,$AG$4,FALSE)</f>
        <v>#REF!</v>
      </c>
      <c r="AH38" s="157" t="e">
        <f>VLOOKUP($D38,'1. Rpt 18s (non-CSU)'!$H$9:$AK$555,$AH$4,FALSE)</f>
        <v>#REF!</v>
      </c>
      <c r="AI38" s="157" t="e">
        <f>VLOOKUP($D38,'1. Rpt 18s (non-CSU)'!$H$9:$AK$555,$AI$4,FALSE)</f>
        <v>#REF!</v>
      </c>
      <c r="AJ38" s="157" t="e">
        <f>VLOOKUP($D38,'1. Rpt 18s (non-CSU)'!$H$9:$AK$555,$AJ$4,FALSE)</f>
        <v>#REF!</v>
      </c>
      <c r="AK38" s="157" t="e">
        <f>VLOOKUP($D38,'1. Rpt 18s (non-CSU)'!$H$9:$AK$555,$AK$4,FALSE)</f>
        <v>#REF!</v>
      </c>
      <c r="AL38" s="157" t="e">
        <f>VLOOKUP($D38,'1. Rpt 18s (non-CSU)'!$H$9:$AK$555,$AL$4,FALSE)</f>
        <v>#REF!</v>
      </c>
      <c r="AM38" s="157" t="e">
        <f>VLOOKUP($D38,'1. Rpt 18s (non-CSU)'!$H$9:$AK$555,$AM$4,FALSE)</f>
        <v>#REF!</v>
      </c>
      <c r="AN38" s="157" t="e">
        <f>VLOOKUP($D38,'1. Rpt 18s (non-CSU)'!$H$9:$AK$555,$AN$4,FALSE)</f>
        <v>#REF!</v>
      </c>
      <c r="AO38" s="157" t="e">
        <f>VLOOKUP($D38,'1. Rpt 18s (non-CSU)'!$H$9:$AK$555,$AO$4,FALSE)</f>
        <v>#REF!</v>
      </c>
      <c r="AP38" s="157" t="e">
        <f>VLOOKUP($D38,'1. Rpt 18s (non-CSU)'!$H$9:$AK$555,$AP$4,FALSE)</f>
        <v>#REF!</v>
      </c>
      <c r="AQ38" s="157" t="e">
        <f>VLOOKUP($D38,'1. Rpt 18s (non-CSU)'!$H$9:$AK$555,$AQ$4,FALSE)</f>
        <v>#REF!</v>
      </c>
      <c r="AR38" s="157" t="e">
        <f>VLOOKUP($D38,'1. Rpt 18s (non-CSU)'!$H$9:$AK$555,$AR$4,FALSE)</f>
        <v>#REF!</v>
      </c>
      <c r="AS38" s="157" t="e">
        <f>VLOOKUP($D38,'1. Rpt 18s (non-CSU)'!$H$9:$AK$555,$AS$4,FALSE)</f>
        <v>#REF!</v>
      </c>
      <c r="AT38" s="157" t="e">
        <f>VLOOKUP($D38,'1. Rpt 18s (non-CSU)'!$H$9:$AK$555,$AT$4,FALSE)</f>
        <v>#REF!</v>
      </c>
      <c r="AU38" s="157" t="e">
        <f>VLOOKUP($D38,'1. Rpt 18s (non-CSU)'!$H$9:$AK$555,$AU$4,FALSE)</f>
        <v>#REF!</v>
      </c>
      <c r="AV38" s="158" t="e">
        <f t="shared" si="2"/>
        <v>#REF!</v>
      </c>
      <c r="AW38" s="165" t="e">
        <f>VLOOKUP($D38,'1. Rpt 18s (non-CSU)'!$H$9:$AK$555,$AW$4,FALSE)</f>
        <v>#REF!</v>
      </c>
      <c r="AX38" s="166" t="e">
        <f>VLOOKUP($D38,'1. Rpt 18s (non-CSU)'!$H$9:$AK$555,$AX$4,FALSE)</f>
        <v>#REF!</v>
      </c>
      <c r="AY38" s="166" t="e">
        <f>VLOOKUP($D38,'1. Rpt 18s (non-CSU)'!$H$9:$AK$555,$AY$4,FALSE)</f>
        <v>#REF!</v>
      </c>
      <c r="AZ38" s="166" t="e">
        <f>VLOOKUP($D38,'1. Rpt 18s (non-CSU)'!$H$9:$AK$555,$AZ$4,FALSE)</f>
        <v>#REF!</v>
      </c>
      <c r="BA38" s="166" t="e">
        <f>VLOOKUP($D38,'1. Rpt 18s (non-CSU)'!$H$9:$AK$555,$BA$4,FALSE)</f>
        <v>#REF!</v>
      </c>
      <c r="BB38" s="166" t="e">
        <f>VLOOKUP($D38,'1. Rpt 18s (non-CSU)'!$H$9:$AK$555,$BB$4,FALSE)</f>
        <v>#REF!</v>
      </c>
      <c r="BC38" s="166" t="e">
        <f>VLOOKUP($D38,'1. Rpt 18s (non-CSU)'!$H$9:$AK$555,$BC$4,FALSE)</f>
        <v>#REF!</v>
      </c>
      <c r="BD38" s="166" t="e">
        <f>VLOOKUP($D38,'1. Rpt 18s (non-CSU)'!$H$9:$AK$555,$BD$4,FALSE)</f>
        <v>#REF!</v>
      </c>
      <c r="BE38" s="166" t="e">
        <f>VLOOKUP($D38,'1. Rpt 18s (non-CSU)'!$H$9:$AK$555,$BE$4,FALSE)</f>
        <v>#REF!</v>
      </c>
      <c r="BF38" s="166" t="e">
        <f>VLOOKUP($D38,'1. Rpt 18s (non-CSU)'!$H$9:$AK$555,$BF$4,FALSE)</f>
        <v>#REF!</v>
      </c>
      <c r="BG38" s="166" t="e">
        <f>VLOOKUP($D38,'1. Rpt 18s (non-CSU)'!$H$9:$AK$555,$BG$4,FALSE)</f>
        <v>#REF!</v>
      </c>
      <c r="BH38" s="166" t="e">
        <f>VLOOKUP($D38,'1. Rpt 18s (non-CSU)'!$H$9:$AK$555,$BH$4,FALSE)</f>
        <v>#REF!</v>
      </c>
      <c r="BI38" s="166" t="e">
        <f>VLOOKUP($D38,'1. Rpt 18s (non-CSU)'!$H$9:$AK$555,$BI$4,FALSE)</f>
        <v>#REF!</v>
      </c>
      <c r="BJ38" s="166" t="e">
        <f>VLOOKUP($D38,'1. Rpt 18s (non-CSU)'!$H$9:$AK$555,$BJ$4,FALSE)</f>
        <v>#REF!</v>
      </c>
      <c r="BK38" s="166" t="e">
        <f>VLOOKUP($D38,'1. Rpt 18s (non-CSU)'!$H$9:$AK$555,$BK$4,FALSE)</f>
        <v>#REF!</v>
      </c>
      <c r="BL38" s="166" t="e">
        <f>VLOOKUP($D38,'1. Rpt 18s (non-CSU)'!$H$9:$AK$555,$BL$4,FALSE)</f>
        <v>#REF!</v>
      </c>
      <c r="BM38" s="166" t="e">
        <f>VLOOKUP($D38,'1. Rpt 18s (non-CSU)'!$H$9:$AK$555,$BM$4,FALSE)</f>
        <v>#REF!</v>
      </c>
      <c r="BN38" s="166" t="e">
        <f>VLOOKUP($D38,'1. Rpt 18s (non-CSU)'!$H$9:$AK$555,$BN$4,FALSE)</f>
        <v>#REF!</v>
      </c>
      <c r="BO38" s="166" t="e">
        <f>VLOOKUP($D38,'1. Rpt 18s (non-CSU)'!$H$9:$AK$555,$BO$4,FALSE)</f>
        <v>#REF!</v>
      </c>
      <c r="BP38" s="167" t="e">
        <f t="shared" si="4"/>
        <v>#REF!</v>
      </c>
      <c r="BQ38" s="159" t="e">
        <f>VLOOKUP($D38,'1. Rpt 18s (non-CSU)'!$H$9:$AK$555,$BQ$4,FALSE)</f>
        <v>#REF!</v>
      </c>
      <c r="BR38" s="159" t="e">
        <f>VLOOKUP($D38,'1. Rpt 18s (non-CSU)'!$H$9:$AK$555,$BR$4,FALSE)</f>
        <v>#REF!</v>
      </c>
      <c r="BS38" s="159" t="e">
        <f>VLOOKUP($D38,'1. Rpt 18s (non-CSU)'!$H$9:$AK$555,$BS$4,FALSE)</f>
        <v>#REF!</v>
      </c>
      <c r="BT38" s="159" t="e">
        <f>VLOOKUP($D38,'1. Rpt 18s (non-CSU)'!$H$9:$AK$555,$BT$4,FALSE)</f>
        <v>#REF!</v>
      </c>
      <c r="BU38" s="159" t="e">
        <f>VLOOKUP($D38,'1. Rpt 18s (non-CSU)'!$H$9:$AK$555,$BU$4,FALSE)</f>
        <v>#REF!</v>
      </c>
      <c r="BV38" s="159" t="e">
        <f>VLOOKUP($D38,'1. Rpt 18s (non-CSU)'!$H$9:$AK$555,$BV$4,FALSE)</f>
        <v>#REF!</v>
      </c>
      <c r="BW38" s="159" t="e">
        <f>VLOOKUP($D38,'1. Rpt 18s (non-CSU)'!$H$9:$AK$555,$BW$4,FALSE)</f>
        <v>#REF!</v>
      </c>
      <c r="BX38" s="159" t="e">
        <f>VLOOKUP($D38,'1. Rpt 18s (non-CSU)'!$H$9:$AK$555,$BX$4,FALSE)</f>
        <v>#REF!</v>
      </c>
      <c r="BY38" s="159" t="e">
        <f>VLOOKUP($D38,'1. Rpt 18s (non-CSU)'!$H$9:$AK$555,$BY$4,FALSE)</f>
        <v>#REF!</v>
      </c>
      <c r="BZ38" s="159" t="e">
        <f>VLOOKUP($D38,'1. Rpt 18s (non-CSU)'!$H$9:$AK$555,$BZ$4,FALSE)</f>
        <v>#REF!</v>
      </c>
      <c r="CA38" s="159" t="e">
        <f>VLOOKUP($D38,'1. Rpt 18s (non-CSU)'!$H$9:$AK$555,$CA$4,FALSE)</f>
        <v>#REF!</v>
      </c>
      <c r="CB38" s="159" t="e">
        <f>VLOOKUP($D38,'1. Rpt 18s (non-CSU)'!$H$9:$AK$555,$CB$4,FALSE)</f>
        <v>#REF!</v>
      </c>
      <c r="CC38" s="159" t="e">
        <f>VLOOKUP($D38,'1. Rpt 18s (non-CSU)'!$H$9:$AK$555,$CB$4,FALSE)</f>
        <v>#REF!</v>
      </c>
      <c r="CD38" s="159" t="e">
        <f>VLOOKUP($D38,'1. Rpt 18s (non-CSU)'!$H$9:$AK$555,$CB$4,FALSE)</f>
        <v>#REF!</v>
      </c>
      <c r="CE38" s="159" t="e">
        <f>VLOOKUP($D38,'1. Rpt 18s (non-CSU)'!$H$9:$AK$555,$CB$4,FALSE)</f>
        <v>#REF!</v>
      </c>
      <c r="CF38" s="159" t="e">
        <f>VLOOKUP($D38,'1. Rpt 18s (non-CSU)'!$H$9:$AK$555,$CB$4,FALSE)</f>
        <v>#REF!</v>
      </c>
      <c r="CG38" s="159" t="e">
        <f>VLOOKUP($D38,'1. Rpt 18s (non-CSU)'!$H$9:$AK$555,$CB$4,FALSE)</f>
        <v>#REF!</v>
      </c>
      <c r="CH38" s="159" t="e">
        <f>VLOOKUP($D38,'1. Rpt 18s (non-CSU)'!$H$9:$AK$555,$CB$4,FALSE)</f>
        <v>#REF!</v>
      </c>
      <c r="CI38" s="159" t="e">
        <f>VLOOKUP($D38,'1. Rpt 18s (non-CSU)'!$H$9:$AK$555,$CB$4,FALSE)</f>
        <v>#REF!</v>
      </c>
      <c r="CJ38" s="160" t="e">
        <f t="shared" si="3"/>
        <v>#REF!</v>
      </c>
    </row>
    <row r="39" spans="1:88" x14ac:dyDescent="0.2">
      <c r="A39" s="56" t="s">
        <v>145</v>
      </c>
      <c r="B39" s="153" t="s">
        <v>356</v>
      </c>
      <c r="C39" s="153" t="s">
        <v>308</v>
      </c>
      <c r="D39" s="153" t="str">
        <f t="shared" si="0"/>
        <v>38600465</v>
      </c>
      <c r="E39" s="154" t="str">
        <f>IF(ISNA(VLOOKUP(C39,GAAP02F[[#All],[Column1]:[FundHier1]],5,FALSE)),"Leases",(VLOOKUP(C39,GAAP02F[[#All],[Column1]:[FundHier1]],5,FALSE)))</f>
        <v>200</v>
      </c>
      <c r="F39" s="154" t="str">
        <f>IF(ISNA(VLOOKUP(B39,Table_GAAP02A[[#All],[Agency]:[Hier1]],4,FALSE)),"Abolished Agency",(VLOOKUP(B39,Table_GAAP02A[[#All],[Agency]:[Hier1]],4,FALSE)))</f>
        <v>0820</v>
      </c>
      <c r="G39" s="155" t="s">
        <v>4423</v>
      </c>
      <c r="H39" s="156" t="s">
        <v>1829</v>
      </c>
      <c r="I39" s="161">
        <f>VLOOKUP(D39,'1. Rpt 18s (non-CSU)'!$H$9:$AK$555,7,FALSE)</f>
        <v>0</v>
      </c>
      <c r="J39" s="162">
        <f>VLOOKUP($D39,'1. Rpt 18s (non-CSU)'!$H$9:$AK$555,8,FALSE)</f>
        <v>0</v>
      </c>
      <c r="K39" s="162">
        <f>VLOOKUP($D39,'1. Rpt 18s (non-CSU)'!$H$9:$AK$555,9,FALSE)</f>
        <v>0</v>
      </c>
      <c r="L39" s="162">
        <f>VLOOKUP($D39,'1. Rpt 18s (non-CSU)'!$H$9:$AK$555,10,FALSE)</f>
        <v>0</v>
      </c>
      <c r="M39" s="162">
        <f>VLOOKUP($D39,'1. Rpt 18s (non-CSU)'!$H$9:$AK$555,11,FALSE)</f>
        <v>0</v>
      </c>
      <c r="N39" s="162">
        <f>VLOOKUP($D39,'1. Rpt 18s (non-CSU)'!$H$9:$AK$555,$N$4,FALSE)</f>
        <v>0</v>
      </c>
      <c r="O39" s="162">
        <f>VLOOKUP($D39,'1. Rpt 18s (non-CSU)'!$H$9:$AK$555,$O$4,FALSE)</f>
        <v>0</v>
      </c>
      <c r="P39" s="162">
        <f>VLOOKUP($D39,'1. Rpt 18s (non-CSU)'!$H$9:$AK$555,$P$4,FALSE)</f>
        <v>0</v>
      </c>
      <c r="Q39" s="162">
        <f>VLOOKUP($D39,'1. Rpt 18s (non-CSU)'!$H$9:$AK$555,$Q$4,FALSE)</f>
        <v>0</v>
      </c>
      <c r="R39" s="162">
        <f>VLOOKUP($D39,'1. Rpt 18s (non-CSU)'!$H$9:$AK$555,$R$4,FALSE)</f>
        <v>0</v>
      </c>
      <c r="S39" s="162">
        <f>VLOOKUP($D39,'1. Rpt 18s (non-CSU)'!$H$9:$AK$555,$S$4,FALSE)</f>
        <v>0</v>
      </c>
      <c r="T39" s="162">
        <f>VLOOKUP($D39,'1. Rpt 18s (non-CSU)'!$H$9:$AK$555,$T$4,FALSE)</f>
        <v>0</v>
      </c>
      <c r="U39" s="162">
        <f>VLOOKUP($D39,'1. Rpt 18s (non-CSU)'!$H$9:$AK$555,$U$4,FALSE)</f>
        <v>0</v>
      </c>
      <c r="V39" s="162">
        <f>VLOOKUP($D39,'1. Rpt 18s (non-CSU)'!$H$9:$AK$555,$V$4,FALSE)</f>
        <v>0</v>
      </c>
      <c r="W39" s="162">
        <f>VLOOKUP($D39,'1. Rpt 18s (non-CSU)'!$H$9:$AK$555,$W$4,FALSE)</f>
        <v>0</v>
      </c>
      <c r="X39" s="162">
        <f>VLOOKUP($D39,'1. Rpt 18s (non-CSU)'!$H$9:$AK$555,$X$4,FALSE)</f>
        <v>0</v>
      </c>
      <c r="Y39" s="162">
        <f>VLOOKUP($D39,'1. Rpt 18s (non-CSU)'!$H$9:$AK$555,$Y$4,FALSE)</f>
        <v>0</v>
      </c>
      <c r="Z39" s="162">
        <f>VLOOKUP($D39,'1. Rpt 18s (non-CSU)'!$H$9:$AK$555,$Z$4,FALSE)</f>
        <v>0</v>
      </c>
      <c r="AA39" s="162">
        <f>VLOOKUP($D39,'1. Rpt 18s (non-CSU)'!$H$9:$AK$555,$AA$4,FALSE)</f>
        <v>0</v>
      </c>
      <c r="AB39" s="163">
        <f t="shared" si="1"/>
        <v>0</v>
      </c>
      <c r="AC39" s="164" t="e">
        <f>VLOOKUP($D39,'1. Rpt 18s (non-CSU)'!$H$9:$AK$555,$AC$4,FALSE)</f>
        <v>#REF!</v>
      </c>
      <c r="AD39" s="157" t="e">
        <f>VLOOKUP($D39,'1. Rpt 18s (non-CSU)'!$H$9:$AK$555,$AD$4,FALSE)</f>
        <v>#REF!</v>
      </c>
      <c r="AE39" s="157" t="e">
        <f>VLOOKUP($D39,'1. Rpt 18s (non-CSU)'!$H$9:$AK$555,$AE$4,FALSE)</f>
        <v>#REF!</v>
      </c>
      <c r="AF39" s="157" t="e">
        <f>VLOOKUP($D39,'1. Rpt 18s (non-CSU)'!$H$9:$AK$555,$AF$4,FALSE)</f>
        <v>#REF!</v>
      </c>
      <c r="AG39" s="157" t="e">
        <f>VLOOKUP($D39,'1. Rpt 18s (non-CSU)'!$H$9:$AK$555,$AG$4,FALSE)</f>
        <v>#REF!</v>
      </c>
      <c r="AH39" s="157" t="e">
        <f>VLOOKUP($D39,'1. Rpt 18s (non-CSU)'!$H$9:$AK$555,$AH$4,FALSE)</f>
        <v>#REF!</v>
      </c>
      <c r="AI39" s="157" t="e">
        <f>VLOOKUP($D39,'1. Rpt 18s (non-CSU)'!$H$9:$AK$555,$AI$4,FALSE)</f>
        <v>#REF!</v>
      </c>
      <c r="AJ39" s="157" t="e">
        <f>VLOOKUP($D39,'1. Rpt 18s (non-CSU)'!$H$9:$AK$555,$AJ$4,FALSE)</f>
        <v>#REF!</v>
      </c>
      <c r="AK39" s="157" t="e">
        <f>VLOOKUP($D39,'1. Rpt 18s (non-CSU)'!$H$9:$AK$555,$AK$4,FALSE)</f>
        <v>#REF!</v>
      </c>
      <c r="AL39" s="157" t="e">
        <f>VLOOKUP($D39,'1. Rpt 18s (non-CSU)'!$H$9:$AK$555,$AL$4,FALSE)</f>
        <v>#REF!</v>
      </c>
      <c r="AM39" s="157" t="e">
        <f>VLOOKUP($D39,'1. Rpt 18s (non-CSU)'!$H$9:$AK$555,$AM$4,FALSE)</f>
        <v>#REF!</v>
      </c>
      <c r="AN39" s="157" t="e">
        <f>VLOOKUP($D39,'1. Rpt 18s (non-CSU)'!$H$9:$AK$555,$AN$4,FALSE)</f>
        <v>#REF!</v>
      </c>
      <c r="AO39" s="157" t="e">
        <f>VLOOKUP($D39,'1. Rpt 18s (non-CSU)'!$H$9:$AK$555,$AO$4,FALSE)</f>
        <v>#REF!</v>
      </c>
      <c r="AP39" s="157" t="e">
        <f>VLOOKUP($D39,'1. Rpt 18s (non-CSU)'!$H$9:$AK$555,$AP$4,FALSE)</f>
        <v>#REF!</v>
      </c>
      <c r="AQ39" s="157" t="e">
        <f>VLOOKUP($D39,'1. Rpt 18s (non-CSU)'!$H$9:$AK$555,$AQ$4,FALSE)</f>
        <v>#REF!</v>
      </c>
      <c r="AR39" s="157" t="e">
        <f>VLOOKUP($D39,'1. Rpt 18s (non-CSU)'!$H$9:$AK$555,$AR$4,FALSE)</f>
        <v>#REF!</v>
      </c>
      <c r="AS39" s="157" t="e">
        <f>VLOOKUP($D39,'1. Rpt 18s (non-CSU)'!$H$9:$AK$555,$AS$4,FALSE)</f>
        <v>#REF!</v>
      </c>
      <c r="AT39" s="157" t="e">
        <f>VLOOKUP($D39,'1. Rpt 18s (non-CSU)'!$H$9:$AK$555,$AT$4,FALSE)</f>
        <v>#REF!</v>
      </c>
      <c r="AU39" s="157" t="e">
        <f>VLOOKUP($D39,'1. Rpt 18s (non-CSU)'!$H$9:$AK$555,$AU$4,FALSE)</f>
        <v>#REF!</v>
      </c>
      <c r="AV39" s="158" t="e">
        <f t="shared" si="2"/>
        <v>#REF!</v>
      </c>
      <c r="AW39" s="165" t="e">
        <f>VLOOKUP($D39,'1. Rpt 18s (non-CSU)'!$H$9:$AK$555,$AW$4,FALSE)</f>
        <v>#REF!</v>
      </c>
      <c r="AX39" s="166" t="e">
        <f>VLOOKUP($D39,'1. Rpt 18s (non-CSU)'!$H$9:$AK$555,$AX$4,FALSE)</f>
        <v>#REF!</v>
      </c>
      <c r="AY39" s="166" t="e">
        <f>VLOOKUP($D39,'1. Rpt 18s (non-CSU)'!$H$9:$AK$555,$AY$4,FALSE)</f>
        <v>#REF!</v>
      </c>
      <c r="AZ39" s="166" t="e">
        <f>VLOOKUP($D39,'1. Rpt 18s (non-CSU)'!$H$9:$AK$555,$AZ$4,FALSE)</f>
        <v>#REF!</v>
      </c>
      <c r="BA39" s="166" t="e">
        <f>VLOOKUP($D39,'1. Rpt 18s (non-CSU)'!$H$9:$AK$555,$BA$4,FALSE)</f>
        <v>#REF!</v>
      </c>
      <c r="BB39" s="166" t="e">
        <f>VLOOKUP($D39,'1. Rpt 18s (non-CSU)'!$H$9:$AK$555,$BB$4,FALSE)</f>
        <v>#REF!</v>
      </c>
      <c r="BC39" s="166" t="e">
        <f>VLOOKUP($D39,'1. Rpt 18s (non-CSU)'!$H$9:$AK$555,$BC$4,FALSE)</f>
        <v>#REF!</v>
      </c>
      <c r="BD39" s="166" t="e">
        <f>VLOOKUP($D39,'1. Rpt 18s (non-CSU)'!$H$9:$AK$555,$BD$4,FALSE)</f>
        <v>#REF!</v>
      </c>
      <c r="BE39" s="166" t="e">
        <f>VLOOKUP($D39,'1. Rpt 18s (non-CSU)'!$H$9:$AK$555,$BE$4,FALSE)</f>
        <v>#REF!</v>
      </c>
      <c r="BF39" s="166" t="e">
        <f>VLOOKUP($D39,'1. Rpt 18s (non-CSU)'!$H$9:$AK$555,$BF$4,FALSE)</f>
        <v>#REF!</v>
      </c>
      <c r="BG39" s="166" t="e">
        <f>VLOOKUP($D39,'1. Rpt 18s (non-CSU)'!$H$9:$AK$555,$BG$4,FALSE)</f>
        <v>#REF!</v>
      </c>
      <c r="BH39" s="166" t="e">
        <f>VLOOKUP($D39,'1. Rpt 18s (non-CSU)'!$H$9:$AK$555,$BH$4,FALSE)</f>
        <v>#REF!</v>
      </c>
      <c r="BI39" s="166" t="e">
        <f>VLOOKUP($D39,'1. Rpt 18s (non-CSU)'!$H$9:$AK$555,$BI$4,FALSE)</f>
        <v>#REF!</v>
      </c>
      <c r="BJ39" s="166" t="e">
        <f>VLOOKUP($D39,'1. Rpt 18s (non-CSU)'!$H$9:$AK$555,$BJ$4,FALSE)</f>
        <v>#REF!</v>
      </c>
      <c r="BK39" s="166" t="e">
        <f>VLOOKUP($D39,'1. Rpt 18s (non-CSU)'!$H$9:$AK$555,$BK$4,FALSE)</f>
        <v>#REF!</v>
      </c>
      <c r="BL39" s="166" t="e">
        <f>VLOOKUP($D39,'1. Rpt 18s (non-CSU)'!$H$9:$AK$555,$BL$4,FALSE)</f>
        <v>#REF!</v>
      </c>
      <c r="BM39" s="166" t="e">
        <f>VLOOKUP($D39,'1. Rpt 18s (non-CSU)'!$H$9:$AK$555,$BM$4,FALSE)</f>
        <v>#REF!</v>
      </c>
      <c r="BN39" s="166" t="e">
        <f>VLOOKUP($D39,'1. Rpt 18s (non-CSU)'!$H$9:$AK$555,$BN$4,FALSE)</f>
        <v>#REF!</v>
      </c>
      <c r="BO39" s="166" t="e">
        <f>VLOOKUP($D39,'1. Rpt 18s (non-CSU)'!$H$9:$AK$555,$BO$4,FALSE)</f>
        <v>#REF!</v>
      </c>
      <c r="BP39" s="167" t="e">
        <f t="shared" si="4"/>
        <v>#REF!</v>
      </c>
      <c r="BQ39" s="159" t="e">
        <f>VLOOKUP($D39,'1. Rpt 18s (non-CSU)'!$H$9:$AK$555,$BQ$4,FALSE)</f>
        <v>#REF!</v>
      </c>
      <c r="BR39" s="159" t="e">
        <f>VLOOKUP($D39,'1. Rpt 18s (non-CSU)'!$H$9:$AK$555,$BR$4,FALSE)</f>
        <v>#REF!</v>
      </c>
      <c r="BS39" s="159" t="e">
        <f>VLOOKUP($D39,'1. Rpt 18s (non-CSU)'!$H$9:$AK$555,$BS$4,FALSE)</f>
        <v>#REF!</v>
      </c>
      <c r="BT39" s="159" t="e">
        <f>VLOOKUP($D39,'1. Rpt 18s (non-CSU)'!$H$9:$AK$555,$BT$4,FALSE)</f>
        <v>#REF!</v>
      </c>
      <c r="BU39" s="159" t="e">
        <f>VLOOKUP($D39,'1. Rpt 18s (non-CSU)'!$H$9:$AK$555,$BU$4,FALSE)</f>
        <v>#REF!</v>
      </c>
      <c r="BV39" s="159" t="e">
        <f>VLOOKUP($D39,'1. Rpt 18s (non-CSU)'!$H$9:$AK$555,$BV$4,FALSE)</f>
        <v>#REF!</v>
      </c>
      <c r="BW39" s="159" t="e">
        <f>VLOOKUP($D39,'1. Rpt 18s (non-CSU)'!$H$9:$AK$555,$BW$4,FALSE)</f>
        <v>#REF!</v>
      </c>
      <c r="BX39" s="159" t="e">
        <f>VLOOKUP($D39,'1. Rpt 18s (non-CSU)'!$H$9:$AK$555,$BX$4,FALSE)</f>
        <v>#REF!</v>
      </c>
      <c r="BY39" s="159" t="e">
        <f>VLOOKUP($D39,'1. Rpt 18s (non-CSU)'!$H$9:$AK$555,$BY$4,FALSE)</f>
        <v>#REF!</v>
      </c>
      <c r="BZ39" s="159" t="e">
        <f>VLOOKUP($D39,'1. Rpt 18s (non-CSU)'!$H$9:$AK$555,$BZ$4,FALSE)</f>
        <v>#REF!</v>
      </c>
      <c r="CA39" s="159" t="e">
        <f>VLOOKUP($D39,'1. Rpt 18s (non-CSU)'!$H$9:$AK$555,$CA$4,FALSE)</f>
        <v>#REF!</v>
      </c>
      <c r="CB39" s="159" t="e">
        <f>VLOOKUP($D39,'1. Rpt 18s (non-CSU)'!$H$9:$AK$555,$CB$4,FALSE)</f>
        <v>#REF!</v>
      </c>
      <c r="CC39" s="159" t="e">
        <f>VLOOKUP($D39,'1. Rpt 18s (non-CSU)'!$H$9:$AK$555,$CB$4,FALSE)</f>
        <v>#REF!</v>
      </c>
      <c r="CD39" s="159" t="e">
        <f>VLOOKUP($D39,'1. Rpt 18s (non-CSU)'!$H$9:$AK$555,$CB$4,FALSE)</f>
        <v>#REF!</v>
      </c>
      <c r="CE39" s="159" t="e">
        <f>VLOOKUP($D39,'1. Rpt 18s (non-CSU)'!$H$9:$AK$555,$CB$4,FALSE)</f>
        <v>#REF!</v>
      </c>
      <c r="CF39" s="159" t="e">
        <f>VLOOKUP($D39,'1. Rpt 18s (non-CSU)'!$H$9:$AK$555,$CB$4,FALSE)</f>
        <v>#REF!</v>
      </c>
      <c r="CG39" s="159" t="e">
        <f>VLOOKUP($D39,'1. Rpt 18s (non-CSU)'!$H$9:$AK$555,$CB$4,FALSE)</f>
        <v>#REF!</v>
      </c>
      <c r="CH39" s="159" t="e">
        <f>VLOOKUP($D39,'1. Rpt 18s (non-CSU)'!$H$9:$AK$555,$CB$4,FALSE)</f>
        <v>#REF!</v>
      </c>
      <c r="CI39" s="159" t="e">
        <f>VLOOKUP($D39,'1. Rpt 18s (non-CSU)'!$H$9:$AK$555,$CB$4,FALSE)</f>
        <v>#REF!</v>
      </c>
      <c r="CJ39" s="160" t="e">
        <f t="shared" si="3"/>
        <v>#REF!</v>
      </c>
    </row>
    <row r="40" spans="1:88" x14ac:dyDescent="0.2">
      <c r="A40" s="56" t="s">
        <v>145</v>
      </c>
      <c r="B40" s="297" t="s">
        <v>356</v>
      </c>
      <c r="C40" s="297" t="s">
        <v>63</v>
      </c>
      <c r="D40" s="153" t="str">
        <f t="shared" si="0"/>
        <v>38600890</v>
      </c>
      <c r="E40" s="154" t="str">
        <f>IF(ISNA(VLOOKUP(C40,GAAP02F[[#All],[Column1]:[FundHier1]],5,FALSE)),"Leases",(VLOOKUP(C40,GAAP02F[[#All],[Column1]:[FundHier1]],5,FALSE)))</f>
        <v>200</v>
      </c>
      <c r="F40" s="154" t="str">
        <f>IF(ISNA(VLOOKUP(B40,Table_GAAP02A[[#All],[Agency]:[Hier1]],4,FALSE)),"Abolished Agency",(VLOOKUP(B40,Table_GAAP02A[[#All],[Agency]:[Hier1]],4,FALSE)))</f>
        <v>0820</v>
      </c>
      <c r="G40" s="155" t="s">
        <v>4423</v>
      </c>
      <c r="H40" s="156" t="s">
        <v>64</v>
      </c>
      <c r="I40" s="161">
        <f>VLOOKUP(D40,'1. Rpt 18s (non-CSU)'!$H$9:$AK$555,7,FALSE)</f>
        <v>0</v>
      </c>
      <c r="J40" s="162">
        <f>VLOOKUP($D40,'1. Rpt 18s (non-CSU)'!$H$9:$AK$555,8,FALSE)</f>
        <v>0</v>
      </c>
      <c r="K40" s="162">
        <f>VLOOKUP($D40,'1. Rpt 18s (non-CSU)'!$H$9:$AK$555,9,FALSE)</f>
        <v>0</v>
      </c>
      <c r="L40" s="162">
        <f>VLOOKUP($D40,'1. Rpt 18s (non-CSU)'!$H$9:$AK$555,10,FALSE)</f>
        <v>0</v>
      </c>
      <c r="M40" s="162">
        <f>VLOOKUP($D40,'1. Rpt 18s (non-CSU)'!$H$9:$AK$555,11,FALSE)</f>
        <v>0</v>
      </c>
      <c r="N40" s="162">
        <f>VLOOKUP($D40,'1. Rpt 18s (non-CSU)'!$H$9:$AK$555,$N$4,FALSE)</f>
        <v>0</v>
      </c>
      <c r="O40" s="162">
        <f>VLOOKUP($D40,'1. Rpt 18s (non-CSU)'!$H$9:$AK$555,$O$4,FALSE)</f>
        <v>0</v>
      </c>
      <c r="P40" s="162">
        <f>VLOOKUP($D40,'1. Rpt 18s (non-CSU)'!$H$9:$AK$555,$P$4,FALSE)</f>
        <v>0</v>
      </c>
      <c r="Q40" s="162">
        <f>VLOOKUP($D40,'1. Rpt 18s (non-CSU)'!$H$9:$AK$555,$Q$4,FALSE)</f>
        <v>0</v>
      </c>
      <c r="R40" s="162">
        <f>VLOOKUP($D40,'1. Rpt 18s (non-CSU)'!$H$9:$AK$555,$R$4,FALSE)</f>
        <v>0</v>
      </c>
      <c r="S40" s="162">
        <f>VLOOKUP($D40,'1. Rpt 18s (non-CSU)'!$H$9:$AK$555,$S$4,FALSE)</f>
        <v>0</v>
      </c>
      <c r="T40" s="162">
        <f>VLOOKUP($D40,'1. Rpt 18s (non-CSU)'!$H$9:$AK$555,$T$4,FALSE)</f>
        <v>0</v>
      </c>
      <c r="U40" s="162">
        <f>VLOOKUP($D40,'1. Rpt 18s (non-CSU)'!$H$9:$AK$555,$U$4,FALSE)</f>
        <v>0</v>
      </c>
      <c r="V40" s="162">
        <f>VLOOKUP($D40,'1. Rpt 18s (non-CSU)'!$H$9:$AK$555,$V$4,FALSE)</f>
        <v>0</v>
      </c>
      <c r="W40" s="162">
        <f>VLOOKUP($D40,'1. Rpt 18s (non-CSU)'!$H$9:$AK$555,$W$4,FALSE)</f>
        <v>0</v>
      </c>
      <c r="X40" s="162">
        <f>VLOOKUP($D40,'1. Rpt 18s (non-CSU)'!$H$9:$AK$555,$X$4,FALSE)</f>
        <v>0</v>
      </c>
      <c r="Y40" s="162">
        <f>VLOOKUP($D40,'1. Rpt 18s (non-CSU)'!$H$9:$AK$555,$Y$4,FALSE)</f>
        <v>0</v>
      </c>
      <c r="Z40" s="162">
        <f>VLOOKUP($D40,'1. Rpt 18s (non-CSU)'!$H$9:$AK$555,$Z$4,FALSE)</f>
        <v>0</v>
      </c>
      <c r="AA40" s="162">
        <f>VLOOKUP($D40,'1. Rpt 18s (non-CSU)'!$H$9:$AK$555,$AA$4,FALSE)</f>
        <v>0</v>
      </c>
      <c r="AB40" s="163">
        <f t="shared" si="1"/>
        <v>0</v>
      </c>
      <c r="AC40" s="164" t="e">
        <f>VLOOKUP($D40,'1. Rpt 18s (non-CSU)'!$H$9:$AK$555,$AC$4,FALSE)</f>
        <v>#REF!</v>
      </c>
      <c r="AD40" s="157" t="e">
        <f>VLOOKUP($D40,'1. Rpt 18s (non-CSU)'!$H$9:$AK$555,$AD$4,FALSE)</f>
        <v>#REF!</v>
      </c>
      <c r="AE40" s="157" t="e">
        <f>VLOOKUP($D40,'1. Rpt 18s (non-CSU)'!$H$9:$AK$555,$AE$4,FALSE)</f>
        <v>#REF!</v>
      </c>
      <c r="AF40" s="157" t="e">
        <f>VLOOKUP($D40,'1. Rpt 18s (non-CSU)'!$H$9:$AK$555,$AF$4,FALSE)</f>
        <v>#REF!</v>
      </c>
      <c r="AG40" s="157" t="e">
        <f>VLOOKUP($D40,'1. Rpt 18s (non-CSU)'!$H$9:$AK$555,$AG$4,FALSE)</f>
        <v>#REF!</v>
      </c>
      <c r="AH40" s="157" t="e">
        <f>VLOOKUP($D40,'1. Rpt 18s (non-CSU)'!$H$9:$AK$555,$AH$4,FALSE)</f>
        <v>#REF!</v>
      </c>
      <c r="AI40" s="157" t="e">
        <f>VLOOKUP($D40,'1. Rpt 18s (non-CSU)'!$H$9:$AK$555,$AI$4,FALSE)</f>
        <v>#REF!</v>
      </c>
      <c r="AJ40" s="157" t="e">
        <f>VLOOKUP($D40,'1. Rpt 18s (non-CSU)'!$H$9:$AK$555,$AJ$4,FALSE)</f>
        <v>#REF!</v>
      </c>
      <c r="AK40" s="157" t="e">
        <f>VLOOKUP($D40,'1. Rpt 18s (non-CSU)'!$H$9:$AK$555,$AK$4,FALSE)</f>
        <v>#REF!</v>
      </c>
      <c r="AL40" s="157" t="e">
        <f>VLOOKUP($D40,'1. Rpt 18s (non-CSU)'!$H$9:$AK$555,$AL$4,FALSE)</f>
        <v>#REF!</v>
      </c>
      <c r="AM40" s="157" t="e">
        <f>VLOOKUP($D40,'1. Rpt 18s (non-CSU)'!$H$9:$AK$555,$AM$4,FALSE)</f>
        <v>#REF!</v>
      </c>
      <c r="AN40" s="157" t="e">
        <f>VLOOKUP($D40,'1. Rpt 18s (non-CSU)'!$H$9:$AK$555,$AN$4,FALSE)</f>
        <v>#REF!</v>
      </c>
      <c r="AO40" s="157" t="e">
        <f>VLOOKUP($D40,'1. Rpt 18s (non-CSU)'!$H$9:$AK$555,$AO$4,FALSE)</f>
        <v>#REF!</v>
      </c>
      <c r="AP40" s="157" t="e">
        <f>VLOOKUP($D40,'1. Rpt 18s (non-CSU)'!$H$9:$AK$555,$AP$4,FALSE)</f>
        <v>#REF!</v>
      </c>
      <c r="AQ40" s="157" t="e">
        <f>VLOOKUP($D40,'1. Rpt 18s (non-CSU)'!$H$9:$AK$555,$AQ$4,FALSE)</f>
        <v>#REF!</v>
      </c>
      <c r="AR40" s="157" t="e">
        <f>VLOOKUP($D40,'1. Rpt 18s (non-CSU)'!$H$9:$AK$555,$AR$4,FALSE)</f>
        <v>#REF!</v>
      </c>
      <c r="AS40" s="157" t="e">
        <f>VLOOKUP($D40,'1. Rpt 18s (non-CSU)'!$H$9:$AK$555,$AS$4,FALSE)</f>
        <v>#REF!</v>
      </c>
      <c r="AT40" s="157" t="e">
        <f>VLOOKUP($D40,'1. Rpt 18s (non-CSU)'!$H$9:$AK$555,$AT$4,FALSE)</f>
        <v>#REF!</v>
      </c>
      <c r="AU40" s="157" t="e">
        <f>VLOOKUP($D40,'1. Rpt 18s (non-CSU)'!$H$9:$AK$555,$AU$4,FALSE)</f>
        <v>#REF!</v>
      </c>
      <c r="AV40" s="158" t="e">
        <f t="shared" si="2"/>
        <v>#REF!</v>
      </c>
      <c r="AW40" s="165" t="e">
        <f>VLOOKUP($D40,'1. Rpt 18s (non-CSU)'!$H$9:$AK$555,$AW$4,FALSE)</f>
        <v>#REF!</v>
      </c>
      <c r="AX40" s="166" t="e">
        <f>VLOOKUP($D40,'1. Rpt 18s (non-CSU)'!$H$9:$AK$555,$AX$4,FALSE)</f>
        <v>#REF!</v>
      </c>
      <c r="AY40" s="166" t="e">
        <f>VLOOKUP($D40,'1. Rpt 18s (non-CSU)'!$H$9:$AK$555,$AY$4,FALSE)</f>
        <v>#REF!</v>
      </c>
      <c r="AZ40" s="166" t="e">
        <f>VLOOKUP($D40,'1. Rpt 18s (non-CSU)'!$H$9:$AK$555,$AZ$4,FALSE)</f>
        <v>#REF!</v>
      </c>
      <c r="BA40" s="166" t="e">
        <f>VLOOKUP($D40,'1. Rpt 18s (non-CSU)'!$H$9:$AK$555,$BA$4,FALSE)</f>
        <v>#REF!</v>
      </c>
      <c r="BB40" s="166" t="e">
        <f>VLOOKUP($D40,'1. Rpt 18s (non-CSU)'!$H$9:$AK$555,$BB$4,FALSE)</f>
        <v>#REF!</v>
      </c>
      <c r="BC40" s="166" t="e">
        <f>VLOOKUP($D40,'1. Rpt 18s (non-CSU)'!$H$9:$AK$555,$BC$4,FALSE)</f>
        <v>#REF!</v>
      </c>
      <c r="BD40" s="166" t="e">
        <f>VLOOKUP($D40,'1. Rpt 18s (non-CSU)'!$H$9:$AK$555,$BD$4,FALSE)</f>
        <v>#REF!</v>
      </c>
      <c r="BE40" s="166" t="e">
        <f>VLOOKUP($D40,'1. Rpt 18s (non-CSU)'!$H$9:$AK$555,$BE$4,FALSE)</f>
        <v>#REF!</v>
      </c>
      <c r="BF40" s="166" t="e">
        <f>VLOOKUP($D40,'1. Rpt 18s (non-CSU)'!$H$9:$AK$555,$BF$4,FALSE)</f>
        <v>#REF!</v>
      </c>
      <c r="BG40" s="166" t="e">
        <f>VLOOKUP($D40,'1. Rpt 18s (non-CSU)'!$H$9:$AK$555,$BG$4,FALSE)</f>
        <v>#REF!</v>
      </c>
      <c r="BH40" s="166" t="e">
        <f>VLOOKUP($D40,'1. Rpt 18s (non-CSU)'!$H$9:$AK$555,$BH$4,FALSE)</f>
        <v>#REF!</v>
      </c>
      <c r="BI40" s="166" t="e">
        <f>VLOOKUP($D40,'1. Rpt 18s (non-CSU)'!$H$9:$AK$555,$BI$4,FALSE)</f>
        <v>#REF!</v>
      </c>
      <c r="BJ40" s="166" t="e">
        <f>VLOOKUP($D40,'1. Rpt 18s (non-CSU)'!$H$9:$AK$555,$BJ$4,FALSE)</f>
        <v>#REF!</v>
      </c>
      <c r="BK40" s="166" t="e">
        <f>VLOOKUP($D40,'1. Rpt 18s (non-CSU)'!$H$9:$AK$555,$BK$4,FALSE)</f>
        <v>#REF!</v>
      </c>
      <c r="BL40" s="166" t="e">
        <f>VLOOKUP($D40,'1. Rpt 18s (non-CSU)'!$H$9:$AK$555,$BL$4,FALSE)</f>
        <v>#REF!</v>
      </c>
      <c r="BM40" s="166" t="e">
        <f>VLOOKUP($D40,'1. Rpt 18s (non-CSU)'!$H$9:$AK$555,$BM$4,FALSE)</f>
        <v>#REF!</v>
      </c>
      <c r="BN40" s="166" t="e">
        <f>VLOOKUP($D40,'1. Rpt 18s (non-CSU)'!$H$9:$AK$555,$BN$4,FALSE)</f>
        <v>#REF!</v>
      </c>
      <c r="BO40" s="166" t="e">
        <f>VLOOKUP($D40,'1. Rpt 18s (non-CSU)'!$H$9:$AK$555,$BO$4,FALSE)</f>
        <v>#REF!</v>
      </c>
      <c r="BP40" s="167" t="e">
        <f t="shared" si="4"/>
        <v>#REF!</v>
      </c>
      <c r="BQ40" s="159" t="e">
        <f>VLOOKUP($D40,'1. Rpt 18s (non-CSU)'!$H$9:$AK$555,$BQ$4,FALSE)</f>
        <v>#REF!</v>
      </c>
      <c r="BR40" s="159" t="e">
        <f>VLOOKUP($D40,'1. Rpt 18s (non-CSU)'!$H$9:$AK$555,$BR$4,FALSE)</f>
        <v>#REF!</v>
      </c>
      <c r="BS40" s="159" t="e">
        <f>VLOOKUP($D40,'1. Rpt 18s (non-CSU)'!$H$9:$AK$555,$BS$4,FALSE)</f>
        <v>#REF!</v>
      </c>
      <c r="BT40" s="159" t="e">
        <f>VLOOKUP($D40,'1. Rpt 18s (non-CSU)'!$H$9:$AK$555,$BT$4,FALSE)</f>
        <v>#REF!</v>
      </c>
      <c r="BU40" s="159" t="e">
        <f>VLOOKUP($D40,'1. Rpt 18s (non-CSU)'!$H$9:$AK$555,$BU$4,FALSE)</f>
        <v>#REF!</v>
      </c>
      <c r="BV40" s="159" t="e">
        <f>VLOOKUP($D40,'1. Rpt 18s (non-CSU)'!$H$9:$AK$555,$BV$4,FALSE)</f>
        <v>#REF!</v>
      </c>
      <c r="BW40" s="159" t="e">
        <f>VLOOKUP($D40,'1. Rpt 18s (non-CSU)'!$H$9:$AK$555,$BW$4,FALSE)</f>
        <v>#REF!</v>
      </c>
      <c r="BX40" s="159" t="e">
        <f>VLOOKUP($D40,'1. Rpt 18s (non-CSU)'!$H$9:$AK$555,$BX$4,FALSE)</f>
        <v>#REF!</v>
      </c>
      <c r="BY40" s="159" t="e">
        <f>VLOOKUP($D40,'1. Rpt 18s (non-CSU)'!$H$9:$AK$555,$BY$4,FALSE)</f>
        <v>#REF!</v>
      </c>
      <c r="BZ40" s="159" t="e">
        <f>VLOOKUP($D40,'1. Rpt 18s (non-CSU)'!$H$9:$AK$555,$BZ$4,FALSE)</f>
        <v>#REF!</v>
      </c>
      <c r="CA40" s="159" t="e">
        <f>VLOOKUP($D40,'1. Rpt 18s (non-CSU)'!$H$9:$AK$555,$CA$4,FALSE)</f>
        <v>#REF!</v>
      </c>
      <c r="CB40" s="159" t="e">
        <f>VLOOKUP($D40,'1. Rpt 18s (non-CSU)'!$H$9:$AK$555,$CB$4,FALSE)</f>
        <v>#REF!</v>
      </c>
      <c r="CC40" s="159" t="e">
        <f>VLOOKUP($D40,'1. Rpt 18s (non-CSU)'!$H$9:$AK$555,$CB$4,FALSE)</f>
        <v>#REF!</v>
      </c>
      <c r="CD40" s="159" t="e">
        <f>VLOOKUP($D40,'1. Rpt 18s (non-CSU)'!$H$9:$AK$555,$CB$4,FALSE)</f>
        <v>#REF!</v>
      </c>
      <c r="CE40" s="159" t="e">
        <f>VLOOKUP($D40,'1. Rpt 18s (non-CSU)'!$H$9:$AK$555,$CB$4,FALSE)</f>
        <v>#REF!</v>
      </c>
      <c r="CF40" s="159" t="e">
        <f>VLOOKUP($D40,'1. Rpt 18s (non-CSU)'!$H$9:$AK$555,$CB$4,FALSE)</f>
        <v>#REF!</v>
      </c>
      <c r="CG40" s="159" t="e">
        <f>VLOOKUP($D40,'1. Rpt 18s (non-CSU)'!$H$9:$AK$555,$CB$4,FALSE)</f>
        <v>#REF!</v>
      </c>
      <c r="CH40" s="159" t="e">
        <f>VLOOKUP($D40,'1. Rpt 18s (non-CSU)'!$H$9:$AK$555,$CB$4,FALSE)</f>
        <v>#REF!</v>
      </c>
      <c r="CI40" s="159" t="e">
        <f>VLOOKUP($D40,'1. Rpt 18s (non-CSU)'!$H$9:$AK$555,$CB$4,FALSE)</f>
        <v>#REF!</v>
      </c>
      <c r="CJ40" s="160" t="e">
        <f t="shared" si="3"/>
        <v>#REF!</v>
      </c>
    </row>
    <row r="41" spans="1:88" x14ac:dyDescent="0.2">
      <c r="A41" s="56" t="s">
        <v>145</v>
      </c>
      <c r="B41" s="153" t="s">
        <v>356</v>
      </c>
      <c r="C41" s="153" t="s">
        <v>357</v>
      </c>
      <c r="D41" s="153" t="str">
        <f t="shared" si="0"/>
        <v>38603057</v>
      </c>
      <c r="E41" s="154" t="str">
        <f>IF(ISNA(VLOOKUP(C41,GAAP02F[[#All],[Column1]:[FundHier1]],5,FALSE)),"Leases",(VLOOKUP(C41,GAAP02F[[#All],[Column1]:[FundHier1]],5,FALSE)))</f>
        <v>200</v>
      </c>
      <c r="F41" s="154" t="str">
        <f>IF(ISNA(VLOOKUP(B41,Table_GAAP02A[[#All],[Agency]:[Hier1]],4,FALSE)),"Abolished Agency",(VLOOKUP(B41,Table_GAAP02A[[#All],[Agency]:[Hier1]],4,FALSE)))</f>
        <v>0820</v>
      </c>
      <c r="G41" s="155" t="s">
        <v>4423</v>
      </c>
      <c r="H41" s="156" t="s">
        <v>2949</v>
      </c>
      <c r="I41" s="161">
        <f>VLOOKUP(D41,'1. Rpt 18s (non-CSU)'!$H$9:$AK$555,7,FALSE)</f>
        <v>0</v>
      </c>
      <c r="J41" s="162">
        <f>VLOOKUP($D41,'1. Rpt 18s (non-CSU)'!$H$9:$AK$555,8,FALSE)</f>
        <v>0</v>
      </c>
      <c r="K41" s="162">
        <f>VLOOKUP($D41,'1. Rpt 18s (non-CSU)'!$H$9:$AK$555,9,FALSE)</f>
        <v>0</v>
      </c>
      <c r="L41" s="162">
        <f>VLOOKUP($D41,'1. Rpt 18s (non-CSU)'!$H$9:$AK$555,10,FALSE)</f>
        <v>0</v>
      </c>
      <c r="M41" s="162">
        <f>VLOOKUP($D41,'1. Rpt 18s (non-CSU)'!$H$9:$AK$555,11,FALSE)</f>
        <v>0</v>
      </c>
      <c r="N41" s="162">
        <f>VLOOKUP($D41,'1. Rpt 18s (non-CSU)'!$H$9:$AK$555,$N$4,FALSE)</f>
        <v>0</v>
      </c>
      <c r="O41" s="162">
        <f>VLOOKUP($D41,'1. Rpt 18s (non-CSU)'!$H$9:$AK$555,$O$4,FALSE)</f>
        <v>0</v>
      </c>
      <c r="P41" s="162">
        <f>VLOOKUP($D41,'1. Rpt 18s (non-CSU)'!$H$9:$AK$555,$P$4,FALSE)</f>
        <v>0</v>
      </c>
      <c r="Q41" s="162">
        <f>VLOOKUP($D41,'1. Rpt 18s (non-CSU)'!$H$9:$AK$555,$Q$4,FALSE)</f>
        <v>0</v>
      </c>
      <c r="R41" s="162">
        <f>VLOOKUP($D41,'1. Rpt 18s (non-CSU)'!$H$9:$AK$555,$R$4,FALSE)</f>
        <v>0</v>
      </c>
      <c r="S41" s="162">
        <f>VLOOKUP($D41,'1. Rpt 18s (non-CSU)'!$H$9:$AK$555,$S$4,FALSE)</f>
        <v>0</v>
      </c>
      <c r="T41" s="162">
        <f>VLOOKUP($D41,'1. Rpt 18s (non-CSU)'!$H$9:$AK$555,$T$4,FALSE)</f>
        <v>0</v>
      </c>
      <c r="U41" s="162">
        <f>VLOOKUP($D41,'1. Rpt 18s (non-CSU)'!$H$9:$AK$555,$U$4,FALSE)</f>
        <v>0</v>
      </c>
      <c r="V41" s="162">
        <f>VLOOKUP($D41,'1. Rpt 18s (non-CSU)'!$H$9:$AK$555,$V$4,FALSE)</f>
        <v>0</v>
      </c>
      <c r="W41" s="162">
        <f>VLOOKUP($D41,'1. Rpt 18s (non-CSU)'!$H$9:$AK$555,$W$4,FALSE)</f>
        <v>0</v>
      </c>
      <c r="X41" s="162">
        <f>VLOOKUP($D41,'1. Rpt 18s (non-CSU)'!$H$9:$AK$555,$X$4,FALSE)</f>
        <v>0</v>
      </c>
      <c r="Y41" s="162">
        <f>VLOOKUP($D41,'1. Rpt 18s (non-CSU)'!$H$9:$AK$555,$Y$4,FALSE)</f>
        <v>0</v>
      </c>
      <c r="Z41" s="162">
        <f>VLOOKUP($D41,'1. Rpt 18s (non-CSU)'!$H$9:$AK$555,$Z$4,FALSE)</f>
        <v>0</v>
      </c>
      <c r="AA41" s="162">
        <f>VLOOKUP($D41,'1. Rpt 18s (non-CSU)'!$H$9:$AK$555,$AA$4,FALSE)</f>
        <v>0</v>
      </c>
      <c r="AB41" s="163">
        <f t="shared" si="1"/>
        <v>0</v>
      </c>
      <c r="AC41" s="164" t="e">
        <f>VLOOKUP($D41,'1. Rpt 18s (non-CSU)'!$H$9:$AK$555,$AC$4,FALSE)</f>
        <v>#REF!</v>
      </c>
      <c r="AD41" s="157" t="e">
        <f>VLOOKUP($D41,'1. Rpt 18s (non-CSU)'!$H$9:$AK$555,$AD$4,FALSE)</f>
        <v>#REF!</v>
      </c>
      <c r="AE41" s="157" t="e">
        <f>VLOOKUP($D41,'1. Rpt 18s (non-CSU)'!$H$9:$AK$555,$AE$4,FALSE)</f>
        <v>#REF!</v>
      </c>
      <c r="AF41" s="157" t="e">
        <f>VLOOKUP($D41,'1. Rpt 18s (non-CSU)'!$H$9:$AK$555,$AF$4,FALSE)</f>
        <v>#REF!</v>
      </c>
      <c r="AG41" s="157" t="e">
        <f>VLOOKUP($D41,'1. Rpt 18s (non-CSU)'!$H$9:$AK$555,$AG$4,FALSE)</f>
        <v>#REF!</v>
      </c>
      <c r="AH41" s="157" t="e">
        <f>VLOOKUP($D41,'1. Rpt 18s (non-CSU)'!$H$9:$AK$555,$AH$4,FALSE)</f>
        <v>#REF!</v>
      </c>
      <c r="AI41" s="157" t="e">
        <f>VLOOKUP($D41,'1. Rpt 18s (non-CSU)'!$H$9:$AK$555,$AI$4,FALSE)</f>
        <v>#REF!</v>
      </c>
      <c r="AJ41" s="157" t="e">
        <f>VLOOKUP($D41,'1. Rpt 18s (non-CSU)'!$H$9:$AK$555,$AJ$4,FALSE)</f>
        <v>#REF!</v>
      </c>
      <c r="AK41" s="157" t="e">
        <f>VLOOKUP($D41,'1. Rpt 18s (non-CSU)'!$H$9:$AK$555,$AK$4,FALSE)</f>
        <v>#REF!</v>
      </c>
      <c r="AL41" s="157" t="e">
        <f>VLOOKUP($D41,'1. Rpt 18s (non-CSU)'!$H$9:$AK$555,$AL$4,FALSE)</f>
        <v>#REF!</v>
      </c>
      <c r="AM41" s="157" t="e">
        <f>VLOOKUP($D41,'1. Rpt 18s (non-CSU)'!$H$9:$AK$555,$AM$4,FALSE)</f>
        <v>#REF!</v>
      </c>
      <c r="AN41" s="157" t="e">
        <f>VLOOKUP($D41,'1. Rpt 18s (non-CSU)'!$H$9:$AK$555,$AN$4,FALSE)</f>
        <v>#REF!</v>
      </c>
      <c r="AO41" s="157" t="e">
        <f>VLOOKUP($D41,'1. Rpt 18s (non-CSU)'!$H$9:$AK$555,$AO$4,FALSE)</f>
        <v>#REF!</v>
      </c>
      <c r="AP41" s="157" t="e">
        <f>VLOOKUP($D41,'1. Rpt 18s (non-CSU)'!$H$9:$AK$555,$AP$4,FALSE)</f>
        <v>#REF!</v>
      </c>
      <c r="AQ41" s="157" t="e">
        <f>VLOOKUP($D41,'1. Rpt 18s (non-CSU)'!$H$9:$AK$555,$AQ$4,FALSE)</f>
        <v>#REF!</v>
      </c>
      <c r="AR41" s="157" t="e">
        <f>VLOOKUP($D41,'1. Rpt 18s (non-CSU)'!$H$9:$AK$555,$AR$4,FALSE)</f>
        <v>#REF!</v>
      </c>
      <c r="AS41" s="157" t="e">
        <f>VLOOKUP($D41,'1. Rpt 18s (non-CSU)'!$H$9:$AK$555,$AS$4,FALSE)</f>
        <v>#REF!</v>
      </c>
      <c r="AT41" s="157" t="e">
        <f>VLOOKUP($D41,'1. Rpt 18s (non-CSU)'!$H$9:$AK$555,$AT$4,FALSE)</f>
        <v>#REF!</v>
      </c>
      <c r="AU41" s="157" t="e">
        <f>VLOOKUP($D41,'1. Rpt 18s (non-CSU)'!$H$9:$AK$555,$AU$4,FALSE)</f>
        <v>#REF!</v>
      </c>
      <c r="AV41" s="158" t="e">
        <f t="shared" si="2"/>
        <v>#REF!</v>
      </c>
      <c r="AW41" s="165" t="e">
        <f>VLOOKUP($D41,'1. Rpt 18s (non-CSU)'!$H$9:$AK$555,$AW$4,FALSE)</f>
        <v>#REF!</v>
      </c>
      <c r="AX41" s="166" t="e">
        <f>VLOOKUP($D41,'1. Rpt 18s (non-CSU)'!$H$9:$AK$555,$AX$4,FALSE)</f>
        <v>#REF!</v>
      </c>
      <c r="AY41" s="166" t="e">
        <f>VLOOKUP($D41,'1. Rpt 18s (non-CSU)'!$H$9:$AK$555,$AY$4,FALSE)</f>
        <v>#REF!</v>
      </c>
      <c r="AZ41" s="166" t="e">
        <f>VLOOKUP($D41,'1. Rpt 18s (non-CSU)'!$H$9:$AK$555,$AZ$4,FALSE)</f>
        <v>#REF!</v>
      </c>
      <c r="BA41" s="166" t="e">
        <f>VLOOKUP($D41,'1. Rpt 18s (non-CSU)'!$H$9:$AK$555,$BA$4,FALSE)</f>
        <v>#REF!</v>
      </c>
      <c r="BB41" s="166" t="e">
        <f>VLOOKUP($D41,'1. Rpt 18s (non-CSU)'!$H$9:$AK$555,$BB$4,FALSE)</f>
        <v>#REF!</v>
      </c>
      <c r="BC41" s="166" t="e">
        <f>VLOOKUP($D41,'1. Rpt 18s (non-CSU)'!$H$9:$AK$555,$BC$4,FALSE)</f>
        <v>#REF!</v>
      </c>
      <c r="BD41" s="166" t="e">
        <f>VLOOKUP($D41,'1. Rpt 18s (non-CSU)'!$H$9:$AK$555,$BD$4,FALSE)</f>
        <v>#REF!</v>
      </c>
      <c r="BE41" s="166" t="e">
        <f>VLOOKUP($D41,'1. Rpt 18s (non-CSU)'!$H$9:$AK$555,$BE$4,FALSE)</f>
        <v>#REF!</v>
      </c>
      <c r="BF41" s="166" t="e">
        <f>VLOOKUP($D41,'1. Rpt 18s (non-CSU)'!$H$9:$AK$555,$BF$4,FALSE)</f>
        <v>#REF!</v>
      </c>
      <c r="BG41" s="166" t="e">
        <f>VLOOKUP($D41,'1. Rpt 18s (non-CSU)'!$H$9:$AK$555,$BG$4,FALSE)</f>
        <v>#REF!</v>
      </c>
      <c r="BH41" s="166" t="e">
        <f>VLOOKUP($D41,'1. Rpt 18s (non-CSU)'!$H$9:$AK$555,$BH$4,FALSE)</f>
        <v>#REF!</v>
      </c>
      <c r="BI41" s="166" t="e">
        <f>VLOOKUP($D41,'1. Rpt 18s (non-CSU)'!$H$9:$AK$555,$BI$4,FALSE)</f>
        <v>#REF!</v>
      </c>
      <c r="BJ41" s="166" t="e">
        <f>VLOOKUP($D41,'1. Rpt 18s (non-CSU)'!$H$9:$AK$555,$BJ$4,FALSE)</f>
        <v>#REF!</v>
      </c>
      <c r="BK41" s="166" t="e">
        <f>VLOOKUP($D41,'1. Rpt 18s (non-CSU)'!$H$9:$AK$555,$BK$4,FALSE)</f>
        <v>#REF!</v>
      </c>
      <c r="BL41" s="166" t="e">
        <f>VLOOKUP($D41,'1. Rpt 18s (non-CSU)'!$H$9:$AK$555,$BL$4,FALSE)</f>
        <v>#REF!</v>
      </c>
      <c r="BM41" s="166" t="e">
        <f>VLOOKUP($D41,'1. Rpt 18s (non-CSU)'!$H$9:$AK$555,$BM$4,FALSE)</f>
        <v>#REF!</v>
      </c>
      <c r="BN41" s="166" t="e">
        <f>VLOOKUP($D41,'1. Rpt 18s (non-CSU)'!$H$9:$AK$555,$BN$4,FALSE)</f>
        <v>#REF!</v>
      </c>
      <c r="BO41" s="166" t="e">
        <f>VLOOKUP($D41,'1. Rpt 18s (non-CSU)'!$H$9:$AK$555,$BO$4,FALSE)</f>
        <v>#REF!</v>
      </c>
      <c r="BP41" s="167" t="e">
        <f t="shared" si="4"/>
        <v>#REF!</v>
      </c>
      <c r="BQ41" s="159" t="e">
        <f>VLOOKUP($D41,'1. Rpt 18s (non-CSU)'!$H$9:$AK$555,$BQ$4,FALSE)</f>
        <v>#REF!</v>
      </c>
      <c r="BR41" s="159" t="e">
        <f>VLOOKUP($D41,'1. Rpt 18s (non-CSU)'!$H$9:$AK$555,$BR$4,FALSE)</f>
        <v>#REF!</v>
      </c>
      <c r="BS41" s="159" t="e">
        <f>VLOOKUP($D41,'1. Rpt 18s (non-CSU)'!$H$9:$AK$555,$BS$4,FALSE)</f>
        <v>#REF!</v>
      </c>
      <c r="BT41" s="159" t="e">
        <f>VLOOKUP($D41,'1. Rpt 18s (non-CSU)'!$H$9:$AK$555,$BT$4,FALSE)</f>
        <v>#REF!</v>
      </c>
      <c r="BU41" s="159" t="e">
        <f>VLOOKUP($D41,'1. Rpt 18s (non-CSU)'!$H$9:$AK$555,$BU$4,FALSE)</f>
        <v>#REF!</v>
      </c>
      <c r="BV41" s="159" t="e">
        <f>VLOOKUP($D41,'1. Rpt 18s (non-CSU)'!$H$9:$AK$555,$BV$4,FALSE)</f>
        <v>#REF!</v>
      </c>
      <c r="BW41" s="159" t="e">
        <f>VLOOKUP($D41,'1. Rpt 18s (non-CSU)'!$H$9:$AK$555,$BW$4,FALSE)</f>
        <v>#REF!</v>
      </c>
      <c r="BX41" s="159" t="e">
        <f>VLOOKUP($D41,'1. Rpt 18s (non-CSU)'!$H$9:$AK$555,$BX$4,FALSE)</f>
        <v>#REF!</v>
      </c>
      <c r="BY41" s="159" t="e">
        <f>VLOOKUP($D41,'1. Rpt 18s (non-CSU)'!$H$9:$AK$555,$BY$4,FALSE)</f>
        <v>#REF!</v>
      </c>
      <c r="BZ41" s="159" t="e">
        <f>VLOOKUP($D41,'1. Rpt 18s (non-CSU)'!$H$9:$AK$555,$BZ$4,FALSE)</f>
        <v>#REF!</v>
      </c>
      <c r="CA41" s="159" t="e">
        <f>VLOOKUP($D41,'1. Rpt 18s (non-CSU)'!$H$9:$AK$555,$CA$4,FALSE)</f>
        <v>#REF!</v>
      </c>
      <c r="CB41" s="159" t="e">
        <f>VLOOKUP($D41,'1. Rpt 18s (non-CSU)'!$H$9:$AK$555,$CB$4,FALSE)</f>
        <v>#REF!</v>
      </c>
      <c r="CC41" s="159" t="e">
        <f>VLOOKUP($D41,'1. Rpt 18s (non-CSU)'!$H$9:$AK$555,$CB$4,FALSE)</f>
        <v>#REF!</v>
      </c>
      <c r="CD41" s="159" t="e">
        <f>VLOOKUP($D41,'1. Rpt 18s (non-CSU)'!$H$9:$AK$555,$CB$4,FALSE)</f>
        <v>#REF!</v>
      </c>
      <c r="CE41" s="159" t="e">
        <f>VLOOKUP($D41,'1. Rpt 18s (non-CSU)'!$H$9:$AK$555,$CB$4,FALSE)</f>
        <v>#REF!</v>
      </c>
      <c r="CF41" s="159" t="e">
        <f>VLOOKUP($D41,'1. Rpt 18s (non-CSU)'!$H$9:$AK$555,$CB$4,FALSE)</f>
        <v>#REF!</v>
      </c>
      <c r="CG41" s="159" t="e">
        <f>VLOOKUP($D41,'1. Rpt 18s (non-CSU)'!$H$9:$AK$555,$CB$4,FALSE)</f>
        <v>#REF!</v>
      </c>
      <c r="CH41" s="159" t="e">
        <f>VLOOKUP($D41,'1. Rpt 18s (non-CSU)'!$H$9:$AK$555,$CB$4,FALSE)</f>
        <v>#REF!</v>
      </c>
      <c r="CI41" s="159" t="e">
        <f>VLOOKUP($D41,'1. Rpt 18s (non-CSU)'!$H$9:$AK$555,$CB$4,FALSE)</f>
        <v>#REF!</v>
      </c>
      <c r="CJ41" s="160" t="e">
        <f t="shared" si="3"/>
        <v>#REF!</v>
      </c>
    </row>
    <row r="42" spans="1:88" x14ac:dyDescent="0.2">
      <c r="A42" s="56" t="s">
        <v>145</v>
      </c>
      <c r="B42" s="297" t="s">
        <v>356</v>
      </c>
      <c r="C42" s="297" t="s">
        <v>359</v>
      </c>
      <c r="D42" s="153" t="str">
        <f t="shared" si="0"/>
        <v>38606025</v>
      </c>
      <c r="E42" s="154" t="str">
        <f>IF(ISNA(VLOOKUP(C42,GAAP02F[[#All],[Column1]:[FundHier1]],5,FALSE)),"Leases",(VLOOKUP(C42,GAAP02F[[#All],[Column1]:[FundHier1]],5,FALSE)))</f>
        <v>200</v>
      </c>
      <c r="F42" s="154" t="str">
        <f>IF(ISNA(VLOOKUP(B42,Table_GAAP02A[[#All],[Agency]:[Hier1]],4,FALSE)),"Abolished Agency",(VLOOKUP(B42,Table_GAAP02A[[#All],[Agency]:[Hier1]],4,FALSE)))</f>
        <v>0820</v>
      </c>
      <c r="G42" s="155" t="s">
        <v>4423</v>
      </c>
      <c r="H42" s="156" t="s">
        <v>3663</v>
      </c>
      <c r="I42" s="161">
        <f>VLOOKUP(D42,'1. Rpt 18s (non-CSU)'!$H$9:$AK$555,7,FALSE)</f>
        <v>0</v>
      </c>
      <c r="J42" s="162">
        <f>VLOOKUP($D42,'1. Rpt 18s (non-CSU)'!$H$9:$AK$555,8,FALSE)</f>
        <v>0</v>
      </c>
      <c r="K42" s="162">
        <f>VLOOKUP($D42,'1. Rpt 18s (non-CSU)'!$H$9:$AK$555,9,FALSE)</f>
        <v>0</v>
      </c>
      <c r="L42" s="162">
        <f>VLOOKUP($D42,'1. Rpt 18s (non-CSU)'!$H$9:$AK$555,10,FALSE)</f>
        <v>0</v>
      </c>
      <c r="M42" s="162">
        <f>VLOOKUP($D42,'1. Rpt 18s (non-CSU)'!$H$9:$AK$555,11,FALSE)</f>
        <v>0</v>
      </c>
      <c r="N42" s="162">
        <f>VLOOKUP($D42,'1. Rpt 18s (non-CSU)'!$H$9:$AK$555,$N$4,FALSE)</f>
        <v>0</v>
      </c>
      <c r="O42" s="162">
        <f>VLOOKUP($D42,'1. Rpt 18s (non-CSU)'!$H$9:$AK$555,$O$4,FALSE)</f>
        <v>0</v>
      </c>
      <c r="P42" s="162">
        <f>VLOOKUP($D42,'1. Rpt 18s (non-CSU)'!$H$9:$AK$555,$P$4,FALSE)</f>
        <v>0</v>
      </c>
      <c r="Q42" s="162">
        <f>VLOOKUP($D42,'1. Rpt 18s (non-CSU)'!$H$9:$AK$555,$Q$4,FALSE)</f>
        <v>0</v>
      </c>
      <c r="R42" s="162">
        <f>VLOOKUP($D42,'1. Rpt 18s (non-CSU)'!$H$9:$AK$555,$R$4,FALSE)</f>
        <v>0</v>
      </c>
      <c r="S42" s="162">
        <f>VLOOKUP($D42,'1. Rpt 18s (non-CSU)'!$H$9:$AK$555,$S$4,FALSE)</f>
        <v>0</v>
      </c>
      <c r="T42" s="162">
        <f>VLOOKUP($D42,'1. Rpt 18s (non-CSU)'!$H$9:$AK$555,$T$4,FALSE)</f>
        <v>0</v>
      </c>
      <c r="U42" s="162">
        <f>VLOOKUP($D42,'1. Rpt 18s (non-CSU)'!$H$9:$AK$555,$U$4,FALSE)</f>
        <v>0</v>
      </c>
      <c r="V42" s="162">
        <f>VLOOKUP($D42,'1. Rpt 18s (non-CSU)'!$H$9:$AK$555,$V$4,FALSE)</f>
        <v>0</v>
      </c>
      <c r="W42" s="162">
        <f>VLOOKUP($D42,'1. Rpt 18s (non-CSU)'!$H$9:$AK$555,$W$4,FALSE)</f>
        <v>0</v>
      </c>
      <c r="X42" s="162">
        <f>VLOOKUP($D42,'1. Rpt 18s (non-CSU)'!$H$9:$AK$555,$X$4,FALSE)</f>
        <v>0</v>
      </c>
      <c r="Y42" s="162">
        <f>VLOOKUP($D42,'1. Rpt 18s (non-CSU)'!$H$9:$AK$555,$Y$4,FALSE)</f>
        <v>0</v>
      </c>
      <c r="Z42" s="162">
        <f>VLOOKUP($D42,'1. Rpt 18s (non-CSU)'!$H$9:$AK$555,$Z$4,FALSE)</f>
        <v>0</v>
      </c>
      <c r="AA42" s="162">
        <f>VLOOKUP($D42,'1. Rpt 18s (non-CSU)'!$H$9:$AK$555,$AA$4,FALSE)</f>
        <v>0</v>
      </c>
      <c r="AB42" s="163">
        <f t="shared" si="1"/>
        <v>0</v>
      </c>
      <c r="AC42" s="164" t="e">
        <f>VLOOKUP($D42,'1. Rpt 18s (non-CSU)'!$H$9:$AK$555,$AC$4,FALSE)</f>
        <v>#REF!</v>
      </c>
      <c r="AD42" s="157" t="e">
        <f>VLOOKUP($D42,'1. Rpt 18s (non-CSU)'!$H$9:$AK$555,$AD$4,FALSE)</f>
        <v>#REF!</v>
      </c>
      <c r="AE42" s="157" t="e">
        <f>VLOOKUP($D42,'1. Rpt 18s (non-CSU)'!$H$9:$AK$555,$AE$4,FALSE)</f>
        <v>#REF!</v>
      </c>
      <c r="AF42" s="157" t="e">
        <f>VLOOKUP($D42,'1. Rpt 18s (non-CSU)'!$H$9:$AK$555,$AF$4,FALSE)</f>
        <v>#REF!</v>
      </c>
      <c r="AG42" s="157" t="e">
        <f>VLOOKUP($D42,'1. Rpt 18s (non-CSU)'!$H$9:$AK$555,$AG$4,FALSE)</f>
        <v>#REF!</v>
      </c>
      <c r="AH42" s="157" t="e">
        <f>VLOOKUP($D42,'1. Rpt 18s (non-CSU)'!$H$9:$AK$555,$AH$4,FALSE)</f>
        <v>#REF!</v>
      </c>
      <c r="AI42" s="157" t="e">
        <f>VLOOKUP($D42,'1. Rpt 18s (non-CSU)'!$H$9:$AK$555,$AI$4,FALSE)</f>
        <v>#REF!</v>
      </c>
      <c r="AJ42" s="157" t="e">
        <f>VLOOKUP($D42,'1. Rpt 18s (non-CSU)'!$H$9:$AK$555,$AJ$4,FALSE)</f>
        <v>#REF!</v>
      </c>
      <c r="AK42" s="157" t="e">
        <f>VLOOKUP($D42,'1. Rpt 18s (non-CSU)'!$H$9:$AK$555,$AK$4,FALSE)</f>
        <v>#REF!</v>
      </c>
      <c r="AL42" s="157" t="e">
        <f>VLOOKUP($D42,'1. Rpt 18s (non-CSU)'!$H$9:$AK$555,$AL$4,FALSE)</f>
        <v>#REF!</v>
      </c>
      <c r="AM42" s="157" t="e">
        <f>VLOOKUP($D42,'1. Rpt 18s (non-CSU)'!$H$9:$AK$555,$AM$4,FALSE)</f>
        <v>#REF!</v>
      </c>
      <c r="AN42" s="157" t="e">
        <f>VLOOKUP($D42,'1. Rpt 18s (non-CSU)'!$H$9:$AK$555,$AN$4,FALSE)</f>
        <v>#REF!</v>
      </c>
      <c r="AO42" s="157" t="e">
        <f>VLOOKUP($D42,'1. Rpt 18s (non-CSU)'!$H$9:$AK$555,$AO$4,FALSE)</f>
        <v>#REF!</v>
      </c>
      <c r="AP42" s="157" t="e">
        <f>VLOOKUP($D42,'1. Rpt 18s (non-CSU)'!$H$9:$AK$555,$AP$4,FALSE)</f>
        <v>#REF!</v>
      </c>
      <c r="AQ42" s="157" t="e">
        <f>VLOOKUP($D42,'1. Rpt 18s (non-CSU)'!$H$9:$AK$555,$AQ$4,FALSE)</f>
        <v>#REF!</v>
      </c>
      <c r="AR42" s="157" t="e">
        <f>VLOOKUP($D42,'1. Rpt 18s (non-CSU)'!$H$9:$AK$555,$AR$4,FALSE)</f>
        <v>#REF!</v>
      </c>
      <c r="AS42" s="157" t="e">
        <f>VLOOKUP($D42,'1. Rpt 18s (non-CSU)'!$H$9:$AK$555,$AS$4,FALSE)</f>
        <v>#REF!</v>
      </c>
      <c r="AT42" s="157" t="e">
        <f>VLOOKUP($D42,'1. Rpt 18s (non-CSU)'!$H$9:$AK$555,$AT$4,FALSE)</f>
        <v>#REF!</v>
      </c>
      <c r="AU42" s="157" t="e">
        <f>VLOOKUP($D42,'1. Rpt 18s (non-CSU)'!$H$9:$AK$555,$AU$4,FALSE)</f>
        <v>#REF!</v>
      </c>
      <c r="AV42" s="158" t="e">
        <f t="shared" si="2"/>
        <v>#REF!</v>
      </c>
      <c r="AW42" s="165" t="e">
        <f>VLOOKUP($D42,'1. Rpt 18s (non-CSU)'!$H$9:$AK$555,$AW$4,FALSE)</f>
        <v>#REF!</v>
      </c>
      <c r="AX42" s="166" t="e">
        <f>VLOOKUP($D42,'1. Rpt 18s (non-CSU)'!$H$9:$AK$555,$AX$4,FALSE)</f>
        <v>#REF!</v>
      </c>
      <c r="AY42" s="166" t="e">
        <f>VLOOKUP($D42,'1. Rpt 18s (non-CSU)'!$H$9:$AK$555,$AY$4,FALSE)</f>
        <v>#REF!</v>
      </c>
      <c r="AZ42" s="166" t="e">
        <f>VLOOKUP($D42,'1. Rpt 18s (non-CSU)'!$H$9:$AK$555,$AZ$4,FALSE)</f>
        <v>#REF!</v>
      </c>
      <c r="BA42" s="166" t="e">
        <f>VLOOKUP($D42,'1. Rpt 18s (non-CSU)'!$H$9:$AK$555,$BA$4,FALSE)</f>
        <v>#REF!</v>
      </c>
      <c r="BB42" s="166" t="e">
        <f>VLOOKUP($D42,'1. Rpt 18s (non-CSU)'!$H$9:$AK$555,$BB$4,FALSE)</f>
        <v>#REF!</v>
      </c>
      <c r="BC42" s="166" t="e">
        <f>VLOOKUP($D42,'1. Rpt 18s (non-CSU)'!$H$9:$AK$555,$BC$4,FALSE)</f>
        <v>#REF!</v>
      </c>
      <c r="BD42" s="166" t="e">
        <f>VLOOKUP($D42,'1. Rpt 18s (non-CSU)'!$H$9:$AK$555,$BD$4,FALSE)</f>
        <v>#REF!</v>
      </c>
      <c r="BE42" s="166" t="e">
        <f>VLOOKUP($D42,'1. Rpt 18s (non-CSU)'!$H$9:$AK$555,$BE$4,FALSE)</f>
        <v>#REF!</v>
      </c>
      <c r="BF42" s="166" t="e">
        <f>VLOOKUP($D42,'1. Rpt 18s (non-CSU)'!$H$9:$AK$555,$BF$4,FALSE)</f>
        <v>#REF!</v>
      </c>
      <c r="BG42" s="166" t="e">
        <f>VLOOKUP($D42,'1. Rpt 18s (non-CSU)'!$H$9:$AK$555,$BG$4,FALSE)</f>
        <v>#REF!</v>
      </c>
      <c r="BH42" s="166" t="e">
        <f>VLOOKUP($D42,'1. Rpt 18s (non-CSU)'!$H$9:$AK$555,$BH$4,FALSE)</f>
        <v>#REF!</v>
      </c>
      <c r="BI42" s="166" t="e">
        <f>VLOOKUP($D42,'1. Rpt 18s (non-CSU)'!$H$9:$AK$555,$BI$4,FALSE)</f>
        <v>#REF!</v>
      </c>
      <c r="BJ42" s="166" t="e">
        <f>VLOOKUP($D42,'1. Rpt 18s (non-CSU)'!$H$9:$AK$555,$BJ$4,FALSE)</f>
        <v>#REF!</v>
      </c>
      <c r="BK42" s="166" t="e">
        <f>VLOOKUP($D42,'1. Rpt 18s (non-CSU)'!$H$9:$AK$555,$BK$4,FALSE)</f>
        <v>#REF!</v>
      </c>
      <c r="BL42" s="166" t="e">
        <f>VLOOKUP($D42,'1. Rpt 18s (non-CSU)'!$H$9:$AK$555,$BL$4,FALSE)</f>
        <v>#REF!</v>
      </c>
      <c r="BM42" s="166" t="e">
        <f>VLOOKUP($D42,'1. Rpt 18s (non-CSU)'!$H$9:$AK$555,$BM$4,FALSE)</f>
        <v>#REF!</v>
      </c>
      <c r="BN42" s="166" t="e">
        <f>VLOOKUP($D42,'1. Rpt 18s (non-CSU)'!$H$9:$AK$555,$BN$4,FALSE)</f>
        <v>#REF!</v>
      </c>
      <c r="BO42" s="166" t="e">
        <f>VLOOKUP($D42,'1. Rpt 18s (non-CSU)'!$H$9:$AK$555,$BO$4,FALSE)</f>
        <v>#REF!</v>
      </c>
      <c r="BP42" s="167" t="e">
        <f t="shared" si="4"/>
        <v>#REF!</v>
      </c>
      <c r="BQ42" s="159" t="e">
        <f>VLOOKUP($D42,'1. Rpt 18s (non-CSU)'!$H$9:$AK$555,$BQ$4,FALSE)</f>
        <v>#REF!</v>
      </c>
      <c r="BR42" s="159" t="e">
        <f>VLOOKUP($D42,'1. Rpt 18s (non-CSU)'!$H$9:$AK$555,$BR$4,FALSE)</f>
        <v>#REF!</v>
      </c>
      <c r="BS42" s="159" t="e">
        <f>VLOOKUP($D42,'1. Rpt 18s (non-CSU)'!$H$9:$AK$555,$BS$4,FALSE)</f>
        <v>#REF!</v>
      </c>
      <c r="BT42" s="159" t="e">
        <f>VLOOKUP($D42,'1. Rpt 18s (non-CSU)'!$H$9:$AK$555,$BT$4,FALSE)</f>
        <v>#REF!</v>
      </c>
      <c r="BU42" s="159" t="e">
        <f>VLOOKUP($D42,'1. Rpt 18s (non-CSU)'!$H$9:$AK$555,$BU$4,FALSE)</f>
        <v>#REF!</v>
      </c>
      <c r="BV42" s="159" t="e">
        <f>VLOOKUP($D42,'1. Rpt 18s (non-CSU)'!$H$9:$AK$555,$BV$4,FALSE)</f>
        <v>#REF!</v>
      </c>
      <c r="BW42" s="159" t="e">
        <f>VLOOKUP($D42,'1. Rpt 18s (non-CSU)'!$H$9:$AK$555,$BW$4,FALSE)</f>
        <v>#REF!</v>
      </c>
      <c r="BX42" s="159" t="e">
        <f>VLOOKUP($D42,'1. Rpt 18s (non-CSU)'!$H$9:$AK$555,$BX$4,FALSE)</f>
        <v>#REF!</v>
      </c>
      <c r="BY42" s="159" t="e">
        <f>VLOOKUP($D42,'1. Rpt 18s (non-CSU)'!$H$9:$AK$555,$BY$4,FALSE)</f>
        <v>#REF!</v>
      </c>
      <c r="BZ42" s="159" t="e">
        <f>VLOOKUP($D42,'1. Rpt 18s (non-CSU)'!$H$9:$AK$555,$BZ$4,FALSE)</f>
        <v>#REF!</v>
      </c>
      <c r="CA42" s="159" t="e">
        <f>VLOOKUP($D42,'1. Rpt 18s (non-CSU)'!$H$9:$AK$555,$CA$4,FALSE)</f>
        <v>#REF!</v>
      </c>
      <c r="CB42" s="159" t="e">
        <f>VLOOKUP($D42,'1. Rpt 18s (non-CSU)'!$H$9:$AK$555,$CB$4,FALSE)</f>
        <v>#REF!</v>
      </c>
      <c r="CC42" s="159" t="e">
        <f>VLOOKUP($D42,'1. Rpt 18s (non-CSU)'!$H$9:$AK$555,$CB$4,FALSE)</f>
        <v>#REF!</v>
      </c>
      <c r="CD42" s="159" t="e">
        <f>VLOOKUP($D42,'1. Rpt 18s (non-CSU)'!$H$9:$AK$555,$CB$4,FALSE)</f>
        <v>#REF!</v>
      </c>
      <c r="CE42" s="159" t="e">
        <f>VLOOKUP($D42,'1. Rpt 18s (non-CSU)'!$H$9:$AK$555,$CB$4,FALSE)</f>
        <v>#REF!</v>
      </c>
      <c r="CF42" s="159" t="e">
        <f>VLOOKUP($D42,'1. Rpt 18s (non-CSU)'!$H$9:$AK$555,$CB$4,FALSE)</f>
        <v>#REF!</v>
      </c>
      <c r="CG42" s="159" t="e">
        <f>VLOOKUP($D42,'1. Rpt 18s (non-CSU)'!$H$9:$AK$555,$CB$4,FALSE)</f>
        <v>#REF!</v>
      </c>
      <c r="CH42" s="159" t="e">
        <f>VLOOKUP($D42,'1. Rpt 18s (non-CSU)'!$H$9:$AK$555,$CB$4,FALSE)</f>
        <v>#REF!</v>
      </c>
      <c r="CI42" s="159" t="e">
        <f>VLOOKUP($D42,'1. Rpt 18s (non-CSU)'!$H$9:$AK$555,$CB$4,FALSE)</f>
        <v>#REF!</v>
      </c>
      <c r="CJ42" s="160" t="e">
        <f t="shared" si="3"/>
        <v>#REF!</v>
      </c>
    </row>
    <row r="43" spans="1:88" x14ac:dyDescent="0.2">
      <c r="A43" s="56" t="s">
        <v>145</v>
      </c>
      <c r="B43" s="153" t="s">
        <v>356</v>
      </c>
      <c r="C43" s="153" t="s">
        <v>362</v>
      </c>
      <c r="D43" s="153" t="str">
        <f t="shared" si="0"/>
        <v>38606026</v>
      </c>
      <c r="E43" s="154" t="str">
        <f>IF(ISNA(VLOOKUP(C43,GAAP02F[[#All],[Column1]:[FundHier1]],5,FALSE)),"Leases",(VLOOKUP(C43,GAAP02F[[#All],[Column1]:[FundHier1]],5,FALSE)))</f>
        <v>200</v>
      </c>
      <c r="F43" s="154" t="str">
        <f>IF(ISNA(VLOOKUP(B43,Table_GAAP02A[[#All],[Agency]:[Hier1]],4,FALSE)),"Abolished Agency",(VLOOKUP(B43,Table_GAAP02A[[#All],[Agency]:[Hier1]],4,FALSE)))</f>
        <v>0820</v>
      </c>
      <c r="G43" s="155" t="s">
        <v>4423</v>
      </c>
      <c r="H43" s="156" t="s">
        <v>3665</v>
      </c>
      <c r="I43" s="161">
        <f>VLOOKUP(D43,'1. Rpt 18s (non-CSU)'!$H$9:$AK$555,7,FALSE)</f>
        <v>0</v>
      </c>
      <c r="J43" s="162">
        <f>VLOOKUP($D43,'1. Rpt 18s (non-CSU)'!$H$9:$AK$555,8,FALSE)</f>
        <v>0</v>
      </c>
      <c r="K43" s="162">
        <f>VLOOKUP($D43,'1. Rpt 18s (non-CSU)'!$H$9:$AK$555,9,FALSE)</f>
        <v>0</v>
      </c>
      <c r="L43" s="162">
        <f>VLOOKUP($D43,'1. Rpt 18s (non-CSU)'!$H$9:$AK$555,10,FALSE)</f>
        <v>0</v>
      </c>
      <c r="M43" s="162">
        <f>VLOOKUP($D43,'1. Rpt 18s (non-CSU)'!$H$9:$AK$555,11,FALSE)</f>
        <v>0</v>
      </c>
      <c r="N43" s="162">
        <f>VLOOKUP($D43,'1. Rpt 18s (non-CSU)'!$H$9:$AK$555,$N$4,FALSE)</f>
        <v>0</v>
      </c>
      <c r="O43" s="162">
        <f>VLOOKUP($D43,'1. Rpt 18s (non-CSU)'!$H$9:$AK$555,$O$4,FALSE)</f>
        <v>0</v>
      </c>
      <c r="P43" s="162">
        <f>VLOOKUP($D43,'1. Rpt 18s (non-CSU)'!$H$9:$AK$555,$P$4,FALSE)</f>
        <v>0</v>
      </c>
      <c r="Q43" s="162">
        <f>VLOOKUP($D43,'1. Rpt 18s (non-CSU)'!$H$9:$AK$555,$Q$4,FALSE)</f>
        <v>0</v>
      </c>
      <c r="R43" s="162">
        <f>VLOOKUP($D43,'1. Rpt 18s (non-CSU)'!$H$9:$AK$555,$R$4,FALSE)</f>
        <v>0</v>
      </c>
      <c r="S43" s="162">
        <f>VLOOKUP($D43,'1. Rpt 18s (non-CSU)'!$H$9:$AK$555,$S$4,FALSE)</f>
        <v>0</v>
      </c>
      <c r="T43" s="162">
        <f>VLOOKUP($D43,'1. Rpt 18s (non-CSU)'!$H$9:$AK$555,$T$4,FALSE)</f>
        <v>0</v>
      </c>
      <c r="U43" s="162">
        <f>VLOOKUP($D43,'1. Rpt 18s (non-CSU)'!$H$9:$AK$555,$U$4,FALSE)</f>
        <v>0</v>
      </c>
      <c r="V43" s="162">
        <f>VLOOKUP($D43,'1. Rpt 18s (non-CSU)'!$H$9:$AK$555,$V$4,FALSE)</f>
        <v>0</v>
      </c>
      <c r="W43" s="162">
        <f>VLOOKUP($D43,'1. Rpt 18s (non-CSU)'!$H$9:$AK$555,$W$4,FALSE)</f>
        <v>0</v>
      </c>
      <c r="X43" s="162">
        <f>VLOOKUP($D43,'1. Rpt 18s (non-CSU)'!$H$9:$AK$555,$X$4,FALSE)</f>
        <v>0</v>
      </c>
      <c r="Y43" s="162">
        <f>VLOOKUP($D43,'1. Rpt 18s (non-CSU)'!$H$9:$AK$555,$Y$4,FALSE)</f>
        <v>0</v>
      </c>
      <c r="Z43" s="162">
        <f>VLOOKUP($D43,'1. Rpt 18s (non-CSU)'!$H$9:$AK$555,$Z$4,FALSE)</f>
        <v>0</v>
      </c>
      <c r="AA43" s="162">
        <f>VLOOKUP($D43,'1. Rpt 18s (non-CSU)'!$H$9:$AK$555,$AA$4,FALSE)</f>
        <v>0</v>
      </c>
      <c r="AB43" s="163">
        <f t="shared" si="1"/>
        <v>0</v>
      </c>
      <c r="AC43" s="164" t="e">
        <f>VLOOKUP($D43,'1. Rpt 18s (non-CSU)'!$H$9:$AK$555,$AC$4,FALSE)</f>
        <v>#REF!</v>
      </c>
      <c r="AD43" s="157" t="e">
        <f>VLOOKUP($D43,'1. Rpt 18s (non-CSU)'!$H$9:$AK$555,$AD$4,FALSE)</f>
        <v>#REF!</v>
      </c>
      <c r="AE43" s="157" t="e">
        <f>VLOOKUP($D43,'1. Rpt 18s (non-CSU)'!$H$9:$AK$555,$AE$4,FALSE)</f>
        <v>#REF!</v>
      </c>
      <c r="AF43" s="157" t="e">
        <f>VLOOKUP($D43,'1. Rpt 18s (non-CSU)'!$H$9:$AK$555,$AF$4,FALSE)</f>
        <v>#REF!</v>
      </c>
      <c r="AG43" s="157" t="e">
        <f>VLOOKUP($D43,'1. Rpt 18s (non-CSU)'!$H$9:$AK$555,$AG$4,FALSE)</f>
        <v>#REF!</v>
      </c>
      <c r="AH43" s="157" t="e">
        <f>VLOOKUP($D43,'1. Rpt 18s (non-CSU)'!$H$9:$AK$555,$AH$4,FALSE)</f>
        <v>#REF!</v>
      </c>
      <c r="AI43" s="157" t="e">
        <f>VLOOKUP($D43,'1. Rpt 18s (non-CSU)'!$H$9:$AK$555,$AI$4,FALSE)</f>
        <v>#REF!</v>
      </c>
      <c r="AJ43" s="157" t="e">
        <f>VLOOKUP($D43,'1. Rpt 18s (non-CSU)'!$H$9:$AK$555,$AJ$4,FALSE)</f>
        <v>#REF!</v>
      </c>
      <c r="AK43" s="157" t="e">
        <f>VLOOKUP($D43,'1. Rpt 18s (non-CSU)'!$H$9:$AK$555,$AK$4,FALSE)</f>
        <v>#REF!</v>
      </c>
      <c r="AL43" s="157" t="e">
        <f>VLOOKUP($D43,'1. Rpt 18s (non-CSU)'!$H$9:$AK$555,$AL$4,FALSE)</f>
        <v>#REF!</v>
      </c>
      <c r="AM43" s="157" t="e">
        <f>VLOOKUP($D43,'1. Rpt 18s (non-CSU)'!$H$9:$AK$555,$AM$4,FALSE)</f>
        <v>#REF!</v>
      </c>
      <c r="AN43" s="157" t="e">
        <f>VLOOKUP($D43,'1. Rpt 18s (non-CSU)'!$H$9:$AK$555,$AN$4,FALSE)</f>
        <v>#REF!</v>
      </c>
      <c r="AO43" s="157" t="e">
        <f>VLOOKUP($D43,'1. Rpt 18s (non-CSU)'!$H$9:$AK$555,$AO$4,FALSE)</f>
        <v>#REF!</v>
      </c>
      <c r="AP43" s="157" t="e">
        <f>VLOOKUP($D43,'1. Rpt 18s (non-CSU)'!$H$9:$AK$555,$AP$4,FALSE)</f>
        <v>#REF!</v>
      </c>
      <c r="AQ43" s="157" t="e">
        <f>VLOOKUP($D43,'1. Rpt 18s (non-CSU)'!$H$9:$AK$555,$AQ$4,FALSE)</f>
        <v>#REF!</v>
      </c>
      <c r="AR43" s="157" t="e">
        <f>VLOOKUP($D43,'1. Rpt 18s (non-CSU)'!$H$9:$AK$555,$AR$4,FALSE)</f>
        <v>#REF!</v>
      </c>
      <c r="AS43" s="157" t="e">
        <f>VLOOKUP($D43,'1. Rpt 18s (non-CSU)'!$H$9:$AK$555,$AS$4,FALSE)</f>
        <v>#REF!</v>
      </c>
      <c r="AT43" s="157" t="e">
        <f>VLOOKUP($D43,'1. Rpt 18s (non-CSU)'!$H$9:$AK$555,$AT$4,FALSE)</f>
        <v>#REF!</v>
      </c>
      <c r="AU43" s="157" t="e">
        <f>VLOOKUP($D43,'1. Rpt 18s (non-CSU)'!$H$9:$AK$555,$AU$4,FALSE)</f>
        <v>#REF!</v>
      </c>
      <c r="AV43" s="158" t="e">
        <f t="shared" si="2"/>
        <v>#REF!</v>
      </c>
      <c r="AW43" s="165" t="e">
        <f>VLOOKUP($D43,'1. Rpt 18s (non-CSU)'!$H$9:$AK$555,$AW$4,FALSE)</f>
        <v>#REF!</v>
      </c>
      <c r="AX43" s="166" t="e">
        <f>VLOOKUP($D43,'1. Rpt 18s (non-CSU)'!$H$9:$AK$555,$AX$4,FALSE)</f>
        <v>#REF!</v>
      </c>
      <c r="AY43" s="166" t="e">
        <f>VLOOKUP($D43,'1. Rpt 18s (non-CSU)'!$H$9:$AK$555,$AY$4,FALSE)</f>
        <v>#REF!</v>
      </c>
      <c r="AZ43" s="166" t="e">
        <f>VLOOKUP($D43,'1. Rpt 18s (non-CSU)'!$H$9:$AK$555,$AZ$4,FALSE)</f>
        <v>#REF!</v>
      </c>
      <c r="BA43" s="166" t="e">
        <f>VLOOKUP($D43,'1. Rpt 18s (non-CSU)'!$H$9:$AK$555,$BA$4,FALSE)</f>
        <v>#REF!</v>
      </c>
      <c r="BB43" s="166" t="e">
        <f>VLOOKUP($D43,'1. Rpt 18s (non-CSU)'!$H$9:$AK$555,$BB$4,FALSE)</f>
        <v>#REF!</v>
      </c>
      <c r="BC43" s="166" t="e">
        <f>VLOOKUP($D43,'1. Rpt 18s (non-CSU)'!$H$9:$AK$555,$BC$4,FALSE)</f>
        <v>#REF!</v>
      </c>
      <c r="BD43" s="166" t="e">
        <f>VLOOKUP($D43,'1. Rpt 18s (non-CSU)'!$H$9:$AK$555,$BD$4,FALSE)</f>
        <v>#REF!</v>
      </c>
      <c r="BE43" s="166" t="e">
        <f>VLOOKUP($D43,'1. Rpt 18s (non-CSU)'!$H$9:$AK$555,$BE$4,FALSE)</f>
        <v>#REF!</v>
      </c>
      <c r="BF43" s="166" t="e">
        <f>VLOOKUP($D43,'1. Rpt 18s (non-CSU)'!$H$9:$AK$555,$BF$4,FALSE)</f>
        <v>#REF!</v>
      </c>
      <c r="BG43" s="166" t="e">
        <f>VLOOKUP($D43,'1. Rpt 18s (non-CSU)'!$H$9:$AK$555,$BG$4,FALSE)</f>
        <v>#REF!</v>
      </c>
      <c r="BH43" s="166" t="e">
        <f>VLOOKUP($D43,'1. Rpt 18s (non-CSU)'!$H$9:$AK$555,$BH$4,FALSE)</f>
        <v>#REF!</v>
      </c>
      <c r="BI43" s="166" t="e">
        <f>VLOOKUP($D43,'1. Rpt 18s (non-CSU)'!$H$9:$AK$555,$BI$4,FALSE)</f>
        <v>#REF!</v>
      </c>
      <c r="BJ43" s="166" t="e">
        <f>VLOOKUP($D43,'1. Rpt 18s (non-CSU)'!$H$9:$AK$555,$BJ$4,FALSE)</f>
        <v>#REF!</v>
      </c>
      <c r="BK43" s="166" t="e">
        <f>VLOOKUP($D43,'1. Rpt 18s (non-CSU)'!$H$9:$AK$555,$BK$4,FALSE)</f>
        <v>#REF!</v>
      </c>
      <c r="BL43" s="166" t="e">
        <f>VLOOKUP($D43,'1. Rpt 18s (non-CSU)'!$H$9:$AK$555,$BL$4,FALSE)</f>
        <v>#REF!</v>
      </c>
      <c r="BM43" s="166" t="e">
        <f>VLOOKUP($D43,'1. Rpt 18s (non-CSU)'!$H$9:$AK$555,$BM$4,FALSE)</f>
        <v>#REF!</v>
      </c>
      <c r="BN43" s="166" t="e">
        <f>VLOOKUP($D43,'1. Rpt 18s (non-CSU)'!$H$9:$AK$555,$BN$4,FALSE)</f>
        <v>#REF!</v>
      </c>
      <c r="BO43" s="166" t="e">
        <f>VLOOKUP($D43,'1. Rpt 18s (non-CSU)'!$H$9:$AK$555,$BO$4,FALSE)</f>
        <v>#REF!</v>
      </c>
      <c r="BP43" s="167" t="e">
        <f t="shared" si="4"/>
        <v>#REF!</v>
      </c>
      <c r="BQ43" s="159" t="e">
        <f>VLOOKUP($D43,'1. Rpt 18s (non-CSU)'!$H$9:$AK$555,$BQ$4,FALSE)</f>
        <v>#REF!</v>
      </c>
      <c r="BR43" s="159" t="e">
        <f>VLOOKUP($D43,'1. Rpt 18s (non-CSU)'!$H$9:$AK$555,$BR$4,FALSE)</f>
        <v>#REF!</v>
      </c>
      <c r="BS43" s="159" t="e">
        <f>VLOOKUP($D43,'1. Rpt 18s (non-CSU)'!$H$9:$AK$555,$BS$4,FALSE)</f>
        <v>#REF!</v>
      </c>
      <c r="BT43" s="159" t="e">
        <f>VLOOKUP($D43,'1. Rpt 18s (non-CSU)'!$H$9:$AK$555,$BT$4,FALSE)</f>
        <v>#REF!</v>
      </c>
      <c r="BU43" s="159" t="e">
        <f>VLOOKUP($D43,'1. Rpt 18s (non-CSU)'!$H$9:$AK$555,$BU$4,FALSE)</f>
        <v>#REF!</v>
      </c>
      <c r="BV43" s="159" t="e">
        <f>VLOOKUP($D43,'1. Rpt 18s (non-CSU)'!$H$9:$AK$555,$BV$4,FALSE)</f>
        <v>#REF!</v>
      </c>
      <c r="BW43" s="159" t="e">
        <f>VLOOKUP($D43,'1. Rpt 18s (non-CSU)'!$H$9:$AK$555,$BW$4,FALSE)</f>
        <v>#REF!</v>
      </c>
      <c r="BX43" s="159" t="e">
        <f>VLOOKUP($D43,'1. Rpt 18s (non-CSU)'!$H$9:$AK$555,$BX$4,FALSE)</f>
        <v>#REF!</v>
      </c>
      <c r="BY43" s="159" t="e">
        <f>VLOOKUP($D43,'1. Rpt 18s (non-CSU)'!$H$9:$AK$555,$BY$4,FALSE)</f>
        <v>#REF!</v>
      </c>
      <c r="BZ43" s="159" t="e">
        <f>VLOOKUP($D43,'1. Rpt 18s (non-CSU)'!$H$9:$AK$555,$BZ$4,FALSE)</f>
        <v>#REF!</v>
      </c>
      <c r="CA43" s="159" t="e">
        <f>VLOOKUP($D43,'1. Rpt 18s (non-CSU)'!$H$9:$AK$555,$CA$4,FALSE)</f>
        <v>#REF!</v>
      </c>
      <c r="CB43" s="159" t="e">
        <f>VLOOKUP($D43,'1. Rpt 18s (non-CSU)'!$H$9:$AK$555,$CB$4,FALSE)</f>
        <v>#REF!</v>
      </c>
      <c r="CC43" s="159" t="e">
        <f>VLOOKUP($D43,'1. Rpt 18s (non-CSU)'!$H$9:$AK$555,$CB$4,FALSE)</f>
        <v>#REF!</v>
      </c>
      <c r="CD43" s="159" t="e">
        <f>VLOOKUP($D43,'1. Rpt 18s (non-CSU)'!$H$9:$AK$555,$CB$4,FALSE)</f>
        <v>#REF!</v>
      </c>
      <c r="CE43" s="159" t="e">
        <f>VLOOKUP($D43,'1. Rpt 18s (non-CSU)'!$H$9:$AK$555,$CB$4,FALSE)</f>
        <v>#REF!</v>
      </c>
      <c r="CF43" s="159" t="e">
        <f>VLOOKUP($D43,'1. Rpt 18s (non-CSU)'!$H$9:$AK$555,$CB$4,FALSE)</f>
        <v>#REF!</v>
      </c>
      <c r="CG43" s="159" t="e">
        <f>VLOOKUP($D43,'1. Rpt 18s (non-CSU)'!$H$9:$AK$555,$CB$4,FALSE)</f>
        <v>#REF!</v>
      </c>
      <c r="CH43" s="159" t="e">
        <f>VLOOKUP($D43,'1. Rpt 18s (non-CSU)'!$H$9:$AK$555,$CB$4,FALSE)</f>
        <v>#REF!</v>
      </c>
      <c r="CI43" s="159" t="e">
        <f>VLOOKUP($D43,'1. Rpt 18s (non-CSU)'!$H$9:$AK$555,$CB$4,FALSE)</f>
        <v>#REF!</v>
      </c>
      <c r="CJ43" s="160" t="e">
        <f t="shared" si="3"/>
        <v>#REF!</v>
      </c>
    </row>
    <row r="44" spans="1:88" x14ac:dyDescent="0.2">
      <c r="A44" s="56" t="s">
        <v>145</v>
      </c>
      <c r="B44" s="297" t="s">
        <v>356</v>
      </c>
      <c r="C44" s="297" t="s">
        <v>335</v>
      </c>
      <c r="D44" s="153" t="str">
        <f t="shared" si="0"/>
        <v>38606027</v>
      </c>
      <c r="E44" s="154" t="str">
        <f>IF(ISNA(VLOOKUP(C44,GAAP02F[[#All],[Column1]:[FundHier1]],5,FALSE)),"Leases",(VLOOKUP(C44,GAAP02F[[#All],[Column1]:[FundHier1]],5,FALSE)))</f>
        <v>200</v>
      </c>
      <c r="F44" s="154" t="str">
        <f>IF(ISNA(VLOOKUP(B44,Table_GAAP02A[[#All],[Agency]:[Hier1]],4,FALSE)),"Abolished Agency",(VLOOKUP(B44,Table_GAAP02A[[#All],[Agency]:[Hier1]],4,FALSE)))</f>
        <v>0820</v>
      </c>
      <c r="G44" s="155" t="s">
        <v>4423</v>
      </c>
      <c r="H44" s="156" t="s">
        <v>3667</v>
      </c>
      <c r="I44" s="161">
        <f>VLOOKUP(D44,'1. Rpt 18s (non-CSU)'!$H$9:$AK$555,7,FALSE)</f>
        <v>0</v>
      </c>
      <c r="J44" s="162">
        <f>VLOOKUP($D44,'1. Rpt 18s (non-CSU)'!$H$9:$AK$555,8,FALSE)</f>
        <v>0</v>
      </c>
      <c r="K44" s="162">
        <f>VLOOKUP($D44,'1. Rpt 18s (non-CSU)'!$H$9:$AK$555,9,FALSE)</f>
        <v>0</v>
      </c>
      <c r="L44" s="162">
        <f>VLOOKUP($D44,'1. Rpt 18s (non-CSU)'!$H$9:$AK$555,10,FALSE)</f>
        <v>0</v>
      </c>
      <c r="M44" s="162">
        <f>VLOOKUP($D44,'1. Rpt 18s (non-CSU)'!$H$9:$AK$555,11,FALSE)</f>
        <v>0</v>
      </c>
      <c r="N44" s="162">
        <f>VLOOKUP($D44,'1. Rpt 18s (non-CSU)'!$H$9:$AK$555,$N$4,FALSE)</f>
        <v>0</v>
      </c>
      <c r="O44" s="162">
        <f>VLOOKUP($D44,'1. Rpt 18s (non-CSU)'!$H$9:$AK$555,$O$4,FALSE)</f>
        <v>0</v>
      </c>
      <c r="P44" s="162">
        <f>VLOOKUP($D44,'1. Rpt 18s (non-CSU)'!$H$9:$AK$555,$P$4,FALSE)</f>
        <v>0</v>
      </c>
      <c r="Q44" s="162">
        <f>VLOOKUP($D44,'1. Rpt 18s (non-CSU)'!$H$9:$AK$555,$Q$4,FALSE)</f>
        <v>0</v>
      </c>
      <c r="R44" s="162">
        <f>VLOOKUP($D44,'1. Rpt 18s (non-CSU)'!$H$9:$AK$555,$R$4,FALSE)</f>
        <v>0</v>
      </c>
      <c r="S44" s="162">
        <f>VLOOKUP($D44,'1. Rpt 18s (non-CSU)'!$H$9:$AK$555,$S$4,FALSE)</f>
        <v>0</v>
      </c>
      <c r="T44" s="162">
        <f>VLOOKUP($D44,'1. Rpt 18s (non-CSU)'!$H$9:$AK$555,$T$4,FALSE)</f>
        <v>0</v>
      </c>
      <c r="U44" s="162">
        <f>VLOOKUP($D44,'1. Rpt 18s (non-CSU)'!$H$9:$AK$555,$U$4,FALSE)</f>
        <v>0</v>
      </c>
      <c r="V44" s="162">
        <f>VLOOKUP($D44,'1. Rpt 18s (non-CSU)'!$H$9:$AK$555,$V$4,FALSE)</f>
        <v>0</v>
      </c>
      <c r="W44" s="162">
        <f>VLOOKUP($D44,'1. Rpt 18s (non-CSU)'!$H$9:$AK$555,$W$4,FALSE)</f>
        <v>0</v>
      </c>
      <c r="X44" s="162">
        <f>VLOOKUP($D44,'1. Rpt 18s (non-CSU)'!$H$9:$AK$555,$X$4,FALSE)</f>
        <v>0</v>
      </c>
      <c r="Y44" s="162">
        <f>VLOOKUP($D44,'1. Rpt 18s (non-CSU)'!$H$9:$AK$555,$Y$4,FALSE)</f>
        <v>0</v>
      </c>
      <c r="Z44" s="162">
        <f>VLOOKUP($D44,'1. Rpt 18s (non-CSU)'!$H$9:$AK$555,$Z$4,FALSE)</f>
        <v>0</v>
      </c>
      <c r="AA44" s="162">
        <f>VLOOKUP($D44,'1. Rpt 18s (non-CSU)'!$H$9:$AK$555,$AA$4,FALSE)</f>
        <v>0</v>
      </c>
      <c r="AB44" s="163">
        <f t="shared" si="1"/>
        <v>0</v>
      </c>
      <c r="AC44" s="164" t="e">
        <f>VLOOKUP($D44,'1. Rpt 18s (non-CSU)'!$H$9:$AK$555,$AC$4,FALSE)</f>
        <v>#REF!</v>
      </c>
      <c r="AD44" s="157" t="e">
        <f>VLOOKUP($D44,'1. Rpt 18s (non-CSU)'!$H$9:$AK$555,$AD$4,FALSE)</f>
        <v>#REF!</v>
      </c>
      <c r="AE44" s="157" t="e">
        <f>VLOOKUP($D44,'1. Rpt 18s (non-CSU)'!$H$9:$AK$555,$AE$4,FALSE)</f>
        <v>#REF!</v>
      </c>
      <c r="AF44" s="157" t="e">
        <f>VLOOKUP($D44,'1. Rpt 18s (non-CSU)'!$H$9:$AK$555,$AF$4,FALSE)</f>
        <v>#REF!</v>
      </c>
      <c r="AG44" s="157" t="e">
        <f>VLOOKUP($D44,'1. Rpt 18s (non-CSU)'!$H$9:$AK$555,$AG$4,FALSE)</f>
        <v>#REF!</v>
      </c>
      <c r="AH44" s="157" t="e">
        <f>VLOOKUP($D44,'1. Rpt 18s (non-CSU)'!$H$9:$AK$555,$AH$4,FALSE)</f>
        <v>#REF!</v>
      </c>
      <c r="AI44" s="157" t="e">
        <f>VLOOKUP($D44,'1. Rpt 18s (non-CSU)'!$H$9:$AK$555,$AI$4,FALSE)</f>
        <v>#REF!</v>
      </c>
      <c r="AJ44" s="157" t="e">
        <f>VLOOKUP($D44,'1. Rpt 18s (non-CSU)'!$H$9:$AK$555,$AJ$4,FALSE)</f>
        <v>#REF!</v>
      </c>
      <c r="AK44" s="157" t="e">
        <f>VLOOKUP($D44,'1. Rpt 18s (non-CSU)'!$H$9:$AK$555,$AK$4,FALSE)</f>
        <v>#REF!</v>
      </c>
      <c r="AL44" s="157" t="e">
        <f>VLOOKUP($D44,'1. Rpt 18s (non-CSU)'!$H$9:$AK$555,$AL$4,FALSE)</f>
        <v>#REF!</v>
      </c>
      <c r="AM44" s="157" t="e">
        <f>VLOOKUP($D44,'1. Rpt 18s (non-CSU)'!$H$9:$AK$555,$AM$4,FALSE)</f>
        <v>#REF!</v>
      </c>
      <c r="AN44" s="157" t="e">
        <f>VLOOKUP($D44,'1. Rpt 18s (non-CSU)'!$H$9:$AK$555,$AN$4,FALSE)</f>
        <v>#REF!</v>
      </c>
      <c r="AO44" s="157" t="e">
        <f>VLOOKUP($D44,'1. Rpt 18s (non-CSU)'!$H$9:$AK$555,$AO$4,FALSE)</f>
        <v>#REF!</v>
      </c>
      <c r="AP44" s="157" t="e">
        <f>VLOOKUP($D44,'1. Rpt 18s (non-CSU)'!$H$9:$AK$555,$AP$4,FALSE)</f>
        <v>#REF!</v>
      </c>
      <c r="AQ44" s="157" t="e">
        <f>VLOOKUP($D44,'1. Rpt 18s (non-CSU)'!$H$9:$AK$555,$AQ$4,FALSE)</f>
        <v>#REF!</v>
      </c>
      <c r="AR44" s="157" t="e">
        <f>VLOOKUP($D44,'1. Rpt 18s (non-CSU)'!$H$9:$AK$555,$AR$4,FALSE)</f>
        <v>#REF!</v>
      </c>
      <c r="AS44" s="157" t="e">
        <f>VLOOKUP($D44,'1. Rpt 18s (non-CSU)'!$H$9:$AK$555,$AS$4,FALSE)</f>
        <v>#REF!</v>
      </c>
      <c r="AT44" s="157" t="e">
        <f>VLOOKUP($D44,'1. Rpt 18s (non-CSU)'!$H$9:$AK$555,$AT$4,FALSE)</f>
        <v>#REF!</v>
      </c>
      <c r="AU44" s="157" t="e">
        <f>VLOOKUP($D44,'1. Rpt 18s (non-CSU)'!$H$9:$AK$555,$AU$4,FALSE)</f>
        <v>#REF!</v>
      </c>
      <c r="AV44" s="158" t="e">
        <f t="shared" si="2"/>
        <v>#REF!</v>
      </c>
      <c r="AW44" s="165" t="e">
        <f>VLOOKUP($D44,'1. Rpt 18s (non-CSU)'!$H$9:$AK$555,$AW$4,FALSE)</f>
        <v>#REF!</v>
      </c>
      <c r="AX44" s="166" t="e">
        <f>VLOOKUP($D44,'1. Rpt 18s (non-CSU)'!$H$9:$AK$555,$AX$4,FALSE)</f>
        <v>#REF!</v>
      </c>
      <c r="AY44" s="166" t="e">
        <f>VLOOKUP($D44,'1. Rpt 18s (non-CSU)'!$H$9:$AK$555,$AY$4,FALSE)</f>
        <v>#REF!</v>
      </c>
      <c r="AZ44" s="166" t="e">
        <f>VLOOKUP($D44,'1. Rpt 18s (non-CSU)'!$H$9:$AK$555,$AZ$4,FALSE)</f>
        <v>#REF!</v>
      </c>
      <c r="BA44" s="166" t="e">
        <f>VLOOKUP($D44,'1. Rpt 18s (non-CSU)'!$H$9:$AK$555,$BA$4,FALSE)</f>
        <v>#REF!</v>
      </c>
      <c r="BB44" s="166" t="e">
        <f>VLOOKUP($D44,'1. Rpt 18s (non-CSU)'!$H$9:$AK$555,$BB$4,FALSE)</f>
        <v>#REF!</v>
      </c>
      <c r="BC44" s="166" t="e">
        <f>VLOOKUP($D44,'1. Rpt 18s (non-CSU)'!$H$9:$AK$555,$BC$4,FALSE)</f>
        <v>#REF!</v>
      </c>
      <c r="BD44" s="166" t="e">
        <f>VLOOKUP($D44,'1. Rpt 18s (non-CSU)'!$H$9:$AK$555,$BD$4,FALSE)</f>
        <v>#REF!</v>
      </c>
      <c r="BE44" s="166" t="e">
        <f>VLOOKUP($D44,'1. Rpt 18s (non-CSU)'!$H$9:$AK$555,$BE$4,FALSE)</f>
        <v>#REF!</v>
      </c>
      <c r="BF44" s="166" t="e">
        <f>VLOOKUP($D44,'1. Rpt 18s (non-CSU)'!$H$9:$AK$555,$BF$4,FALSE)</f>
        <v>#REF!</v>
      </c>
      <c r="BG44" s="166" t="e">
        <f>VLOOKUP($D44,'1. Rpt 18s (non-CSU)'!$H$9:$AK$555,$BG$4,FALSE)</f>
        <v>#REF!</v>
      </c>
      <c r="BH44" s="166" t="e">
        <f>VLOOKUP($D44,'1. Rpt 18s (non-CSU)'!$H$9:$AK$555,$BH$4,FALSE)</f>
        <v>#REF!</v>
      </c>
      <c r="BI44" s="166" t="e">
        <f>VLOOKUP($D44,'1. Rpt 18s (non-CSU)'!$H$9:$AK$555,$BI$4,FALSE)</f>
        <v>#REF!</v>
      </c>
      <c r="BJ44" s="166" t="e">
        <f>VLOOKUP($D44,'1. Rpt 18s (non-CSU)'!$H$9:$AK$555,$BJ$4,FALSE)</f>
        <v>#REF!</v>
      </c>
      <c r="BK44" s="166" t="e">
        <f>VLOOKUP($D44,'1. Rpt 18s (non-CSU)'!$H$9:$AK$555,$BK$4,FALSE)</f>
        <v>#REF!</v>
      </c>
      <c r="BL44" s="166" t="e">
        <f>VLOOKUP($D44,'1. Rpt 18s (non-CSU)'!$H$9:$AK$555,$BL$4,FALSE)</f>
        <v>#REF!</v>
      </c>
      <c r="BM44" s="166" t="e">
        <f>VLOOKUP($D44,'1. Rpt 18s (non-CSU)'!$H$9:$AK$555,$BM$4,FALSE)</f>
        <v>#REF!</v>
      </c>
      <c r="BN44" s="166" t="e">
        <f>VLOOKUP($D44,'1. Rpt 18s (non-CSU)'!$H$9:$AK$555,$BN$4,FALSE)</f>
        <v>#REF!</v>
      </c>
      <c r="BO44" s="166" t="e">
        <f>VLOOKUP($D44,'1. Rpt 18s (non-CSU)'!$H$9:$AK$555,$BO$4,FALSE)</f>
        <v>#REF!</v>
      </c>
      <c r="BP44" s="167" t="e">
        <f t="shared" si="4"/>
        <v>#REF!</v>
      </c>
      <c r="BQ44" s="159" t="e">
        <f>VLOOKUP($D44,'1. Rpt 18s (non-CSU)'!$H$9:$AK$555,$BQ$4,FALSE)</f>
        <v>#REF!</v>
      </c>
      <c r="BR44" s="159" t="e">
        <f>VLOOKUP($D44,'1. Rpt 18s (non-CSU)'!$H$9:$AK$555,$BR$4,FALSE)</f>
        <v>#REF!</v>
      </c>
      <c r="BS44" s="159" t="e">
        <f>VLOOKUP($D44,'1. Rpt 18s (non-CSU)'!$H$9:$AK$555,$BS$4,FALSE)</f>
        <v>#REF!</v>
      </c>
      <c r="BT44" s="159" t="e">
        <f>VLOOKUP($D44,'1. Rpt 18s (non-CSU)'!$H$9:$AK$555,$BT$4,FALSE)</f>
        <v>#REF!</v>
      </c>
      <c r="BU44" s="159" t="e">
        <f>VLOOKUP($D44,'1. Rpt 18s (non-CSU)'!$H$9:$AK$555,$BU$4,FALSE)</f>
        <v>#REF!</v>
      </c>
      <c r="BV44" s="159" t="e">
        <f>VLOOKUP($D44,'1. Rpt 18s (non-CSU)'!$H$9:$AK$555,$BV$4,FALSE)</f>
        <v>#REF!</v>
      </c>
      <c r="BW44" s="159" t="e">
        <f>VLOOKUP($D44,'1. Rpt 18s (non-CSU)'!$H$9:$AK$555,$BW$4,FALSE)</f>
        <v>#REF!</v>
      </c>
      <c r="BX44" s="159" t="e">
        <f>VLOOKUP($D44,'1. Rpt 18s (non-CSU)'!$H$9:$AK$555,$BX$4,FALSE)</f>
        <v>#REF!</v>
      </c>
      <c r="BY44" s="159" t="e">
        <f>VLOOKUP($D44,'1. Rpt 18s (non-CSU)'!$H$9:$AK$555,$BY$4,FALSE)</f>
        <v>#REF!</v>
      </c>
      <c r="BZ44" s="159" t="e">
        <f>VLOOKUP($D44,'1. Rpt 18s (non-CSU)'!$H$9:$AK$555,$BZ$4,FALSE)</f>
        <v>#REF!</v>
      </c>
      <c r="CA44" s="159" t="e">
        <f>VLOOKUP($D44,'1. Rpt 18s (non-CSU)'!$H$9:$AK$555,$CA$4,FALSE)</f>
        <v>#REF!</v>
      </c>
      <c r="CB44" s="159" t="e">
        <f>VLOOKUP($D44,'1. Rpt 18s (non-CSU)'!$H$9:$AK$555,$CB$4,FALSE)</f>
        <v>#REF!</v>
      </c>
      <c r="CC44" s="159" t="e">
        <f>VLOOKUP($D44,'1. Rpt 18s (non-CSU)'!$H$9:$AK$555,$CB$4,FALSE)</f>
        <v>#REF!</v>
      </c>
      <c r="CD44" s="159" t="e">
        <f>VLOOKUP($D44,'1. Rpt 18s (non-CSU)'!$H$9:$AK$555,$CB$4,FALSE)</f>
        <v>#REF!</v>
      </c>
      <c r="CE44" s="159" t="e">
        <f>VLOOKUP($D44,'1. Rpt 18s (non-CSU)'!$H$9:$AK$555,$CB$4,FALSE)</f>
        <v>#REF!</v>
      </c>
      <c r="CF44" s="159" t="e">
        <f>VLOOKUP($D44,'1. Rpt 18s (non-CSU)'!$H$9:$AK$555,$CB$4,FALSE)</f>
        <v>#REF!</v>
      </c>
      <c r="CG44" s="159" t="e">
        <f>VLOOKUP($D44,'1. Rpt 18s (non-CSU)'!$H$9:$AK$555,$CB$4,FALSE)</f>
        <v>#REF!</v>
      </c>
      <c r="CH44" s="159" t="e">
        <f>VLOOKUP($D44,'1. Rpt 18s (non-CSU)'!$H$9:$AK$555,$CB$4,FALSE)</f>
        <v>#REF!</v>
      </c>
      <c r="CI44" s="159" t="e">
        <f>VLOOKUP($D44,'1. Rpt 18s (non-CSU)'!$H$9:$AK$555,$CB$4,FALSE)</f>
        <v>#REF!</v>
      </c>
      <c r="CJ44" s="160" t="e">
        <f t="shared" si="3"/>
        <v>#REF!</v>
      </c>
    </row>
    <row r="45" spans="1:88" x14ac:dyDescent="0.2">
      <c r="A45" s="56" t="s">
        <v>145</v>
      </c>
      <c r="B45" s="153" t="s">
        <v>356</v>
      </c>
      <c r="C45" s="153" t="s">
        <v>302</v>
      </c>
      <c r="D45" s="153" t="str">
        <f t="shared" si="0"/>
        <v>38606031</v>
      </c>
      <c r="E45" s="154" t="str">
        <f>IF(ISNA(VLOOKUP(C45,GAAP02F[[#All],[Column1]:[FundHier1]],5,FALSE)),"Leases",(VLOOKUP(C45,GAAP02F[[#All],[Column1]:[FundHier1]],5,FALSE)))</f>
        <v>200</v>
      </c>
      <c r="F45" s="154" t="str">
        <f>IF(ISNA(VLOOKUP(B45,Table_GAAP02A[[#All],[Agency]:[Hier1]],4,FALSE)),"Abolished Agency",(VLOOKUP(B45,Table_GAAP02A[[#All],[Agency]:[Hier1]],4,FALSE)))</f>
        <v>0820</v>
      </c>
      <c r="G45" s="155" t="s">
        <v>4423</v>
      </c>
      <c r="H45" s="156" t="s">
        <v>3672</v>
      </c>
      <c r="I45" s="161">
        <f>VLOOKUP(D45,'1. Rpt 18s (non-CSU)'!$H$9:$AK$555,7,FALSE)</f>
        <v>0</v>
      </c>
      <c r="J45" s="162">
        <f>VLOOKUP($D45,'1. Rpt 18s (non-CSU)'!$H$9:$AK$555,8,FALSE)</f>
        <v>0</v>
      </c>
      <c r="K45" s="162">
        <f>VLOOKUP($D45,'1. Rpt 18s (non-CSU)'!$H$9:$AK$555,9,FALSE)</f>
        <v>0</v>
      </c>
      <c r="L45" s="162">
        <f>VLOOKUP($D45,'1. Rpt 18s (non-CSU)'!$H$9:$AK$555,10,FALSE)</f>
        <v>0</v>
      </c>
      <c r="M45" s="162">
        <f>VLOOKUP($D45,'1. Rpt 18s (non-CSU)'!$H$9:$AK$555,11,FALSE)</f>
        <v>0</v>
      </c>
      <c r="N45" s="162">
        <f>VLOOKUP($D45,'1. Rpt 18s (non-CSU)'!$H$9:$AK$555,$N$4,FALSE)</f>
        <v>0</v>
      </c>
      <c r="O45" s="162">
        <f>VLOOKUP($D45,'1. Rpt 18s (non-CSU)'!$H$9:$AK$555,$O$4,FALSE)</f>
        <v>0</v>
      </c>
      <c r="P45" s="162">
        <f>VLOOKUP($D45,'1. Rpt 18s (non-CSU)'!$H$9:$AK$555,$P$4,FALSE)</f>
        <v>0</v>
      </c>
      <c r="Q45" s="162">
        <f>VLOOKUP($D45,'1. Rpt 18s (non-CSU)'!$H$9:$AK$555,$Q$4,FALSE)</f>
        <v>0</v>
      </c>
      <c r="R45" s="162">
        <f>VLOOKUP($D45,'1. Rpt 18s (non-CSU)'!$H$9:$AK$555,$R$4,FALSE)</f>
        <v>0</v>
      </c>
      <c r="S45" s="162">
        <f>VLOOKUP($D45,'1. Rpt 18s (non-CSU)'!$H$9:$AK$555,$S$4,FALSE)</f>
        <v>0</v>
      </c>
      <c r="T45" s="162">
        <f>VLOOKUP($D45,'1. Rpt 18s (non-CSU)'!$H$9:$AK$555,$T$4,FALSE)</f>
        <v>0</v>
      </c>
      <c r="U45" s="162">
        <f>VLOOKUP($D45,'1. Rpt 18s (non-CSU)'!$H$9:$AK$555,$U$4,FALSE)</f>
        <v>0</v>
      </c>
      <c r="V45" s="162">
        <f>VLOOKUP($D45,'1. Rpt 18s (non-CSU)'!$H$9:$AK$555,$V$4,FALSE)</f>
        <v>0</v>
      </c>
      <c r="W45" s="162">
        <f>VLOOKUP($D45,'1. Rpt 18s (non-CSU)'!$H$9:$AK$555,$W$4,FALSE)</f>
        <v>0</v>
      </c>
      <c r="X45" s="162">
        <f>VLOOKUP($D45,'1. Rpt 18s (non-CSU)'!$H$9:$AK$555,$X$4,FALSE)</f>
        <v>0</v>
      </c>
      <c r="Y45" s="162">
        <f>VLOOKUP($D45,'1. Rpt 18s (non-CSU)'!$H$9:$AK$555,$Y$4,FALSE)</f>
        <v>0</v>
      </c>
      <c r="Z45" s="162">
        <f>VLOOKUP($D45,'1. Rpt 18s (non-CSU)'!$H$9:$AK$555,$Z$4,FALSE)</f>
        <v>0</v>
      </c>
      <c r="AA45" s="162">
        <f>VLOOKUP($D45,'1. Rpt 18s (non-CSU)'!$H$9:$AK$555,$AA$4,FALSE)</f>
        <v>0</v>
      </c>
      <c r="AB45" s="163">
        <f t="shared" si="1"/>
        <v>0</v>
      </c>
      <c r="AC45" s="164" t="e">
        <f>VLOOKUP($D45,'1. Rpt 18s (non-CSU)'!$H$9:$AK$555,$AC$4,FALSE)</f>
        <v>#REF!</v>
      </c>
      <c r="AD45" s="157" t="e">
        <f>VLOOKUP($D45,'1. Rpt 18s (non-CSU)'!$H$9:$AK$555,$AD$4,FALSE)</f>
        <v>#REF!</v>
      </c>
      <c r="AE45" s="157" t="e">
        <f>VLOOKUP($D45,'1. Rpt 18s (non-CSU)'!$H$9:$AK$555,$AE$4,FALSE)</f>
        <v>#REF!</v>
      </c>
      <c r="AF45" s="157" t="e">
        <f>VLOOKUP($D45,'1. Rpt 18s (non-CSU)'!$H$9:$AK$555,$AF$4,FALSE)</f>
        <v>#REF!</v>
      </c>
      <c r="AG45" s="157" t="e">
        <f>VLOOKUP($D45,'1. Rpt 18s (non-CSU)'!$H$9:$AK$555,$AG$4,FALSE)</f>
        <v>#REF!</v>
      </c>
      <c r="AH45" s="157" t="e">
        <f>VLOOKUP($D45,'1. Rpt 18s (non-CSU)'!$H$9:$AK$555,$AH$4,FALSE)</f>
        <v>#REF!</v>
      </c>
      <c r="AI45" s="157" t="e">
        <f>VLOOKUP($D45,'1. Rpt 18s (non-CSU)'!$H$9:$AK$555,$AI$4,FALSE)</f>
        <v>#REF!</v>
      </c>
      <c r="AJ45" s="157" t="e">
        <f>VLOOKUP($D45,'1. Rpt 18s (non-CSU)'!$H$9:$AK$555,$AJ$4,FALSE)</f>
        <v>#REF!</v>
      </c>
      <c r="AK45" s="157" t="e">
        <f>VLOOKUP($D45,'1. Rpt 18s (non-CSU)'!$H$9:$AK$555,$AK$4,FALSE)</f>
        <v>#REF!</v>
      </c>
      <c r="AL45" s="157" t="e">
        <f>VLOOKUP($D45,'1. Rpt 18s (non-CSU)'!$H$9:$AK$555,$AL$4,FALSE)</f>
        <v>#REF!</v>
      </c>
      <c r="AM45" s="157" t="e">
        <f>VLOOKUP($D45,'1. Rpt 18s (non-CSU)'!$H$9:$AK$555,$AM$4,FALSE)</f>
        <v>#REF!</v>
      </c>
      <c r="AN45" s="157" t="e">
        <f>VLOOKUP($D45,'1. Rpt 18s (non-CSU)'!$H$9:$AK$555,$AN$4,FALSE)</f>
        <v>#REF!</v>
      </c>
      <c r="AO45" s="157" t="e">
        <f>VLOOKUP($D45,'1. Rpt 18s (non-CSU)'!$H$9:$AK$555,$AO$4,FALSE)</f>
        <v>#REF!</v>
      </c>
      <c r="AP45" s="157" t="e">
        <f>VLOOKUP($D45,'1. Rpt 18s (non-CSU)'!$H$9:$AK$555,$AP$4,FALSE)</f>
        <v>#REF!</v>
      </c>
      <c r="AQ45" s="157" t="e">
        <f>VLOOKUP($D45,'1. Rpt 18s (non-CSU)'!$H$9:$AK$555,$AQ$4,FALSE)</f>
        <v>#REF!</v>
      </c>
      <c r="AR45" s="157" t="e">
        <f>VLOOKUP($D45,'1. Rpt 18s (non-CSU)'!$H$9:$AK$555,$AR$4,FALSE)</f>
        <v>#REF!</v>
      </c>
      <c r="AS45" s="157" t="e">
        <f>VLOOKUP($D45,'1. Rpt 18s (non-CSU)'!$H$9:$AK$555,$AS$4,FALSE)</f>
        <v>#REF!</v>
      </c>
      <c r="AT45" s="157" t="e">
        <f>VLOOKUP($D45,'1. Rpt 18s (non-CSU)'!$H$9:$AK$555,$AT$4,FALSE)</f>
        <v>#REF!</v>
      </c>
      <c r="AU45" s="157" t="e">
        <f>VLOOKUP($D45,'1. Rpt 18s (non-CSU)'!$H$9:$AK$555,$AU$4,FALSE)</f>
        <v>#REF!</v>
      </c>
      <c r="AV45" s="158" t="e">
        <f t="shared" si="2"/>
        <v>#REF!</v>
      </c>
      <c r="AW45" s="165" t="e">
        <f>VLOOKUP($D45,'1. Rpt 18s (non-CSU)'!$H$9:$AK$555,$AW$4,FALSE)</f>
        <v>#REF!</v>
      </c>
      <c r="AX45" s="166" t="e">
        <f>VLOOKUP($D45,'1. Rpt 18s (non-CSU)'!$H$9:$AK$555,$AX$4,FALSE)</f>
        <v>#REF!</v>
      </c>
      <c r="AY45" s="166" t="e">
        <f>VLOOKUP($D45,'1. Rpt 18s (non-CSU)'!$H$9:$AK$555,$AY$4,FALSE)</f>
        <v>#REF!</v>
      </c>
      <c r="AZ45" s="166" t="e">
        <f>VLOOKUP($D45,'1. Rpt 18s (non-CSU)'!$H$9:$AK$555,$AZ$4,FALSE)</f>
        <v>#REF!</v>
      </c>
      <c r="BA45" s="166" t="e">
        <f>VLOOKUP($D45,'1. Rpt 18s (non-CSU)'!$H$9:$AK$555,$BA$4,FALSE)</f>
        <v>#REF!</v>
      </c>
      <c r="BB45" s="166" t="e">
        <f>VLOOKUP($D45,'1. Rpt 18s (non-CSU)'!$H$9:$AK$555,$BB$4,FALSE)</f>
        <v>#REF!</v>
      </c>
      <c r="BC45" s="166" t="e">
        <f>VLOOKUP($D45,'1. Rpt 18s (non-CSU)'!$H$9:$AK$555,$BC$4,FALSE)</f>
        <v>#REF!</v>
      </c>
      <c r="BD45" s="166" t="e">
        <f>VLOOKUP($D45,'1. Rpt 18s (non-CSU)'!$H$9:$AK$555,$BD$4,FALSE)</f>
        <v>#REF!</v>
      </c>
      <c r="BE45" s="166" t="e">
        <f>VLOOKUP($D45,'1. Rpt 18s (non-CSU)'!$H$9:$AK$555,$BE$4,FALSE)</f>
        <v>#REF!</v>
      </c>
      <c r="BF45" s="166" t="e">
        <f>VLOOKUP($D45,'1. Rpt 18s (non-CSU)'!$H$9:$AK$555,$BF$4,FALSE)</f>
        <v>#REF!</v>
      </c>
      <c r="BG45" s="166" t="e">
        <f>VLOOKUP($D45,'1. Rpt 18s (non-CSU)'!$H$9:$AK$555,$BG$4,FALSE)</f>
        <v>#REF!</v>
      </c>
      <c r="BH45" s="166" t="e">
        <f>VLOOKUP($D45,'1. Rpt 18s (non-CSU)'!$H$9:$AK$555,$BH$4,FALSE)</f>
        <v>#REF!</v>
      </c>
      <c r="BI45" s="166" t="e">
        <f>VLOOKUP($D45,'1. Rpt 18s (non-CSU)'!$H$9:$AK$555,$BI$4,FALSE)</f>
        <v>#REF!</v>
      </c>
      <c r="BJ45" s="166" t="e">
        <f>VLOOKUP($D45,'1. Rpt 18s (non-CSU)'!$H$9:$AK$555,$BJ$4,FALSE)</f>
        <v>#REF!</v>
      </c>
      <c r="BK45" s="166" t="e">
        <f>VLOOKUP($D45,'1. Rpt 18s (non-CSU)'!$H$9:$AK$555,$BK$4,FALSE)</f>
        <v>#REF!</v>
      </c>
      <c r="BL45" s="166" t="e">
        <f>VLOOKUP($D45,'1. Rpt 18s (non-CSU)'!$H$9:$AK$555,$BL$4,FALSE)</f>
        <v>#REF!</v>
      </c>
      <c r="BM45" s="166" t="e">
        <f>VLOOKUP($D45,'1. Rpt 18s (non-CSU)'!$H$9:$AK$555,$BM$4,FALSE)</f>
        <v>#REF!</v>
      </c>
      <c r="BN45" s="166" t="e">
        <f>VLOOKUP($D45,'1. Rpt 18s (non-CSU)'!$H$9:$AK$555,$BN$4,FALSE)</f>
        <v>#REF!</v>
      </c>
      <c r="BO45" s="166" t="e">
        <f>VLOOKUP($D45,'1. Rpt 18s (non-CSU)'!$H$9:$AK$555,$BO$4,FALSE)</f>
        <v>#REF!</v>
      </c>
      <c r="BP45" s="167" t="e">
        <f t="shared" si="4"/>
        <v>#REF!</v>
      </c>
      <c r="BQ45" s="159" t="e">
        <f>VLOOKUP($D45,'1. Rpt 18s (non-CSU)'!$H$9:$AK$555,$BQ$4,FALSE)</f>
        <v>#REF!</v>
      </c>
      <c r="BR45" s="159" t="e">
        <f>VLOOKUP($D45,'1. Rpt 18s (non-CSU)'!$H$9:$AK$555,$BR$4,FALSE)</f>
        <v>#REF!</v>
      </c>
      <c r="BS45" s="159" t="e">
        <f>VLOOKUP($D45,'1. Rpt 18s (non-CSU)'!$H$9:$AK$555,$BS$4,FALSE)</f>
        <v>#REF!</v>
      </c>
      <c r="BT45" s="159" t="e">
        <f>VLOOKUP($D45,'1. Rpt 18s (non-CSU)'!$H$9:$AK$555,$BT$4,FALSE)</f>
        <v>#REF!</v>
      </c>
      <c r="BU45" s="159" t="e">
        <f>VLOOKUP($D45,'1. Rpt 18s (non-CSU)'!$H$9:$AK$555,$BU$4,FALSE)</f>
        <v>#REF!</v>
      </c>
      <c r="BV45" s="159" t="e">
        <f>VLOOKUP($D45,'1. Rpt 18s (non-CSU)'!$H$9:$AK$555,$BV$4,FALSE)</f>
        <v>#REF!</v>
      </c>
      <c r="BW45" s="159" t="e">
        <f>VLOOKUP($D45,'1. Rpt 18s (non-CSU)'!$H$9:$AK$555,$BW$4,FALSE)</f>
        <v>#REF!</v>
      </c>
      <c r="BX45" s="159" t="e">
        <f>VLOOKUP($D45,'1. Rpt 18s (non-CSU)'!$H$9:$AK$555,$BX$4,FALSE)</f>
        <v>#REF!</v>
      </c>
      <c r="BY45" s="159" t="e">
        <f>VLOOKUP($D45,'1. Rpt 18s (non-CSU)'!$H$9:$AK$555,$BY$4,FALSE)</f>
        <v>#REF!</v>
      </c>
      <c r="BZ45" s="159" t="e">
        <f>VLOOKUP($D45,'1. Rpt 18s (non-CSU)'!$H$9:$AK$555,$BZ$4,FALSE)</f>
        <v>#REF!</v>
      </c>
      <c r="CA45" s="159" t="e">
        <f>VLOOKUP($D45,'1. Rpt 18s (non-CSU)'!$H$9:$AK$555,$CA$4,FALSE)</f>
        <v>#REF!</v>
      </c>
      <c r="CB45" s="159" t="e">
        <f>VLOOKUP($D45,'1. Rpt 18s (non-CSU)'!$H$9:$AK$555,$CB$4,FALSE)</f>
        <v>#REF!</v>
      </c>
      <c r="CC45" s="159" t="e">
        <f>VLOOKUP($D45,'1. Rpt 18s (non-CSU)'!$H$9:$AK$555,$CB$4,FALSE)</f>
        <v>#REF!</v>
      </c>
      <c r="CD45" s="159" t="e">
        <f>VLOOKUP($D45,'1. Rpt 18s (non-CSU)'!$H$9:$AK$555,$CB$4,FALSE)</f>
        <v>#REF!</v>
      </c>
      <c r="CE45" s="159" t="e">
        <f>VLOOKUP($D45,'1. Rpt 18s (non-CSU)'!$H$9:$AK$555,$CB$4,FALSE)</f>
        <v>#REF!</v>
      </c>
      <c r="CF45" s="159" t="e">
        <f>VLOOKUP($D45,'1. Rpt 18s (non-CSU)'!$H$9:$AK$555,$CB$4,FALSE)</f>
        <v>#REF!</v>
      </c>
      <c r="CG45" s="159" t="e">
        <f>VLOOKUP($D45,'1. Rpt 18s (non-CSU)'!$H$9:$AK$555,$CB$4,FALSE)</f>
        <v>#REF!</v>
      </c>
      <c r="CH45" s="159" t="e">
        <f>VLOOKUP($D45,'1. Rpt 18s (non-CSU)'!$H$9:$AK$555,$CB$4,FALSE)</f>
        <v>#REF!</v>
      </c>
      <c r="CI45" s="159" t="e">
        <f>VLOOKUP($D45,'1. Rpt 18s (non-CSU)'!$H$9:$AK$555,$CB$4,FALSE)</f>
        <v>#REF!</v>
      </c>
      <c r="CJ45" s="160" t="e">
        <f t="shared" si="3"/>
        <v>#REF!</v>
      </c>
    </row>
    <row r="46" spans="1:88" x14ac:dyDescent="0.2">
      <c r="A46" s="56" t="s">
        <v>145</v>
      </c>
      <c r="B46" s="297" t="s">
        <v>356</v>
      </c>
      <c r="C46" s="297" t="s">
        <v>69</v>
      </c>
      <c r="D46" s="153" t="str">
        <f t="shared" si="0"/>
        <v>38606051</v>
      </c>
      <c r="E46" s="154" t="str">
        <f>IF(ISNA(VLOOKUP(C46,GAAP02F[[#All],[Column1]:[FundHier1]],5,FALSE)),"Leases",(VLOOKUP(C46,GAAP02F[[#All],[Column1]:[FundHier1]],5,FALSE)))</f>
        <v>200</v>
      </c>
      <c r="F46" s="154" t="str">
        <f>IF(ISNA(VLOOKUP(B46,Table_GAAP02A[[#All],[Agency]:[Hier1]],4,FALSE)),"Abolished Agency",(VLOOKUP(B46,Table_GAAP02A[[#All],[Agency]:[Hier1]],4,FALSE)))</f>
        <v>0820</v>
      </c>
      <c r="G46" s="155" t="s">
        <v>4423</v>
      </c>
      <c r="H46" s="156" t="s">
        <v>70</v>
      </c>
      <c r="I46" s="161">
        <f>VLOOKUP(D46,'1. Rpt 18s (non-CSU)'!$H$9:$AK$555,7,FALSE)</f>
        <v>0</v>
      </c>
      <c r="J46" s="162">
        <f>VLOOKUP($D46,'1. Rpt 18s (non-CSU)'!$H$9:$AK$555,8,FALSE)</f>
        <v>0</v>
      </c>
      <c r="K46" s="162">
        <f>VLOOKUP($D46,'1. Rpt 18s (non-CSU)'!$H$9:$AK$555,9,FALSE)</f>
        <v>0</v>
      </c>
      <c r="L46" s="162">
        <f>VLOOKUP($D46,'1. Rpt 18s (non-CSU)'!$H$9:$AK$555,10,FALSE)</f>
        <v>0</v>
      </c>
      <c r="M46" s="162">
        <f>VLOOKUP($D46,'1. Rpt 18s (non-CSU)'!$H$9:$AK$555,11,FALSE)</f>
        <v>0</v>
      </c>
      <c r="N46" s="162">
        <f>VLOOKUP($D46,'1. Rpt 18s (non-CSU)'!$H$9:$AK$555,$N$4,FALSE)</f>
        <v>0</v>
      </c>
      <c r="O46" s="162">
        <f>VLOOKUP($D46,'1. Rpt 18s (non-CSU)'!$H$9:$AK$555,$O$4,FALSE)</f>
        <v>0</v>
      </c>
      <c r="P46" s="162">
        <f>VLOOKUP($D46,'1. Rpt 18s (non-CSU)'!$H$9:$AK$555,$P$4,FALSE)</f>
        <v>0</v>
      </c>
      <c r="Q46" s="162">
        <f>VLOOKUP($D46,'1. Rpt 18s (non-CSU)'!$H$9:$AK$555,$Q$4,FALSE)</f>
        <v>0</v>
      </c>
      <c r="R46" s="162">
        <f>VLOOKUP($D46,'1. Rpt 18s (non-CSU)'!$H$9:$AK$555,$R$4,FALSE)</f>
        <v>0</v>
      </c>
      <c r="S46" s="162">
        <f>VLOOKUP($D46,'1. Rpt 18s (non-CSU)'!$H$9:$AK$555,$S$4,FALSE)</f>
        <v>0</v>
      </c>
      <c r="T46" s="162">
        <f>VLOOKUP($D46,'1. Rpt 18s (non-CSU)'!$H$9:$AK$555,$T$4,FALSE)</f>
        <v>0</v>
      </c>
      <c r="U46" s="162">
        <f>VLOOKUP($D46,'1. Rpt 18s (non-CSU)'!$H$9:$AK$555,$U$4,FALSE)</f>
        <v>0</v>
      </c>
      <c r="V46" s="162">
        <f>VLOOKUP($D46,'1. Rpt 18s (non-CSU)'!$H$9:$AK$555,$V$4,FALSE)</f>
        <v>0</v>
      </c>
      <c r="W46" s="162">
        <f>VLOOKUP($D46,'1. Rpt 18s (non-CSU)'!$H$9:$AK$555,$W$4,FALSE)</f>
        <v>0</v>
      </c>
      <c r="X46" s="162">
        <f>VLOOKUP($D46,'1. Rpt 18s (non-CSU)'!$H$9:$AK$555,$X$4,FALSE)</f>
        <v>0</v>
      </c>
      <c r="Y46" s="162">
        <f>VLOOKUP($D46,'1. Rpt 18s (non-CSU)'!$H$9:$AK$555,$Y$4,FALSE)</f>
        <v>0</v>
      </c>
      <c r="Z46" s="162">
        <f>VLOOKUP($D46,'1. Rpt 18s (non-CSU)'!$H$9:$AK$555,$Z$4,FALSE)</f>
        <v>0</v>
      </c>
      <c r="AA46" s="162">
        <f>VLOOKUP($D46,'1. Rpt 18s (non-CSU)'!$H$9:$AK$555,$AA$4,FALSE)</f>
        <v>0</v>
      </c>
      <c r="AB46" s="163">
        <f t="shared" si="1"/>
        <v>0</v>
      </c>
      <c r="AC46" s="164" t="e">
        <f>VLOOKUP($D46,'1. Rpt 18s (non-CSU)'!$H$9:$AK$555,$AC$4,FALSE)</f>
        <v>#REF!</v>
      </c>
      <c r="AD46" s="157" t="e">
        <f>VLOOKUP($D46,'1. Rpt 18s (non-CSU)'!$H$9:$AK$555,$AD$4,FALSE)</f>
        <v>#REF!</v>
      </c>
      <c r="AE46" s="157" t="e">
        <f>VLOOKUP($D46,'1. Rpt 18s (non-CSU)'!$H$9:$AK$555,$AE$4,FALSE)</f>
        <v>#REF!</v>
      </c>
      <c r="AF46" s="157" t="e">
        <f>VLOOKUP($D46,'1. Rpt 18s (non-CSU)'!$H$9:$AK$555,$AF$4,FALSE)</f>
        <v>#REF!</v>
      </c>
      <c r="AG46" s="157" t="e">
        <f>VLOOKUP($D46,'1. Rpt 18s (non-CSU)'!$H$9:$AK$555,$AG$4,FALSE)</f>
        <v>#REF!</v>
      </c>
      <c r="AH46" s="157" t="e">
        <f>VLOOKUP($D46,'1. Rpt 18s (non-CSU)'!$H$9:$AK$555,$AH$4,FALSE)</f>
        <v>#REF!</v>
      </c>
      <c r="AI46" s="157" t="e">
        <f>VLOOKUP($D46,'1. Rpt 18s (non-CSU)'!$H$9:$AK$555,$AI$4,FALSE)</f>
        <v>#REF!</v>
      </c>
      <c r="AJ46" s="157" t="e">
        <f>VLOOKUP($D46,'1. Rpt 18s (non-CSU)'!$H$9:$AK$555,$AJ$4,FALSE)</f>
        <v>#REF!</v>
      </c>
      <c r="AK46" s="157" t="e">
        <f>VLOOKUP($D46,'1. Rpt 18s (non-CSU)'!$H$9:$AK$555,$AK$4,FALSE)</f>
        <v>#REF!</v>
      </c>
      <c r="AL46" s="157" t="e">
        <f>VLOOKUP($D46,'1. Rpt 18s (non-CSU)'!$H$9:$AK$555,$AL$4,FALSE)</f>
        <v>#REF!</v>
      </c>
      <c r="AM46" s="157" t="e">
        <f>VLOOKUP($D46,'1. Rpt 18s (non-CSU)'!$H$9:$AK$555,$AM$4,FALSE)</f>
        <v>#REF!</v>
      </c>
      <c r="AN46" s="157" t="e">
        <f>VLOOKUP($D46,'1. Rpt 18s (non-CSU)'!$H$9:$AK$555,$AN$4,FALSE)</f>
        <v>#REF!</v>
      </c>
      <c r="AO46" s="157" t="e">
        <f>VLOOKUP($D46,'1. Rpt 18s (non-CSU)'!$H$9:$AK$555,$AO$4,FALSE)</f>
        <v>#REF!</v>
      </c>
      <c r="AP46" s="157" t="e">
        <f>VLOOKUP($D46,'1. Rpt 18s (non-CSU)'!$H$9:$AK$555,$AP$4,FALSE)</f>
        <v>#REF!</v>
      </c>
      <c r="AQ46" s="157" t="e">
        <f>VLOOKUP($D46,'1. Rpt 18s (non-CSU)'!$H$9:$AK$555,$AQ$4,FALSE)</f>
        <v>#REF!</v>
      </c>
      <c r="AR46" s="157" t="e">
        <f>VLOOKUP($D46,'1. Rpt 18s (non-CSU)'!$H$9:$AK$555,$AR$4,FALSE)</f>
        <v>#REF!</v>
      </c>
      <c r="AS46" s="157" t="e">
        <f>VLOOKUP($D46,'1. Rpt 18s (non-CSU)'!$H$9:$AK$555,$AS$4,FALSE)</f>
        <v>#REF!</v>
      </c>
      <c r="AT46" s="157" t="e">
        <f>VLOOKUP($D46,'1. Rpt 18s (non-CSU)'!$H$9:$AK$555,$AT$4,FALSE)</f>
        <v>#REF!</v>
      </c>
      <c r="AU46" s="157" t="e">
        <f>VLOOKUP($D46,'1. Rpt 18s (non-CSU)'!$H$9:$AK$555,$AU$4,FALSE)</f>
        <v>#REF!</v>
      </c>
      <c r="AV46" s="158" t="e">
        <f t="shared" si="2"/>
        <v>#REF!</v>
      </c>
      <c r="AW46" s="165" t="e">
        <f>VLOOKUP($D46,'1. Rpt 18s (non-CSU)'!$H$9:$AK$555,$AW$4,FALSE)</f>
        <v>#REF!</v>
      </c>
      <c r="AX46" s="166" t="e">
        <f>VLOOKUP($D46,'1. Rpt 18s (non-CSU)'!$H$9:$AK$555,$AX$4,FALSE)</f>
        <v>#REF!</v>
      </c>
      <c r="AY46" s="166" t="e">
        <f>VLOOKUP($D46,'1. Rpt 18s (non-CSU)'!$H$9:$AK$555,$AY$4,FALSE)</f>
        <v>#REF!</v>
      </c>
      <c r="AZ46" s="166" t="e">
        <f>VLOOKUP($D46,'1. Rpt 18s (non-CSU)'!$H$9:$AK$555,$AZ$4,FALSE)</f>
        <v>#REF!</v>
      </c>
      <c r="BA46" s="166" t="e">
        <f>VLOOKUP($D46,'1. Rpt 18s (non-CSU)'!$H$9:$AK$555,$BA$4,FALSE)</f>
        <v>#REF!</v>
      </c>
      <c r="BB46" s="166" t="e">
        <f>VLOOKUP($D46,'1. Rpt 18s (non-CSU)'!$H$9:$AK$555,$BB$4,FALSE)</f>
        <v>#REF!</v>
      </c>
      <c r="BC46" s="166" t="e">
        <f>VLOOKUP($D46,'1. Rpt 18s (non-CSU)'!$H$9:$AK$555,$BC$4,FALSE)</f>
        <v>#REF!</v>
      </c>
      <c r="BD46" s="166" t="e">
        <f>VLOOKUP($D46,'1. Rpt 18s (non-CSU)'!$H$9:$AK$555,$BD$4,FALSE)</f>
        <v>#REF!</v>
      </c>
      <c r="BE46" s="166" t="e">
        <f>VLOOKUP($D46,'1. Rpt 18s (non-CSU)'!$H$9:$AK$555,$BE$4,FALSE)</f>
        <v>#REF!</v>
      </c>
      <c r="BF46" s="166" t="e">
        <f>VLOOKUP($D46,'1. Rpt 18s (non-CSU)'!$H$9:$AK$555,$BF$4,FALSE)</f>
        <v>#REF!</v>
      </c>
      <c r="BG46" s="166" t="e">
        <f>VLOOKUP($D46,'1. Rpt 18s (non-CSU)'!$H$9:$AK$555,$BG$4,FALSE)</f>
        <v>#REF!</v>
      </c>
      <c r="BH46" s="166" t="e">
        <f>VLOOKUP($D46,'1. Rpt 18s (non-CSU)'!$H$9:$AK$555,$BH$4,FALSE)</f>
        <v>#REF!</v>
      </c>
      <c r="BI46" s="166" t="e">
        <f>VLOOKUP($D46,'1. Rpt 18s (non-CSU)'!$H$9:$AK$555,$BI$4,FALSE)</f>
        <v>#REF!</v>
      </c>
      <c r="BJ46" s="166" t="e">
        <f>VLOOKUP($D46,'1. Rpt 18s (non-CSU)'!$H$9:$AK$555,$BJ$4,FALSE)</f>
        <v>#REF!</v>
      </c>
      <c r="BK46" s="166" t="e">
        <f>VLOOKUP($D46,'1. Rpt 18s (non-CSU)'!$H$9:$AK$555,$BK$4,FALSE)</f>
        <v>#REF!</v>
      </c>
      <c r="BL46" s="166" t="e">
        <f>VLOOKUP($D46,'1. Rpt 18s (non-CSU)'!$H$9:$AK$555,$BL$4,FALSE)</f>
        <v>#REF!</v>
      </c>
      <c r="BM46" s="166" t="e">
        <f>VLOOKUP($D46,'1. Rpt 18s (non-CSU)'!$H$9:$AK$555,$BM$4,FALSE)</f>
        <v>#REF!</v>
      </c>
      <c r="BN46" s="166" t="e">
        <f>VLOOKUP($D46,'1. Rpt 18s (non-CSU)'!$H$9:$AK$555,$BN$4,FALSE)</f>
        <v>#REF!</v>
      </c>
      <c r="BO46" s="166" t="e">
        <f>VLOOKUP($D46,'1. Rpt 18s (non-CSU)'!$H$9:$AK$555,$BO$4,FALSE)</f>
        <v>#REF!</v>
      </c>
      <c r="BP46" s="167" t="e">
        <f t="shared" si="4"/>
        <v>#REF!</v>
      </c>
      <c r="BQ46" s="159" t="e">
        <f>VLOOKUP($D46,'1. Rpt 18s (non-CSU)'!$H$9:$AK$555,$BQ$4,FALSE)</f>
        <v>#REF!</v>
      </c>
      <c r="BR46" s="159" t="e">
        <f>VLOOKUP($D46,'1. Rpt 18s (non-CSU)'!$H$9:$AK$555,$BR$4,FALSE)</f>
        <v>#REF!</v>
      </c>
      <c r="BS46" s="159" t="e">
        <f>VLOOKUP($D46,'1. Rpt 18s (non-CSU)'!$H$9:$AK$555,$BS$4,FALSE)</f>
        <v>#REF!</v>
      </c>
      <c r="BT46" s="159" t="e">
        <f>VLOOKUP($D46,'1. Rpt 18s (non-CSU)'!$H$9:$AK$555,$BT$4,FALSE)</f>
        <v>#REF!</v>
      </c>
      <c r="BU46" s="159" t="e">
        <f>VLOOKUP($D46,'1. Rpt 18s (non-CSU)'!$H$9:$AK$555,$BU$4,FALSE)</f>
        <v>#REF!</v>
      </c>
      <c r="BV46" s="159" t="e">
        <f>VLOOKUP($D46,'1. Rpt 18s (non-CSU)'!$H$9:$AK$555,$BV$4,FALSE)</f>
        <v>#REF!</v>
      </c>
      <c r="BW46" s="159" t="e">
        <f>VLOOKUP($D46,'1. Rpt 18s (non-CSU)'!$H$9:$AK$555,$BW$4,FALSE)</f>
        <v>#REF!</v>
      </c>
      <c r="BX46" s="159" t="e">
        <f>VLOOKUP($D46,'1. Rpt 18s (non-CSU)'!$H$9:$AK$555,$BX$4,FALSE)</f>
        <v>#REF!</v>
      </c>
      <c r="BY46" s="159" t="e">
        <f>VLOOKUP($D46,'1. Rpt 18s (non-CSU)'!$H$9:$AK$555,$BY$4,FALSE)</f>
        <v>#REF!</v>
      </c>
      <c r="BZ46" s="159" t="e">
        <f>VLOOKUP($D46,'1. Rpt 18s (non-CSU)'!$H$9:$AK$555,$BZ$4,FALSE)</f>
        <v>#REF!</v>
      </c>
      <c r="CA46" s="159" t="e">
        <f>VLOOKUP($D46,'1. Rpt 18s (non-CSU)'!$H$9:$AK$555,$CA$4,FALSE)</f>
        <v>#REF!</v>
      </c>
      <c r="CB46" s="159" t="e">
        <f>VLOOKUP($D46,'1. Rpt 18s (non-CSU)'!$H$9:$AK$555,$CB$4,FALSE)</f>
        <v>#REF!</v>
      </c>
      <c r="CC46" s="159" t="e">
        <f>VLOOKUP($D46,'1. Rpt 18s (non-CSU)'!$H$9:$AK$555,$CB$4,FALSE)</f>
        <v>#REF!</v>
      </c>
      <c r="CD46" s="159" t="e">
        <f>VLOOKUP($D46,'1. Rpt 18s (non-CSU)'!$H$9:$AK$555,$CB$4,FALSE)</f>
        <v>#REF!</v>
      </c>
      <c r="CE46" s="159" t="e">
        <f>VLOOKUP($D46,'1. Rpt 18s (non-CSU)'!$H$9:$AK$555,$CB$4,FALSE)</f>
        <v>#REF!</v>
      </c>
      <c r="CF46" s="159" t="e">
        <f>VLOOKUP($D46,'1. Rpt 18s (non-CSU)'!$H$9:$AK$555,$CB$4,FALSE)</f>
        <v>#REF!</v>
      </c>
      <c r="CG46" s="159" t="e">
        <f>VLOOKUP($D46,'1. Rpt 18s (non-CSU)'!$H$9:$AK$555,$CB$4,FALSE)</f>
        <v>#REF!</v>
      </c>
      <c r="CH46" s="159" t="e">
        <f>VLOOKUP($D46,'1. Rpt 18s (non-CSU)'!$H$9:$AK$555,$CB$4,FALSE)</f>
        <v>#REF!</v>
      </c>
      <c r="CI46" s="159" t="e">
        <f>VLOOKUP($D46,'1. Rpt 18s (non-CSU)'!$H$9:$AK$555,$CB$4,FALSE)</f>
        <v>#REF!</v>
      </c>
      <c r="CJ46" s="160" t="e">
        <f t="shared" si="3"/>
        <v>#REF!</v>
      </c>
    </row>
    <row r="47" spans="1:88" x14ac:dyDescent="0.2">
      <c r="A47" s="56" t="s">
        <v>145</v>
      </c>
      <c r="B47" s="153" t="s">
        <v>356</v>
      </c>
      <c r="C47" s="153" t="s">
        <v>363</v>
      </c>
      <c r="D47" s="153" t="str">
        <f t="shared" si="0"/>
        <v>38606052</v>
      </c>
      <c r="E47" s="154" t="str">
        <f>IF(ISNA(VLOOKUP(C47,GAAP02F[[#All],[Column1]:[FundHier1]],5,FALSE)),"Leases",(VLOOKUP(C47,GAAP02F[[#All],[Column1]:[FundHier1]],5,FALSE)))</f>
        <v>200</v>
      </c>
      <c r="F47" s="154" t="str">
        <f>IF(ISNA(VLOOKUP(B47,Table_GAAP02A[[#All],[Agency]:[Hier1]],4,FALSE)),"Abolished Agency",(VLOOKUP(B47,Table_GAAP02A[[#All],[Agency]:[Hier1]],4,FALSE)))</f>
        <v>0820</v>
      </c>
      <c r="G47" s="155" t="s">
        <v>4423</v>
      </c>
      <c r="H47" s="156" t="s">
        <v>3716</v>
      </c>
      <c r="I47" s="161">
        <f>VLOOKUP(D47,'1. Rpt 18s (non-CSU)'!$H$9:$AK$555,7,FALSE)</f>
        <v>0</v>
      </c>
      <c r="J47" s="162">
        <f>VLOOKUP($D47,'1. Rpt 18s (non-CSU)'!$H$9:$AK$555,8,FALSE)</f>
        <v>0</v>
      </c>
      <c r="K47" s="162">
        <f>VLOOKUP($D47,'1. Rpt 18s (non-CSU)'!$H$9:$AK$555,9,FALSE)</f>
        <v>0</v>
      </c>
      <c r="L47" s="162">
        <f>VLOOKUP($D47,'1. Rpt 18s (non-CSU)'!$H$9:$AK$555,10,FALSE)</f>
        <v>0</v>
      </c>
      <c r="M47" s="162">
        <f>VLOOKUP($D47,'1. Rpt 18s (non-CSU)'!$H$9:$AK$555,11,FALSE)</f>
        <v>0</v>
      </c>
      <c r="N47" s="162">
        <f>VLOOKUP($D47,'1. Rpt 18s (non-CSU)'!$H$9:$AK$555,$N$4,FALSE)</f>
        <v>0</v>
      </c>
      <c r="O47" s="162">
        <f>VLOOKUP($D47,'1. Rpt 18s (non-CSU)'!$H$9:$AK$555,$O$4,FALSE)</f>
        <v>0</v>
      </c>
      <c r="P47" s="162">
        <f>VLOOKUP($D47,'1. Rpt 18s (non-CSU)'!$H$9:$AK$555,$P$4,FALSE)</f>
        <v>0</v>
      </c>
      <c r="Q47" s="162">
        <f>VLOOKUP($D47,'1. Rpt 18s (non-CSU)'!$H$9:$AK$555,$Q$4,FALSE)</f>
        <v>0</v>
      </c>
      <c r="R47" s="162">
        <f>VLOOKUP($D47,'1. Rpt 18s (non-CSU)'!$H$9:$AK$555,$R$4,FALSE)</f>
        <v>0</v>
      </c>
      <c r="S47" s="162">
        <f>VLOOKUP($D47,'1. Rpt 18s (non-CSU)'!$H$9:$AK$555,$S$4,FALSE)</f>
        <v>0</v>
      </c>
      <c r="T47" s="162">
        <f>VLOOKUP($D47,'1. Rpt 18s (non-CSU)'!$H$9:$AK$555,$T$4,FALSE)</f>
        <v>0</v>
      </c>
      <c r="U47" s="162">
        <f>VLOOKUP($D47,'1. Rpt 18s (non-CSU)'!$H$9:$AK$555,$U$4,FALSE)</f>
        <v>0</v>
      </c>
      <c r="V47" s="162">
        <f>VLOOKUP($D47,'1. Rpt 18s (non-CSU)'!$H$9:$AK$555,$V$4,FALSE)</f>
        <v>0</v>
      </c>
      <c r="W47" s="162">
        <f>VLOOKUP($D47,'1. Rpt 18s (non-CSU)'!$H$9:$AK$555,$W$4,FALSE)</f>
        <v>0</v>
      </c>
      <c r="X47" s="162">
        <f>VLOOKUP($D47,'1. Rpt 18s (non-CSU)'!$H$9:$AK$555,$X$4,FALSE)</f>
        <v>0</v>
      </c>
      <c r="Y47" s="162">
        <f>VLOOKUP($D47,'1. Rpt 18s (non-CSU)'!$H$9:$AK$555,$Y$4,FALSE)</f>
        <v>0</v>
      </c>
      <c r="Z47" s="162">
        <f>VLOOKUP($D47,'1. Rpt 18s (non-CSU)'!$H$9:$AK$555,$Z$4,FALSE)</f>
        <v>0</v>
      </c>
      <c r="AA47" s="162">
        <f>VLOOKUP($D47,'1. Rpt 18s (non-CSU)'!$H$9:$AK$555,$AA$4,FALSE)</f>
        <v>0</v>
      </c>
      <c r="AB47" s="163">
        <f t="shared" si="1"/>
        <v>0</v>
      </c>
      <c r="AC47" s="164" t="e">
        <f>VLOOKUP($D47,'1. Rpt 18s (non-CSU)'!$H$9:$AK$555,$AC$4,FALSE)</f>
        <v>#REF!</v>
      </c>
      <c r="AD47" s="157" t="e">
        <f>VLOOKUP($D47,'1. Rpt 18s (non-CSU)'!$H$9:$AK$555,$AD$4,FALSE)</f>
        <v>#REF!</v>
      </c>
      <c r="AE47" s="157" t="e">
        <f>VLOOKUP($D47,'1. Rpt 18s (non-CSU)'!$H$9:$AK$555,$AE$4,FALSE)</f>
        <v>#REF!</v>
      </c>
      <c r="AF47" s="157" t="e">
        <f>VLOOKUP($D47,'1. Rpt 18s (non-CSU)'!$H$9:$AK$555,$AF$4,FALSE)</f>
        <v>#REF!</v>
      </c>
      <c r="AG47" s="157" t="e">
        <f>VLOOKUP($D47,'1. Rpt 18s (non-CSU)'!$H$9:$AK$555,$AG$4,FALSE)</f>
        <v>#REF!</v>
      </c>
      <c r="AH47" s="157" t="e">
        <f>VLOOKUP($D47,'1. Rpt 18s (non-CSU)'!$H$9:$AK$555,$AH$4,FALSE)</f>
        <v>#REF!</v>
      </c>
      <c r="AI47" s="157" t="e">
        <f>VLOOKUP($D47,'1. Rpt 18s (non-CSU)'!$H$9:$AK$555,$AI$4,FALSE)</f>
        <v>#REF!</v>
      </c>
      <c r="AJ47" s="157" t="e">
        <f>VLOOKUP($D47,'1. Rpt 18s (non-CSU)'!$H$9:$AK$555,$AJ$4,FALSE)</f>
        <v>#REF!</v>
      </c>
      <c r="AK47" s="157" t="e">
        <f>VLOOKUP($D47,'1. Rpt 18s (non-CSU)'!$H$9:$AK$555,$AK$4,FALSE)</f>
        <v>#REF!</v>
      </c>
      <c r="AL47" s="157" t="e">
        <f>VLOOKUP($D47,'1. Rpt 18s (non-CSU)'!$H$9:$AK$555,$AL$4,FALSE)</f>
        <v>#REF!</v>
      </c>
      <c r="AM47" s="157" t="e">
        <f>VLOOKUP($D47,'1. Rpt 18s (non-CSU)'!$H$9:$AK$555,$AM$4,FALSE)</f>
        <v>#REF!</v>
      </c>
      <c r="AN47" s="157" t="e">
        <f>VLOOKUP($D47,'1. Rpt 18s (non-CSU)'!$H$9:$AK$555,$AN$4,FALSE)</f>
        <v>#REF!</v>
      </c>
      <c r="AO47" s="157" t="e">
        <f>VLOOKUP($D47,'1. Rpt 18s (non-CSU)'!$H$9:$AK$555,$AO$4,FALSE)</f>
        <v>#REF!</v>
      </c>
      <c r="AP47" s="157" t="e">
        <f>VLOOKUP($D47,'1. Rpt 18s (non-CSU)'!$H$9:$AK$555,$AP$4,FALSE)</f>
        <v>#REF!</v>
      </c>
      <c r="AQ47" s="157" t="e">
        <f>VLOOKUP($D47,'1. Rpt 18s (non-CSU)'!$H$9:$AK$555,$AQ$4,FALSE)</f>
        <v>#REF!</v>
      </c>
      <c r="AR47" s="157" t="e">
        <f>VLOOKUP($D47,'1. Rpt 18s (non-CSU)'!$H$9:$AK$555,$AR$4,FALSE)</f>
        <v>#REF!</v>
      </c>
      <c r="AS47" s="157" t="e">
        <f>VLOOKUP($D47,'1. Rpt 18s (non-CSU)'!$H$9:$AK$555,$AS$4,FALSE)</f>
        <v>#REF!</v>
      </c>
      <c r="AT47" s="157" t="e">
        <f>VLOOKUP($D47,'1. Rpt 18s (non-CSU)'!$H$9:$AK$555,$AT$4,FALSE)</f>
        <v>#REF!</v>
      </c>
      <c r="AU47" s="157" t="e">
        <f>VLOOKUP($D47,'1. Rpt 18s (non-CSU)'!$H$9:$AK$555,$AU$4,FALSE)</f>
        <v>#REF!</v>
      </c>
      <c r="AV47" s="158" t="e">
        <f t="shared" si="2"/>
        <v>#REF!</v>
      </c>
      <c r="AW47" s="165" t="e">
        <f>VLOOKUP($D47,'1. Rpt 18s (non-CSU)'!$H$9:$AK$555,$AW$4,FALSE)</f>
        <v>#REF!</v>
      </c>
      <c r="AX47" s="166" t="e">
        <f>VLOOKUP($D47,'1. Rpt 18s (non-CSU)'!$H$9:$AK$555,$AX$4,FALSE)</f>
        <v>#REF!</v>
      </c>
      <c r="AY47" s="166" t="e">
        <f>VLOOKUP($D47,'1. Rpt 18s (non-CSU)'!$H$9:$AK$555,$AY$4,FALSE)</f>
        <v>#REF!</v>
      </c>
      <c r="AZ47" s="166" t="e">
        <f>VLOOKUP($D47,'1. Rpt 18s (non-CSU)'!$H$9:$AK$555,$AZ$4,FALSE)</f>
        <v>#REF!</v>
      </c>
      <c r="BA47" s="166" t="e">
        <f>VLOOKUP($D47,'1. Rpt 18s (non-CSU)'!$H$9:$AK$555,$BA$4,FALSE)</f>
        <v>#REF!</v>
      </c>
      <c r="BB47" s="166" t="e">
        <f>VLOOKUP($D47,'1. Rpt 18s (non-CSU)'!$H$9:$AK$555,$BB$4,FALSE)</f>
        <v>#REF!</v>
      </c>
      <c r="BC47" s="166" t="e">
        <f>VLOOKUP($D47,'1. Rpt 18s (non-CSU)'!$H$9:$AK$555,$BC$4,FALSE)</f>
        <v>#REF!</v>
      </c>
      <c r="BD47" s="166" t="e">
        <f>VLOOKUP($D47,'1. Rpt 18s (non-CSU)'!$H$9:$AK$555,$BD$4,FALSE)</f>
        <v>#REF!</v>
      </c>
      <c r="BE47" s="166" t="e">
        <f>VLOOKUP($D47,'1. Rpt 18s (non-CSU)'!$H$9:$AK$555,$BE$4,FALSE)</f>
        <v>#REF!</v>
      </c>
      <c r="BF47" s="166" t="e">
        <f>VLOOKUP($D47,'1. Rpt 18s (non-CSU)'!$H$9:$AK$555,$BF$4,FALSE)</f>
        <v>#REF!</v>
      </c>
      <c r="BG47" s="166" t="e">
        <f>VLOOKUP($D47,'1. Rpt 18s (non-CSU)'!$H$9:$AK$555,$BG$4,FALSE)</f>
        <v>#REF!</v>
      </c>
      <c r="BH47" s="166" t="e">
        <f>VLOOKUP($D47,'1. Rpt 18s (non-CSU)'!$H$9:$AK$555,$BH$4,FALSE)</f>
        <v>#REF!</v>
      </c>
      <c r="BI47" s="166" t="e">
        <f>VLOOKUP($D47,'1. Rpt 18s (non-CSU)'!$H$9:$AK$555,$BI$4,FALSE)</f>
        <v>#REF!</v>
      </c>
      <c r="BJ47" s="166" t="e">
        <f>VLOOKUP($D47,'1. Rpt 18s (non-CSU)'!$H$9:$AK$555,$BJ$4,FALSE)</f>
        <v>#REF!</v>
      </c>
      <c r="BK47" s="166" t="e">
        <f>VLOOKUP($D47,'1. Rpt 18s (non-CSU)'!$H$9:$AK$555,$BK$4,FALSE)</f>
        <v>#REF!</v>
      </c>
      <c r="BL47" s="166" t="e">
        <f>VLOOKUP($D47,'1. Rpt 18s (non-CSU)'!$H$9:$AK$555,$BL$4,FALSE)</f>
        <v>#REF!</v>
      </c>
      <c r="BM47" s="166" t="e">
        <f>VLOOKUP($D47,'1. Rpt 18s (non-CSU)'!$H$9:$AK$555,$BM$4,FALSE)</f>
        <v>#REF!</v>
      </c>
      <c r="BN47" s="166" t="e">
        <f>VLOOKUP($D47,'1. Rpt 18s (non-CSU)'!$H$9:$AK$555,$BN$4,FALSE)</f>
        <v>#REF!</v>
      </c>
      <c r="BO47" s="166" t="e">
        <f>VLOOKUP($D47,'1. Rpt 18s (non-CSU)'!$H$9:$AK$555,$BO$4,FALSE)</f>
        <v>#REF!</v>
      </c>
      <c r="BP47" s="167" t="e">
        <f t="shared" si="4"/>
        <v>#REF!</v>
      </c>
      <c r="BQ47" s="159" t="e">
        <f>VLOOKUP($D47,'1. Rpt 18s (non-CSU)'!$H$9:$AK$555,$BQ$4,FALSE)</f>
        <v>#REF!</v>
      </c>
      <c r="BR47" s="159" t="e">
        <f>VLOOKUP($D47,'1. Rpt 18s (non-CSU)'!$H$9:$AK$555,$BR$4,FALSE)</f>
        <v>#REF!</v>
      </c>
      <c r="BS47" s="159" t="e">
        <f>VLOOKUP($D47,'1. Rpt 18s (non-CSU)'!$H$9:$AK$555,$BS$4,FALSE)</f>
        <v>#REF!</v>
      </c>
      <c r="BT47" s="159" t="e">
        <f>VLOOKUP($D47,'1. Rpt 18s (non-CSU)'!$H$9:$AK$555,$BT$4,FALSE)</f>
        <v>#REF!</v>
      </c>
      <c r="BU47" s="159" t="e">
        <f>VLOOKUP($D47,'1. Rpt 18s (non-CSU)'!$H$9:$AK$555,$BU$4,FALSE)</f>
        <v>#REF!</v>
      </c>
      <c r="BV47" s="159" t="e">
        <f>VLOOKUP($D47,'1. Rpt 18s (non-CSU)'!$H$9:$AK$555,$BV$4,FALSE)</f>
        <v>#REF!</v>
      </c>
      <c r="BW47" s="159" t="e">
        <f>VLOOKUP($D47,'1. Rpt 18s (non-CSU)'!$H$9:$AK$555,$BW$4,FALSE)</f>
        <v>#REF!</v>
      </c>
      <c r="BX47" s="159" t="e">
        <f>VLOOKUP($D47,'1. Rpt 18s (non-CSU)'!$H$9:$AK$555,$BX$4,FALSE)</f>
        <v>#REF!</v>
      </c>
      <c r="BY47" s="159" t="e">
        <f>VLOOKUP($D47,'1. Rpt 18s (non-CSU)'!$H$9:$AK$555,$BY$4,FALSE)</f>
        <v>#REF!</v>
      </c>
      <c r="BZ47" s="159" t="e">
        <f>VLOOKUP($D47,'1. Rpt 18s (non-CSU)'!$H$9:$AK$555,$BZ$4,FALSE)</f>
        <v>#REF!</v>
      </c>
      <c r="CA47" s="159" t="e">
        <f>VLOOKUP($D47,'1. Rpt 18s (non-CSU)'!$H$9:$AK$555,$CA$4,FALSE)</f>
        <v>#REF!</v>
      </c>
      <c r="CB47" s="159" t="e">
        <f>VLOOKUP($D47,'1. Rpt 18s (non-CSU)'!$H$9:$AK$555,$CB$4,FALSE)</f>
        <v>#REF!</v>
      </c>
      <c r="CC47" s="159" t="e">
        <f>VLOOKUP($D47,'1. Rpt 18s (non-CSU)'!$H$9:$AK$555,$CB$4,FALSE)</f>
        <v>#REF!</v>
      </c>
      <c r="CD47" s="159" t="e">
        <f>VLOOKUP($D47,'1. Rpt 18s (non-CSU)'!$H$9:$AK$555,$CB$4,FALSE)</f>
        <v>#REF!</v>
      </c>
      <c r="CE47" s="159" t="e">
        <f>VLOOKUP($D47,'1. Rpt 18s (non-CSU)'!$H$9:$AK$555,$CB$4,FALSE)</f>
        <v>#REF!</v>
      </c>
      <c r="CF47" s="159" t="e">
        <f>VLOOKUP($D47,'1. Rpt 18s (non-CSU)'!$H$9:$AK$555,$CB$4,FALSE)</f>
        <v>#REF!</v>
      </c>
      <c r="CG47" s="159" t="e">
        <f>VLOOKUP($D47,'1. Rpt 18s (non-CSU)'!$H$9:$AK$555,$CB$4,FALSE)</f>
        <v>#REF!</v>
      </c>
      <c r="CH47" s="159" t="e">
        <f>VLOOKUP($D47,'1. Rpt 18s (non-CSU)'!$H$9:$AK$555,$CB$4,FALSE)</f>
        <v>#REF!</v>
      </c>
      <c r="CI47" s="159" t="e">
        <f>VLOOKUP($D47,'1. Rpt 18s (non-CSU)'!$H$9:$AK$555,$CB$4,FALSE)</f>
        <v>#REF!</v>
      </c>
      <c r="CJ47" s="160" t="e">
        <f t="shared" si="3"/>
        <v>#REF!</v>
      </c>
    </row>
    <row r="48" spans="1:88" x14ac:dyDescent="0.2">
      <c r="A48" s="56" t="s">
        <v>145</v>
      </c>
      <c r="B48" s="297" t="s">
        <v>356</v>
      </c>
      <c r="C48" s="297" t="s">
        <v>336</v>
      </c>
      <c r="D48" s="153" t="str">
        <f t="shared" si="0"/>
        <v>38606083</v>
      </c>
      <c r="E48" s="154" t="str">
        <f>IF(ISNA(VLOOKUP(C48,GAAP02F[[#All],[Column1]:[FundHier1]],5,FALSE)),"Leases",(VLOOKUP(C48,GAAP02F[[#All],[Column1]:[FundHier1]],5,FALSE)))</f>
        <v>200</v>
      </c>
      <c r="F48" s="154" t="str">
        <f>IF(ISNA(VLOOKUP(B48,Table_GAAP02A[[#All],[Agency]:[Hier1]],4,FALSE)),"Abolished Agency",(VLOOKUP(B48,Table_GAAP02A[[#All],[Agency]:[Hier1]],4,FALSE)))</f>
        <v>0820</v>
      </c>
      <c r="G48" s="155" t="s">
        <v>4423</v>
      </c>
      <c r="H48" s="156" t="s">
        <v>3772</v>
      </c>
      <c r="I48" s="161">
        <f>VLOOKUP(D48,'1. Rpt 18s (non-CSU)'!$H$9:$AK$555,7,FALSE)</f>
        <v>0</v>
      </c>
      <c r="J48" s="162">
        <f>VLOOKUP($D48,'1. Rpt 18s (non-CSU)'!$H$9:$AK$555,8,FALSE)</f>
        <v>0</v>
      </c>
      <c r="K48" s="162">
        <f>VLOOKUP($D48,'1. Rpt 18s (non-CSU)'!$H$9:$AK$555,9,FALSE)</f>
        <v>0</v>
      </c>
      <c r="L48" s="162">
        <f>VLOOKUP($D48,'1. Rpt 18s (non-CSU)'!$H$9:$AK$555,10,FALSE)</f>
        <v>0</v>
      </c>
      <c r="M48" s="162">
        <f>VLOOKUP($D48,'1. Rpt 18s (non-CSU)'!$H$9:$AK$555,11,FALSE)</f>
        <v>0</v>
      </c>
      <c r="N48" s="162">
        <f>VLOOKUP($D48,'1. Rpt 18s (non-CSU)'!$H$9:$AK$555,$N$4,FALSE)</f>
        <v>0</v>
      </c>
      <c r="O48" s="162">
        <f>VLOOKUP($D48,'1. Rpt 18s (non-CSU)'!$H$9:$AK$555,$O$4,FALSE)</f>
        <v>0</v>
      </c>
      <c r="P48" s="162">
        <f>VLOOKUP($D48,'1. Rpt 18s (non-CSU)'!$H$9:$AK$555,$P$4,FALSE)</f>
        <v>0</v>
      </c>
      <c r="Q48" s="162">
        <f>VLOOKUP($D48,'1. Rpt 18s (non-CSU)'!$H$9:$AK$555,$Q$4,FALSE)</f>
        <v>0</v>
      </c>
      <c r="R48" s="162">
        <f>VLOOKUP($D48,'1. Rpt 18s (non-CSU)'!$H$9:$AK$555,$R$4,FALSE)</f>
        <v>0</v>
      </c>
      <c r="S48" s="162">
        <f>VLOOKUP($D48,'1. Rpt 18s (non-CSU)'!$H$9:$AK$555,$S$4,FALSE)</f>
        <v>0</v>
      </c>
      <c r="T48" s="162">
        <f>VLOOKUP($D48,'1. Rpt 18s (non-CSU)'!$H$9:$AK$555,$T$4,FALSE)</f>
        <v>0</v>
      </c>
      <c r="U48" s="162">
        <f>VLOOKUP($D48,'1. Rpt 18s (non-CSU)'!$H$9:$AK$555,$U$4,FALSE)</f>
        <v>0</v>
      </c>
      <c r="V48" s="162">
        <f>VLOOKUP($D48,'1. Rpt 18s (non-CSU)'!$H$9:$AK$555,$V$4,FALSE)</f>
        <v>0</v>
      </c>
      <c r="W48" s="162">
        <f>VLOOKUP($D48,'1. Rpt 18s (non-CSU)'!$H$9:$AK$555,$W$4,FALSE)</f>
        <v>0</v>
      </c>
      <c r="X48" s="162">
        <f>VLOOKUP($D48,'1. Rpt 18s (non-CSU)'!$H$9:$AK$555,$X$4,FALSE)</f>
        <v>0</v>
      </c>
      <c r="Y48" s="162">
        <f>VLOOKUP($D48,'1. Rpt 18s (non-CSU)'!$H$9:$AK$555,$Y$4,FALSE)</f>
        <v>0</v>
      </c>
      <c r="Z48" s="162">
        <f>VLOOKUP($D48,'1. Rpt 18s (non-CSU)'!$H$9:$AK$555,$Z$4,FALSE)</f>
        <v>0</v>
      </c>
      <c r="AA48" s="162">
        <f>VLOOKUP($D48,'1. Rpt 18s (non-CSU)'!$H$9:$AK$555,$AA$4,FALSE)</f>
        <v>0</v>
      </c>
      <c r="AB48" s="163">
        <f t="shared" si="1"/>
        <v>0</v>
      </c>
      <c r="AC48" s="164" t="e">
        <f>VLOOKUP($D48,'1. Rpt 18s (non-CSU)'!$H$9:$AK$555,$AC$4,FALSE)</f>
        <v>#REF!</v>
      </c>
      <c r="AD48" s="157" t="e">
        <f>VLOOKUP($D48,'1. Rpt 18s (non-CSU)'!$H$9:$AK$555,$AD$4,FALSE)</f>
        <v>#REF!</v>
      </c>
      <c r="AE48" s="157" t="e">
        <f>VLOOKUP($D48,'1. Rpt 18s (non-CSU)'!$H$9:$AK$555,$AE$4,FALSE)</f>
        <v>#REF!</v>
      </c>
      <c r="AF48" s="157" t="e">
        <f>VLOOKUP($D48,'1. Rpt 18s (non-CSU)'!$H$9:$AK$555,$AF$4,FALSE)</f>
        <v>#REF!</v>
      </c>
      <c r="AG48" s="157" t="e">
        <f>VLOOKUP($D48,'1. Rpt 18s (non-CSU)'!$H$9:$AK$555,$AG$4,FALSE)</f>
        <v>#REF!</v>
      </c>
      <c r="AH48" s="157" t="e">
        <f>VLOOKUP($D48,'1. Rpt 18s (non-CSU)'!$H$9:$AK$555,$AH$4,FALSE)</f>
        <v>#REF!</v>
      </c>
      <c r="AI48" s="157" t="e">
        <f>VLOOKUP($D48,'1. Rpt 18s (non-CSU)'!$H$9:$AK$555,$AI$4,FALSE)</f>
        <v>#REF!</v>
      </c>
      <c r="AJ48" s="157" t="e">
        <f>VLOOKUP($D48,'1. Rpt 18s (non-CSU)'!$H$9:$AK$555,$AJ$4,FALSE)</f>
        <v>#REF!</v>
      </c>
      <c r="AK48" s="157" t="e">
        <f>VLOOKUP($D48,'1. Rpt 18s (non-CSU)'!$H$9:$AK$555,$AK$4,FALSE)</f>
        <v>#REF!</v>
      </c>
      <c r="AL48" s="157" t="e">
        <f>VLOOKUP($D48,'1. Rpt 18s (non-CSU)'!$H$9:$AK$555,$AL$4,FALSE)</f>
        <v>#REF!</v>
      </c>
      <c r="AM48" s="157" t="e">
        <f>VLOOKUP($D48,'1. Rpt 18s (non-CSU)'!$H$9:$AK$555,$AM$4,FALSE)</f>
        <v>#REF!</v>
      </c>
      <c r="AN48" s="157" t="e">
        <f>VLOOKUP($D48,'1. Rpt 18s (non-CSU)'!$H$9:$AK$555,$AN$4,FALSE)</f>
        <v>#REF!</v>
      </c>
      <c r="AO48" s="157" t="e">
        <f>VLOOKUP($D48,'1. Rpt 18s (non-CSU)'!$H$9:$AK$555,$AO$4,FALSE)</f>
        <v>#REF!</v>
      </c>
      <c r="AP48" s="157" t="e">
        <f>VLOOKUP($D48,'1. Rpt 18s (non-CSU)'!$H$9:$AK$555,$AP$4,FALSE)</f>
        <v>#REF!</v>
      </c>
      <c r="AQ48" s="157" t="e">
        <f>VLOOKUP($D48,'1. Rpt 18s (non-CSU)'!$H$9:$AK$555,$AQ$4,FALSE)</f>
        <v>#REF!</v>
      </c>
      <c r="AR48" s="157" t="e">
        <f>VLOOKUP($D48,'1. Rpt 18s (non-CSU)'!$H$9:$AK$555,$AR$4,FALSE)</f>
        <v>#REF!</v>
      </c>
      <c r="AS48" s="157" t="e">
        <f>VLOOKUP($D48,'1. Rpt 18s (non-CSU)'!$H$9:$AK$555,$AS$4,FALSE)</f>
        <v>#REF!</v>
      </c>
      <c r="AT48" s="157" t="e">
        <f>VLOOKUP($D48,'1. Rpt 18s (non-CSU)'!$H$9:$AK$555,$AT$4,FALSE)</f>
        <v>#REF!</v>
      </c>
      <c r="AU48" s="157" t="e">
        <f>VLOOKUP($D48,'1. Rpt 18s (non-CSU)'!$H$9:$AK$555,$AU$4,FALSE)</f>
        <v>#REF!</v>
      </c>
      <c r="AV48" s="158" t="e">
        <f t="shared" si="2"/>
        <v>#REF!</v>
      </c>
      <c r="AW48" s="165" t="e">
        <f>VLOOKUP($D48,'1. Rpt 18s (non-CSU)'!$H$9:$AK$555,$AW$4,FALSE)</f>
        <v>#REF!</v>
      </c>
      <c r="AX48" s="166" t="e">
        <f>VLOOKUP($D48,'1. Rpt 18s (non-CSU)'!$H$9:$AK$555,$AX$4,FALSE)</f>
        <v>#REF!</v>
      </c>
      <c r="AY48" s="166" t="e">
        <f>VLOOKUP($D48,'1. Rpt 18s (non-CSU)'!$H$9:$AK$555,$AY$4,FALSE)</f>
        <v>#REF!</v>
      </c>
      <c r="AZ48" s="166" t="e">
        <f>VLOOKUP($D48,'1. Rpt 18s (non-CSU)'!$H$9:$AK$555,$AZ$4,FALSE)</f>
        <v>#REF!</v>
      </c>
      <c r="BA48" s="166" t="e">
        <f>VLOOKUP($D48,'1. Rpt 18s (non-CSU)'!$H$9:$AK$555,$BA$4,FALSE)</f>
        <v>#REF!</v>
      </c>
      <c r="BB48" s="166" t="e">
        <f>VLOOKUP($D48,'1. Rpt 18s (non-CSU)'!$H$9:$AK$555,$BB$4,FALSE)</f>
        <v>#REF!</v>
      </c>
      <c r="BC48" s="166" t="e">
        <f>VLOOKUP($D48,'1. Rpt 18s (non-CSU)'!$H$9:$AK$555,$BC$4,FALSE)</f>
        <v>#REF!</v>
      </c>
      <c r="BD48" s="166" t="e">
        <f>VLOOKUP($D48,'1. Rpt 18s (non-CSU)'!$H$9:$AK$555,$BD$4,FALSE)</f>
        <v>#REF!</v>
      </c>
      <c r="BE48" s="166" t="e">
        <f>VLOOKUP($D48,'1. Rpt 18s (non-CSU)'!$H$9:$AK$555,$BE$4,FALSE)</f>
        <v>#REF!</v>
      </c>
      <c r="BF48" s="166" t="e">
        <f>VLOOKUP($D48,'1. Rpt 18s (non-CSU)'!$H$9:$AK$555,$BF$4,FALSE)</f>
        <v>#REF!</v>
      </c>
      <c r="BG48" s="166" t="e">
        <f>VLOOKUP($D48,'1. Rpt 18s (non-CSU)'!$H$9:$AK$555,$BG$4,FALSE)</f>
        <v>#REF!</v>
      </c>
      <c r="BH48" s="166" t="e">
        <f>VLOOKUP($D48,'1. Rpt 18s (non-CSU)'!$H$9:$AK$555,$BH$4,FALSE)</f>
        <v>#REF!</v>
      </c>
      <c r="BI48" s="166" t="e">
        <f>VLOOKUP($D48,'1. Rpt 18s (non-CSU)'!$H$9:$AK$555,$BI$4,FALSE)</f>
        <v>#REF!</v>
      </c>
      <c r="BJ48" s="166" t="e">
        <f>VLOOKUP($D48,'1. Rpt 18s (non-CSU)'!$H$9:$AK$555,$BJ$4,FALSE)</f>
        <v>#REF!</v>
      </c>
      <c r="BK48" s="166" t="e">
        <f>VLOOKUP($D48,'1. Rpt 18s (non-CSU)'!$H$9:$AK$555,$BK$4,FALSE)</f>
        <v>#REF!</v>
      </c>
      <c r="BL48" s="166" t="e">
        <f>VLOOKUP($D48,'1. Rpt 18s (non-CSU)'!$H$9:$AK$555,$BL$4,FALSE)</f>
        <v>#REF!</v>
      </c>
      <c r="BM48" s="166" t="e">
        <f>VLOOKUP($D48,'1. Rpt 18s (non-CSU)'!$H$9:$AK$555,$BM$4,FALSE)</f>
        <v>#REF!</v>
      </c>
      <c r="BN48" s="166" t="e">
        <f>VLOOKUP($D48,'1. Rpt 18s (non-CSU)'!$H$9:$AK$555,$BN$4,FALSE)</f>
        <v>#REF!</v>
      </c>
      <c r="BO48" s="166" t="e">
        <f>VLOOKUP($D48,'1. Rpt 18s (non-CSU)'!$H$9:$AK$555,$BO$4,FALSE)</f>
        <v>#REF!</v>
      </c>
      <c r="BP48" s="167" t="e">
        <f t="shared" si="4"/>
        <v>#REF!</v>
      </c>
      <c r="BQ48" s="159" t="e">
        <f>VLOOKUP($D48,'1. Rpt 18s (non-CSU)'!$H$9:$AK$555,$BQ$4,FALSE)</f>
        <v>#REF!</v>
      </c>
      <c r="BR48" s="159" t="e">
        <f>VLOOKUP($D48,'1. Rpt 18s (non-CSU)'!$H$9:$AK$555,$BR$4,FALSE)</f>
        <v>#REF!</v>
      </c>
      <c r="BS48" s="159" t="e">
        <f>VLOOKUP($D48,'1. Rpt 18s (non-CSU)'!$H$9:$AK$555,$BS$4,FALSE)</f>
        <v>#REF!</v>
      </c>
      <c r="BT48" s="159" t="e">
        <f>VLOOKUP($D48,'1. Rpt 18s (non-CSU)'!$H$9:$AK$555,$BT$4,FALSE)</f>
        <v>#REF!</v>
      </c>
      <c r="BU48" s="159" t="e">
        <f>VLOOKUP($D48,'1. Rpt 18s (non-CSU)'!$H$9:$AK$555,$BU$4,FALSE)</f>
        <v>#REF!</v>
      </c>
      <c r="BV48" s="159" t="e">
        <f>VLOOKUP($D48,'1. Rpt 18s (non-CSU)'!$H$9:$AK$555,$BV$4,FALSE)</f>
        <v>#REF!</v>
      </c>
      <c r="BW48" s="159" t="e">
        <f>VLOOKUP($D48,'1. Rpt 18s (non-CSU)'!$H$9:$AK$555,$BW$4,FALSE)</f>
        <v>#REF!</v>
      </c>
      <c r="BX48" s="159" t="e">
        <f>VLOOKUP($D48,'1. Rpt 18s (non-CSU)'!$H$9:$AK$555,$BX$4,FALSE)</f>
        <v>#REF!</v>
      </c>
      <c r="BY48" s="159" t="e">
        <f>VLOOKUP($D48,'1. Rpt 18s (non-CSU)'!$H$9:$AK$555,$BY$4,FALSE)</f>
        <v>#REF!</v>
      </c>
      <c r="BZ48" s="159" t="e">
        <f>VLOOKUP($D48,'1. Rpt 18s (non-CSU)'!$H$9:$AK$555,$BZ$4,FALSE)</f>
        <v>#REF!</v>
      </c>
      <c r="CA48" s="159" t="e">
        <f>VLOOKUP($D48,'1. Rpt 18s (non-CSU)'!$H$9:$AK$555,$CA$4,FALSE)</f>
        <v>#REF!</v>
      </c>
      <c r="CB48" s="159" t="e">
        <f>VLOOKUP($D48,'1. Rpt 18s (non-CSU)'!$H$9:$AK$555,$CB$4,FALSE)</f>
        <v>#REF!</v>
      </c>
      <c r="CC48" s="159" t="e">
        <f>VLOOKUP($D48,'1. Rpt 18s (non-CSU)'!$H$9:$AK$555,$CB$4,FALSE)</f>
        <v>#REF!</v>
      </c>
      <c r="CD48" s="159" t="e">
        <f>VLOOKUP($D48,'1. Rpt 18s (non-CSU)'!$H$9:$AK$555,$CB$4,FALSE)</f>
        <v>#REF!</v>
      </c>
      <c r="CE48" s="159" t="e">
        <f>VLOOKUP($D48,'1. Rpt 18s (non-CSU)'!$H$9:$AK$555,$CB$4,FALSE)</f>
        <v>#REF!</v>
      </c>
      <c r="CF48" s="159" t="e">
        <f>VLOOKUP($D48,'1. Rpt 18s (non-CSU)'!$H$9:$AK$555,$CB$4,FALSE)</f>
        <v>#REF!</v>
      </c>
      <c r="CG48" s="159" t="e">
        <f>VLOOKUP($D48,'1. Rpt 18s (non-CSU)'!$H$9:$AK$555,$CB$4,FALSE)</f>
        <v>#REF!</v>
      </c>
      <c r="CH48" s="159" t="e">
        <f>VLOOKUP($D48,'1. Rpt 18s (non-CSU)'!$H$9:$AK$555,$CB$4,FALSE)</f>
        <v>#REF!</v>
      </c>
      <c r="CI48" s="159" t="e">
        <f>VLOOKUP($D48,'1. Rpt 18s (non-CSU)'!$H$9:$AK$555,$CB$4,FALSE)</f>
        <v>#REF!</v>
      </c>
      <c r="CJ48" s="160" t="e">
        <f t="shared" si="3"/>
        <v>#REF!</v>
      </c>
    </row>
    <row r="49" spans="1:88" x14ac:dyDescent="0.2">
      <c r="A49" s="56" t="s">
        <v>107</v>
      </c>
      <c r="B49" s="297" t="s">
        <v>437</v>
      </c>
      <c r="C49" s="297" t="s">
        <v>13</v>
      </c>
      <c r="D49" s="153" t="str">
        <f t="shared" si="0"/>
        <v>51600001</v>
      </c>
      <c r="E49" s="154" t="str">
        <f>IF(ISNA(VLOOKUP(C49,GAAP02F[[#All],[Column1]:[FundHier1]],5,FALSE)),"Leases",(VLOOKUP(C49,GAAP02F[[#All],[Column1]:[FundHier1]],5,FALSE)))</f>
        <v>100</v>
      </c>
      <c r="F49" s="154" t="str">
        <f>IF(ISNA(VLOOKUP(B49,Table_GAAP02A[[#All],[Agency]:[Hier1]],4,FALSE)),"Abolished Agency",(VLOOKUP(B49,Table_GAAP02A[[#All],[Agency]:[Hier1]],4,FALSE)))</f>
        <v>0815</v>
      </c>
      <c r="G49" s="155" t="s">
        <v>4424</v>
      </c>
      <c r="H49" s="156" t="s">
        <v>15</v>
      </c>
      <c r="I49" s="161">
        <f>VLOOKUP(D49,'1. Rpt 18s (non-CSU)'!$H$9:$AK$555,7,FALSE)</f>
        <v>0</v>
      </c>
      <c r="J49" s="162">
        <f>VLOOKUP($D49,'1. Rpt 18s (non-CSU)'!$H$9:$AK$555,8,FALSE)</f>
        <v>0</v>
      </c>
      <c r="K49" s="162">
        <f>VLOOKUP($D49,'1. Rpt 18s (non-CSU)'!$H$9:$AK$555,9,FALSE)</f>
        <v>0</v>
      </c>
      <c r="L49" s="162">
        <f>VLOOKUP($D49,'1. Rpt 18s (non-CSU)'!$H$9:$AK$555,10,FALSE)</f>
        <v>0</v>
      </c>
      <c r="M49" s="162">
        <f>VLOOKUP($D49,'1. Rpt 18s (non-CSU)'!$H$9:$AK$555,11,FALSE)</f>
        <v>0</v>
      </c>
      <c r="N49" s="162">
        <f>VLOOKUP($D49,'1. Rpt 18s (non-CSU)'!$H$9:$AK$555,$N$4,FALSE)</f>
        <v>0</v>
      </c>
      <c r="O49" s="162">
        <f>VLOOKUP($D49,'1. Rpt 18s (non-CSU)'!$H$9:$AK$555,$O$4,FALSE)</f>
        <v>0</v>
      </c>
      <c r="P49" s="162">
        <f>VLOOKUP($D49,'1. Rpt 18s (non-CSU)'!$H$9:$AK$555,$P$4,FALSE)</f>
        <v>0</v>
      </c>
      <c r="Q49" s="162">
        <f>VLOOKUP($D49,'1. Rpt 18s (non-CSU)'!$H$9:$AK$555,$Q$4,FALSE)</f>
        <v>0</v>
      </c>
      <c r="R49" s="162">
        <f>VLOOKUP($D49,'1. Rpt 18s (non-CSU)'!$H$9:$AK$555,$R$4,FALSE)</f>
        <v>0</v>
      </c>
      <c r="S49" s="162">
        <f>VLOOKUP($D49,'1. Rpt 18s (non-CSU)'!$H$9:$AK$555,$S$4,FALSE)</f>
        <v>0</v>
      </c>
      <c r="T49" s="162">
        <f>VLOOKUP($D49,'1. Rpt 18s (non-CSU)'!$H$9:$AK$555,$T$4,FALSE)</f>
        <v>0</v>
      </c>
      <c r="U49" s="162">
        <f>VLOOKUP($D49,'1. Rpt 18s (non-CSU)'!$H$9:$AK$555,$U$4,FALSE)</f>
        <v>0</v>
      </c>
      <c r="V49" s="162">
        <f>VLOOKUP($D49,'1. Rpt 18s (non-CSU)'!$H$9:$AK$555,$V$4,FALSE)</f>
        <v>0</v>
      </c>
      <c r="W49" s="162">
        <f>VLOOKUP($D49,'1. Rpt 18s (non-CSU)'!$H$9:$AK$555,$W$4,FALSE)</f>
        <v>0</v>
      </c>
      <c r="X49" s="162">
        <f>VLOOKUP($D49,'1. Rpt 18s (non-CSU)'!$H$9:$AK$555,$X$4,FALSE)</f>
        <v>0</v>
      </c>
      <c r="Y49" s="162">
        <f>VLOOKUP($D49,'1. Rpt 18s (non-CSU)'!$H$9:$AK$555,$Y$4,FALSE)</f>
        <v>0</v>
      </c>
      <c r="Z49" s="162">
        <f>VLOOKUP($D49,'1. Rpt 18s (non-CSU)'!$H$9:$AK$555,$Z$4,FALSE)</f>
        <v>0</v>
      </c>
      <c r="AA49" s="162">
        <f>VLOOKUP($D49,'1. Rpt 18s (non-CSU)'!$H$9:$AK$555,$AA$4,FALSE)</f>
        <v>0</v>
      </c>
      <c r="AB49" s="163">
        <f t="shared" si="1"/>
        <v>0</v>
      </c>
      <c r="AC49" s="164" t="e">
        <f>VLOOKUP($D49,'1. Rpt 18s (non-CSU)'!$H$9:$AK$555,$AC$4,FALSE)</f>
        <v>#REF!</v>
      </c>
      <c r="AD49" s="157" t="e">
        <f>VLOOKUP($D49,'1. Rpt 18s (non-CSU)'!$H$9:$AK$555,$AD$4,FALSE)</f>
        <v>#REF!</v>
      </c>
      <c r="AE49" s="157" t="e">
        <f>VLOOKUP($D49,'1. Rpt 18s (non-CSU)'!$H$9:$AK$555,$AE$4,FALSE)</f>
        <v>#REF!</v>
      </c>
      <c r="AF49" s="157" t="e">
        <f>VLOOKUP($D49,'1. Rpt 18s (non-CSU)'!$H$9:$AK$555,$AF$4,FALSE)</f>
        <v>#REF!</v>
      </c>
      <c r="AG49" s="157" t="e">
        <f>VLOOKUP($D49,'1. Rpt 18s (non-CSU)'!$H$9:$AK$555,$AG$4,FALSE)</f>
        <v>#REF!</v>
      </c>
      <c r="AH49" s="157" t="e">
        <f>VLOOKUP($D49,'1. Rpt 18s (non-CSU)'!$H$9:$AK$555,$AH$4,FALSE)</f>
        <v>#REF!</v>
      </c>
      <c r="AI49" s="157" t="e">
        <f>VLOOKUP($D49,'1. Rpt 18s (non-CSU)'!$H$9:$AK$555,$AI$4,FALSE)</f>
        <v>#REF!</v>
      </c>
      <c r="AJ49" s="157" t="e">
        <f>VLOOKUP($D49,'1. Rpt 18s (non-CSU)'!$H$9:$AK$555,$AJ$4,FALSE)</f>
        <v>#REF!</v>
      </c>
      <c r="AK49" s="157" t="e">
        <f>VLOOKUP($D49,'1. Rpt 18s (non-CSU)'!$H$9:$AK$555,$AK$4,FALSE)</f>
        <v>#REF!</v>
      </c>
      <c r="AL49" s="157" t="e">
        <f>VLOOKUP($D49,'1. Rpt 18s (non-CSU)'!$H$9:$AK$555,$AL$4,FALSE)</f>
        <v>#REF!</v>
      </c>
      <c r="AM49" s="157" t="e">
        <f>VLOOKUP($D49,'1. Rpt 18s (non-CSU)'!$H$9:$AK$555,$AM$4,FALSE)</f>
        <v>#REF!</v>
      </c>
      <c r="AN49" s="157" t="e">
        <f>VLOOKUP($D49,'1. Rpt 18s (non-CSU)'!$H$9:$AK$555,$AN$4,FALSE)</f>
        <v>#REF!</v>
      </c>
      <c r="AO49" s="157" t="e">
        <f>VLOOKUP($D49,'1. Rpt 18s (non-CSU)'!$H$9:$AK$555,$AO$4,FALSE)</f>
        <v>#REF!</v>
      </c>
      <c r="AP49" s="157" t="e">
        <f>VLOOKUP($D49,'1. Rpt 18s (non-CSU)'!$H$9:$AK$555,$AP$4,FALSE)</f>
        <v>#REF!</v>
      </c>
      <c r="AQ49" s="157" t="e">
        <f>VLOOKUP($D49,'1. Rpt 18s (non-CSU)'!$H$9:$AK$555,$AQ$4,FALSE)</f>
        <v>#REF!</v>
      </c>
      <c r="AR49" s="157" t="e">
        <f>VLOOKUP($D49,'1. Rpt 18s (non-CSU)'!$H$9:$AK$555,$AR$4,FALSE)</f>
        <v>#REF!</v>
      </c>
      <c r="AS49" s="157" t="e">
        <f>VLOOKUP($D49,'1. Rpt 18s (non-CSU)'!$H$9:$AK$555,$AS$4,FALSE)</f>
        <v>#REF!</v>
      </c>
      <c r="AT49" s="157" t="e">
        <f>VLOOKUP($D49,'1. Rpt 18s (non-CSU)'!$H$9:$AK$555,$AT$4,FALSE)</f>
        <v>#REF!</v>
      </c>
      <c r="AU49" s="157" t="e">
        <f>VLOOKUP($D49,'1. Rpt 18s (non-CSU)'!$H$9:$AK$555,$AU$4,FALSE)</f>
        <v>#REF!</v>
      </c>
      <c r="AV49" s="158" t="e">
        <f t="shared" si="2"/>
        <v>#REF!</v>
      </c>
      <c r="AW49" s="165" t="e">
        <f>VLOOKUP($D49,'1. Rpt 18s (non-CSU)'!$H$9:$AK$555,$AW$4,FALSE)</f>
        <v>#REF!</v>
      </c>
      <c r="AX49" s="166" t="e">
        <f>VLOOKUP($D49,'1. Rpt 18s (non-CSU)'!$H$9:$AK$555,$AX$4,FALSE)</f>
        <v>#REF!</v>
      </c>
      <c r="AY49" s="166" t="e">
        <f>VLOOKUP($D49,'1. Rpt 18s (non-CSU)'!$H$9:$AK$555,$AY$4,FALSE)</f>
        <v>#REF!</v>
      </c>
      <c r="AZ49" s="166" t="e">
        <f>VLOOKUP($D49,'1. Rpt 18s (non-CSU)'!$H$9:$AK$555,$AZ$4,FALSE)</f>
        <v>#REF!</v>
      </c>
      <c r="BA49" s="166" t="e">
        <f>VLOOKUP($D49,'1. Rpt 18s (non-CSU)'!$H$9:$AK$555,$BA$4,FALSE)</f>
        <v>#REF!</v>
      </c>
      <c r="BB49" s="166" t="e">
        <f>VLOOKUP($D49,'1. Rpt 18s (non-CSU)'!$H$9:$AK$555,$BB$4,FALSE)</f>
        <v>#REF!</v>
      </c>
      <c r="BC49" s="166" t="e">
        <f>VLOOKUP($D49,'1. Rpt 18s (non-CSU)'!$H$9:$AK$555,$BC$4,FALSE)</f>
        <v>#REF!</v>
      </c>
      <c r="BD49" s="166" t="e">
        <f>VLOOKUP($D49,'1. Rpt 18s (non-CSU)'!$H$9:$AK$555,$BD$4,FALSE)</f>
        <v>#REF!</v>
      </c>
      <c r="BE49" s="166" t="e">
        <f>VLOOKUP($D49,'1. Rpt 18s (non-CSU)'!$H$9:$AK$555,$BE$4,FALSE)</f>
        <v>#REF!</v>
      </c>
      <c r="BF49" s="166" t="e">
        <f>VLOOKUP($D49,'1. Rpt 18s (non-CSU)'!$H$9:$AK$555,$BF$4,FALSE)</f>
        <v>#REF!</v>
      </c>
      <c r="BG49" s="166" t="e">
        <f>VLOOKUP($D49,'1. Rpt 18s (non-CSU)'!$H$9:$AK$555,$BG$4,FALSE)</f>
        <v>#REF!</v>
      </c>
      <c r="BH49" s="166" t="e">
        <f>VLOOKUP($D49,'1. Rpt 18s (non-CSU)'!$H$9:$AK$555,$BH$4,FALSE)</f>
        <v>#REF!</v>
      </c>
      <c r="BI49" s="166" t="e">
        <f>VLOOKUP($D49,'1. Rpt 18s (non-CSU)'!$H$9:$AK$555,$BI$4,FALSE)</f>
        <v>#REF!</v>
      </c>
      <c r="BJ49" s="166" t="e">
        <f>VLOOKUP($D49,'1. Rpt 18s (non-CSU)'!$H$9:$AK$555,$BJ$4,FALSE)</f>
        <v>#REF!</v>
      </c>
      <c r="BK49" s="166" t="e">
        <f>VLOOKUP($D49,'1. Rpt 18s (non-CSU)'!$H$9:$AK$555,$BK$4,FALSE)</f>
        <v>#REF!</v>
      </c>
      <c r="BL49" s="166" t="e">
        <f>VLOOKUP($D49,'1. Rpt 18s (non-CSU)'!$H$9:$AK$555,$BL$4,FALSE)</f>
        <v>#REF!</v>
      </c>
      <c r="BM49" s="166" t="e">
        <f>VLOOKUP($D49,'1. Rpt 18s (non-CSU)'!$H$9:$AK$555,$BM$4,FALSE)</f>
        <v>#REF!</v>
      </c>
      <c r="BN49" s="166" t="e">
        <f>VLOOKUP($D49,'1. Rpt 18s (non-CSU)'!$H$9:$AK$555,$BN$4,FALSE)</f>
        <v>#REF!</v>
      </c>
      <c r="BO49" s="166" t="e">
        <f>VLOOKUP($D49,'1. Rpt 18s (non-CSU)'!$H$9:$AK$555,$BO$4,FALSE)</f>
        <v>#REF!</v>
      </c>
      <c r="BP49" s="167" t="e">
        <f t="shared" si="4"/>
        <v>#REF!</v>
      </c>
      <c r="BQ49" s="159" t="e">
        <f>VLOOKUP($D49,'1. Rpt 18s (non-CSU)'!$H$9:$AK$555,$BQ$4,FALSE)</f>
        <v>#REF!</v>
      </c>
      <c r="BR49" s="159" t="e">
        <f>VLOOKUP($D49,'1. Rpt 18s (non-CSU)'!$H$9:$AK$555,$BR$4,FALSE)</f>
        <v>#REF!</v>
      </c>
      <c r="BS49" s="159" t="e">
        <f>VLOOKUP($D49,'1. Rpt 18s (non-CSU)'!$H$9:$AK$555,$BS$4,FALSE)</f>
        <v>#REF!</v>
      </c>
      <c r="BT49" s="159" t="e">
        <f>VLOOKUP($D49,'1. Rpt 18s (non-CSU)'!$H$9:$AK$555,$BT$4,FALSE)</f>
        <v>#REF!</v>
      </c>
      <c r="BU49" s="159" t="e">
        <f>VLOOKUP($D49,'1. Rpt 18s (non-CSU)'!$H$9:$AK$555,$BU$4,FALSE)</f>
        <v>#REF!</v>
      </c>
      <c r="BV49" s="159" t="e">
        <f>VLOOKUP($D49,'1. Rpt 18s (non-CSU)'!$H$9:$AK$555,$BV$4,FALSE)</f>
        <v>#REF!</v>
      </c>
      <c r="BW49" s="159" t="e">
        <f>VLOOKUP($D49,'1. Rpt 18s (non-CSU)'!$H$9:$AK$555,$BW$4,FALSE)</f>
        <v>#REF!</v>
      </c>
      <c r="BX49" s="159" t="e">
        <f>VLOOKUP($D49,'1. Rpt 18s (non-CSU)'!$H$9:$AK$555,$BX$4,FALSE)</f>
        <v>#REF!</v>
      </c>
      <c r="BY49" s="159" t="e">
        <f>VLOOKUP($D49,'1. Rpt 18s (non-CSU)'!$H$9:$AK$555,$BY$4,FALSE)</f>
        <v>#REF!</v>
      </c>
      <c r="BZ49" s="159" t="e">
        <f>VLOOKUP($D49,'1. Rpt 18s (non-CSU)'!$H$9:$AK$555,$BZ$4,FALSE)</f>
        <v>#REF!</v>
      </c>
      <c r="CA49" s="159" t="e">
        <f>VLOOKUP($D49,'1. Rpt 18s (non-CSU)'!$H$9:$AK$555,$CA$4,FALSE)</f>
        <v>#REF!</v>
      </c>
      <c r="CB49" s="159" t="e">
        <f>VLOOKUP($D49,'1. Rpt 18s (non-CSU)'!$H$9:$AK$555,$CB$4,FALSE)</f>
        <v>#REF!</v>
      </c>
      <c r="CC49" s="159" t="e">
        <f>VLOOKUP($D49,'1. Rpt 18s (non-CSU)'!$H$9:$AK$555,$CB$4,FALSE)</f>
        <v>#REF!</v>
      </c>
      <c r="CD49" s="159" t="e">
        <f>VLOOKUP($D49,'1. Rpt 18s (non-CSU)'!$H$9:$AK$555,$CB$4,FALSE)</f>
        <v>#REF!</v>
      </c>
      <c r="CE49" s="159" t="e">
        <f>VLOOKUP($D49,'1. Rpt 18s (non-CSU)'!$H$9:$AK$555,$CB$4,FALSE)</f>
        <v>#REF!</v>
      </c>
      <c r="CF49" s="159" t="e">
        <f>VLOOKUP($D49,'1. Rpt 18s (non-CSU)'!$H$9:$AK$555,$CB$4,FALSE)</f>
        <v>#REF!</v>
      </c>
      <c r="CG49" s="159" t="e">
        <f>VLOOKUP($D49,'1. Rpt 18s (non-CSU)'!$H$9:$AK$555,$CB$4,FALSE)</f>
        <v>#REF!</v>
      </c>
      <c r="CH49" s="159" t="e">
        <f>VLOOKUP($D49,'1. Rpt 18s (non-CSU)'!$H$9:$AK$555,$CB$4,FALSE)</f>
        <v>#REF!</v>
      </c>
      <c r="CI49" s="159" t="e">
        <f>VLOOKUP($D49,'1. Rpt 18s (non-CSU)'!$H$9:$AK$555,$CB$4,FALSE)</f>
        <v>#REF!</v>
      </c>
      <c r="CJ49" s="160" t="e">
        <f t="shared" si="3"/>
        <v>#REF!</v>
      </c>
    </row>
    <row r="50" spans="1:88" x14ac:dyDescent="0.2">
      <c r="A50" s="56" t="s">
        <v>107</v>
      </c>
      <c r="B50" s="153" t="s">
        <v>437</v>
      </c>
      <c r="C50" s="153" t="s">
        <v>438</v>
      </c>
      <c r="D50" s="153" t="str">
        <f t="shared" si="0"/>
        <v>51600600</v>
      </c>
      <c r="E50" s="154" t="str">
        <f>IF(ISNA(VLOOKUP(C50,GAAP02F[[#All],[Column1]:[FundHier1]],5,FALSE)),"Leases",(VLOOKUP(C50,GAAP02F[[#All],[Column1]:[FundHier1]],5,FALSE)))</f>
        <v>200</v>
      </c>
      <c r="F50" s="154" t="str">
        <f>IF(ISNA(VLOOKUP(B50,Table_GAAP02A[[#All],[Agency]:[Hier1]],4,FALSE)),"Abolished Agency",(VLOOKUP(B50,Table_GAAP02A[[#All],[Agency]:[Hier1]],4,FALSE)))</f>
        <v>0815</v>
      </c>
      <c r="G50" s="155" t="s">
        <v>4424</v>
      </c>
      <c r="H50" s="156" t="s">
        <v>2083</v>
      </c>
      <c r="I50" s="161">
        <f>VLOOKUP(D50,'1. Rpt 18s (non-CSU)'!$H$9:$AK$555,7,FALSE)</f>
        <v>0</v>
      </c>
      <c r="J50" s="162">
        <f>VLOOKUP($D50,'1. Rpt 18s (non-CSU)'!$H$9:$AK$555,8,FALSE)</f>
        <v>0</v>
      </c>
      <c r="K50" s="162">
        <f>VLOOKUP($D50,'1. Rpt 18s (non-CSU)'!$H$9:$AK$555,9,FALSE)</f>
        <v>0</v>
      </c>
      <c r="L50" s="162">
        <f>VLOOKUP($D50,'1. Rpt 18s (non-CSU)'!$H$9:$AK$555,10,FALSE)</f>
        <v>0</v>
      </c>
      <c r="M50" s="162">
        <f>VLOOKUP($D50,'1. Rpt 18s (non-CSU)'!$H$9:$AK$555,11,FALSE)</f>
        <v>0</v>
      </c>
      <c r="N50" s="162">
        <f>VLOOKUP($D50,'1. Rpt 18s (non-CSU)'!$H$9:$AK$555,$N$4,FALSE)</f>
        <v>0</v>
      </c>
      <c r="O50" s="162">
        <f>VLOOKUP($D50,'1. Rpt 18s (non-CSU)'!$H$9:$AK$555,$O$4,FALSE)</f>
        <v>0</v>
      </c>
      <c r="P50" s="162">
        <f>VLOOKUP($D50,'1. Rpt 18s (non-CSU)'!$H$9:$AK$555,$P$4,FALSE)</f>
        <v>0</v>
      </c>
      <c r="Q50" s="162">
        <f>VLOOKUP($D50,'1. Rpt 18s (non-CSU)'!$H$9:$AK$555,$Q$4,FALSE)</f>
        <v>0</v>
      </c>
      <c r="R50" s="162">
        <f>VLOOKUP($D50,'1. Rpt 18s (non-CSU)'!$H$9:$AK$555,$R$4,FALSE)</f>
        <v>0</v>
      </c>
      <c r="S50" s="162">
        <f>VLOOKUP($D50,'1. Rpt 18s (non-CSU)'!$H$9:$AK$555,$S$4,FALSE)</f>
        <v>0</v>
      </c>
      <c r="T50" s="162">
        <f>VLOOKUP($D50,'1. Rpt 18s (non-CSU)'!$H$9:$AK$555,$T$4,FALSE)</f>
        <v>0</v>
      </c>
      <c r="U50" s="162">
        <f>VLOOKUP($D50,'1. Rpt 18s (non-CSU)'!$H$9:$AK$555,$U$4,FALSE)</f>
        <v>0</v>
      </c>
      <c r="V50" s="162">
        <f>VLOOKUP($D50,'1. Rpt 18s (non-CSU)'!$H$9:$AK$555,$V$4,FALSE)</f>
        <v>0</v>
      </c>
      <c r="W50" s="162">
        <f>VLOOKUP($D50,'1. Rpt 18s (non-CSU)'!$H$9:$AK$555,$W$4,FALSE)</f>
        <v>0</v>
      </c>
      <c r="X50" s="162">
        <f>VLOOKUP($D50,'1. Rpt 18s (non-CSU)'!$H$9:$AK$555,$X$4,FALSE)</f>
        <v>0</v>
      </c>
      <c r="Y50" s="162">
        <f>VLOOKUP($D50,'1. Rpt 18s (non-CSU)'!$H$9:$AK$555,$Y$4,FALSE)</f>
        <v>0</v>
      </c>
      <c r="Z50" s="162">
        <f>VLOOKUP($D50,'1. Rpt 18s (non-CSU)'!$H$9:$AK$555,$Z$4,FALSE)</f>
        <v>0</v>
      </c>
      <c r="AA50" s="162">
        <f>VLOOKUP($D50,'1. Rpt 18s (non-CSU)'!$H$9:$AK$555,$AA$4,FALSE)</f>
        <v>0</v>
      </c>
      <c r="AB50" s="163">
        <f t="shared" si="1"/>
        <v>0</v>
      </c>
      <c r="AC50" s="164" t="e">
        <f>VLOOKUP($D50,'1. Rpt 18s (non-CSU)'!$H$9:$AK$555,$AC$4,FALSE)</f>
        <v>#REF!</v>
      </c>
      <c r="AD50" s="157" t="e">
        <f>VLOOKUP($D50,'1. Rpt 18s (non-CSU)'!$H$9:$AK$555,$AD$4,FALSE)</f>
        <v>#REF!</v>
      </c>
      <c r="AE50" s="157" t="e">
        <f>VLOOKUP($D50,'1. Rpt 18s (non-CSU)'!$H$9:$AK$555,$AE$4,FALSE)</f>
        <v>#REF!</v>
      </c>
      <c r="AF50" s="157" t="e">
        <f>VLOOKUP($D50,'1. Rpt 18s (non-CSU)'!$H$9:$AK$555,$AF$4,FALSE)</f>
        <v>#REF!</v>
      </c>
      <c r="AG50" s="157" t="e">
        <f>VLOOKUP($D50,'1. Rpt 18s (non-CSU)'!$H$9:$AK$555,$AG$4,FALSE)</f>
        <v>#REF!</v>
      </c>
      <c r="AH50" s="157" t="e">
        <f>VLOOKUP($D50,'1. Rpt 18s (non-CSU)'!$H$9:$AK$555,$AH$4,FALSE)</f>
        <v>#REF!</v>
      </c>
      <c r="AI50" s="157" t="e">
        <f>VLOOKUP($D50,'1. Rpt 18s (non-CSU)'!$H$9:$AK$555,$AI$4,FALSE)</f>
        <v>#REF!</v>
      </c>
      <c r="AJ50" s="157" t="e">
        <f>VLOOKUP($D50,'1. Rpt 18s (non-CSU)'!$H$9:$AK$555,$AJ$4,FALSE)</f>
        <v>#REF!</v>
      </c>
      <c r="AK50" s="157" t="e">
        <f>VLOOKUP($D50,'1. Rpt 18s (non-CSU)'!$H$9:$AK$555,$AK$4,FALSE)</f>
        <v>#REF!</v>
      </c>
      <c r="AL50" s="157" t="e">
        <f>VLOOKUP($D50,'1. Rpt 18s (non-CSU)'!$H$9:$AK$555,$AL$4,FALSE)</f>
        <v>#REF!</v>
      </c>
      <c r="AM50" s="157" t="e">
        <f>VLOOKUP($D50,'1. Rpt 18s (non-CSU)'!$H$9:$AK$555,$AM$4,FALSE)</f>
        <v>#REF!</v>
      </c>
      <c r="AN50" s="157" t="e">
        <f>VLOOKUP($D50,'1. Rpt 18s (non-CSU)'!$H$9:$AK$555,$AN$4,FALSE)</f>
        <v>#REF!</v>
      </c>
      <c r="AO50" s="157" t="e">
        <f>VLOOKUP($D50,'1. Rpt 18s (non-CSU)'!$H$9:$AK$555,$AO$4,FALSE)</f>
        <v>#REF!</v>
      </c>
      <c r="AP50" s="157" t="e">
        <f>VLOOKUP($D50,'1. Rpt 18s (non-CSU)'!$H$9:$AK$555,$AP$4,FALSE)</f>
        <v>#REF!</v>
      </c>
      <c r="AQ50" s="157" t="e">
        <f>VLOOKUP($D50,'1. Rpt 18s (non-CSU)'!$H$9:$AK$555,$AQ$4,FALSE)</f>
        <v>#REF!</v>
      </c>
      <c r="AR50" s="157" t="e">
        <f>VLOOKUP($D50,'1. Rpt 18s (non-CSU)'!$H$9:$AK$555,$AR$4,FALSE)</f>
        <v>#REF!</v>
      </c>
      <c r="AS50" s="157" t="e">
        <f>VLOOKUP($D50,'1. Rpt 18s (non-CSU)'!$H$9:$AK$555,$AS$4,FALSE)</f>
        <v>#REF!</v>
      </c>
      <c r="AT50" s="157" t="e">
        <f>VLOOKUP($D50,'1. Rpt 18s (non-CSU)'!$H$9:$AK$555,$AT$4,FALSE)</f>
        <v>#REF!</v>
      </c>
      <c r="AU50" s="157" t="e">
        <f>VLOOKUP($D50,'1. Rpt 18s (non-CSU)'!$H$9:$AK$555,$AU$4,FALSE)</f>
        <v>#REF!</v>
      </c>
      <c r="AV50" s="158" t="e">
        <f t="shared" si="2"/>
        <v>#REF!</v>
      </c>
      <c r="AW50" s="165" t="e">
        <f>VLOOKUP($D50,'1. Rpt 18s (non-CSU)'!$H$9:$AK$555,$AW$4,FALSE)</f>
        <v>#REF!</v>
      </c>
      <c r="AX50" s="166" t="e">
        <f>VLOOKUP($D50,'1. Rpt 18s (non-CSU)'!$H$9:$AK$555,$AX$4,FALSE)</f>
        <v>#REF!</v>
      </c>
      <c r="AY50" s="166" t="e">
        <f>VLOOKUP($D50,'1. Rpt 18s (non-CSU)'!$H$9:$AK$555,$AY$4,FALSE)</f>
        <v>#REF!</v>
      </c>
      <c r="AZ50" s="166" t="e">
        <f>VLOOKUP($D50,'1. Rpt 18s (non-CSU)'!$H$9:$AK$555,$AZ$4,FALSE)</f>
        <v>#REF!</v>
      </c>
      <c r="BA50" s="166" t="e">
        <f>VLOOKUP($D50,'1. Rpt 18s (non-CSU)'!$H$9:$AK$555,$BA$4,FALSE)</f>
        <v>#REF!</v>
      </c>
      <c r="BB50" s="166" t="e">
        <f>VLOOKUP($D50,'1. Rpt 18s (non-CSU)'!$H$9:$AK$555,$BB$4,FALSE)</f>
        <v>#REF!</v>
      </c>
      <c r="BC50" s="166" t="e">
        <f>VLOOKUP($D50,'1. Rpt 18s (non-CSU)'!$H$9:$AK$555,$BC$4,FALSE)</f>
        <v>#REF!</v>
      </c>
      <c r="BD50" s="166" t="e">
        <f>VLOOKUP($D50,'1. Rpt 18s (non-CSU)'!$H$9:$AK$555,$BD$4,FALSE)</f>
        <v>#REF!</v>
      </c>
      <c r="BE50" s="166" t="e">
        <f>VLOOKUP($D50,'1. Rpt 18s (non-CSU)'!$H$9:$AK$555,$BE$4,FALSE)</f>
        <v>#REF!</v>
      </c>
      <c r="BF50" s="166" t="e">
        <f>VLOOKUP($D50,'1. Rpt 18s (non-CSU)'!$H$9:$AK$555,$BF$4,FALSE)</f>
        <v>#REF!</v>
      </c>
      <c r="BG50" s="166" t="e">
        <f>VLOOKUP($D50,'1. Rpt 18s (non-CSU)'!$H$9:$AK$555,$BG$4,FALSE)</f>
        <v>#REF!</v>
      </c>
      <c r="BH50" s="166" t="e">
        <f>VLOOKUP($D50,'1. Rpt 18s (non-CSU)'!$H$9:$AK$555,$BH$4,FALSE)</f>
        <v>#REF!</v>
      </c>
      <c r="BI50" s="166" t="e">
        <f>VLOOKUP($D50,'1. Rpt 18s (non-CSU)'!$H$9:$AK$555,$BI$4,FALSE)</f>
        <v>#REF!</v>
      </c>
      <c r="BJ50" s="166" t="e">
        <f>VLOOKUP($D50,'1. Rpt 18s (non-CSU)'!$H$9:$AK$555,$BJ$4,FALSE)</f>
        <v>#REF!</v>
      </c>
      <c r="BK50" s="166" t="e">
        <f>VLOOKUP($D50,'1. Rpt 18s (non-CSU)'!$H$9:$AK$555,$BK$4,FALSE)</f>
        <v>#REF!</v>
      </c>
      <c r="BL50" s="166" t="e">
        <f>VLOOKUP($D50,'1. Rpt 18s (non-CSU)'!$H$9:$AK$555,$BL$4,FALSE)</f>
        <v>#REF!</v>
      </c>
      <c r="BM50" s="166" t="e">
        <f>VLOOKUP($D50,'1. Rpt 18s (non-CSU)'!$H$9:$AK$555,$BM$4,FALSE)</f>
        <v>#REF!</v>
      </c>
      <c r="BN50" s="166" t="e">
        <f>VLOOKUP($D50,'1. Rpt 18s (non-CSU)'!$H$9:$AK$555,$BN$4,FALSE)</f>
        <v>#REF!</v>
      </c>
      <c r="BO50" s="166" t="e">
        <f>VLOOKUP($D50,'1. Rpt 18s (non-CSU)'!$H$9:$AK$555,$BO$4,FALSE)</f>
        <v>#REF!</v>
      </c>
      <c r="BP50" s="167" t="e">
        <f t="shared" si="4"/>
        <v>#REF!</v>
      </c>
      <c r="BQ50" s="159" t="e">
        <f>VLOOKUP($D50,'1. Rpt 18s (non-CSU)'!$H$9:$AK$555,$BQ$4,FALSE)</f>
        <v>#REF!</v>
      </c>
      <c r="BR50" s="159" t="e">
        <f>VLOOKUP($D50,'1. Rpt 18s (non-CSU)'!$H$9:$AK$555,$BR$4,FALSE)</f>
        <v>#REF!</v>
      </c>
      <c r="BS50" s="159" t="e">
        <f>VLOOKUP($D50,'1. Rpt 18s (non-CSU)'!$H$9:$AK$555,$BS$4,FALSE)</f>
        <v>#REF!</v>
      </c>
      <c r="BT50" s="159" t="e">
        <f>VLOOKUP($D50,'1. Rpt 18s (non-CSU)'!$H$9:$AK$555,$BT$4,FALSE)</f>
        <v>#REF!</v>
      </c>
      <c r="BU50" s="159" t="e">
        <f>VLOOKUP($D50,'1. Rpt 18s (non-CSU)'!$H$9:$AK$555,$BU$4,FALSE)</f>
        <v>#REF!</v>
      </c>
      <c r="BV50" s="159" t="e">
        <f>VLOOKUP($D50,'1. Rpt 18s (non-CSU)'!$H$9:$AK$555,$BV$4,FALSE)</f>
        <v>#REF!</v>
      </c>
      <c r="BW50" s="159" t="e">
        <f>VLOOKUP($D50,'1. Rpt 18s (non-CSU)'!$H$9:$AK$555,$BW$4,FALSE)</f>
        <v>#REF!</v>
      </c>
      <c r="BX50" s="159" t="e">
        <f>VLOOKUP($D50,'1. Rpt 18s (non-CSU)'!$H$9:$AK$555,$BX$4,FALSE)</f>
        <v>#REF!</v>
      </c>
      <c r="BY50" s="159" t="e">
        <f>VLOOKUP($D50,'1. Rpt 18s (non-CSU)'!$H$9:$AK$555,$BY$4,FALSE)</f>
        <v>#REF!</v>
      </c>
      <c r="BZ50" s="159" t="e">
        <f>VLOOKUP($D50,'1. Rpt 18s (non-CSU)'!$H$9:$AK$555,$BZ$4,FALSE)</f>
        <v>#REF!</v>
      </c>
      <c r="CA50" s="159" t="e">
        <f>VLOOKUP($D50,'1. Rpt 18s (non-CSU)'!$H$9:$AK$555,$CA$4,FALSE)</f>
        <v>#REF!</v>
      </c>
      <c r="CB50" s="159" t="e">
        <f>VLOOKUP($D50,'1. Rpt 18s (non-CSU)'!$H$9:$AK$555,$CB$4,FALSE)</f>
        <v>#REF!</v>
      </c>
      <c r="CC50" s="159" t="e">
        <f>VLOOKUP($D50,'1. Rpt 18s (non-CSU)'!$H$9:$AK$555,$CB$4,FALSE)</f>
        <v>#REF!</v>
      </c>
      <c r="CD50" s="159" t="e">
        <f>VLOOKUP($D50,'1. Rpt 18s (non-CSU)'!$H$9:$AK$555,$CB$4,FALSE)</f>
        <v>#REF!</v>
      </c>
      <c r="CE50" s="159" t="e">
        <f>VLOOKUP($D50,'1. Rpt 18s (non-CSU)'!$H$9:$AK$555,$CB$4,FALSE)</f>
        <v>#REF!</v>
      </c>
      <c r="CF50" s="159" t="e">
        <f>VLOOKUP($D50,'1. Rpt 18s (non-CSU)'!$H$9:$AK$555,$CB$4,FALSE)</f>
        <v>#REF!</v>
      </c>
      <c r="CG50" s="159" t="e">
        <f>VLOOKUP($D50,'1. Rpt 18s (non-CSU)'!$H$9:$AK$555,$CB$4,FALSE)</f>
        <v>#REF!</v>
      </c>
      <c r="CH50" s="159" t="e">
        <f>VLOOKUP($D50,'1. Rpt 18s (non-CSU)'!$H$9:$AK$555,$CB$4,FALSE)</f>
        <v>#REF!</v>
      </c>
      <c r="CI50" s="159" t="e">
        <f>VLOOKUP($D50,'1. Rpt 18s (non-CSU)'!$H$9:$AK$555,$CB$4,FALSE)</f>
        <v>#REF!</v>
      </c>
      <c r="CJ50" s="160" t="e">
        <f t="shared" si="3"/>
        <v>#REF!</v>
      </c>
    </row>
    <row r="51" spans="1:88" x14ac:dyDescent="0.2">
      <c r="A51" s="56" t="s">
        <v>145</v>
      </c>
      <c r="B51" s="297" t="s">
        <v>447</v>
      </c>
      <c r="C51" s="297" t="s">
        <v>13</v>
      </c>
      <c r="D51" s="153" t="str">
        <f t="shared" si="0"/>
        <v>52250001</v>
      </c>
      <c r="E51" s="154" t="str">
        <f>IF(ISNA(VLOOKUP(C51,GAAP02F[[#All],[Column1]:[FundHier1]],5,FALSE)),"Leases",(VLOOKUP(C51,GAAP02F[[#All],[Column1]:[FundHier1]],5,FALSE)))</f>
        <v>100</v>
      </c>
      <c r="F51" s="154" t="str">
        <f>IF(ISNA(VLOOKUP(B51,Table_GAAP02A[[#All],[Agency]:[Hier1]],4,FALSE)),"Abolished Agency",(VLOOKUP(B51,Table_GAAP02A[[#All],[Agency]:[Hier1]],4,FALSE)))</f>
        <v>0835</v>
      </c>
      <c r="G51" s="155" t="s">
        <v>4425</v>
      </c>
      <c r="H51" s="156" t="s">
        <v>15</v>
      </c>
      <c r="I51" s="161">
        <f>VLOOKUP(D51,'1. Rpt 18s (non-CSU)'!$H$9:$AK$555,7,FALSE)</f>
        <v>0</v>
      </c>
      <c r="J51" s="162">
        <f>VLOOKUP($D51,'1. Rpt 18s (non-CSU)'!$H$9:$AK$555,8,FALSE)</f>
        <v>0</v>
      </c>
      <c r="K51" s="162">
        <f>VLOOKUP($D51,'1. Rpt 18s (non-CSU)'!$H$9:$AK$555,9,FALSE)</f>
        <v>0</v>
      </c>
      <c r="L51" s="162">
        <f>VLOOKUP($D51,'1. Rpt 18s (non-CSU)'!$H$9:$AK$555,10,FALSE)</f>
        <v>0</v>
      </c>
      <c r="M51" s="162">
        <f>VLOOKUP($D51,'1. Rpt 18s (non-CSU)'!$H$9:$AK$555,11,FALSE)</f>
        <v>0</v>
      </c>
      <c r="N51" s="162">
        <f>VLOOKUP($D51,'1. Rpt 18s (non-CSU)'!$H$9:$AK$555,$N$4,FALSE)</f>
        <v>0</v>
      </c>
      <c r="O51" s="162">
        <f>VLOOKUP($D51,'1. Rpt 18s (non-CSU)'!$H$9:$AK$555,$O$4,FALSE)</f>
        <v>0</v>
      </c>
      <c r="P51" s="162">
        <f>VLOOKUP($D51,'1. Rpt 18s (non-CSU)'!$H$9:$AK$555,$P$4,FALSE)</f>
        <v>0</v>
      </c>
      <c r="Q51" s="162">
        <f>VLOOKUP($D51,'1. Rpt 18s (non-CSU)'!$H$9:$AK$555,$Q$4,FALSE)</f>
        <v>0</v>
      </c>
      <c r="R51" s="162">
        <f>VLOOKUP($D51,'1. Rpt 18s (non-CSU)'!$H$9:$AK$555,$R$4,FALSE)</f>
        <v>0</v>
      </c>
      <c r="S51" s="162">
        <f>VLOOKUP($D51,'1. Rpt 18s (non-CSU)'!$H$9:$AK$555,$S$4,FALSE)</f>
        <v>0</v>
      </c>
      <c r="T51" s="162">
        <f>VLOOKUP($D51,'1. Rpt 18s (non-CSU)'!$H$9:$AK$555,$T$4,FALSE)</f>
        <v>0</v>
      </c>
      <c r="U51" s="162">
        <f>VLOOKUP($D51,'1. Rpt 18s (non-CSU)'!$H$9:$AK$555,$U$4,FALSE)</f>
        <v>0</v>
      </c>
      <c r="V51" s="162">
        <f>VLOOKUP($D51,'1. Rpt 18s (non-CSU)'!$H$9:$AK$555,$V$4,FALSE)</f>
        <v>0</v>
      </c>
      <c r="W51" s="162">
        <f>VLOOKUP($D51,'1. Rpt 18s (non-CSU)'!$H$9:$AK$555,$W$4,FALSE)</f>
        <v>0</v>
      </c>
      <c r="X51" s="162">
        <f>VLOOKUP($D51,'1. Rpt 18s (non-CSU)'!$H$9:$AK$555,$X$4,FALSE)</f>
        <v>0</v>
      </c>
      <c r="Y51" s="162">
        <f>VLOOKUP($D51,'1. Rpt 18s (non-CSU)'!$H$9:$AK$555,$Y$4,FALSE)</f>
        <v>0</v>
      </c>
      <c r="Z51" s="162">
        <f>VLOOKUP($D51,'1. Rpt 18s (non-CSU)'!$H$9:$AK$555,$Z$4,FALSE)</f>
        <v>0</v>
      </c>
      <c r="AA51" s="162">
        <f>VLOOKUP($D51,'1. Rpt 18s (non-CSU)'!$H$9:$AK$555,$AA$4,FALSE)</f>
        <v>0</v>
      </c>
      <c r="AB51" s="163">
        <f t="shared" si="1"/>
        <v>0</v>
      </c>
      <c r="AC51" s="164" t="e">
        <f>VLOOKUP($D51,'1. Rpt 18s (non-CSU)'!$H$9:$AK$555,$AC$4,FALSE)</f>
        <v>#REF!</v>
      </c>
      <c r="AD51" s="157" t="e">
        <f>VLOOKUP($D51,'1. Rpt 18s (non-CSU)'!$H$9:$AK$555,$AD$4,FALSE)</f>
        <v>#REF!</v>
      </c>
      <c r="AE51" s="157" t="e">
        <f>VLOOKUP($D51,'1. Rpt 18s (non-CSU)'!$H$9:$AK$555,$AE$4,FALSE)</f>
        <v>#REF!</v>
      </c>
      <c r="AF51" s="157" t="e">
        <f>VLOOKUP($D51,'1. Rpt 18s (non-CSU)'!$H$9:$AK$555,$AF$4,FALSE)</f>
        <v>#REF!</v>
      </c>
      <c r="AG51" s="157" t="e">
        <f>VLOOKUP($D51,'1. Rpt 18s (non-CSU)'!$H$9:$AK$555,$AG$4,FALSE)</f>
        <v>#REF!</v>
      </c>
      <c r="AH51" s="157" t="e">
        <f>VLOOKUP($D51,'1. Rpt 18s (non-CSU)'!$H$9:$AK$555,$AH$4,FALSE)</f>
        <v>#REF!</v>
      </c>
      <c r="AI51" s="157" t="e">
        <f>VLOOKUP($D51,'1. Rpt 18s (non-CSU)'!$H$9:$AK$555,$AI$4,FALSE)</f>
        <v>#REF!</v>
      </c>
      <c r="AJ51" s="157" t="e">
        <f>VLOOKUP($D51,'1. Rpt 18s (non-CSU)'!$H$9:$AK$555,$AJ$4,FALSE)</f>
        <v>#REF!</v>
      </c>
      <c r="AK51" s="157" t="e">
        <f>VLOOKUP($D51,'1. Rpt 18s (non-CSU)'!$H$9:$AK$555,$AK$4,FALSE)</f>
        <v>#REF!</v>
      </c>
      <c r="AL51" s="157" t="e">
        <f>VLOOKUP($D51,'1. Rpt 18s (non-CSU)'!$H$9:$AK$555,$AL$4,FALSE)</f>
        <v>#REF!</v>
      </c>
      <c r="AM51" s="157" t="e">
        <f>VLOOKUP($D51,'1. Rpt 18s (non-CSU)'!$H$9:$AK$555,$AM$4,FALSE)</f>
        <v>#REF!</v>
      </c>
      <c r="AN51" s="157" t="e">
        <f>VLOOKUP($D51,'1. Rpt 18s (non-CSU)'!$H$9:$AK$555,$AN$4,FALSE)</f>
        <v>#REF!</v>
      </c>
      <c r="AO51" s="157" t="e">
        <f>VLOOKUP($D51,'1. Rpt 18s (non-CSU)'!$H$9:$AK$555,$AO$4,FALSE)</f>
        <v>#REF!</v>
      </c>
      <c r="AP51" s="157" t="e">
        <f>VLOOKUP($D51,'1. Rpt 18s (non-CSU)'!$H$9:$AK$555,$AP$4,FALSE)</f>
        <v>#REF!</v>
      </c>
      <c r="AQ51" s="157" t="e">
        <f>VLOOKUP($D51,'1. Rpt 18s (non-CSU)'!$H$9:$AK$555,$AQ$4,FALSE)</f>
        <v>#REF!</v>
      </c>
      <c r="AR51" s="157" t="e">
        <f>VLOOKUP($D51,'1. Rpt 18s (non-CSU)'!$H$9:$AK$555,$AR$4,FALSE)</f>
        <v>#REF!</v>
      </c>
      <c r="AS51" s="157" t="e">
        <f>VLOOKUP($D51,'1. Rpt 18s (non-CSU)'!$H$9:$AK$555,$AS$4,FALSE)</f>
        <v>#REF!</v>
      </c>
      <c r="AT51" s="157" t="e">
        <f>VLOOKUP($D51,'1. Rpt 18s (non-CSU)'!$H$9:$AK$555,$AT$4,FALSE)</f>
        <v>#REF!</v>
      </c>
      <c r="AU51" s="157" t="e">
        <f>VLOOKUP($D51,'1. Rpt 18s (non-CSU)'!$H$9:$AK$555,$AU$4,FALSE)</f>
        <v>#REF!</v>
      </c>
      <c r="AV51" s="158" t="e">
        <f t="shared" si="2"/>
        <v>#REF!</v>
      </c>
      <c r="AW51" s="165" t="e">
        <f>VLOOKUP($D51,'1. Rpt 18s (non-CSU)'!$H$9:$AK$555,$AW$4,FALSE)</f>
        <v>#REF!</v>
      </c>
      <c r="AX51" s="166" t="e">
        <f>VLOOKUP($D51,'1. Rpt 18s (non-CSU)'!$H$9:$AK$555,$AX$4,FALSE)</f>
        <v>#REF!</v>
      </c>
      <c r="AY51" s="166" t="e">
        <f>VLOOKUP($D51,'1. Rpt 18s (non-CSU)'!$H$9:$AK$555,$AY$4,FALSE)</f>
        <v>#REF!</v>
      </c>
      <c r="AZ51" s="166" t="e">
        <f>VLOOKUP($D51,'1. Rpt 18s (non-CSU)'!$H$9:$AK$555,$AZ$4,FALSE)</f>
        <v>#REF!</v>
      </c>
      <c r="BA51" s="166" t="e">
        <f>VLOOKUP($D51,'1. Rpt 18s (non-CSU)'!$H$9:$AK$555,$BA$4,FALSE)</f>
        <v>#REF!</v>
      </c>
      <c r="BB51" s="166" t="e">
        <f>VLOOKUP($D51,'1. Rpt 18s (non-CSU)'!$H$9:$AK$555,$BB$4,FALSE)</f>
        <v>#REF!</v>
      </c>
      <c r="BC51" s="166" t="e">
        <f>VLOOKUP($D51,'1. Rpt 18s (non-CSU)'!$H$9:$AK$555,$BC$4,FALSE)</f>
        <v>#REF!</v>
      </c>
      <c r="BD51" s="166" t="e">
        <f>VLOOKUP($D51,'1. Rpt 18s (non-CSU)'!$H$9:$AK$555,$BD$4,FALSE)</f>
        <v>#REF!</v>
      </c>
      <c r="BE51" s="166" t="e">
        <f>VLOOKUP($D51,'1. Rpt 18s (non-CSU)'!$H$9:$AK$555,$BE$4,FALSE)</f>
        <v>#REF!</v>
      </c>
      <c r="BF51" s="166" t="e">
        <f>VLOOKUP($D51,'1. Rpt 18s (non-CSU)'!$H$9:$AK$555,$BF$4,FALSE)</f>
        <v>#REF!</v>
      </c>
      <c r="BG51" s="166" t="e">
        <f>VLOOKUP($D51,'1. Rpt 18s (non-CSU)'!$H$9:$AK$555,$BG$4,FALSE)</f>
        <v>#REF!</v>
      </c>
      <c r="BH51" s="166" t="e">
        <f>VLOOKUP($D51,'1. Rpt 18s (non-CSU)'!$H$9:$AK$555,$BH$4,FALSE)</f>
        <v>#REF!</v>
      </c>
      <c r="BI51" s="166" t="e">
        <f>VLOOKUP($D51,'1. Rpt 18s (non-CSU)'!$H$9:$AK$555,$BI$4,FALSE)</f>
        <v>#REF!</v>
      </c>
      <c r="BJ51" s="166" t="e">
        <f>VLOOKUP($D51,'1. Rpt 18s (non-CSU)'!$H$9:$AK$555,$BJ$4,FALSE)</f>
        <v>#REF!</v>
      </c>
      <c r="BK51" s="166" t="e">
        <f>VLOOKUP($D51,'1. Rpt 18s (non-CSU)'!$H$9:$AK$555,$BK$4,FALSE)</f>
        <v>#REF!</v>
      </c>
      <c r="BL51" s="166" t="e">
        <f>VLOOKUP($D51,'1. Rpt 18s (non-CSU)'!$H$9:$AK$555,$BL$4,FALSE)</f>
        <v>#REF!</v>
      </c>
      <c r="BM51" s="166" t="e">
        <f>VLOOKUP($D51,'1. Rpt 18s (non-CSU)'!$H$9:$AK$555,$BM$4,FALSE)</f>
        <v>#REF!</v>
      </c>
      <c r="BN51" s="166" t="e">
        <f>VLOOKUP($D51,'1. Rpt 18s (non-CSU)'!$H$9:$AK$555,$BN$4,FALSE)</f>
        <v>#REF!</v>
      </c>
      <c r="BO51" s="166" t="e">
        <f>VLOOKUP($D51,'1. Rpt 18s (non-CSU)'!$H$9:$AK$555,$BO$4,FALSE)</f>
        <v>#REF!</v>
      </c>
      <c r="BP51" s="167" t="e">
        <f t="shared" si="4"/>
        <v>#REF!</v>
      </c>
      <c r="BQ51" s="159" t="e">
        <f>VLOOKUP($D51,'1. Rpt 18s (non-CSU)'!$H$9:$AK$555,$BQ$4,FALSE)</f>
        <v>#REF!</v>
      </c>
      <c r="BR51" s="159" t="e">
        <f>VLOOKUP($D51,'1. Rpt 18s (non-CSU)'!$H$9:$AK$555,$BR$4,FALSE)</f>
        <v>#REF!</v>
      </c>
      <c r="BS51" s="159" t="e">
        <f>VLOOKUP($D51,'1. Rpt 18s (non-CSU)'!$H$9:$AK$555,$BS$4,FALSE)</f>
        <v>#REF!</v>
      </c>
      <c r="BT51" s="159" t="e">
        <f>VLOOKUP($D51,'1. Rpt 18s (non-CSU)'!$H$9:$AK$555,$BT$4,FALSE)</f>
        <v>#REF!</v>
      </c>
      <c r="BU51" s="159" t="e">
        <f>VLOOKUP($D51,'1. Rpt 18s (non-CSU)'!$H$9:$AK$555,$BU$4,FALSE)</f>
        <v>#REF!</v>
      </c>
      <c r="BV51" s="159" t="e">
        <f>VLOOKUP($D51,'1. Rpt 18s (non-CSU)'!$H$9:$AK$555,$BV$4,FALSE)</f>
        <v>#REF!</v>
      </c>
      <c r="BW51" s="159" t="e">
        <f>VLOOKUP($D51,'1. Rpt 18s (non-CSU)'!$H$9:$AK$555,$BW$4,FALSE)</f>
        <v>#REF!</v>
      </c>
      <c r="BX51" s="159" t="e">
        <f>VLOOKUP($D51,'1. Rpt 18s (non-CSU)'!$H$9:$AK$555,$BX$4,FALSE)</f>
        <v>#REF!</v>
      </c>
      <c r="BY51" s="159" t="e">
        <f>VLOOKUP($D51,'1. Rpt 18s (non-CSU)'!$H$9:$AK$555,$BY$4,FALSE)</f>
        <v>#REF!</v>
      </c>
      <c r="BZ51" s="159" t="e">
        <f>VLOOKUP($D51,'1. Rpt 18s (non-CSU)'!$H$9:$AK$555,$BZ$4,FALSE)</f>
        <v>#REF!</v>
      </c>
      <c r="CA51" s="159" t="e">
        <f>VLOOKUP($D51,'1. Rpt 18s (non-CSU)'!$H$9:$AK$555,$CA$4,FALSE)</f>
        <v>#REF!</v>
      </c>
      <c r="CB51" s="159" t="e">
        <f>VLOOKUP($D51,'1. Rpt 18s (non-CSU)'!$H$9:$AK$555,$CB$4,FALSE)</f>
        <v>#REF!</v>
      </c>
      <c r="CC51" s="159" t="e">
        <f>VLOOKUP($D51,'1. Rpt 18s (non-CSU)'!$H$9:$AK$555,$CB$4,FALSE)</f>
        <v>#REF!</v>
      </c>
      <c r="CD51" s="159" t="e">
        <f>VLOOKUP($D51,'1. Rpt 18s (non-CSU)'!$H$9:$AK$555,$CB$4,FALSE)</f>
        <v>#REF!</v>
      </c>
      <c r="CE51" s="159" t="e">
        <f>VLOOKUP($D51,'1. Rpt 18s (non-CSU)'!$H$9:$AK$555,$CB$4,FALSE)</f>
        <v>#REF!</v>
      </c>
      <c r="CF51" s="159" t="e">
        <f>VLOOKUP($D51,'1. Rpt 18s (non-CSU)'!$H$9:$AK$555,$CB$4,FALSE)</f>
        <v>#REF!</v>
      </c>
      <c r="CG51" s="159" t="e">
        <f>VLOOKUP($D51,'1. Rpt 18s (non-CSU)'!$H$9:$AK$555,$CB$4,FALSE)</f>
        <v>#REF!</v>
      </c>
      <c r="CH51" s="159" t="e">
        <f>VLOOKUP($D51,'1. Rpt 18s (non-CSU)'!$H$9:$AK$555,$CB$4,FALSE)</f>
        <v>#REF!</v>
      </c>
      <c r="CI51" s="159" t="e">
        <f>VLOOKUP($D51,'1. Rpt 18s (non-CSU)'!$H$9:$AK$555,$CB$4,FALSE)</f>
        <v>#REF!</v>
      </c>
      <c r="CJ51" s="160" t="e">
        <f t="shared" si="3"/>
        <v>#REF!</v>
      </c>
    </row>
    <row r="52" spans="1:88" x14ac:dyDescent="0.2">
      <c r="A52" s="56" t="s">
        <v>145</v>
      </c>
      <c r="B52" s="153" t="s">
        <v>447</v>
      </c>
      <c r="C52" s="153" t="s">
        <v>22</v>
      </c>
      <c r="D52" s="153" t="str">
        <f t="shared" si="0"/>
        <v>52250036</v>
      </c>
      <c r="E52" s="154" t="str">
        <f>IF(ISNA(VLOOKUP(C52,GAAP02F[[#All],[Column1]:[FundHier1]],5,FALSE)),"Leases",(VLOOKUP(C52,GAAP02F[[#All],[Column1]:[FundHier1]],5,FALSE)))</f>
        <v>300</v>
      </c>
      <c r="F52" s="154" t="str">
        <f>IF(ISNA(VLOOKUP(B52,Table_GAAP02A[[#All],[Agency]:[Hier1]],4,FALSE)),"Abolished Agency",(VLOOKUP(B52,Table_GAAP02A[[#All],[Agency]:[Hier1]],4,FALSE)))</f>
        <v>0835</v>
      </c>
      <c r="G52" s="155" t="s">
        <v>4425</v>
      </c>
      <c r="H52" s="156" t="s">
        <v>23</v>
      </c>
      <c r="I52" s="161">
        <f>VLOOKUP(D52,'1. Rpt 18s (non-CSU)'!$H$9:$AK$555,7,FALSE)</f>
        <v>0</v>
      </c>
      <c r="J52" s="162">
        <f>VLOOKUP($D52,'1. Rpt 18s (non-CSU)'!$H$9:$AK$555,8,FALSE)</f>
        <v>0</v>
      </c>
      <c r="K52" s="162">
        <f>VLOOKUP($D52,'1. Rpt 18s (non-CSU)'!$H$9:$AK$555,9,FALSE)</f>
        <v>0</v>
      </c>
      <c r="L52" s="162">
        <f>VLOOKUP($D52,'1. Rpt 18s (non-CSU)'!$H$9:$AK$555,10,FALSE)</f>
        <v>0</v>
      </c>
      <c r="M52" s="162">
        <f>VLOOKUP($D52,'1. Rpt 18s (non-CSU)'!$H$9:$AK$555,11,FALSE)</f>
        <v>0</v>
      </c>
      <c r="N52" s="162">
        <f>VLOOKUP($D52,'1. Rpt 18s (non-CSU)'!$H$9:$AK$555,$N$4,FALSE)</f>
        <v>0</v>
      </c>
      <c r="O52" s="162">
        <f>VLOOKUP($D52,'1. Rpt 18s (non-CSU)'!$H$9:$AK$555,$O$4,FALSE)</f>
        <v>0</v>
      </c>
      <c r="P52" s="162">
        <f>VLOOKUP($D52,'1. Rpt 18s (non-CSU)'!$H$9:$AK$555,$P$4,FALSE)</f>
        <v>0</v>
      </c>
      <c r="Q52" s="162">
        <f>VLOOKUP($D52,'1. Rpt 18s (non-CSU)'!$H$9:$AK$555,$Q$4,FALSE)</f>
        <v>0</v>
      </c>
      <c r="R52" s="162">
        <f>VLOOKUP($D52,'1. Rpt 18s (non-CSU)'!$H$9:$AK$555,$R$4,FALSE)</f>
        <v>0</v>
      </c>
      <c r="S52" s="162">
        <f>VLOOKUP($D52,'1. Rpt 18s (non-CSU)'!$H$9:$AK$555,$S$4,FALSE)</f>
        <v>0</v>
      </c>
      <c r="T52" s="162">
        <f>VLOOKUP($D52,'1. Rpt 18s (non-CSU)'!$H$9:$AK$555,$T$4,FALSE)</f>
        <v>0</v>
      </c>
      <c r="U52" s="162">
        <f>VLOOKUP($D52,'1. Rpt 18s (non-CSU)'!$H$9:$AK$555,$U$4,FALSE)</f>
        <v>0</v>
      </c>
      <c r="V52" s="162">
        <f>VLOOKUP($D52,'1. Rpt 18s (non-CSU)'!$H$9:$AK$555,$V$4,FALSE)</f>
        <v>0</v>
      </c>
      <c r="W52" s="162">
        <f>VLOOKUP($D52,'1. Rpt 18s (non-CSU)'!$H$9:$AK$555,$W$4,FALSE)</f>
        <v>0</v>
      </c>
      <c r="X52" s="162">
        <f>VLOOKUP($D52,'1. Rpt 18s (non-CSU)'!$H$9:$AK$555,$X$4,FALSE)</f>
        <v>0</v>
      </c>
      <c r="Y52" s="162">
        <f>VLOOKUP($D52,'1. Rpt 18s (non-CSU)'!$H$9:$AK$555,$Y$4,FALSE)</f>
        <v>0</v>
      </c>
      <c r="Z52" s="162">
        <f>VLOOKUP($D52,'1. Rpt 18s (non-CSU)'!$H$9:$AK$555,$Z$4,FALSE)</f>
        <v>0</v>
      </c>
      <c r="AA52" s="162">
        <f>VLOOKUP($D52,'1. Rpt 18s (non-CSU)'!$H$9:$AK$555,$AA$4,FALSE)</f>
        <v>0</v>
      </c>
      <c r="AB52" s="163">
        <f t="shared" si="1"/>
        <v>0</v>
      </c>
      <c r="AC52" s="164" t="e">
        <f>VLOOKUP($D52,'1. Rpt 18s (non-CSU)'!$H$9:$AK$555,$AC$4,FALSE)</f>
        <v>#REF!</v>
      </c>
      <c r="AD52" s="157" t="e">
        <f>VLOOKUP($D52,'1. Rpt 18s (non-CSU)'!$H$9:$AK$555,$AD$4,FALSE)</f>
        <v>#REF!</v>
      </c>
      <c r="AE52" s="157" t="e">
        <f>VLOOKUP($D52,'1. Rpt 18s (non-CSU)'!$H$9:$AK$555,$AE$4,FALSE)</f>
        <v>#REF!</v>
      </c>
      <c r="AF52" s="157" t="e">
        <f>VLOOKUP($D52,'1. Rpt 18s (non-CSU)'!$H$9:$AK$555,$AF$4,FALSE)</f>
        <v>#REF!</v>
      </c>
      <c r="AG52" s="157" t="e">
        <f>VLOOKUP($D52,'1. Rpt 18s (non-CSU)'!$H$9:$AK$555,$AG$4,FALSE)</f>
        <v>#REF!</v>
      </c>
      <c r="AH52" s="157" t="e">
        <f>VLOOKUP($D52,'1. Rpt 18s (non-CSU)'!$H$9:$AK$555,$AH$4,FALSE)</f>
        <v>#REF!</v>
      </c>
      <c r="AI52" s="157" t="e">
        <f>VLOOKUP($D52,'1. Rpt 18s (non-CSU)'!$H$9:$AK$555,$AI$4,FALSE)</f>
        <v>#REF!</v>
      </c>
      <c r="AJ52" s="157" t="e">
        <f>VLOOKUP($D52,'1. Rpt 18s (non-CSU)'!$H$9:$AK$555,$AJ$4,FALSE)</f>
        <v>#REF!</v>
      </c>
      <c r="AK52" s="157" t="e">
        <f>VLOOKUP($D52,'1. Rpt 18s (non-CSU)'!$H$9:$AK$555,$AK$4,FALSE)</f>
        <v>#REF!</v>
      </c>
      <c r="AL52" s="157" t="e">
        <f>VLOOKUP($D52,'1. Rpt 18s (non-CSU)'!$H$9:$AK$555,$AL$4,FALSE)</f>
        <v>#REF!</v>
      </c>
      <c r="AM52" s="157" t="e">
        <f>VLOOKUP($D52,'1. Rpt 18s (non-CSU)'!$H$9:$AK$555,$AM$4,FALSE)</f>
        <v>#REF!</v>
      </c>
      <c r="AN52" s="157" t="e">
        <f>VLOOKUP($D52,'1. Rpt 18s (non-CSU)'!$H$9:$AK$555,$AN$4,FALSE)</f>
        <v>#REF!</v>
      </c>
      <c r="AO52" s="157" t="e">
        <f>VLOOKUP($D52,'1. Rpt 18s (non-CSU)'!$H$9:$AK$555,$AO$4,FALSE)</f>
        <v>#REF!</v>
      </c>
      <c r="AP52" s="157" t="e">
        <f>VLOOKUP($D52,'1. Rpt 18s (non-CSU)'!$H$9:$AK$555,$AP$4,FALSE)</f>
        <v>#REF!</v>
      </c>
      <c r="AQ52" s="157" t="e">
        <f>VLOOKUP($D52,'1. Rpt 18s (non-CSU)'!$H$9:$AK$555,$AQ$4,FALSE)</f>
        <v>#REF!</v>
      </c>
      <c r="AR52" s="157" t="e">
        <f>VLOOKUP($D52,'1. Rpt 18s (non-CSU)'!$H$9:$AK$555,$AR$4,FALSE)</f>
        <v>#REF!</v>
      </c>
      <c r="AS52" s="157" t="e">
        <f>VLOOKUP($D52,'1. Rpt 18s (non-CSU)'!$H$9:$AK$555,$AS$4,FALSE)</f>
        <v>#REF!</v>
      </c>
      <c r="AT52" s="157" t="e">
        <f>VLOOKUP($D52,'1. Rpt 18s (non-CSU)'!$H$9:$AK$555,$AT$4,FALSE)</f>
        <v>#REF!</v>
      </c>
      <c r="AU52" s="157" t="e">
        <f>VLOOKUP($D52,'1. Rpt 18s (non-CSU)'!$H$9:$AK$555,$AU$4,FALSE)</f>
        <v>#REF!</v>
      </c>
      <c r="AV52" s="158" t="e">
        <f t="shared" si="2"/>
        <v>#REF!</v>
      </c>
      <c r="AW52" s="165" t="e">
        <f>VLOOKUP($D52,'1. Rpt 18s (non-CSU)'!$H$9:$AK$555,$AW$4,FALSE)</f>
        <v>#REF!</v>
      </c>
      <c r="AX52" s="166" t="e">
        <f>VLOOKUP($D52,'1. Rpt 18s (non-CSU)'!$H$9:$AK$555,$AX$4,FALSE)</f>
        <v>#REF!</v>
      </c>
      <c r="AY52" s="166" t="e">
        <f>VLOOKUP($D52,'1. Rpt 18s (non-CSU)'!$H$9:$AK$555,$AY$4,FALSE)</f>
        <v>#REF!</v>
      </c>
      <c r="AZ52" s="166" t="e">
        <f>VLOOKUP($D52,'1. Rpt 18s (non-CSU)'!$H$9:$AK$555,$AZ$4,FALSE)</f>
        <v>#REF!</v>
      </c>
      <c r="BA52" s="166" t="e">
        <f>VLOOKUP($D52,'1. Rpt 18s (non-CSU)'!$H$9:$AK$555,$BA$4,FALSE)</f>
        <v>#REF!</v>
      </c>
      <c r="BB52" s="166" t="e">
        <f>VLOOKUP($D52,'1. Rpt 18s (non-CSU)'!$H$9:$AK$555,$BB$4,FALSE)</f>
        <v>#REF!</v>
      </c>
      <c r="BC52" s="166" t="e">
        <f>VLOOKUP($D52,'1. Rpt 18s (non-CSU)'!$H$9:$AK$555,$BC$4,FALSE)</f>
        <v>#REF!</v>
      </c>
      <c r="BD52" s="166" t="e">
        <f>VLOOKUP($D52,'1. Rpt 18s (non-CSU)'!$H$9:$AK$555,$BD$4,FALSE)</f>
        <v>#REF!</v>
      </c>
      <c r="BE52" s="166" t="e">
        <f>VLOOKUP($D52,'1. Rpt 18s (non-CSU)'!$H$9:$AK$555,$BE$4,FALSE)</f>
        <v>#REF!</v>
      </c>
      <c r="BF52" s="166" t="e">
        <f>VLOOKUP($D52,'1. Rpt 18s (non-CSU)'!$H$9:$AK$555,$BF$4,FALSE)</f>
        <v>#REF!</v>
      </c>
      <c r="BG52" s="166" t="e">
        <f>VLOOKUP($D52,'1. Rpt 18s (non-CSU)'!$H$9:$AK$555,$BG$4,FALSE)</f>
        <v>#REF!</v>
      </c>
      <c r="BH52" s="166" t="e">
        <f>VLOOKUP($D52,'1. Rpt 18s (non-CSU)'!$H$9:$AK$555,$BH$4,FALSE)</f>
        <v>#REF!</v>
      </c>
      <c r="BI52" s="166" t="e">
        <f>VLOOKUP($D52,'1. Rpt 18s (non-CSU)'!$H$9:$AK$555,$BI$4,FALSE)</f>
        <v>#REF!</v>
      </c>
      <c r="BJ52" s="166" t="e">
        <f>VLOOKUP($D52,'1. Rpt 18s (non-CSU)'!$H$9:$AK$555,$BJ$4,FALSE)</f>
        <v>#REF!</v>
      </c>
      <c r="BK52" s="166" t="e">
        <f>VLOOKUP($D52,'1. Rpt 18s (non-CSU)'!$H$9:$AK$555,$BK$4,FALSE)</f>
        <v>#REF!</v>
      </c>
      <c r="BL52" s="166" t="e">
        <f>VLOOKUP($D52,'1. Rpt 18s (non-CSU)'!$H$9:$AK$555,$BL$4,FALSE)</f>
        <v>#REF!</v>
      </c>
      <c r="BM52" s="166" t="e">
        <f>VLOOKUP($D52,'1. Rpt 18s (non-CSU)'!$H$9:$AK$555,$BM$4,FALSE)</f>
        <v>#REF!</v>
      </c>
      <c r="BN52" s="166" t="e">
        <f>VLOOKUP($D52,'1. Rpt 18s (non-CSU)'!$H$9:$AK$555,$BN$4,FALSE)</f>
        <v>#REF!</v>
      </c>
      <c r="BO52" s="166" t="e">
        <f>VLOOKUP($D52,'1. Rpt 18s (non-CSU)'!$H$9:$AK$555,$BO$4,FALSE)</f>
        <v>#REF!</v>
      </c>
      <c r="BP52" s="167" t="e">
        <f t="shared" si="4"/>
        <v>#REF!</v>
      </c>
      <c r="BQ52" s="159" t="e">
        <f>VLOOKUP($D52,'1. Rpt 18s (non-CSU)'!$H$9:$AK$555,$BQ$4,FALSE)</f>
        <v>#REF!</v>
      </c>
      <c r="BR52" s="159" t="e">
        <f>VLOOKUP($D52,'1. Rpt 18s (non-CSU)'!$H$9:$AK$555,$BR$4,FALSE)</f>
        <v>#REF!</v>
      </c>
      <c r="BS52" s="159" t="e">
        <f>VLOOKUP($D52,'1. Rpt 18s (non-CSU)'!$H$9:$AK$555,$BS$4,FALSE)</f>
        <v>#REF!</v>
      </c>
      <c r="BT52" s="159" t="e">
        <f>VLOOKUP($D52,'1. Rpt 18s (non-CSU)'!$H$9:$AK$555,$BT$4,FALSE)</f>
        <v>#REF!</v>
      </c>
      <c r="BU52" s="159" t="e">
        <f>VLOOKUP($D52,'1. Rpt 18s (non-CSU)'!$H$9:$AK$555,$BU$4,FALSE)</f>
        <v>#REF!</v>
      </c>
      <c r="BV52" s="159" t="e">
        <f>VLOOKUP($D52,'1. Rpt 18s (non-CSU)'!$H$9:$AK$555,$BV$4,FALSE)</f>
        <v>#REF!</v>
      </c>
      <c r="BW52" s="159" t="e">
        <f>VLOOKUP($D52,'1. Rpt 18s (non-CSU)'!$H$9:$AK$555,$BW$4,FALSE)</f>
        <v>#REF!</v>
      </c>
      <c r="BX52" s="159" t="e">
        <f>VLOOKUP($D52,'1. Rpt 18s (non-CSU)'!$H$9:$AK$555,$BX$4,FALSE)</f>
        <v>#REF!</v>
      </c>
      <c r="BY52" s="159" t="e">
        <f>VLOOKUP($D52,'1. Rpt 18s (non-CSU)'!$H$9:$AK$555,$BY$4,FALSE)</f>
        <v>#REF!</v>
      </c>
      <c r="BZ52" s="159" t="e">
        <f>VLOOKUP($D52,'1. Rpt 18s (non-CSU)'!$H$9:$AK$555,$BZ$4,FALSE)</f>
        <v>#REF!</v>
      </c>
      <c r="CA52" s="159" t="e">
        <f>VLOOKUP($D52,'1. Rpt 18s (non-CSU)'!$H$9:$AK$555,$CA$4,FALSE)</f>
        <v>#REF!</v>
      </c>
      <c r="CB52" s="159" t="e">
        <f>VLOOKUP($D52,'1. Rpt 18s (non-CSU)'!$H$9:$AK$555,$CB$4,FALSE)</f>
        <v>#REF!</v>
      </c>
      <c r="CC52" s="159" t="e">
        <f>VLOOKUP($D52,'1. Rpt 18s (non-CSU)'!$H$9:$AK$555,$CB$4,FALSE)</f>
        <v>#REF!</v>
      </c>
      <c r="CD52" s="159" t="e">
        <f>VLOOKUP($D52,'1. Rpt 18s (non-CSU)'!$H$9:$AK$555,$CB$4,FALSE)</f>
        <v>#REF!</v>
      </c>
      <c r="CE52" s="159" t="e">
        <f>VLOOKUP($D52,'1. Rpt 18s (non-CSU)'!$H$9:$AK$555,$CB$4,FALSE)</f>
        <v>#REF!</v>
      </c>
      <c r="CF52" s="159" t="e">
        <f>VLOOKUP($D52,'1. Rpt 18s (non-CSU)'!$H$9:$AK$555,$CB$4,FALSE)</f>
        <v>#REF!</v>
      </c>
      <c r="CG52" s="159" t="e">
        <f>VLOOKUP($D52,'1. Rpt 18s (non-CSU)'!$H$9:$AK$555,$CB$4,FALSE)</f>
        <v>#REF!</v>
      </c>
      <c r="CH52" s="159" t="e">
        <f>VLOOKUP($D52,'1. Rpt 18s (non-CSU)'!$H$9:$AK$555,$CB$4,FALSE)</f>
        <v>#REF!</v>
      </c>
      <c r="CI52" s="159" t="e">
        <f>VLOOKUP($D52,'1. Rpt 18s (non-CSU)'!$H$9:$AK$555,$CB$4,FALSE)</f>
        <v>#REF!</v>
      </c>
      <c r="CJ52" s="160" t="e">
        <f t="shared" si="3"/>
        <v>#REF!</v>
      </c>
    </row>
    <row r="53" spans="1:88" x14ac:dyDescent="0.2">
      <c r="A53" s="56" t="s">
        <v>145</v>
      </c>
      <c r="B53" s="297" t="s">
        <v>447</v>
      </c>
      <c r="C53" s="297" t="s">
        <v>448</v>
      </c>
      <c r="D53" s="153" t="str">
        <f t="shared" si="0"/>
        <v>52250723</v>
      </c>
      <c r="E53" s="154" t="str">
        <f>IF(ISNA(VLOOKUP(C53,GAAP02F[[#All],[Column1]:[FundHier1]],5,FALSE)),"Leases",(VLOOKUP(C53,GAAP02F[[#All],[Column1]:[FundHier1]],5,FALSE)))</f>
        <v>300</v>
      </c>
      <c r="F53" s="154" t="str">
        <f>IF(ISNA(VLOOKUP(B53,Table_GAAP02A[[#All],[Agency]:[Hier1]],4,FALSE)),"Abolished Agency",(VLOOKUP(B53,Table_GAAP02A[[#All],[Agency]:[Hier1]],4,FALSE)))</f>
        <v>0835</v>
      </c>
      <c r="G53" s="155" t="s">
        <v>4425</v>
      </c>
      <c r="H53" s="156" t="s">
        <v>2309</v>
      </c>
      <c r="I53" s="161">
        <f>VLOOKUP(D53,'1. Rpt 18s (non-CSU)'!$H$9:$AK$555,7,FALSE)</f>
        <v>0</v>
      </c>
      <c r="J53" s="162">
        <f>VLOOKUP($D53,'1. Rpt 18s (non-CSU)'!$H$9:$AK$555,8,FALSE)</f>
        <v>0</v>
      </c>
      <c r="K53" s="162">
        <f>VLOOKUP($D53,'1. Rpt 18s (non-CSU)'!$H$9:$AK$555,9,FALSE)</f>
        <v>0</v>
      </c>
      <c r="L53" s="162">
        <f>VLOOKUP($D53,'1. Rpt 18s (non-CSU)'!$H$9:$AK$555,10,FALSE)</f>
        <v>0</v>
      </c>
      <c r="M53" s="162">
        <f>VLOOKUP($D53,'1. Rpt 18s (non-CSU)'!$H$9:$AK$555,11,FALSE)</f>
        <v>0</v>
      </c>
      <c r="N53" s="162">
        <f>VLOOKUP($D53,'1. Rpt 18s (non-CSU)'!$H$9:$AK$555,$N$4,FALSE)</f>
        <v>0</v>
      </c>
      <c r="O53" s="162">
        <f>VLOOKUP($D53,'1. Rpt 18s (non-CSU)'!$H$9:$AK$555,$O$4,FALSE)</f>
        <v>0</v>
      </c>
      <c r="P53" s="162">
        <f>VLOOKUP($D53,'1. Rpt 18s (non-CSU)'!$H$9:$AK$555,$P$4,FALSE)</f>
        <v>0</v>
      </c>
      <c r="Q53" s="162">
        <f>VLOOKUP($D53,'1. Rpt 18s (non-CSU)'!$H$9:$AK$555,$Q$4,FALSE)</f>
        <v>0</v>
      </c>
      <c r="R53" s="162">
        <f>VLOOKUP($D53,'1. Rpt 18s (non-CSU)'!$H$9:$AK$555,$R$4,FALSE)</f>
        <v>0</v>
      </c>
      <c r="S53" s="162">
        <f>VLOOKUP($D53,'1. Rpt 18s (non-CSU)'!$H$9:$AK$555,$S$4,FALSE)</f>
        <v>0</v>
      </c>
      <c r="T53" s="162">
        <f>VLOOKUP($D53,'1. Rpt 18s (non-CSU)'!$H$9:$AK$555,$T$4,FALSE)</f>
        <v>0</v>
      </c>
      <c r="U53" s="162">
        <f>VLOOKUP($D53,'1. Rpt 18s (non-CSU)'!$H$9:$AK$555,$U$4,FALSE)</f>
        <v>0</v>
      </c>
      <c r="V53" s="162">
        <f>VLOOKUP($D53,'1. Rpt 18s (non-CSU)'!$H$9:$AK$555,$V$4,FALSE)</f>
        <v>0</v>
      </c>
      <c r="W53" s="162">
        <f>VLOOKUP($D53,'1. Rpt 18s (non-CSU)'!$H$9:$AK$555,$W$4,FALSE)</f>
        <v>0</v>
      </c>
      <c r="X53" s="162">
        <f>VLOOKUP($D53,'1. Rpt 18s (non-CSU)'!$H$9:$AK$555,$X$4,FALSE)</f>
        <v>0</v>
      </c>
      <c r="Y53" s="162">
        <f>VLOOKUP($D53,'1. Rpt 18s (non-CSU)'!$H$9:$AK$555,$Y$4,FALSE)</f>
        <v>0</v>
      </c>
      <c r="Z53" s="162">
        <f>VLOOKUP($D53,'1. Rpt 18s (non-CSU)'!$H$9:$AK$555,$Z$4,FALSE)</f>
        <v>0</v>
      </c>
      <c r="AA53" s="162">
        <f>VLOOKUP($D53,'1. Rpt 18s (non-CSU)'!$H$9:$AK$555,$AA$4,FALSE)</f>
        <v>0</v>
      </c>
      <c r="AB53" s="163">
        <f t="shared" si="1"/>
        <v>0</v>
      </c>
      <c r="AC53" s="164" t="e">
        <f>VLOOKUP($D53,'1. Rpt 18s (non-CSU)'!$H$9:$AK$555,$AC$4,FALSE)</f>
        <v>#REF!</v>
      </c>
      <c r="AD53" s="157" t="e">
        <f>VLOOKUP($D53,'1. Rpt 18s (non-CSU)'!$H$9:$AK$555,$AD$4,FALSE)</f>
        <v>#REF!</v>
      </c>
      <c r="AE53" s="157" t="e">
        <f>VLOOKUP($D53,'1. Rpt 18s (non-CSU)'!$H$9:$AK$555,$AE$4,FALSE)</f>
        <v>#REF!</v>
      </c>
      <c r="AF53" s="157" t="e">
        <f>VLOOKUP($D53,'1. Rpt 18s (non-CSU)'!$H$9:$AK$555,$AF$4,FALSE)</f>
        <v>#REF!</v>
      </c>
      <c r="AG53" s="157" t="e">
        <f>VLOOKUP($D53,'1. Rpt 18s (non-CSU)'!$H$9:$AK$555,$AG$4,FALSE)</f>
        <v>#REF!</v>
      </c>
      <c r="AH53" s="157" t="e">
        <f>VLOOKUP($D53,'1. Rpt 18s (non-CSU)'!$H$9:$AK$555,$AH$4,FALSE)</f>
        <v>#REF!</v>
      </c>
      <c r="AI53" s="157" t="e">
        <f>VLOOKUP($D53,'1. Rpt 18s (non-CSU)'!$H$9:$AK$555,$AI$4,FALSE)</f>
        <v>#REF!</v>
      </c>
      <c r="AJ53" s="157" t="e">
        <f>VLOOKUP($D53,'1. Rpt 18s (non-CSU)'!$H$9:$AK$555,$AJ$4,FALSE)</f>
        <v>#REF!</v>
      </c>
      <c r="AK53" s="157" t="e">
        <f>VLOOKUP($D53,'1. Rpt 18s (non-CSU)'!$H$9:$AK$555,$AK$4,FALSE)</f>
        <v>#REF!</v>
      </c>
      <c r="AL53" s="157" t="e">
        <f>VLOOKUP($D53,'1. Rpt 18s (non-CSU)'!$H$9:$AK$555,$AL$4,FALSE)</f>
        <v>#REF!</v>
      </c>
      <c r="AM53" s="157" t="e">
        <f>VLOOKUP($D53,'1. Rpt 18s (non-CSU)'!$H$9:$AK$555,$AM$4,FALSE)</f>
        <v>#REF!</v>
      </c>
      <c r="AN53" s="157" t="e">
        <f>VLOOKUP($D53,'1. Rpt 18s (non-CSU)'!$H$9:$AK$555,$AN$4,FALSE)</f>
        <v>#REF!</v>
      </c>
      <c r="AO53" s="157" t="e">
        <f>VLOOKUP($D53,'1. Rpt 18s (non-CSU)'!$H$9:$AK$555,$AO$4,FALSE)</f>
        <v>#REF!</v>
      </c>
      <c r="AP53" s="157" t="e">
        <f>VLOOKUP($D53,'1. Rpt 18s (non-CSU)'!$H$9:$AK$555,$AP$4,FALSE)</f>
        <v>#REF!</v>
      </c>
      <c r="AQ53" s="157" t="e">
        <f>VLOOKUP($D53,'1. Rpt 18s (non-CSU)'!$H$9:$AK$555,$AQ$4,FALSE)</f>
        <v>#REF!</v>
      </c>
      <c r="AR53" s="157" t="e">
        <f>VLOOKUP($D53,'1. Rpt 18s (non-CSU)'!$H$9:$AK$555,$AR$4,FALSE)</f>
        <v>#REF!</v>
      </c>
      <c r="AS53" s="157" t="e">
        <f>VLOOKUP($D53,'1. Rpt 18s (non-CSU)'!$H$9:$AK$555,$AS$4,FALSE)</f>
        <v>#REF!</v>
      </c>
      <c r="AT53" s="157" t="e">
        <f>VLOOKUP($D53,'1. Rpt 18s (non-CSU)'!$H$9:$AK$555,$AT$4,FALSE)</f>
        <v>#REF!</v>
      </c>
      <c r="AU53" s="157" t="e">
        <f>VLOOKUP($D53,'1. Rpt 18s (non-CSU)'!$H$9:$AK$555,$AU$4,FALSE)</f>
        <v>#REF!</v>
      </c>
      <c r="AV53" s="158" t="e">
        <f t="shared" si="2"/>
        <v>#REF!</v>
      </c>
      <c r="AW53" s="165" t="e">
        <f>VLOOKUP($D53,'1. Rpt 18s (non-CSU)'!$H$9:$AK$555,$AW$4,FALSE)</f>
        <v>#REF!</v>
      </c>
      <c r="AX53" s="166" t="e">
        <f>VLOOKUP($D53,'1. Rpt 18s (non-CSU)'!$H$9:$AK$555,$AX$4,FALSE)</f>
        <v>#REF!</v>
      </c>
      <c r="AY53" s="166" t="e">
        <f>VLOOKUP($D53,'1. Rpt 18s (non-CSU)'!$H$9:$AK$555,$AY$4,FALSE)</f>
        <v>#REF!</v>
      </c>
      <c r="AZ53" s="166" t="e">
        <f>VLOOKUP($D53,'1. Rpt 18s (non-CSU)'!$H$9:$AK$555,$AZ$4,FALSE)</f>
        <v>#REF!</v>
      </c>
      <c r="BA53" s="166" t="e">
        <f>VLOOKUP($D53,'1. Rpt 18s (non-CSU)'!$H$9:$AK$555,$BA$4,FALSE)</f>
        <v>#REF!</v>
      </c>
      <c r="BB53" s="166" t="e">
        <f>VLOOKUP($D53,'1. Rpt 18s (non-CSU)'!$H$9:$AK$555,$BB$4,FALSE)</f>
        <v>#REF!</v>
      </c>
      <c r="BC53" s="166" t="e">
        <f>VLOOKUP($D53,'1. Rpt 18s (non-CSU)'!$H$9:$AK$555,$BC$4,FALSE)</f>
        <v>#REF!</v>
      </c>
      <c r="BD53" s="166" t="e">
        <f>VLOOKUP($D53,'1. Rpt 18s (non-CSU)'!$H$9:$AK$555,$BD$4,FALSE)</f>
        <v>#REF!</v>
      </c>
      <c r="BE53" s="166" t="e">
        <f>VLOOKUP($D53,'1. Rpt 18s (non-CSU)'!$H$9:$AK$555,$BE$4,FALSE)</f>
        <v>#REF!</v>
      </c>
      <c r="BF53" s="166" t="e">
        <f>VLOOKUP($D53,'1. Rpt 18s (non-CSU)'!$H$9:$AK$555,$BF$4,FALSE)</f>
        <v>#REF!</v>
      </c>
      <c r="BG53" s="166" t="e">
        <f>VLOOKUP($D53,'1. Rpt 18s (non-CSU)'!$H$9:$AK$555,$BG$4,FALSE)</f>
        <v>#REF!</v>
      </c>
      <c r="BH53" s="166" t="e">
        <f>VLOOKUP($D53,'1. Rpt 18s (non-CSU)'!$H$9:$AK$555,$BH$4,FALSE)</f>
        <v>#REF!</v>
      </c>
      <c r="BI53" s="166" t="e">
        <f>VLOOKUP($D53,'1. Rpt 18s (non-CSU)'!$H$9:$AK$555,$BI$4,FALSE)</f>
        <v>#REF!</v>
      </c>
      <c r="BJ53" s="166" t="e">
        <f>VLOOKUP($D53,'1. Rpt 18s (non-CSU)'!$H$9:$AK$555,$BJ$4,FALSE)</f>
        <v>#REF!</v>
      </c>
      <c r="BK53" s="166" t="e">
        <f>VLOOKUP($D53,'1. Rpt 18s (non-CSU)'!$H$9:$AK$555,$BK$4,FALSE)</f>
        <v>#REF!</v>
      </c>
      <c r="BL53" s="166" t="e">
        <f>VLOOKUP($D53,'1. Rpt 18s (non-CSU)'!$H$9:$AK$555,$BL$4,FALSE)</f>
        <v>#REF!</v>
      </c>
      <c r="BM53" s="166" t="e">
        <f>VLOOKUP($D53,'1. Rpt 18s (non-CSU)'!$H$9:$AK$555,$BM$4,FALSE)</f>
        <v>#REF!</v>
      </c>
      <c r="BN53" s="166" t="e">
        <f>VLOOKUP($D53,'1. Rpt 18s (non-CSU)'!$H$9:$AK$555,$BN$4,FALSE)</f>
        <v>#REF!</v>
      </c>
      <c r="BO53" s="166" t="e">
        <f>VLOOKUP($D53,'1. Rpt 18s (non-CSU)'!$H$9:$AK$555,$BO$4,FALSE)</f>
        <v>#REF!</v>
      </c>
      <c r="BP53" s="167" t="e">
        <f t="shared" si="4"/>
        <v>#REF!</v>
      </c>
      <c r="BQ53" s="159" t="e">
        <f>VLOOKUP($D53,'1. Rpt 18s (non-CSU)'!$H$9:$AK$555,$BQ$4,FALSE)</f>
        <v>#REF!</v>
      </c>
      <c r="BR53" s="159" t="e">
        <f>VLOOKUP($D53,'1. Rpt 18s (non-CSU)'!$H$9:$AK$555,$BR$4,FALSE)</f>
        <v>#REF!</v>
      </c>
      <c r="BS53" s="159" t="e">
        <f>VLOOKUP($D53,'1. Rpt 18s (non-CSU)'!$H$9:$AK$555,$BS$4,FALSE)</f>
        <v>#REF!</v>
      </c>
      <c r="BT53" s="159" t="e">
        <f>VLOOKUP($D53,'1. Rpt 18s (non-CSU)'!$H$9:$AK$555,$BT$4,FALSE)</f>
        <v>#REF!</v>
      </c>
      <c r="BU53" s="159" t="e">
        <f>VLOOKUP($D53,'1. Rpt 18s (non-CSU)'!$H$9:$AK$555,$BU$4,FALSE)</f>
        <v>#REF!</v>
      </c>
      <c r="BV53" s="159" t="e">
        <f>VLOOKUP($D53,'1. Rpt 18s (non-CSU)'!$H$9:$AK$555,$BV$4,FALSE)</f>
        <v>#REF!</v>
      </c>
      <c r="BW53" s="159" t="e">
        <f>VLOOKUP($D53,'1. Rpt 18s (non-CSU)'!$H$9:$AK$555,$BW$4,FALSE)</f>
        <v>#REF!</v>
      </c>
      <c r="BX53" s="159" t="e">
        <f>VLOOKUP($D53,'1. Rpt 18s (non-CSU)'!$H$9:$AK$555,$BX$4,FALSE)</f>
        <v>#REF!</v>
      </c>
      <c r="BY53" s="159" t="e">
        <f>VLOOKUP($D53,'1. Rpt 18s (non-CSU)'!$H$9:$AK$555,$BY$4,FALSE)</f>
        <v>#REF!</v>
      </c>
      <c r="BZ53" s="159" t="e">
        <f>VLOOKUP($D53,'1. Rpt 18s (non-CSU)'!$H$9:$AK$555,$BZ$4,FALSE)</f>
        <v>#REF!</v>
      </c>
      <c r="CA53" s="159" t="e">
        <f>VLOOKUP($D53,'1. Rpt 18s (non-CSU)'!$H$9:$AK$555,$CA$4,FALSE)</f>
        <v>#REF!</v>
      </c>
      <c r="CB53" s="159" t="e">
        <f>VLOOKUP($D53,'1. Rpt 18s (non-CSU)'!$H$9:$AK$555,$CB$4,FALSE)</f>
        <v>#REF!</v>
      </c>
      <c r="CC53" s="159" t="e">
        <f>VLOOKUP($D53,'1. Rpt 18s (non-CSU)'!$H$9:$AK$555,$CB$4,FALSE)</f>
        <v>#REF!</v>
      </c>
      <c r="CD53" s="159" t="e">
        <f>VLOOKUP($D53,'1. Rpt 18s (non-CSU)'!$H$9:$AK$555,$CB$4,FALSE)</f>
        <v>#REF!</v>
      </c>
      <c r="CE53" s="159" t="e">
        <f>VLOOKUP($D53,'1. Rpt 18s (non-CSU)'!$H$9:$AK$555,$CB$4,FALSE)</f>
        <v>#REF!</v>
      </c>
      <c r="CF53" s="159" t="e">
        <f>VLOOKUP($D53,'1. Rpt 18s (non-CSU)'!$H$9:$AK$555,$CB$4,FALSE)</f>
        <v>#REF!</v>
      </c>
      <c r="CG53" s="159" t="e">
        <f>VLOOKUP($D53,'1. Rpt 18s (non-CSU)'!$H$9:$AK$555,$CB$4,FALSE)</f>
        <v>#REF!</v>
      </c>
      <c r="CH53" s="159" t="e">
        <f>VLOOKUP($D53,'1. Rpt 18s (non-CSU)'!$H$9:$AK$555,$CB$4,FALSE)</f>
        <v>#REF!</v>
      </c>
      <c r="CI53" s="159" t="e">
        <f>VLOOKUP($D53,'1. Rpt 18s (non-CSU)'!$H$9:$AK$555,$CB$4,FALSE)</f>
        <v>#REF!</v>
      </c>
      <c r="CJ53" s="160" t="e">
        <f t="shared" si="3"/>
        <v>#REF!</v>
      </c>
    </row>
    <row r="54" spans="1:88" x14ac:dyDescent="0.2">
      <c r="A54" s="56" t="s">
        <v>145</v>
      </c>
      <c r="B54" s="153" t="s">
        <v>447</v>
      </c>
      <c r="C54" s="153" t="s">
        <v>449</v>
      </c>
      <c r="D54" s="153" t="str">
        <f t="shared" si="0"/>
        <v>52250724</v>
      </c>
      <c r="E54" s="154" t="str">
        <f>IF(ISNA(VLOOKUP(C54,GAAP02F[[#All],[Column1]:[FundHier1]],5,FALSE)),"Leases",(VLOOKUP(C54,GAAP02F[[#All],[Column1]:[FundHier1]],5,FALSE)))</f>
        <v>300</v>
      </c>
      <c r="F54" s="154" t="str">
        <f>IF(ISNA(VLOOKUP(B54,Table_GAAP02A[[#All],[Agency]:[Hier1]],4,FALSE)),"Abolished Agency",(VLOOKUP(B54,Table_GAAP02A[[#All],[Agency]:[Hier1]],4,FALSE)))</f>
        <v>0835</v>
      </c>
      <c r="G54" s="155" t="s">
        <v>4425</v>
      </c>
      <c r="H54" s="156" t="s">
        <v>2311</v>
      </c>
      <c r="I54" s="161">
        <f>VLOOKUP(D54,'1. Rpt 18s (non-CSU)'!$H$9:$AK$555,7,FALSE)</f>
        <v>0</v>
      </c>
      <c r="J54" s="162">
        <f>VLOOKUP($D54,'1. Rpt 18s (non-CSU)'!$H$9:$AK$555,8,FALSE)</f>
        <v>0</v>
      </c>
      <c r="K54" s="162">
        <f>VLOOKUP($D54,'1. Rpt 18s (non-CSU)'!$H$9:$AK$555,9,FALSE)</f>
        <v>0</v>
      </c>
      <c r="L54" s="162">
        <f>VLOOKUP($D54,'1. Rpt 18s (non-CSU)'!$H$9:$AK$555,10,FALSE)</f>
        <v>0</v>
      </c>
      <c r="M54" s="162">
        <f>VLOOKUP($D54,'1. Rpt 18s (non-CSU)'!$H$9:$AK$555,11,FALSE)</f>
        <v>0</v>
      </c>
      <c r="N54" s="162">
        <f>VLOOKUP($D54,'1. Rpt 18s (non-CSU)'!$H$9:$AK$555,$N$4,FALSE)</f>
        <v>0</v>
      </c>
      <c r="O54" s="162">
        <f>VLOOKUP($D54,'1. Rpt 18s (non-CSU)'!$H$9:$AK$555,$O$4,FALSE)</f>
        <v>0</v>
      </c>
      <c r="P54" s="162">
        <f>VLOOKUP($D54,'1. Rpt 18s (non-CSU)'!$H$9:$AK$555,$P$4,FALSE)</f>
        <v>0</v>
      </c>
      <c r="Q54" s="162">
        <f>VLOOKUP($D54,'1. Rpt 18s (non-CSU)'!$H$9:$AK$555,$Q$4,FALSE)</f>
        <v>0</v>
      </c>
      <c r="R54" s="162">
        <f>VLOOKUP($D54,'1. Rpt 18s (non-CSU)'!$H$9:$AK$555,$R$4,FALSE)</f>
        <v>0</v>
      </c>
      <c r="S54" s="162">
        <f>VLOOKUP($D54,'1. Rpt 18s (non-CSU)'!$H$9:$AK$555,$S$4,FALSE)</f>
        <v>0</v>
      </c>
      <c r="T54" s="162">
        <f>VLOOKUP($D54,'1. Rpt 18s (non-CSU)'!$H$9:$AK$555,$T$4,FALSE)</f>
        <v>0</v>
      </c>
      <c r="U54" s="162">
        <f>VLOOKUP($D54,'1. Rpt 18s (non-CSU)'!$H$9:$AK$555,$U$4,FALSE)</f>
        <v>0</v>
      </c>
      <c r="V54" s="162">
        <f>VLOOKUP($D54,'1. Rpt 18s (non-CSU)'!$H$9:$AK$555,$V$4,FALSE)</f>
        <v>0</v>
      </c>
      <c r="W54" s="162">
        <f>VLOOKUP($D54,'1. Rpt 18s (non-CSU)'!$H$9:$AK$555,$W$4,FALSE)</f>
        <v>0</v>
      </c>
      <c r="X54" s="162">
        <f>VLOOKUP($D54,'1. Rpt 18s (non-CSU)'!$H$9:$AK$555,$X$4,FALSE)</f>
        <v>0</v>
      </c>
      <c r="Y54" s="162">
        <f>VLOOKUP($D54,'1. Rpt 18s (non-CSU)'!$H$9:$AK$555,$Y$4,FALSE)</f>
        <v>0</v>
      </c>
      <c r="Z54" s="162">
        <f>VLOOKUP($D54,'1. Rpt 18s (non-CSU)'!$H$9:$AK$555,$Z$4,FALSE)</f>
        <v>0</v>
      </c>
      <c r="AA54" s="162">
        <f>VLOOKUP($D54,'1. Rpt 18s (non-CSU)'!$H$9:$AK$555,$AA$4,FALSE)</f>
        <v>0</v>
      </c>
      <c r="AB54" s="163">
        <f t="shared" si="1"/>
        <v>0</v>
      </c>
      <c r="AC54" s="164" t="e">
        <f>VLOOKUP($D54,'1. Rpt 18s (non-CSU)'!$H$9:$AK$555,$AC$4,FALSE)</f>
        <v>#REF!</v>
      </c>
      <c r="AD54" s="157" t="e">
        <f>VLOOKUP($D54,'1. Rpt 18s (non-CSU)'!$H$9:$AK$555,$AD$4,FALSE)</f>
        <v>#REF!</v>
      </c>
      <c r="AE54" s="157" t="e">
        <f>VLOOKUP($D54,'1. Rpt 18s (non-CSU)'!$H$9:$AK$555,$AE$4,FALSE)</f>
        <v>#REF!</v>
      </c>
      <c r="AF54" s="157" t="e">
        <f>VLOOKUP($D54,'1. Rpt 18s (non-CSU)'!$H$9:$AK$555,$AF$4,FALSE)</f>
        <v>#REF!</v>
      </c>
      <c r="AG54" s="157" t="e">
        <f>VLOOKUP($D54,'1. Rpt 18s (non-CSU)'!$H$9:$AK$555,$AG$4,FALSE)</f>
        <v>#REF!</v>
      </c>
      <c r="AH54" s="157" t="e">
        <f>VLOOKUP($D54,'1. Rpt 18s (non-CSU)'!$H$9:$AK$555,$AH$4,FALSE)</f>
        <v>#REF!</v>
      </c>
      <c r="AI54" s="157" t="e">
        <f>VLOOKUP($D54,'1. Rpt 18s (non-CSU)'!$H$9:$AK$555,$AI$4,FALSE)</f>
        <v>#REF!</v>
      </c>
      <c r="AJ54" s="157" t="e">
        <f>VLOOKUP($D54,'1. Rpt 18s (non-CSU)'!$H$9:$AK$555,$AJ$4,FALSE)</f>
        <v>#REF!</v>
      </c>
      <c r="AK54" s="157" t="e">
        <f>VLOOKUP($D54,'1. Rpt 18s (non-CSU)'!$H$9:$AK$555,$AK$4,FALSE)</f>
        <v>#REF!</v>
      </c>
      <c r="AL54" s="157" t="e">
        <f>VLOOKUP($D54,'1. Rpt 18s (non-CSU)'!$H$9:$AK$555,$AL$4,FALSE)</f>
        <v>#REF!</v>
      </c>
      <c r="AM54" s="157" t="e">
        <f>VLOOKUP($D54,'1. Rpt 18s (non-CSU)'!$H$9:$AK$555,$AM$4,FALSE)</f>
        <v>#REF!</v>
      </c>
      <c r="AN54" s="157" t="e">
        <f>VLOOKUP($D54,'1. Rpt 18s (non-CSU)'!$H$9:$AK$555,$AN$4,FALSE)</f>
        <v>#REF!</v>
      </c>
      <c r="AO54" s="157" t="e">
        <f>VLOOKUP($D54,'1. Rpt 18s (non-CSU)'!$H$9:$AK$555,$AO$4,FALSE)</f>
        <v>#REF!</v>
      </c>
      <c r="AP54" s="157" t="e">
        <f>VLOOKUP($D54,'1. Rpt 18s (non-CSU)'!$H$9:$AK$555,$AP$4,FALSE)</f>
        <v>#REF!</v>
      </c>
      <c r="AQ54" s="157" t="e">
        <f>VLOOKUP($D54,'1. Rpt 18s (non-CSU)'!$H$9:$AK$555,$AQ$4,FALSE)</f>
        <v>#REF!</v>
      </c>
      <c r="AR54" s="157" t="e">
        <f>VLOOKUP($D54,'1. Rpt 18s (non-CSU)'!$H$9:$AK$555,$AR$4,FALSE)</f>
        <v>#REF!</v>
      </c>
      <c r="AS54" s="157" t="e">
        <f>VLOOKUP($D54,'1. Rpt 18s (non-CSU)'!$H$9:$AK$555,$AS$4,FALSE)</f>
        <v>#REF!</v>
      </c>
      <c r="AT54" s="157" t="e">
        <f>VLOOKUP($D54,'1. Rpt 18s (non-CSU)'!$H$9:$AK$555,$AT$4,FALSE)</f>
        <v>#REF!</v>
      </c>
      <c r="AU54" s="157" t="e">
        <f>VLOOKUP($D54,'1. Rpt 18s (non-CSU)'!$H$9:$AK$555,$AU$4,FALSE)</f>
        <v>#REF!</v>
      </c>
      <c r="AV54" s="158" t="e">
        <f t="shared" si="2"/>
        <v>#REF!</v>
      </c>
      <c r="AW54" s="165" t="e">
        <f>VLOOKUP($D54,'1. Rpt 18s (non-CSU)'!$H$9:$AK$555,$AW$4,FALSE)</f>
        <v>#REF!</v>
      </c>
      <c r="AX54" s="166" t="e">
        <f>VLOOKUP($D54,'1. Rpt 18s (non-CSU)'!$H$9:$AK$555,$AX$4,FALSE)</f>
        <v>#REF!</v>
      </c>
      <c r="AY54" s="166" t="e">
        <f>VLOOKUP($D54,'1. Rpt 18s (non-CSU)'!$H$9:$AK$555,$AY$4,FALSE)</f>
        <v>#REF!</v>
      </c>
      <c r="AZ54" s="166" t="e">
        <f>VLOOKUP($D54,'1. Rpt 18s (non-CSU)'!$H$9:$AK$555,$AZ$4,FALSE)</f>
        <v>#REF!</v>
      </c>
      <c r="BA54" s="166" t="e">
        <f>VLOOKUP($D54,'1. Rpt 18s (non-CSU)'!$H$9:$AK$555,$BA$4,FALSE)</f>
        <v>#REF!</v>
      </c>
      <c r="BB54" s="166" t="e">
        <f>VLOOKUP($D54,'1. Rpt 18s (non-CSU)'!$H$9:$AK$555,$BB$4,FALSE)</f>
        <v>#REF!</v>
      </c>
      <c r="BC54" s="166" t="e">
        <f>VLOOKUP($D54,'1. Rpt 18s (non-CSU)'!$H$9:$AK$555,$BC$4,FALSE)</f>
        <v>#REF!</v>
      </c>
      <c r="BD54" s="166" t="e">
        <f>VLOOKUP($D54,'1. Rpt 18s (non-CSU)'!$H$9:$AK$555,$BD$4,FALSE)</f>
        <v>#REF!</v>
      </c>
      <c r="BE54" s="166" t="e">
        <f>VLOOKUP($D54,'1. Rpt 18s (non-CSU)'!$H$9:$AK$555,$BE$4,FALSE)</f>
        <v>#REF!</v>
      </c>
      <c r="BF54" s="166" t="e">
        <f>VLOOKUP($D54,'1. Rpt 18s (non-CSU)'!$H$9:$AK$555,$BF$4,FALSE)</f>
        <v>#REF!</v>
      </c>
      <c r="BG54" s="166" t="e">
        <f>VLOOKUP($D54,'1. Rpt 18s (non-CSU)'!$H$9:$AK$555,$BG$4,FALSE)</f>
        <v>#REF!</v>
      </c>
      <c r="BH54" s="166" t="e">
        <f>VLOOKUP($D54,'1. Rpt 18s (non-CSU)'!$H$9:$AK$555,$BH$4,FALSE)</f>
        <v>#REF!</v>
      </c>
      <c r="BI54" s="166" t="e">
        <f>VLOOKUP($D54,'1. Rpt 18s (non-CSU)'!$H$9:$AK$555,$BI$4,FALSE)</f>
        <v>#REF!</v>
      </c>
      <c r="BJ54" s="166" t="e">
        <f>VLOOKUP($D54,'1. Rpt 18s (non-CSU)'!$H$9:$AK$555,$BJ$4,FALSE)</f>
        <v>#REF!</v>
      </c>
      <c r="BK54" s="166" t="e">
        <f>VLOOKUP($D54,'1. Rpt 18s (non-CSU)'!$H$9:$AK$555,$BK$4,FALSE)</f>
        <v>#REF!</v>
      </c>
      <c r="BL54" s="166" t="e">
        <f>VLOOKUP($D54,'1. Rpt 18s (non-CSU)'!$H$9:$AK$555,$BL$4,FALSE)</f>
        <v>#REF!</v>
      </c>
      <c r="BM54" s="166" t="e">
        <f>VLOOKUP($D54,'1. Rpt 18s (non-CSU)'!$H$9:$AK$555,$BM$4,FALSE)</f>
        <v>#REF!</v>
      </c>
      <c r="BN54" s="166" t="e">
        <f>VLOOKUP($D54,'1. Rpt 18s (non-CSU)'!$H$9:$AK$555,$BN$4,FALSE)</f>
        <v>#REF!</v>
      </c>
      <c r="BO54" s="166" t="e">
        <f>VLOOKUP($D54,'1. Rpt 18s (non-CSU)'!$H$9:$AK$555,$BO$4,FALSE)</f>
        <v>#REF!</v>
      </c>
      <c r="BP54" s="167" t="e">
        <f t="shared" si="4"/>
        <v>#REF!</v>
      </c>
      <c r="BQ54" s="159" t="e">
        <f>VLOOKUP($D54,'1. Rpt 18s (non-CSU)'!$H$9:$AK$555,$BQ$4,FALSE)</f>
        <v>#REF!</v>
      </c>
      <c r="BR54" s="159" t="e">
        <f>VLOOKUP($D54,'1. Rpt 18s (non-CSU)'!$H$9:$AK$555,$BR$4,FALSE)</f>
        <v>#REF!</v>
      </c>
      <c r="BS54" s="159" t="e">
        <f>VLOOKUP($D54,'1. Rpt 18s (non-CSU)'!$H$9:$AK$555,$BS$4,FALSE)</f>
        <v>#REF!</v>
      </c>
      <c r="BT54" s="159" t="e">
        <f>VLOOKUP($D54,'1. Rpt 18s (non-CSU)'!$H$9:$AK$555,$BT$4,FALSE)</f>
        <v>#REF!</v>
      </c>
      <c r="BU54" s="159" t="e">
        <f>VLOOKUP($D54,'1. Rpt 18s (non-CSU)'!$H$9:$AK$555,$BU$4,FALSE)</f>
        <v>#REF!</v>
      </c>
      <c r="BV54" s="159" t="e">
        <f>VLOOKUP($D54,'1. Rpt 18s (non-CSU)'!$H$9:$AK$555,$BV$4,FALSE)</f>
        <v>#REF!</v>
      </c>
      <c r="BW54" s="159" t="e">
        <f>VLOOKUP($D54,'1. Rpt 18s (non-CSU)'!$H$9:$AK$555,$BW$4,FALSE)</f>
        <v>#REF!</v>
      </c>
      <c r="BX54" s="159" t="e">
        <f>VLOOKUP($D54,'1. Rpt 18s (non-CSU)'!$H$9:$AK$555,$BX$4,FALSE)</f>
        <v>#REF!</v>
      </c>
      <c r="BY54" s="159" t="e">
        <f>VLOOKUP($D54,'1. Rpt 18s (non-CSU)'!$H$9:$AK$555,$BY$4,FALSE)</f>
        <v>#REF!</v>
      </c>
      <c r="BZ54" s="159" t="e">
        <f>VLOOKUP($D54,'1. Rpt 18s (non-CSU)'!$H$9:$AK$555,$BZ$4,FALSE)</f>
        <v>#REF!</v>
      </c>
      <c r="CA54" s="159" t="e">
        <f>VLOOKUP($D54,'1. Rpt 18s (non-CSU)'!$H$9:$AK$555,$CA$4,FALSE)</f>
        <v>#REF!</v>
      </c>
      <c r="CB54" s="159" t="e">
        <f>VLOOKUP($D54,'1. Rpt 18s (non-CSU)'!$H$9:$AK$555,$CB$4,FALSE)</f>
        <v>#REF!</v>
      </c>
      <c r="CC54" s="159" t="e">
        <f>VLOOKUP($D54,'1. Rpt 18s (non-CSU)'!$H$9:$AK$555,$CB$4,FALSE)</f>
        <v>#REF!</v>
      </c>
      <c r="CD54" s="159" t="e">
        <f>VLOOKUP($D54,'1. Rpt 18s (non-CSU)'!$H$9:$AK$555,$CB$4,FALSE)</f>
        <v>#REF!</v>
      </c>
      <c r="CE54" s="159" t="e">
        <f>VLOOKUP($D54,'1. Rpt 18s (non-CSU)'!$H$9:$AK$555,$CB$4,FALSE)</f>
        <v>#REF!</v>
      </c>
      <c r="CF54" s="159" t="e">
        <f>VLOOKUP($D54,'1. Rpt 18s (non-CSU)'!$H$9:$AK$555,$CB$4,FALSE)</f>
        <v>#REF!</v>
      </c>
      <c r="CG54" s="159" t="e">
        <f>VLOOKUP($D54,'1. Rpt 18s (non-CSU)'!$H$9:$AK$555,$CB$4,FALSE)</f>
        <v>#REF!</v>
      </c>
      <c r="CH54" s="159" t="e">
        <f>VLOOKUP($D54,'1. Rpt 18s (non-CSU)'!$H$9:$AK$555,$CB$4,FALSE)</f>
        <v>#REF!</v>
      </c>
      <c r="CI54" s="159" t="e">
        <f>VLOOKUP($D54,'1. Rpt 18s (non-CSU)'!$H$9:$AK$555,$CB$4,FALSE)</f>
        <v>#REF!</v>
      </c>
      <c r="CJ54" s="160" t="e">
        <f t="shared" si="3"/>
        <v>#REF!</v>
      </c>
    </row>
    <row r="55" spans="1:88" x14ac:dyDescent="0.2">
      <c r="A55" s="56" t="s">
        <v>145</v>
      </c>
      <c r="B55" s="302" t="s">
        <v>447</v>
      </c>
      <c r="C55" s="297" t="s">
        <v>450</v>
      </c>
      <c r="D55" s="153" t="str">
        <f t="shared" si="0"/>
        <v>52250746</v>
      </c>
      <c r="E55" s="154" t="str">
        <f>IF(ISNA(VLOOKUP(C55,GAAP02F[[#All],[Column1]:[FundHier1]],5,FALSE)),"Leases",(VLOOKUP(C55,GAAP02F[[#All],[Column1]:[FundHier1]],5,FALSE)))</f>
        <v>300</v>
      </c>
      <c r="F55" s="154" t="str">
        <f>IF(ISNA(VLOOKUP(B55,Table_GAAP02A[[#All],[Agency]:[Hier1]],4,FALSE)),"Abolished Agency",(VLOOKUP(B55,Table_GAAP02A[[#All],[Agency]:[Hier1]],4,FALSE)))</f>
        <v>0835</v>
      </c>
      <c r="G55" s="155" t="s">
        <v>4425</v>
      </c>
      <c r="H55" s="156" t="s">
        <v>2348</v>
      </c>
      <c r="I55" s="161">
        <f>VLOOKUP(D55,'1. Rpt 18s (non-CSU)'!$H$9:$AK$555,7,FALSE)</f>
        <v>0</v>
      </c>
      <c r="J55" s="162">
        <f>VLOOKUP($D55,'1. Rpt 18s (non-CSU)'!$H$9:$AK$555,8,FALSE)</f>
        <v>0</v>
      </c>
      <c r="K55" s="162">
        <f>VLOOKUP($D55,'1. Rpt 18s (non-CSU)'!$H$9:$AK$555,9,FALSE)</f>
        <v>0</v>
      </c>
      <c r="L55" s="162">
        <f>VLOOKUP($D55,'1. Rpt 18s (non-CSU)'!$H$9:$AK$555,10,FALSE)</f>
        <v>0</v>
      </c>
      <c r="M55" s="162">
        <f>VLOOKUP($D55,'1. Rpt 18s (non-CSU)'!$H$9:$AK$555,11,FALSE)</f>
        <v>0</v>
      </c>
      <c r="N55" s="162">
        <f>VLOOKUP($D55,'1. Rpt 18s (non-CSU)'!$H$9:$AK$555,$N$4,FALSE)</f>
        <v>0</v>
      </c>
      <c r="O55" s="162">
        <f>VLOOKUP($D55,'1. Rpt 18s (non-CSU)'!$H$9:$AK$555,$O$4,FALSE)</f>
        <v>0</v>
      </c>
      <c r="P55" s="162">
        <f>VLOOKUP($D55,'1. Rpt 18s (non-CSU)'!$H$9:$AK$555,$P$4,FALSE)</f>
        <v>0</v>
      </c>
      <c r="Q55" s="162">
        <f>VLOOKUP($D55,'1. Rpt 18s (non-CSU)'!$H$9:$AK$555,$Q$4,FALSE)</f>
        <v>0</v>
      </c>
      <c r="R55" s="162">
        <f>VLOOKUP($D55,'1. Rpt 18s (non-CSU)'!$H$9:$AK$555,$R$4,FALSE)</f>
        <v>0</v>
      </c>
      <c r="S55" s="162">
        <f>VLOOKUP($D55,'1. Rpt 18s (non-CSU)'!$H$9:$AK$555,$S$4,FALSE)</f>
        <v>0</v>
      </c>
      <c r="T55" s="162">
        <f>VLOOKUP($D55,'1. Rpt 18s (non-CSU)'!$H$9:$AK$555,$T$4,FALSE)</f>
        <v>0</v>
      </c>
      <c r="U55" s="162">
        <f>VLOOKUP($D55,'1. Rpt 18s (non-CSU)'!$H$9:$AK$555,$U$4,FALSE)</f>
        <v>0</v>
      </c>
      <c r="V55" s="162">
        <f>VLOOKUP($D55,'1. Rpt 18s (non-CSU)'!$H$9:$AK$555,$V$4,FALSE)</f>
        <v>0</v>
      </c>
      <c r="W55" s="162">
        <f>VLOOKUP($D55,'1. Rpt 18s (non-CSU)'!$H$9:$AK$555,$W$4,FALSE)</f>
        <v>0</v>
      </c>
      <c r="X55" s="162">
        <f>VLOOKUP($D55,'1. Rpt 18s (non-CSU)'!$H$9:$AK$555,$X$4,FALSE)</f>
        <v>0</v>
      </c>
      <c r="Y55" s="162">
        <f>VLOOKUP($D55,'1. Rpt 18s (non-CSU)'!$H$9:$AK$555,$Y$4,FALSE)</f>
        <v>0</v>
      </c>
      <c r="Z55" s="162">
        <f>VLOOKUP($D55,'1. Rpt 18s (non-CSU)'!$H$9:$AK$555,$Z$4,FALSE)</f>
        <v>0</v>
      </c>
      <c r="AA55" s="162">
        <f>VLOOKUP($D55,'1. Rpt 18s (non-CSU)'!$H$9:$AK$555,$AA$4,FALSE)</f>
        <v>0</v>
      </c>
      <c r="AB55" s="163">
        <f t="shared" si="1"/>
        <v>0</v>
      </c>
      <c r="AC55" s="164" t="e">
        <f>VLOOKUP($D55,'1. Rpt 18s (non-CSU)'!$H$9:$AK$555,$AC$4,FALSE)</f>
        <v>#REF!</v>
      </c>
      <c r="AD55" s="157" t="e">
        <f>VLOOKUP($D55,'1. Rpt 18s (non-CSU)'!$H$9:$AK$555,$AD$4,FALSE)</f>
        <v>#REF!</v>
      </c>
      <c r="AE55" s="157" t="e">
        <f>VLOOKUP($D55,'1. Rpt 18s (non-CSU)'!$H$9:$AK$555,$AE$4,FALSE)</f>
        <v>#REF!</v>
      </c>
      <c r="AF55" s="157" t="e">
        <f>VLOOKUP($D55,'1. Rpt 18s (non-CSU)'!$H$9:$AK$555,$AF$4,FALSE)</f>
        <v>#REF!</v>
      </c>
      <c r="AG55" s="157" t="e">
        <f>VLOOKUP($D55,'1. Rpt 18s (non-CSU)'!$H$9:$AK$555,$AG$4,FALSE)</f>
        <v>#REF!</v>
      </c>
      <c r="AH55" s="157" t="e">
        <f>VLOOKUP($D55,'1. Rpt 18s (non-CSU)'!$H$9:$AK$555,$AH$4,FALSE)</f>
        <v>#REF!</v>
      </c>
      <c r="AI55" s="157" t="e">
        <f>VLOOKUP($D55,'1. Rpt 18s (non-CSU)'!$H$9:$AK$555,$AI$4,FALSE)</f>
        <v>#REF!</v>
      </c>
      <c r="AJ55" s="157" t="e">
        <f>VLOOKUP($D55,'1. Rpt 18s (non-CSU)'!$H$9:$AK$555,$AJ$4,FALSE)</f>
        <v>#REF!</v>
      </c>
      <c r="AK55" s="157" t="e">
        <f>VLOOKUP($D55,'1. Rpt 18s (non-CSU)'!$H$9:$AK$555,$AK$4,FALSE)</f>
        <v>#REF!</v>
      </c>
      <c r="AL55" s="157" t="e">
        <f>VLOOKUP($D55,'1. Rpt 18s (non-CSU)'!$H$9:$AK$555,$AL$4,FALSE)</f>
        <v>#REF!</v>
      </c>
      <c r="AM55" s="157" t="e">
        <f>VLOOKUP($D55,'1. Rpt 18s (non-CSU)'!$H$9:$AK$555,$AM$4,FALSE)</f>
        <v>#REF!</v>
      </c>
      <c r="AN55" s="157" t="e">
        <f>VLOOKUP($D55,'1. Rpt 18s (non-CSU)'!$H$9:$AK$555,$AN$4,FALSE)</f>
        <v>#REF!</v>
      </c>
      <c r="AO55" s="157" t="e">
        <f>VLOOKUP($D55,'1. Rpt 18s (non-CSU)'!$H$9:$AK$555,$AO$4,FALSE)</f>
        <v>#REF!</v>
      </c>
      <c r="AP55" s="157" t="e">
        <f>VLOOKUP($D55,'1. Rpt 18s (non-CSU)'!$H$9:$AK$555,$AP$4,FALSE)</f>
        <v>#REF!</v>
      </c>
      <c r="AQ55" s="157" t="e">
        <f>VLOOKUP($D55,'1. Rpt 18s (non-CSU)'!$H$9:$AK$555,$AQ$4,FALSE)</f>
        <v>#REF!</v>
      </c>
      <c r="AR55" s="157" t="e">
        <f>VLOOKUP($D55,'1. Rpt 18s (non-CSU)'!$H$9:$AK$555,$AR$4,FALSE)</f>
        <v>#REF!</v>
      </c>
      <c r="AS55" s="157" t="e">
        <f>VLOOKUP($D55,'1. Rpt 18s (non-CSU)'!$H$9:$AK$555,$AS$4,FALSE)</f>
        <v>#REF!</v>
      </c>
      <c r="AT55" s="157" t="e">
        <f>VLOOKUP($D55,'1. Rpt 18s (non-CSU)'!$H$9:$AK$555,$AT$4,FALSE)</f>
        <v>#REF!</v>
      </c>
      <c r="AU55" s="157" t="e">
        <f>VLOOKUP($D55,'1. Rpt 18s (non-CSU)'!$H$9:$AK$555,$AU$4,FALSE)</f>
        <v>#REF!</v>
      </c>
      <c r="AV55" s="158" t="e">
        <f t="shared" si="2"/>
        <v>#REF!</v>
      </c>
      <c r="AW55" s="165" t="e">
        <f>VLOOKUP($D55,'1. Rpt 18s (non-CSU)'!$H$9:$AK$555,$AW$4,FALSE)</f>
        <v>#REF!</v>
      </c>
      <c r="AX55" s="166" t="e">
        <f>VLOOKUP($D55,'1. Rpt 18s (non-CSU)'!$H$9:$AK$555,$AX$4,FALSE)</f>
        <v>#REF!</v>
      </c>
      <c r="AY55" s="166" t="e">
        <f>VLOOKUP($D55,'1. Rpt 18s (non-CSU)'!$H$9:$AK$555,$AY$4,FALSE)</f>
        <v>#REF!</v>
      </c>
      <c r="AZ55" s="166" t="e">
        <f>VLOOKUP($D55,'1. Rpt 18s (non-CSU)'!$H$9:$AK$555,$AZ$4,FALSE)</f>
        <v>#REF!</v>
      </c>
      <c r="BA55" s="166" t="e">
        <f>VLOOKUP($D55,'1. Rpt 18s (non-CSU)'!$H$9:$AK$555,$BA$4,FALSE)</f>
        <v>#REF!</v>
      </c>
      <c r="BB55" s="166" t="e">
        <f>VLOOKUP($D55,'1. Rpt 18s (non-CSU)'!$H$9:$AK$555,$BB$4,FALSE)</f>
        <v>#REF!</v>
      </c>
      <c r="BC55" s="166" t="e">
        <f>VLOOKUP($D55,'1. Rpt 18s (non-CSU)'!$H$9:$AK$555,$BC$4,FALSE)</f>
        <v>#REF!</v>
      </c>
      <c r="BD55" s="166" t="e">
        <f>VLOOKUP($D55,'1. Rpt 18s (non-CSU)'!$H$9:$AK$555,$BD$4,FALSE)</f>
        <v>#REF!</v>
      </c>
      <c r="BE55" s="166" t="e">
        <f>VLOOKUP($D55,'1. Rpt 18s (non-CSU)'!$H$9:$AK$555,$BE$4,FALSE)</f>
        <v>#REF!</v>
      </c>
      <c r="BF55" s="166" t="e">
        <f>VLOOKUP($D55,'1. Rpt 18s (non-CSU)'!$H$9:$AK$555,$BF$4,FALSE)</f>
        <v>#REF!</v>
      </c>
      <c r="BG55" s="166" t="e">
        <f>VLOOKUP($D55,'1. Rpt 18s (non-CSU)'!$H$9:$AK$555,$BG$4,FALSE)</f>
        <v>#REF!</v>
      </c>
      <c r="BH55" s="166" t="e">
        <f>VLOOKUP($D55,'1. Rpt 18s (non-CSU)'!$H$9:$AK$555,$BH$4,FALSE)</f>
        <v>#REF!</v>
      </c>
      <c r="BI55" s="166" t="e">
        <f>VLOOKUP($D55,'1. Rpt 18s (non-CSU)'!$H$9:$AK$555,$BI$4,FALSE)</f>
        <v>#REF!</v>
      </c>
      <c r="BJ55" s="166" t="e">
        <f>VLOOKUP($D55,'1. Rpt 18s (non-CSU)'!$H$9:$AK$555,$BJ$4,FALSE)</f>
        <v>#REF!</v>
      </c>
      <c r="BK55" s="166" t="e">
        <f>VLOOKUP($D55,'1. Rpt 18s (non-CSU)'!$H$9:$AK$555,$BK$4,FALSE)</f>
        <v>#REF!</v>
      </c>
      <c r="BL55" s="166" t="e">
        <f>VLOOKUP($D55,'1. Rpt 18s (non-CSU)'!$H$9:$AK$555,$BL$4,FALSE)</f>
        <v>#REF!</v>
      </c>
      <c r="BM55" s="166" t="e">
        <f>VLOOKUP($D55,'1. Rpt 18s (non-CSU)'!$H$9:$AK$555,$BM$4,FALSE)</f>
        <v>#REF!</v>
      </c>
      <c r="BN55" s="166" t="e">
        <f>VLOOKUP($D55,'1. Rpt 18s (non-CSU)'!$H$9:$AK$555,$BN$4,FALSE)</f>
        <v>#REF!</v>
      </c>
      <c r="BO55" s="166" t="e">
        <f>VLOOKUP($D55,'1. Rpt 18s (non-CSU)'!$H$9:$AK$555,$BO$4,FALSE)</f>
        <v>#REF!</v>
      </c>
      <c r="BP55" s="167" t="e">
        <f t="shared" si="4"/>
        <v>#REF!</v>
      </c>
      <c r="BQ55" s="159" t="e">
        <f>VLOOKUP($D55,'1. Rpt 18s (non-CSU)'!$H$9:$AK$555,$BQ$4,FALSE)</f>
        <v>#REF!</v>
      </c>
      <c r="BR55" s="159" t="e">
        <f>VLOOKUP($D55,'1. Rpt 18s (non-CSU)'!$H$9:$AK$555,$BR$4,FALSE)</f>
        <v>#REF!</v>
      </c>
      <c r="BS55" s="159" t="e">
        <f>VLOOKUP($D55,'1. Rpt 18s (non-CSU)'!$H$9:$AK$555,$BS$4,FALSE)</f>
        <v>#REF!</v>
      </c>
      <c r="BT55" s="159" t="e">
        <f>VLOOKUP($D55,'1. Rpt 18s (non-CSU)'!$H$9:$AK$555,$BT$4,FALSE)</f>
        <v>#REF!</v>
      </c>
      <c r="BU55" s="159" t="e">
        <f>VLOOKUP($D55,'1. Rpt 18s (non-CSU)'!$H$9:$AK$555,$BU$4,FALSE)</f>
        <v>#REF!</v>
      </c>
      <c r="BV55" s="159" t="e">
        <f>VLOOKUP($D55,'1. Rpt 18s (non-CSU)'!$H$9:$AK$555,$BV$4,FALSE)</f>
        <v>#REF!</v>
      </c>
      <c r="BW55" s="159" t="e">
        <f>VLOOKUP($D55,'1. Rpt 18s (non-CSU)'!$H$9:$AK$555,$BW$4,FALSE)</f>
        <v>#REF!</v>
      </c>
      <c r="BX55" s="159" t="e">
        <f>VLOOKUP($D55,'1. Rpt 18s (non-CSU)'!$H$9:$AK$555,$BX$4,FALSE)</f>
        <v>#REF!</v>
      </c>
      <c r="BY55" s="159" t="e">
        <f>VLOOKUP($D55,'1. Rpt 18s (non-CSU)'!$H$9:$AK$555,$BY$4,FALSE)</f>
        <v>#REF!</v>
      </c>
      <c r="BZ55" s="159" t="e">
        <f>VLOOKUP($D55,'1. Rpt 18s (non-CSU)'!$H$9:$AK$555,$BZ$4,FALSE)</f>
        <v>#REF!</v>
      </c>
      <c r="CA55" s="159" t="e">
        <f>VLOOKUP($D55,'1. Rpt 18s (non-CSU)'!$H$9:$AK$555,$CA$4,FALSE)</f>
        <v>#REF!</v>
      </c>
      <c r="CB55" s="159" t="e">
        <f>VLOOKUP($D55,'1. Rpt 18s (non-CSU)'!$H$9:$AK$555,$CB$4,FALSE)</f>
        <v>#REF!</v>
      </c>
      <c r="CC55" s="159" t="e">
        <f>VLOOKUP($D55,'1. Rpt 18s (non-CSU)'!$H$9:$AK$555,$CB$4,FALSE)</f>
        <v>#REF!</v>
      </c>
      <c r="CD55" s="159" t="e">
        <f>VLOOKUP($D55,'1. Rpt 18s (non-CSU)'!$H$9:$AK$555,$CB$4,FALSE)</f>
        <v>#REF!</v>
      </c>
      <c r="CE55" s="159" t="e">
        <f>VLOOKUP($D55,'1. Rpt 18s (non-CSU)'!$H$9:$AK$555,$CB$4,FALSE)</f>
        <v>#REF!</v>
      </c>
      <c r="CF55" s="159" t="e">
        <f>VLOOKUP($D55,'1. Rpt 18s (non-CSU)'!$H$9:$AK$555,$CB$4,FALSE)</f>
        <v>#REF!</v>
      </c>
      <c r="CG55" s="159" t="e">
        <f>VLOOKUP($D55,'1. Rpt 18s (non-CSU)'!$H$9:$AK$555,$CB$4,FALSE)</f>
        <v>#REF!</v>
      </c>
      <c r="CH55" s="159" t="e">
        <f>VLOOKUP($D55,'1. Rpt 18s (non-CSU)'!$H$9:$AK$555,$CB$4,FALSE)</f>
        <v>#REF!</v>
      </c>
      <c r="CI55" s="159" t="e">
        <f>VLOOKUP($D55,'1. Rpt 18s (non-CSU)'!$H$9:$AK$555,$CB$4,FALSE)</f>
        <v>#REF!</v>
      </c>
      <c r="CJ55" s="160" t="e">
        <f t="shared" si="3"/>
        <v>#REF!</v>
      </c>
    </row>
    <row r="56" spans="1:88" x14ac:dyDescent="0.2">
      <c r="A56" s="56" t="s">
        <v>145</v>
      </c>
      <c r="B56" s="168" t="s">
        <v>447</v>
      </c>
      <c r="C56" s="153" t="s">
        <v>451</v>
      </c>
      <c r="D56" s="153" t="str">
        <f t="shared" si="0"/>
        <v>52250747</v>
      </c>
      <c r="E56" s="154" t="str">
        <f>IF(ISNA(VLOOKUP(C56,GAAP02F[[#All],[Column1]:[FundHier1]],5,FALSE)),"Leases",(VLOOKUP(C56,GAAP02F[[#All],[Column1]:[FundHier1]],5,FALSE)))</f>
        <v>300</v>
      </c>
      <c r="F56" s="154" t="str">
        <f>IF(ISNA(VLOOKUP(B56,Table_GAAP02A[[#All],[Agency]:[Hier1]],4,FALSE)),"Abolished Agency",(VLOOKUP(B56,Table_GAAP02A[[#All],[Agency]:[Hier1]],4,FALSE)))</f>
        <v>0835</v>
      </c>
      <c r="G56" s="155" t="s">
        <v>4425</v>
      </c>
      <c r="H56" s="156" t="s">
        <v>2350</v>
      </c>
      <c r="I56" s="161">
        <f>VLOOKUP(D56,'1. Rpt 18s (non-CSU)'!$H$9:$AK$555,7,FALSE)</f>
        <v>0</v>
      </c>
      <c r="J56" s="162">
        <f>VLOOKUP($D56,'1. Rpt 18s (non-CSU)'!$H$9:$AK$555,8,FALSE)</f>
        <v>0</v>
      </c>
      <c r="K56" s="162">
        <f>VLOOKUP($D56,'1. Rpt 18s (non-CSU)'!$H$9:$AK$555,9,FALSE)</f>
        <v>0</v>
      </c>
      <c r="L56" s="162">
        <f>VLOOKUP($D56,'1. Rpt 18s (non-CSU)'!$H$9:$AK$555,10,FALSE)</f>
        <v>0</v>
      </c>
      <c r="M56" s="162">
        <f>VLOOKUP($D56,'1. Rpt 18s (non-CSU)'!$H$9:$AK$555,11,FALSE)</f>
        <v>0</v>
      </c>
      <c r="N56" s="162">
        <f>VLOOKUP($D56,'1. Rpt 18s (non-CSU)'!$H$9:$AK$555,$N$4,FALSE)</f>
        <v>0</v>
      </c>
      <c r="O56" s="162">
        <f>VLOOKUP($D56,'1. Rpt 18s (non-CSU)'!$H$9:$AK$555,$O$4,FALSE)</f>
        <v>0</v>
      </c>
      <c r="P56" s="162">
        <f>VLOOKUP($D56,'1. Rpt 18s (non-CSU)'!$H$9:$AK$555,$P$4,FALSE)</f>
        <v>0</v>
      </c>
      <c r="Q56" s="162">
        <f>VLOOKUP($D56,'1. Rpt 18s (non-CSU)'!$H$9:$AK$555,$Q$4,FALSE)</f>
        <v>0</v>
      </c>
      <c r="R56" s="162">
        <f>VLOOKUP($D56,'1. Rpt 18s (non-CSU)'!$H$9:$AK$555,$R$4,FALSE)</f>
        <v>0</v>
      </c>
      <c r="S56" s="162">
        <f>VLOOKUP($D56,'1. Rpt 18s (non-CSU)'!$H$9:$AK$555,$S$4,FALSE)</f>
        <v>0</v>
      </c>
      <c r="T56" s="162">
        <f>VLOOKUP($D56,'1. Rpt 18s (non-CSU)'!$H$9:$AK$555,$T$4,FALSE)</f>
        <v>0</v>
      </c>
      <c r="U56" s="162">
        <f>VLOOKUP($D56,'1. Rpt 18s (non-CSU)'!$H$9:$AK$555,$U$4,FALSE)</f>
        <v>0</v>
      </c>
      <c r="V56" s="162">
        <f>VLOOKUP($D56,'1. Rpt 18s (non-CSU)'!$H$9:$AK$555,$V$4,FALSE)</f>
        <v>0</v>
      </c>
      <c r="W56" s="162">
        <f>VLOOKUP($D56,'1. Rpt 18s (non-CSU)'!$H$9:$AK$555,$W$4,FALSE)</f>
        <v>0</v>
      </c>
      <c r="X56" s="162">
        <f>VLOOKUP($D56,'1. Rpt 18s (non-CSU)'!$H$9:$AK$555,$X$4,FALSE)</f>
        <v>0</v>
      </c>
      <c r="Y56" s="162">
        <f>VLOOKUP($D56,'1. Rpt 18s (non-CSU)'!$H$9:$AK$555,$Y$4,FALSE)</f>
        <v>0</v>
      </c>
      <c r="Z56" s="162">
        <f>VLOOKUP($D56,'1. Rpt 18s (non-CSU)'!$H$9:$AK$555,$Z$4,FALSE)</f>
        <v>0</v>
      </c>
      <c r="AA56" s="162">
        <f>VLOOKUP($D56,'1. Rpt 18s (non-CSU)'!$H$9:$AK$555,$AA$4,FALSE)</f>
        <v>0</v>
      </c>
      <c r="AB56" s="163">
        <f t="shared" si="1"/>
        <v>0</v>
      </c>
      <c r="AC56" s="164" t="e">
        <f>VLOOKUP($D56,'1. Rpt 18s (non-CSU)'!$H$9:$AK$555,$AC$4,FALSE)</f>
        <v>#REF!</v>
      </c>
      <c r="AD56" s="157" t="e">
        <f>VLOOKUP($D56,'1. Rpt 18s (non-CSU)'!$H$9:$AK$555,$AD$4,FALSE)</f>
        <v>#REF!</v>
      </c>
      <c r="AE56" s="157" t="e">
        <f>VLOOKUP($D56,'1. Rpt 18s (non-CSU)'!$H$9:$AK$555,$AE$4,FALSE)</f>
        <v>#REF!</v>
      </c>
      <c r="AF56" s="157" t="e">
        <f>VLOOKUP($D56,'1. Rpt 18s (non-CSU)'!$H$9:$AK$555,$AF$4,FALSE)</f>
        <v>#REF!</v>
      </c>
      <c r="AG56" s="157" t="e">
        <f>VLOOKUP($D56,'1. Rpt 18s (non-CSU)'!$H$9:$AK$555,$AG$4,FALSE)</f>
        <v>#REF!</v>
      </c>
      <c r="AH56" s="157" t="e">
        <f>VLOOKUP($D56,'1. Rpt 18s (non-CSU)'!$H$9:$AK$555,$AH$4,FALSE)</f>
        <v>#REF!</v>
      </c>
      <c r="AI56" s="157" t="e">
        <f>VLOOKUP($D56,'1. Rpt 18s (non-CSU)'!$H$9:$AK$555,$AI$4,FALSE)</f>
        <v>#REF!</v>
      </c>
      <c r="AJ56" s="157" t="e">
        <f>VLOOKUP($D56,'1. Rpt 18s (non-CSU)'!$H$9:$AK$555,$AJ$4,FALSE)</f>
        <v>#REF!</v>
      </c>
      <c r="AK56" s="157" t="e">
        <f>VLOOKUP($D56,'1. Rpt 18s (non-CSU)'!$H$9:$AK$555,$AK$4,FALSE)</f>
        <v>#REF!</v>
      </c>
      <c r="AL56" s="157" t="e">
        <f>VLOOKUP($D56,'1. Rpt 18s (non-CSU)'!$H$9:$AK$555,$AL$4,FALSE)</f>
        <v>#REF!</v>
      </c>
      <c r="AM56" s="157" t="e">
        <f>VLOOKUP($D56,'1. Rpt 18s (non-CSU)'!$H$9:$AK$555,$AM$4,FALSE)</f>
        <v>#REF!</v>
      </c>
      <c r="AN56" s="157" t="e">
        <f>VLOOKUP($D56,'1. Rpt 18s (non-CSU)'!$H$9:$AK$555,$AN$4,FALSE)</f>
        <v>#REF!</v>
      </c>
      <c r="AO56" s="157" t="e">
        <f>VLOOKUP($D56,'1. Rpt 18s (non-CSU)'!$H$9:$AK$555,$AO$4,FALSE)</f>
        <v>#REF!</v>
      </c>
      <c r="AP56" s="157" t="e">
        <f>VLOOKUP($D56,'1. Rpt 18s (non-CSU)'!$H$9:$AK$555,$AP$4,FALSE)</f>
        <v>#REF!</v>
      </c>
      <c r="AQ56" s="157" t="e">
        <f>VLOOKUP($D56,'1. Rpt 18s (non-CSU)'!$H$9:$AK$555,$AQ$4,FALSE)</f>
        <v>#REF!</v>
      </c>
      <c r="AR56" s="157" t="e">
        <f>VLOOKUP($D56,'1. Rpt 18s (non-CSU)'!$H$9:$AK$555,$AR$4,FALSE)</f>
        <v>#REF!</v>
      </c>
      <c r="AS56" s="157" t="e">
        <f>VLOOKUP($D56,'1. Rpt 18s (non-CSU)'!$H$9:$AK$555,$AS$4,FALSE)</f>
        <v>#REF!</v>
      </c>
      <c r="AT56" s="157" t="e">
        <f>VLOOKUP($D56,'1. Rpt 18s (non-CSU)'!$H$9:$AK$555,$AT$4,FALSE)</f>
        <v>#REF!</v>
      </c>
      <c r="AU56" s="157" t="e">
        <f>VLOOKUP($D56,'1. Rpt 18s (non-CSU)'!$H$9:$AK$555,$AU$4,FALSE)</f>
        <v>#REF!</v>
      </c>
      <c r="AV56" s="158" t="e">
        <f t="shared" si="2"/>
        <v>#REF!</v>
      </c>
      <c r="AW56" s="165" t="e">
        <f>VLOOKUP($D56,'1. Rpt 18s (non-CSU)'!$H$9:$AK$555,$AW$4,FALSE)</f>
        <v>#REF!</v>
      </c>
      <c r="AX56" s="166" t="e">
        <f>VLOOKUP($D56,'1. Rpt 18s (non-CSU)'!$H$9:$AK$555,$AX$4,FALSE)</f>
        <v>#REF!</v>
      </c>
      <c r="AY56" s="166" t="e">
        <f>VLOOKUP($D56,'1. Rpt 18s (non-CSU)'!$H$9:$AK$555,$AY$4,FALSE)</f>
        <v>#REF!</v>
      </c>
      <c r="AZ56" s="166" t="e">
        <f>VLOOKUP($D56,'1. Rpt 18s (non-CSU)'!$H$9:$AK$555,$AZ$4,FALSE)</f>
        <v>#REF!</v>
      </c>
      <c r="BA56" s="166" t="e">
        <f>VLOOKUP($D56,'1. Rpt 18s (non-CSU)'!$H$9:$AK$555,$BA$4,FALSE)</f>
        <v>#REF!</v>
      </c>
      <c r="BB56" s="166" t="e">
        <f>VLOOKUP($D56,'1. Rpt 18s (non-CSU)'!$H$9:$AK$555,$BB$4,FALSE)</f>
        <v>#REF!</v>
      </c>
      <c r="BC56" s="166" t="e">
        <f>VLOOKUP($D56,'1. Rpt 18s (non-CSU)'!$H$9:$AK$555,$BC$4,FALSE)</f>
        <v>#REF!</v>
      </c>
      <c r="BD56" s="166" t="e">
        <f>VLOOKUP($D56,'1. Rpt 18s (non-CSU)'!$H$9:$AK$555,$BD$4,FALSE)</f>
        <v>#REF!</v>
      </c>
      <c r="BE56" s="166" t="e">
        <f>VLOOKUP($D56,'1. Rpt 18s (non-CSU)'!$H$9:$AK$555,$BE$4,FALSE)</f>
        <v>#REF!</v>
      </c>
      <c r="BF56" s="166" t="e">
        <f>VLOOKUP($D56,'1. Rpt 18s (non-CSU)'!$H$9:$AK$555,$BF$4,FALSE)</f>
        <v>#REF!</v>
      </c>
      <c r="BG56" s="166" t="e">
        <f>VLOOKUP($D56,'1. Rpt 18s (non-CSU)'!$H$9:$AK$555,$BG$4,FALSE)</f>
        <v>#REF!</v>
      </c>
      <c r="BH56" s="166" t="e">
        <f>VLOOKUP($D56,'1. Rpt 18s (non-CSU)'!$H$9:$AK$555,$BH$4,FALSE)</f>
        <v>#REF!</v>
      </c>
      <c r="BI56" s="166" t="e">
        <f>VLOOKUP($D56,'1. Rpt 18s (non-CSU)'!$H$9:$AK$555,$BI$4,FALSE)</f>
        <v>#REF!</v>
      </c>
      <c r="BJ56" s="166" t="e">
        <f>VLOOKUP($D56,'1. Rpt 18s (non-CSU)'!$H$9:$AK$555,$BJ$4,FALSE)</f>
        <v>#REF!</v>
      </c>
      <c r="BK56" s="166" t="e">
        <f>VLOOKUP($D56,'1. Rpt 18s (non-CSU)'!$H$9:$AK$555,$BK$4,FALSE)</f>
        <v>#REF!</v>
      </c>
      <c r="BL56" s="166" t="e">
        <f>VLOOKUP($D56,'1. Rpt 18s (non-CSU)'!$H$9:$AK$555,$BL$4,FALSE)</f>
        <v>#REF!</v>
      </c>
      <c r="BM56" s="166" t="e">
        <f>VLOOKUP($D56,'1. Rpt 18s (non-CSU)'!$H$9:$AK$555,$BM$4,FALSE)</f>
        <v>#REF!</v>
      </c>
      <c r="BN56" s="166" t="e">
        <f>VLOOKUP($D56,'1. Rpt 18s (non-CSU)'!$H$9:$AK$555,$BN$4,FALSE)</f>
        <v>#REF!</v>
      </c>
      <c r="BO56" s="166" t="e">
        <f>VLOOKUP($D56,'1. Rpt 18s (non-CSU)'!$H$9:$AK$555,$BO$4,FALSE)</f>
        <v>#REF!</v>
      </c>
      <c r="BP56" s="167" t="e">
        <f t="shared" si="4"/>
        <v>#REF!</v>
      </c>
      <c r="BQ56" s="159" t="e">
        <f>VLOOKUP($D56,'1. Rpt 18s (non-CSU)'!$H$9:$AK$555,$BQ$4,FALSE)</f>
        <v>#REF!</v>
      </c>
      <c r="BR56" s="159" t="e">
        <f>VLOOKUP($D56,'1. Rpt 18s (non-CSU)'!$H$9:$AK$555,$BR$4,FALSE)</f>
        <v>#REF!</v>
      </c>
      <c r="BS56" s="159" t="e">
        <f>VLOOKUP($D56,'1. Rpt 18s (non-CSU)'!$H$9:$AK$555,$BS$4,FALSE)</f>
        <v>#REF!</v>
      </c>
      <c r="BT56" s="159" t="e">
        <f>VLOOKUP($D56,'1. Rpt 18s (non-CSU)'!$H$9:$AK$555,$BT$4,FALSE)</f>
        <v>#REF!</v>
      </c>
      <c r="BU56" s="159" t="e">
        <f>VLOOKUP($D56,'1. Rpt 18s (non-CSU)'!$H$9:$AK$555,$BU$4,FALSE)</f>
        <v>#REF!</v>
      </c>
      <c r="BV56" s="159" t="e">
        <f>VLOOKUP($D56,'1. Rpt 18s (non-CSU)'!$H$9:$AK$555,$BV$4,FALSE)</f>
        <v>#REF!</v>
      </c>
      <c r="BW56" s="159" t="e">
        <f>VLOOKUP($D56,'1. Rpt 18s (non-CSU)'!$H$9:$AK$555,$BW$4,FALSE)</f>
        <v>#REF!</v>
      </c>
      <c r="BX56" s="159" t="e">
        <f>VLOOKUP($D56,'1. Rpt 18s (non-CSU)'!$H$9:$AK$555,$BX$4,FALSE)</f>
        <v>#REF!</v>
      </c>
      <c r="BY56" s="159" t="e">
        <f>VLOOKUP($D56,'1. Rpt 18s (non-CSU)'!$H$9:$AK$555,$BY$4,FALSE)</f>
        <v>#REF!</v>
      </c>
      <c r="BZ56" s="159" t="e">
        <f>VLOOKUP($D56,'1. Rpt 18s (non-CSU)'!$H$9:$AK$555,$BZ$4,FALSE)</f>
        <v>#REF!</v>
      </c>
      <c r="CA56" s="159" t="e">
        <f>VLOOKUP($D56,'1. Rpt 18s (non-CSU)'!$H$9:$AK$555,$CA$4,FALSE)</f>
        <v>#REF!</v>
      </c>
      <c r="CB56" s="159" t="e">
        <f>VLOOKUP($D56,'1. Rpt 18s (non-CSU)'!$H$9:$AK$555,$CB$4,FALSE)</f>
        <v>#REF!</v>
      </c>
      <c r="CC56" s="159" t="e">
        <f>VLOOKUP($D56,'1. Rpt 18s (non-CSU)'!$H$9:$AK$555,$CB$4,FALSE)</f>
        <v>#REF!</v>
      </c>
      <c r="CD56" s="159" t="e">
        <f>VLOOKUP($D56,'1. Rpt 18s (non-CSU)'!$H$9:$AK$555,$CB$4,FALSE)</f>
        <v>#REF!</v>
      </c>
      <c r="CE56" s="159" t="e">
        <f>VLOOKUP($D56,'1. Rpt 18s (non-CSU)'!$H$9:$AK$555,$CB$4,FALSE)</f>
        <v>#REF!</v>
      </c>
      <c r="CF56" s="159" t="e">
        <f>VLOOKUP($D56,'1. Rpt 18s (non-CSU)'!$H$9:$AK$555,$CB$4,FALSE)</f>
        <v>#REF!</v>
      </c>
      <c r="CG56" s="159" t="e">
        <f>VLOOKUP($D56,'1. Rpt 18s (non-CSU)'!$H$9:$AK$555,$CB$4,FALSE)</f>
        <v>#REF!</v>
      </c>
      <c r="CH56" s="159" t="e">
        <f>VLOOKUP($D56,'1. Rpt 18s (non-CSU)'!$H$9:$AK$555,$CB$4,FALSE)</f>
        <v>#REF!</v>
      </c>
      <c r="CI56" s="159" t="e">
        <f>VLOOKUP($D56,'1. Rpt 18s (non-CSU)'!$H$9:$AK$555,$CB$4,FALSE)</f>
        <v>#REF!</v>
      </c>
      <c r="CJ56" s="160" t="e">
        <f t="shared" si="3"/>
        <v>#REF!</v>
      </c>
    </row>
    <row r="57" spans="1:88" x14ac:dyDescent="0.2">
      <c r="A57" s="56" t="s">
        <v>145</v>
      </c>
      <c r="B57" s="302" t="s">
        <v>447</v>
      </c>
      <c r="C57" s="297" t="s">
        <v>452</v>
      </c>
      <c r="D57" s="153" t="str">
        <f t="shared" si="0"/>
        <v>52250751</v>
      </c>
      <c r="E57" s="154" t="str">
        <f>IF(ISNA(VLOOKUP(C57,GAAP02F[[#All],[Column1]:[FundHier1]],5,FALSE)),"Leases",(VLOOKUP(C57,GAAP02F[[#All],[Column1]:[FundHier1]],5,FALSE)))</f>
        <v>300</v>
      </c>
      <c r="F57" s="154" t="str">
        <f>IF(ISNA(VLOOKUP(B57,Table_GAAP02A[[#All],[Agency]:[Hier1]],4,FALSE)),"Abolished Agency",(VLOOKUP(B57,Table_GAAP02A[[#All],[Agency]:[Hier1]],4,FALSE)))</f>
        <v>0835</v>
      </c>
      <c r="G57" s="155" t="s">
        <v>4425</v>
      </c>
      <c r="H57" s="156" t="s">
        <v>2360</v>
      </c>
      <c r="I57" s="161">
        <f>VLOOKUP(D57,'1. Rpt 18s (non-CSU)'!$H$9:$AK$555,7,FALSE)</f>
        <v>0</v>
      </c>
      <c r="J57" s="162">
        <f>VLOOKUP($D57,'1. Rpt 18s (non-CSU)'!$H$9:$AK$555,8,FALSE)</f>
        <v>0</v>
      </c>
      <c r="K57" s="162">
        <f>VLOOKUP($D57,'1. Rpt 18s (non-CSU)'!$H$9:$AK$555,9,FALSE)</f>
        <v>0</v>
      </c>
      <c r="L57" s="162">
        <f>VLOOKUP($D57,'1. Rpt 18s (non-CSU)'!$H$9:$AK$555,10,FALSE)</f>
        <v>0</v>
      </c>
      <c r="M57" s="162">
        <f>VLOOKUP($D57,'1. Rpt 18s (non-CSU)'!$H$9:$AK$555,11,FALSE)</f>
        <v>0</v>
      </c>
      <c r="N57" s="162">
        <f>VLOOKUP($D57,'1. Rpt 18s (non-CSU)'!$H$9:$AK$555,$N$4,FALSE)</f>
        <v>0</v>
      </c>
      <c r="O57" s="162">
        <f>VLOOKUP($D57,'1. Rpt 18s (non-CSU)'!$H$9:$AK$555,$O$4,FALSE)</f>
        <v>0</v>
      </c>
      <c r="P57" s="162">
        <f>VLOOKUP($D57,'1. Rpt 18s (non-CSU)'!$H$9:$AK$555,$P$4,FALSE)</f>
        <v>0</v>
      </c>
      <c r="Q57" s="162">
        <f>VLOOKUP($D57,'1. Rpt 18s (non-CSU)'!$H$9:$AK$555,$Q$4,FALSE)</f>
        <v>0</v>
      </c>
      <c r="R57" s="162">
        <f>VLOOKUP($D57,'1. Rpt 18s (non-CSU)'!$H$9:$AK$555,$R$4,FALSE)</f>
        <v>0</v>
      </c>
      <c r="S57" s="162">
        <f>VLOOKUP($D57,'1. Rpt 18s (non-CSU)'!$H$9:$AK$555,$S$4,FALSE)</f>
        <v>0</v>
      </c>
      <c r="T57" s="162">
        <f>VLOOKUP($D57,'1. Rpt 18s (non-CSU)'!$H$9:$AK$555,$T$4,FALSE)</f>
        <v>0</v>
      </c>
      <c r="U57" s="162">
        <f>VLOOKUP($D57,'1. Rpt 18s (non-CSU)'!$H$9:$AK$555,$U$4,FALSE)</f>
        <v>0</v>
      </c>
      <c r="V57" s="162">
        <f>VLOOKUP($D57,'1. Rpt 18s (non-CSU)'!$H$9:$AK$555,$V$4,FALSE)</f>
        <v>0</v>
      </c>
      <c r="W57" s="162">
        <f>VLOOKUP($D57,'1. Rpt 18s (non-CSU)'!$H$9:$AK$555,$W$4,FALSE)</f>
        <v>0</v>
      </c>
      <c r="X57" s="162">
        <f>VLOOKUP($D57,'1. Rpt 18s (non-CSU)'!$H$9:$AK$555,$X$4,FALSE)</f>
        <v>0</v>
      </c>
      <c r="Y57" s="162">
        <f>VLOOKUP($D57,'1. Rpt 18s (non-CSU)'!$H$9:$AK$555,$Y$4,FALSE)</f>
        <v>0</v>
      </c>
      <c r="Z57" s="162">
        <f>VLOOKUP($D57,'1. Rpt 18s (non-CSU)'!$H$9:$AK$555,$Z$4,FALSE)</f>
        <v>0</v>
      </c>
      <c r="AA57" s="162">
        <f>VLOOKUP($D57,'1. Rpt 18s (non-CSU)'!$H$9:$AK$555,$AA$4,FALSE)</f>
        <v>0</v>
      </c>
      <c r="AB57" s="163">
        <f t="shared" si="1"/>
        <v>0</v>
      </c>
      <c r="AC57" s="164" t="e">
        <f>VLOOKUP($D57,'1. Rpt 18s (non-CSU)'!$H$9:$AK$555,$AC$4,FALSE)</f>
        <v>#REF!</v>
      </c>
      <c r="AD57" s="157" t="e">
        <f>VLOOKUP($D57,'1. Rpt 18s (non-CSU)'!$H$9:$AK$555,$AD$4,FALSE)</f>
        <v>#REF!</v>
      </c>
      <c r="AE57" s="157" t="e">
        <f>VLOOKUP($D57,'1. Rpt 18s (non-CSU)'!$H$9:$AK$555,$AE$4,FALSE)</f>
        <v>#REF!</v>
      </c>
      <c r="AF57" s="157" t="e">
        <f>VLOOKUP($D57,'1. Rpt 18s (non-CSU)'!$H$9:$AK$555,$AF$4,FALSE)</f>
        <v>#REF!</v>
      </c>
      <c r="AG57" s="157" t="e">
        <f>VLOOKUP($D57,'1. Rpt 18s (non-CSU)'!$H$9:$AK$555,$AG$4,FALSE)</f>
        <v>#REF!</v>
      </c>
      <c r="AH57" s="157" t="e">
        <f>VLOOKUP($D57,'1. Rpt 18s (non-CSU)'!$H$9:$AK$555,$AH$4,FALSE)</f>
        <v>#REF!</v>
      </c>
      <c r="AI57" s="157" t="e">
        <f>VLOOKUP($D57,'1. Rpt 18s (non-CSU)'!$H$9:$AK$555,$AI$4,FALSE)</f>
        <v>#REF!</v>
      </c>
      <c r="AJ57" s="157" t="e">
        <f>VLOOKUP($D57,'1. Rpt 18s (non-CSU)'!$H$9:$AK$555,$AJ$4,FALSE)</f>
        <v>#REF!</v>
      </c>
      <c r="AK57" s="157" t="e">
        <f>VLOOKUP($D57,'1. Rpt 18s (non-CSU)'!$H$9:$AK$555,$AK$4,FALSE)</f>
        <v>#REF!</v>
      </c>
      <c r="AL57" s="157" t="e">
        <f>VLOOKUP($D57,'1. Rpt 18s (non-CSU)'!$H$9:$AK$555,$AL$4,FALSE)</f>
        <v>#REF!</v>
      </c>
      <c r="AM57" s="157" t="e">
        <f>VLOOKUP($D57,'1. Rpt 18s (non-CSU)'!$H$9:$AK$555,$AM$4,FALSE)</f>
        <v>#REF!</v>
      </c>
      <c r="AN57" s="157" t="e">
        <f>VLOOKUP($D57,'1. Rpt 18s (non-CSU)'!$H$9:$AK$555,$AN$4,FALSE)</f>
        <v>#REF!</v>
      </c>
      <c r="AO57" s="157" t="e">
        <f>VLOOKUP($D57,'1. Rpt 18s (non-CSU)'!$H$9:$AK$555,$AO$4,FALSE)</f>
        <v>#REF!</v>
      </c>
      <c r="AP57" s="157" t="e">
        <f>VLOOKUP($D57,'1. Rpt 18s (non-CSU)'!$H$9:$AK$555,$AP$4,FALSE)</f>
        <v>#REF!</v>
      </c>
      <c r="AQ57" s="157" t="e">
        <f>VLOOKUP($D57,'1. Rpt 18s (non-CSU)'!$H$9:$AK$555,$AQ$4,FALSE)</f>
        <v>#REF!</v>
      </c>
      <c r="AR57" s="157" t="e">
        <f>VLOOKUP($D57,'1. Rpt 18s (non-CSU)'!$H$9:$AK$555,$AR$4,FALSE)</f>
        <v>#REF!</v>
      </c>
      <c r="AS57" s="157" t="e">
        <f>VLOOKUP($D57,'1. Rpt 18s (non-CSU)'!$H$9:$AK$555,$AS$4,FALSE)</f>
        <v>#REF!</v>
      </c>
      <c r="AT57" s="157" t="e">
        <f>VLOOKUP($D57,'1. Rpt 18s (non-CSU)'!$H$9:$AK$555,$AT$4,FALSE)</f>
        <v>#REF!</v>
      </c>
      <c r="AU57" s="157" t="e">
        <f>VLOOKUP($D57,'1. Rpt 18s (non-CSU)'!$H$9:$AK$555,$AU$4,FALSE)</f>
        <v>#REF!</v>
      </c>
      <c r="AV57" s="158" t="e">
        <f t="shared" si="2"/>
        <v>#REF!</v>
      </c>
      <c r="AW57" s="165" t="e">
        <f>VLOOKUP($D57,'1. Rpt 18s (non-CSU)'!$H$9:$AK$555,$AW$4,FALSE)</f>
        <v>#REF!</v>
      </c>
      <c r="AX57" s="166" t="e">
        <f>VLOOKUP($D57,'1. Rpt 18s (non-CSU)'!$H$9:$AK$555,$AX$4,FALSE)</f>
        <v>#REF!</v>
      </c>
      <c r="AY57" s="166" t="e">
        <f>VLOOKUP($D57,'1. Rpt 18s (non-CSU)'!$H$9:$AK$555,$AY$4,FALSE)</f>
        <v>#REF!</v>
      </c>
      <c r="AZ57" s="166" t="e">
        <f>VLOOKUP($D57,'1. Rpt 18s (non-CSU)'!$H$9:$AK$555,$AZ$4,FALSE)</f>
        <v>#REF!</v>
      </c>
      <c r="BA57" s="166" t="e">
        <f>VLOOKUP($D57,'1. Rpt 18s (non-CSU)'!$H$9:$AK$555,$BA$4,FALSE)</f>
        <v>#REF!</v>
      </c>
      <c r="BB57" s="166" t="e">
        <f>VLOOKUP($D57,'1. Rpt 18s (non-CSU)'!$H$9:$AK$555,$BB$4,FALSE)</f>
        <v>#REF!</v>
      </c>
      <c r="BC57" s="166" t="e">
        <f>VLOOKUP($D57,'1. Rpt 18s (non-CSU)'!$H$9:$AK$555,$BC$4,FALSE)</f>
        <v>#REF!</v>
      </c>
      <c r="BD57" s="166" t="e">
        <f>VLOOKUP($D57,'1. Rpt 18s (non-CSU)'!$H$9:$AK$555,$BD$4,FALSE)</f>
        <v>#REF!</v>
      </c>
      <c r="BE57" s="166" t="e">
        <f>VLOOKUP($D57,'1. Rpt 18s (non-CSU)'!$H$9:$AK$555,$BE$4,FALSE)</f>
        <v>#REF!</v>
      </c>
      <c r="BF57" s="166" t="e">
        <f>VLOOKUP($D57,'1. Rpt 18s (non-CSU)'!$H$9:$AK$555,$BF$4,FALSE)</f>
        <v>#REF!</v>
      </c>
      <c r="BG57" s="166" t="e">
        <f>VLOOKUP($D57,'1. Rpt 18s (non-CSU)'!$H$9:$AK$555,$BG$4,FALSE)</f>
        <v>#REF!</v>
      </c>
      <c r="BH57" s="166" t="e">
        <f>VLOOKUP($D57,'1. Rpt 18s (non-CSU)'!$H$9:$AK$555,$BH$4,FALSE)</f>
        <v>#REF!</v>
      </c>
      <c r="BI57" s="166" t="e">
        <f>VLOOKUP($D57,'1. Rpt 18s (non-CSU)'!$H$9:$AK$555,$BI$4,FALSE)</f>
        <v>#REF!</v>
      </c>
      <c r="BJ57" s="166" t="e">
        <f>VLOOKUP($D57,'1. Rpt 18s (non-CSU)'!$H$9:$AK$555,$BJ$4,FALSE)</f>
        <v>#REF!</v>
      </c>
      <c r="BK57" s="166" t="e">
        <f>VLOOKUP($D57,'1. Rpt 18s (non-CSU)'!$H$9:$AK$555,$BK$4,FALSE)</f>
        <v>#REF!</v>
      </c>
      <c r="BL57" s="166" t="e">
        <f>VLOOKUP($D57,'1. Rpt 18s (non-CSU)'!$H$9:$AK$555,$BL$4,FALSE)</f>
        <v>#REF!</v>
      </c>
      <c r="BM57" s="166" t="e">
        <f>VLOOKUP($D57,'1. Rpt 18s (non-CSU)'!$H$9:$AK$555,$BM$4,FALSE)</f>
        <v>#REF!</v>
      </c>
      <c r="BN57" s="166" t="e">
        <f>VLOOKUP($D57,'1. Rpt 18s (non-CSU)'!$H$9:$AK$555,$BN$4,FALSE)</f>
        <v>#REF!</v>
      </c>
      <c r="BO57" s="166" t="e">
        <f>VLOOKUP($D57,'1. Rpt 18s (non-CSU)'!$H$9:$AK$555,$BO$4,FALSE)</f>
        <v>#REF!</v>
      </c>
      <c r="BP57" s="167" t="e">
        <f t="shared" si="4"/>
        <v>#REF!</v>
      </c>
      <c r="BQ57" s="159" t="e">
        <f>VLOOKUP($D57,'1. Rpt 18s (non-CSU)'!$H$9:$AK$555,$BQ$4,FALSE)</f>
        <v>#REF!</v>
      </c>
      <c r="BR57" s="159" t="e">
        <f>VLOOKUP($D57,'1. Rpt 18s (non-CSU)'!$H$9:$AK$555,$BR$4,FALSE)</f>
        <v>#REF!</v>
      </c>
      <c r="BS57" s="159" t="e">
        <f>VLOOKUP($D57,'1. Rpt 18s (non-CSU)'!$H$9:$AK$555,$BS$4,FALSE)</f>
        <v>#REF!</v>
      </c>
      <c r="BT57" s="159" t="e">
        <f>VLOOKUP($D57,'1. Rpt 18s (non-CSU)'!$H$9:$AK$555,$BT$4,FALSE)</f>
        <v>#REF!</v>
      </c>
      <c r="BU57" s="159" t="e">
        <f>VLOOKUP($D57,'1. Rpt 18s (non-CSU)'!$H$9:$AK$555,$BU$4,FALSE)</f>
        <v>#REF!</v>
      </c>
      <c r="BV57" s="159" t="e">
        <f>VLOOKUP($D57,'1. Rpt 18s (non-CSU)'!$H$9:$AK$555,$BV$4,FALSE)</f>
        <v>#REF!</v>
      </c>
      <c r="BW57" s="159" t="e">
        <f>VLOOKUP($D57,'1. Rpt 18s (non-CSU)'!$H$9:$AK$555,$BW$4,FALSE)</f>
        <v>#REF!</v>
      </c>
      <c r="BX57" s="159" t="e">
        <f>VLOOKUP($D57,'1. Rpt 18s (non-CSU)'!$H$9:$AK$555,$BX$4,FALSE)</f>
        <v>#REF!</v>
      </c>
      <c r="BY57" s="159" t="e">
        <f>VLOOKUP($D57,'1. Rpt 18s (non-CSU)'!$H$9:$AK$555,$BY$4,FALSE)</f>
        <v>#REF!</v>
      </c>
      <c r="BZ57" s="159" t="e">
        <f>VLOOKUP($D57,'1. Rpt 18s (non-CSU)'!$H$9:$AK$555,$BZ$4,FALSE)</f>
        <v>#REF!</v>
      </c>
      <c r="CA57" s="159" t="e">
        <f>VLOOKUP($D57,'1. Rpt 18s (non-CSU)'!$H$9:$AK$555,$CA$4,FALSE)</f>
        <v>#REF!</v>
      </c>
      <c r="CB57" s="159" t="e">
        <f>VLOOKUP($D57,'1. Rpt 18s (non-CSU)'!$H$9:$AK$555,$CB$4,FALSE)</f>
        <v>#REF!</v>
      </c>
      <c r="CC57" s="159" t="e">
        <f>VLOOKUP($D57,'1. Rpt 18s (non-CSU)'!$H$9:$AK$555,$CB$4,FALSE)</f>
        <v>#REF!</v>
      </c>
      <c r="CD57" s="159" t="e">
        <f>VLOOKUP($D57,'1. Rpt 18s (non-CSU)'!$H$9:$AK$555,$CB$4,FALSE)</f>
        <v>#REF!</v>
      </c>
      <c r="CE57" s="159" t="e">
        <f>VLOOKUP($D57,'1. Rpt 18s (non-CSU)'!$H$9:$AK$555,$CB$4,FALSE)</f>
        <v>#REF!</v>
      </c>
      <c r="CF57" s="159" t="e">
        <f>VLOOKUP($D57,'1. Rpt 18s (non-CSU)'!$H$9:$AK$555,$CB$4,FALSE)</f>
        <v>#REF!</v>
      </c>
      <c r="CG57" s="159" t="e">
        <f>VLOOKUP($D57,'1. Rpt 18s (non-CSU)'!$H$9:$AK$555,$CB$4,FALSE)</f>
        <v>#REF!</v>
      </c>
      <c r="CH57" s="159" t="e">
        <f>VLOOKUP($D57,'1. Rpt 18s (non-CSU)'!$H$9:$AK$555,$CB$4,FALSE)</f>
        <v>#REF!</v>
      </c>
      <c r="CI57" s="159" t="e">
        <f>VLOOKUP($D57,'1. Rpt 18s (non-CSU)'!$H$9:$AK$555,$CB$4,FALSE)</f>
        <v>#REF!</v>
      </c>
      <c r="CJ57" s="160" t="e">
        <f t="shared" si="3"/>
        <v>#REF!</v>
      </c>
    </row>
    <row r="58" spans="1:88" x14ac:dyDescent="0.2">
      <c r="A58" s="56" t="s">
        <v>145</v>
      </c>
      <c r="B58" s="153" t="s">
        <v>447</v>
      </c>
      <c r="C58" s="153" t="s">
        <v>120</v>
      </c>
      <c r="D58" s="153" t="str">
        <f t="shared" si="0"/>
        <v>5225Leases</v>
      </c>
      <c r="E58" s="154" t="str">
        <f>IF(ISNA(VLOOKUP(C58,GAAP02F[[#All],[Column1]:[FundHier1]],5,FALSE)),"Leases",(VLOOKUP(C58,GAAP02F[[#All],[Column1]:[FundHier1]],5,FALSE)))</f>
        <v>Leases</v>
      </c>
      <c r="F58" s="154" t="str">
        <f>IF(ISNA(VLOOKUP(B58,Table_GAAP02A[[#All],[Agency]:[Hier1]],4,FALSE)),"Abolished Agency",(VLOOKUP(B58,Table_GAAP02A[[#All],[Agency]:[Hier1]],4,FALSE)))</f>
        <v>0835</v>
      </c>
      <c r="G58" s="155" t="s">
        <v>4425</v>
      </c>
      <c r="H58" s="156" t="s">
        <v>120</v>
      </c>
      <c r="I58" s="161" t="e">
        <f>VLOOKUP(D58,'1. Rpt 18s (non-CSU)'!$H$9:$AK$555,7,FALSE)</f>
        <v>#N/A</v>
      </c>
      <c r="J58" s="162" t="e">
        <f>VLOOKUP($D58,'1. Rpt 18s (non-CSU)'!$H$9:$AK$555,8,FALSE)</f>
        <v>#N/A</v>
      </c>
      <c r="K58" s="162" t="e">
        <f>VLOOKUP($D58,'1. Rpt 18s (non-CSU)'!$H$9:$AK$555,9,FALSE)</f>
        <v>#N/A</v>
      </c>
      <c r="L58" s="162" t="e">
        <f>VLOOKUP($D58,'1. Rpt 18s (non-CSU)'!$H$9:$AK$555,10,FALSE)</f>
        <v>#N/A</v>
      </c>
      <c r="M58" s="162" t="e">
        <f>VLOOKUP($D58,'1. Rpt 18s (non-CSU)'!$H$9:$AK$555,11,FALSE)</f>
        <v>#N/A</v>
      </c>
      <c r="N58" s="162" t="e">
        <f>VLOOKUP($D58,'1. Rpt 18s (non-CSU)'!$H$9:$AK$555,$N$4,FALSE)</f>
        <v>#N/A</v>
      </c>
      <c r="O58" s="162" t="e">
        <f>VLOOKUP($D58,'1. Rpt 18s (non-CSU)'!$H$9:$AK$555,$O$4,FALSE)</f>
        <v>#N/A</v>
      </c>
      <c r="P58" s="162" t="e">
        <f>VLOOKUP($D58,'1. Rpt 18s (non-CSU)'!$H$9:$AK$555,$P$4,FALSE)</f>
        <v>#N/A</v>
      </c>
      <c r="Q58" s="162" t="e">
        <f>VLOOKUP($D58,'1. Rpt 18s (non-CSU)'!$H$9:$AK$555,$Q$4,FALSE)</f>
        <v>#N/A</v>
      </c>
      <c r="R58" s="162" t="e">
        <f>VLOOKUP($D58,'1. Rpt 18s (non-CSU)'!$H$9:$AK$555,$R$4,FALSE)</f>
        <v>#N/A</v>
      </c>
      <c r="S58" s="162" t="e">
        <f>VLOOKUP($D58,'1. Rpt 18s (non-CSU)'!$H$9:$AK$555,$S$4,FALSE)</f>
        <v>#N/A</v>
      </c>
      <c r="T58" s="162" t="e">
        <f>VLOOKUP($D58,'1. Rpt 18s (non-CSU)'!$H$9:$AK$555,$T$4,FALSE)</f>
        <v>#N/A</v>
      </c>
      <c r="U58" s="162" t="e">
        <f>VLOOKUP($D58,'1. Rpt 18s (non-CSU)'!$H$9:$AK$555,$U$4,FALSE)</f>
        <v>#N/A</v>
      </c>
      <c r="V58" s="162" t="e">
        <f>VLOOKUP($D58,'1. Rpt 18s (non-CSU)'!$H$9:$AK$555,$V$4,FALSE)</f>
        <v>#N/A</v>
      </c>
      <c r="W58" s="162" t="e">
        <f>VLOOKUP($D58,'1. Rpt 18s (non-CSU)'!$H$9:$AK$555,$W$4,FALSE)</f>
        <v>#N/A</v>
      </c>
      <c r="X58" s="162" t="e">
        <f>VLOOKUP($D58,'1. Rpt 18s (non-CSU)'!$H$9:$AK$555,$X$4,FALSE)</f>
        <v>#N/A</v>
      </c>
      <c r="Y58" s="162" t="e">
        <f>VLOOKUP($D58,'1. Rpt 18s (non-CSU)'!$H$9:$AK$555,$Y$4,FALSE)</f>
        <v>#N/A</v>
      </c>
      <c r="Z58" s="162" t="e">
        <f>VLOOKUP($D58,'1. Rpt 18s (non-CSU)'!$H$9:$AK$555,$Z$4,FALSE)</f>
        <v>#N/A</v>
      </c>
      <c r="AA58" s="162" t="e">
        <f>VLOOKUP($D58,'1. Rpt 18s (non-CSU)'!$H$9:$AK$555,$AA$4,FALSE)</f>
        <v>#N/A</v>
      </c>
      <c r="AB58" s="163" t="e">
        <f t="shared" si="1"/>
        <v>#N/A</v>
      </c>
      <c r="AC58" s="164" t="e">
        <f>VLOOKUP($D58,'1. Rpt 18s (non-CSU)'!$H$9:$AK$555,$AC$4,FALSE)</f>
        <v>#N/A</v>
      </c>
      <c r="AD58" s="157" t="e">
        <f>VLOOKUP($D58,'1. Rpt 18s (non-CSU)'!$H$9:$AK$555,$AD$4,FALSE)</f>
        <v>#N/A</v>
      </c>
      <c r="AE58" s="157" t="e">
        <f>VLOOKUP($D58,'1. Rpt 18s (non-CSU)'!$H$9:$AK$555,$AE$4,FALSE)</f>
        <v>#N/A</v>
      </c>
      <c r="AF58" s="157" t="e">
        <f>VLOOKUP($D58,'1. Rpt 18s (non-CSU)'!$H$9:$AK$555,$AF$4,FALSE)</f>
        <v>#N/A</v>
      </c>
      <c r="AG58" s="157" t="e">
        <f>VLOOKUP($D58,'1. Rpt 18s (non-CSU)'!$H$9:$AK$555,$AG$4,FALSE)</f>
        <v>#N/A</v>
      </c>
      <c r="AH58" s="157" t="e">
        <f>VLOOKUP($D58,'1. Rpt 18s (non-CSU)'!$H$9:$AK$555,$AH$4,FALSE)</f>
        <v>#N/A</v>
      </c>
      <c r="AI58" s="157" t="e">
        <f>VLOOKUP($D58,'1. Rpt 18s (non-CSU)'!$H$9:$AK$555,$AI$4,FALSE)</f>
        <v>#N/A</v>
      </c>
      <c r="AJ58" s="157" t="e">
        <f>VLOOKUP($D58,'1. Rpt 18s (non-CSU)'!$H$9:$AK$555,$AJ$4,FALSE)</f>
        <v>#N/A</v>
      </c>
      <c r="AK58" s="157" t="e">
        <f>VLOOKUP($D58,'1. Rpt 18s (non-CSU)'!$H$9:$AK$555,$AK$4,FALSE)</f>
        <v>#N/A</v>
      </c>
      <c r="AL58" s="157" t="e">
        <f>VLOOKUP($D58,'1. Rpt 18s (non-CSU)'!$H$9:$AK$555,$AL$4,FALSE)</f>
        <v>#N/A</v>
      </c>
      <c r="AM58" s="157" t="e">
        <f>VLOOKUP($D58,'1. Rpt 18s (non-CSU)'!$H$9:$AK$555,$AM$4,FALSE)</f>
        <v>#N/A</v>
      </c>
      <c r="AN58" s="157" t="e">
        <f>VLOOKUP($D58,'1. Rpt 18s (non-CSU)'!$H$9:$AK$555,$AN$4,FALSE)</f>
        <v>#N/A</v>
      </c>
      <c r="AO58" s="157" t="e">
        <f>VLOOKUP($D58,'1. Rpt 18s (non-CSU)'!$H$9:$AK$555,$AO$4,FALSE)</f>
        <v>#N/A</v>
      </c>
      <c r="AP58" s="157" t="e">
        <f>VLOOKUP($D58,'1. Rpt 18s (non-CSU)'!$H$9:$AK$555,$AP$4,FALSE)</f>
        <v>#N/A</v>
      </c>
      <c r="AQ58" s="157" t="e">
        <f>VLOOKUP($D58,'1. Rpt 18s (non-CSU)'!$H$9:$AK$555,$AQ$4,FALSE)</f>
        <v>#N/A</v>
      </c>
      <c r="AR58" s="157" t="e">
        <f>VLOOKUP($D58,'1. Rpt 18s (non-CSU)'!$H$9:$AK$555,$AR$4,FALSE)</f>
        <v>#N/A</v>
      </c>
      <c r="AS58" s="157" t="e">
        <f>VLOOKUP($D58,'1. Rpt 18s (non-CSU)'!$H$9:$AK$555,$AS$4,FALSE)</f>
        <v>#N/A</v>
      </c>
      <c r="AT58" s="157" t="e">
        <f>VLOOKUP($D58,'1. Rpt 18s (non-CSU)'!$H$9:$AK$555,$AT$4,FALSE)</f>
        <v>#N/A</v>
      </c>
      <c r="AU58" s="157" t="e">
        <f>VLOOKUP($D58,'1. Rpt 18s (non-CSU)'!$H$9:$AK$555,$AU$4,FALSE)</f>
        <v>#N/A</v>
      </c>
      <c r="AV58" s="158" t="e">
        <f t="shared" si="2"/>
        <v>#N/A</v>
      </c>
      <c r="AW58" s="165" t="e">
        <f>VLOOKUP($D58,'1. Rpt 18s (non-CSU)'!$H$9:$AK$555,$AW$4,FALSE)</f>
        <v>#N/A</v>
      </c>
      <c r="AX58" s="166" t="e">
        <f>VLOOKUP($D58,'1. Rpt 18s (non-CSU)'!$H$9:$AK$555,$AX$4,FALSE)</f>
        <v>#N/A</v>
      </c>
      <c r="AY58" s="166" t="e">
        <f>VLOOKUP($D58,'1. Rpt 18s (non-CSU)'!$H$9:$AK$555,$AY$4,FALSE)</f>
        <v>#N/A</v>
      </c>
      <c r="AZ58" s="166" t="e">
        <f>VLOOKUP($D58,'1. Rpt 18s (non-CSU)'!$H$9:$AK$555,$AZ$4,FALSE)</f>
        <v>#N/A</v>
      </c>
      <c r="BA58" s="166" t="e">
        <f>VLOOKUP($D58,'1. Rpt 18s (non-CSU)'!$H$9:$AK$555,$BA$4,FALSE)</f>
        <v>#N/A</v>
      </c>
      <c r="BB58" s="166" t="e">
        <f>VLOOKUP($D58,'1. Rpt 18s (non-CSU)'!$H$9:$AK$555,$BB$4,FALSE)</f>
        <v>#N/A</v>
      </c>
      <c r="BC58" s="166" t="e">
        <f>VLOOKUP($D58,'1. Rpt 18s (non-CSU)'!$H$9:$AK$555,$BC$4,FALSE)</f>
        <v>#N/A</v>
      </c>
      <c r="BD58" s="166" t="e">
        <f>VLOOKUP($D58,'1. Rpt 18s (non-CSU)'!$H$9:$AK$555,$BD$4,FALSE)</f>
        <v>#N/A</v>
      </c>
      <c r="BE58" s="166" t="e">
        <f>VLOOKUP($D58,'1. Rpt 18s (non-CSU)'!$H$9:$AK$555,$BE$4,FALSE)</f>
        <v>#N/A</v>
      </c>
      <c r="BF58" s="166" t="e">
        <f>VLOOKUP($D58,'1. Rpt 18s (non-CSU)'!$H$9:$AK$555,$BF$4,FALSE)</f>
        <v>#N/A</v>
      </c>
      <c r="BG58" s="166" t="e">
        <f>VLOOKUP($D58,'1. Rpt 18s (non-CSU)'!$H$9:$AK$555,$BG$4,FALSE)</f>
        <v>#N/A</v>
      </c>
      <c r="BH58" s="166" t="e">
        <f>VLOOKUP($D58,'1. Rpt 18s (non-CSU)'!$H$9:$AK$555,$BH$4,FALSE)</f>
        <v>#N/A</v>
      </c>
      <c r="BI58" s="166" t="e">
        <f>VLOOKUP($D58,'1. Rpt 18s (non-CSU)'!$H$9:$AK$555,$BI$4,FALSE)</f>
        <v>#N/A</v>
      </c>
      <c r="BJ58" s="166" t="e">
        <f>VLOOKUP($D58,'1. Rpt 18s (non-CSU)'!$H$9:$AK$555,$BJ$4,FALSE)</f>
        <v>#N/A</v>
      </c>
      <c r="BK58" s="166" t="e">
        <f>VLOOKUP($D58,'1. Rpt 18s (non-CSU)'!$H$9:$AK$555,$BK$4,FALSE)</f>
        <v>#N/A</v>
      </c>
      <c r="BL58" s="166" t="e">
        <f>VLOOKUP($D58,'1. Rpt 18s (non-CSU)'!$H$9:$AK$555,$BL$4,FALSE)</f>
        <v>#N/A</v>
      </c>
      <c r="BM58" s="166" t="e">
        <f>VLOOKUP($D58,'1. Rpt 18s (non-CSU)'!$H$9:$AK$555,$BM$4,FALSE)</f>
        <v>#N/A</v>
      </c>
      <c r="BN58" s="166" t="e">
        <f>VLOOKUP($D58,'1. Rpt 18s (non-CSU)'!$H$9:$AK$555,$BN$4,FALSE)</f>
        <v>#N/A</v>
      </c>
      <c r="BO58" s="166" t="e">
        <f>VLOOKUP($D58,'1. Rpt 18s (non-CSU)'!$H$9:$AK$555,$BO$4,FALSE)</f>
        <v>#N/A</v>
      </c>
      <c r="BP58" s="167" t="e">
        <f t="shared" si="4"/>
        <v>#N/A</v>
      </c>
      <c r="BQ58" s="159" t="e">
        <f>VLOOKUP($D58,'1. Rpt 18s (non-CSU)'!$H$9:$AK$555,$BQ$4,FALSE)</f>
        <v>#N/A</v>
      </c>
      <c r="BR58" s="159" t="e">
        <f>VLOOKUP($D58,'1. Rpt 18s (non-CSU)'!$H$9:$AK$555,$BR$4,FALSE)</f>
        <v>#N/A</v>
      </c>
      <c r="BS58" s="159" t="e">
        <f>VLOOKUP($D58,'1. Rpt 18s (non-CSU)'!$H$9:$AK$555,$BS$4,FALSE)</f>
        <v>#N/A</v>
      </c>
      <c r="BT58" s="159" t="e">
        <f>VLOOKUP($D58,'1. Rpt 18s (non-CSU)'!$H$9:$AK$555,$BT$4,FALSE)</f>
        <v>#N/A</v>
      </c>
      <c r="BU58" s="159" t="e">
        <f>VLOOKUP($D58,'1. Rpt 18s (non-CSU)'!$H$9:$AK$555,$BU$4,FALSE)</f>
        <v>#N/A</v>
      </c>
      <c r="BV58" s="159" t="e">
        <f>VLOOKUP($D58,'1. Rpt 18s (non-CSU)'!$H$9:$AK$555,$BV$4,FALSE)</f>
        <v>#N/A</v>
      </c>
      <c r="BW58" s="159" t="e">
        <f>VLOOKUP($D58,'1. Rpt 18s (non-CSU)'!$H$9:$AK$555,$BW$4,FALSE)</f>
        <v>#N/A</v>
      </c>
      <c r="BX58" s="159" t="e">
        <f>VLOOKUP($D58,'1. Rpt 18s (non-CSU)'!$H$9:$AK$555,$BX$4,FALSE)</f>
        <v>#N/A</v>
      </c>
      <c r="BY58" s="159" t="e">
        <f>VLOOKUP($D58,'1. Rpt 18s (non-CSU)'!$H$9:$AK$555,$BY$4,FALSE)</f>
        <v>#N/A</v>
      </c>
      <c r="BZ58" s="159" t="e">
        <f>VLOOKUP($D58,'1. Rpt 18s (non-CSU)'!$H$9:$AK$555,$BZ$4,FALSE)</f>
        <v>#N/A</v>
      </c>
      <c r="CA58" s="159" t="e">
        <f>VLOOKUP($D58,'1. Rpt 18s (non-CSU)'!$H$9:$AK$555,$CA$4,FALSE)</f>
        <v>#N/A</v>
      </c>
      <c r="CB58" s="159" t="e">
        <f>VLOOKUP($D58,'1. Rpt 18s (non-CSU)'!$H$9:$AK$555,$CB$4,FALSE)</f>
        <v>#N/A</v>
      </c>
      <c r="CC58" s="159" t="e">
        <f>VLOOKUP($D58,'1. Rpt 18s (non-CSU)'!$H$9:$AK$555,$CB$4,FALSE)</f>
        <v>#N/A</v>
      </c>
      <c r="CD58" s="159" t="e">
        <f>VLOOKUP($D58,'1. Rpt 18s (non-CSU)'!$H$9:$AK$555,$CB$4,FALSE)</f>
        <v>#N/A</v>
      </c>
      <c r="CE58" s="159" t="e">
        <f>VLOOKUP($D58,'1. Rpt 18s (non-CSU)'!$H$9:$AK$555,$CB$4,FALSE)</f>
        <v>#N/A</v>
      </c>
      <c r="CF58" s="159" t="e">
        <f>VLOOKUP($D58,'1. Rpt 18s (non-CSU)'!$H$9:$AK$555,$CB$4,FALSE)</f>
        <v>#N/A</v>
      </c>
      <c r="CG58" s="159" t="e">
        <f>VLOOKUP($D58,'1. Rpt 18s (non-CSU)'!$H$9:$AK$555,$CB$4,FALSE)</f>
        <v>#N/A</v>
      </c>
      <c r="CH58" s="159" t="e">
        <f>VLOOKUP($D58,'1. Rpt 18s (non-CSU)'!$H$9:$AK$555,$CB$4,FALSE)</f>
        <v>#N/A</v>
      </c>
      <c r="CI58" s="159" t="e">
        <f>VLOOKUP($D58,'1. Rpt 18s (non-CSU)'!$H$9:$AK$555,$CB$4,FALSE)</f>
        <v>#N/A</v>
      </c>
      <c r="CJ58" s="160" t="e">
        <f t="shared" si="3"/>
        <v>#N/A</v>
      </c>
    </row>
    <row r="59" spans="1:88" x14ac:dyDescent="0.2">
      <c r="A59" s="56" t="s">
        <v>145</v>
      </c>
      <c r="B59" s="303" t="s">
        <v>447</v>
      </c>
      <c r="C59" s="304" t="s">
        <v>167</v>
      </c>
      <c r="D59" s="153" t="str">
        <f t="shared" si="0"/>
        <v>5225Matured Lease</v>
      </c>
      <c r="E59" s="154" t="str">
        <f>IF(ISNA(VLOOKUP(C59,GAAP02F[[#All],[Column1]:[FundHier1]],5,FALSE)),"Leases",(VLOOKUP(C59,GAAP02F[[#All],[Column1]:[FundHier1]],5,FALSE)))</f>
        <v>Leases</v>
      </c>
      <c r="F59" s="154" t="str">
        <f>IF(ISNA(VLOOKUP(B59,Table_GAAP02A[[#All],[Agency]:[Hier1]],4,FALSE)),"Abolished Agency",(VLOOKUP(B59,Table_GAAP02A[[#All],[Agency]:[Hier1]],4,FALSE)))</f>
        <v>0835</v>
      </c>
      <c r="G59" s="155" t="s">
        <v>4425</v>
      </c>
      <c r="H59" s="156" t="s">
        <v>319</v>
      </c>
      <c r="I59" s="161" t="e">
        <f>VLOOKUP(D59,'1. Rpt 18s (non-CSU)'!$H$9:$AK$555,7,FALSE)</f>
        <v>#N/A</v>
      </c>
      <c r="J59" s="162" t="e">
        <f>VLOOKUP($D59,'1. Rpt 18s (non-CSU)'!$H$9:$AK$555,8,FALSE)</f>
        <v>#N/A</v>
      </c>
      <c r="K59" s="162" t="e">
        <f>VLOOKUP($D59,'1. Rpt 18s (non-CSU)'!$H$9:$AK$555,9,FALSE)</f>
        <v>#N/A</v>
      </c>
      <c r="L59" s="162" t="e">
        <f>VLOOKUP($D59,'1. Rpt 18s (non-CSU)'!$H$9:$AK$555,10,FALSE)</f>
        <v>#N/A</v>
      </c>
      <c r="M59" s="162" t="e">
        <f>VLOOKUP($D59,'1. Rpt 18s (non-CSU)'!$H$9:$AK$555,11,FALSE)</f>
        <v>#N/A</v>
      </c>
      <c r="N59" s="162" t="e">
        <f>VLOOKUP($D59,'1. Rpt 18s (non-CSU)'!$H$9:$AK$555,$N$4,FALSE)</f>
        <v>#N/A</v>
      </c>
      <c r="O59" s="162" t="e">
        <f>VLOOKUP($D59,'1. Rpt 18s (non-CSU)'!$H$9:$AK$555,$O$4,FALSE)</f>
        <v>#N/A</v>
      </c>
      <c r="P59" s="162" t="e">
        <f>VLOOKUP($D59,'1. Rpt 18s (non-CSU)'!$H$9:$AK$555,$P$4,FALSE)</f>
        <v>#N/A</v>
      </c>
      <c r="Q59" s="162" t="e">
        <f>VLOOKUP($D59,'1. Rpt 18s (non-CSU)'!$H$9:$AK$555,$Q$4,FALSE)</f>
        <v>#N/A</v>
      </c>
      <c r="R59" s="162" t="e">
        <f>VLOOKUP($D59,'1. Rpt 18s (non-CSU)'!$H$9:$AK$555,$R$4,FALSE)</f>
        <v>#N/A</v>
      </c>
      <c r="S59" s="162" t="e">
        <f>VLOOKUP($D59,'1. Rpt 18s (non-CSU)'!$H$9:$AK$555,$S$4,FALSE)</f>
        <v>#N/A</v>
      </c>
      <c r="T59" s="162" t="e">
        <f>VLOOKUP($D59,'1. Rpt 18s (non-CSU)'!$H$9:$AK$555,$T$4,FALSE)</f>
        <v>#N/A</v>
      </c>
      <c r="U59" s="162" t="e">
        <f>VLOOKUP($D59,'1. Rpt 18s (non-CSU)'!$H$9:$AK$555,$U$4,FALSE)</f>
        <v>#N/A</v>
      </c>
      <c r="V59" s="162" t="e">
        <f>VLOOKUP($D59,'1. Rpt 18s (non-CSU)'!$H$9:$AK$555,$V$4,FALSE)</f>
        <v>#N/A</v>
      </c>
      <c r="W59" s="162" t="e">
        <f>VLOOKUP($D59,'1. Rpt 18s (non-CSU)'!$H$9:$AK$555,$W$4,FALSE)</f>
        <v>#N/A</v>
      </c>
      <c r="X59" s="162" t="e">
        <f>VLOOKUP($D59,'1. Rpt 18s (non-CSU)'!$H$9:$AK$555,$X$4,FALSE)</f>
        <v>#N/A</v>
      </c>
      <c r="Y59" s="162" t="e">
        <f>VLOOKUP($D59,'1. Rpt 18s (non-CSU)'!$H$9:$AK$555,$Y$4,FALSE)</f>
        <v>#N/A</v>
      </c>
      <c r="Z59" s="162" t="e">
        <f>VLOOKUP($D59,'1. Rpt 18s (non-CSU)'!$H$9:$AK$555,$Z$4,FALSE)</f>
        <v>#N/A</v>
      </c>
      <c r="AA59" s="162" t="e">
        <f>VLOOKUP($D59,'1. Rpt 18s (non-CSU)'!$H$9:$AK$555,$AA$4,FALSE)</f>
        <v>#N/A</v>
      </c>
      <c r="AB59" s="163" t="e">
        <f t="shared" si="1"/>
        <v>#N/A</v>
      </c>
      <c r="AC59" s="164" t="e">
        <f>VLOOKUP($D59,'1. Rpt 18s (non-CSU)'!$H$9:$AK$555,$AC$4,FALSE)</f>
        <v>#N/A</v>
      </c>
      <c r="AD59" s="157" t="e">
        <f>VLOOKUP($D59,'1. Rpt 18s (non-CSU)'!$H$9:$AK$555,$AD$4,FALSE)</f>
        <v>#N/A</v>
      </c>
      <c r="AE59" s="157" t="e">
        <f>VLOOKUP($D59,'1. Rpt 18s (non-CSU)'!$H$9:$AK$555,$AE$4,FALSE)</f>
        <v>#N/A</v>
      </c>
      <c r="AF59" s="157" t="e">
        <f>VLOOKUP($D59,'1. Rpt 18s (non-CSU)'!$H$9:$AK$555,$AF$4,FALSE)</f>
        <v>#N/A</v>
      </c>
      <c r="AG59" s="157" t="e">
        <f>VLOOKUP($D59,'1. Rpt 18s (non-CSU)'!$H$9:$AK$555,$AG$4,FALSE)</f>
        <v>#N/A</v>
      </c>
      <c r="AH59" s="157" t="e">
        <f>VLOOKUP($D59,'1. Rpt 18s (non-CSU)'!$H$9:$AK$555,$AH$4,FALSE)</f>
        <v>#N/A</v>
      </c>
      <c r="AI59" s="157" t="e">
        <f>VLOOKUP($D59,'1. Rpt 18s (non-CSU)'!$H$9:$AK$555,$AI$4,FALSE)</f>
        <v>#N/A</v>
      </c>
      <c r="AJ59" s="157" t="e">
        <f>VLOOKUP($D59,'1. Rpt 18s (non-CSU)'!$H$9:$AK$555,$AJ$4,FALSE)</f>
        <v>#N/A</v>
      </c>
      <c r="AK59" s="157" t="e">
        <f>VLOOKUP($D59,'1. Rpt 18s (non-CSU)'!$H$9:$AK$555,$AK$4,FALSE)</f>
        <v>#N/A</v>
      </c>
      <c r="AL59" s="157" t="e">
        <f>VLOOKUP($D59,'1. Rpt 18s (non-CSU)'!$H$9:$AK$555,$AL$4,FALSE)</f>
        <v>#N/A</v>
      </c>
      <c r="AM59" s="157" t="e">
        <f>VLOOKUP($D59,'1. Rpt 18s (non-CSU)'!$H$9:$AK$555,$AM$4,FALSE)</f>
        <v>#N/A</v>
      </c>
      <c r="AN59" s="157" t="e">
        <f>VLOOKUP($D59,'1. Rpt 18s (non-CSU)'!$H$9:$AK$555,$AN$4,FALSE)</f>
        <v>#N/A</v>
      </c>
      <c r="AO59" s="157" t="e">
        <f>VLOOKUP($D59,'1. Rpt 18s (non-CSU)'!$H$9:$AK$555,$AO$4,FALSE)</f>
        <v>#N/A</v>
      </c>
      <c r="AP59" s="157" t="e">
        <f>VLOOKUP($D59,'1. Rpt 18s (non-CSU)'!$H$9:$AK$555,$AP$4,FALSE)</f>
        <v>#N/A</v>
      </c>
      <c r="AQ59" s="157" t="e">
        <f>VLOOKUP($D59,'1. Rpt 18s (non-CSU)'!$H$9:$AK$555,$AQ$4,FALSE)</f>
        <v>#N/A</v>
      </c>
      <c r="AR59" s="157" t="e">
        <f>VLOOKUP($D59,'1. Rpt 18s (non-CSU)'!$H$9:$AK$555,$AR$4,FALSE)</f>
        <v>#N/A</v>
      </c>
      <c r="AS59" s="157" t="e">
        <f>VLOOKUP($D59,'1. Rpt 18s (non-CSU)'!$H$9:$AK$555,$AS$4,FALSE)</f>
        <v>#N/A</v>
      </c>
      <c r="AT59" s="157" t="e">
        <f>VLOOKUP($D59,'1. Rpt 18s (non-CSU)'!$H$9:$AK$555,$AT$4,FALSE)</f>
        <v>#N/A</v>
      </c>
      <c r="AU59" s="157" t="e">
        <f>VLOOKUP($D59,'1. Rpt 18s (non-CSU)'!$H$9:$AK$555,$AU$4,FALSE)</f>
        <v>#N/A</v>
      </c>
      <c r="AV59" s="158" t="e">
        <f t="shared" si="2"/>
        <v>#N/A</v>
      </c>
      <c r="AW59" s="165" t="e">
        <f>VLOOKUP($D59,'1. Rpt 18s (non-CSU)'!$H$9:$AK$555,$AW$4,FALSE)</f>
        <v>#N/A</v>
      </c>
      <c r="AX59" s="166" t="e">
        <f>VLOOKUP($D59,'1. Rpt 18s (non-CSU)'!$H$9:$AK$555,$AX$4,FALSE)</f>
        <v>#N/A</v>
      </c>
      <c r="AY59" s="166" t="e">
        <f>VLOOKUP($D59,'1. Rpt 18s (non-CSU)'!$H$9:$AK$555,$AY$4,FALSE)</f>
        <v>#N/A</v>
      </c>
      <c r="AZ59" s="166" t="e">
        <f>VLOOKUP($D59,'1. Rpt 18s (non-CSU)'!$H$9:$AK$555,$AZ$4,FALSE)</f>
        <v>#N/A</v>
      </c>
      <c r="BA59" s="166" t="e">
        <f>VLOOKUP($D59,'1. Rpt 18s (non-CSU)'!$H$9:$AK$555,$BA$4,FALSE)</f>
        <v>#N/A</v>
      </c>
      <c r="BB59" s="166" t="e">
        <f>VLOOKUP($D59,'1. Rpt 18s (non-CSU)'!$H$9:$AK$555,$BB$4,FALSE)</f>
        <v>#N/A</v>
      </c>
      <c r="BC59" s="166" t="e">
        <f>VLOOKUP($D59,'1. Rpt 18s (non-CSU)'!$H$9:$AK$555,$BC$4,FALSE)</f>
        <v>#N/A</v>
      </c>
      <c r="BD59" s="166" t="e">
        <f>VLOOKUP($D59,'1. Rpt 18s (non-CSU)'!$H$9:$AK$555,$BD$4,FALSE)</f>
        <v>#N/A</v>
      </c>
      <c r="BE59" s="166" t="e">
        <f>VLOOKUP($D59,'1. Rpt 18s (non-CSU)'!$H$9:$AK$555,$BE$4,FALSE)</f>
        <v>#N/A</v>
      </c>
      <c r="BF59" s="166" t="e">
        <f>VLOOKUP($D59,'1. Rpt 18s (non-CSU)'!$H$9:$AK$555,$BF$4,FALSE)</f>
        <v>#N/A</v>
      </c>
      <c r="BG59" s="166" t="e">
        <f>VLOOKUP($D59,'1. Rpt 18s (non-CSU)'!$H$9:$AK$555,$BG$4,FALSE)</f>
        <v>#N/A</v>
      </c>
      <c r="BH59" s="166" t="e">
        <f>VLOOKUP($D59,'1. Rpt 18s (non-CSU)'!$H$9:$AK$555,$BH$4,FALSE)</f>
        <v>#N/A</v>
      </c>
      <c r="BI59" s="166" t="e">
        <f>VLOOKUP($D59,'1. Rpt 18s (non-CSU)'!$H$9:$AK$555,$BI$4,FALSE)</f>
        <v>#N/A</v>
      </c>
      <c r="BJ59" s="166" t="e">
        <f>VLOOKUP($D59,'1. Rpt 18s (non-CSU)'!$H$9:$AK$555,$BJ$4,FALSE)</f>
        <v>#N/A</v>
      </c>
      <c r="BK59" s="166" t="e">
        <f>VLOOKUP($D59,'1. Rpt 18s (non-CSU)'!$H$9:$AK$555,$BK$4,FALSE)</f>
        <v>#N/A</v>
      </c>
      <c r="BL59" s="166" t="e">
        <f>VLOOKUP($D59,'1. Rpt 18s (non-CSU)'!$H$9:$AK$555,$BL$4,FALSE)</f>
        <v>#N/A</v>
      </c>
      <c r="BM59" s="166" t="e">
        <f>VLOOKUP($D59,'1. Rpt 18s (non-CSU)'!$H$9:$AK$555,$BM$4,FALSE)</f>
        <v>#N/A</v>
      </c>
      <c r="BN59" s="166" t="e">
        <f>VLOOKUP($D59,'1. Rpt 18s (non-CSU)'!$H$9:$AK$555,$BN$4,FALSE)</f>
        <v>#N/A</v>
      </c>
      <c r="BO59" s="166" t="e">
        <f>VLOOKUP($D59,'1. Rpt 18s (non-CSU)'!$H$9:$AK$555,$BO$4,FALSE)</f>
        <v>#N/A</v>
      </c>
      <c r="BP59" s="167" t="e">
        <f t="shared" si="4"/>
        <v>#N/A</v>
      </c>
      <c r="BQ59" s="159" t="e">
        <f>VLOOKUP($D59,'1. Rpt 18s (non-CSU)'!$H$9:$AK$555,$BQ$4,FALSE)</f>
        <v>#N/A</v>
      </c>
      <c r="BR59" s="159" t="e">
        <f>VLOOKUP($D59,'1. Rpt 18s (non-CSU)'!$H$9:$AK$555,$BR$4,FALSE)</f>
        <v>#N/A</v>
      </c>
      <c r="BS59" s="159" t="e">
        <f>VLOOKUP($D59,'1. Rpt 18s (non-CSU)'!$H$9:$AK$555,$BS$4,FALSE)</f>
        <v>#N/A</v>
      </c>
      <c r="BT59" s="159" t="e">
        <f>VLOOKUP($D59,'1. Rpt 18s (non-CSU)'!$H$9:$AK$555,$BT$4,FALSE)</f>
        <v>#N/A</v>
      </c>
      <c r="BU59" s="159" t="e">
        <f>VLOOKUP($D59,'1. Rpt 18s (non-CSU)'!$H$9:$AK$555,$BU$4,FALSE)</f>
        <v>#N/A</v>
      </c>
      <c r="BV59" s="159" t="e">
        <f>VLOOKUP($D59,'1. Rpt 18s (non-CSU)'!$H$9:$AK$555,$BV$4,FALSE)</f>
        <v>#N/A</v>
      </c>
      <c r="BW59" s="159" t="e">
        <f>VLOOKUP($D59,'1. Rpt 18s (non-CSU)'!$H$9:$AK$555,$BW$4,FALSE)</f>
        <v>#N/A</v>
      </c>
      <c r="BX59" s="159" t="e">
        <f>VLOOKUP($D59,'1. Rpt 18s (non-CSU)'!$H$9:$AK$555,$BX$4,FALSE)</f>
        <v>#N/A</v>
      </c>
      <c r="BY59" s="159" t="e">
        <f>VLOOKUP($D59,'1. Rpt 18s (non-CSU)'!$H$9:$AK$555,$BY$4,FALSE)</f>
        <v>#N/A</v>
      </c>
      <c r="BZ59" s="159" t="e">
        <f>VLOOKUP($D59,'1. Rpt 18s (non-CSU)'!$H$9:$AK$555,$BZ$4,FALSE)</f>
        <v>#N/A</v>
      </c>
      <c r="CA59" s="159" t="e">
        <f>VLOOKUP($D59,'1. Rpt 18s (non-CSU)'!$H$9:$AK$555,$CA$4,FALSE)</f>
        <v>#N/A</v>
      </c>
      <c r="CB59" s="159" t="e">
        <f>VLOOKUP($D59,'1. Rpt 18s (non-CSU)'!$H$9:$AK$555,$CB$4,FALSE)</f>
        <v>#N/A</v>
      </c>
      <c r="CC59" s="159" t="e">
        <f>VLOOKUP($D59,'1. Rpt 18s (non-CSU)'!$H$9:$AK$555,$CB$4,FALSE)</f>
        <v>#N/A</v>
      </c>
      <c r="CD59" s="159" t="e">
        <f>VLOOKUP($D59,'1. Rpt 18s (non-CSU)'!$H$9:$AK$555,$CB$4,FALSE)</f>
        <v>#N/A</v>
      </c>
      <c r="CE59" s="159" t="e">
        <f>VLOOKUP($D59,'1. Rpt 18s (non-CSU)'!$H$9:$AK$555,$CB$4,FALSE)</f>
        <v>#N/A</v>
      </c>
      <c r="CF59" s="159" t="e">
        <f>VLOOKUP($D59,'1. Rpt 18s (non-CSU)'!$H$9:$AK$555,$CB$4,FALSE)</f>
        <v>#N/A</v>
      </c>
      <c r="CG59" s="159" t="e">
        <f>VLOOKUP($D59,'1. Rpt 18s (non-CSU)'!$H$9:$AK$555,$CB$4,FALSE)</f>
        <v>#N/A</v>
      </c>
      <c r="CH59" s="159" t="e">
        <f>VLOOKUP($D59,'1. Rpt 18s (non-CSU)'!$H$9:$AK$555,$CB$4,FALSE)</f>
        <v>#N/A</v>
      </c>
      <c r="CI59" s="159" t="e">
        <f>VLOOKUP($D59,'1. Rpt 18s (non-CSU)'!$H$9:$AK$555,$CB$4,FALSE)</f>
        <v>#N/A</v>
      </c>
      <c r="CJ59" s="160" t="e">
        <f t="shared" si="3"/>
        <v>#N/A</v>
      </c>
    </row>
    <row r="60" spans="1:88" x14ac:dyDescent="0.2">
      <c r="A60" s="56" t="s">
        <v>145</v>
      </c>
      <c r="B60" s="153" t="s">
        <v>496</v>
      </c>
      <c r="C60" s="153" t="s">
        <v>120</v>
      </c>
      <c r="D60" s="153" t="str">
        <f t="shared" si="0"/>
        <v>7502Leases</v>
      </c>
      <c r="E60" s="154" t="str">
        <f>IF(ISNA(VLOOKUP(C60,GAAP02F[[#All],[Column1]:[FundHier1]],5,FALSE)),"Leases",(VLOOKUP(C60,GAAP02F[[#All],[Column1]:[FundHier1]],5,FALSE)))</f>
        <v>Leases</v>
      </c>
      <c r="F60" s="154" t="str">
        <f>IF(ISNA(VLOOKUP(B60,Table_GAAP02A[[#All],[Agency]:[Hier1]],4,FALSE)),"Abolished Agency",(VLOOKUP(B60,Table_GAAP02A[[#All],[Agency]:[Hier1]],4,FALSE)))</f>
        <v>0808</v>
      </c>
      <c r="G60" s="155" t="s">
        <v>4426</v>
      </c>
      <c r="H60" s="156" t="s">
        <v>120</v>
      </c>
      <c r="I60" s="161" t="e">
        <f>VLOOKUP(D60,'1. Rpt 18s (non-CSU)'!$H$9:$AK$555,7,FALSE)</f>
        <v>#N/A</v>
      </c>
      <c r="J60" s="162" t="e">
        <f>VLOOKUP($D60,'1. Rpt 18s (non-CSU)'!$H$9:$AK$555,8,FALSE)</f>
        <v>#N/A</v>
      </c>
      <c r="K60" s="162" t="e">
        <f>VLOOKUP($D60,'1. Rpt 18s (non-CSU)'!$H$9:$AK$555,9,FALSE)</f>
        <v>#N/A</v>
      </c>
      <c r="L60" s="162" t="e">
        <f>VLOOKUP($D60,'1. Rpt 18s (non-CSU)'!$H$9:$AK$555,10,FALSE)</f>
        <v>#N/A</v>
      </c>
      <c r="M60" s="162" t="e">
        <f>VLOOKUP($D60,'1. Rpt 18s (non-CSU)'!$H$9:$AK$555,11,FALSE)</f>
        <v>#N/A</v>
      </c>
      <c r="N60" s="162" t="e">
        <f>VLOOKUP($D60,'1. Rpt 18s (non-CSU)'!$H$9:$AK$555,$N$4,FALSE)</f>
        <v>#N/A</v>
      </c>
      <c r="O60" s="162" t="e">
        <f>VLOOKUP($D60,'1. Rpt 18s (non-CSU)'!$H$9:$AK$555,$O$4,FALSE)</f>
        <v>#N/A</v>
      </c>
      <c r="P60" s="162" t="e">
        <f>VLOOKUP($D60,'1. Rpt 18s (non-CSU)'!$H$9:$AK$555,$P$4,FALSE)</f>
        <v>#N/A</v>
      </c>
      <c r="Q60" s="162" t="e">
        <f>VLOOKUP($D60,'1. Rpt 18s (non-CSU)'!$H$9:$AK$555,$Q$4,FALSE)</f>
        <v>#N/A</v>
      </c>
      <c r="R60" s="162" t="e">
        <f>VLOOKUP($D60,'1. Rpt 18s (non-CSU)'!$H$9:$AK$555,$R$4,FALSE)</f>
        <v>#N/A</v>
      </c>
      <c r="S60" s="162" t="e">
        <f>VLOOKUP($D60,'1. Rpt 18s (non-CSU)'!$H$9:$AK$555,$S$4,FALSE)</f>
        <v>#N/A</v>
      </c>
      <c r="T60" s="162" t="e">
        <f>VLOOKUP($D60,'1. Rpt 18s (non-CSU)'!$H$9:$AK$555,$T$4,FALSE)</f>
        <v>#N/A</v>
      </c>
      <c r="U60" s="162" t="e">
        <f>VLOOKUP($D60,'1. Rpt 18s (non-CSU)'!$H$9:$AK$555,$U$4,FALSE)</f>
        <v>#N/A</v>
      </c>
      <c r="V60" s="162" t="e">
        <f>VLOOKUP($D60,'1. Rpt 18s (non-CSU)'!$H$9:$AK$555,$V$4,FALSE)</f>
        <v>#N/A</v>
      </c>
      <c r="W60" s="162" t="e">
        <f>VLOOKUP($D60,'1. Rpt 18s (non-CSU)'!$H$9:$AK$555,$W$4,FALSE)</f>
        <v>#N/A</v>
      </c>
      <c r="X60" s="162" t="e">
        <f>VLOOKUP($D60,'1. Rpt 18s (non-CSU)'!$H$9:$AK$555,$X$4,FALSE)</f>
        <v>#N/A</v>
      </c>
      <c r="Y60" s="162" t="e">
        <f>VLOOKUP($D60,'1. Rpt 18s (non-CSU)'!$H$9:$AK$555,$Y$4,FALSE)</f>
        <v>#N/A</v>
      </c>
      <c r="Z60" s="162" t="e">
        <f>VLOOKUP($D60,'1. Rpt 18s (non-CSU)'!$H$9:$AK$555,$Z$4,FALSE)</f>
        <v>#N/A</v>
      </c>
      <c r="AA60" s="162" t="e">
        <f>VLOOKUP($D60,'1. Rpt 18s (non-CSU)'!$H$9:$AK$555,$AA$4,FALSE)</f>
        <v>#N/A</v>
      </c>
      <c r="AB60" s="163" t="e">
        <f t="shared" si="1"/>
        <v>#N/A</v>
      </c>
      <c r="AC60" s="164" t="e">
        <f>VLOOKUP($D60,'1. Rpt 18s (non-CSU)'!$H$9:$AK$555,$AC$4,FALSE)</f>
        <v>#N/A</v>
      </c>
      <c r="AD60" s="157" t="e">
        <f>VLOOKUP($D60,'1. Rpt 18s (non-CSU)'!$H$9:$AK$555,$AD$4,FALSE)</f>
        <v>#N/A</v>
      </c>
      <c r="AE60" s="157" t="e">
        <f>VLOOKUP($D60,'1. Rpt 18s (non-CSU)'!$H$9:$AK$555,$AE$4,FALSE)</f>
        <v>#N/A</v>
      </c>
      <c r="AF60" s="157" t="e">
        <f>VLOOKUP($D60,'1. Rpt 18s (non-CSU)'!$H$9:$AK$555,$AF$4,FALSE)</f>
        <v>#N/A</v>
      </c>
      <c r="AG60" s="157" t="e">
        <f>VLOOKUP($D60,'1. Rpt 18s (non-CSU)'!$H$9:$AK$555,$AG$4,FALSE)</f>
        <v>#N/A</v>
      </c>
      <c r="AH60" s="157" t="e">
        <f>VLOOKUP($D60,'1. Rpt 18s (non-CSU)'!$H$9:$AK$555,$AH$4,FALSE)</f>
        <v>#N/A</v>
      </c>
      <c r="AI60" s="157" t="e">
        <f>VLOOKUP($D60,'1. Rpt 18s (non-CSU)'!$H$9:$AK$555,$AI$4,FALSE)</f>
        <v>#N/A</v>
      </c>
      <c r="AJ60" s="157" t="e">
        <f>VLOOKUP($D60,'1. Rpt 18s (non-CSU)'!$H$9:$AK$555,$AJ$4,FALSE)</f>
        <v>#N/A</v>
      </c>
      <c r="AK60" s="157" t="e">
        <f>VLOOKUP($D60,'1. Rpt 18s (non-CSU)'!$H$9:$AK$555,$AK$4,FALSE)</f>
        <v>#N/A</v>
      </c>
      <c r="AL60" s="157" t="e">
        <f>VLOOKUP($D60,'1. Rpt 18s (non-CSU)'!$H$9:$AK$555,$AL$4,FALSE)</f>
        <v>#N/A</v>
      </c>
      <c r="AM60" s="157" t="e">
        <f>VLOOKUP($D60,'1. Rpt 18s (non-CSU)'!$H$9:$AK$555,$AM$4,FALSE)</f>
        <v>#N/A</v>
      </c>
      <c r="AN60" s="157" t="e">
        <f>VLOOKUP($D60,'1. Rpt 18s (non-CSU)'!$H$9:$AK$555,$AN$4,FALSE)</f>
        <v>#N/A</v>
      </c>
      <c r="AO60" s="157" t="e">
        <f>VLOOKUP($D60,'1. Rpt 18s (non-CSU)'!$H$9:$AK$555,$AO$4,FALSE)</f>
        <v>#N/A</v>
      </c>
      <c r="AP60" s="157" t="e">
        <f>VLOOKUP($D60,'1. Rpt 18s (non-CSU)'!$H$9:$AK$555,$AP$4,FALSE)</f>
        <v>#N/A</v>
      </c>
      <c r="AQ60" s="157" t="e">
        <f>VLOOKUP($D60,'1. Rpt 18s (non-CSU)'!$H$9:$AK$555,$AQ$4,FALSE)</f>
        <v>#N/A</v>
      </c>
      <c r="AR60" s="157" t="e">
        <f>VLOOKUP($D60,'1. Rpt 18s (non-CSU)'!$H$9:$AK$555,$AR$4,FALSE)</f>
        <v>#N/A</v>
      </c>
      <c r="AS60" s="157" t="e">
        <f>VLOOKUP($D60,'1. Rpt 18s (non-CSU)'!$H$9:$AK$555,$AS$4,FALSE)</f>
        <v>#N/A</v>
      </c>
      <c r="AT60" s="157" t="e">
        <f>VLOOKUP($D60,'1. Rpt 18s (non-CSU)'!$H$9:$AK$555,$AT$4,FALSE)</f>
        <v>#N/A</v>
      </c>
      <c r="AU60" s="157" t="e">
        <f>VLOOKUP($D60,'1. Rpt 18s (non-CSU)'!$H$9:$AK$555,$AU$4,FALSE)</f>
        <v>#N/A</v>
      </c>
      <c r="AV60" s="158" t="e">
        <f t="shared" si="2"/>
        <v>#N/A</v>
      </c>
      <c r="AW60" s="165" t="e">
        <f>VLOOKUP($D60,'1. Rpt 18s (non-CSU)'!$H$9:$AK$555,$AW$4,FALSE)</f>
        <v>#N/A</v>
      </c>
      <c r="AX60" s="166" t="e">
        <f>VLOOKUP($D60,'1. Rpt 18s (non-CSU)'!$H$9:$AK$555,$AX$4,FALSE)</f>
        <v>#N/A</v>
      </c>
      <c r="AY60" s="166" t="e">
        <f>VLOOKUP($D60,'1. Rpt 18s (non-CSU)'!$H$9:$AK$555,$AY$4,FALSE)</f>
        <v>#N/A</v>
      </c>
      <c r="AZ60" s="166" t="e">
        <f>VLOOKUP($D60,'1. Rpt 18s (non-CSU)'!$H$9:$AK$555,$AZ$4,FALSE)</f>
        <v>#N/A</v>
      </c>
      <c r="BA60" s="166" t="e">
        <f>VLOOKUP($D60,'1. Rpt 18s (non-CSU)'!$H$9:$AK$555,$BA$4,FALSE)</f>
        <v>#N/A</v>
      </c>
      <c r="BB60" s="166" t="e">
        <f>VLOOKUP($D60,'1. Rpt 18s (non-CSU)'!$H$9:$AK$555,$BB$4,FALSE)</f>
        <v>#N/A</v>
      </c>
      <c r="BC60" s="166" t="e">
        <f>VLOOKUP($D60,'1. Rpt 18s (non-CSU)'!$H$9:$AK$555,$BC$4,FALSE)</f>
        <v>#N/A</v>
      </c>
      <c r="BD60" s="166" t="e">
        <f>VLOOKUP($D60,'1. Rpt 18s (non-CSU)'!$H$9:$AK$555,$BD$4,FALSE)</f>
        <v>#N/A</v>
      </c>
      <c r="BE60" s="166" t="e">
        <f>VLOOKUP($D60,'1. Rpt 18s (non-CSU)'!$H$9:$AK$555,$BE$4,FALSE)</f>
        <v>#N/A</v>
      </c>
      <c r="BF60" s="166" t="e">
        <f>VLOOKUP($D60,'1. Rpt 18s (non-CSU)'!$H$9:$AK$555,$BF$4,FALSE)</f>
        <v>#N/A</v>
      </c>
      <c r="BG60" s="166" t="e">
        <f>VLOOKUP($D60,'1. Rpt 18s (non-CSU)'!$H$9:$AK$555,$BG$4,FALSE)</f>
        <v>#N/A</v>
      </c>
      <c r="BH60" s="166" t="e">
        <f>VLOOKUP($D60,'1. Rpt 18s (non-CSU)'!$H$9:$AK$555,$BH$4,FALSE)</f>
        <v>#N/A</v>
      </c>
      <c r="BI60" s="166" t="e">
        <f>VLOOKUP($D60,'1. Rpt 18s (non-CSU)'!$H$9:$AK$555,$BI$4,FALSE)</f>
        <v>#N/A</v>
      </c>
      <c r="BJ60" s="166" t="e">
        <f>VLOOKUP($D60,'1. Rpt 18s (non-CSU)'!$H$9:$AK$555,$BJ$4,FALSE)</f>
        <v>#N/A</v>
      </c>
      <c r="BK60" s="166" t="e">
        <f>VLOOKUP($D60,'1. Rpt 18s (non-CSU)'!$H$9:$AK$555,$BK$4,FALSE)</f>
        <v>#N/A</v>
      </c>
      <c r="BL60" s="166" t="e">
        <f>VLOOKUP($D60,'1. Rpt 18s (non-CSU)'!$H$9:$AK$555,$BL$4,FALSE)</f>
        <v>#N/A</v>
      </c>
      <c r="BM60" s="166" t="e">
        <f>VLOOKUP($D60,'1. Rpt 18s (non-CSU)'!$H$9:$AK$555,$BM$4,FALSE)</f>
        <v>#N/A</v>
      </c>
      <c r="BN60" s="166" t="e">
        <f>VLOOKUP($D60,'1. Rpt 18s (non-CSU)'!$H$9:$AK$555,$BN$4,FALSE)</f>
        <v>#N/A</v>
      </c>
      <c r="BO60" s="166" t="e">
        <f>VLOOKUP($D60,'1. Rpt 18s (non-CSU)'!$H$9:$AK$555,$BO$4,FALSE)</f>
        <v>#N/A</v>
      </c>
      <c r="BP60" s="167" t="e">
        <f t="shared" si="4"/>
        <v>#N/A</v>
      </c>
      <c r="BQ60" s="159" t="e">
        <f>VLOOKUP($D60,'1. Rpt 18s (non-CSU)'!$H$9:$AK$555,$BQ$4,FALSE)</f>
        <v>#N/A</v>
      </c>
      <c r="BR60" s="159" t="e">
        <f>VLOOKUP($D60,'1. Rpt 18s (non-CSU)'!$H$9:$AK$555,$BR$4,FALSE)</f>
        <v>#N/A</v>
      </c>
      <c r="BS60" s="159" t="e">
        <f>VLOOKUP($D60,'1. Rpt 18s (non-CSU)'!$H$9:$AK$555,$BS$4,FALSE)</f>
        <v>#N/A</v>
      </c>
      <c r="BT60" s="159" t="e">
        <f>VLOOKUP($D60,'1. Rpt 18s (non-CSU)'!$H$9:$AK$555,$BT$4,FALSE)</f>
        <v>#N/A</v>
      </c>
      <c r="BU60" s="159" t="e">
        <f>VLOOKUP($D60,'1. Rpt 18s (non-CSU)'!$H$9:$AK$555,$BU$4,FALSE)</f>
        <v>#N/A</v>
      </c>
      <c r="BV60" s="159" t="e">
        <f>VLOOKUP($D60,'1. Rpt 18s (non-CSU)'!$H$9:$AK$555,$BV$4,FALSE)</f>
        <v>#N/A</v>
      </c>
      <c r="BW60" s="159" t="e">
        <f>VLOOKUP($D60,'1. Rpt 18s (non-CSU)'!$H$9:$AK$555,$BW$4,FALSE)</f>
        <v>#N/A</v>
      </c>
      <c r="BX60" s="159" t="e">
        <f>VLOOKUP($D60,'1. Rpt 18s (non-CSU)'!$H$9:$AK$555,$BX$4,FALSE)</f>
        <v>#N/A</v>
      </c>
      <c r="BY60" s="159" t="e">
        <f>VLOOKUP($D60,'1. Rpt 18s (non-CSU)'!$H$9:$AK$555,$BY$4,FALSE)</f>
        <v>#N/A</v>
      </c>
      <c r="BZ60" s="159" t="e">
        <f>VLOOKUP($D60,'1. Rpt 18s (non-CSU)'!$H$9:$AK$555,$BZ$4,FALSE)</f>
        <v>#N/A</v>
      </c>
      <c r="CA60" s="159" t="e">
        <f>VLOOKUP($D60,'1. Rpt 18s (non-CSU)'!$H$9:$AK$555,$CA$4,FALSE)</f>
        <v>#N/A</v>
      </c>
      <c r="CB60" s="159" t="e">
        <f>VLOOKUP($D60,'1. Rpt 18s (non-CSU)'!$H$9:$AK$555,$CB$4,FALSE)</f>
        <v>#N/A</v>
      </c>
      <c r="CC60" s="159" t="e">
        <f>VLOOKUP($D60,'1. Rpt 18s (non-CSU)'!$H$9:$AK$555,$CB$4,FALSE)</f>
        <v>#N/A</v>
      </c>
      <c r="CD60" s="159" t="e">
        <f>VLOOKUP($D60,'1. Rpt 18s (non-CSU)'!$H$9:$AK$555,$CB$4,FALSE)</f>
        <v>#N/A</v>
      </c>
      <c r="CE60" s="159" t="e">
        <f>VLOOKUP($D60,'1. Rpt 18s (non-CSU)'!$H$9:$AK$555,$CB$4,FALSE)</f>
        <v>#N/A</v>
      </c>
      <c r="CF60" s="159" t="e">
        <f>VLOOKUP($D60,'1. Rpt 18s (non-CSU)'!$H$9:$AK$555,$CB$4,FALSE)</f>
        <v>#N/A</v>
      </c>
      <c r="CG60" s="159" t="e">
        <f>VLOOKUP($D60,'1. Rpt 18s (non-CSU)'!$H$9:$AK$555,$CB$4,FALSE)</f>
        <v>#N/A</v>
      </c>
      <c r="CH60" s="159" t="e">
        <f>VLOOKUP($D60,'1. Rpt 18s (non-CSU)'!$H$9:$AK$555,$CB$4,FALSE)</f>
        <v>#N/A</v>
      </c>
      <c r="CI60" s="159" t="e">
        <f>VLOOKUP($D60,'1. Rpt 18s (non-CSU)'!$H$9:$AK$555,$CB$4,FALSE)</f>
        <v>#N/A</v>
      </c>
      <c r="CJ60" s="160" t="e">
        <f t="shared" si="3"/>
        <v>#N/A</v>
      </c>
    </row>
    <row r="61" spans="1:88" x14ac:dyDescent="0.2">
      <c r="A61" s="56" t="s">
        <v>107</v>
      </c>
      <c r="B61" s="153" t="s">
        <v>530</v>
      </c>
      <c r="C61" s="153" t="s">
        <v>531</v>
      </c>
      <c r="D61" s="153" t="str">
        <f t="shared" si="0"/>
        <v>88550126</v>
      </c>
      <c r="E61" s="154" t="str">
        <f>IF(ISNA(VLOOKUP(C61,GAAP02F[[#All],[Column1]:[FundHier1]],5,FALSE)),"Leases",(VLOOKUP(C61,GAAP02F[[#All],[Column1]:[FundHier1]],5,FALSE)))</f>
        <v>100</v>
      </c>
      <c r="F61" s="154" t="str">
        <f>IF(ISNA(VLOOKUP(B61,Table_GAAP02A[[#All],[Agency]:[Hier1]],4,FALSE)),"Abolished Agency",(VLOOKUP(B61,Table_GAAP02A[[#All],[Agency]:[Hier1]],4,FALSE)))</f>
        <v>0808</v>
      </c>
      <c r="G61" s="155" t="s">
        <v>4427</v>
      </c>
      <c r="H61" s="156" t="s">
        <v>1073</v>
      </c>
      <c r="I61" s="161">
        <f>VLOOKUP(D61,'1. Rpt 18s (non-CSU)'!$H$9:$AK$555,7,FALSE)</f>
        <v>0</v>
      </c>
      <c r="J61" s="162">
        <f>VLOOKUP($D61,'1. Rpt 18s (non-CSU)'!$H$9:$AK$555,8,FALSE)</f>
        <v>0</v>
      </c>
      <c r="K61" s="162">
        <f>VLOOKUP($D61,'1. Rpt 18s (non-CSU)'!$H$9:$AK$555,9,FALSE)</f>
        <v>0</v>
      </c>
      <c r="L61" s="162">
        <f>VLOOKUP($D61,'1. Rpt 18s (non-CSU)'!$H$9:$AK$555,10,FALSE)</f>
        <v>0</v>
      </c>
      <c r="M61" s="162">
        <f>VLOOKUP($D61,'1. Rpt 18s (non-CSU)'!$H$9:$AK$555,11,FALSE)</f>
        <v>0</v>
      </c>
      <c r="N61" s="162">
        <f>VLOOKUP($D61,'1. Rpt 18s (non-CSU)'!$H$9:$AK$555,$N$4,FALSE)</f>
        <v>0</v>
      </c>
      <c r="O61" s="162">
        <f>VLOOKUP($D61,'1. Rpt 18s (non-CSU)'!$H$9:$AK$555,$O$4,FALSE)</f>
        <v>0</v>
      </c>
      <c r="P61" s="162">
        <f>VLOOKUP($D61,'1. Rpt 18s (non-CSU)'!$H$9:$AK$555,$P$4,FALSE)</f>
        <v>0</v>
      </c>
      <c r="Q61" s="162">
        <f>VLOOKUP($D61,'1. Rpt 18s (non-CSU)'!$H$9:$AK$555,$Q$4,FALSE)</f>
        <v>0</v>
      </c>
      <c r="R61" s="162">
        <f>VLOOKUP($D61,'1. Rpt 18s (non-CSU)'!$H$9:$AK$555,$R$4,FALSE)</f>
        <v>0</v>
      </c>
      <c r="S61" s="162">
        <f>VLOOKUP($D61,'1. Rpt 18s (non-CSU)'!$H$9:$AK$555,$S$4,FALSE)</f>
        <v>0</v>
      </c>
      <c r="T61" s="162">
        <f>VLOOKUP($D61,'1. Rpt 18s (non-CSU)'!$H$9:$AK$555,$T$4,FALSE)</f>
        <v>0</v>
      </c>
      <c r="U61" s="162">
        <f>VLOOKUP($D61,'1. Rpt 18s (non-CSU)'!$H$9:$AK$555,$U$4,FALSE)</f>
        <v>0</v>
      </c>
      <c r="V61" s="162">
        <f>VLOOKUP($D61,'1. Rpt 18s (non-CSU)'!$H$9:$AK$555,$V$4,FALSE)</f>
        <v>0</v>
      </c>
      <c r="W61" s="162">
        <f>VLOOKUP($D61,'1. Rpt 18s (non-CSU)'!$H$9:$AK$555,$W$4,FALSE)</f>
        <v>0</v>
      </c>
      <c r="X61" s="162">
        <f>VLOOKUP($D61,'1. Rpt 18s (non-CSU)'!$H$9:$AK$555,$X$4,FALSE)</f>
        <v>0</v>
      </c>
      <c r="Y61" s="162">
        <f>VLOOKUP($D61,'1. Rpt 18s (non-CSU)'!$H$9:$AK$555,$Y$4,FALSE)</f>
        <v>0</v>
      </c>
      <c r="Z61" s="162">
        <f>VLOOKUP($D61,'1. Rpt 18s (non-CSU)'!$H$9:$AK$555,$Z$4,FALSE)</f>
        <v>0</v>
      </c>
      <c r="AA61" s="162">
        <f>VLOOKUP($D61,'1. Rpt 18s (non-CSU)'!$H$9:$AK$555,$AA$4,FALSE)</f>
        <v>0</v>
      </c>
      <c r="AB61" s="163">
        <f t="shared" si="1"/>
        <v>0</v>
      </c>
      <c r="AC61" s="169" t="e">
        <f>VLOOKUP($D61,'1. Rpt 18s (non-CSU)'!$H$9:$AK$555,$AC$4,FALSE)</f>
        <v>#REF!</v>
      </c>
      <c r="AD61" s="170" t="e">
        <f>VLOOKUP($D61,'1. Rpt 18s (non-CSU)'!$H$9:$AK$555,$AD$4,FALSE)</f>
        <v>#REF!</v>
      </c>
      <c r="AE61" s="170" t="e">
        <f>VLOOKUP($D61,'1. Rpt 18s (non-CSU)'!$H$9:$AK$555,$AE$4,FALSE)</f>
        <v>#REF!</v>
      </c>
      <c r="AF61" s="170" t="e">
        <f>VLOOKUP($D61,'1. Rpt 18s (non-CSU)'!$H$9:$AK$555,$AF$4,FALSE)</f>
        <v>#REF!</v>
      </c>
      <c r="AG61" s="170" t="e">
        <f>VLOOKUP($D61,'1. Rpt 18s (non-CSU)'!$H$9:$AK$555,$AG$4,FALSE)</f>
        <v>#REF!</v>
      </c>
      <c r="AH61" s="170" t="e">
        <f>VLOOKUP($D61,'1. Rpt 18s (non-CSU)'!$H$9:$AK$555,$AH$4,FALSE)</f>
        <v>#REF!</v>
      </c>
      <c r="AI61" s="170" t="e">
        <f>VLOOKUP($D61,'1. Rpt 18s (non-CSU)'!$H$9:$AK$555,$AI$4,FALSE)</f>
        <v>#REF!</v>
      </c>
      <c r="AJ61" s="170" t="e">
        <f>VLOOKUP($D61,'1. Rpt 18s (non-CSU)'!$H$9:$AK$555,$AJ$4,FALSE)</f>
        <v>#REF!</v>
      </c>
      <c r="AK61" s="170" t="e">
        <f>VLOOKUP($D61,'1. Rpt 18s (non-CSU)'!$H$9:$AK$555,$AK$4,FALSE)</f>
        <v>#REF!</v>
      </c>
      <c r="AL61" s="170" t="e">
        <f>VLOOKUP($D61,'1. Rpt 18s (non-CSU)'!$H$9:$AK$555,$AL$4,FALSE)</f>
        <v>#REF!</v>
      </c>
      <c r="AM61" s="170" t="e">
        <f>VLOOKUP($D61,'1. Rpt 18s (non-CSU)'!$H$9:$AK$555,$AM$4,FALSE)</f>
        <v>#REF!</v>
      </c>
      <c r="AN61" s="170" t="e">
        <f>VLOOKUP($D61,'1. Rpt 18s (non-CSU)'!$H$9:$AK$555,$AN$4,FALSE)</f>
        <v>#REF!</v>
      </c>
      <c r="AO61" s="170" t="e">
        <f>VLOOKUP($D61,'1. Rpt 18s (non-CSU)'!$H$9:$AK$555,$AO$4,FALSE)</f>
        <v>#REF!</v>
      </c>
      <c r="AP61" s="170" t="e">
        <f>VLOOKUP($D61,'1. Rpt 18s (non-CSU)'!$H$9:$AK$555,$AP$4,FALSE)</f>
        <v>#REF!</v>
      </c>
      <c r="AQ61" s="170" t="e">
        <f>VLOOKUP($D61,'1. Rpt 18s (non-CSU)'!$H$9:$AK$555,$AQ$4,FALSE)</f>
        <v>#REF!</v>
      </c>
      <c r="AR61" s="170" t="e">
        <f>VLOOKUP($D61,'1. Rpt 18s (non-CSU)'!$H$9:$AK$555,$AR$4,FALSE)</f>
        <v>#REF!</v>
      </c>
      <c r="AS61" s="170" t="e">
        <f>VLOOKUP($D61,'1. Rpt 18s (non-CSU)'!$H$9:$AK$555,$AS$4,FALSE)</f>
        <v>#REF!</v>
      </c>
      <c r="AT61" s="170" t="e">
        <f>VLOOKUP($D61,'1. Rpt 18s (non-CSU)'!$H$9:$AK$555,$AT$4,FALSE)</f>
        <v>#REF!</v>
      </c>
      <c r="AU61" s="170" t="e">
        <f>VLOOKUP($D61,'1. Rpt 18s (non-CSU)'!$H$9:$AK$555,$AU$4,FALSE)</f>
        <v>#REF!</v>
      </c>
      <c r="AV61" s="158" t="e">
        <f t="shared" si="2"/>
        <v>#REF!</v>
      </c>
      <c r="AW61" s="171" t="e">
        <f>VLOOKUP($D61,'1. Rpt 18s (non-CSU)'!$H$9:$AK$555,$AW$4,FALSE)</f>
        <v>#REF!</v>
      </c>
      <c r="AX61" s="172" t="e">
        <f>VLOOKUP($D61,'1. Rpt 18s (non-CSU)'!$H$9:$AK$555,$AX$4,FALSE)</f>
        <v>#REF!</v>
      </c>
      <c r="AY61" s="172" t="e">
        <f>VLOOKUP($D61,'1. Rpt 18s (non-CSU)'!$H$9:$AK$555,$AY$4,FALSE)</f>
        <v>#REF!</v>
      </c>
      <c r="AZ61" s="172" t="e">
        <f>VLOOKUP($D61,'1. Rpt 18s (non-CSU)'!$H$9:$AK$555,$AZ$4,FALSE)</f>
        <v>#REF!</v>
      </c>
      <c r="BA61" s="172" t="e">
        <f>VLOOKUP($D61,'1. Rpt 18s (non-CSU)'!$H$9:$AK$555,$BA$4,FALSE)</f>
        <v>#REF!</v>
      </c>
      <c r="BB61" s="172" t="e">
        <f>VLOOKUP($D61,'1. Rpt 18s (non-CSU)'!$H$9:$AK$555,$BB$4,FALSE)</f>
        <v>#REF!</v>
      </c>
      <c r="BC61" s="172" t="e">
        <f>VLOOKUP($D61,'1. Rpt 18s (non-CSU)'!$H$9:$AK$555,$BC$4,FALSE)</f>
        <v>#REF!</v>
      </c>
      <c r="BD61" s="172" t="e">
        <f>VLOOKUP($D61,'1. Rpt 18s (non-CSU)'!$H$9:$AK$555,$BD$4,FALSE)</f>
        <v>#REF!</v>
      </c>
      <c r="BE61" s="172" t="e">
        <f>VLOOKUP($D61,'1. Rpt 18s (non-CSU)'!$H$9:$AK$555,$BE$4,FALSE)</f>
        <v>#REF!</v>
      </c>
      <c r="BF61" s="172" t="e">
        <f>VLOOKUP($D61,'1. Rpt 18s (non-CSU)'!$H$9:$AK$555,$BF$4,FALSE)</f>
        <v>#REF!</v>
      </c>
      <c r="BG61" s="172" t="e">
        <f>VLOOKUP($D61,'1. Rpt 18s (non-CSU)'!$H$9:$AK$555,$BG$4,FALSE)</f>
        <v>#REF!</v>
      </c>
      <c r="BH61" s="172" t="e">
        <f>VLOOKUP($D61,'1. Rpt 18s (non-CSU)'!$H$9:$AK$555,$BH$4,FALSE)</f>
        <v>#REF!</v>
      </c>
      <c r="BI61" s="172" t="e">
        <f>VLOOKUP($D61,'1. Rpt 18s (non-CSU)'!$H$9:$AK$555,$BI$4,FALSE)</f>
        <v>#REF!</v>
      </c>
      <c r="BJ61" s="172" t="e">
        <f>VLOOKUP($D61,'1. Rpt 18s (non-CSU)'!$H$9:$AK$555,$BJ$4,FALSE)</f>
        <v>#REF!</v>
      </c>
      <c r="BK61" s="172" t="e">
        <f>VLOOKUP($D61,'1. Rpt 18s (non-CSU)'!$H$9:$AK$555,$BK$4,FALSE)</f>
        <v>#REF!</v>
      </c>
      <c r="BL61" s="172" t="e">
        <f>VLOOKUP($D61,'1. Rpt 18s (non-CSU)'!$H$9:$AK$555,$BL$4,FALSE)</f>
        <v>#REF!</v>
      </c>
      <c r="BM61" s="166" t="e">
        <f>VLOOKUP($D61,'1. Rpt 18s (non-CSU)'!$H$9:$AK$555,$BM$4,FALSE)</f>
        <v>#REF!</v>
      </c>
      <c r="BN61" s="172" t="e">
        <f>VLOOKUP($D61,'1. Rpt 18s (non-CSU)'!$H$9:$AK$555,$BN$4,FALSE)</f>
        <v>#REF!</v>
      </c>
      <c r="BO61" s="172" t="e">
        <f>VLOOKUP($D61,'1. Rpt 18s (non-CSU)'!$H$9:$AK$555,$BO$4,FALSE)</f>
        <v>#REF!</v>
      </c>
      <c r="BP61" s="167" t="e">
        <f t="shared" si="4"/>
        <v>#REF!</v>
      </c>
      <c r="BQ61" s="159" t="e">
        <f>VLOOKUP($D61,'1. Rpt 18s (non-CSU)'!$H$9:$AK$555,$BQ$4,FALSE)</f>
        <v>#REF!</v>
      </c>
      <c r="BR61" s="159" t="e">
        <f>VLOOKUP($D61,'1. Rpt 18s (non-CSU)'!$H$9:$AK$555,$BR$4,FALSE)</f>
        <v>#REF!</v>
      </c>
      <c r="BS61" s="159" t="e">
        <f>VLOOKUP($D61,'1. Rpt 18s (non-CSU)'!$H$9:$AK$555,$BS$4,FALSE)</f>
        <v>#REF!</v>
      </c>
      <c r="BT61" s="159" t="e">
        <f>VLOOKUP($D61,'1. Rpt 18s (non-CSU)'!$H$9:$AK$555,$BT$4,FALSE)</f>
        <v>#REF!</v>
      </c>
      <c r="BU61" s="159" t="e">
        <f>VLOOKUP($D61,'1. Rpt 18s (non-CSU)'!$H$9:$AK$555,$BU$4,FALSE)</f>
        <v>#REF!</v>
      </c>
      <c r="BV61" s="159" t="e">
        <f>VLOOKUP($D61,'1. Rpt 18s (non-CSU)'!$H$9:$AK$555,$BV$4,FALSE)</f>
        <v>#REF!</v>
      </c>
      <c r="BW61" s="159" t="e">
        <f>VLOOKUP($D61,'1. Rpt 18s (non-CSU)'!$H$9:$AK$555,$BW$4,FALSE)</f>
        <v>#REF!</v>
      </c>
      <c r="BX61" s="159" t="e">
        <f>VLOOKUP($D61,'1. Rpt 18s (non-CSU)'!$H$9:$AK$555,$BX$4,FALSE)</f>
        <v>#REF!</v>
      </c>
      <c r="BY61" s="159" t="e">
        <f>VLOOKUP($D61,'1. Rpt 18s (non-CSU)'!$H$9:$AK$555,$BY$4,FALSE)</f>
        <v>#REF!</v>
      </c>
      <c r="BZ61" s="159" t="e">
        <f>VLOOKUP($D61,'1. Rpt 18s (non-CSU)'!$H$9:$AK$555,$BZ$4,FALSE)</f>
        <v>#REF!</v>
      </c>
      <c r="CA61" s="159" t="e">
        <f>VLOOKUP($D61,'1. Rpt 18s (non-CSU)'!$H$9:$AK$555,$CA$4,FALSE)</f>
        <v>#REF!</v>
      </c>
      <c r="CB61" s="159" t="e">
        <f>VLOOKUP($D61,'1. Rpt 18s (non-CSU)'!$H$9:$AK$555,$CB$4,FALSE)</f>
        <v>#REF!</v>
      </c>
      <c r="CC61" s="159" t="e">
        <f>VLOOKUP($D61,'1. Rpt 18s (non-CSU)'!$H$9:$AK$555,$CB$4,FALSE)</f>
        <v>#REF!</v>
      </c>
      <c r="CD61" s="159" t="e">
        <f>VLOOKUP($D61,'1. Rpt 18s (non-CSU)'!$H$9:$AK$555,$CB$4,FALSE)</f>
        <v>#REF!</v>
      </c>
      <c r="CE61" s="159" t="e">
        <f>VLOOKUP($D61,'1. Rpt 18s (non-CSU)'!$H$9:$AK$555,$CB$4,FALSE)</f>
        <v>#REF!</v>
      </c>
      <c r="CF61" s="159" t="e">
        <f>VLOOKUP($D61,'1. Rpt 18s (non-CSU)'!$H$9:$AK$555,$CB$4,FALSE)</f>
        <v>#REF!</v>
      </c>
      <c r="CG61" s="159" t="e">
        <f>VLOOKUP($D61,'1. Rpt 18s (non-CSU)'!$H$9:$AK$555,$CB$4,FALSE)</f>
        <v>#REF!</v>
      </c>
      <c r="CH61" s="159" t="e">
        <f>VLOOKUP($D61,'1. Rpt 18s (non-CSU)'!$H$9:$AK$555,$CB$4,FALSE)</f>
        <v>#REF!</v>
      </c>
      <c r="CI61" s="159" t="e">
        <f>VLOOKUP($D61,'1. Rpt 18s (non-CSU)'!$H$9:$AK$555,$CB$4,FALSE)</f>
        <v>#REF!</v>
      </c>
      <c r="CJ61" s="160" t="e">
        <f t="shared" si="3"/>
        <v>#REF!</v>
      </c>
    </row>
    <row r="62" spans="1:88" x14ac:dyDescent="0.2">
      <c r="I62" s="246" t="e">
        <f t="shared" ref="I62:AN62" si="5">SUM(I9:I61)</f>
        <v>#N/A</v>
      </c>
      <c r="J62" s="247" t="e">
        <f t="shared" si="5"/>
        <v>#N/A</v>
      </c>
      <c r="K62" s="247" t="e">
        <f t="shared" si="5"/>
        <v>#N/A</v>
      </c>
      <c r="L62" s="247" t="e">
        <f t="shared" si="5"/>
        <v>#N/A</v>
      </c>
      <c r="M62" s="247" t="e">
        <f t="shared" si="5"/>
        <v>#N/A</v>
      </c>
      <c r="N62" s="247" t="e">
        <f t="shared" si="5"/>
        <v>#N/A</v>
      </c>
      <c r="O62" s="247" t="e">
        <f t="shared" si="5"/>
        <v>#N/A</v>
      </c>
      <c r="P62" s="247" t="e">
        <f t="shared" si="5"/>
        <v>#N/A</v>
      </c>
      <c r="Q62" s="247" t="e">
        <f t="shared" si="5"/>
        <v>#N/A</v>
      </c>
      <c r="R62" s="247" t="e">
        <f t="shared" si="5"/>
        <v>#N/A</v>
      </c>
      <c r="S62" s="247" t="e">
        <f t="shared" si="5"/>
        <v>#N/A</v>
      </c>
      <c r="T62" s="247" t="e">
        <f t="shared" si="5"/>
        <v>#N/A</v>
      </c>
      <c r="U62" s="247" t="e">
        <f t="shared" si="5"/>
        <v>#N/A</v>
      </c>
      <c r="V62" s="247" t="e">
        <f t="shared" si="5"/>
        <v>#N/A</v>
      </c>
      <c r="W62" s="247" t="e">
        <f t="shared" si="5"/>
        <v>#N/A</v>
      </c>
      <c r="X62" s="247" t="e">
        <f t="shared" si="5"/>
        <v>#N/A</v>
      </c>
      <c r="Y62" s="247" t="e">
        <f t="shared" si="5"/>
        <v>#N/A</v>
      </c>
      <c r="Z62" s="247" t="e">
        <f t="shared" si="5"/>
        <v>#N/A</v>
      </c>
      <c r="AA62" s="248" t="e">
        <f t="shared" si="5"/>
        <v>#N/A</v>
      </c>
      <c r="AB62" s="249" t="e">
        <f t="shared" si="5"/>
        <v>#N/A</v>
      </c>
      <c r="AC62" s="250" t="e">
        <f t="shared" si="5"/>
        <v>#REF!</v>
      </c>
      <c r="AD62" s="250" t="e">
        <f t="shared" si="5"/>
        <v>#REF!</v>
      </c>
      <c r="AE62" s="250" t="e">
        <f t="shared" si="5"/>
        <v>#REF!</v>
      </c>
      <c r="AF62" s="250" t="e">
        <f t="shared" si="5"/>
        <v>#REF!</v>
      </c>
      <c r="AG62" s="250" t="e">
        <f t="shared" si="5"/>
        <v>#REF!</v>
      </c>
      <c r="AH62" s="250" t="e">
        <f t="shared" si="5"/>
        <v>#REF!</v>
      </c>
      <c r="AI62" s="250" t="e">
        <f t="shared" si="5"/>
        <v>#REF!</v>
      </c>
      <c r="AJ62" s="250" t="e">
        <f t="shared" si="5"/>
        <v>#REF!</v>
      </c>
      <c r="AK62" s="250" t="e">
        <f t="shared" si="5"/>
        <v>#REF!</v>
      </c>
      <c r="AL62" s="250" t="e">
        <f t="shared" si="5"/>
        <v>#REF!</v>
      </c>
      <c r="AM62" s="250" t="e">
        <f t="shared" si="5"/>
        <v>#REF!</v>
      </c>
      <c r="AN62" s="250" t="e">
        <f t="shared" si="5"/>
        <v>#REF!</v>
      </c>
      <c r="AO62" s="250" t="e">
        <f t="shared" ref="AO62:BT62" si="6">SUM(AO9:AO61)</f>
        <v>#REF!</v>
      </c>
      <c r="AP62" s="250" t="e">
        <f t="shared" si="6"/>
        <v>#REF!</v>
      </c>
      <c r="AQ62" s="250" t="e">
        <f t="shared" si="6"/>
        <v>#REF!</v>
      </c>
      <c r="AR62" s="250" t="e">
        <f t="shared" si="6"/>
        <v>#REF!</v>
      </c>
      <c r="AS62" s="250" t="e">
        <f t="shared" si="6"/>
        <v>#REF!</v>
      </c>
      <c r="AT62" s="250" t="e">
        <f t="shared" si="6"/>
        <v>#REF!</v>
      </c>
      <c r="AU62" s="251" t="e">
        <f t="shared" si="6"/>
        <v>#REF!</v>
      </c>
      <c r="AV62" s="252" t="e">
        <f t="shared" si="6"/>
        <v>#REF!</v>
      </c>
      <c r="AW62" s="173" t="e">
        <f t="shared" si="6"/>
        <v>#REF!</v>
      </c>
      <c r="AX62" s="173" t="e">
        <f t="shared" si="6"/>
        <v>#REF!</v>
      </c>
      <c r="AY62" s="173" t="e">
        <f t="shared" si="6"/>
        <v>#REF!</v>
      </c>
      <c r="AZ62" s="173" t="e">
        <f t="shared" si="6"/>
        <v>#REF!</v>
      </c>
      <c r="BA62" s="173" t="e">
        <f t="shared" si="6"/>
        <v>#REF!</v>
      </c>
      <c r="BB62" s="173" t="e">
        <f t="shared" si="6"/>
        <v>#REF!</v>
      </c>
      <c r="BC62" s="173" t="e">
        <f t="shared" si="6"/>
        <v>#REF!</v>
      </c>
      <c r="BD62" s="173" t="e">
        <f t="shared" si="6"/>
        <v>#REF!</v>
      </c>
      <c r="BE62" s="173" t="e">
        <f t="shared" si="6"/>
        <v>#REF!</v>
      </c>
      <c r="BF62" s="173" t="e">
        <f t="shared" si="6"/>
        <v>#REF!</v>
      </c>
      <c r="BG62" s="173" t="e">
        <f t="shared" si="6"/>
        <v>#REF!</v>
      </c>
      <c r="BH62" s="173" t="e">
        <f t="shared" si="6"/>
        <v>#REF!</v>
      </c>
      <c r="BI62" s="173" t="e">
        <f t="shared" si="6"/>
        <v>#REF!</v>
      </c>
      <c r="BJ62" s="173" t="e">
        <f t="shared" si="6"/>
        <v>#REF!</v>
      </c>
      <c r="BK62" s="174" t="e">
        <f t="shared" si="6"/>
        <v>#REF!</v>
      </c>
      <c r="BL62" s="253" t="e">
        <f t="shared" si="6"/>
        <v>#REF!</v>
      </c>
      <c r="BM62" s="253" t="e">
        <f t="shared" si="6"/>
        <v>#REF!</v>
      </c>
      <c r="BN62" s="253" t="e">
        <f t="shared" si="6"/>
        <v>#REF!</v>
      </c>
      <c r="BO62" s="174" t="e">
        <f t="shared" si="6"/>
        <v>#REF!</v>
      </c>
      <c r="BP62" s="254" t="e">
        <f t="shared" si="6"/>
        <v>#REF!</v>
      </c>
      <c r="BQ62" s="255" t="e">
        <f t="shared" si="6"/>
        <v>#REF!</v>
      </c>
      <c r="BR62" s="255" t="e">
        <f t="shared" si="6"/>
        <v>#REF!</v>
      </c>
      <c r="BS62" s="255" t="e">
        <f t="shared" si="6"/>
        <v>#REF!</v>
      </c>
      <c r="BT62" s="255" t="e">
        <f t="shared" si="6"/>
        <v>#REF!</v>
      </c>
      <c r="BU62" s="255" t="e">
        <f t="shared" ref="BU62:CJ62" si="7">SUM(BU9:BU61)</f>
        <v>#REF!</v>
      </c>
      <c r="BV62" s="255" t="e">
        <f t="shared" si="7"/>
        <v>#REF!</v>
      </c>
      <c r="BW62" s="255" t="e">
        <f t="shared" si="7"/>
        <v>#REF!</v>
      </c>
      <c r="BX62" s="255" t="e">
        <f t="shared" si="7"/>
        <v>#REF!</v>
      </c>
      <c r="BY62" s="255" t="e">
        <f t="shared" si="7"/>
        <v>#REF!</v>
      </c>
      <c r="BZ62" s="255" t="e">
        <f t="shared" si="7"/>
        <v>#REF!</v>
      </c>
      <c r="CA62" s="255" t="e">
        <f t="shared" si="7"/>
        <v>#REF!</v>
      </c>
      <c r="CB62" s="159" t="e">
        <f>VLOOKUP($D62,'1. Rpt 18s (non-CSU)'!$H$9:$AK$555,$CB$4,FALSE)</f>
        <v>#N/A</v>
      </c>
      <c r="CC62" s="159" t="e">
        <f>VLOOKUP($D62,'1. Rpt 18s (non-CSU)'!$H$9:$AK$555,$CB$4,FALSE)</f>
        <v>#N/A</v>
      </c>
      <c r="CD62" s="159" t="e">
        <f>VLOOKUP($D62,'1. Rpt 18s (non-CSU)'!$H$9:$AK$555,$CB$4,FALSE)</f>
        <v>#N/A</v>
      </c>
      <c r="CE62" s="159" t="e">
        <f>VLOOKUP($D62,'1. Rpt 18s (non-CSU)'!$H$9:$AK$555,$CB$4,FALSE)</f>
        <v>#N/A</v>
      </c>
      <c r="CF62" s="159" t="e">
        <f>VLOOKUP($D62,'1. Rpt 18s (non-CSU)'!$H$9:$AK$555,$CB$4,FALSE)</f>
        <v>#N/A</v>
      </c>
      <c r="CG62" s="159" t="e">
        <f>VLOOKUP($D62,'1. Rpt 18s (non-CSU)'!$H$9:$AK$555,$CB$4,FALSE)</f>
        <v>#N/A</v>
      </c>
      <c r="CH62" s="159" t="e">
        <f>VLOOKUP($D62,'1. Rpt 18s (non-CSU)'!$H$9:$AK$555,$CB$4,FALSE)</f>
        <v>#N/A</v>
      </c>
      <c r="CI62" s="159" t="e">
        <f>VLOOKUP($D62,'1. Rpt 18s (non-CSU)'!$H$9:$AK$555,$CB$4,FALSE)</f>
        <v>#N/A</v>
      </c>
      <c r="CJ62" s="175" t="e">
        <f t="shared" si="7"/>
        <v>#REF!</v>
      </c>
    </row>
    <row r="63" spans="1:88" x14ac:dyDescent="0.2">
      <c r="I63" s="176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8"/>
      <c r="AB63" s="249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1"/>
      <c r="AV63" s="252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3"/>
      <c r="BP63" s="254"/>
      <c r="BQ63" s="255"/>
      <c r="BR63" s="255"/>
      <c r="BS63" s="255"/>
      <c r="BT63" s="255"/>
      <c r="BU63" s="255"/>
      <c r="BV63" s="255"/>
      <c r="BW63" s="255"/>
      <c r="BX63" s="255"/>
      <c r="BY63" s="255"/>
      <c r="BZ63" s="255"/>
      <c r="CA63" s="255"/>
      <c r="CB63" s="159" t="e">
        <f>VLOOKUP($D63,'1. Rpt 18s (non-CSU)'!$H$9:$AK$555,$CB$4,FALSE)</f>
        <v>#N/A</v>
      </c>
      <c r="CC63" s="159" t="e">
        <f>VLOOKUP($D63,'1. Rpt 18s (non-CSU)'!$H$9:$AK$555,$CB$4,FALSE)</f>
        <v>#N/A</v>
      </c>
      <c r="CD63" s="159" t="e">
        <f>VLOOKUP($D63,'1. Rpt 18s (non-CSU)'!$H$9:$AK$555,$CB$4,FALSE)</f>
        <v>#N/A</v>
      </c>
      <c r="CE63" s="159" t="e">
        <f>VLOOKUP($D63,'1. Rpt 18s (non-CSU)'!$H$9:$AK$555,$CB$4,FALSE)</f>
        <v>#N/A</v>
      </c>
      <c r="CF63" s="159" t="e">
        <f>VLOOKUP($D63,'1. Rpt 18s (non-CSU)'!$H$9:$AK$555,$CB$4,FALSE)</f>
        <v>#N/A</v>
      </c>
      <c r="CG63" s="159" t="e">
        <f>VLOOKUP($D63,'1. Rpt 18s (non-CSU)'!$H$9:$AK$555,$CB$4,FALSE)</f>
        <v>#N/A</v>
      </c>
      <c r="CH63" s="159" t="e">
        <f>VLOOKUP($D63,'1. Rpt 18s (non-CSU)'!$H$9:$AK$555,$CB$4,FALSE)</f>
        <v>#N/A</v>
      </c>
      <c r="CI63" s="159" t="e">
        <f>VLOOKUP($D63,'1. Rpt 18s (non-CSU)'!$H$9:$AK$555,$CB$4,FALSE)</f>
        <v>#N/A</v>
      </c>
      <c r="CJ63" s="175"/>
    </row>
    <row r="64" spans="1:88" ht="13.5" thickBot="1" x14ac:dyDescent="0.25">
      <c r="I64" s="312" t="e">
        <f>I62-I63</f>
        <v>#N/A</v>
      </c>
      <c r="J64" s="257" t="e">
        <f t="shared" ref="J64:AB64" si="8">J62-J63</f>
        <v>#N/A</v>
      </c>
      <c r="K64" s="257" t="e">
        <f t="shared" si="8"/>
        <v>#N/A</v>
      </c>
      <c r="L64" s="257" t="e">
        <f t="shared" si="8"/>
        <v>#N/A</v>
      </c>
      <c r="M64" s="257" t="e">
        <f t="shared" si="8"/>
        <v>#N/A</v>
      </c>
      <c r="N64" s="257" t="e">
        <f t="shared" si="8"/>
        <v>#N/A</v>
      </c>
      <c r="O64" s="257" t="e">
        <f t="shared" si="8"/>
        <v>#N/A</v>
      </c>
      <c r="P64" s="257" t="e">
        <f t="shared" si="8"/>
        <v>#N/A</v>
      </c>
      <c r="Q64" s="257" t="e">
        <f t="shared" si="8"/>
        <v>#N/A</v>
      </c>
      <c r="R64" s="257" t="e">
        <f t="shared" si="8"/>
        <v>#N/A</v>
      </c>
      <c r="S64" s="257" t="e">
        <f t="shared" si="8"/>
        <v>#N/A</v>
      </c>
      <c r="T64" s="257" t="e">
        <f t="shared" si="8"/>
        <v>#N/A</v>
      </c>
      <c r="U64" s="257" t="e">
        <f t="shared" si="8"/>
        <v>#N/A</v>
      </c>
      <c r="V64" s="257" t="e">
        <f t="shared" si="8"/>
        <v>#N/A</v>
      </c>
      <c r="W64" s="257" t="e">
        <f t="shared" si="8"/>
        <v>#N/A</v>
      </c>
      <c r="X64" s="257" t="e">
        <f t="shared" si="8"/>
        <v>#N/A</v>
      </c>
      <c r="Y64" s="257" t="e">
        <f t="shared" si="8"/>
        <v>#N/A</v>
      </c>
      <c r="Z64" s="257" t="e">
        <f t="shared" si="8"/>
        <v>#N/A</v>
      </c>
      <c r="AA64" s="257" t="e">
        <f t="shared" si="8"/>
        <v>#N/A</v>
      </c>
      <c r="AB64" s="258" t="e">
        <f t="shared" si="8"/>
        <v>#N/A</v>
      </c>
      <c r="AC64" s="257" t="e">
        <f t="shared" ref="AC64:BH64" si="9">AC62-AC63</f>
        <v>#REF!</v>
      </c>
      <c r="AD64" s="257" t="e">
        <f t="shared" si="9"/>
        <v>#REF!</v>
      </c>
      <c r="AE64" s="257" t="e">
        <f t="shared" si="9"/>
        <v>#REF!</v>
      </c>
      <c r="AF64" s="257" t="e">
        <f t="shared" si="9"/>
        <v>#REF!</v>
      </c>
      <c r="AG64" s="257" t="e">
        <f t="shared" si="9"/>
        <v>#REF!</v>
      </c>
      <c r="AH64" s="257" t="e">
        <f t="shared" si="9"/>
        <v>#REF!</v>
      </c>
      <c r="AI64" s="257" t="e">
        <f t="shared" si="9"/>
        <v>#REF!</v>
      </c>
      <c r="AJ64" s="257" t="e">
        <f t="shared" si="9"/>
        <v>#REF!</v>
      </c>
      <c r="AK64" s="257" t="e">
        <f t="shared" si="9"/>
        <v>#REF!</v>
      </c>
      <c r="AL64" s="257" t="e">
        <f t="shared" si="9"/>
        <v>#REF!</v>
      </c>
      <c r="AM64" s="257" t="e">
        <f t="shared" si="9"/>
        <v>#REF!</v>
      </c>
      <c r="AN64" s="257" t="e">
        <f t="shared" si="9"/>
        <v>#REF!</v>
      </c>
      <c r="AO64" s="257" t="e">
        <f t="shared" si="9"/>
        <v>#REF!</v>
      </c>
      <c r="AP64" s="257" t="e">
        <f t="shared" si="9"/>
        <v>#REF!</v>
      </c>
      <c r="AQ64" s="257" t="e">
        <f t="shared" si="9"/>
        <v>#REF!</v>
      </c>
      <c r="AR64" s="257" t="e">
        <f t="shared" si="9"/>
        <v>#REF!</v>
      </c>
      <c r="AS64" s="257" t="e">
        <f t="shared" si="9"/>
        <v>#REF!</v>
      </c>
      <c r="AT64" s="257" t="e">
        <f t="shared" si="9"/>
        <v>#REF!</v>
      </c>
      <c r="AU64" s="257" t="e">
        <f t="shared" si="9"/>
        <v>#REF!</v>
      </c>
      <c r="AV64" s="258" t="e">
        <f t="shared" si="9"/>
        <v>#REF!</v>
      </c>
      <c r="AW64" s="257" t="e">
        <f t="shared" si="9"/>
        <v>#REF!</v>
      </c>
      <c r="AX64" s="257" t="e">
        <f t="shared" si="9"/>
        <v>#REF!</v>
      </c>
      <c r="AY64" s="257" t="e">
        <f t="shared" si="9"/>
        <v>#REF!</v>
      </c>
      <c r="AZ64" s="257" t="e">
        <f t="shared" si="9"/>
        <v>#REF!</v>
      </c>
      <c r="BA64" s="257" t="e">
        <f t="shared" si="9"/>
        <v>#REF!</v>
      </c>
      <c r="BB64" s="257" t="e">
        <f t="shared" si="9"/>
        <v>#REF!</v>
      </c>
      <c r="BC64" s="257" t="e">
        <f t="shared" si="9"/>
        <v>#REF!</v>
      </c>
      <c r="BD64" s="257" t="e">
        <f t="shared" si="9"/>
        <v>#REF!</v>
      </c>
      <c r="BE64" s="257" t="e">
        <f t="shared" si="9"/>
        <v>#REF!</v>
      </c>
      <c r="BF64" s="257" t="e">
        <f t="shared" si="9"/>
        <v>#REF!</v>
      </c>
      <c r="BG64" s="257" t="e">
        <f t="shared" si="9"/>
        <v>#REF!</v>
      </c>
      <c r="BH64" s="257" t="e">
        <f t="shared" si="9"/>
        <v>#REF!</v>
      </c>
      <c r="BI64" s="257" t="e">
        <f t="shared" ref="BI64:CJ64" si="10">BI62-BI63</f>
        <v>#REF!</v>
      </c>
      <c r="BJ64" s="257" t="e">
        <f t="shared" si="10"/>
        <v>#REF!</v>
      </c>
      <c r="BK64" s="257" t="e">
        <f t="shared" si="10"/>
        <v>#REF!</v>
      </c>
      <c r="BL64" s="257" t="e">
        <f t="shared" si="10"/>
        <v>#REF!</v>
      </c>
      <c r="BM64" s="257" t="e">
        <f t="shared" si="10"/>
        <v>#REF!</v>
      </c>
      <c r="BN64" s="257" t="e">
        <f t="shared" si="10"/>
        <v>#REF!</v>
      </c>
      <c r="BO64" s="257" t="e">
        <f t="shared" si="10"/>
        <v>#REF!</v>
      </c>
      <c r="BP64" s="258" t="e">
        <f t="shared" si="10"/>
        <v>#REF!</v>
      </c>
      <c r="BQ64" s="257" t="e">
        <f t="shared" si="10"/>
        <v>#REF!</v>
      </c>
      <c r="BR64" s="257" t="e">
        <f t="shared" si="10"/>
        <v>#REF!</v>
      </c>
      <c r="BS64" s="257" t="e">
        <f t="shared" si="10"/>
        <v>#REF!</v>
      </c>
      <c r="BT64" s="257" t="e">
        <f t="shared" si="10"/>
        <v>#REF!</v>
      </c>
      <c r="BU64" s="257" t="e">
        <f t="shared" si="10"/>
        <v>#REF!</v>
      </c>
      <c r="BV64" s="257" t="e">
        <f t="shared" si="10"/>
        <v>#REF!</v>
      </c>
      <c r="BW64" s="257" t="e">
        <f t="shared" si="10"/>
        <v>#REF!</v>
      </c>
      <c r="BX64" s="257" t="e">
        <f t="shared" si="10"/>
        <v>#REF!</v>
      </c>
      <c r="BY64" s="257" t="e">
        <f t="shared" si="10"/>
        <v>#REF!</v>
      </c>
      <c r="BZ64" s="257" t="e">
        <f t="shared" si="10"/>
        <v>#REF!</v>
      </c>
      <c r="CA64" s="257" t="e">
        <f t="shared" si="10"/>
        <v>#REF!</v>
      </c>
      <c r="CB64" s="257" t="e">
        <f t="shared" si="10"/>
        <v>#N/A</v>
      </c>
      <c r="CC64" s="257" t="e">
        <f t="shared" si="10"/>
        <v>#N/A</v>
      </c>
      <c r="CD64" s="257" t="e">
        <f t="shared" si="10"/>
        <v>#N/A</v>
      </c>
      <c r="CE64" s="257" t="e">
        <f t="shared" si="10"/>
        <v>#N/A</v>
      </c>
      <c r="CF64" s="257" t="e">
        <f t="shared" si="10"/>
        <v>#N/A</v>
      </c>
      <c r="CG64" s="257" t="e">
        <f t="shared" si="10"/>
        <v>#N/A</v>
      </c>
      <c r="CH64" s="257" t="e">
        <f t="shared" si="10"/>
        <v>#N/A</v>
      </c>
      <c r="CI64" s="257" t="e">
        <f t="shared" si="10"/>
        <v>#N/A</v>
      </c>
      <c r="CJ64" s="179" t="e">
        <f t="shared" si="10"/>
        <v>#REF!</v>
      </c>
    </row>
    <row r="65" spans="28:88" x14ac:dyDescent="0.2">
      <c r="AB65" s="52" t="e">
        <f>SUM(I62:AA62)</f>
        <v>#N/A</v>
      </c>
      <c r="AV65" s="52">
        <f>SUM(AC63:AU63)</f>
        <v>0</v>
      </c>
      <c r="BP65" s="52">
        <f>SUM(AW63:BO63)</f>
        <v>0</v>
      </c>
      <c r="CJ65" s="52" t="e">
        <f>SUM(BQ63:CI63)</f>
        <v>#N/A</v>
      </c>
    </row>
  </sheetData>
  <conditionalFormatting sqref="D9:D61">
    <cfRule type="duplicateValues" dxfId="2" priority="616"/>
  </conditionalFormatting>
  <conditionalFormatting sqref="I64:CJ64">
    <cfRule type="cellIs" dxfId="1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4"/>
  <sheetViews>
    <sheetView workbookViewId="0"/>
  </sheetViews>
  <sheetFormatPr defaultRowHeight="12.75" x14ac:dyDescent="0.2"/>
  <cols>
    <col min="1" max="1" width="10" style="76" customWidth="1"/>
    <col min="2" max="2" width="38.7109375" style="76" customWidth="1"/>
    <col min="3" max="5" width="23.7109375" style="76" customWidth="1"/>
    <col min="6" max="6" width="27" style="76" bestFit="1" customWidth="1"/>
    <col min="8" max="8" width="13.42578125" bestFit="1" customWidth="1"/>
    <col min="9" max="9" width="15" style="75" bestFit="1" customWidth="1"/>
    <col min="10" max="10" width="13.85546875" style="75" bestFit="1" customWidth="1"/>
    <col min="11" max="11" width="13.42578125" style="76" bestFit="1" customWidth="1"/>
    <col min="12" max="250" width="8.85546875" style="76"/>
    <col min="251" max="251" width="10" style="76" customWidth="1"/>
    <col min="252" max="252" width="26.42578125" style="76" customWidth="1"/>
    <col min="253" max="257" width="23.7109375" style="76" customWidth="1"/>
    <col min="258" max="506" width="8.85546875" style="76"/>
    <col min="507" max="507" width="10" style="76" customWidth="1"/>
    <col min="508" max="508" width="26.42578125" style="76" customWidth="1"/>
    <col min="509" max="513" width="23.7109375" style="76" customWidth="1"/>
    <col min="514" max="762" width="8.85546875" style="76"/>
    <col min="763" max="763" width="10" style="76" customWidth="1"/>
    <col min="764" max="764" width="26.42578125" style="76" customWidth="1"/>
    <col min="765" max="769" width="23.7109375" style="76" customWidth="1"/>
    <col min="770" max="1018" width="8.85546875" style="76"/>
    <col min="1019" max="1019" width="10" style="76" customWidth="1"/>
    <col min="1020" max="1020" width="26.42578125" style="76" customWidth="1"/>
    <col min="1021" max="1025" width="23.7109375" style="76" customWidth="1"/>
    <col min="1026" max="1274" width="8.85546875" style="76"/>
    <col min="1275" max="1275" width="10" style="76" customWidth="1"/>
    <col min="1276" max="1276" width="26.42578125" style="76" customWidth="1"/>
    <col min="1277" max="1281" width="23.7109375" style="76" customWidth="1"/>
    <col min="1282" max="1530" width="8.85546875" style="76"/>
    <col min="1531" max="1531" width="10" style="76" customWidth="1"/>
    <col min="1532" max="1532" width="26.42578125" style="76" customWidth="1"/>
    <col min="1533" max="1537" width="23.7109375" style="76" customWidth="1"/>
    <col min="1538" max="1786" width="8.85546875" style="76"/>
    <col min="1787" max="1787" width="10" style="76" customWidth="1"/>
    <col min="1788" max="1788" width="26.42578125" style="76" customWidth="1"/>
    <col min="1789" max="1793" width="23.7109375" style="76" customWidth="1"/>
    <col min="1794" max="2042" width="8.85546875" style="76"/>
    <col min="2043" max="2043" width="10" style="76" customWidth="1"/>
    <col min="2044" max="2044" width="26.42578125" style="76" customWidth="1"/>
    <col min="2045" max="2049" width="23.7109375" style="76" customWidth="1"/>
    <col min="2050" max="2298" width="8.85546875" style="76"/>
    <col min="2299" max="2299" width="10" style="76" customWidth="1"/>
    <col min="2300" max="2300" width="26.42578125" style="76" customWidth="1"/>
    <col min="2301" max="2305" width="23.7109375" style="76" customWidth="1"/>
    <col min="2306" max="2554" width="8.85546875" style="76"/>
    <col min="2555" max="2555" width="10" style="76" customWidth="1"/>
    <col min="2556" max="2556" width="26.42578125" style="76" customWidth="1"/>
    <col min="2557" max="2561" width="23.7109375" style="76" customWidth="1"/>
    <col min="2562" max="2810" width="8.85546875" style="76"/>
    <col min="2811" max="2811" width="10" style="76" customWidth="1"/>
    <col min="2812" max="2812" width="26.42578125" style="76" customWidth="1"/>
    <col min="2813" max="2817" width="23.7109375" style="76" customWidth="1"/>
    <col min="2818" max="3066" width="8.85546875" style="76"/>
    <col min="3067" max="3067" width="10" style="76" customWidth="1"/>
    <col min="3068" max="3068" width="26.42578125" style="76" customWidth="1"/>
    <col min="3069" max="3073" width="23.7109375" style="76" customWidth="1"/>
    <col min="3074" max="3322" width="8.85546875" style="76"/>
    <col min="3323" max="3323" width="10" style="76" customWidth="1"/>
    <col min="3324" max="3324" width="26.42578125" style="76" customWidth="1"/>
    <col min="3325" max="3329" width="23.7109375" style="76" customWidth="1"/>
    <col min="3330" max="3578" width="8.85546875" style="76"/>
    <col min="3579" max="3579" width="10" style="76" customWidth="1"/>
    <col min="3580" max="3580" width="26.42578125" style="76" customWidth="1"/>
    <col min="3581" max="3585" width="23.7109375" style="76" customWidth="1"/>
    <col min="3586" max="3834" width="8.85546875" style="76"/>
    <col min="3835" max="3835" width="10" style="76" customWidth="1"/>
    <col min="3836" max="3836" width="26.42578125" style="76" customWidth="1"/>
    <col min="3837" max="3841" width="23.7109375" style="76" customWidth="1"/>
    <col min="3842" max="4090" width="8.85546875" style="76"/>
    <col min="4091" max="4091" width="10" style="76" customWidth="1"/>
    <col min="4092" max="4092" width="26.42578125" style="76" customWidth="1"/>
    <col min="4093" max="4097" width="23.7109375" style="76" customWidth="1"/>
    <col min="4098" max="4346" width="8.85546875" style="76"/>
    <col min="4347" max="4347" width="10" style="76" customWidth="1"/>
    <col min="4348" max="4348" width="26.42578125" style="76" customWidth="1"/>
    <col min="4349" max="4353" width="23.7109375" style="76" customWidth="1"/>
    <col min="4354" max="4602" width="8.85546875" style="76"/>
    <col min="4603" max="4603" width="10" style="76" customWidth="1"/>
    <col min="4604" max="4604" width="26.42578125" style="76" customWidth="1"/>
    <col min="4605" max="4609" width="23.7109375" style="76" customWidth="1"/>
    <col min="4610" max="4858" width="8.85546875" style="76"/>
    <col min="4859" max="4859" width="10" style="76" customWidth="1"/>
    <col min="4860" max="4860" width="26.42578125" style="76" customWidth="1"/>
    <col min="4861" max="4865" width="23.7109375" style="76" customWidth="1"/>
    <col min="4866" max="5114" width="8.85546875" style="76"/>
    <col min="5115" max="5115" width="10" style="76" customWidth="1"/>
    <col min="5116" max="5116" width="26.42578125" style="76" customWidth="1"/>
    <col min="5117" max="5121" width="23.7109375" style="76" customWidth="1"/>
    <col min="5122" max="5370" width="8.85546875" style="76"/>
    <col min="5371" max="5371" width="10" style="76" customWidth="1"/>
    <col min="5372" max="5372" width="26.42578125" style="76" customWidth="1"/>
    <col min="5373" max="5377" width="23.7109375" style="76" customWidth="1"/>
    <col min="5378" max="5626" width="8.85546875" style="76"/>
    <col min="5627" max="5627" width="10" style="76" customWidth="1"/>
    <col min="5628" max="5628" width="26.42578125" style="76" customWidth="1"/>
    <col min="5629" max="5633" width="23.7109375" style="76" customWidth="1"/>
    <col min="5634" max="5882" width="8.85546875" style="76"/>
    <col min="5883" max="5883" width="10" style="76" customWidth="1"/>
    <col min="5884" max="5884" width="26.42578125" style="76" customWidth="1"/>
    <col min="5885" max="5889" width="23.7109375" style="76" customWidth="1"/>
    <col min="5890" max="6138" width="8.85546875" style="76"/>
    <col min="6139" max="6139" width="10" style="76" customWidth="1"/>
    <col min="6140" max="6140" width="26.42578125" style="76" customWidth="1"/>
    <col min="6141" max="6145" width="23.7109375" style="76" customWidth="1"/>
    <col min="6146" max="6394" width="8.85546875" style="76"/>
    <col min="6395" max="6395" width="10" style="76" customWidth="1"/>
    <col min="6396" max="6396" width="26.42578125" style="76" customWidth="1"/>
    <col min="6397" max="6401" width="23.7109375" style="76" customWidth="1"/>
    <col min="6402" max="6650" width="8.85546875" style="76"/>
    <col min="6651" max="6651" width="10" style="76" customWidth="1"/>
    <col min="6652" max="6652" width="26.42578125" style="76" customWidth="1"/>
    <col min="6653" max="6657" width="23.7109375" style="76" customWidth="1"/>
    <col min="6658" max="6906" width="8.85546875" style="76"/>
    <col min="6907" max="6907" width="10" style="76" customWidth="1"/>
    <col min="6908" max="6908" width="26.42578125" style="76" customWidth="1"/>
    <col min="6909" max="6913" width="23.7109375" style="76" customWidth="1"/>
    <col min="6914" max="7162" width="8.85546875" style="76"/>
    <col min="7163" max="7163" width="10" style="76" customWidth="1"/>
    <col min="7164" max="7164" width="26.42578125" style="76" customWidth="1"/>
    <col min="7165" max="7169" width="23.7109375" style="76" customWidth="1"/>
    <col min="7170" max="7418" width="8.85546875" style="76"/>
    <col min="7419" max="7419" width="10" style="76" customWidth="1"/>
    <col min="7420" max="7420" width="26.42578125" style="76" customWidth="1"/>
    <col min="7421" max="7425" width="23.7109375" style="76" customWidth="1"/>
    <col min="7426" max="7674" width="8.85546875" style="76"/>
    <col min="7675" max="7675" width="10" style="76" customWidth="1"/>
    <col min="7676" max="7676" width="26.42578125" style="76" customWidth="1"/>
    <col min="7677" max="7681" width="23.7109375" style="76" customWidth="1"/>
    <col min="7682" max="7930" width="8.85546875" style="76"/>
    <col min="7931" max="7931" width="10" style="76" customWidth="1"/>
    <col min="7932" max="7932" width="26.42578125" style="76" customWidth="1"/>
    <col min="7933" max="7937" width="23.7109375" style="76" customWidth="1"/>
    <col min="7938" max="8186" width="8.85546875" style="76"/>
    <col min="8187" max="8187" width="10" style="76" customWidth="1"/>
    <col min="8188" max="8188" width="26.42578125" style="76" customWidth="1"/>
    <col min="8189" max="8193" width="23.7109375" style="76" customWidth="1"/>
    <col min="8194" max="8442" width="8.85546875" style="76"/>
    <col min="8443" max="8443" width="10" style="76" customWidth="1"/>
    <col min="8444" max="8444" width="26.42578125" style="76" customWidth="1"/>
    <col min="8445" max="8449" width="23.7109375" style="76" customWidth="1"/>
    <col min="8450" max="8698" width="8.85546875" style="76"/>
    <col min="8699" max="8699" width="10" style="76" customWidth="1"/>
    <col min="8700" max="8700" width="26.42578125" style="76" customWidth="1"/>
    <col min="8701" max="8705" width="23.7109375" style="76" customWidth="1"/>
    <col min="8706" max="8954" width="8.85546875" style="76"/>
    <col min="8955" max="8955" width="10" style="76" customWidth="1"/>
    <col min="8956" max="8956" width="26.42578125" style="76" customWidth="1"/>
    <col min="8957" max="8961" width="23.7109375" style="76" customWidth="1"/>
    <col min="8962" max="9210" width="8.85546875" style="76"/>
    <col min="9211" max="9211" width="10" style="76" customWidth="1"/>
    <col min="9212" max="9212" width="26.42578125" style="76" customWidth="1"/>
    <col min="9213" max="9217" width="23.7109375" style="76" customWidth="1"/>
    <col min="9218" max="9466" width="8.85546875" style="76"/>
    <col min="9467" max="9467" width="10" style="76" customWidth="1"/>
    <col min="9468" max="9468" width="26.42578125" style="76" customWidth="1"/>
    <col min="9469" max="9473" width="23.7109375" style="76" customWidth="1"/>
    <col min="9474" max="9722" width="8.85546875" style="76"/>
    <col min="9723" max="9723" width="10" style="76" customWidth="1"/>
    <col min="9724" max="9724" width="26.42578125" style="76" customWidth="1"/>
    <col min="9725" max="9729" width="23.7109375" style="76" customWidth="1"/>
    <col min="9730" max="9978" width="8.85546875" style="76"/>
    <col min="9979" max="9979" width="10" style="76" customWidth="1"/>
    <col min="9980" max="9980" width="26.42578125" style="76" customWidth="1"/>
    <col min="9981" max="9985" width="23.7109375" style="76" customWidth="1"/>
    <col min="9986" max="10234" width="8.85546875" style="76"/>
    <col min="10235" max="10235" width="10" style="76" customWidth="1"/>
    <col min="10236" max="10236" width="26.42578125" style="76" customWidth="1"/>
    <col min="10237" max="10241" width="23.7109375" style="76" customWidth="1"/>
    <col min="10242" max="10490" width="8.85546875" style="76"/>
    <col min="10491" max="10491" width="10" style="76" customWidth="1"/>
    <col min="10492" max="10492" width="26.42578125" style="76" customWidth="1"/>
    <col min="10493" max="10497" width="23.7109375" style="76" customWidth="1"/>
    <col min="10498" max="10746" width="8.85546875" style="76"/>
    <col min="10747" max="10747" width="10" style="76" customWidth="1"/>
    <col min="10748" max="10748" width="26.42578125" style="76" customWidth="1"/>
    <col min="10749" max="10753" width="23.7109375" style="76" customWidth="1"/>
    <col min="10754" max="11002" width="8.85546875" style="76"/>
    <col min="11003" max="11003" width="10" style="76" customWidth="1"/>
    <col min="11004" max="11004" width="26.42578125" style="76" customWidth="1"/>
    <col min="11005" max="11009" width="23.7109375" style="76" customWidth="1"/>
    <col min="11010" max="11258" width="8.85546875" style="76"/>
    <col min="11259" max="11259" width="10" style="76" customWidth="1"/>
    <col min="11260" max="11260" width="26.42578125" style="76" customWidth="1"/>
    <col min="11261" max="11265" width="23.7109375" style="76" customWidth="1"/>
    <col min="11266" max="11514" width="8.85546875" style="76"/>
    <col min="11515" max="11515" width="10" style="76" customWidth="1"/>
    <col min="11516" max="11516" width="26.42578125" style="76" customWidth="1"/>
    <col min="11517" max="11521" width="23.7109375" style="76" customWidth="1"/>
    <col min="11522" max="11770" width="8.85546875" style="76"/>
    <col min="11771" max="11771" width="10" style="76" customWidth="1"/>
    <col min="11772" max="11772" width="26.42578125" style="76" customWidth="1"/>
    <col min="11773" max="11777" width="23.7109375" style="76" customWidth="1"/>
    <col min="11778" max="12026" width="8.85546875" style="76"/>
    <col min="12027" max="12027" width="10" style="76" customWidth="1"/>
    <col min="12028" max="12028" width="26.42578125" style="76" customWidth="1"/>
    <col min="12029" max="12033" width="23.7109375" style="76" customWidth="1"/>
    <col min="12034" max="12282" width="8.85546875" style="76"/>
    <col min="12283" max="12283" width="10" style="76" customWidth="1"/>
    <col min="12284" max="12284" width="26.42578125" style="76" customWidth="1"/>
    <col min="12285" max="12289" width="23.7109375" style="76" customWidth="1"/>
    <col min="12290" max="12538" width="8.85546875" style="76"/>
    <col min="12539" max="12539" width="10" style="76" customWidth="1"/>
    <col min="12540" max="12540" width="26.42578125" style="76" customWidth="1"/>
    <col min="12541" max="12545" width="23.7109375" style="76" customWidth="1"/>
    <col min="12546" max="12794" width="8.85546875" style="76"/>
    <col min="12795" max="12795" width="10" style="76" customWidth="1"/>
    <col min="12796" max="12796" width="26.42578125" style="76" customWidth="1"/>
    <col min="12797" max="12801" width="23.7109375" style="76" customWidth="1"/>
    <col min="12802" max="13050" width="8.85546875" style="76"/>
    <col min="13051" max="13051" width="10" style="76" customWidth="1"/>
    <col min="13052" max="13052" width="26.42578125" style="76" customWidth="1"/>
    <col min="13053" max="13057" width="23.7109375" style="76" customWidth="1"/>
    <col min="13058" max="13306" width="8.85546875" style="76"/>
    <col min="13307" max="13307" width="10" style="76" customWidth="1"/>
    <col min="13308" max="13308" width="26.42578125" style="76" customWidth="1"/>
    <col min="13309" max="13313" width="23.7109375" style="76" customWidth="1"/>
    <col min="13314" max="13562" width="8.85546875" style="76"/>
    <col min="13563" max="13563" width="10" style="76" customWidth="1"/>
    <col min="13564" max="13564" width="26.42578125" style="76" customWidth="1"/>
    <col min="13565" max="13569" width="23.7109375" style="76" customWidth="1"/>
    <col min="13570" max="13818" width="8.85546875" style="76"/>
    <col min="13819" max="13819" width="10" style="76" customWidth="1"/>
    <col min="13820" max="13820" width="26.42578125" style="76" customWidth="1"/>
    <col min="13821" max="13825" width="23.7109375" style="76" customWidth="1"/>
    <col min="13826" max="14074" width="8.85546875" style="76"/>
    <col min="14075" max="14075" width="10" style="76" customWidth="1"/>
    <col min="14076" max="14076" width="26.42578125" style="76" customWidth="1"/>
    <col min="14077" max="14081" width="23.7109375" style="76" customWidth="1"/>
    <col min="14082" max="14330" width="8.85546875" style="76"/>
    <col min="14331" max="14331" width="10" style="76" customWidth="1"/>
    <col min="14332" max="14332" width="26.42578125" style="76" customWidth="1"/>
    <col min="14333" max="14337" width="23.7109375" style="76" customWidth="1"/>
    <col min="14338" max="14586" width="8.85546875" style="76"/>
    <col min="14587" max="14587" width="10" style="76" customWidth="1"/>
    <col min="14588" max="14588" width="26.42578125" style="76" customWidth="1"/>
    <col min="14589" max="14593" width="23.7109375" style="76" customWidth="1"/>
    <col min="14594" max="14842" width="8.85546875" style="76"/>
    <col min="14843" max="14843" width="10" style="76" customWidth="1"/>
    <col min="14844" max="14844" width="26.42578125" style="76" customWidth="1"/>
    <col min="14845" max="14849" width="23.7109375" style="76" customWidth="1"/>
    <col min="14850" max="15098" width="8.85546875" style="76"/>
    <col min="15099" max="15099" width="10" style="76" customWidth="1"/>
    <col min="15100" max="15100" width="26.42578125" style="76" customWidth="1"/>
    <col min="15101" max="15105" width="23.7109375" style="76" customWidth="1"/>
    <col min="15106" max="15354" width="8.85546875" style="76"/>
    <col min="15355" max="15355" width="10" style="76" customWidth="1"/>
    <col min="15356" max="15356" width="26.42578125" style="76" customWidth="1"/>
    <col min="15357" max="15361" width="23.7109375" style="76" customWidth="1"/>
    <col min="15362" max="15610" width="8.85546875" style="76"/>
    <col min="15611" max="15611" width="10" style="76" customWidth="1"/>
    <col min="15612" max="15612" width="26.42578125" style="76" customWidth="1"/>
    <col min="15613" max="15617" width="23.7109375" style="76" customWidth="1"/>
    <col min="15618" max="15866" width="8.85546875" style="76"/>
    <col min="15867" max="15867" width="10" style="76" customWidth="1"/>
    <col min="15868" max="15868" width="26.42578125" style="76" customWidth="1"/>
    <col min="15869" max="15873" width="23.7109375" style="76" customWidth="1"/>
    <col min="15874" max="16122" width="8.85546875" style="76"/>
    <col min="16123" max="16123" width="10" style="76" customWidth="1"/>
    <col min="16124" max="16124" width="26.42578125" style="76" customWidth="1"/>
    <col min="16125" max="16129" width="23.7109375" style="76" customWidth="1"/>
    <col min="16130" max="16384" width="8.85546875" style="76"/>
  </cols>
  <sheetData>
    <row r="1" spans="1:11" s="60" customFormat="1" ht="17.25" x14ac:dyDescent="0.25">
      <c r="A1" s="60" t="s">
        <v>4428</v>
      </c>
      <c r="I1" s="61"/>
      <c r="J1" s="61"/>
    </row>
    <row r="2" spans="1:11" s="60" customFormat="1" ht="17.25" x14ac:dyDescent="0.25">
      <c r="A2" s="60" t="s">
        <v>560</v>
      </c>
      <c r="I2" s="61"/>
      <c r="J2" s="61"/>
    </row>
    <row r="3" spans="1:11" s="60" customFormat="1" ht="17.25" x14ac:dyDescent="0.25">
      <c r="A3" s="109" t="str">
        <f>'Rpt 18s (non-Fi$Cal)'!$A$2</f>
        <v>as of June 30, 2021</v>
      </c>
      <c r="I3" s="61"/>
      <c r="J3" s="61"/>
    </row>
    <row r="4" spans="1:11" s="60" customFormat="1" ht="17.25" x14ac:dyDescent="0.25">
      <c r="C4" s="62"/>
      <c r="D4" s="62"/>
      <c r="I4" s="61"/>
      <c r="J4" s="61"/>
    </row>
    <row r="5" spans="1:11" s="65" customFormat="1" ht="15.75" x14ac:dyDescent="0.25">
      <c r="A5" s="63" t="s">
        <v>563</v>
      </c>
      <c r="B5" s="64"/>
      <c r="C5" s="104"/>
      <c r="H5" s="66" t="s">
        <v>4429</v>
      </c>
      <c r="J5" s="66"/>
    </row>
    <row r="6" spans="1:11" s="65" customFormat="1" ht="16.5" thickBot="1" x14ac:dyDescent="0.3">
      <c r="A6" s="63"/>
      <c r="B6" s="64"/>
      <c r="C6" s="67" t="s">
        <v>565</v>
      </c>
      <c r="H6" s="68" t="s">
        <v>566</v>
      </c>
      <c r="J6" s="68"/>
    </row>
    <row r="7" spans="1:11" ht="26.25" thickBot="1" x14ac:dyDescent="0.25">
      <c r="A7" s="69" t="s">
        <v>567</v>
      </c>
      <c r="B7" s="70" t="s">
        <v>100</v>
      </c>
      <c r="C7" s="71" t="s">
        <v>568</v>
      </c>
      <c r="D7" s="72" t="s">
        <v>78</v>
      </c>
      <c r="E7" s="72" t="s">
        <v>79</v>
      </c>
      <c r="F7" s="73" t="s">
        <v>569</v>
      </c>
      <c r="H7" s="91" t="s">
        <v>568</v>
      </c>
      <c r="I7" s="74" t="s">
        <v>78</v>
      </c>
      <c r="J7" s="74" t="s">
        <v>79</v>
      </c>
      <c r="K7" s="91" t="s">
        <v>569</v>
      </c>
    </row>
    <row r="8" spans="1:11" x14ac:dyDescent="0.2">
      <c r="A8" s="77" t="s">
        <v>570</v>
      </c>
      <c r="B8" s="78" t="s">
        <v>4430</v>
      </c>
      <c r="C8" s="79" t="e">
        <f>SUMIF('Rpt 18s (non-Fi$Cal)'!$F$9:$F$488,A8,'Rpt 18s (non-Fi$Cal)'!I$9:I$488)</f>
        <v>#N/A</v>
      </c>
      <c r="D8" s="79" t="e">
        <f>SUMIF('Rpt 18s (non-Fi$Cal)'!$F$9:$F$488,A8,'Rpt 18s (non-Fi$Cal)'!AC$9:AC$488)</f>
        <v>#REF!</v>
      </c>
      <c r="E8" s="79" t="e">
        <f>SUMIF('Rpt 18s (non-Fi$Cal)'!$F$9:$F$488,A8,'Rpt 18s (non-Fi$Cal)'!AW$9:AW$488)</f>
        <v>#REF!</v>
      </c>
      <c r="F8" s="80" t="e">
        <f t="shared" ref="F8:F14" si="0">+C8+D8-E8</f>
        <v>#N/A</v>
      </c>
      <c r="H8" s="50"/>
    </row>
    <row r="9" spans="1:11" x14ac:dyDescent="0.2">
      <c r="A9" s="268" t="s">
        <v>572</v>
      </c>
      <c r="B9" s="269" t="s">
        <v>573</v>
      </c>
      <c r="C9" s="79">
        <f>SUMIF('Rpt 18s (non-Fi$Cal)'!$F$9:$F$488,A9,'Rpt 18s (non-Fi$Cal)'!I$9:I$488)</f>
        <v>0</v>
      </c>
      <c r="D9" s="79">
        <f>SUMIF('Rpt 18s (non-Fi$Cal)'!$F$9:$F$488,A9,'Rpt 18s (non-Fi$Cal)'!AC$9:AC$488)</f>
        <v>0</v>
      </c>
      <c r="E9" s="79">
        <f>SUMIF('Rpt 18s (non-Fi$Cal)'!$F$9:$F$488,A9,'Rpt 18s (non-Fi$Cal)'!AW$9:AW$488)</f>
        <v>0</v>
      </c>
      <c r="F9" s="270">
        <f t="shared" si="0"/>
        <v>0</v>
      </c>
      <c r="H9" s="50"/>
    </row>
    <row r="10" spans="1:11" x14ac:dyDescent="0.2">
      <c r="A10" s="268" t="s">
        <v>574</v>
      </c>
      <c r="B10" s="269" t="s">
        <v>4431</v>
      </c>
      <c r="C10" s="79">
        <f>SUMIF('Rpt 18s (non-Fi$Cal)'!$F$9:$F$488,A10,'Rpt 18s (non-Fi$Cal)'!I$9:I$488)</f>
        <v>0</v>
      </c>
      <c r="D10" s="79" t="e">
        <f>SUMIF('Rpt 18s (non-Fi$Cal)'!$F$9:$F$488,A10,'Rpt 18s (non-Fi$Cal)'!AC$9:AC$488)</f>
        <v>#REF!</v>
      </c>
      <c r="E10" s="79" t="e">
        <f>SUMIF('Rpt 18s (non-Fi$Cal)'!$F$9:$F$488,A10,'Rpt 18s (non-Fi$Cal)'!AW$9:AW$488)</f>
        <v>#REF!</v>
      </c>
      <c r="F10" s="270" t="e">
        <f t="shared" si="0"/>
        <v>#REF!</v>
      </c>
      <c r="H10" s="50"/>
    </row>
    <row r="11" spans="1:11" x14ac:dyDescent="0.2">
      <c r="A11" s="268" t="s">
        <v>576</v>
      </c>
      <c r="B11" s="269" t="s">
        <v>4432</v>
      </c>
      <c r="C11" s="79">
        <f>SUMIF('Rpt 18s (non-Fi$Cal)'!$F$9:$F$488,A11,'Rpt 18s (non-Fi$Cal)'!I$9:I$488)</f>
        <v>0</v>
      </c>
      <c r="D11" s="79" t="e">
        <f>SUMIF('Rpt 18s (non-Fi$Cal)'!$F$9:$F$488,A11,'Rpt 18s (non-Fi$Cal)'!AC$9:AC$488)</f>
        <v>#REF!</v>
      </c>
      <c r="E11" s="79" t="e">
        <f>SUMIF('Rpt 18s (non-Fi$Cal)'!$F$9:$F$488,A11,'Rpt 18s (non-Fi$Cal)'!AW$9:AW$488)</f>
        <v>#REF!</v>
      </c>
      <c r="F11" s="270" t="e">
        <f t="shared" si="0"/>
        <v>#REF!</v>
      </c>
      <c r="H11" s="50"/>
    </row>
    <row r="12" spans="1:11" x14ac:dyDescent="0.2">
      <c r="A12" s="268" t="s">
        <v>578</v>
      </c>
      <c r="B12" s="269" t="s">
        <v>4433</v>
      </c>
      <c r="C12" s="79">
        <f>SUMIF('Rpt 18s (non-Fi$Cal)'!$F$9:$F$488,A12,'Rpt 18s (non-Fi$Cal)'!I$9:I$488)</f>
        <v>0</v>
      </c>
      <c r="D12" s="79">
        <f>SUMIF('Rpt 18s (non-Fi$Cal)'!$F$9:$F$488,A12,'Rpt 18s (non-Fi$Cal)'!AC$9:AC$488)</f>
        <v>0</v>
      </c>
      <c r="E12" s="79">
        <f>SUMIF('Rpt 18s (non-Fi$Cal)'!$F$9:$F$488,A12,'Rpt 18s (non-Fi$Cal)'!AW$9:AW$488)</f>
        <v>0</v>
      </c>
      <c r="F12" s="270">
        <f t="shared" si="0"/>
        <v>0</v>
      </c>
      <c r="H12" s="50"/>
    </row>
    <row r="13" spans="1:11" x14ac:dyDescent="0.2">
      <c r="A13" s="268" t="s">
        <v>580</v>
      </c>
      <c r="B13" s="271" t="s">
        <v>581</v>
      </c>
      <c r="C13" s="79">
        <f>SUMIF('Rpt 18s (non-Fi$Cal)'!$F$9:$F$488,A13,'Rpt 18s (non-Fi$Cal)'!I$9:I$488)</f>
        <v>0</v>
      </c>
      <c r="D13" s="79" t="e">
        <f>SUMIF('Rpt 18s (non-Fi$Cal)'!$F$9:$F$488,A13,'Rpt 18s (non-Fi$Cal)'!AC$9:AC$488)</f>
        <v>#REF!</v>
      </c>
      <c r="E13" s="79" t="e">
        <f>SUMIF('Rpt 18s (non-Fi$Cal)'!$F$9:$F$488,A13,'Rpt 18s (non-Fi$Cal)'!AW$9:AW$488)</f>
        <v>#REF!</v>
      </c>
      <c r="F13" s="270" t="e">
        <f t="shared" si="0"/>
        <v>#REF!</v>
      </c>
      <c r="H13" s="50"/>
    </row>
    <row r="14" spans="1:11" ht="13.5" thickBot="1" x14ac:dyDescent="0.25">
      <c r="A14" s="268" t="s">
        <v>582</v>
      </c>
      <c r="B14" s="272" t="s">
        <v>4434</v>
      </c>
      <c r="C14" s="79" t="e">
        <f>SUMIF('Rpt 18s (non-Fi$Cal)'!$F$9:$F$488,A14,'Rpt 18s (non-Fi$Cal)'!I$9:I$488)</f>
        <v>#N/A</v>
      </c>
      <c r="D14" s="79" t="e">
        <f>SUMIF('Rpt 18s (non-Fi$Cal)'!$F$9:$F$488,A14,'Rpt 18s (non-Fi$Cal)'!AC$9:AC$488)</f>
        <v>#REF!</v>
      </c>
      <c r="E14" s="79" t="e">
        <f>SUMIF('Rpt 18s (non-Fi$Cal)'!$F$9:$F$488,A14,'Rpt 18s (non-Fi$Cal)'!AW$9:AW$488)</f>
        <v>#REF!</v>
      </c>
      <c r="F14" s="81" t="e">
        <f t="shared" si="0"/>
        <v>#N/A</v>
      </c>
      <c r="H14" s="50"/>
    </row>
    <row r="15" spans="1:11" ht="13.5" thickBot="1" x14ac:dyDescent="0.25">
      <c r="A15" s="82"/>
      <c r="B15" s="83" t="s">
        <v>85</v>
      </c>
      <c r="C15" s="84" t="e">
        <f>SUM(C8:C14)</f>
        <v>#N/A</v>
      </c>
      <c r="D15" s="84" t="e">
        <f>SUM(D8:D14)</f>
        <v>#REF!</v>
      </c>
      <c r="E15" s="84" t="e">
        <f>SUM(E8:E14)</f>
        <v>#REF!</v>
      </c>
      <c r="F15" s="84" t="e">
        <f>SUM(F8:F14)</f>
        <v>#N/A</v>
      </c>
      <c r="H15" s="50" t="e">
        <f>ROUND(C15,0)/1000</f>
        <v>#N/A</v>
      </c>
      <c r="I15" s="50" t="e">
        <f>ROUND(D15,0)/1000</f>
        <v>#REF!</v>
      </c>
      <c r="J15" s="50" t="e">
        <f>ROUND(E15,0)/1000</f>
        <v>#REF!</v>
      </c>
      <c r="K15" s="50" t="e">
        <f>ROUND(F15,0)/1000</f>
        <v>#N/A</v>
      </c>
    </row>
    <row r="16" spans="1:11" s="85" customFormat="1" ht="11.25" x14ac:dyDescent="0.2">
      <c r="C16" s="47" t="e">
        <f>IF(C15='Rpt 18s (non-Fi$Cal)'!I$62,"OK","Formula Error")</f>
        <v>#N/A</v>
      </c>
      <c r="D16" s="47" t="e">
        <f>IF(D15='Rpt 18s (non-Fi$Cal)'!AC$62,"OK","Formula Error")</f>
        <v>#REF!</v>
      </c>
      <c r="E16" s="47" t="e">
        <f>IF(E15='Rpt 18s (non-Fi$Cal)'!AW$62,"OK","Formula Error")</f>
        <v>#REF!</v>
      </c>
      <c r="F16" s="47" t="e">
        <f>IF(F15='Rpt 18s (non-Fi$Cal)'!BQ$62,"OK","Formula Error")</f>
        <v>#N/A</v>
      </c>
      <c r="I16" s="86"/>
      <c r="J16" s="86"/>
    </row>
    <row r="18" spans="1:11" s="65" customFormat="1" ht="15.75" x14ac:dyDescent="0.25">
      <c r="A18" s="63" t="s">
        <v>4435</v>
      </c>
      <c r="B18" s="64"/>
      <c r="I18" s="68"/>
      <c r="J18" s="68"/>
    </row>
    <row r="19" spans="1:11" s="65" customFormat="1" ht="16.5" thickBot="1" x14ac:dyDescent="0.3">
      <c r="A19" s="87" t="s">
        <v>585</v>
      </c>
      <c r="I19" s="68"/>
      <c r="J19" s="68"/>
    </row>
    <row r="20" spans="1:11" ht="26.25" thickBot="1" x14ac:dyDescent="0.25">
      <c r="A20" s="89" t="s">
        <v>567</v>
      </c>
      <c r="B20" s="90" t="s">
        <v>100</v>
      </c>
      <c r="C20" s="91" t="s">
        <v>568</v>
      </c>
      <c r="D20" s="74" t="s">
        <v>78</v>
      </c>
      <c r="E20" s="74" t="s">
        <v>79</v>
      </c>
      <c r="F20" s="92" t="s">
        <v>569</v>
      </c>
    </row>
    <row r="21" spans="1:11" x14ac:dyDescent="0.2">
      <c r="A21" s="77" t="s">
        <v>570</v>
      </c>
      <c r="B21" s="78" t="s">
        <v>4430</v>
      </c>
      <c r="C21" s="79" t="e">
        <f>SUMIF('Rpt 18s (non-Fi$Cal)'!$F$9:$F$488,A21,'Rpt 18s (non-Fi$Cal)'!J$9:J$488)</f>
        <v>#N/A</v>
      </c>
      <c r="D21" s="79" t="e">
        <f>SUMIF('Rpt 18s (non-Fi$Cal)'!$F$9:$F$488,A21,'Rpt 18s (non-Fi$Cal)'!AD$9:AD$488)</f>
        <v>#REF!</v>
      </c>
      <c r="E21" s="79" t="e">
        <f>SUMIF('Rpt 18s (non-Fi$Cal)'!$F$9:$F$488,A21,'Rpt 18s (non-Fi$Cal)'!AX$9:AX$488)</f>
        <v>#REF!</v>
      </c>
      <c r="F21" s="80" t="e">
        <f t="shared" ref="F21:F27" si="1">+C21+D21-E21</f>
        <v>#N/A</v>
      </c>
    </row>
    <row r="22" spans="1:11" x14ac:dyDescent="0.2">
      <c r="A22" s="268" t="s">
        <v>572</v>
      </c>
      <c r="B22" s="269" t="s">
        <v>573</v>
      </c>
      <c r="C22" s="79">
        <f>SUMIF('Rpt 18s (non-Fi$Cal)'!$F$9:$F$488,A22,'Rpt 18s (non-Fi$Cal)'!J$9:J$488)</f>
        <v>0</v>
      </c>
      <c r="D22" s="79">
        <f>SUMIF('Rpt 18s (non-Fi$Cal)'!$F$9:$F$488,A22,'Rpt 18s (non-Fi$Cal)'!AD$9:AD$488)</f>
        <v>0</v>
      </c>
      <c r="E22" s="79">
        <f>SUMIF('Rpt 18s (non-Fi$Cal)'!$F$9:$F$488,A22,'Rpt 18s (non-Fi$Cal)'!AX$9:AX$488)</f>
        <v>0</v>
      </c>
      <c r="F22" s="80">
        <f t="shared" si="1"/>
        <v>0</v>
      </c>
    </row>
    <row r="23" spans="1:11" x14ac:dyDescent="0.2">
      <c r="A23" s="268" t="s">
        <v>574</v>
      </c>
      <c r="B23" s="269" t="s">
        <v>4431</v>
      </c>
      <c r="C23" s="79">
        <f>SUMIF('Rpt 18s (non-Fi$Cal)'!$F$9:$F$488,A23,'Rpt 18s (non-Fi$Cal)'!J$9:J$488)</f>
        <v>0</v>
      </c>
      <c r="D23" s="79" t="e">
        <f>SUMIF('Rpt 18s (non-Fi$Cal)'!$F$9:$F$488,A23,'Rpt 18s (non-Fi$Cal)'!AD$9:AD$488)</f>
        <v>#REF!</v>
      </c>
      <c r="E23" s="79" t="e">
        <f>SUMIF('Rpt 18s (non-Fi$Cal)'!$F$9:$F$488,A23,'Rpt 18s (non-Fi$Cal)'!AX$9:AX$488)</f>
        <v>#REF!</v>
      </c>
      <c r="F23" s="80" t="e">
        <f t="shared" si="1"/>
        <v>#REF!</v>
      </c>
    </row>
    <row r="24" spans="1:11" x14ac:dyDescent="0.2">
      <c r="A24" s="268" t="s">
        <v>576</v>
      </c>
      <c r="B24" s="269" t="s">
        <v>4432</v>
      </c>
      <c r="C24" s="79">
        <f>SUMIF('Rpt 18s (non-Fi$Cal)'!$F$9:$F$488,A24,'Rpt 18s (non-Fi$Cal)'!J$9:J$488)</f>
        <v>0</v>
      </c>
      <c r="D24" s="79" t="e">
        <f>SUMIF('Rpt 18s (non-Fi$Cal)'!$F$9:$F$488,A24,'Rpt 18s (non-Fi$Cal)'!AD$9:AD$488)</f>
        <v>#REF!</v>
      </c>
      <c r="E24" s="79" t="e">
        <f>SUMIF('Rpt 18s (non-Fi$Cal)'!$F$9:$F$488,A24,'Rpt 18s (non-Fi$Cal)'!AX$9:AX$488)</f>
        <v>#REF!</v>
      </c>
      <c r="F24" s="80" t="e">
        <f t="shared" si="1"/>
        <v>#REF!</v>
      </c>
    </row>
    <row r="25" spans="1:11" x14ac:dyDescent="0.2">
      <c r="A25" s="268" t="s">
        <v>578</v>
      </c>
      <c r="B25" s="269" t="s">
        <v>4433</v>
      </c>
      <c r="C25" s="79">
        <f>SUMIF('Rpt 18s (non-Fi$Cal)'!$F$9:$F$488,A25,'Rpt 18s (non-Fi$Cal)'!J$9:J$488)</f>
        <v>0</v>
      </c>
      <c r="D25" s="79">
        <f>SUMIF('Rpt 18s (non-Fi$Cal)'!$F$9:$F$488,A25,'Rpt 18s (non-Fi$Cal)'!AD$9:AD$488)</f>
        <v>0</v>
      </c>
      <c r="E25" s="79">
        <f>SUMIF('Rpt 18s (non-Fi$Cal)'!$F$9:$F$488,A25,'Rpt 18s (non-Fi$Cal)'!AX$9:AX$488)</f>
        <v>0</v>
      </c>
      <c r="F25" s="80">
        <f t="shared" si="1"/>
        <v>0</v>
      </c>
    </row>
    <row r="26" spans="1:11" x14ac:dyDescent="0.2">
      <c r="A26" s="268" t="s">
        <v>580</v>
      </c>
      <c r="B26" s="271" t="s">
        <v>581</v>
      </c>
      <c r="C26" s="79">
        <f>SUMIF('Rpt 18s (non-Fi$Cal)'!$F$9:$F$488,A26,'Rpt 18s (non-Fi$Cal)'!J$9:J$488)</f>
        <v>0</v>
      </c>
      <c r="D26" s="79" t="e">
        <f>SUMIF('Rpt 18s (non-Fi$Cal)'!$F$9:$F$488,A26,'Rpt 18s (non-Fi$Cal)'!AD$9:AD$488)</f>
        <v>#REF!</v>
      </c>
      <c r="E26" s="79" t="e">
        <f>SUMIF('Rpt 18s (non-Fi$Cal)'!$F$9:$F$488,A26,'Rpt 18s (non-Fi$Cal)'!AX$9:AX$488)</f>
        <v>#REF!</v>
      </c>
      <c r="F26" s="80" t="e">
        <f t="shared" si="1"/>
        <v>#REF!</v>
      </c>
    </row>
    <row r="27" spans="1:11" ht="13.5" thickBot="1" x14ac:dyDescent="0.25">
      <c r="A27" s="268" t="s">
        <v>582</v>
      </c>
      <c r="B27" s="272" t="s">
        <v>4434</v>
      </c>
      <c r="C27" s="79" t="e">
        <f>SUMIF('Rpt 18s (non-Fi$Cal)'!$F$9:$F$488,A27,'Rpt 18s (non-Fi$Cal)'!J$9:J$488)</f>
        <v>#N/A</v>
      </c>
      <c r="D27" s="79" t="e">
        <f>SUMIF('Rpt 18s (non-Fi$Cal)'!$F$9:$F$488,A27,'Rpt 18s (non-Fi$Cal)'!AD$9:AD$488)</f>
        <v>#REF!</v>
      </c>
      <c r="E27" s="79" t="e">
        <f>SUMIF('Rpt 18s (non-Fi$Cal)'!$F$9:$F$488,A27,'Rpt 18s (non-Fi$Cal)'!AX$9:AX$488)</f>
        <v>#REF!</v>
      </c>
      <c r="F27" s="80" t="e">
        <f t="shared" si="1"/>
        <v>#N/A</v>
      </c>
    </row>
    <row r="28" spans="1:11" ht="13.5" thickBot="1" x14ac:dyDescent="0.25">
      <c r="A28" s="82"/>
      <c r="B28" s="93" t="s">
        <v>85</v>
      </c>
      <c r="C28" s="94" t="e">
        <f>SUM(C21:C27)</f>
        <v>#N/A</v>
      </c>
      <c r="D28" s="94" t="e">
        <f>SUM(D21:D27)</f>
        <v>#REF!</v>
      </c>
      <c r="E28" s="94" t="e">
        <f>SUM(E21:E27)</f>
        <v>#REF!</v>
      </c>
      <c r="F28" s="95" t="e">
        <f>SUM(F21:F27)</f>
        <v>#N/A</v>
      </c>
      <c r="H28">
        <v>20040993</v>
      </c>
      <c r="I28" s="75">
        <v>414453</v>
      </c>
      <c r="J28" s="75">
        <v>506332</v>
      </c>
      <c r="K28" s="50" t="e">
        <f>ROUND(F28,0)/1000</f>
        <v>#N/A</v>
      </c>
    </row>
    <row r="29" spans="1:11" s="85" customFormat="1" ht="11.25" x14ac:dyDescent="0.2">
      <c r="C29" s="47" t="e">
        <f>IF(C28='Rpt 18s (non-Fi$Cal)'!J$62,"OK","Formula Error")</f>
        <v>#N/A</v>
      </c>
      <c r="D29" s="47" t="e">
        <f>IF(D28='Rpt 18s (non-Fi$Cal)'!AD$62,"OK","Formula Error")</f>
        <v>#REF!</v>
      </c>
      <c r="E29" s="47" t="e">
        <f>IF(E28='Rpt 18s (non-Fi$Cal)'!AX$62,"OK","Formula Error")</f>
        <v>#REF!</v>
      </c>
      <c r="F29" s="47" t="e">
        <f>IF(F28='Rpt 18s (non-Fi$Cal)'!BR$62,"OK","Formula Error")</f>
        <v>#N/A</v>
      </c>
      <c r="I29" s="86"/>
      <c r="J29" s="86"/>
    </row>
    <row r="30" spans="1:11" ht="15" x14ac:dyDescent="0.2">
      <c r="D30" s="96"/>
      <c r="E30" s="65"/>
    </row>
    <row r="31" spans="1:11" s="65" customFormat="1" ht="15.75" x14ac:dyDescent="0.25">
      <c r="A31" s="63" t="s">
        <v>586</v>
      </c>
      <c r="B31" s="64"/>
      <c r="I31" s="68"/>
      <c r="J31" s="68"/>
    </row>
    <row r="32" spans="1:11" s="65" customFormat="1" ht="16.5" thickBot="1" x14ac:dyDescent="0.3">
      <c r="A32" s="63"/>
      <c r="B32" s="64"/>
      <c r="I32" s="68"/>
      <c r="J32" s="68"/>
    </row>
    <row r="33" spans="1:11" ht="26.25" thickBot="1" x14ac:dyDescent="0.25">
      <c r="A33" s="69" t="s">
        <v>567</v>
      </c>
      <c r="B33" s="70" t="s">
        <v>100</v>
      </c>
      <c r="C33" s="71" t="s">
        <v>568</v>
      </c>
      <c r="D33" s="72" t="s">
        <v>78</v>
      </c>
      <c r="E33" s="72" t="s">
        <v>79</v>
      </c>
      <c r="F33" s="73" t="s">
        <v>569</v>
      </c>
    </row>
    <row r="34" spans="1:11" x14ac:dyDescent="0.2">
      <c r="A34" s="77" t="s">
        <v>570</v>
      </c>
      <c r="B34" s="78" t="s">
        <v>4430</v>
      </c>
      <c r="C34" s="80" t="e">
        <f>SUMIF('Rpt 18s (non-Fi$Cal)'!$F$9:$F$488,A34,'Rpt 18s (non-Fi$Cal)'!K$9:K$488)</f>
        <v>#N/A</v>
      </c>
      <c r="D34" s="80" t="e">
        <f>SUMIF('Rpt 18s (non-Fi$Cal)'!$F$9:$F$488,A34,'Rpt 18s (non-Fi$Cal)'!AE$9:AE$488)</f>
        <v>#REF!</v>
      </c>
      <c r="E34" s="80" t="e">
        <f>SUMIF('Rpt 18s (non-Fi$Cal)'!$F$9:$F$488,A34,'Rpt 18s (non-Fi$Cal)'!AY$9:AY$488)</f>
        <v>#REF!</v>
      </c>
      <c r="F34" s="80" t="e">
        <f>+C34+D34-E34</f>
        <v>#N/A</v>
      </c>
    </row>
    <row r="35" spans="1:11" x14ac:dyDescent="0.2">
      <c r="A35" s="268" t="s">
        <v>572</v>
      </c>
      <c r="B35" s="269" t="s">
        <v>573</v>
      </c>
      <c r="C35" s="80">
        <f>SUMIF('Rpt 18s (non-Fi$Cal)'!$F$9:$F$488,A35,'Rpt 18s (non-Fi$Cal)'!K$9:K$488)</f>
        <v>0</v>
      </c>
      <c r="D35" s="80">
        <f>SUMIF('Rpt 18s (non-Fi$Cal)'!$F$9:$F$488,A35,'Rpt 18s (non-Fi$Cal)'!AE$9:AE$488)</f>
        <v>0</v>
      </c>
      <c r="E35" s="80">
        <f>SUMIF('Rpt 18s (non-Fi$Cal)'!$F$9:$F$488,A35,'Rpt 18s (non-Fi$Cal)'!AY$9:AY$488)</f>
        <v>0</v>
      </c>
      <c r="F35" s="80">
        <f t="shared" ref="F35:F40" si="2">+C35+D35-E35</f>
        <v>0</v>
      </c>
    </row>
    <row r="36" spans="1:11" x14ac:dyDescent="0.2">
      <c r="A36" s="268" t="s">
        <v>574</v>
      </c>
      <c r="B36" s="269" t="s">
        <v>4431</v>
      </c>
      <c r="C36" s="80">
        <f>SUMIF('Rpt 18s (non-Fi$Cal)'!$F$9:$F$488,A36,'Rpt 18s (non-Fi$Cal)'!K$9:K$488)</f>
        <v>0</v>
      </c>
      <c r="D36" s="80" t="e">
        <f>SUMIF('Rpt 18s (non-Fi$Cal)'!$F$9:$F$488,A36,'Rpt 18s (non-Fi$Cal)'!AE$9:AE$488)</f>
        <v>#REF!</v>
      </c>
      <c r="E36" s="80" t="e">
        <f>SUMIF('Rpt 18s (non-Fi$Cal)'!$F$9:$F$488,A36,'Rpt 18s (non-Fi$Cal)'!AY$9:AY$488)</f>
        <v>#REF!</v>
      </c>
      <c r="F36" s="80" t="e">
        <f t="shared" si="2"/>
        <v>#REF!</v>
      </c>
    </row>
    <row r="37" spans="1:11" x14ac:dyDescent="0.2">
      <c r="A37" s="268" t="s">
        <v>576</v>
      </c>
      <c r="B37" s="269" t="s">
        <v>4432</v>
      </c>
      <c r="C37" s="80">
        <f>SUMIF('Rpt 18s (non-Fi$Cal)'!$F$9:$F$488,A37,'Rpt 18s (non-Fi$Cal)'!K$9:K$488)</f>
        <v>0</v>
      </c>
      <c r="D37" s="80" t="e">
        <f>SUMIF('Rpt 18s (non-Fi$Cal)'!$F$9:$F$488,A37,'Rpt 18s (non-Fi$Cal)'!AE$9:AE$488)</f>
        <v>#REF!</v>
      </c>
      <c r="E37" s="80" t="e">
        <f>SUMIF('Rpt 18s (non-Fi$Cal)'!$F$9:$F$488,A37,'Rpt 18s (non-Fi$Cal)'!AY$9:AY$488)</f>
        <v>#REF!</v>
      </c>
      <c r="F37" s="80" t="e">
        <f t="shared" si="2"/>
        <v>#REF!</v>
      </c>
    </row>
    <row r="38" spans="1:11" x14ac:dyDescent="0.2">
      <c r="A38" s="268" t="s">
        <v>578</v>
      </c>
      <c r="B38" s="269" t="s">
        <v>4433</v>
      </c>
      <c r="C38" s="80">
        <f>SUMIF('Rpt 18s (non-Fi$Cal)'!$F$9:$F$488,A38,'Rpt 18s (non-Fi$Cal)'!K$9:K$488)</f>
        <v>0</v>
      </c>
      <c r="D38" s="80">
        <f>SUMIF('Rpt 18s (non-Fi$Cal)'!$F$9:$F$488,A38,'Rpt 18s (non-Fi$Cal)'!AE$9:AE$488)</f>
        <v>0</v>
      </c>
      <c r="E38" s="80">
        <f>SUMIF('Rpt 18s (non-Fi$Cal)'!$F$9:$F$488,A38,'Rpt 18s (non-Fi$Cal)'!AY$9:AY$488)</f>
        <v>0</v>
      </c>
      <c r="F38" s="80">
        <f t="shared" si="2"/>
        <v>0</v>
      </c>
    </row>
    <row r="39" spans="1:11" x14ac:dyDescent="0.2">
      <c r="A39" s="268" t="s">
        <v>580</v>
      </c>
      <c r="B39" s="271" t="s">
        <v>581</v>
      </c>
      <c r="C39" s="80">
        <f>SUMIF('Rpt 18s (non-Fi$Cal)'!$F$9:$F$488,A39,'Rpt 18s (non-Fi$Cal)'!K$9:K$488)</f>
        <v>0</v>
      </c>
      <c r="D39" s="80" t="e">
        <f>SUMIF('Rpt 18s (non-Fi$Cal)'!$F$9:$F$488,A39,'Rpt 18s (non-Fi$Cal)'!AE$9:AE$488)</f>
        <v>#REF!</v>
      </c>
      <c r="E39" s="80" t="e">
        <f>SUMIF('Rpt 18s (non-Fi$Cal)'!$F$9:$F$488,A39,'Rpt 18s (non-Fi$Cal)'!AY$9:AY$488)</f>
        <v>#REF!</v>
      </c>
      <c r="F39" s="80" t="e">
        <f t="shared" si="2"/>
        <v>#REF!</v>
      </c>
    </row>
    <row r="40" spans="1:11" ht="13.5" thickBot="1" x14ac:dyDescent="0.25">
      <c r="A40" s="268" t="s">
        <v>582</v>
      </c>
      <c r="B40" s="272" t="s">
        <v>4434</v>
      </c>
      <c r="C40" s="80" t="e">
        <f>SUMIF('Rpt 18s (non-Fi$Cal)'!$F$9:$F$488,A40,'Rpt 18s (non-Fi$Cal)'!K$9:K$488)</f>
        <v>#N/A</v>
      </c>
      <c r="D40" s="80" t="e">
        <f>SUMIF('Rpt 18s (non-Fi$Cal)'!$F$9:$F$488,A40,'Rpt 18s (non-Fi$Cal)'!AE$9:AE$488)</f>
        <v>#REF!</v>
      </c>
      <c r="E40" s="80" t="e">
        <f>SUMIF('Rpt 18s (non-Fi$Cal)'!$F$9:$F$488,A40,'Rpt 18s (non-Fi$Cal)'!AY$9:AY$488)</f>
        <v>#REF!</v>
      </c>
      <c r="F40" s="80" t="e">
        <f t="shared" si="2"/>
        <v>#N/A</v>
      </c>
    </row>
    <row r="41" spans="1:11" ht="13.5" thickBot="1" x14ac:dyDescent="0.25">
      <c r="A41" s="82"/>
      <c r="B41" s="83" t="s">
        <v>85</v>
      </c>
      <c r="C41" s="84" t="e">
        <f>SUM(C34:C40)</f>
        <v>#N/A</v>
      </c>
      <c r="D41" s="84" t="e">
        <f>SUM(D34:D40)</f>
        <v>#REF!</v>
      </c>
      <c r="E41" s="84" t="e">
        <f>SUM(E34:E40)</f>
        <v>#REF!</v>
      </c>
      <c r="F41" s="97" t="e">
        <f>SUM(F34:F40)</f>
        <v>#N/A</v>
      </c>
      <c r="H41" s="50" t="e">
        <f>ROUND(C41,0)/1000</f>
        <v>#N/A</v>
      </c>
      <c r="I41" s="50" t="e">
        <f>ROUND(D41,0)/1000</f>
        <v>#REF!</v>
      </c>
      <c r="J41" s="50" t="e">
        <f>ROUND(E41,0)/1000</f>
        <v>#REF!</v>
      </c>
      <c r="K41" s="50" t="e">
        <f>ROUND(F41,0)/1000</f>
        <v>#N/A</v>
      </c>
    </row>
    <row r="42" spans="1:11" x14ac:dyDescent="0.2">
      <c r="C42" s="47" t="e">
        <f>IF(C41='Rpt 18s (non-Fi$Cal)'!K$62,"OK","Formula Error")</f>
        <v>#N/A</v>
      </c>
      <c r="D42" s="47" t="e">
        <f>IF(D41='Rpt 18s (non-Fi$Cal)'!AE$62,"OK","Formula Error")</f>
        <v>#REF!</v>
      </c>
      <c r="E42" s="47" t="e">
        <f>IF(E41='Rpt 18s (non-Fi$Cal)'!AY$62,"OK","Formula Error")</f>
        <v>#REF!</v>
      </c>
      <c r="F42" s="47" t="e">
        <f>IF(F41='Rpt 18s (non-Fi$Cal)'!BS$62,"OK","Formula Error")</f>
        <v>#N/A</v>
      </c>
    </row>
    <row r="44" spans="1:11" s="65" customFormat="1" ht="15.75" x14ac:dyDescent="0.25">
      <c r="A44" s="63" t="s">
        <v>4436</v>
      </c>
      <c r="B44" s="64"/>
      <c r="I44" s="68"/>
      <c r="J44" s="68"/>
    </row>
    <row r="45" spans="1:11" s="65" customFormat="1" ht="16.5" thickBot="1" x14ac:dyDescent="0.3">
      <c r="A45" s="87" t="s">
        <v>585</v>
      </c>
      <c r="B45" s="98"/>
      <c r="I45" s="68"/>
      <c r="J45" s="68"/>
    </row>
    <row r="46" spans="1:11" ht="26.25" thickBot="1" x14ac:dyDescent="0.25">
      <c r="A46" s="89" t="s">
        <v>567</v>
      </c>
      <c r="B46" s="90" t="s">
        <v>100</v>
      </c>
      <c r="C46" s="91" t="s">
        <v>568</v>
      </c>
      <c r="D46" s="74" t="s">
        <v>78</v>
      </c>
      <c r="E46" s="74" t="s">
        <v>79</v>
      </c>
      <c r="F46" s="92" t="s">
        <v>569</v>
      </c>
    </row>
    <row r="47" spans="1:11" x14ac:dyDescent="0.2">
      <c r="A47" s="77" t="s">
        <v>570</v>
      </c>
      <c r="B47" s="78" t="s">
        <v>4430</v>
      </c>
      <c r="C47" s="80" t="e">
        <f>SUMIF('Rpt 18s (non-Fi$Cal)'!$F$9:$F$488,A47,'Rpt 18s (non-Fi$Cal)'!L$9:L$488)</f>
        <v>#N/A</v>
      </c>
      <c r="D47" s="80" t="e">
        <f>SUMIF('Rpt 18s (non-Fi$Cal)'!$F$9:$F$488,A47,'Rpt 18s (non-Fi$Cal)'!AF$9:AF$488)</f>
        <v>#REF!</v>
      </c>
      <c r="E47" s="80" t="e">
        <f>SUMIF('Rpt 18s (non-Fi$Cal)'!$F$9:$F$488,A47,'Rpt 18s (non-Fi$Cal)'!AZ$9:AZ$488)</f>
        <v>#REF!</v>
      </c>
      <c r="F47" s="80" t="e">
        <f t="shared" ref="F47:F53" si="3">+C47+D47-E47</f>
        <v>#N/A</v>
      </c>
    </row>
    <row r="48" spans="1:11" x14ac:dyDescent="0.2">
      <c r="A48" s="268" t="s">
        <v>572</v>
      </c>
      <c r="B48" s="269" t="s">
        <v>573</v>
      </c>
      <c r="C48" s="80">
        <f>SUMIF('Rpt 18s (non-Fi$Cal)'!$F$9:$F$488,A48,'Rpt 18s (non-Fi$Cal)'!L$9:L$488)</f>
        <v>0</v>
      </c>
      <c r="D48" s="80">
        <f>SUMIF('Rpt 18s (non-Fi$Cal)'!$F$9:$F$488,A48,'Rpt 18s (non-Fi$Cal)'!AF$9:AF$488)</f>
        <v>0</v>
      </c>
      <c r="E48" s="80">
        <f>SUMIF('Rpt 18s (non-Fi$Cal)'!$F$9:$F$488,A48,'Rpt 18s (non-Fi$Cal)'!AZ$9:AZ$488)</f>
        <v>0</v>
      </c>
      <c r="F48" s="80">
        <f t="shared" si="3"/>
        <v>0</v>
      </c>
    </row>
    <row r="49" spans="1:11" x14ac:dyDescent="0.2">
      <c r="A49" s="268" t="s">
        <v>574</v>
      </c>
      <c r="B49" s="269" t="s">
        <v>4431</v>
      </c>
      <c r="C49" s="80">
        <f>SUMIF('Rpt 18s (non-Fi$Cal)'!$F$9:$F$488,A49,'Rpt 18s (non-Fi$Cal)'!L$9:L$488)</f>
        <v>0</v>
      </c>
      <c r="D49" s="80" t="e">
        <f>SUMIF('Rpt 18s (non-Fi$Cal)'!$F$9:$F$488,A49,'Rpt 18s (non-Fi$Cal)'!AF$9:AF$488)</f>
        <v>#REF!</v>
      </c>
      <c r="E49" s="80" t="e">
        <f>SUMIF('Rpt 18s (non-Fi$Cal)'!$F$9:$F$488,A49,'Rpt 18s (non-Fi$Cal)'!AZ$9:AZ$488)</f>
        <v>#REF!</v>
      </c>
      <c r="F49" s="80" t="e">
        <f t="shared" si="3"/>
        <v>#REF!</v>
      </c>
    </row>
    <row r="50" spans="1:11" x14ac:dyDescent="0.2">
      <c r="A50" s="268" t="s">
        <v>576</v>
      </c>
      <c r="B50" s="269" t="s">
        <v>4432</v>
      </c>
      <c r="C50" s="80">
        <f>SUMIF('Rpt 18s (non-Fi$Cal)'!$F$9:$F$488,A50,'Rpt 18s (non-Fi$Cal)'!L$9:L$488)</f>
        <v>0</v>
      </c>
      <c r="D50" s="80" t="e">
        <f>SUMIF('Rpt 18s (non-Fi$Cal)'!$F$9:$F$488,A50,'Rpt 18s (non-Fi$Cal)'!AF$9:AF$488)</f>
        <v>#REF!</v>
      </c>
      <c r="E50" s="80" t="e">
        <f>SUMIF('Rpt 18s (non-Fi$Cal)'!$F$9:$F$488,A50,'Rpt 18s (non-Fi$Cal)'!AZ$9:AZ$488)</f>
        <v>#REF!</v>
      </c>
      <c r="F50" s="80" t="e">
        <f t="shared" si="3"/>
        <v>#REF!</v>
      </c>
    </row>
    <row r="51" spans="1:11" x14ac:dyDescent="0.2">
      <c r="A51" s="268" t="s">
        <v>578</v>
      </c>
      <c r="B51" s="269" t="s">
        <v>4433</v>
      </c>
      <c r="C51" s="80">
        <f>SUMIF('Rpt 18s (non-Fi$Cal)'!$F$9:$F$488,A51,'Rpt 18s (non-Fi$Cal)'!L$9:L$488)</f>
        <v>0</v>
      </c>
      <c r="D51" s="80">
        <f>SUMIF('Rpt 18s (non-Fi$Cal)'!$F$9:$F$488,A51,'Rpt 18s (non-Fi$Cal)'!AF$9:AF$488)</f>
        <v>0</v>
      </c>
      <c r="E51" s="80">
        <f>SUMIF('Rpt 18s (non-Fi$Cal)'!$F$9:$F$488,A51,'Rpt 18s (non-Fi$Cal)'!AZ$9:AZ$488)</f>
        <v>0</v>
      </c>
      <c r="F51" s="80">
        <f t="shared" si="3"/>
        <v>0</v>
      </c>
    </row>
    <row r="52" spans="1:11" x14ac:dyDescent="0.2">
      <c r="A52" s="268" t="s">
        <v>580</v>
      </c>
      <c r="B52" s="271" t="s">
        <v>581</v>
      </c>
      <c r="C52" s="80">
        <f>SUMIF('Rpt 18s (non-Fi$Cal)'!$F$9:$F$488,A52,'Rpt 18s (non-Fi$Cal)'!L$9:L$488)</f>
        <v>0</v>
      </c>
      <c r="D52" s="80" t="e">
        <f>SUMIF('Rpt 18s (non-Fi$Cal)'!$F$9:$F$488,A52,'Rpt 18s (non-Fi$Cal)'!AF$9:AF$488)</f>
        <v>#REF!</v>
      </c>
      <c r="E52" s="80" t="e">
        <f>SUMIF('Rpt 18s (non-Fi$Cal)'!$F$9:$F$488,A52,'Rpt 18s (non-Fi$Cal)'!AZ$9:AZ$488)</f>
        <v>#REF!</v>
      </c>
      <c r="F52" s="80" t="e">
        <f t="shared" si="3"/>
        <v>#REF!</v>
      </c>
    </row>
    <row r="53" spans="1:11" ht="13.5" thickBot="1" x14ac:dyDescent="0.25">
      <c r="A53" s="268" t="s">
        <v>582</v>
      </c>
      <c r="B53" s="272" t="s">
        <v>4434</v>
      </c>
      <c r="C53" s="80" t="e">
        <f>SUMIF('Rpt 18s (non-Fi$Cal)'!$F$9:$F$488,A53,'Rpt 18s (non-Fi$Cal)'!L$9:L$488)</f>
        <v>#N/A</v>
      </c>
      <c r="D53" s="80" t="e">
        <f>SUMIF('Rpt 18s (non-Fi$Cal)'!$F$9:$F$488,A53,'Rpt 18s (non-Fi$Cal)'!AF$9:AF$488)</f>
        <v>#REF!</v>
      </c>
      <c r="E53" s="80" t="e">
        <f>SUMIF('Rpt 18s (non-Fi$Cal)'!$F$9:$F$488,A53,'Rpt 18s (non-Fi$Cal)'!AZ$9:AZ$488)</f>
        <v>#REF!</v>
      </c>
      <c r="F53" s="80" t="e">
        <f t="shared" si="3"/>
        <v>#N/A</v>
      </c>
    </row>
    <row r="54" spans="1:11" ht="13.5" thickBot="1" x14ac:dyDescent="0.25">
      <c r="A54" s="82"/>
      <c r="B54" s="93" t="s">
        <v>85</v>
      </c>
      <c r="C54" s="94" t="e">
        <f>SUM(C47:C53)</f>
        <v>#N/A</v>
      </c>
      <c r="D54" s="94" t="e">
        <f>SUM(D47:D53)</f>
        <v>#REF!</v>
      </c>
      <c r="E54" s="94" t="e">
        <f>SUM(E47:E53)</f>
        <v>#REF!</v>
      </c>
      <c r="F54" s="95" t="e">
        <f>SUM(F47:F53)</f>
        <v>#N/A</v>
      </c>
      <c r="H54" s="50" t="e">
        <f>ROUND(C54,0)/1000</f>
        <v>#N/A</v>
      </c>
      <c r="I54" s="50" t="e">
        <f>ROUND(D54,0)/1000</f>
        <v>#REF!</v>
      </c>
      <c r="J54" s="50" t="e">
        <f>ROUND(E54,0)/1000</f>
        <v>#REF!</v>
      </c>
      <c r="K54" s="50" t="e">
        <f>ROUND(F54,0)/1000</f>
        <v>#N/A</v>
      </c>
    </row>
    <row r="55" spans="1:11" x14ac:dyDescent="0.2">
      <c r="C55" s="47" t="e">
        <f>IF(C54='Rpt 18s (non-Fi$Cal)'!L$62,"OK","Formula Error")</f>
        <v>#N/A</v>
      </c>
      <c r="D55" s="47" t="e">
        <f>IF(D54='Rpt 18s (non-Fi$Cal)'!AF$62,"OK","Formula Error")</f>
        <v>#REF!</v>
      </c>
      <c r="E55" s="47" t="e">
        <f>IF(E54='Rpt 18s (non-Fi$Cal)'!AZ$62,"OK","Formula Error")</f>
        <v>#REF!</v>
      </c>
      <c r="F55" s="47" t="e">
        <f>IF(F54='Rpt 18s (non-Fi$Cal)'!BT$62,"OK","Formula Error")</f>
        <v>#N/A</v>
      </c>
    </row>
    <row r="57" spans="1:11" s="65" customFormat="1" ht="15.75" x14ac:dyDescent="0.25">
      <c r="A57" s="63" t="s">
        <v>588</v>
      </c>
      <c r="B57" s="64"/>
      <c r="I57" s="68"/>
      <c r="J57" s="68"/>
    </row>
    <row r="58" spans="1:11" s="65" customFormat="1" ht="16.5" thickBot="1" x14ac:dyDescent="0.3">
      <c r="A58" s="63"/>
      <c r="B58" s="64"/>
      <c r="I58" s="68"/>
      <c r="J58" s="68"/>
    </row>
    <row r="59" spans="1:11" ht="26.25" thickBot="1" x14ac:dyDescent="0.25">
      <c r="A59" s="69" t="s">
        <v>567</v>
      </c>
      <c r="B59" s="70" t="s">
        <v>100</v>
      </c>
      <c r="C59" s="71" t="s">
        <v>568</v>
      </c>
      <c r="D59" s="72" t="s">
        <v>78</v>
      </c>
      <c r="E59" s="72" t="s">
        <v>79</v>
      </c>
      <c r="F59" s="73" t="s">
        <v>569</v>
      </c>
    </row>
    <row r="60" spans="1:11" x14ac:dyDescent="0.2">
      <c r="A60" s="77" t="s">
        <v>570</v>
      </c>
      <c r="B60" s="78" t="s">
        <v>4430</v>
      </c>
      <c r="C60" s="80" t="e">
        <f>SUMIF('Rpt 18s (non-Fi$Cal)'!$F$9:$F$488,A60,'Rpt 18s (non-Fi$Cal)'!M$9:M$488)</f>
        <v>#N/A</v>
      </c>
      <c r="D60" s="79" t="e">
        <f>SUMIF('Rpt 18s (non-Fi$Cal)'!$F$9:$F$488,A60,'Rpt 18s (non-Fi$Cal)'!AG$9:AG$488)</f>
        <v>#REF!</v>
      </c>
      <c r="E60" s="79" t="e">
        <f>SUMIF('Rpt 18s (non-Fi$Cal)'!$F$9:$F$488,A60,'Rpt 18s (non-Fi$Cal)'!BA$9:BA$488)</f>
        <v>#REF!</v>
      </c>
      <c r="F60" s="80" t="e">
        <f t="shared" ref="F60:F66" si="4">+C60+D60-E60</f>
        <v>#N/A</v>
      </c>
    </row>
    <row r="61" spans="1:11" x14ac:dyDescent="0.2">
      <c r="A61" s="268" t="s">
        <v>572</v>
      </c>
      <c r="B61" s="269" t="s">
        <v>573</v>
      </c>
      <c r="C61" s="80">
        <f>SUMIF('Rpt 18s (non-Fi$Cal)'!$F$9:$F$488,A61,'Rpt 18s (non-Fi$Cal)'!M$9:M$488)</f>
        <v>0</v>
      </c>
      <c r="D61" s="79">
        <f>SUMIF('Rpt 18s (non-Fi$Cal)'!$F$9:$F$488,A61,'Rpt 18s (non-Fi$Cal)'!AG$9:AG$488)</f>
        <v>0</v>
      </c>
      <c r="E61" s="79">
        <f>SUMIF('Rpt 18s (non-Fi$Cal)'!$F$9:$F$488,A61,'Rpt 18s (non-Fi$Cal)'!BA$9:BA$488)</f>
        <v>0</v>
      </c>
      <c r="F61" s="80">
        <f t="shared" si="4"/>
        <v>0</v>
      </c>
    </row>
    <row r="62" spans="1:11" x14ac:dyDescent="0.2">
      <c r="A62" s="268" t="s">
        <v>574</v>
      </c>
      <c r="B62" s="269" t="s">
        <v>4431</v>
      </c>
      <c r="C62" s="80">
        <f>SUMIF('Rpt 18s (non-Fi$Cal)'!$F$9:$F$488,A62,'Rpt 18s (non-Fi$Cal)'!M$9:M$488)</f>
        <v>0</v>
      </c>
      <c r="D62" s="79" t="e">
        <f>SUMIF('Rpt 18s (non-Fi$Cal)'!$F$9:$F$488,A62,'Rpt 18s (non-Fi$Cal)'!AG$9:AG$488)</f>
        <v>#REF!</v>
      </c>
      <c r="E62" s="79" t="e">
        <f>SUMIF('Rpt 18s (non-Fi$Cal)'!$F$9:$F$488,A62,'Rpt 18s (non-Fi$Cal)'!BA$9:BA$488)</f>
        <v>#REF!</v>
      </c>
      <c r="F62" s="80" t="e">
        <f t="shared" si="4"/>
        <v>#REF!</v>
      </c>
    </row>
    <row r="63" spans="1:11" x14ac:dyDescent="0.2">
      <c r="A63" s="268" t="s">
        <v>576</v>
      </c>
      <c r="B63" s="269" t="s">
        <v>4432</v>
      </c>
      <c r="C63" s="80">
        <f>SUMIF('Rpt 18s (non-Fi$Cal)'!$F$9:$F$488,A63,'Rpt 18s (non-Fi$Cal)'!M$9:M$488)</f>
        <v>0</v>
      </c>
      <c r="D63" s="79" t="e">
        <f>SUMIF('Rpt 18s (non-Fi$Cal)'!$F$9:$F$488,A63,'Rpt 18s (non-Fi$Cal)'!AG$9:AG$488)</f>
        <v>#REF!</v>
      </c>
      <c r="E63" s="79" t="e">
        <f>SUMIF('Rpt 18s (non-Fi$Cal)'!$F$9:$F$488,A63,'Rpt 18s (non-Fi$Cal)'!BA$9:BA$488)</f>
        <v>#REF!</v>
      </c>
      <c r="F63" s="80" t="e">
        <f t="shared" si="4"/>
        <v>#REF!</v>
      </c>
    </row>
    <row r="64" spans="1:11" x14ac:dyDescent="0.2">
      <c r="A64" s="268" t="s">
        <v>578</v>
      </c>
      <c r="B64" s="269" t="s">
        <v>4433</v>
      </c>
      <c r="C64" s="80">
        <f>SUMIF('Rpt 18s (non-Fi$Cal)'!$F$9:$F$488,A64,'Rpt 18s (non-Fi$Cal)'!M$9:M$488)</f>
        <v>0</v>
      </c>
      <c r="D64" s="79">
        <f>SUMIF('Rpt 18s (non-Fi$Cal)'!$F$9:$F$488,A64,'Rpt 18s (non-Fi$Cal)'!AG$9:AG$488)</f>
        <v>0</v>
      </c>
      <c r="E64" s="79">
        <f>SUMIF('Rpt 18s (non-Fi$Cal)'!$F$9:$F$488,A64,'Rpt 18s (non-Fi$Cal)'!BA$9:BA$488)</f>
        <v>0</v>
      </c>
      <c r="F64" s="80">
        <f t="shared" si="4"/>
        <v>0</v>
      </c>
    </row>
    <row r="65" spans="1:11" x14ac:dyDescent="0.2">
      <c r="A65" s="268" t="s">
        <v>580</v>
      </c>
      <c r="B65" s="271" t="s">
        <v>581</v>
      </c>
      <c r="C65" s="80">
        <f>SUMIF('Rpt 18s (non-Fi$Cal)'!$F$9:$F$488,A65,'Rpt 18s (non-Fi$Cal)'!M$9:M$488)</f>
        <v>0</v>
      </c>
      <c r="D65" s="79" t="e">
        <f>SUMIF('Rpt 18s (non-Fi$Cal)'!$F$9:$F$488,A65,'Rpt 18s (non-Fi$Cal)'!AG$9:AG$488)</f>
        <v>#REF!</v>
      </c>
      <c r="E65" s="79" t="e">
        <f>SUMIF('Rpt 18s (non-Fi$Cal)'!$F$9:$F$488,A65,'Rpt 18s (non-Fi$Cal)'!BA$9:BA$488)</f>
        <v>#REF!</v>
      </c>
      <c r="F65" s="80" t="e">
        <f t="shared" si="4"/>
        <v>#REF!</v>
      </c>
    </row>
    <row r="66" spans="1:11" ht="13.5" thickBot="1" x14ac:dyDescent="0.25">
      <c r="A66" s="268" t="s">
        <v>582</v>
      </c>
      <c r="B66" s="272" t="s">
        <v>4434</v>
      </c>
      <c r="C66" s="80" t="e">
        <f>SUMIF('Rpt 18s (non-Fi$Cal)'!$F$9:$F$488,A66,'Rpt 18s (non-Fi$Cal)'!M$9:M$488)</f>
        <v>#N/A</v>
      </c>
      <c r="D66" s="79" t="e">
        <f>SUMIF('Rpt 18s (non-Fi$Cal)'!$F$9:$F$488,A66,'Rpt 18s (non-Fi$Cal)'!AG$9:AG$488)</f>
        <v>#REF!</v>
      </c>
      <c r="E66" s="79" t="e">
        <f>SUMIF('Rpt 18s (non-Fi$Cal)'!$F$9:$F$488,A66,'Rpt 18s (non-Fi$Cal)'!BA$9:BA$488)</f>
        <v>#REF!</v>
      </c>
      <c r="F66" s="80" t="e">
        <f t="shared" si="4"/>
        <v>#N/A</v>
      </c>
    </row>
    <row r="67" spans="1:11" ht="13.5" thickBot="1" x14ac:dyDescent="0.25">
      <c r="A67" s="82"/>
      <c r="B67" s="83" t="s">
        <v>85</v>
      </c>
      <c r="C67" s="84" t="e">
        <f>SUM(C60:C66)</f>
        <v>#N/A</v>
      </c>
      <c r="D67" s="84" t="e">
        <f>SUM(D60:D66)</f>
        <v>#REF!</v>
      </c>
      <c r="E67" s="84" t="e">
        <f>SUM(E60:E66)</f>
        <v>#REF!</v>
      </c>
      <c r="F67" s="97" t="e">
        <f>SUM(F60:F66)</f>
        <v>#N/A</v>
      </c>
      <c r="H67" s="50" t="e">
        <f>ROUND(C67,0)/1000</f>
        <v>#N/A</v>
      </c>
      <c r="I67" s="50" t="e">
        <f>ROUND(D67,0)/1000</f>
        <v>#REF!</v>
      </c>
      <c r="J67" s="50" t="e">
        <f>ROUND(E67,0)/1000</f>
        <v>#REF!</v>
      </c>
      <c r="K67" s="50" t="e">
        <f>ROUND(F67,0)/1000</f>
        <v>#N/A</v>
      </c>
    </row>
    <row r="68" spans="1:11" x14ac:dyDescent="0.2">
      <c r="C68" s="47" t="e">
        <f>IF(C67='Rpt 18s (non-Fi$Cal)'!M$62,"OK","Formula Error")</f>
        <v>#N/A</v>
      </c>
      <c r="D68" s="47" t="e">
        <f>IF(D67='Rpt 18s (non-Fi$Cal)'!AG$62,"OK","Formula Error")</f>
        <v>#REF!</v>
      </c>
      <c r="E68" s="47" t="e">
        <f>IF(E67='Rpt 18s (non-Fi$Cal)'!BA$62,"OK","Formula Error")</f>
        <v>#REF!</v>
      </c>
      <c r="F68" s="47" t="e">
        <f>IF(F67='Rpt 18s (non-Fi$Cal)'!BU$62,"OK","Formula Error")</f>
        <v>#N/A</v>
      </c>
    </row>
    <row r="69" spans="1:11" x14ac:dyDescent="0.2">
      <c r="D69" s="101"/>
    </row>
    <row r="70" spans="1:11" s="65" customFormat="1" ht="15.75" x14ac:dyDescent="0.25">
      <c r="A70" s="63" t="s">
        <v>589</v>
      </c>
      <c r="B70" s="64"/>
      <c r="D70" s="99"/>
      <c r="I70" s="68"/>
      <c r="J70" s="68"/>
    </row>
    <row r="71" spans="1:11" s="65" customFormat="1" ht="16.5" thickBot="1" x14ac:dyDescent="0.3">
      <c r="A71" s="63"/>
      <c r="B71" s="64"/>
      <c r="D71" s="99"/>
      <c r="I71" s="68"/>
      <c r="J71" s="68"/>
    </row>
    <row r="72" spans="1:11" ht="26.25" thickBot="1" x14ac:dyDescent="0.25">
      <c r="A72" s="69" t="s">
        <v>567</v>
      </c>
      <c r="B72" s="70" t="s">
        <v>100</v>
      </c>
      <c r="C72" s="71" t="s">
        <v>568</v>
      </c>
      <c r="D72" s="72" t="s">
        <v>78</v>
      </c>
      <c r="E72" s="72" t="s">
        <v>79</v>
      </c>
      <c r="F72" s="73" t="s">
        <v>569</v>
      </c>
    </row>
    <row r="73" spans="1:11" x14ac:dyDescent="0.2">
      <c r="A73" s="77" t="s">
        <v>570</v>
      </c>
      <c r="B73" s="78" t="s">
        <v>4430</v>
      </c>
      <c r="C73" s="80" t="e">
        <f>SUMIF('Rpt 18s (non-Fi$Cal)'!$F$9:$F$488,A73,'Rpt 18s (non-Fi$Cal)'!N$9:N$488)</f>
        <v>#N/A</v>
      </c>
      <c r="D73" s="79" t="e">
        <f>SUMIF('Rpt 18s (non-Fi$Cal)'!$F$9:$F$488,A73,'Rpt 18s (non-Fi$Cal)'!AH$9:AH$488)</f>
        <v>#REF!</v>
      </c>
      <c r="E73" s="79" t="e">
        <f>SUMIF('Rpt 18s (non-Fi$Cal)'!$F$9:$F$488,A73,'Rpt 18s (non-Fi$Cal)'!BB$9:BB$488)</f>
        <v>#REF!</v>
      </c>
      <c r="F73" s="80" t="e">
        <f t="shared" ref="F73:F79" si="5">+C73+D73-E73</f>
        <v>#N/A</v>
      </c>
    </row>
    <row r="74" spans="1:11" x14ac:dyDescent="0.2">
      <c r="A74" s="268" t="s">
        <v>572</v>
      </c>
      <c r="B74" s="269" t="s">
        <v>573</v>
      </c>
      <c r="C74" s="80">
        <f>SUMIF('Rpt 18s (non-Fi$Cal)'!$F$9:$F$488,A74,'Rpt 18s (non-Fi$Cal)'!N$9:N$488)</f>
        <v>0</v>
      </c>
      <c r="D74" s="79">
        <f>SUMIF('Rpt 18s (non-Fi$Cal)'!$F$9:$F$488,A74,'Rpt 18s (non-Fi$Cal)'!AH$9:AH$488)</f>
        <v>0</v>
      </c>
      <c r="E74" s="79">
        <f>SUMIF('Rpt 18s (non-Fi$Cal)'!$F$9:$F$488,A74,'Rpt 18s (non-Fi$Cal)'!BB$9:BB$488)</f>
        <v>0</v>
      </c>
      <c r="F74" s="80">
        <f t="shared" si="5"/>
        <v>0</v>
      </c>
    </row>
    <row r="75" spans="1:11" x14ac:dyDescent="0.2">
      <c r="A75" s="268" t="s">
        <v>574</v>
      </c>
      <c r="B75" s="269" t="s">
        <v>4431</v>
      </c>
      <c r="C75" s="80">
        <f>SUMIF('Rpt 18s (non-Fi$Cal)'!$F$9:$F$488,A75,'Rpt 18s (non-Fi$Cal)'!N$9:N$488)</f>
        <v>0</v>
      </c>
      <c r="D75" s="79" t="e">
        <f>SUMIF('Rpt 18s (non-Fi$Cal)'!$F$9:$F$488,A75,'Rpt 18s (non-Fi$Cal)'!AH$9:AH$488)</f>
        <v>#REF!</v>
      </c>
      <c r="E75" s="79" t="e">
        <f>SUMIF('Rpt 18s (non-Fi$Cal)'!$F$9:$F$488,A75,'Rpt 18s (non-Fi$Cal)'!BB$9:BB$488)</f>
        <v>#REF!</v>
      </c>
      <c r="F75" s="80" t="e">
        <f t="shared" si="5"/>
        <v>#REF!</v>
      </c>
    </row>
    <row r="76" spans="1:11" x14ac:dyDescent="0.2">
      <c r="A76" s="268" t="s">
        <v>576</v>
      </c>
      <c r="B76" s="269" t="s">
        <v>4432</v>
      </c>
      <c r="C76" s="80">
        <f>SUMIF('Rpt 18s (non-Fi$Cal)'!$F$9:$F$488,A76,'Rpt 18s (non-Fi$Cal)'!N$9:N$488)</f>
        <v>0</v>
      </c>
      <c r="D76" s="79" t="e">
        <f>SUMIF('Rpt 18s (non-Fi$Cal)'!$F$9:$F$488,A76,'Rpt 18s (non-Fi$Cal)'!AH$9:AH$488)</f>
        <v>#REF!</v>
      </c>
      <c r="E76" s="79" t="e">
        <f>SUMIF('Rpt 18s (non-Fi$Cal)'!$F$9:$F$488,A76,'Rpt 18s (non-Fi$Cal)'!BB$9:BB$488)</f>
        <v>#REF!</v>
      </c>
      <c r="F76" s="80" t="e">
        <f t="shared" si="5"/>
        <v>#REF!</v>
      </c>
    </row>
    <row r="77" spans="1:11" x14ac:dyDescent="0.2">
      <c r="A77" s="268" t="s">
        <v>578</v>
      </c>
      <c r="B77" s="269" t="s">
        <v>4433</v>
      </c>
      <c r="C77" s="80">
        <f>SUMIF('Rpt 18s (non-Fi$Cal)'!$F$9:$F$488,A77,'Rpt 18s (non-Fi$Cal)'!N$9:N$488)</f>
        <v>0</v>
      </c>
      <c r="D77" s="79">
        <f>SUMIF('Rpt 18s (non-Fi$Cal)'!$F$9:$F$488,A77,'Rpt 18s (non-Fi$Cal)'!AH$9:AH$488)</f>
        <v>0</v>
      </c>
      <c r="E77" s="79">
        <f>SUMIF('Rpt 18s (non-Fi$Cal)'!$F$9:$F$488,A77,'Rpt 18s (non-Fi$Cal)'!BB$9:BB$488)</f>
        <v>0</v>
      </c>
      <c r="F77" s="80">
        <f t="shared" si="5"/>
        <v>0</v>
      </c>
    </row>
    <row r="78" spans="1:11" x14ac:dyDescent="0.2">
      <c r="A78" s="268" t="s">
        <v>580</v>
      </c>
      <c r="B78" s="271" t="s">
        <v>581</v>
      </c>
      <c r="C78" s="80">
        <f>SUMIF('Rpt 18s (non-Fi$Cal)'!$F$9:$F$488,A78,'Rpt 18s (non-Fi$Cal)'!N$9:N$488)</f>
        <v>0</v>
      </c>
      <c r="D78" s="79" t="e">
        <f>SUMIF('Rpt 18s (non-Fi$Cal)'!$F$9:$F$488,A78,'Rpt 18s (non-Fi$Cal)'!AH$9:AH$488)</f>
        <v>#REF!</v>
      </c>
      <c r="E78" s="79" t="e">
        <f>SUMIF('Rpt 18s (non-Fi$Cal)'!$F$9:$F$488,A78,'Rpt 18s (non-Fi$Cal)'!BB$9:BB$488)</f>
        <v>#REF!</v>
      </c>
      <c r="F78" s="80" t="e">
        <f t="shared" si="5"/>
        <v>#REF!</v>
      </c>
    </row>
    <row r="79" spans="1:11" ht="13.5" thickBot="1" x14ac:dyDescent="0.25">
      <c r="A79" s="268" t="s">
        <v>582</v>
      </c>
      <c r="B79" s="272" t="s">
        <v>4434</v>
      </c>
      <c r="C79" s="80" t="e">
        <f>SUMIF('Rpt 18s (non-Fi$Cal)'!$F$9:$F$488,A79,'Rpt 18s (non-Fi$Cal)'!N$9:N$488)</f>
        <v>#N/A</v>
      </c>
      <c r="D79" s="79" t="e">
        <f>SUMIF('Rpt 18s (non-Fi$Cal)'!$F$9:$F$488,A79,'Rpt 18s (non-Fi$Cal)'!AH$9:AH$488)</f>
        <v>#REF!</v>
      </c>
      <c r="E79" s="79" t="e">
        <f>SUMIF('Rpt 18s (non-Fi$Cal)'!$F$9:$F$488,A79,'Rpt 18s (non-Fi$Cal)'!BB$9:BB$488)</f>
        <v>#REF!</v>
      </c>
      <c r="F79" s="80" t="e">
        <f t="shared" si="5"/>
        <v>#N/A</v>
      </c>
    </row>
    <row r="80" spans="1:11" ht="13.5" thickBot="1" x14ac:dyDescent="0.25">
      <c r="A80" s="82"/>
      <c r="B80" s="83" t="s">
        <v>85</v>
      </c>
      <c r="C80" s="84" t="e">
        <f>SUM(C73:C79)</f>
        <v>#N/A</v>
      </c>
      <c r="D80" s="84" t="e">
        <f>SUM(D73:D79)</f>
        <v>#REF!</v>
      </c>
      <c r="E80" s="84" t="e">
        <f>SUM(E73:E79)</f>
        <v>#REF!</v>
      </c>
      <c r="F80" s="84" t="e">
        <f>SUM(F73:F79)</f>
        <v>#N/A</v>
      </c>
      <c r="H80" s="50" t="e">
        <f>ROUND(C80,0)/1000</f>
        <v>#N/A</v>
      </c>
      <c r="I80" s="50" t="e">
        <f>ROUND(D80,0)/1000</f>
        <v>#REF!</v>
      </c>
      <c r="J80" s="50" t="e">
        <f>ROUND(E80,0)/1000</f>
        <v>#REF!</v>
      </c>
      <c r="K80" s="50" t="e">
        <f>ROUND(F80,0)/1000</f>
        <v>#N/A</v>
      </c>
    </row>
    <row r="81" spans="1:11" x14ac:dyDescent="0.2">
      <c r="C81" s="47" t="e">
        <f>IF(C80='Rpt 18s (non-Fi$Cal)'!N$62,"OK","Formula Error")</f>
        <v>#N/A</v>
      </c>
      <c r="D81" s="47" t="e">
        <f>IF(D80='Rpt 18s (non-Fi$Cal)'!AH$62,"OK","Formula Error")</f>
        <v>#REF!</v>
      </c>
      <c r="E81" s="47" t="e">
        <f>IF(E80='Rpt 18s (non-Fi$Cal)'!BB$62,"OK","Formula Error")</f>
        <v>#REF!</v>
      </c>
      <c r="F81" s="47" t="e">
        <f>IF(F80='Rpt 18s (non-Fi$Cal)'!BS$62,"OK","Formula Error")</f>
        <v>#N/A</v>
      </c>
    </row>
    <row r="83" spans="1:11" s="65" customFormat="1" ht="15.75" x14ac:dyDescent="0.25">
      <c r="A83" s="63" t="s">
        <v>590</v>
      </c>
      <c r="B83" s="64"/>
      <c r="I83" s="68"/>
      <c r="J83" s="68"/>
    </row>
    <row r="84" spans="1:11" s="65" customFormat="1" ht="16.5" thickBot="1" x14ac:dyDescent="0.3">
      <c r="A84" s="63"/>
      <c r="B84" s="64"/>
      <c r="C84" s="88"/>
      <c r="D84" s="99"/>
      <c r="I84" s="68"/>
      <c r="J84" s="68"/>
    </row>
    <row r="85" spans="1:11" ht="26.25" thickBot="1" x14ac:dyDescent="0.25">
      <c r="A85" s="69" t="s">
        <v>567</v>
      </c>
      <c r="B85" s="70" t="s">
        <v>100</v>
      </c>
      <c r="C85" s="71" t="s">
        <v>568</v>
      </c>
      <c r="D85" s="72" t="s">
        <v>78</v>
      </c>
      <c r="E85" s="72" t="s">
        <v>79</v>
      </c>
      <c r="F85" s="73" t="s">
        <v>569</v>
      </c>
    </row>
    <row r="86" spans="1:11" x14ac:dyDescent="0.2">
      <c r="A86" s="77" t="s">
        <v>570</v>
      </c>
      <c r="B86" s="78" t="s">
        <v>4430</v>
      </c>
      <c r="C86" s="80" t="e">
        <f>SUMIF('Rpt 18s (non-Fi$Cal)'!$F$9:$F$488,A86,'Rpt 18s (non-Fi$Cal)'!O$9:O$488)</f>
        <v>#N/A</v>
      </c>
      <c r="D86" s="79" t="e">
        <f>SUMIF('Rpt 18s (non-Fi$Cal)'!$F$9:$F$488,A86,'Rpt 18s (non-Fi$Cal)'!AI$9:AI$488)</f>
        <v>#REF!</v>
      </c>
      <c r="E86" s="79" t="e">
        <f>SUMIF('Rpt 18s (non-Fi$Cal)'!$F$9:$F$488,A86,'Rpt 18s (non-Fi$Cal)'!BC$9:BC$488)</f>
        <v>#REF!</v>
      </c>
      <c r="F86" s="80" t="e">
        <f t="shared" ref="F86:F92" si="6">+C86+D86-E86</f>
        <v>#N/A</v>
      </c>
    </row>
    <row r="87" spans="1:11" x14ac:dyDescent="0.2">
      <c r="A87" s="268" t="s">
        <v>572</v>
      </c>
      <c r="B87" s="269" t="s">
        <v>573</v>
      </c>
      <c r="C87" s="80">
        <f>SUMIF('Rpt 18s (non-Fi$Cal)'!$F$9:$F$488,A87,'Rpt 18s (non-Fi$Cal)'!O$9:O$488)</f>
        <v>0</v>
      </c>
      <c r="D87" s="79">
        <f>SUMIF('Rpt 18s (non-Fi$Cal)'!$F$9:$F$488,A87,'Rpt 18s (non-Fi$Cal)'!AI$9:AI$488)</f>
        <v>0</v>
      </c>
      <c r="E87" s="79">
        <f>SUMIF('Rpt 18s (non-Fi$Cal)'!$F$9:$F$488,A87,'Rpt 18s (non-Fi$Cal)'!BC$9:BC$488)</f>
        <v>0</v>
      </c>
      <c r="F87" s="80">
        <f t="shared" si="6"/>
        <v>0</v>
      </c>
    </row>
    <row r="88" spans="1:11" x14ac:dyDescent="0.2">
      <c r="A88" s="268" t="s">
        <v>574</v>
      </c>
      <c r="B88" s="269" t="s">
        <v>4431</v>
      </c>
      <c r="C88" s="80">
        <f>SUMIF('Rpt 18s (non-Fi$Cal)'!$F$9:$F$488,A88,'Rpt 18s (non-Fi$Cal)'!O$9:O$488)</f>
        <v>0</v>
      </c>
      <c r="D88" s="79" t="e">
        <f>SUMIF('Rpt 18s (non-Fi$Cal)'!$F$9:$F$488,A88,'Rpt 18s (non-Fi$Cal)'!AI$9:AI$488)</f>
        <v>#REF!</v>
      </c>
      <c r="E88" s="79" t="e">
        <f>SUMIF('Rpt 18s (non-Fi$Cal)'!$F$9:$F$488,A88,'Rpt 18s (non-Fi$Cal)'!BC$9:BC$488)</f>
        <v>#REF!</v>
      </c>
      <c r="F88" s="80" t="e">
        <f t="shared" si="6"/>
        <v>#REF!</v>
      </c>
    </row>
    <row r="89" spans="1:11" x14ac:dyDescent="0.2">
      <c r="A89" s="268" t="s">
        <v>576</v>
      </c>
      <c r="B89" s="269" t="s">
        <v>4432</v>
      </c>
      <c r="C89" s="80">
        <f>SUMIF('Rpt 18s (non-Fi$Cal)'!$F$9:$F$488,A89,'Rpt 18s (non-Fi$Cal)'!O$9:O$488)</f>
        <v>0</v>
      </c>
      <c r="D89" s="79" t="e">
        <f>SUMIF('Rpt 18s (non-Fi$Cal)'!$F$9:$F$488,A89,'Rpt 18s (non-Fi$Cal)'!AI$9:AI$488)</f>
        <v>#REF!</v>
      </c>
      <c r="E89" s="79" t="e">
        <f>SUMIF('Rpt 18s (non-Fi$Cal)'!$F$9:$F$488,A89,'Rpt 18s (non-Fi$Cal)'!BC$9:BC$488)</f>
        <v>#REF!</v>
      </c>
      <c r="F89" s="80" t="e">
        <f t="shared" si="6"/>
        <v>#REF!</v>
      </c>
    </row>
    <row r="90" spans="1:11" x14ac:dyDescent="0.2">
      <c r="A90" s="268" t="s">
        <v>578</v>
      </c>
      <c r="B90" s="269" t="s">
        <v>4433</v>
      </c>
      <c r="C90" s="80">
        <f>SUMIF('Rpt 18s (non-Fi$Cal)'!$F$9:$F$488,A90,'Rpt 18s (non-Fi$Cal)'!O$9:O$488)</f>
        <v>0</v>
      </c>
      <c r="D90" s="79">
        <f>SUMIF('Rpt 18s (non-Fi$Cal)'!$F$9:$F$488,A90,'Rpt 18s (non-Fi$Cal)'!AI$9:AI$488)</f>
        <v>0</v>
      </c>
      <c r="E90" s="79">
        <f>SUMIF('Rpt 18s (non-Fi$Cal)'!$F$9:$F$488,A90,'Rpt 18s (non-Fi$Cal)'!BC$9:BC$488)</f>
        <v>0</v>
      </c>
      <c r="F90" s="80">
        <f t="shared" si="6"/>
        <v>0</v>
      </c>
    </row>
    <row r="91" spans="1:11" x14ac:dyDescent="0.2">
      <c r="A91" s="268" t="s">
        <v>580</v>
      </c>
      <c r="B91" s="271" t="s">
        <v>581</v>
      </c>
      <c r="C91" s="80">
        <f>SUMIF('Rpt 18s (non-Fi$Cal)'!$F$9:$F$488,A91,'Rpt 18s (non-Fi$Cal)'!O$9:O$488)</f>
        <v>0</v>
      </c>
      <c r="D91" s="79" t="e">
        <f>SUMIF('Rpt 18s (non-Fi$Cal)'!$F$9:$F$488,A91,'Rpt 18s (non-Fi$Cal)'!AI$9:AI$488)</f>
        <v>#REF!</v>
      </c>
      <c r="E91" s="79" t="e">
        <f>SUMIF('Rpt 18s (non-Fi$Cal)'!$F$9:$F$488,A91,'Rpt 18s (non-Fi$Cal)'!BC$9:BC$488)</f>
        <v>#REF!</v>
      </c>
      <c r="F91" s="80" t="e">
        <f t="shared" si="6"/>
        <v>#REF!</v>
      </c>
    </row>
    <row r="92" spans="1:11" ht="13.5" thickBot="1" x14ac:dyDescent="0.25">
      <c r="A92" s="268" t="s">
        <v>582</v>
      </c>
      <c r="B92" s="272" t="s">
        <v>4434</v>
      </c>
      <c r="C92" s="80" t="e">
        <f>SUMIF('Rpt 18s (non-Fi$Cal)'!$F$9:$F$488,A92,'Rpt 18s (non-Fi$Cal)'!O$9:O$488)</f>
        <v>#N/A</v>
      </c>
      <c r="D92" s="79" t="e">
        <f>SUMIF('Rpt 18s (non-Fi$Cal)'!$F$9:$F$488,A92,'Rpt 18s (non-Fi$Cal)'!AI$9:AI$488)</f>
        <v>#REF!</v>
      </c>
      <c r="E92" s="79" t="e">
        <f>SUMIF('Rpt 18s (non-Fi$Cal)'!$F$9:$F$488,A92,'Rpt 18s (non-Fi$Cal)'!BC$9:BC$488)</f>
        <v>#REF!</v>
      </c>
      <c r="F92" s="80" t="e">
        <f t="shared" si="6"/>
        <v>#N/A</v>
      </c>
    </row>
    <row r="93" spans="1:11" ht="13.5" thickBot="1" x14ac:dyDescent="0.25">
      <c r="A93" s="82"/>
      <c r="B93" s="83" t="s">
        <v>85</v>
      </c>
      <c r="C93" s="84" t="e">
        <f>SUM(C86:C92)</f>
        <v>#N/A</v>
      </c>
      <c r="D93" s="84" t="e">
        <f>SUM(D86:D92)</f>
        <v>#REF!</v>
      </c>
      <c r="E93" s="84" t="e">
        <f>SUM(E86:E92)</f>
        <v>#REF!</v>
      </c>
      <c r="F93" s="84" t="e">
        <f>SUM(F86:F92)</f>
        <v>#N/A</v>
      </c>
      <c r="H93" s="50" t="e">
        <f>ROUND(C93,0)/1000</f>
        <v>#N/A</v>
      </c>
      <c r="I93" s="50" t="e">
        <f>ROUND(D93,0)/1000</f>
        <v>#REF!</v>
      </c>
      <c r="J93" s="50" t="e">
        <f>ROUND(E93,0)/1000</f>
        <v>#REF!</v>
      </c>
      <c r="K93" s="50" t="e">
        <f>ROUND(F93,0)/1000</f>
        <v>#N/A</v>
      </c>
    </row>
    <row r="94" spans="1:11" x14ac:dyDescent="0.2">
      <c r="C94" s="47" t="e">
        <f>IF(C93='Rpt 18s (non-Fi$Cal)'!O$62,"OK","Formula Error")</f>
        <v>#N/A</v>
      </c>
      <c r="D94" s="47" t="e">
        <f>IF(D93='Rpt 18s (non-Fi$Cal)'!AI$62,"OK","Formula Error")</f>
        <v>#REF!</v>
      </c>
      <c r="E94" s="47" t="e">
        <f>IF(E93='Rpt 18s (non-Fi$Cal)'!BC$62,"OK","Formula Error")</f>
        <v>#REF!</v>
      </c>
      <c r="F94" s="47" t="e">
        <f>IF(F93='Rpt 18s (non-Fi$Cal)'!BW$62,"OK","Formula Error")</f>
        <v>#N/A</v>
      </c>
    </row>
    <row r="96" spans="1:11" s="65" customFormat="1" ht="15.75" x14ac:dyDescent="0.25">
      <c r="A96" s="63" t="s">
        <v>591</v>
      </c>
      <c r="B96" s="64"/>
      <c r="I96" s="68"/>
      <c r="J96" s="68"/>
    </row>
    <row r="97" spans="1:11" s="65" customFormat="1" ht="16.5" thickBot="1" x14ac:dyDescent="0.3">
      <c r="A97" s="63"/>
      <c r="B97" s="64"/>
      <c r="I97" s="68"/>
      <c r="J97" s="68"/>
    </row>
    <row r="98" spans="1:11" ht="26.25" thickBot="1" x14ac:dyDescent="0.25">
      <c r="A98" s="69" t="s">
        <v>567</v>
      </c>
      <c r="B98" s="70" t="s">
        <v>100</v>
      </c>
      <c r="C98" s="71" t="s">
        <v>568</v>
      </c>
      <c r="D98" s="72" t="s">
        <v>78</v>
      </c>
      <c r="E98" s="72" t="s">
        <v>79</v>
      </c>
      <c r="F98" s="73" t="s">
        <v>569</v>
      </c>
    </row>
    <row r="99" spans="1:11" x14ac:dyDescent="0.2">
      <c r="A99" s="77" t="s">
        <v>570</v>
      </c>
      <c r="B99" s="78" t="s">
        <v>4430</v>
      </c>
      <c r="C99" s="80" t="e">
        <f>SUMIF('Rpt 18s (non-Fi$Cal)'!$F$9:$F$488,808,'Rpt 18s (non-Fi$Cal)'!P$9:P$488)</f>
        <v>#N/A</v>
      </c>
      <c r="D99" s="80" t="e">
        <f>SUMIF('Rpt 18s (non-Fi$Cal)'!$F$9:$F$488,808,'Rpt 18s (non-Fi$Cal)'!AJ$9:AJ$488)</f>
        <v>#REF!</v>
      </c>
      <c r="E99" s="80" t="e">
        <f>SUMIF('Rpt 18s (non-Fi$Cal)'!$F$9:$F$488,808,'Rpt 18s (non-Fi$Cal)'!BD$9:BD$488)</f>
        <v>#REF!</v>
      </c>
      <c r="F99" s="80" t="e">
        <f t="shared" ref="F99:F105" si="7">+C99+D99-E99</f>
        <v>#N/A</v>
      </c>
    </row>
    <row r="100" spans="1:11" x14ac:dyDescent="0.2">
      <c r="A100" s="268" t="s">
        <v>572</v>
      </c>
      <c r="B100" s="269" t="s">
        <v>573</v>
      </c>
      <c r="C100" s="80" t="e">
        <f>SUMIF('Rpt 18s (non-Fi$Cal)'!$F$9:$F$488,808,'Rpt 18s (non-Fi$Cal)'!P$9:P$488)</f>
        <v>#N/A</v>
      </c>
      <c r="D100" s="270">
        <f>SUMIF('Rpt 18s (non-Fi$Cal)'!$F$9:$F$488,810,'Rpt 18s (non-Fi$Cal)'!AJ$9:AJ$488)</f>
        <v>0</v>
      </c>
      <c r="E100" s="80" t="e">
        <f>SUMIF('Rpt 18s (non-Fi$Cal)'!$F$9:$F$488,808,'Rpt 18s (non-Fi$Cal)'!BD$9:BD$488)</f>
        <v>#REF!</v>
      </c>
      <c r="F100" s="80" t="e">
        <f t="shared" si="7"/>
        <v>#N/A</v>
      </c>
    </row>
    <row r="101" spans="1:11" x14ac:dyDescent="0.2">
      <c r="A101" s="268" t="s">
        <v>574</v>
      </c>
      <c r="B101" s="269" t="s">
        <v>4431</v>
      </c>
      <c r="C101" s="80" t="e">
        <f>SUMIF('Rpt 18s (non-Fi$Cal)'!$F$9:$F$488,808,'Rpt 18s (non-Fi$Cal)'!P$9:P$488)</f>
        <v>#N/A</v>
      </c>
      <c r="D101" s="270" t="e">
        <f>SUMIF('Rpt 18s (non-Fi$Cal)'!$F$9:$F$488,815,'Rpt 18s (non-Fi$Cal)'!AJ$9:AJ$488)</f>
        <v>#REF!</v>
      </c>
      <c r="E101" s="80" t="e">
        <f>SUMIF('Rpt 18s (non-Fi$Cal)'!$F$9:$F$488,808,'Rpt 18s (non-Fi$Cal)'!BD$9:BD$488)</f>
        <v>#REF!</v>
      </c>
      <c r="F101" s="80" t="e">
        <f t="shared" si="7"/>
        <v>#N/A</v>
      </c>
    </row>
    <row r="102" spans="1:11" x14ac:dyDescent="0.2">
      <c r="A102" s="268" t="s">
        <v>576</v>
      </c>
      <c r="B102" s="269" t="s">
        <v>4432</v>
      </c>
      <c r="C102" s="80" t="e">
        <f>SUMIF('Rpt 18s (non-Fi$Cal)'!$F$9:$F$488,808,'Rpt 18s (non-Fi$Cal)'!P$9:P$488)</f>
        <v>#N/A</v>
      </c>
      <c r="D102" s="270" t="e">
        <f>SUMIF('Rpt 18s (non-Fi$Cal)'!$F$9:$F$488,820,'Rpt 18s (non-Fi$Cal)'!AJ$9:AJ$488)</f>
        <v>#REF!</v>
      </c>
      <c r="E102" s="80" t="e">
        <f>SUMIF('Rpt 18s (non-Fi$Cal)'!$F$9:$F$488,808,'Rpt 18s (non-Fi$Cal)'!BD$9:BD$488)</f>
        <v>#REF!</v>
      </c>
      <c r="F102" s="80" t="e">
        <f t="shared" si="7"/>
        <v>#N/A</v>
      </c>
    </row>
    <row r="103" spans="1:11" x14ac:dyDescent="0.2">
      <c r="A103" s="268" t="s">
        <v>578</v>
      </c>
      <c r="B103" s="269" t="s">
        <v>4433</v>
      </c>
      <c r="C103" s="80" t="e">
        <f>SUMIF('Rpt 18s (non-Fi$Cal)'!$F$9:$F$488,808,'Rpt 18s (non-Fi$Cal)'!P$9:P$488)</f>
        <v>#N/A</v>
      </c>
      <c r="D103" s="270">
        <f>SUMIF('Rpt 18s (non-Fi$Cal)'!$F$9:$F$488,825,'Rpt 18s (non-Fi$Cal)'!AJ$9:AJ$488)</f>
        <v>0</v>
      </c>
      <c r="E103" s="80" t="e">
        <f>SUMIF('Rpt 18s (non-Fi$Cal)'!$F$9:$F$488,808,'Rpt 18s (non-Fi$Cal)'!BD$9:BD$488)</f>
        <v>#REF!</v>
      </c>
      <c r="F103" s="80" t="e">
        <f t="shared" si="7"/>
        <v>#N/A</v>
      </c>
    </row>
    <row r="104" spans="1:11" x14ac:dyDescent="0.2">
      <c r="A104" s="268" t="s">
        <v>580</v>
      </c>
      <c r="B104" s="271" t="s">
        <v>581</v>
      </c>
      <c r="C104" s="80" t="e">
        <f>SUMIF('Rpt 18s (non-Fi$Cal)'!$F$9:$F$488,808,'Rpt 18s (non-Fi$Cal)'!P$9:P$488)</f>
        <v>#N/A</v>
      </c>
      <c r="D104" s="270" t="e">
        <f>SUMIF('Rpt 18s (non-Fi$Cal)'!$F$9:$F$488,830,'Rpt 18s (non-Fi$Cal)'!AJ$9:AJ$488)</f>
        <v>#REF!</v>
      </c>
      <c r="E104" s="80" t="e">
        <f>SUMIF('Rpt 18s (non-Fi$Cal)'!$F$9:$F$488,808,'Rpt 18s (non-Fi$Cal)'!BD$9:BD$488)</f>
        <v>#REF!</v>
      </c>
      <c r="F104" s="80" t="e">
        <f t="shared" si="7"/>
        <v>#N/A</v>
      </c>
    </row>
    <row r="105" spans="1:11" ht="13.5" thickBot="1" x14ac:dyDescent="0.25">
      <c r="A105" s="268" t="s">
        <v>582</v>
      </c>
      <c r="B105" s="272" t="s">
        <v>4434</v>
      </c>
      <c r="C105" s="80" t="e">
        <f>SUMIF('Rpt 18s (non-Fi$Cal)'!$F$9:$F$488,808,'Rpt 18s (non-Fi$Cal)'!P$9:P$488)</f>
        <v>#N/A</v>
      </c>
      <c r="D105" s="273" t="e">
        <f>SUMIF('Rpt 18s (non-Fi$Cal)'!$F$9:$F$488,835,'Rpt 18s (non-Fi$Cal)'!AJ$9:AJ$488)</f>
        <v>#REF!</v>
      </c>
      <c r="E105" s="80" t="e">
        <f>SUMIF('Rpt 18s (non-Fi$Cal)'!$F$9:$F$488,808,'Rpt 18s (non-Fi$Cal)'!BD$9:BD$488)</f>
        <v>#REF!</v>
      </c>
      <c r="F105" s="80" t="e">
        <f t="shared" si="7"/>
        <v>#N/A</v>
      </c>
    </row>
    <row r="106" spans="1:11" ht="13.5" thickBot="1" x14ac:dyDescent="0.25">
      <c r="A106" s="82"/>
      <c r="B106" s="83" t="s">
        <v>85</v>
      </c>
      <c r="C106" s="84" t="e">
        <f>SUM(C99:C105)</f>
        <v>#N/A</v>
      </c>
      <c r="D106" s="84" t="e">
        <f>SUM(D99:D105)</f>
        <v>#REF!</v>
      </c>
      <c r="E106" s="84" t="e">
        <f>SUM(E99:E105)</f>
        <v>#REF!</v>
      </c>
      <c r="F106" s="97" t="e">
        <f>SUM(F99:F105)</f>
        <v>#N/A</v>
      </c>
      <c r="H106" s="50" t="e">
        <f>ROUND(C106,0)/1000</f>
        <v>#N/A</v>
      </c>
      <c r="I106" s="50" t="e">
        <f>ROUND(D106,0)/1000</f>
        <v>#REF!</v>
      </c>
      <c r="J106" s="50" t="e">
        <f>ROUND(E106,0)/1000</f>
        <v>#REF!</v>
      </c>
      <c r="K106" s="50" t="e">
        <f>ROUND(F106,0)/1000</f>
        <v>#N/A</v>
      </c>
    </row>
    <row r="107" spans="1:11" x14ac:dyDescent="0.2">
      <c r="C107" s="47" t="e">
        <f>IF(C106='Rpt 18s (non-Fi$Cal)'!P$62,"OK","Formula Error")</f>
        <v>#N/A</v>
      </c>
      <c r="D107" s="47" t="e">
        <f>IF(D106='Rpt 18s (non-Fi$Cal)'!AJ$62,"OK","Formula Error")</f>
        <v>#REF!</v>
      </c>
      <c r="E107" s="47" t="e">
        <f>IF(E106='Rpt 18s (non-Fi$Cal)'!BD$62,"OK","Formula Error")</f>
        <v>#REF!</v>
      </c>
      <c r="F107" s="47" t="e">
        <f>IF(F106='Rpt 18s (non-Fi$Cal)'!BX$62,"OK","Formula Error")</f>
        <v>#N/A</v>
      </c>
    </row>
    <row r="109" spans="1:11" s="65" customFormat="1" ht="15.75" x14ac:dyDescent="0.25">
      <c r="A109" s="63" t="s">
        <v>592</v>
      </c>
      <c r="B109" s="64"/>
      <c r="I109" s="68"/>
      <c r="J109" s="68"/>
    </row>
    <row r="110" spans="1:11" s="65" customFormat="1" ht="16.5" thickBot="1" x14ac:dyDescent="0.3">
      <c r="A110" s="63"/>
      <c r="B110" s="64"/>
      <c r="I110" s="68"/>
      <c r="J110" s="68"/>
    </row>
    <row r="111" spans="1:11" ht="26.25" thickBot="1" x14ac:dyDescent="0.25">
      <c r="A111" s="69" t="s">
        <v>567</v>
      </c>
      <c r="B111" s="70" t="s">
        <v>100</v>
      </c>
      <c r="C111" s="71" t="s">
        <v>568</v>
      </c>
      <c r="D111" s="72" t="s">
        <v>78</v>
      </c>
      <c r="E111" s="72" t="s">
        <v>79</v>
      </c>
      <c r="F111" s="73" t="s">
        <v>569</v>
      </c>
    </row>
    <row r="112" spans="1:11" x14ac:dyDescent="0.2">
      <c r="A112" s="77" t="s">
        <v>570</v>
      </c>
      <c r="B112" s="78" t="s">
        <v>4430</v>
      </c>
      <c r="C112" s="80" t="e">
        <f>SUMIF('Rpt 18s (non-Fi$Cal)'!$F$9:$F$488,808,'Rpt 18s (non-Fi$Cal)'!Q$9:Q$488)</f>
        <v>#N/A</v>
      </c>
      <c r="D112" s="80" t="e">
        <f>SUMIF('Rpt 18s (non-Fi$Cal)'!$F$9:$F$488,808,'Rpt 18s (non-Fi$Cal)'!AK$9:AK$488)</f>
        <v>#REF!</v>
      </c>
      <c r="E112" s="80" t="e">
        <f>SUMIF('Rpt 18s (non-Fi$Cal)'!$F$9:$F$488,808,'Rpt 18s (non-Fi$Cal)'!BE$9:BE$488)</f>
        <v>#REF!</v>
      </c>
      <c r="F112" s="80" t="e">
        <f t="shared" ref="F112:F118" si="8">+C112+D112-E112</f>
        <v>#N/A</v>
      </c>
    </row>
    <row r="113" spans="1:11" x14ac:dyDescent="0.2">
      <c r="A113" s="268" t="s">
        <v>572</v>
      </c>
      <c r="B113" s="269" t="s">
        <v>573</v>
      </c>
      <c r="C113" s="80" t="e">
        <f>SUMIF('Rpt 18s (non-Fi$Cal)'!$F$9:$F$488,808,'Rpt 18s (non-Fi$Cal)'!Q$9:Q$488)</f>
        <v>#N/A</v>
      </c>
      <c r="D113" s="270">
        <f>SUMIF('Rpt 18s (non-Fi$Cal)'!$F$9:$F$488,810,'Rpt 18s (non-Fi$Cal)'!AK$9:AK$488)</f>
        <v>0</v>
      </c>
      <c r="E113" s="270">
        <f>SUMIF('Rpt 18s (non-Fi$Cal)'!$F$9:$F$488,810,'Rpt 18s (non-Fi$Cal)'!BE$9:BE$488)</f>
        <v>0</v>
      </c>
      <c r="F113" s="80" t="e">
        <f t="shared" si="8"/>
        <v>#N/A</v>
      </c>
    </row>
    <row r="114" spans="1:11" x14ac:dyDescent="0.2">
      <c r="A114" s="268" t="s">
        <v>574</v>
      </c>
      <c r="B114" s="269" t="s">
        <v>4431</v>
      </c>
      <c r="C114" s="80" t="e">
        <f>SUMIF('Rpt 18s (non-Fi$Cal)'!$F$9:$F$488,808,'Rpt 18s (non-Fi$Cal)'!Q$9:Q$488)</f>
        <v>#N/A</v>
      </c>
      <c r="D114" s="270" t="e">
        <f>SUMIF('Rpt 18s (non-Fi$Cal)'!$F$9:$F$488,815,'Rpt 18s (non-Fi$Cal)'!AK$9:AK$488)</f>
        <v>#REF!</v>
      </c>
      <c r="E114" s="270" t="e">
        <f>SUMIF('Rpt 18s (non-Fi$Cal)'!$F$9:$F$488,815,'Rpt 18s (non-Fi$Cal)'!BE$9:BE$488)</f>
        <v>#REF!</v>
      </c>
      <c r="F114" s="80" t="e">
        <f t="shared" si="8"/>
        <v>#N/A</v>
      </c>
    </row>
    <row r="115" spans="1:11" x14ac:dyDescent="0.2">
      <c r="A115" s="268" t="s">
        <v>576</v>
      </c>
      <c r="B115" s="269" t="s">
        <v>4432</v>
      </c>
      <c r="C115" s="80" t="e">
        <f>SUMIF('Rpt 18s (non-Fi$Cal)'!$F$9:$F$488,808,'Rpt 18s (non-Fi$Cal)'!Q$9:Q$488)</f>
        <v>#N/A</v>
      </c>
      <c r="D115" s="270" t="e">
        <f>SUMIF('Rpt 18s (non-Fi$Cal)'!$F$9:$F$488,820,'Rpt 18s (non-Fi$Cal)'!AK$9:AK$488)</f>
        <v>#REF!</v>
      </c>
      <c r="E115" s="270" t="e">
        <f>SUMIF('Rpt 18s (non-Fi$Cal)'!$F$9:$F$488,820,'Rpt 18s (non-Fi$Cal)'!BE$9:BE$488)</f>
        <v>#REF!</v>
      </c>
      <c r="F115" s="80" t="e">
        <f t="shared" si="8"/>
        <v>#N/A</v>
      </c>
    </row>
    <row r="116" spans="1:11" x14ac:dyDescent="0.2">
      <c r="A116" s="268" t="s">
        <v>578</v>
      </c>
      <c r="B116" s="269" t="s">
        <v>4433</v>
      </c>
      <c r="C116" s="80" t="e">
        <f>SUMIF('Rpt 18s (non-Fi$Cal)'!$F$9:$F$488,808,'Rpt 18s (non-Fi$Cal)'!Q$9:Q$488)</f>
        <v>#N/A</v>
      </c>
      <c r="D116" s="270">
        <f>SUMIF('Rpt 18s (non-Fi$Cal)'!$F$9:$F$488,825,'Rpt 18s (non-Fi$Cal)'!AK$9:AK$488)</f>
        <v>0</v>
      </c>
      <c r="E116" s="270">
        <f>SUMIF('Rpt 18s (non-Fi$Cal)'!$F$9:$F$488,825,'Rpt 18s (non-Fi$Cal)'!BE$9:BE$488)</f>
        <v>0</v>
      </c>
      <c r="F116" s="80" t="e">
        <f t="shared" si="8"/>
        <v>#N/A</v>
      </c>
    </row>
    <row r="117" spans="1:11" x14ac:dyDescent="0.2">
      <c r="A117" s="268" t="s">
        <v>580</v>
      </c>
      <c r="B117" s="271" t="s">
        <v>581</v>
      </c>
      <c r="C117" s="80" t="e">
        <f>SUMIF('Rpt 18s (non-Fi$Cal)'!$F$9:$F$488,808,'Rpt 18s (non-Fi$Cal)'!Q$9:Q$488)</f>
        <v>#N/A</v>
      </c>
      <c r="D117" s="270" t="e">
        <f>SUMIF('Rpt 18s (non-Fi$Cal)'!$F$9:$F$488,830,'Rpt 18s (non-Fi$Cal)'!AK$9:AK$488)</f>
        <v>#REF!</v>
      </c>
      <c r="E117" s="270" t="e">
        <f>SUMIF('Rpt 18s (non-Fi$Cal)'!$F$9:$F$488,830,'Rpt 18s (non-Fi$Cal)'!BE$9:BE$488)</f>
        <v>#REF!</v>
      </c>
      <c r="F117" s="80" t="e">
        <f t="shared" si="8"/>
        <v>#N/A</v>
      </c>
    </row>
    <row r="118" spans="1:11" ht="13.5" thickBot="1" x14ac:dyDescent="0.25">
      <c r="A118" s="268" t="s">
        <v>582</v>
      </c>
      <c r="B118" s="272" t="s">
        <v>4434</v>
      </c>
      <c r="C118" s="80" t="e">
        <f>SUMIF('Rpt 18s (non-Fi$Cal)'!$F$9:$F$488,808,'Rpt 18s (non-Fi$Cal)'!Q$9:Q$488)</f>
        <v>#N/A</v>
      </c>
      <c r="D118" s="273" t="e">
        <f>SUMIF('Rpt 18s (non-Fi$Cal)'!$F$9:$F$488,835,'Rpt 18s (non-Fi$Cal)'!AK$9:AK$488)</f>
        <v>#REF!</v>
      </c>
      <c r="E118" s="273" t="e">
        <f>SUMIF('Rpt 18s (non-Fi$Cal)'!$F$9:$F$488,835,'Rpt 18s (non-Fi$Cal)'!BE$9:BE$488)</f>
        <v>#REF!</v>
      </c>
      <c r="F118" s="80" t="e">
        <f t="shared" si="8"/>
        <v>#N/A</v>
      </c>
    </row>
    <row r="119" spans="1:11" ht="13.5" thickBot="1" x14ac:dyDescent="0.25">
      <c r="A119" s="82"/>
      <c r="B119" s="83" t="s">
        <v>85</v>
      </c>
      <c r="C119" s="84" t="e">
        <f>SUM(C112:C118)</f>
        <v>#N/A</v>
      </c>
      <c r="D119" s="84" t="e">
        <f>SUM(D112:D118)</f>
        <v>#REF!</v>
      </c>
      <c r="E119" s="84" t="e">
        <f>SUM(E112:E118)</f>
        <v>#REF!</v>
      </c>
      <c r="F119" s="97" t="e">
        <f>SUM(F112:F118)</f>
        <v>#N/A</v>
      </c>
      <c r="H119" s="50" t="e">
        <f>ROUND(C119,0)/1000</f>
        <v>#N/A</v>
      </c>
      <c r="I119" s="50" t="e">
        <f>ROUND(D119,0)/1000</f>
        <v>#REF!</v>
      </c>
      <c r="J119" s="50" t="e">
        <f>ROUND(E119,0)/1000</f>
        <v>#REF!</v>
      </c>
      <c r="K119" s="50" t="e">
        <f>ROUND(F119,0)/1000</f>
        <v>#N/A</v>
      </c>
    </row>
    <row r="120" spans="1:11" x14ac:dyDescent="0.2">
      <c r="C120" s="47" t="e">
        <f>IF(C119='Rpt 18s (non-Fi$Cal)'!Q$62,"OK","Formula Error")</f>
        <v>#N/A</v>
      </c>
      <c r="D120" s="47" t="e">
        <f>IF(D119='Rpt 18s (non-Fi$Cal)'!BH$62,"OK","Formula Error")</f>
        <v>#REF!</v>
      </c>
      <c r="E120" s="47" t="e">
        <f>IF(E119='Rpt 18s (non-Fi$Cal)'!BE$62,"OK","Formula Error")</f>
        <v>#REF!</v>
      </c>
      <c r="F120" s="47" t="e">
        <f>IF(F119='Rpt 18s (non-Fi$Cal)'!BY$62,"OK","Formula Error")</f>
        <v>#N/A</v>
      </c>
    </row>
    <row r="122" spans="1:11" s="65" customFormat="1" ht="15.75" x14ac:dyDescent="0.25">
      <c r="A122" s="63" t="s">
        <v>593</v>
      </c>
      <c r="B122" s="64"/>
      <c r="I122" s="68"/>
      <c r="J122" s="68"/>
    </row>
    <row r="123" spans="1:11" s="65" customFormat="1" ht="16.5" thickBot="1" x14ac:dyDescent="0.3">
      <c r="A123" s="63"/>
      <c r="B123" s="64"/>
      <c r="C123" s="88"/>
      <c r="I123" s="68"/>
      <c r="J123" s="68"/>
    </row>
    <row r="124" spans="1:11" ht="26.25" thickBot="1" x14ac:dyDescent="0.25">
      <c r="A124" s="69" t="s">
        <v>567</v>
      </c>
      <c r="B124" s="70" t="s">
        <v>100</v>
      </c>
      <c r="C124" s="71" t="s">
        <v>568</v>
      </c>
      <c r="D124" s="72" t="s">
        <v>78</v>
      </c>
      <c r="E124" s="72" t="s">
        <v>79</v>
      </c>
      <c r="F124" s="73" t="s">
        <v>569</v>
      </c>
    </row>
    <row r="125" spans="1:11" x14ac:dyDescent="0.2">
      <c r="A125" s="77" t="s">
        <v>570</v>
      </c>
      <c r="B125" s="78" t="s">
        <v>4430</v>
      </c>
      <c r="C125" s="80" t="e">
        <f>SUMIF('Rpt 18s (non-Fi$Cal)'!$F$9:$F$488,808,'Rpt 18s (non-Fi$Cal)'!R$9:R$488)</f>
        <v>#N/A</v>
      </c>
      <c r="D125" s="80" t="e">
        <f>SUMIF('Rpt 18s (non-Fi$Cal)'!$F$9:$F$488,808,'Rpt 18s (non-Fi$Cal)'!AL$9:AL$488)</f>
        <v>#REF!</v>
      </c>
      <c r="E125" s="80" t="e">
        <f>SUMIF('Rpt 18s (non-Fi$Cal)'!$F$9:$F$488,808,'Rpt 18s (non-Fi$Cal)'!BF$9:BF$488)</f>
        <v>#REF!</v>
      </c>
      <c r="F125" s="80" t="e">
        <f t="shared" ref="F125:F131" si="9">+C125+D125-E125</f>
        <v>#N/A</v>
      </c>
    </row>
    <row r="126" spans="1:11" x14ac:dyDescent="0.2">
      <c r="A126" s="268" t="s">
        <v>572</v>
      </c>
      <c r="B126" s="269" t="s">
        <v>573</v>
      </c>
      <c r="C126" s="80" t="e">
        <f>SUMIF('Rpt 18s (non-Fi$Cal)'!$F$9:$F$488,808,'Rpt 18s (non-Fi$Cal)'!R$9:R$488)</f>
        <v>#N/A</v>
      </c>
      <c r="D126" s="270">
        <f>SUMIF('Rpt 18s (non-Fi$Cal)'!$F$9:$F$488,810,'Rpt 18s (non-Fi$Cal)'!AL$9:AL$488)</f>
        <v>0</v>
      </c>
      <c r="E126" s="270">
        <f>SUMIF('Rpt 18s (non-Fi$Cal)'!$F$9:$F$488,810,'Rpt 18s (non-Fi$Cal)'!BF$9:BF$488)</f>
        <v>0</v>
      </c>
      <c r="F126" s="80" t="e">
        <f t="shared" si="9"/>
        <v>#N/A</v>
      </c>
    </row>
    <row r="127" spans="1:11" x14ac:dyDescent="0.2">
      <c r="A127" s="268" t="s">
        <v>574</v>
      </c>
      <c r="B127" s="269" t="s">
        <v>4431</v>
      </c>
      <c r="C127" s="80" t="e">
        <f>SUMIF('Rpt 18s (non-Fi$Cal)'!$F$9:$F$488,808,'Rpt 18s (non-Fi$Cal)'!R$9:R$488)</f>
        <v>#N/A</v>
      </c>
      <c r="D127" s="270" t="e">
        <f>SUMIF('Rpt 18s (non-Fi$Cal)'!$F$9:$F$488,815,'Rpt 18s (non-Fi$Cal)'!AL$9:AL$488)</f>
        <v>#REF!</v>
      </c>
      <c r="E127" s="270" t="e">
        <f>SUMIF('Rpt 18s (non-Fi$Cal)'!$F$9:$F$488,815,'Rpt 18s (non-Fi$Cal)'!BF$9:BF$488)</f>
        <v>#REF!</v>
      </c>
      <c r="F127" s="80" t="e">
        <f t="shared" si="9"/>
        <v>#N/A</v>
      </c>
    </row>
    <row r="128" spans="1:11" x14ac:dyDescent="0.2">
      <c r="A128" s="268" t="s">
        <v>576</v>
      </c>
      <c r="B128" s="269" t="s">
        <v>4432</v>
      </c>
      <c r="C128" s="80" t="e">
        <f>SUMIF('Rpt 18s (non-Fi$Cal)'!$F$9:$F$488,808,'Rpt 18s (non-Fi$Cal)'!R$9:R$488)</f>
        <v>#N/A</v>
      </c>
      <c r="D128" s="270" t="e">
        <f>SUMIF('Rpt 18s (non-Fi$Cal)'!$F$9:$F$488,820,'Rpt 18s (non-Fi$Cal)'!AL$9:AL$488)</f>
        <v>#REF!</v>
      </c>
      <c r="E128" s="270" t="e">
        <f>SUMIF('Rpt 18s (non-Fi$Cal)'!$F$9:$F$488,820,'Rpt 18s (non-Fi$Cal)'!BF$9:BF$488)</f>
        <v>#REF!</v>
      </c>
      <c r="F128" s="80" t="e">
        <f t="shared" si="9"/>
        <v>#N/A</v>
      </c>
    </row>
    <row r="129" spans="1:11" x14ac:dyDescent="0.2">
      <c r="A129" s="268" t="s">
        <v>578</v>
      </c>
      <c r="B129" s="269" t="s">
        <v>4433</v>
      </c>
      <c r="C129" s="80" t="e">
        <f>SUMIF('Rpt 18s (non-Fi$Cal)'!$F$9:$F$488,808,'Rpt 18s (non-Fi$Cal)'!R$9:R$488)</f>
        <v>#N/A</v>
      </c>
      <c r="D129" s="270">
        <f>SUMIF('Rpt 18s (non-Fi$Cal)'!$F$9:$F$488,825,'Rpt 18s (non-Fi$Cal)'!AL$9:AL$488)</f>
        <v>0</v>
      </c>
      <c r="E129" s="270">
        <f>SUMIF('Rpt 18s (non-Fi$Cal)'!$F$9:$F$488,825,'Rpt 18s (non-Fi$Cal)'!BF$9:BF$488)</f>
        <v>0</v>
      </c>
      <c r="F129" s="80" t="e">
        <f t="shared" si="9"/>
        <v>#N/A</v>
      </c>
    </row>
    <row r="130" spans="1:11" x14ac:dyDescent="0.2">
      <c r="A130" s="268" t="s">
        <v>580</v>
      </c>
      <c r="B130" s="271" t="s">
        <v>581</v>
      </c>
      <c r="C130" s="80" t="e">
        <f>SUMIF('Rpt 18s (non-Fi$Cal)'!$F$9:$F$488,808,'Rpt 18s (non-Fi$Cal)'!R$9:R$488)</f>
        <v>#N/A</v>
      </c>
      <c r="D130" s="270" t="e">
        <f>SUMIF('Rpt 18s (non-Fi$Cal)'!$F$9:$F$488,830,'Rpt 18s (non-Fi$Cal)'!AL$9:AL$488)</f>
        <v>#REF!</v>
      </c>
      <c r="E130" s="270" t="e">
        <f>SUMIF('Rpt 18s (non-Fi$Cal)'!$F$9:$F$488,830,'Rpt 18s (non-Fi$Cal)'!BF$9:BF$488)</f>
        <v>#REF!</v>
      </c>
      <c r="F130" s="80" t="e">
        <f t="shared" si="9"/>
        <v>#N/A</v>
      </c>
    </row>
    <row r="131" spans="1:11" ht="13.5" thickBot="1" x14ac:dyDescent="0.25">
      <c r="A131" s="268" t="s">
        <v>582</v>
      </c>
      <c r="B131" s="272" t="s">
        <v>4434</v>
      </c>
      <c r="C131" s="80" t="e">
        <f>SUMIF('Rpt 18s (non-Fi$Cal)'!$F$9:$F$488,808,'Rpt 18s (non-Fi$Cal)'!R$9:R$488)</f>
        <v>#N/A</v>
      </c>
      <c r="D131" s="273" t="e">
        <f>SUMIF('Rpt 18s (non-Fi$Cal)'!$F$9:$F$488,835,'Rpt 18s (non-Fi$Cal)'!AL$9:AL$488)</f>
        <v>#REF!</v>
      </c>
      <c r="E131" s="273" t="e">
        <f>SUMIF('Rpt 18s (non-Fi$Cal)'!$F$9:$F$488,835,'Rpt 18s (non-Fi$Cal)'!BF$9:BF$488)</f>
        <v>#REF!</v>
      </c>
      <c r="F131" s="80" t="e">
        <f t="shared" si="9"/>
        <v>#N/A</v>
      </c>
    </row>
    <row r="132" spans="1:11" ht="13.5" thickBot="1" x14ac:dyDescent="0.25">
      <c r="A132" s="82"/>
      <c r="B132" s="83" t="s">
        <v>85</v>
      </c>
      <c r="C132" s="84" t="e">
        <f>SUM(C125:C131)</f>
        <v>#N/A</v>
      </c>
      <c r="D132" s="84" t="e">
        <f>SUM(D125:D131)</f>
        <v>#REF!</v>
      </c>
      <c r="E132" s="84" t="e">
        <f>SUM(E125:E131)</f>
        <v>#REF!</v>
      </c>
      <c r="F132" s="97" t="e">
        <f>SUM(F125:F131)</f>
        <v>#N/A</v>
      </c>
      <c r="H132" s="50" t="e">
        <f>ROUND(C132,0)/1000</f>
        <v>#N/A</v>
      </c>
      <c r="I132" s="50" t="e">
        <f>ROUND(D132,0)/1000</f>
        <v>#REF!</v>
      </c>
      <c r="J132" s="50" t="e">
        <f>ROUND(E132,0)/1000</f>
        <v>#REF!</v>
      </c>
      <c r="K132" s="50" t="e">
        <f>ROUND(F132,0)/1000</f>
        <v>#N/A</v>
      </c>
    </row>
    <row r="133" spans="1:11" x14ac:dyDescent="0.2">
      <c r="C133" s="47" t="e">
        <f>IF(C132='Rpt 18s (non-Fi$Cal)'!R$62,"OK","Formula Error")</f>
        <v>#N/A</v>
      </c>
      <c r="D133" s="47" t="e">
        <f>IF(D132='Rpt 18s (non-Fi$Cal)'!AL$62,"OK","Formula Error")</f>
        <v>#REF!</v>
      </c>
      <c r="E133" s="47" t="e">
        <f>IF(E132='Rpt 18s (non-Fi$Cal)'!BF$62,"OK","Formula Error")</f>
        <v>#REF!</v>
      </c>
      <c r="F133" s="47" t="e">
        <f>IF(F132='Rpt 18s (non-Fi$Cal)'!BZ$62,"OK","Formula Error")</f>
        <v>#N/A</v>
      </c>
    </row>
    <row r="135" spans="1:11" s="65" customFormat="1" ht="15.75" x14ac:dyDescent="0.25">
      <c r="A135" s="63" t="s">
        <v>594</v>
      </c>
      <c r="B135" s="64"/>
      <c r="I135" s="68"/>
      <c r="J135" s="68"/>
    </row>
    <row r="136" spans="1:11" s="65" customFormat="1" ht="16.5" thickBot="1" x14ac:dyDescent="0.3">
      <c r="A136" s="63"/>
      <c r="B136" s="64"/>
      <c r="I136" s="68"/>
      <c r="J136" s="68"/>
    </row>
    <row r="137" spans="1:11" ht="26.25" thickBot="1" x14ac:dyDescent="0.25">
      <c r="A137" s="69" t="s">
        <v>567</v>
      </c>
      <c r="B137" s="70" t="s">
        <v>100</v>
      </c>
      <c r="C137" s="71" t="s">
        <v>568</v>
      </c>
      <c r="D137" s="72" t="s">
        <v>78</v>
      </c>
      <c r="E137" s="72" t="s">
        <v>79</v>
      </c>
      <c r="F137" s="73" t="s">
        <v>569</v>
      </c>
    </row>
    <row r="138" spans="1:11" x14ac:dyDescent="0.2">
      <c r="A138" s="77" t="s">
        <v>570</v>
      </c>
      <c r="B138" s="78" t="s">
        <v>4430</v>
      </c>
      <c r="C138" s="80" t="e">
        <f>SUMIF('Rpt 18s (non-Fi$Cal)'!$F$9:$F$488,808,'Rpt 18s (non-Fi$Cal)'!S$9:S$488)</f>
        <v>#N/A</v>
      </c>
      <c r="D138" s="79" t="e">
        <f>SUMIF('Rpt 18s (non-Fi$Cal)'!$F$9:$F$488,808,'Rpt 18s (non-Fi$Cal)'!AM$9:AM$488)</f>
        <v>#REF!</v>
      </c>
      <c r="E138" s="79" t="e">
        <f>SUMIF('Rpt 18s (non-Fi$Cal)'!$F$9:$F$488,808,'Rpt 18s (non-Fi$Cal)'!BG$9:BG$488)</f>
        <v>#REF!</v>
      </c>
      <c r="F138" s="80" t="e">
        <f t="shared" ref="F138:F144" si="10">+C138+D138-E138</f>
        <v>#N/A</v>
      </c>
    </row>
    <row r="139" spans="1:11" x14ac:dyDescent="0.2">
      <c r="A139" s="268" t="s">
        <v>572</v>
      </c>
      <c r="B139" s="269" t="s">
        <v>573</v>
      </c>
      <c r="C139" s="270">
        <f>SUMIF('Rpt 18s (non-Fi$Cal)'!$F$9:$F$488,810,'Rpt 18s (non-Fi$Cal)'!S$9:S$488)</f>
        <v>0</v>
      </c>
      <c r="D139" s="79">
        <f>SUMIF('Rpt 18s (non-Fi$Cal)'!$F$9:$F$488,810,'Rpt 18s (non-Fi$Cal)'!AM$9:AM$488)</f>
        <v>0</v>
      </c>
      <c r="E139" s="79">
        <f>SUMIF('Rpt 18s (non-Fi$Cal)'!$F$9:$F$488,810,'Rpt 18s (non-Fi$Cal)'!BG$9:BG$488)</f>
        <v>0</v>
      </c>
      <c r="F139" s="80">
        <f t="shared" si="10"/>
        <v>0</v>
      </c>
    </row>
    <row r="140" spans="1:11" x14ac:dyDescent="0.2">
      <c r="A140" s="268" t="s">
        <v>574</v>
      </c>
      <c r="B140" s="269" t="s">
        <v>4431</v>
      </c>
      <c r="C140" s="270">
        <f>SUMIF('Rpt 18s (non-Fi$Cal)'!$F$9:$F$488,815,'Rpt 18s (non-Fi$Cal)'!S$9:S$488)</f>
        <v>0</v>
      </c>
      <c r="D140" s="79" t="e">
        <f>SUMIF('Rpt 18s (non-Fi$Cal)'!$F$9:$F$488,815,'Rpt 18s (non-Fi$Cal)'!AM$9:AM$488)</f>
        <v>#REF!</v>
      </c>
      <c r="E140" s="79" t="e">
        <f>SUMIF('Rpt 18s (non-Fi$Cal)'!$F$9:$F$488,815,'Rpt 18s (non-Fi$Cal)'!BG$9:BG$488)</f>
        <v>#REF!</v>
      </c>
      <c r="F140" s="80" t="e">
        <f t="shared" si="10"/>
        <v>#REF!</v>
      </c>
    </row>
    <row r="141" spans="1:11" x14ac:dyDescent="0.2">
      <c r="A141" s="268" t="s">
        <v>576</v>
      </c>
      <c r="B141" s="269" t="s">
        <v>4432</v>
      </c>
      <c r="C141" s="270">
        <f>SUMIF('Rpt 18s (non-Fi$Cal)'!$F$9:$F$488,820,'Rpt 18s (non-Fi$Cal)'!S$9:S$488)</f>
        <v>0</v>
      </c>
      <c r="D141" s="79" t="e">
        <f>SUMIF('Rpt 18s (non-Fi$Cal)'!$F$9:$F$488,820,'Rpt 18s (non-Fi$Cal)'!AM$9:AM$488)</f>
        <v>#REF!</v>
      </c>
      <c r="E141" s="79" t="e">
        <f>SUMIF('Rpt 18s (non-Fi$Cal)'!$F$9:$F$488,820,'Rpt 18s (non-Fi$Cal)'!BG$9:BG$488)</f>
        <v>#REF!</v>
      </c>
      <c r="F141" s="80" t="e">
        <f t="shared" si="10"/>
        <v>#REF!</v>
      </c>
    </row>
    <row r="142" spans="1:11" x14ac:dyDescent="0.2">
      <c r="A142" s="268" t="s">
        <v>578</v>
      </c>
      <c r="B142" s="269" t="s">
        <v>4433</v>
      </c>
      <c r="C142" s="270">
        <f>SUMIF('Rpt 18s (non-Fi$Cal)'!$F$9:$F$488,825,'Rpt 18s (non-Fi$Cal)'!S$9:S$488)</f>
        <v>0</v>
      </c>
      <c r="D142" s="79">
        <f>SUMIF('Rpt 18s (non-Fi$Cal)'!$F$9:$F$488,825,'Rpt 18s (non-Fi$Cal)'!AM$9:AM$488)</f>
        <v>0</v>
      </c>
      <c r="E142" s="79">
        <f>SUMIF('Rpt 18s (non-Fi$Cal)'!$F$9:$F$488,825,'Rpt 18s (non-Fi$Cal)'!BG$9:BG$488)</f>
        <v>0</v>
      </c>
      <c r="F142" s="80">
        <f t="shared" si="10"/>
        <v>0</v>
      </c>
    </row>
    <row r="143" spans="1:11" x14ac:dyDescent="0.2">
      <c r="A143" s="268" t="s">
        <v>580</v>
      </c>
      <c r="B143" s="271" t="s">
        <v>581</v>
      </c>
      <c r="C143" s="270">
        <f>SUMIF('Rpt 18s (non-Fi$Cal)'!$F$9:$F$488,830,'Rpt 18s (non-Fi$Cal)'!S$9:S$488)</f>
        <v>0</v>
      </c>
      <c r="D143" s="79" t="e">
        <f>SUMIF('Rpt 18s (non-Fi$Cal)'!$F$9:$F$488,830,'Rpt 18s (non-Fi$Cal)'!AM$9:AM$488)</f>
        <v>#REF!</v>
      </c>
      <c r="E143" s="79" t="e">
        <f>SUMIF('Rpt 18s (non-Fi$Cal)'!$F$9:$F$488,830,'Rpt 18s (non-Fi$Cal)'!BG$9:BG$488)</f>
        <v>#REF!</v>
      </c>
      <c r="F143" s="80" t="e">
        <f t="shared" si="10"/>
        <v>#REF!</v>
      </c>
    </row>
    <row r="144" spans="1:11" ht="13.5" thickBot="1" x14ac:dyDescent="0.25">
      <c r="A144" s="268" t="s">
        <v>582</v>
      </c>
      <c r="B144" s="272" t="s">
        <v>4434</v>
      </c>
      <c r="C144" s="273" t="e">
        <f>SUMIF('Rpt 18s (non-Fi$Cal)'!$F$9:$F$488,835,'Rpt 18s (non-Fi$Cal)'!S$9:S$488)</f>
        <v>#N/A</v>
      </c>
      <c r="D144" s="79" t="e">
        <f>SUMIF('Rpt 18s (non-Fi$Cal)'!$F$9:$F$488,835,'Rpt 18s (non-Fi$Cal)'!AM$9:AM$488)</f>
        <v>#REF!</v>
      </c>
      <c r="E144" s="79" t="e">
        <f>SUMIF('Rpt 18s (non-Fi$Cal)'!$F$9:$F$488,835,'Rpt 18s (non-Fi$Cal)'!BG$9:BG$488)</f>
        <v>#REF!</v>
      </c>
      <c r="F144" s="80" t="e">
        <f t="shared" si="10"/>
        <v>#N/A</v>
      </c>
    </row>
    <row r="145" spans="1:11" ht="13.5" thickBot="1" x14ac:dyDescent="0.25">
      <c r="A145" s="82"/>
      <c r="B145" s="83" t="s">
        <v>85</v>
      </c>
      <c r="C145" s="84" t="e">
        <f>SUM(C138:C144)</f>
        <v>#N/A</v>
      </c>
      <c r="D145" s="84" t="e">
        <f>SUM(D138:D144)</f>
        <v>#REF!</v>
      </c>
      <c r="E145" s="84" t="e">
        <f>SUM(E138:E144)</f>
        <v>#REF!</v>
      </c>
      <c r="F145" s="97" t="e">
        <f>SUM(F138:F144)</f>
        <v>#N/A</v>
      </c>
      <c r="H145" s="50" t="e">
        <f>ROUND(C145,0)/1000</f>
        <v>#N/A</v>
      </c>
      <c r="I145" s="50" t="e">
        <f>ROUND(D145,0)/1000</f>
        <v>#REF!</v>
      </c>
      <c r="J145" s="50" t="e">
        <f>ROUND(E145,0)/1000</f>
        <v>#REF!</v>
      </c>
      <c r="K145" s="50" t="e">
        <f>ROUND(F145,0)/1000</f>
        <v>#N/A</v>
      </c>
    </row>
    <row r="146" spans="1:11" ht="12.6" customHeight="1" x14ac:dyDescent="0.2">
      <c r="C146" s="47" t="e">
        <f>IF(C145='Rpt 18s (non-Fi$Cal)'!S$62,"OK","Formula Error")</f>
        <v>#N/A</v>
      </c>
      <c r="D146" s="47" t="e">
        <f>IF(D145='Rpt 18s (non-Fi$Cal)'!AM$62,"OK","Formula Error")</f>
        <v>#REF!</v>
      </c>
      <c r="E146" s="47" t="e">
        <f>IF(E145='Rpt 18s (non-Fi$Cal)'!BG$62,"OK","Formula Error")</f>
        <v>#REF!</v>
      </c>
      <c r="F146" s="47" t="e">
        <f>IF(F145='Rpt 18s (non-Fi$Cal)'!CA$62,"OK","Formula Error")</f>
        <v>#N/A</v>
      </c>
    </row>
    <row r="147" spans="1:11" x14ac:dyDescent="0.2">
      <c r="C147" s="96"/>
    </row>
    <row r="149" spans="1:11" s="65" customFormat="1" ht="15.75" x14ac:dyDescent="0.25">
      <c r="A149" s="63" t="s">
        <v>595</v>
      </c>
      <c r="B149" s="64"/>
      <c r="I149" s="68"/>
      <c r="J149" s="68"/>
    </row>
    <row r="150" spans="1:11" s="65" customFormat="1" ht="16.5" thickBot="1" x14ac:dyDescent="0.3">
      <c r="A150" s="63"/>
      <c r="B150" s="64"/>
      <c r="I150" s="68"/>
      <c r="J150" s="68"/>
    </row>
    <row r="151" spans="1:11" ht="26.25" thickBot="1" x14ac:dyDescent="0.25">
      <c r="A151" s="69" t="s">
        <v>567</v>
      </c>
      <c r="B151" s="70" t="s">
        <v>100</v>
      </c>
      <c r="C151" s="71" t="s">
        <v>568</v>
      </c>
      <c r="D151" s="72" t="s">
        <v>78</v>
      </c>
      <c r="E151" s="72" t="s">
        <v>79</v>
      </c>
      <c r="F151" s="73" t="s">
        <v>569</v>
      </c>
    </row>
    <row r="152" spans="1:11" x14ac:dyDescent="0.2">
      <c r="A152" s="77" t="s">
        <v>570</v>
      </c>
      <c r="B152" s="78" t="s">
        <v>4430</v>
      </c>
      <c r="C152" s="80" t="e">
        <f>SUMIF('Rpt 18s (non-Fi$Cal)'!$F$9:$F$488,808,'Rpt 18s (non-Fi$Cal)'!T$9:T$488)</f>
        <v>#N/A</v>
      </c>
      <c r="D152" s="79" t="e">
        <f>SUMIF('Rpt 18s (non-Fi$Cal)'!$F$9:$F$488,808,'Rpt 18s (non-Fi$Cal)'!AN$9:AN$488)</f>
        <v>#REF!</v>
      </c>
      <c r="E152" s="79" t="e">
        <f>SUMIF('Rpt 18s (non-Fi$Cal)'!$F$9:$F$488,808,'Rpt 18s (non-Fi$Cal)'!BH$9:BH$488)</f>
        <v>#REF!</v>
      </c>
      <c r="F152" s="80" t="e">
        <f t="shared" ref="F152:F158" si="11">+C152+D152-E152</f>
        <v>#N/A</v>
      </c>
    </row>
    <row r="153" spans="1:11" x14ac:dyDescent="0.2">
      <c r="A153" s="268" t="s">
        <v>572</v>
      </c>
      <c r="B153" s="269" t="s">
        <v>573</v>
      </c>
      <c r="C153" s="270">
        <f>SUMIF('Rpt 18s (non-Fi$Cal)'!$F$9:$F$488,810,'Rpt 18s (non-Fi$Cal)'!T$9:T$488)</f>
        <v>0</v>
      </c>
      <c r="D153" s="79">
        <f>SUMIF('Rpt 18s (non-Fi$Cal)'!$F$9:$F$488,810,'Rpt 18s (non-Fi$Cal)'!AN$9:AN$488)</f>
        <v>0</v>
      </c>
      <c r="E153" s="79">
        <f>SUMIF('Rpt 18s (non-Fi$Cal)'!$F$9:$F$488,810,'Rpt 18s (non-Fi$Cal)'!BH$9:BH$488)</f>
        <v>0</v>
      </c>
      <c r="F153" s="80">
        <f t="shared" si="11"/>
        <v>0</v>
      </c>
    </row>
    <row r="154" spans="1:11" x14ac:dyDescent="0.2">
      <c r="A154" s="268" t="s">
        <v>574</v>
      </c>
      <c r="B154" s="269" t="s">
        <v>4431</v>
      </c>
      <c r="C154" s="270">
        <f>SUMIF('Rpt 18s (non-Fi$Cal)'!$F$9:$F$488,815,'Rpt 18s (non-Fi$Cal)'!T$9:T$488)</f>
        <v>0</v>
      </c>
      <c r="D154" s="79" t="e">
        <f>SUMIF('Rpt 18s (non-Fi$Cal)'!$F$9:$F$488,815,'Rpt 18s (non-Fi$Cal)'!AN$9:AN$488)</f>
        <v>#REF!</v>
      </c>
      <c r="E154" s="79" t="e">
        <f>SUMIF('Rpt 18s (non-Fi$Cal)'!$F$9:$F$488,815,'Rpt 18s (non-Fi$Cal)'!BH$9:BH$488)</f>
        <v>#REF!</v>
      </c>
      <c r="F154" s="80" t="e">
        <f t="shared" si="11"/>
        <v>#REF!</v>
      </c>
    </row>
    <row r="155" spans="1:11" x14ac:dyDescent="0.2">
      <c r="A155" s="268" t="s">
        <v>576</v>
      </c>
      <c r="B155" s="269" t="s">
        <v>4432</v>
      </c>
      <c r="C155" s="270">
        <f>SUMIF('Rpt 18s (non-Fi$Cal)'!$F$9:$F$488,820,'Rpt 18s (non-Fi$Cal)'!T$9:T$488)</f>
        <v>0</v>
      </c>
      <c r="D155" s="79" t="e">
        <f>SUMIF('Rpt 18s (non-Fi$Cal)'!$F$9:$F$488,820,'Rpt 18s (non-Fi$Cal)'!AN$9:AN$488)</f>
        <v>#REF!</v>
      </c>
      <c r="E155" s="79" t="e">
        <f>SUMIF('Rpt 18s (non-Fi$Cal)'!$F$9:$F$488,820,'Rpt 18s (non-Fi$Cal)'!BH$9:BH$488)</f>
        <v>#REF!</v>
      </c>
      <c r="F155" s="80" t="e">
        <f t="shared" si="11"/>
        <v>#REF!</v>
      </c>
    </row>
    <row r="156" spans="1:11" x14ac:dyDescent="0.2">
      <c r="A156" s="268" t="s">
        <v>578</v>
      </c>
      <c r="B156" s="269" t="s">
        <v>4433</v>
      </c>
      <c r="C156" s="270">
        <f>SUMIF('Rpt 18s (non-Fi$Cal)'!$F$9:$F$488,825,'Rpt 18s (non-Fi$Cal)'!T$9:T$488)</f>
        <v>0</v>
      </c>
      <c r="D156" s="79">
        <f>SUMIF('Rpt 18s (non-Fi$Cal)'!$F$9:$F$488,825,'Rpt 18s (non-Fi$Cal)'!AN$9:AN$488)</f>
        <v>0</v>
      </c>
      <c r="E156" s="79">
        <f>SUMIF('Rpt 18s (non-Fi$Cal)'!$F$9:$F$488,825,'Rpt 18s (non-Fi$Cal)'!BH$9:BH$488)</f>
        <v>0</v>
      </c>
      <c r="F156" s="80">
        <f t="shared" si="11"/>
        <v>0</v>
      </c>
    </row>
    <row r="157" spans="1:11" x14ac:dyDescent="0.2">
      <c r="A157" s="268" t="s">
        <v>580</v>
      </c>
      <c r="B157" s="271" t="s">
        <v>581</v>
      </c>
      <c r="C157" s="270">
        <f>SUMIF('Rpt 18s (non-Fi$Cal)'!$F$9:$F$488,830,'Rpt 18s (non-Fi$Cal)'!T$9:T$488)</f>
        <v>0</v>
      </c>
      <c r="D157" s="79" t="e">
        <f>SUMIF('Rpt 18s (non-Fi$Cal)'!$F$9:$F$488,830,'Rpt 18s (non-Fi$Cal)'!AN$9:AN$488)</f>
        <v>#REF!</v>
      </c>
      <c r="E157" s="79" t="e">
        <f>SUMIF('Rpt 18s (non-Fi$Cal)'!$F$9:$F$488,830,'Rpt 18s (non-Fi$Cal)'!BH$9:BH$488)</f>
        <v>#REF!</v>
      </c>
      <c r="F157" s="80" t="e">
        <f t="shared" si="11"/>
        <v>#REF!</v>
      </c>
    </row>
    <row r="158" spans="1:11" ht="13.5" thickBot="1" x14ac:dyDescent="0.25">
      <c r="A158" s="268" t="s">
        <v>582</v>
      </c>
      <c r="B158" s="272" t="s">
        <v>4434</v>
      </c>
      <c r="C158" s="273" t="e">
        <f>SUMIF('Rpt 18s (non-Fi$Cal)'!$F$9:$F$488,835,'Rpt 18s (non-Fi$Cal)'!T$9:T$488)</f>
        <v>#N/A</v>
      </c>
      <c r="D158" s="79" t="e">
        <f>SUMIF('Rpt 18s (non-Fi$Cal)'!$F$9:$F$488,835,'Rpt 18s (non-Fi$Cal)'!AN$9:AN$488)</f>
        <v>#REF!</v>
      </c>
      <c r="E158" s="79" t="e">
        <f>SUMIF('Rpt 18s (non-Fi$Cal)'!$F$9:$F$488,835,'Rpt 18s (non-Fi$Cal)'!BH$9:BH$488)</f>
        <v>#REF!</v>
      </c>
      <c r="F158" s="80" t="e">
        <f t="shared" si="11"/>
        <v>#N/A</v>
      </c>
    </row>
    <row r="159" spans="1:11" ht="13.5" thickBot="1" x14ac:dyDescent="0.25">
      <c r="A159" s="82"/>
      <c r="B159" s="83" t="s">
        <v>85</v>
      </c>
      <c r="C159" s="84" t="e">
        <f>SUM(C152:C158)</f>
        <v>#N/A</v>
      </c>
      <c r="D159" s="84" t="e">
        <f>SUM(D152:D158)</f>
        <v>#REF!</v>
      </c>
      <c r="E159" s="84" t="e">
        <f>SUM(E152:E158)</f>
        <v>#REF!</v>
      </c>
      <c r="F159" s="97" t="e">
        <f>SUM(F152:F158)</f>
        <v>#N/A</v>
      </c>
      <c r="H159" s="50" t="e">
        <f>ROUND(C159,0)/1000</f>
        <v>#N/A</v>
      </c>
      <c r="I159" s="50" t="e">
        <f>ROUND(D159,0)/1000</f>
        <v>#REF!</v>
      </c>
      <c r="J159" s="50" t="e">
        <f>ROUND(E159,0)/1000</f>
        <v>#REF!</v>
      </c>
      <c r="K159" s="50" t="e">
        <f>ROUND(F159,0)/1000</f>
        <v>#N/A</v>
      </c>
    </row>
    <row r="160" spans="1:11" x14ac:dyDescent="0.2">
      <c r="C160" s="47" t="e">
        <f>IF(C159='Rpt 18s (non-Fi$Cal)'!T$62,"OK","Formula Error")</f>
        <v>#N/A</v>
      </c>
      <c r="D160" s="47" t="e">
        <f>IF(D159='Rpt 18s (non-Fi$Cal)'!AN$62,"OK","Formula Error")</f>
        <v>#REF!</v>
      </c>
      <c r="E160" s="47" t="e">
        <f>IF(E159='Rpt 18s (non-Fi$Cal)'!BH$62,"OK","Formula Error")</f>
        <v>#REF!</v>
      </c>
      <c r="F160" s="47" t="e">
        <f>IF(F159='Rpt 18s (non-Fi$Cal)'!CB$62,"OK","Formula Error")</f>
        <v>#N/A</v>
      </c>
    </row>
    <row r="162" spans="1:11" s="65" customFormat="1" ht="15.75" x14ac:dyDescent="0.25">
      <c r="A162" s="63" t="s">
        <v>596</v>
      </c>
      <c r="B162" s="64"/>
      <c r="I162" s="68"/>
      <c r="J162" s="68"/>
    </row>
    <row r="163" spans="1:11" s="65" customFormat="1" ht="16.5" thickBot="1" x14ac:dyDescent="0.3">
      <c r="A163" s="63"/>
      <c r="B163" s="64"/>
      <c r="I163" s="68"/>
      <c r="J163" s="68"/>
    </row>
    <row r="164" spans="1:11" ht="26.25" thickBot="1" x14ac:dyDescent="0.25">
      <c r="A164" s="69" t="s">
        <v>567</v>
      </c>
      <c r="B164" s="70" t="s">
        <v>100</v>
      </c>
      <c r="C164" s="71" t="s">
        <v>568</v>
      </c>
      <c r="D164" s="72" t="s">
        <v>78</v>
      </c>
      <c r="E164" s="72" t="s">
        <v>79</v>
      </c>
      <c r="F164" s="73" t="s">
        <v>569</v>
      </c>
    </row>
    <row r="165" spans="1:11" x14ac:dyDescent="0.2">
      <c r="A165" s="77" t="s">
        <v>570</v>
      </c>
      <c r="B165" s="78" t="s">
        <v>4430</v>
      </c>
      <c r="C165" s="80" t="e">
        <f>SUMIF('Rpt 18s (non-Fi$Cal)'!$F$9:$F$488,808,'Rpt 18s (non-Fi$Cal)'!U$9:U$488)</f>
        <v>#N/A</v>
      </c>
      <c r="D165" s="79" t="e">
        <f>SUMIF('Rpt 18s (non-Fi$Cal)'!$F$9:$F$488,808,'Rpt 18s (non-Fi$Cal)'!AO$9:AO$488)</f>
        <v>#REF!</v>
      </c>
      <c r="E165" s="79" t="e">
        <f>SUMIF('Rpt 18s (non-Fi$Cal)'!$F$9:$F$488,808,'Rpt 18s (non-Fi$Cal)'!BI$9:BI$488)</f>
        <v>#REF!</v>
      </c>
      <c r="F165" s="80" t="e">
        <f t="shared" ref="F165:F171" si="12">+C165+D165-E165</f>
        <v>#N/A</v>
      </c>
    </row>
    <row r="166" spans="1:11" x14ac:dyDescent="0.2">
      <c r="A166" s="268" t="s">
        <v>572</v>
      </c>
      <c r="B166" s="269" t="s">
        <v>573</v>
      </c>
      <c r="C166" s="270">
        <f>SUMIF('Rpt 18s (non-Fi$Cal)'!$F$9:$F$488,810,'Rpt 18s (non-Fi$Cal)'!U$9:U$488)</f>
        <v>0</v>
      </c>
      <c r="D166" s="79">
        <f>SUMIF('Rpt 18s (non-Fi$Cal)'!$F$9:$F$488,810,'Rpt 18s (non-Fi$Cal)'!AO$9:AO$488)</f>
        <v>0</v>
      </c>
      <c r="E166" s="79">
        <f>SUMIF('Rpt 18s (non-Fi$Cal)'!$F$9:$F$488,810,'Rpt 18s (non-Fi$Cal)'!BI$9:BI$488)</f>
        <v>0</v>
      </c>
      <c r="F166" s="80">
        <f t="shared" si="12"/>
        <v>0</v>
      </c>
    </row>
    <row r="167" spans="1:11" x14ac:dyDescent="0.2">
      <c r="A167" s="268" t="s">
        <v>574</v>
      </c>
      <c r="B167" s="269" t="s">
        <v>4431</v>
      </c>
      <c r="C167" s="270">
        <f>SUMIF('Rpt 18s (non-Fi$Cal)'!$F$9:$F$488,815,'Rpt 18s (non-Fi$Cal)'!U$9:U$488)</f>
        <v>0</v>
      </c>
      <c r="D167" s="79" t="e">
        <f>SUMIF('Rpt 18s (non-Fi$Cal)'!$F$9:$F$488,815,'Rpt 18s (non-Fi$Cal)'!AO$9:AO$488)</f>
        <v>#REF!</v>
      </c>
      <c r="E167" s="79" t="e">
        <f>SUMIF('Rpt 18s (non-Fi$Cal)'!$F$9:$F$488,815,'Rpt 18s (non-Fi$Cal)'!BI$9:BI$488)</f>
        <v>#REF!</v>
      </c>
      <c r="F167" s="80" t="e">
        <f t="shared" si="12"/>
        <v>#REF!</v>
      </c>
    </row>
    <row r="168" spans="1:11" x14ac:dyDescent="0.2">
      <c r="A168" s="268" t="s">
        <v>576</v>
      </c>
      <c r="B168" s="269" t="s">
        <v>4432</v>
      </c>
      <c r="C168" s="270">
        <f>SUMIF('Rpt 18s (non-Fi$Cal)'!$F$9:$F$488,820,'Rpt 18s (non-Fi$Cal)'!U$9:U$488)</f>
        <v>0</v>
      </c>
      <c r="D168" s="79" t="e">
        <f>SUMIF('Rpt 18s (non-Fi$Cal)'!$F$9:$F$488,820,'Rpt 18s (non-Fi$Cal)'!AO$9:AO$488)</f>
        <v>#REF!</v>
      </c>
      <c r="E168" s="79" t="e">
        <f>SUMIF('Rpt 18s (non-Fi$Cal)'!$F$9:$F$488,820,'Rpt 18s (non-Fi$Cal)'!BI$9:BI$488)</f>
        <v>#REF!</v>
      </c>
      <c r="F168" s="80" t="e">
        <f t="shared" si="12"/>
        <v>#REF!</v>
      </c>
    </row>
    <row r="169" spans="1:11" x14ac:dyDescent="0.2">
      <c r="A169" s="268" t="s">
        <v>578</v>
      </c>
      <c r="B169" s="269" t="s">
        <v>4433</v>
      </c>
      <c r="C169" s="270">
        <f>SUMIF('Rpt 18s (non-Fi$Cal)'!$F$9:$F$488,825,'Rpt 18s (non-Fi$Cal)'!U$9:U$488)</f>
        <v>0</v>
      </c>
      <c r="D169" s="79">
        <f>SUMIF('Rpt 18s (non-Fi$Cal)'!$F$9:$F$488,825,'Rpt 18s (non-Fi$Cal)'!AO$9:AO$488)</f>
        <v>0</v>
      </c>
      <c r="E169" s="79">
        <f>SUMIF('Rpt 18s (non-Fi$Cal)'!$F$9:$F$488,825,'Rpt 18s (non-Fi$Cal)'!BI$9:BI$488)</f>
        <v>0</v>
      </c>
      <c r="F169" s="80">
        <f t="shared" si="12"/>
        <v>0</v>
      </c>
    </row>
    <row r="170" spans="1:11" x14ac:dyDescent="0.2">
      <c r="A170" s="268" t="s">
        <v>580</v>
      </c>
      <c r="B170" s="271" t="s">
        <v>581</v>
      </c>
      <c r="C170" s="270">
        <f>SUMIF('Rpt 18s (non-Fi$Cal)'!$F$9:$F$488,830,'Rpt 18s (non-Fi$Cal)'!U$9:U$488)</f>
        <v>0</v>
      </c>
      <c r="D170" s="79" t="e">
        <f>SUMIF('Rpt 18s (non-Fi$Cal)'!$F$9:$F$488,830,'Rpt 18s (non-Fi$Cal)'!AO$9:AO$488)</f>
        <v>#REF!</v>
      </c>
      <c r="E170" s="79" t="e">
        <f>SUMIF('Rpt 18s (non-Fi$Cal)'!$F$9:$F$488,830,'Rpt 18s (non-Fi$Cal)'!BI$9:BI$488)</f>
        <v>#REF!</v>
      </c>
      <c r="F170" s="80" t="e">
        <f t="shared" si="12"/>
        <v>#REF!</v>
      </c>
    </row>
    <row r="171" spans="1:11" ht="13.5" thickBot="1" x14ac:dyDescent="0.25">
      <c r="A171" s="268" t="s">
        <v>582</v>
      </c>
      <c r="B171" s="272" t="s">
        <v>4434</v>
      </c>
      <c r="C171" s="273" t="e">
        <f>SUMIF('Rpt 18s (non-Fi$Cal)'!$F$9:$F$488,835,'Rpt 18s (non-Fi$Cal)'!U$9:U$488)</f>
        <v>#N/A</v>
      </c>
      <c r="D171" s="79" t="e">
        <f>SUMIF('Rpt 18s (non-Fi$Cal)'!$F$9:$F$488,835,'Rpt 18s (non-Fi$Cal)'!AO$9:AO$488)</f>
        <v>#REF!</v>
      </c>
      <c r="E171" s="79" t="e">
        <f>SUMIF('Rpt 18s (non-Fi$Cal)'!$F$9:$F$488,835,'Rpt 18s (non-Fi$Cal)'!BI$9:BI$488)</f>
        <v>#REF!</v>
      </c>
      <c r="F171" s="80" t="e">
        <f t="shared" si="12"/>
        <v>#N/A</v>
      </c>
    </row>
    <row r="172" spans="1:11" ht="13.5" thickBot="1" x14ac:dyDescent="0.25">
      <c r="A172" s="82"/>
      <c r="B172" s="83" t="s">
        <v>85</v>
      </c>
      <c r="C172" s="84" t="e">
        <f>SUM(C165:C171)</f>
        <v>#N/A</v>
      </c>
      <c r="D172" s="84" t="e">
        <f>SUM(D165:D171)</f>
        <v>#REF!</v>
      </c>
      <c r="E172" s="84" t="e">
        <f>SUM(E165:E171)</f>
        <v>#REF!</v>
      </c>
      <c r="F172" s="97" t="e">
        <f>SUM(F165:F171)</f>
        <v>#N/A</v>
      </c>
      <c r="H172" s="50" t="e">
        <f>ROUND(C172,0)/1000</f>
        <v>#N/A</v>
      </c>
      <c r="I172" s="50" t="e">
        <f>ROUND(D172,0)/1000</f>
        <v>#REF!</v>
      </c>
      <c r="J172" s="50" t="e">
        <f>ROUND(E172,0)/1000</f>
        <v>#REF!</v>
      </c>
      <c r="K172" s="50" t="e">
        <f>ROUND(F172,0)/1000</f>
        <v>#N/A</v>
      </c>
    </row>
    <row r="173" spans="1:11" x14ac:dyDescent="0.2">
      <c r="C173" s="47" t="e">
        <f>IF(C172='Rpt 18s (non-Fi$Cal)'!U$62,"OK","Formula Error")</f>
        <v>#N/A</v>
      </c>
      <c r="D173" s="47" t="e">
        <f>IF(D172='Rpt 18s (non-Fi$Cal)'!AO$62,"OK","Formula Error")</f>
        <v>#REF!</v>
      </c>
      <c r="E173" s="47" t="e">
        <f>IF(E172='Rpt 18s (non-Fi$Cal)'!BI$62,"OK","Formula Error")</f>
        <v>#REF!</v>
      </c>
      <c r="F173" s="47" t="e">
        <f>IF(F172='Rpt 18s (non-Fi$Cal)'!CC$62,"OK","Formula Error")</f>
        <v>#N/A</v>
      </c>
    </row>
    <row r="175" spans="1:11" s="65" customFormat="1" ht="15.75" x14ac:dyDescent="0.25">
      <c r="A175" s="63" t="s">
        <v>597</v>
      </c>
      <c r="B175" s="64"/>
      <c r="I175" s="68"/>
      <c r="J175" s="68"/>
    </row>
    <row r="176" spans="1:11" s="65" customFormat="1" ht="16.5" thickBot="1" x14ac:dyDescent="0.3">
      <c r="A176" s="63"/>
      <c r="B176" s="64"/>
      <c r="I176" s="68"/>
      <c r="J176" s="68"/>
    </row>
    <row r="177" spans="1:11" ht="26.25" thickBot="1" x14ac:dyDescent="0.25">
      <c r="A177" s="69" t="s">
        <v>567</v>
      </c>
      <c r="B177" s="70" t="s">
        <v>100</v>
      </c>
      <c r="C177" s="71" t="s">
        <v>568</v>
      </c>
      <c r="D177" s="72" t="s">
        <v>78</v>
      </c>
      <c r="E177" s="72" t="s">
        <v>79</v>
      </c>
      <c r="F177" s="73" t="s">
        <v>569</v>
      </c>
    </row>
    <row r="178" spans="1:11" x14ac:dyDescent="0.2">
      <c r="A178" s="77" t="s">
        <v>570</v>
      </c>
      <c r="B178" s="78" t="s">
        <v>4430</v>
      </c>
      <c r="C178" s="80" t="e">
        <f>SUMIF('Rpt 18s (non-Fi$Cal)'!$F$9:$F$488,808,'Rpt 18s (non-Fi$Cal)'!V$9:V$488)</f>
        <v>#N/A</v>
      </c>
      <c r="D178" s="79" t="e">
        <f>SUMIF('Rpt 18s (non-Fi$Cal)'!$F$9:$F$488,808,'Rpt 18s (non-Fi$Cal)'!AS$9:AS$488)</f>
        <v>#REF!</v>
      </c>
      <c r="E178" s="79" t="e">
        <f>SUMIF('Rpt 18s (non-Fi$Cal)'!$F$9:$F$488,808,'Rpt 18s (non-Fi$Cal)'!BJ$9:BJ$488)</f>
        <v>#REF!</v>
      </c>
      <c r="F178" s="80" t="e">
        <f t="shared" ref="F178:F184" si="13">+C178+D178-E178</f>
        <v>#N/A</v>
      </c>
    </row>
    <row r="179" spans="1:11" x14ac:dyDescent="0.2">
      <c r="A179" s="268" t="s">
        <v>572</v>
      </c>
      <c r="B179" s="269" t="s">
        <v>573</v>
      </c>
      <c r="C179" s="270">
        <f>SUMIF('Rpt 18s (non-Fi$Cal)'!$F$9:$F$488,810,'Rpt 18s (non-Fi$Cal)'!V$9:V$488)</f>
        <v>0</v>
      </c>
      <c r="D179" s="79">
        <f>SUMIF('Rpt 18s (non-Fi$Cal)'!$F$9:$F$488,810,'Rpt 18s (non-Fi$Cal)'!AS$9:AS$488)</f>
        <v>0</v>
      </c>
      <c r="E179" s="79">
        <f>SUMIF('Rpt 18s (non-Fi$Cal)'!$F$9:$F$488,810,'Rpt 18s (non-Fi$Cal)'!BJ$9:BJ$488)</f>
        <v>0</v>
      </c>
      <c r="F179" s="80">
        <f t="shared" si="13"/>
        <v>0</v>
      </c>
    </row>
    <row r="180" spans="1:11" x14ac:dyDescent="0.2">
      <c r="A180" s="268" t="s">
        <v>574</v>
      </c>
      <c r="B180" s="269" t="s">
        <v>4431</v>
      </c>
      <c r="C180" s="270">
        <f>SUMIF('Rpt 18s (non-Fi$Cal)'!$F$9:$F$488,815,'Rpt 18s (non-Fi$Cal)'!V$9:V$488)</f>
        <v>0</v>
      </c>
      <c r="D180" s="79" t="e">
        <f>SUMIF('Rpt 18s (non-Fi$Cal)'!$F$9:$F$488,815,'Rpt 18s (non-Fi$Cal)'!AS$9:AS$488)</f>
        <v>#REF!</v>
      </c>
      <c r="E180" s="79" t="e">
        <f>SUMIF('Rpt 18s (non-Fi$Cal)'!$F$9:$F$488,815,'Rpt 18s (non-Fi$Cal)'!BJ$9:BJ$488)</f>
        <v>#REF!</v>
      </c>
      <c r="F180" s="80" t="e">
        <f t="shared" si="13"/>
        <v>#REF!</v>
      </c>
    </row>
    <row r="181" spans="1:11" x14ac:dyDescent="0.2">
      <c r="A181" s="268" t="s">
        <v>576</v>
      </c>
      <c r="B181" s="269" t="s">
        <v>4432</v>
      </c>
      <c r="C181" s="270">
        <f>SUMIF('Rpt 18s (non-Fi$Cal)'!$F$9:$F$488,820,'Rpt 18s (non-Fi$Cal)'!V$9:V$488)</f>
        <v>0</v>
      </c>
      <c r="D181" s="79" t="e">
        <f>SUMIF('Rpt 18s (non-Fi$Cal)'!$F$9:$F$488,820,'Rpt 18s (non-Fi$Cal)'!AS$9:AS$488)</f>
        <v>#REF!</v>
      </c>
      <c r="E181" s="79" t="e">
        <f>SUMIF('Rpt 18s (non-Fi$Cal)'!$F$9:$F$488,820,'Rpt 18s (non-Fi$Cal)'!BJ$9:BJ$488)</f>
        <v>#REF!</v>
      </c>
      <c r="F181" s="80" t="e">
        <f t="shared" si="13"/>
        <v>#REF!</v>
      </c>
    </row>
    <row r="182" spans="1:11" x14ac:dyDescent="0.2">
      <c r="A182" s="268" t="s">
        <v>578</v>
      </c>
      <c r="B182" s="269" t="s">
        <v>4433</v>
      </c>
      <c r="C182" s="270">
        <f>SUMIF('Rpt 18s (non-Fi$Cal)'!$F$9:$F$488,825,'Rpt 18s (non-Fi$Cal)'!V$9:V$488)</f>
        <v>0</v>
      </c>
      <c r="D182" s="79">
        <f>SUMIF('Rpt 18s (non-Fi$Cal)'!$F$9:$F$488,825,'Rpt 18s (non-Fi$Cal)'!AS$9:AS$488)</f>
        <v>0</v>
      </c>
      <c r="E182" s="79">
        <f>SUMIF('Rpt 18s (non-Fi$Cal)'!$F$9:$F$488,825,'Rpt 18s (non-Fi$Cal)'!BJ$9:BJ$488)</f>
        <v>0</v>
      </c>
      <c r="F182" s="80">
        <f t="shared" si="13"/>
        <v>0</v>
      </c>
    </row>
    <row r="183" spans="1:11" x14ac:dyDescent="0.2">
      <c r="A183" s="268" t="s">
        <v>580</v>
      </c>
      <c r="B183" s="271" t="s">
        <v>581</v>
      </c>
      <c r="C183" s="270">
        <f>SUMIF('Rpt 18s (non-Fi$Cal)'!$F$9:$F$488,830,'Rpt 18s (non-Fi$Cal)'!V$9:V$488)</f>
        <v>0</v>
      </c>
      <c r="D183" s="79" t="e">
        <f>SUMIF('Rpt 18s (non-Fi$Cal)'!$F$9:$F$488,830,'Rpt 18s (non-Fi$Cal)'!AS$9:AS$488)</f>
        <v>#REF!</v>
      </c>
      <c r="E183" s="79" t="e">
        <f>SUMIF('Rpt 18s (non-Fi$Cal)'!$F$9:$F$488,830,'Rpt 18s (non-Fi$Cal)'!BJ$9:BJ$488)</f>
        <v>#REF!</v>
      </c>
      <c r="F183" s="80" t="e">
        <f t="shared" si="13"/>
        <v>#REF!</v>
      </c>
    </row>
    <row r="184" spans="1:11" ht="13.5" thickBot="1" x14ac:dyDescent="0.25">
      <c r="A184" s="268" t="s">
        <v>582</v>
      </c>
      <c r="B184" s="272" t="s">
        <v>4434</v>
      </c>
      <c r="C184" s="273" t="e">
        <f>SUMIF('Rpt 18s (non-Fi$Cal)'!$F$9:$F$488,835,'Rpt 18s (non-Fi$Cal)'!V$9:V$488)</f>
        <v>#N/A</v>
      </c>
      <c r="D184" s="79" t="e">
        <f>SUMIF('Rpt 18s (non-Fi$Cal)'!$F$9:$F$488,835,'Rpt 18s (non-Fi$Cal)'!AS$9:AS$488)</f>
        <v>#REF!</v>
      </c>
      <c r="E184" s="79" t="e">
        <f>SUMIF('Rpt 18s (non-Fi$Cal)'!$F$9:$F$488,835,'Rpt 18s (non-Fi$Cal)'!BJ$9:BJ$488)</f>
        <v>#REF!</v>
      </c>
      <c r="F184" s="80" t="e">
        <f t="shared" si="13"/>
        <v>#N/A</v>
      </c>
    </row>
    <row r="185" spans="1:11" ht="13.5" thickBot="1" x14ac:dyDescent="0.25">
      <c r="A185" s="82"/>
      <c r="B185" s="83" t="s">
        <v>85</v>
      </c>
      <c r="C185" s="84" t="e">
        <f>SUM(C178:C184)</f>
        <v>#N/A</v>
      </c>
      <c r="D185" s="84" t="e">
        <f>SUM(D178:D184)</f>
        <v>#REF!</v>
      </c>
      <c r="E185" s="84" t="e">
        <f>SUM(E178:E184)</f>
        <v>#REF!</v>
      </c>
      <c r="F185" s="97" t="e">
        <f>SUM(F178:F184)</f>
        <v>#N/A</v>
      </c>
      <c r="H185" s="50" t="e">
        <f>ROUND(C185,0)/1000</f>
        <v>#N/A</v>
      </c>
      <c r="I185" s="50" t="e">
        <f>ROUND(D185,0)/1000</f>
        <v>#REF!</v>
      </c>
      <c r="J185" s="50" t="e">
        <f>ROUND(E185,0)/1000</f>
        <v>#REF!</v>
      </c>
      <c r="K185" s="50" t="e">
        <f>ROUND(F185,0)/1000</f>
        <v>#N/A</v>
      </c>
    </row>
    <row r="186" spans="1:11" x14ac:dyDescent="0.2">
      <c r="C186" s="47" t="e">
        <f>IF(C185='Rpt 18s (non-Fi$Cal)'!V$62,"OK","Formula Error")</f>
        <v>#N/A</v>
      </c>
      <c r="D186" s="47" t="e">
        <f>IF(D185='Rpt 18s (non-Fi$Cal)'!AS$62,"OK","Formula Error")</f>
        <v>#REF!</v>
      </c>
      <c r="E186" s="47" t="e">
        <f>IF(E185='Rpt 18s (non-Fi$Cal)'!BJ$62,"OK","Formula Error")</f>
        <v>#REF!</v>
      </c>
      <c r="F186" s="47" t="e">
        <f>IF(F185='Rpt 18s (non-Fi$Cal)'!CD$62,"OK","Formula Error")</f>
        <v>#N/A</v>
      </c>
    </row>
    <row r="188" spans="1:11" s="65" customFormat="1" ht="15.75" x14ac:dyDescent="0.25">
      <c r="A188" s="63" t="s">
        <v>598</v>
      </c>
      <c r="B188" s="64"/>
      <c r="I188" s="68"/>
      <c r="J188" s="68"/>
    </row>
    <row r="189" spans="1:11" s="65" customFormat="1" ht="16.5" thickBot="1" x14ac:dyDescent="0.3">
      <c r="A189" s="63"/>
      <c r="B189" s="64"/>
      <c r="E189" s="99"/>
      <c r="I189" s="68"/>
      <c r="J189" s="68"/>
    </row>
    <row r="190" spans="1:11" ht="26.25" thickBot="1" x14ac:dyDescent="0.25">
      <c r="A190" s="69" t="s">
        <v>567</v>
      </c>
      <c r="B190" s="70" t="s">
        <v>100</v>
      </c>
      <c r="C190" s="71" t="s">
        <v>568</v>
      </c>
      <c r="D190" s="72" t="s">
        <v>78</v>
      </c>
      <c r="E190" s="72" t="s">
        <v>79</v>
      </c>
      <c r="F190" s="73" t="s">
        <v>569</v>
      </c>
    </row>
    <row r="191" spans="1:11" x14ac:dyDescent="0.2">
      <c r="A191" s="77" t="s">
        <v>570</v>
      </c>
      <c r="B191" s="78" t="s">
        <v>4430</v>
      </c>
      <c r="C191" s="80" t="e">
        <f>SUMIF('Rpt 18s (non-Fi$Cal)'!$F$9:$F$488,808,'Rpt 18s (non-Fi$Cal)'!W$9:W$488)</f>
        <v>#N/A</v>
      </c>
      <c r="D191" s="79" t="e">
        <f>SUMIF('Rpt 18s (non-Fi$Cal)'!$F$9:$F$488,808,'Rpt 18s (non-Fi$Cal)'!AS$9:AS$488)</f>
        <v>#REF!</v>
      </c>
      <c r="E191" s="79" t="e">
        <f>SUMIF('Rpt 18s (non-Fi$Cal)'!$F$9:$F$488,808,'Rpt 18s (non-Fi$Cal)'!BK$9:BK$488)</f>
        <v>#REF!</v>
      </c>
      <c r="F191" s="80" t="e">
        <f t="shared" ref="F191:F197" si="14">+C191+D191-E191</f>
        <v>#N/A</v>
      </c>
    </row>
    <row r="192" spans="1:11" x14ac:dyDescent="0.2">
      <c r="A192" s="268" t="s">
        <v>572</v>
      </c>
      <c r="B192" s="269" t="s">
        <v>573</v>
      </c>
      <c r="C192" s="270">
        <f>SUMIF('Rpt 18s (non-Fi$Cal)'!$F$9:$F$488,810,'Rpt 18s (non-Fi$Cal)'!W$9:W$488)</f>
        <v>0</v>
      </c>
      <c r="D192" s="79">
        <f>SUMIF('Rpt 18s (non-Fi$Cal)'!$F$9:$F$488,810,'Rpt 18s (non-Fi$Cal)'!AS$9:AS$488)</f>
        <v>0</v>
      </c>
      <c r="E192" s="79">
        <f>SUMIF('Rpt 18s (non-Fi$Cal)'!$F$9:$F$488,810,'Rpt 18s (non-Fi$Cal)'!BK$9:BK$488)</f>
        <v>0</v>
      </c>
      <c r="F192" s="80">
        <f t="shared" si="14"/>
        <v>0</v>
      </c>
    </row>
    <row r="193" spans="1:11" x14ac:dyDescent="0.2">
      <c r="A193" s="268" t="s">
        <v>574</v>
      </c>
      <c r="B193" s="269" t="s">
        <v>4431</v>
      </c>
      <c r="C193" s="270">
        <f>SUMIF('Rpt 18s (non-Fi$Cal)'!$F$9:$F$488,815,'Rpt 18s (non-Fi$Cal)'!W$9:W$488)</f>
        <v>0</v>
      </c>
      <c r="D193" s="79" t="e">
        <f>SUMIF('Rpt 18s (non-Fi$Cal)'!$F$9:$F$488,815,'Rpt 18s (non-Fi$Cal)'!AS$9:AS$488)</f>
        <v>#REF!</v>
      </c>
      <c r="E193" s="79" t="e">
        <f>SUMIF('Rpt 18s (non-Fi$Cal)'!$F$9:$F$488,815,'Rpt 18s (non-Fi$Cal)'!BK$9:BK$488)</f>
        <v>#REF!</v>
      </c>
      <c r="F193" s="80" t="e">
        <f t="shared" si="14"/>
        <v>#REF!</v>
      </c>
    </row>
    <row r="194" spans="1:11" x14ac:dyDescent="0.2">
      <c r="A194" s="268" t="s">
        <v>576</v>
      </c>
      <c r="B194" s="269" t="s">
        <v>4432</v>
      </c>
      <c r="C194" s="270">
        <f>SUMIF('Rpt 18s (non-Fi$Cal)'!$F$9:$F$488,820,'Rpt 18s (non-Fi$Cal)'!W$9:W$488)</f>
        <v>0</v>
      </c>
      <c r="D194" s="79" t="e">
        <f>SUMIF('Rpt 18s (non-Fi$Cal)'!$F$9:$F$488,820,'Rpt 18s (non-Fi$Cal)'!AS$9:AS$488)</f>
        <v>#REF!</v>
      </c>
      <c r="E194" s="79" t="e">
        <f>SUMIF('Rpt 18s (non-Fi$Cal)'!$F$9:$F$488,820,'Rpt 18s (non-Fi$Cal)'!BK$9:BK$488)</f>
        <v>#REF!</v>
      </c>
      <c r="F194" s="80" t="e">
        <f t="shared" si="14"/>
        <v>#REF!</v>
      </c>
    </row>
    <row r="195" spans="1:11" x14ac:dyDescent="0.2">
      <c r="A195" s="268" t="s">
        <v>578</v>
      </c>
      <c r="B195" s="269" t="s">
        <v>4433</v>
      </c>
      <c r="C195" s="270">
        <f>SUMIF('Rpt 18s (non-Fi$Cal)'!$F$9:$F$488,825,'Rpt 18s (non-Fi$Cal)'!W$9:W$488)</f>
        <v>0</v>
      </c>
      <c r="D195" s="79">
        <f>SUMIF('Rpt 18s (non-Fi$Cal)'!$F$9:$F$488,825,'Rpt 18s (non-Fi$Cal)'!AS$9:AS$488)</f>
        <v>0</v>
      </c>
      <c r="E195" s="79">
        <f>SUMIF('Rpt 18s (non-Fi$Cal)'!$F$9:$F$488,825,'Rpt 18s (non-Fi$Cal)'!BK$9:BK$488)</f>
        <v>0</v>
      </c>
      <c r="F195" s="80">
        <f t="shared" si="14"/>
        <v>0</v>
      </c>
    </row>
    <row r="196" spans="1:11" x14ac:dyDescent="0.2">
      <c r="A196" s="268" t="s">
        <v>580</v>
      </c>
      <c r="B196" s="271" t="s">
        <v>581</v>
      </c>
      <c r="C196" s="270">
        <f>SUMIF('Rpt 18s (non-Fi$Cal)'!$F$9:$F$488,830,'Rpt 18s (non-Fi$Cal)'!W$9:W$488)</f>
        <v>0</v>
      </c>
      <c r="D196" s="79" t="e">
        <f>SUMIF('Rpt 18s (non-Fi$Cal)'!$F$9:$F$488,830,'Rpt 18s (non-Fi$Cal)'!AS$9:AS$488)</f>
        <v>#REF!</v>
      </c>
      <c r="E196" s="79" t="e">
        <f>SUMIF('Rpt 18s (non-Fi$Cal)'!$F$9:$F$488,830,'Rpt 18s (non-Fi$Cal)'!BK$9:BK$488)</f>
        <v>#REF!</v>
      </c>
      <c r="F196" s="80" t="e">
        <f t="shared" si="14"/>
        <v>#REF!</v>
      </c>
    </row>
    <row r="197" spans="1:11" ht="13.5" thickBot="1" x14ac:dyDescent="0.25">
      <c r="A197" s="268" t="s">
        <v>582</v>
      </c>
      <c r="B197" s="272" t="s">
        <v>4434</v>
      </c>
      <c r="C197" s="273" t="e">
        <f>SUMIF('Rpt 18s (non-Fi$Cal)'!$F$9:$F$488,835,'Rpt 18s (non-Fi$Cal)'!W$9:W$488)</f>
        <v>#N/A</v>
      </c>
      <c r="D197" s="79" t="e">
        <f>SUMIF('Rpt 18s (non-Fi$Cal)'!$F$9:$F$488,835,'Rpt 18s (non-Fi$Cal)'!AS$9:AS$488)</f>
        <v>#REF!</v>
      </c>
      <c r="E197" s="79" t="e">
        <f>SUMIF('Rpt 18s (non-Fi$Cal)'!$F$9:$F$488,835,'Rpt 18s (non-Fi$Cal)'!BK$9:BK$488)</f>
        <v>#REF!</v>
      </c>
      <c r="F197" s="80" t="e">
        <f t="shared" si="14"/>
        <v>#N/A</v>
      </c>
    </row>
    <row r="198" spans="1:11" ht="13.5" thickBot="1" x14ac:dyDescent="0.25">
      <c r="A198" s="82"/>
      <c r="B198" s="83" t="s">
        <v>85</v>
      </c>
      <c r="C198" s="84" t="e">
        <f>SUM(C191:C197)</f>
        <v>#N/A</v>
      </c>
      <c r="D198" s="84" t="e">
        <f>SUM(D191:D197)</f>
        <v>#REF!</v>
      </c>
      <c r="E198" s="84" t="e">
        <f>SUM(E191:E197)</f>
        <v>#REF!</v>
      </c>
      <c r="F198" s="97" t="e">
        <f>SUM(F191:F197)</f>
        <v>#N/A</v>
      </c>
      <c r="H198" s="50" t="e">
        <f>ROUND(C198,0)/1000</f>
        <v>#N/A</v>
      </c>
      <c r="I198" s="50" t="e">
        <f>ROUND(D198,0)/1000</f>
        <v>#REF!</v>
      </c>
      <c r="J198" s="50" t="e">
        <f>ROUND(E198,0)/1000</f>
        <v>#REF!</v>
      </c>
      <c r="K198" s="50" t="e">
        <f>ROUND(F198,0)/1000</f>
        <v>#N/A</v>
      </c>
    </row>
    <row r="199" spans="1:11" x14ac:dyDescent="0.2">
      <c r="C199" s="47" t="e">
        <f>IF(C198='Rpt 18s (non-Fi$Cal)'!W$62,"OK","Formula Error")</f>
        <v>#N/A</v>
      </c>
      <c r="D199" s="47" t="e">
        <f>IF(D198='Rpt 18s (non-Fi$Cal)'!AS$62,"OK","Formula Error")</f>
        <v>#REF!</v>
      </c>
      <c r="E199" s="47" t="e">
        <f>IF(E198='Rpt 18s (non-Fi$Cal)'!BK$62,"OK","Formula Error")</f>
        <v>#REF!</v>
      </c>
      <c r="F199" s="47" t="e">
        <f>IF(F198='Rpt 18s (non-Fi$Cal)'!CE$62,"OK","Formula Error")</f>
        <v>#N/A</v>
      </c>
    </row>
    <row r="201" spans="1:11" s="65" customFormat="1" ht="15.75" x14ac:dyDescent="0.25">
      <c r="A201" s="63" t="s">
        <v>599</v>
      </c>
      <c r="B201" s="64"/>
      <c r="I201" s="68"/>
      <c r="J201" s="68"/>
    </row>
    <row r="202" spans="1:11" s="65" customFormat="1" ht="16.5" thickBot="1" x14ac:dyDescent="0.3">
      <c r="A202" s="63"/>
      <c r="B202" s="64"/>
      <c r="I202" s="68"/>
      <c r="J202" s="68"/>
    </row>
    <row r="203" spans="1:11" ht="26.25" thickBot="1" x14ac:dyDescent="0.25">
      <c r="A203" s="69" t="s">
        <v>567</v>
      </c>
      <c r="B203" s="70" t="s">
        <v>100</v>
      </c>
      <c r="C203" s="71" t="s">
        <v>568</v>
      </c>
      <c r="D203" s="72" t="s">
        <v>78</v>
      </c>
      <c r="E203" s="72" t="s">
        <v>79</v>
      </c>
      <c r="F203" s="73" t="s">
        <v>569</v>
      </c>
    </row>
    <row r="204" spans="1:11" x14ac:dyDescent="0.2">
      <c r="A204" s="77" t="s">
        <v>570</v>
      </c>
      <c r="B204" s="78" t="s">
        <v>4430</v>
      </c>
      <c r="C204" s="80" t="e">
        <f>SUMIF('Rpt 18s (non-Fi$Cal)'!$F$9:$F$488,808,'Rpt 18s (non-Fi$Cal)'!X$9:X$488)</f>
        <v>#N/A</v>
      </c>
      <c r="D204" s="80" t="e">
        <f>SUMIF('Rpt 18s (non-Fi$Cal)'!$F$9:$F$488,808,'Rpt 18s (non-Fi$Cal)'!AR$9:AR$488)</f>
        <v>#REF!</v>
      </c>
      <c r="E204" s="80" t="e">
        <f>SUMIF('Rpt 18s (non-Fi$Cal)'!$F$9:$F$488,808,'Rpt 18s (non-Fi$Cal)'!BL$9:BL$488)</f>
        <v>#REF!</v>
      </c>
      <c r="F204" s="80" t="e">
        <f t="shared" ref="F204:F210" si="15">+C204+D204-E204</f>
        <v>#N/A</v>
      </c>
    </row>
    <row r="205" spans="1:11" x14ac:dyDescent="0.2">
      <c r="A205" s="268" t="s">
        <v>572</v>
      </c>
      <c r="B205" s="269" t="s">
        <v>573</v>
      </c>
      <c r="C205" s="270">
        <f>SUMIF('Rpt 18s (non-Fi$Cal)'!$F$9:$F$488,810,'Rpt 18s (non-Fi$Cal)'!X$9:X$488)</f>
        <v>0</v>
      </c>
      <c r="D205" s="270">
        <f>SUMIF('Rpt 18s (non-Fi$Cal)'!$F$9:$F$488,810,'Rpt 18s (non-Fi$Cal)'!AR$9:AR$488)</f>
        <v>0</v>
      </c>
      <c r="E205" s="270">
        <f>SUMIF('Rpt 18s (non-Fi$Cal)'!$F$9:$F$488,810,'Rpt 18s (non-Fi$Cal)'!BL$9:BL$488)</f>
        <v>0</v>
      </c>
      <c r="F205" s="80">
        <f t="shared" si="15"/>
        <v>0</v>
      </c>
    </row>
    <row r="206" spans="1:11" x14ac:dyDescent="0.2">
      <c r="A206" s="268" t="s">
        <v>574</v>
      </c>
      <c r="B206" s="269" t="s">
        <v>4431</v>
      </c>
      <c r="C206" s="270">
        <f>SUMIF('Rpt 18s (non-Fi$Cal)'!$F$9:$F$488,815,'Rpt 18s (non-Fi$Cal)'!X$9:X$488)</f>
        <v>0</v>
      </c>
      <c r="D206" s="270" t="e">
        <f>SUMIF('Rpt 18s (non-Fi$Cal)'!$F$9:$F$488,815,'Rpt 18s (non-Fi$Cal)'!AR$9:AR$488)</f>
        <v>#REF!</v>
      </c>
      <c r="E206" s="270" t="e">
        <f>SUMIF('Rpt 18s (non-Fi$Cal)'!$F$9:$F$488,815,'Rpt 18s (non-Fi$Cal)'!BL$9:BL$488)</f>
        <v>#REF!</v>
      </c>
      <c r="F206" s="80" t="e">
        <f t="shared" si="15"/>
        <v>#REF!</v>
      </c>
    </row>
    <row r="207" spans="1:11" x14ac:dyDescent="0.2">
      <c r="A207" s="268" t="s">
        <v>576</v>
      </c>
      <c r="B207" s="269" t="s">
        <v>4432</v>
      </c>
      <c r="C207" s="270">
        <f>SUMIF('Rpt 18s (non-Fi$Cal)'!$F$9:$F$488,820,'Rpt 18s (non-Fi$Cal)'!X$9:X$488)</f>
        <v>0</v>
      </c>
      <c r="D207" s="270" t="e">
        <f>SUMIF('Rpt 18s (non-Fi$Cal)'!$F$9:$F$488,820,'Rpt 18s (non-Fi$Cal)'!AR$9:AR$488)</f>
        <v>#REF!</v>
      </c>
      <c r="E207" s="270" t="e">
        <f>SUMIF('Rpt 18s (non-Fi$Cal)'!$F$9:$F$488,820,'Rpt 18s (non-Fi$Cal)'!BL$9:BL$488)</f>
        <v>#REF!</v>
      </c>
      <c r="F207" s="80" t="e">
        <f t="shared" si="15"/>
        <v>#REF!</v>
      </c>
    </row>
    <row r="208" spans="1:11" x14ac:dyDescent="0.2">
      <c r="A208" s="268" t="s">
        <v>578</v>
      </c>
      <c r="B208" s="269" t="s">
        <v>4433</v>
      </c>
      <c r="C208" s="270">
        <f>SUMIF('Rpt 18s (non-Fi$Cal)'!$F$9:$F$488,825,'Rpt 18s (non-Fi$Cal)'!X$9:X$488)</f>
        <v>0</v>
      </c>
      <c r="D208" s="270">
        <f>SUMIF('Rpt 18s (non-Fi$Cal)'!$F$9:$F$488,825,'Rpt 18s (non-Fi$Cal)'!AR$9:AR$488)</f>
        <v>0</v>
      </c>
      <c r="E208" s="270">
        <f>SUMIF('Rpt 18s (non-Fi$Cal)'!$F$9:$F$488,825,'Rpt 18s (non-Fi$Cal)'!BL$9:BL$488)</f>
        <v>0</v>
      </c>
      <c r="F208" s="80">
        <f t="shared" si="15"/>
        <v>0</v>
      </c>
    </row>
    <row r="209" spans="1:11" x14ac:dyDescent="0.2">
      <c r="A209" s="268" t="s">
        <v>580</v>
      </c>
      <c r="B209" s="271" t="s">
        <v>581</v>
      </c>
      <c r="C209" s="270">
        <f>SUMIF('Rpt 18s (non-Fi$Cal)'!$F$9:$F$488,830,'Rpt 18s (non-Fi$Cal)'!X$9:X$488)</f>
        <v>0</v>
      </c>
      <c r="D209" s="270" t="e">
        <f>SUMIF('Rpt 18s (non-Fi$Cal)'!$F$9:$F$488,830,'Rpt 18s (non-Fi$Cal)'!AR$9:AR$488)</f>
        <v>#REF!</v>
      </c>
      <c r="E209" s="270" t="e">
        <f>SUMIF('Rpt 18s (non-Fi$Cal)'!$F$9:$F$488,830,'Rpt 18s (non-Fi$Cal)'!BL$9:BL$488)</f>
        <v>#REF!</v>
      </c>
      <c r="F209" s="80" t="e">
        <f t="shared" si="15"/>
        <v>#REF!</v>
      </c>
    </row>
    <row r="210" spans="1:11" ht="13.5" thickBot="1" x14ac:dyDescent="0.25">
      <c r="A210" s="268" t="s">
        <v>582</v>
      </c>
      <c r="B210" s="272" t="s">
        <v>4434</v>
      </c>
      <c r="C210" s="273" t="e">
        <f>SUMIF('Rpt 18s (non-Fi$Cal)'!$F$9:$F$488,835,'Rpt 18s (non-Fi$Cal)'!X$9:X$488)</f>
        <v>#N/A</v>
      </c>
      <c r="D210" s="273" t="e">
        <f>SUMIF('Rpt 18s (non-Fi$Cal)'!$F$9:$F$488,835,'Rpt 18s (non-Fi$Cal)'!AR$9:AR$488)</f>
        <v>#REF!</v>
      </c>
      <c r="E210" s="273" t="e">
        <f>SUMIF('Rpt 18s (non-Fi$Cal)'!$F$9:$F$488,835,'Rpt 18s (non-Fi$Cal)'!BL$9:BL$488)</f>
        <v>#REF!</v>
      </c>
      <c r="F210" s="80" t="e">
        <f t="shared" si="15"/>
        <v>#N/A</v>
      </c>
    </row>
    <row r="211" spans="1:11" ht="13.5" thickBot="1" x14ac:dyDescent="0.25">
      <c r="A211" s="82"/>
      <c r="B211" s="83" t="s">
        <v>85</v>
      </c>
      <c r="C211" s="84" t="e">
        <f>SUM(C204:C210)</f>
        <v>#N/A</v>
      </c>
      <c r="D211" s="84" t="e">
        <f>SUM(D204:D210)</f>
        <v>#REF!</v>
      </c>
      <c r="E211" s="84" t="e">
        <f>SUM(E204:E210)</f>
        <v>#REF!</v>
      </c>
      <c r="F211" s="97" t="e">
        <f>SUM(F204:F210)</f>
        <v>#N/A</v>
      </c>
      <c r="H211" s="50" t="e">
        <f>ROUND(C211,0)/1000</f>
        <v>#N/A</v>
      </c>
      <c r="I211" s="50" t="e">
        <f>ROUND(D211,0)/1000</f>
        <v>#REF!</v>
      </c>
      <c r="J211" s="50" t="e">
        <f>ROUND(E211,0)/1000</f>
        <v>#REF!</v>
      </c>
      <c r="K211" s="50" t="e">
        <f>ROUND(F211,0)/1000</f>
        <v>#N/A</v>
      </c>
    </row>
    <row r="212" spans="1:11" x14ac:dyDescent="0.2">
      <c r="C212" s="47" t="e">
        <f>IF(C211='Rpt 18s (non-Fi$Cal)'!X$62,"OK","Formula Error")</f>
        <v>#N/A</v>
      </c>
      <c r="D212" s="47" t="e">
        <f>IF(D211='Rpt 18s (non-Fi$Cal)'!AR$62,"OK","Formula Error")</f>
        <v>#REF!</v>
      </c>
      <c r="E212" s="47" t="e">
        <f>IF(E211='Rpt 18s (non-Fi$Cal)'!BL$62,"OK","Formula Error")</f>
        <v>#REF!</v>
      </c>
      <c r="F212" s="47" t="e">
        <f>IF(F211='Rpt 18s (non-Fi$Cal)'!CF$62,"OK","Formula Error")</f>
        <v>#N/A</v>
      </c>
    </row>
    <row r="214" spans="1:11" s="65" customFormat="1" ht="15.75" x14ac:dyDescent="0.25">
      <c r="A214" s="63" t="s">
        <v>600</v>
      </c>
      <c r="B214" s="64"/>
      <c r="I214" s="68"/>
      <c r="J214" s="68"/>
    </row>
    <row r="215" spans="1:11" s="65" customFormat="1" ht="16.5" thickBot="1" x14ac:dyDescent="0.3">
      <c r="A215" s="63"/>
      <c r="B215" s="64"/>
      <c r="C215" s="88"/>
      <c r="I215" s="68"/>
      <c r="J215" s="68"/>
    </row>
    <row r="216" spans="1:11" ht="26.25" thickBot="1" x14ac:dyDescent="0.25">
      <c r="A216" s="69" t="s">
        <v>567</v>
      </c>
      <c r="B216" s="70" t="s">
        <v>100</v>
      </c>
      <c r="C216" s="71" t="s">
        <v>568</v>
      </c>
      <c r="D216" s="72" t="s">
        <v>78</v>
      </c>
      <c r="E216" s="72" t="s">
        <v>79</v>
      </c>
      <c r="F216" s="73" t="s">
        <v>569</v>
      </c>
    </row>
    <row r="217" spans="1:11" x14ac:dyDescent="0.2">
      <c r="A217" s="77" t="s">
        <v>570</v>
      </c>
      <c r="B217" s="78" t="s">
        <v>4430</v>
      </c>
      <c r="C217" s="80" t="e">
        <f>SUMIF('Rpt 18s (non-Fi$Cal)'!$F$9:$F$488,808,'Rpt 18s (non-Fi$Cal)'!Y$9:Y$488)</f>
        <v>#N/A</v>
      </c>
      <c r="D217" s="270" t="e">
        <f>SUMIF('Rpt 18s (non-Fi$Cal)'!$F$9:$F$488,808,'Rpt 18s (non-Fi$Cal)'!AS$9:AS$488)</f>
        <v>#REF!</v>
      </c>
      <c r="E217" s="270" t="e">
        <f>SUMIF('Rpt 18s (non-Fi$Cal)'!$F$9:$F$488,808,'Rpt 18s (non-Fi$Cal)'!BM$9:BM$488)</f>
        <v>#REF!</v>
      </c>
      <c r="F217" s="80" t="e">
        <f t="shared" ref="F217:F223" si="16">+C217+D217-E217</f>
        <v>#N/A</v>
      </c>
    </row>
    <row r="218" spans="1:11" x14ac:dyDescent="0.2">
      <c r="A218" s="268" t="s">
        <v>572</v>
      </c>
      <c r="B218" s="269" t="s">
        <v>573</v>
      </c>
      <c r="C218" s="80" t="e">
        <f>SUMIF('Rpt 18s (non-Fi$Cal)'!$F$9:$F$488,808,'Rpt 18s (non-Fi$Cal)'!Y$9:Y$488)</f>
        <v>#N/A</v>
      </c>
      <c r="D218" s="270">
        <f>SUMIF('Rpt 18s (non-Fi$Cal)'!$F$9:$F$488,810,'Rpt 18s (non-Fi$Cal)'!AS$9:AS$488)</f>
        <v>0</v>
      </c>
      <c r="E218" s="270">
        <f>SUMIF('Rpt 18s (non-Fi$Cal)'!$F$9:$F$488,810,'Rpt 18s (non-Fi$Cal)'!BM$9:BM$488)</f>
        <v>0</v>
      </c>
      <c r="F218" s="80" t="e">
        <f t="shared" si="16"/>
        <v>#N/A</v>
      </c>
    </row>
    <row r="219" spans="1:11" x14ac:dyDescent="0.2">
      <c r="A219" s="268" t="s">
        <v>574</v>
      </c>
      <c r="B219" s="269" t="s">
        <v>4431</v>
      </c>
      <c r="C219" s="80" t="e">
        <f>SUMIF('Rpt 18s (non-Fi$Cal)'!$F$9:$F$488,808,'Rpt 18s (non-Fi$Cal)'!Y$9:Y$488)</f>
        <v>#N/A</v>
      </c>
      <c r="D219" s="270" t="e">
        <f>SUMIF('Rpt 18s (non-Fi$Cal)'!$F$9:$F$488,815,'Rpt 18s (non-Fi$Cal)'!AS$9:AS$488)</f>
        <v>#REF!</v>
      </c>
      <c r="E219" s="270" t="e">
        <f>SUMIF('Rpt 18s (non-Fi$Cal)'!$F$9:$F$488,815,'Rpt 18s (non-Fi$Cal)'!BM$9:BM$488)</f>
        <v>#REF!</v>
      </c>
      <c r="F219" s="80" t="e">
        <f t="shared" si="16"/>
        <v>#N/A</v>
      </c>
    </row>
    <row r="220" spans="1:11" x14ac:dyDescent="0.2">
      <c r="A220" s="268" t="s">
        <v>576</v>
      </c>
      <c r="B220" s="269" t="s">
        <v>4432</v>
      </c>
      <c r="C220" s="80" t="e">
        <f>SUMIF('Rpt 18s (non-Fi$Cal)'!$F$9:$F$488,808,'Rpt 18s (non-Fi$Cal)'!Y$9:Y$488)</f>
        <v>#N/A</v>
      </c>
      <c r="D220" s="270" t="e">
        <f>SUMIF('Rpt 18s (non-Fi$Cal)'!$F$9:$F$488,820,'Rpt 18s (non-Fi$Cal)'!AS$9:AS$488)</f>
        <v>#REF!</v>
      </c>
      <c r="E220" s="270" t="e">
        <f>SUMIF('Rpt 18s (non-Fi$Cal)'!$F$9:$F$488,820,'Rpt 18s (non-Fi$Cal)'!BM$9:BM$488)</f>
        <v>#REF!</v>
      </c>
      <c r="F220" s="80" t="e">
        <f t="shared" si="16"/>
        <v>#N/A</v>
      </c>
    </row>
    <row r="221" spans="1:11" x14ac:dyDescent="0.2">
      <c r="A221" s="268" t="s">
        <v>578</v>
      </c>
      <c r="B221" s="269" t="s">
        <v>4433</v>
      </c>
      <c r="C221" s="80" t="e">
        <f>SUMIF('Rpt 18s (non-Fi$Cal)'!$F$9:$F$488,808,'Rpt 18s (non-Fi$Cal)'!Y$9:Y$488)</f>
        <v>#N/A</v>
      </c>
      <c r="D221" s="270">
        <f>SUMIF('Rpt 18s (non-Fi$Cal)'!$F$9:$F$488,825,'Rpt 18s (non-Fi$Cal)'!AS$9:AS$488)</f>
        <v>0</v>
      </c>
      <c r="E221" s="270">
        <f>SUMIF('Rpt 18s (non-Fi$Cal)'!$F$9:$F$488,825,'Rpt 18s (non-Fi$Cal)'!BM$9:BM$488)</f>
        <v>0</v>
      </c>
      <c r="F221" s="80" t="e">
        <f t="shared" si="16"/>
        <v>#N/A</v>
      </c>
    </row>
    <row r="222" spans="1:11" x14ac:dyDescent="0.2">
      <c r="A222" s="268" t="s">
        <v>580</v>
      </c>
      <c r="B222" s="271" t="s">
        <v>581</v>
      </c>
      <c r="C222" s="80" t="e">
        <f>SUMIF('Rpt 18s (non-Fi$Cal)'!$F$9:$F$488,808,'Rpt 18s (non-Fi$Cal)'!Y$9:Y$488)</f>
        <v>#N/A</v>
      </c>
      <c r="D222" s="270" t="e">
        <f>SUMIF('Rpt 18s (non-Fi$Cal)'!$F$9:$F$488,830,'Rpt 18s (non-Fi$Cal)'!AS$9:AS$488)</f>
        <v>#REF!</v>
      </c>
      <c r="E222" s="270" t="e">
        <f>SUMIF('Rpt 18s (non-Fi$Cal)'!$F$9:$F$488,830,'Rpt 18s (non-Fi$Cal)'!BM$9:BM$488)</f>
        <v>#REF!</v>
      </c>
      <c r="F222" s="80" t="e">
        <f t="shared" si="16"/>
        <v>#N/A</v>
      </c>
    </row>
    <row r="223" spans="1:11" ht="13.5" thickBot="1" x14ac:dyDescent="0.25">
      <c r="A223" s="268" t="s">
        <v>582</v>
      </c>
      <c r="B223" s="272" t="s">
        <v>4434</v>
      </c>
      <c r="C223" s="80" t="e">
        <f>SUMIF('Rpt 18s (non-Fi$Cal)'!$F$9:$F$488,808,'Rpt 18s (non-Fi$Cal)'!Y$9:Y$488)</f>
        <v>#N/A</v>
      </c>
      <c r="D223" s="270" t="e">
        <f>SUMIF('Rpt 18s (non-Fi$Cal)'!$F$9:$F$488,835,'Rpt 18s (non-Fi$Cal)'!AS$9:AS$488)</f>
        <v>#REF!</v>
      </c>
      <c r="E223" s="270" t="e">
        <f>SUMIF('Rpt 18s (non-Fi$Cal)'!$F$9:$F$488,835,'Rpt 18s (non-Fi$Cal)'!BM$9:BM$488)</f>
        <v>#REF!</v>
      </c>
      <c r="F223" s="80" t="e">
        <f t="shared" si="16"/>
        <v>#N/A</v>
      </c>
    </row>
    <row r="224" spans="1:11" ht="13.5" thickBot="1" x14ac:dyDescent="0.25">
      <c r="A224" s="82"/>
      <c r="B224" s="83" t="s">
        <v>85</v>
      </c>
      <c r="C224" s="84" t="e">
        <f>SUM(C217:C223)</f>
        <v>#N/A</v>
      </c>
      <c r="D224" s="84" t="e">
        <f>SUM(D217:D223)</f>
        <v>#REF!</v>
      </c>
      <c r="E224" s="84" t="e">
        <f>SUM(E217:E223)</f>
        <v>#REF!</v>
      </c>
      <c r="F224" s="97" t="e">
        <f>SUM(F217:F223)</f>
        <v>#N/A</v>
      </c>
      <c r="H224" s="50" t="e">
        <f>ROUND(C224,0)/1000</f>
        <v>#N/A</v>
      </c>
      <c r="I224" s="50" t="e">
        <f>ROUND(D224,0)/1000</f>
        <v>#REF!</v>
      </c>
      <c r="J224" s="50" t="e">
        <f>ROUND(E224,0)/1000</f>
        <v>#REF!</v>
      </c>
      <c r="K224" s="50" t="e">
        <f>ROUND(F224,0)/1000</f>
        <v>#N/A</v>
      </c>
    </row>
    <row r="225" spans="1:11" x14ac:dyDescent="0.2">
      <c r="C225" s="47" t="e">
        <f>IF(C224='Rpt 18s (non-Fi$Cal)'!Y$62,"OK","Formula Error")</f>
        <v>#N/A</v>
      </c>
      <c r="D225" s="47" t="e">
        <f>IF(D224='Rpt 18s (non-Fi$Cal)'!AS$62,"OK","Formula Error")</f>
        <v>#REF!</v>
      </c>
      <c r="E225" s="47" t="e">
        <f>IF(E224='Rpt 18s (non-Fi$Cal)'!BM$62,"OK","Formula Error")</f>
        <v>#REF!</v>
      </c>
      <c r="F225" s="47" t="e">
        <f>IF(F224='Rpt 18s (non-Fi$Cal)'!CG$62,"OK","Formula Error")</f>
        <v>#N/A</v>
      </c>
    </row>
    <row r="227" spans="1:11" s="65" customFormat="1" ht="15.75" x14ac:dyDescent="0.25">
      <c r="A227" s="63" t="s">
        <v>601</v>
      </c>
      <c r="B227" s="64"/>
      <c r="I227" s="68"/>
      <c r="J227" s="68"/>
    </row>
    <row r="228" spans="1:11" s="65" customFormat="1" ht="16.5" thickBot="1" x14ac:dyDescent="0.3">
      <c r="A228" s="63"/>
      <c r="B228" s="64"/>
      <c r="I228" s="68"/>
      <c r="J228" s="68"/>
    </row>
    <row r="229" spans="1:11" ht="26.25" thickBot="1" x14ac:dyDescent="0.25">
      <c r="A229" s="69" t="s">
        <v>567</v>
      </c>
      <c r="B229" s="70" t="s">
        <v>100</v>
      </c>
      <c r="C229" s="71" t="s">
        <v>568</v>
      </c>
      <c r="D229" s="72" t="s">
        <v>78</v>
      </c>
      <c r="E229" s="72" t="s">
        <v>79</v>
      </c>
      <c r="F229" s="73" t="s">
        <v>569</v>
      </c>
    </row>
    <row r="230" spans="1:11" x14ac:dyDescent="0.2">
      <c r="A230" s="77" t="s">
        <v>570</v>
      </c>
      <c r="B230" s="78" t="s">
        <v>4430</v>
      </c>
      <c r="C230" s="80" t="e">
        <f>SUMIF('Rpt 18s (non-Fi$Cal)'!$F$9:$F$488,808,'Rpt 18s (non-Fi$Cal)'!Z$9:Z$488)</f>
        <v>#N/A</v>
      </c>
      <c r="D230" s="270" t="e">
        <f>SUMIF('Rpt 18s (non-Fi$Cal)'!$F$9:$F$488,808,'Rpt 18s (non-Fi$Cal)'!AT$9:AT$488)</f>
        <v>#REF!</v>
      </c>
      <c r="E230" s="270" t="e">
        <f>SUMIF('Rpt 18s (non-Fi$Cal)'!$F$9:$F$488,808,'Rpt 18s (non-Fi$Cal)'!BN$9:BN$488)</f>
        <v>#REF!</v>
      </c>
      <c r="F230" s="80" t="e">
        <f t="shared" ref="F230:F236" si="17">+C230+D230-E230</f>
        <v>#N/A</v>
      </c>
    </row>
    <row r="231" spans="1:11" x14ac:dyDescent="0.2">
      <c r="A231" s="268" t="s">
        <v>572</v>
      </c>
      <c r="B231" s="269" t="s">
        <v>573</v>
      </c>
      <c r="C231" s="270">
        <f>SUMIF('Rpt 18s (non-Fi$Cal)'!$F$9:$F$488,810,'Rpt 18s (non-Fi$Cal)'!Z$9:Z$488)</f>
        <v>0</v>
      </c>
      <c r="D231" s="270">
        <f>SUMIF('Rpt 18s (non-Fi$Cal)'!$F$9:$F$488,810,'Rpt 18s (non-Fi$Cal)'!AT$9:AT$488)</f>
        <v>0</v>
      </c>
      <c r="E231" s="270">
        <f>SUMIF('Rpt 18s (non-Fi$Cal)'!$F$9:$F$488,810,'Rpt 18s (non-Fi$Cal)'!BN$9:BN$488)</f>
        <v>0</v>
      </c>
      <c r="F231" s="80">
        <f t="shared" si="17"/>
        <v>0</v>
      </c>
    </row>
    <row r="232" spans="1:11" x14ac:dyDescent="0.2">
      <c r="A232" s="268" t="s">
        <v>574</v>
      </c>
      <c r="B232" s="269" t="s">
        <v>4431</v>
      </c>
      <c r="C232" s="270">
        <f>SUMIF('Rpt 18s (non-Fi$Cal)'!$F$9:$F$488,815,'Rpt 18s (non-Fi$Cal)'!Z$9:Z$488)</f>
        <v>0</v>
      </c>
      <c r="D232" s="270" t="e">
        <f>SUMIF('Rpt 18s (non-Fi$Cal)'!$F$9:$F$488,815,'Rpt 18s (non-Fi$Cal)'!AT$9:AT$488)</f>
        <v>#REF!</v>
      </c>
      <c r="E232" s="270" t="e">
        <f>SUMIF('Rpt 18s (non-Fi$Cal)'!$F$9:$F$488,815,'Rpt 18s (non-Fi$Cal)'!BN$9:BN$488)</f>
        <v>#REF!</v>
      </c>
      <c r="F232" s="80" t="e">
        <f t="shared" si="17"/>
        <v>#REF!</v>
      </c>
    </row>
    <row r="233" spans="1:11" x14ac:dyDescent="0.2">
      <c r="A233" s="268" t="s">
        <v>576</v>
      </c>
      <c r="B233" s="269" t="s">
        <v>4432</v>
      </c>
      <c r="C233" s="270">
        <f>SUMIF('Rpt 18s (non-Fi$Cal)'!$F$9:$F$488,820,'Rpt 18s (non-Fi$Cal)'!Z$9:Z$488)</f>
        <v>0</v>
      </c>
      <c r="D233" s="270" t="e">
        <f>SUMIF('Rpt 18s (non-Fi$Cal)'!$F$9:$F$488,820,'Rpt 18s (non-Fi$Cal)'!AT$9:AT$488)</f>
        <v>#REF!</v>
      </c>
      <c r="E233" s="270" t="e">
        <f>SUMIF('Rpt 18s (non-Fi$Cal)'!$F$9:$F$488,820,'Rpt 18s (non-Fi$Cal)'!BN$9:BN$488)</f>
        <v>#REF!</v>
      </c>
      <c r="F233" s="80" t="e">
        <f t="shared" si="17"/>
        <v>#REF!</v>
      </c>
    </row>
    <row r="234" spans="1:11" x14ac:dyDescent="0.2">
      <c r="A234" s="268" t="s">
        <v>578</v>
      </c>
      <c r="B234" s="269" t="s">
        <v>4433</v>
      </c>
      <c r="C234" s="270">
        <f>SUMIF('Rpt 18s (non-Fi$Cal)'!$F$9:$F$488,825,'Rpt 18s (non-Fi$Cal)'!Z$9:Z$488)</f>
        <v>0</v>
      </c>
      <c r="D234" s="270">
        <f>SUMIF('Rpt 18s (non-Fi$Cal)'!$F$9:$F$488,825,'Rpt 18s (non-Fi$Cal)'!AT$9:AT$488)</f>
        <v>0</v>
      </c>
      <c r="E234" s="270">
        <f>SUMIF('Rpt 18s (non-Fi$Cal)'!$F$9:$F$488,825,'Rpt 18s (non-Fi$Cal)'!BN$9:BN$488)</f>
        <v>0</v>
      </c>
      <c r="F234" s="80">
        <f t="shared" si="17"/>
        <v>0</v>
      </c>
    </row>
    <row r="235" spans="1:11" x14ac:dyDescent="0.2">
      <c r="A235" s="268" t="s">
        <v>580</v>
      </c>
      <c r="B235" s="271" t="s">
        <v>581</v>
      </c>
      <c r="C235" s="270">
        <f>SUMIF('Rpt 18s (non-Fi$Cal)'!$F$9:$F$488,830,'Rpt 18s (non-Fi$Cal)'!Z$9:Z$488)</f>
        <v>0</v>
      </c>
      <c r="D235" s="270" t="e">
        <f>SUMIF('Rpt 18s (non-Fi$Cal)'!$F$9:$F$488,830,'Rpt 18s (non-Fi$Cal)'!AT$9:AT$488)</f>
        <v>#REF!</v>
      </c>
      <c r="E235" s="270" t="e">
        <f>SUMIF('Rpt 18s (non-Fi$Cal)'!$F$9:$F$488,830,'Rpt 18s (non-Fi$Cal)'!BN$9:BN$488)</f>
        <v>#REF!</v>
      </c>
      <c r="F235" s="80" t="e">
        <f t="shared" si="17"/>
        <v>#REF!</v>
      </c>
    </row>
    <row r="236" spans="1:11" ht="13.5" thickBot="1" x14ac:dyDescent="0.25">
      <c r="A236" s="268" t="s">
        <v>582</v>
      </c>
      <c r="B236" s="272" t="s">
        <v>4434</v>
      </c>
      <c r="C236" s="273" t="e">
        <f>SUMIF('Rpt 18s (non-Fi$Cal)'!$F$9:$F$488,835,'Rpt 18s (non-Fi$Cal)'!Z$9:Z$488)</f>
        <v>#N/A</v>
      </c>
      <c r="D236" s="270" t="e">
        <f>SUMIF('Rpt 18s (non-Fi$Cal)'!$F$9:$F$488,835,'Rpt 18s (non-Fi$Cal)'!AT$9:AT$488)</f>
        <v>#REF!</v>
      </c>
      <c r="E236" s="270" t="e">
        <f>SUMIF('Rpt 18s (non-Fi$Cal)'!$F$9:$F$488,835,'Rpt 18s (non-Fi$Cal)'!BN$9:BN$488)</f>
        <v>#REF!</v>
      </c>
      <c r="F236" s="80" t="e">
        <f t="shared" si="17"/>
        <v>#N/A</v>
      </c>
    </row>
    <row r="237" spans="1:11" ht="13.5" thickBot="1" x14ac:dyDescent="0.25">
      <c r="A237" s="82"/>
      <c r="B237" s="83" t="s">
        <v>85</v>
      </c>
      <c r="C237" s="84" t="e">
        <f>SUM(C230:C236)</f>
        <v>#N/A</v>
      </c>
      <c r="D237" s="84" t="e">
        <f>SUM(D230:D236)</f>
        <v>#REF!</v>
      </c>
      <c r="E237" s="84" t="e">
        <f>SUM(E230:E236)</f>
        <v>#REF!</v>
      </c>
      <c r="F237" s="97" t="e">
        <f>SUM(F230:F236)</f>
        <v>#N/A</v>
      </c>
      <c r="H237" s="50" t="e">
        <f>ROUND(C237,0)/1000</f>
        <v>#N/A</v>
      </c>
      <c r="I237" s="50" t="e">
        <f>ROUND(D237,0)/1000</f>
        <v>#REF!</v>
      </c>
      <c r="J237" s="50" t="e">
        <f>ROUND(E237,0)/1000</f>
        <v>#REF!</v>
      </c>
      <c r="K237" s="50" t="e">
        <f>ROUND(F237,0)/1000</f>
        <v>#N/A</v>
      </c>
    </row>
    <row r="238" spans="1:11" x14ac:dyDescent="0.2">
      <c r="C238" s="47" t="e">
        <f>IF(C237='Rpt 18s (non-Fi$Cal)'!Z$62,"OK","Formula Error")</f>
        <v>#N/A</v>
      </c>
      <c r="D238" s="47" t="e">
        <f>IF(D237='Rpt 18s (non-Fi$Cal)'!AT$62,"OK","Formula Error")</f>
        <v>#REF!</v>
      </c>
      <c r="E238" s="47" t="e">
        <f>IF(E237='Rpt 18s (non-Fi$Cal)'!BN$62,"OK","Formula Error")</f>
        <v>#REF!</v>
      </c>
      <c r="F238" s="47" t="e">
        <f>IF(F237='Rpt 18s (non-Fi$Cal)'!CH$62,"OK","Formula Error")</f>
        <v>#N/A</v>
      </c>
    </row>
    <row r="240" spans="1:11" s="65" customFormat="1" ht="15.75" x14ac:dyDescent="0.25">
      <c r="A240" s="63" t="s">
        <v>120</v>
      </c>
      <c r="B240" s="64"/>
      <c r="I240" s="68"/>
      <c r="J240" s="68"/>
    </row>
    <row r="241" spans="1:11" s="65" customFormat="1" ht="16.5" thickBot="1" x14ac:dyDescent="0.3">
      <c r="A241" s="87" t="s">
        <v>585</v>
      </c>
      <c r="C241" s="88"/>
      <c r="I241" s="68"/>
      <c r="J241" s="68"/>
    </row>
    <row r="242" spans="1:11" ht="26.25" thickBot="1" x14ac:dyDescent="0.25">
      <c r="A242" s="89" t="s">
        <v>567</v>
      </c>
      <c r="B242" s="90" t="s">
        <v>100</v>
      </c>
      <c r="C242" s="91" t="s">
        <v>568</v>
      </c>
      <c r="D242" s="74" t="s">
        <v>78</v>
      </c>
      <c r="E242" s="74" t="s">
        <v>79</v>
      </c>
      <c r="F242" s="92" t="s">
        <v>569</v>
      </c>
    </row>
    <row r="243" spans="1:11" x14ac:dyDescent="0.2">
      <c r="A243" s="77" t="s">
        <v>570</v>
      </c>
      <c r="B243" s="78" t="s">
        <v>4430</v>
      </c>
      <c r="C243" s="80" t="e">
        <f>SUMIF('Rpt 18s (non-Fi$Cal)'!$F$9:$F$488,A243,'Rpt 18s (non-Fi$Cal)'!AA$9:AA$488)</f>
        <v>#N/A</v>
      </c>
      <c r="D243" s="80" t="e">
        <f>SUMIF('Rpt 18s (non-Fi$Cal)'!$F$9:$F$488,A243,'Rpt 18s (non-Fi$Cal)'!AU$9:AU$488)</f>
        <v>#REF!</v>
      </c>
      <c r="E243" s="80" t="e">
        <f>SUMIF('Rpt 18s (non-Fi$Cal)'!$F$9:$F$488,A243,'Rpt 18s (non-Fi$Cal)'!BO$9:BO$488)</f>
        <v>#REF!</v>
      </c>
      <c r="F243" s="80" t="e">
        <f t="shared" ref="F243:F249" si="18">+C243+D243-E243</f>
        <v>#N/A</v>
      </c>
    </row>
    <row r="244" spans="1:11" x14ac:dyDescent="0.2">
      <c r="A244" s="268" t="s">
        <v>572</v>
      </c>
      <c r="B244" s="269" t="s">
        <v>573</v>
      </c>
      <c r="C244" s="80">
        <f>SUMIF('Rpt 18s (non-Fi$Cal)'!$F$9:$F$488,A244,'Rpt 18s (non-Fi$Cal)'!AA$9:AA$488)</f>
        <v>0</v>
      </c>
      <c r="D244" s="80">
        <f>SUMIF('Rpt 18s (non-Fi$Cal)'!$F$9:$F$488,A244,'Rpt 18s (non-Fi$Cal)'!AU$9:AU$488)</f>
        <v>0</v>
      </c>
      <c r="E244" s="80">
        <f>SUMIF('Rpt 18s (non-Fi$Cal)'!$F$9:$F$488,A244,'Rpt 18s (non-Fi$Cal)'!BO$9:BO$488)</f>
        <v>0</v>
      </c>
      <c r="F244" s="80">
        <f t="shared" si="18"/>
        <v>0</v>
      </c>
    </row>
    <row r="245" spans="1:11" x14ac:dyDescent="0.2">
      <c r="A245" s="268" t="s">
        <v>574</v>
      </c>
      <c r="B245" s="269" t="s">
        <v>4431</v>
      </c>
      <c r="C245" s="80">
        <f>SUMIF('Rpt 18s (non-Fi$Cal)'!$F$9:$F$488,A245,'Rpt 18s (non-Fi$Cal)'!AA$9:AA$488)</f>
        <v>0</v>
      </c>
      <c r="D245" s="80" t="e">
        <f>SUMIF('Rpt 18s (non-Fi$Cal)'!$F$9:$F$488,A245,'Rpt 18s (non-Fi$Cal)'!AU$9:AU$488)</f>
        <v>#REF!</v>
      </c>
      <c r="E245" s="80" t="e">
        <f>SUMIF('Rpt 18s (non-Fi$Cal)'!$F$9:$F$488,A245,'Rpt 18s (non-Fi$Cal)'!BO$9:BO$488)</f>
        <v>#REF!</v>
      </c>
      <c r="F245" s="80" t="e">
        <f t="shared" si="18"/>
        <v>#REF!</v>
      </c>
    </row>
    <row r="246" spans="1:11" x14ac:dyDescent="0.2">
      <c r="A246" s="268" t="s">
        <v>576</v>
      </c>
      <c r="B246" s="269" t="s">
        <v>4432</v>
      </c>
      <c r="C246" s="80">
        <f>SUMIF('Rpt 18s (non-Fi$Cal)'!$F$9:$F$488,A246,'Rpt 18s (non-Fi$Cal)'!AA$9:AA$488)</f>
        <v>0</v>
      </c>
      <c r="D246" s="80" t="e">
        <f>SUMIF('Rpt 18s (non-Fi$Cal)'!$F$9:$F$488,A246,'Rpt 18s (non-Fi$Cal)'!AU$9:AU$488)</f>
        <v>#REF!</v>
      </c>
      <c r="E246" s="80" t="e">
        <f>SUMIF('Rpt 18s (non-Fi$Cal)'!$F$9:$F$488,A246,'Rpt 18s (non-Fi$Cal)'!BO$9:BO$488)</f>
        <v>#REF!</v>
      </c>
      <c r="F246" s="80" t="e">
        <f t="shared" si="18"/>
        <v>#REF!</v>
      </c>
    </row>
    <row r="247" spans="1:11" x14ac:dyDescent="0.2">
      <c r="A247" s="268" t="s">
        <v>578</v>
      </c>
      <c r="B247" s="269" t="s">
        <v>4433</v>
      </c>
      <c r="C247" s="80">
        <f>SUMIF('Rpt 18s (non-Fi$Cal)'!$F$9:$F$488,A247,'Rpt 18s (non-Fi$Cal)'!AA$9:AA$488)</f>
        <v>0</v>
      </c>
      <c r="D247" s="80">
        <f>SUMIF('Rpt 18s (non-Fi$Cal)'!$F$9:$F$488,A247,'Rpt 18s (non-Fi$Cal)'!AU$9:AU$488)</f>
        <v>0</v>
      </c>
      <c r="E247" s="80">
        <f>SUMIF('Rpt 18s (non-Fi$Cal)'!$F$9:$F$488,A247,'Rpt 18s (non-Fi$Cal)'!BO$9:BO$488)</f>
        <v>0</v>
      </c>
      <c r="F247" s="80">
        <f t="shared" si="18"/>
        <v>0</v>
      </c>
    </row>
    <row r="248" spans="1:11" x14ac:dyDescent="0.2">
      <c r="A248" s="268" t="s">
        <v>580</v>
      </c>
      <c r="B248" s="271" t="s">
        <v>581</v>
      </c>
      <c r="C248" s="80">
        <f>SUMIF('Rpt 18s (non-Fi$Cal)'!$F$9:$F$488,A248,'Rpt 18s (non-Fi$Cal)'!AA$9:AA$488)</f>
        <v>0</v>
      </c>
      <c r="D248" s="80" t="e">
        <f>SUMIF('Rpt 18s (non-Fi$Cal)'!$F$9:$F$488,A248,'Rpt 18s (non-Fi$Cal)'!AU$9:AU$488)</f>
        <v>#REF!</v>
      </c>
      <c r="E248" s="80" t="e">
        <f>SUMIF('Rpt 18s (non-Fi$Cal)'!$F$9:$F$488,A248,'Rpt 18s (non-Fi$Cal)'!BO$9:BO$488)</f>
        <v>#REF!</v>
      </c>
      <c r="F248" s="80" t="e">
        <f t="shared" si="18"/>
        <v>#REF!</v>
      </c>
    </row>
    <row r="249" spans="1:11" ht="13.5" thickBot="1" x14ac:dyDescent="0.25">
      <c r="A249" s="268" t="s">
        <v>582</v>
      </c>
      <c r="B249" s="272" t="s">
        <v>4434</v>
      </c>
      <c r="C249" s="80" t="e">
        <f>SUMIF('Rpt 18s (non-Fi$Cal)'!$F$9:$F$488,A249,'Rpt 18s (non-Fi$Cal)'!AA$9:AA$488)</f>
        <v>#N/A</v>
      </c>
      <c r="D249" s="80" t="e">
        <f>SUMIF('Rpt 18s (non-Fi$Cal)'!$F$9:$F$488,A249,'Rpt 18s (non-Fi$Cal)'!AU$9:AU$488)</f>
        <v>#REF!</v>
      </c>
      <c r="E249" s="80" t="e">
        <f>SUMIF('Rpt 18s (non-Fi$Cal)'!$F$9:$F$488,A249,'Rpt 18s (non-Fi$Cal)'!BO$9:BO$488)</f>
        <v>#REF!</v>
      </c>
      <c r="F249" s="80" t="e">
        <f t="shared" si="18"/>
        <v>#N/A</v>
      </c>
    </row>
    <row r="250" spans="1:11" ht="13.5" thickBot="1" x14ac:dyDescent="0.25">
      <c r="A250" s="82"/>
      <c r="B250" s="93" t="s">
        <v>85</v>
      </c>
      <c r="C250" s="94" t="e">
        <f>SUM(C243:C249)</f>
        <v>#N/A</v>
      </c>
      <c r="D250" s="94" t="e">
        <f>SUM(D243:D249)</f>
        <v>#REF!</v>
      </c>
      <c r="E250" s="94" t="e">
        <f>SUM(E243:E249)</f>
        <v>#REF!</v>
      </c>
      <c r="F250" s="95" t="e">
        <f>SUM(F243:F249)</f>
        <v>#N/A</v>
      </c>
      <c r="H250" s="50" t="e">
        <f>ROUND(C250,0)/1000</f>
        <v>#N/A</v>
      </c>
      <c r="I250" s="50" t="e">
        <f>ROUND(D250,0)/1000</f>
        <v>#REF!</v>
      </c>
      <c r="J250" s="50" t="e">
        <f>ROUND(E250,0)/1000</f>
        <v>#REF!</v>
      </c>
      <c r="K250" s="50" t="e">
        <f>ROUND(F250,0)/1000</f>
        <v>#N/A</v>
      </c>
    </row>
    <row r="251" spans="1:11" x14ac:dyDescent="0.2">
      <c r="C251" s="47" t="e">
        <f>IF(C250='Rpt 18s (non-Fi$Cal)'!AA$62,"OK","Formula Error")</f>
        <v>#N/A</v>
      </c>
      <c r="D251" s="47" t="e">
        <f>IF(D250='Rpt 18s (non-Fi$Cal)'!AU$62,"OK","Formula Error")</f>
        <v>#REF!</v>
      </c>
      <c r="E251" s="47" t="e">
        <f>IF(E250='Rpt 18s (non-Fi$Cal)'!BO$62,"OK","Formula Error")</f>
        <v>#REF!</v>
      </c>
      <c r="F251" s="47" t="e">
        <f>IF(F250='Rpt 18s (non-Fi$Cal)'!CI$62,"OK","Formula Error")</f>
        <v>#N/A</v>
      </c>
    </row>
    <row r="252" spans="1:11" x14ac:dyDescent="0.2">
      <c r="C252" s="47"/>
      <c r="D252" s="47"/>
      <c r="E252" s="47"/>
      <c r="F252" s="47"/>
    </row>
    <row r="253" spans="1:11" x14ac:dyDescent="0.2">
      <c r="C253" s="47"/>
      <c r="D253" s="47"/>
      <c r="E253" s="47"/>
      <c r="F253" s="47"/>
    </row>
    <row r="254" spans="1:11" s="65" customFormat="1" ht="15.75" x14ac:dyDescent="0.25">
      <c r="A254" s="63" t="s">
        <v>4437</v>
      </c>
      <c r="B254" s="64"/>
      <c r="I254" s="68"/>
      <c r="J254" s="68"/>
    </row>
    <row r="255" spans="1:11" s="65" customFormat="1" ht="16.5" thickBot="1" x14ac:dyDescent="0.3">
      <c r="A255" s="63"/>
      <c r="B255" s="64"/>
      <c r="I255" s="68"/>
      <c r="J255" s="68"/>
    </row>
    <row r="256" spans="1:11" ht="26.25" thickBot="1" x14ac:dyDescent="0.25">
      <c r="A256" s="69" t="s">
        <v>567</v>
      </c>
      <c r="B256" s="70" t="s">
        <v>100</v>
      </c>
      <c r="C256" s="71" t="s">
        <v>568</v>
      </c>
      <c r="D256" s="72" t="s">
        <v>78</v>
      </c>
      <c r="E256" s="72" t="s">
        <v>79</v>
      </c>
      <c r="F256" s="73" t="s">
        <v>569</v>
      </c>
    </row>
    <row r="257" spans="1:11" x14ac:dyDescent="0.2">
      <c r="A257" s="77" t="s">
        <v>570</v>
      </c>
      <c r="B257" s="78" t="s">
        <v>4430</v>
      </c>
      <c r="C257" s="79" t="e">
        <f t="shared" ref="C257:E263" si="19">+C243+C47+C34+C21</f>
        <v>#N/A</v>
      </c>
      <c r="D257" s="270" t="e">
        <f t="shared" si="19"/>
        <v>#REF!</v>
      </c>
      <c r="E257" s="270" t="e">
        <f t="shared" si="19"/>
        <v>#REF!</v>
      </c>
      <c r="F257" s="80" t="e">
        <f t="shared" ref="F257:F263" si="20">+C257+D257-E257</f>
        <v>#N/A</v>
      </c>
    </row>
    <row r="258" spans="1:11" x14ac:dyDescent="0.2">
      <c r="A258" s="268" t="s">
        <v>572</v>
      </c>
      <c r="B258" s="269" t="s">
        <v>573</v>
      </c>
      <c r="C258" s="79">
        <f t="shared" si="19"/>
        <v>0</v>
      </c>
      <c r="D258" s="270">
        <f t="shared" si="19"/>
        <v>0</v>
      </c>
      <c r="E258" s="270">
        <f t="shared" si="19"/>
        <v>0</v>
      </c>
      <c r="F258" s="80">
        <f t="shared" si="20"/>
        <v>0</v>
      </c>
    </row>
    <row r="259" spans="1:11" x14ac:dyDescent="0.2">
      <c r="A259" s="268" t="s">
        <v>574</v>
      </c>
      <c r="B259" s="269" t="s">
        <v>4431</v>
      </c>
      <c r="C259" s="79">
        <f t="shared" si="19"/>
        <v>0</v>
      </c>
      <c r="D259" s="270" t="e">
        <f t="shared" si="19"/>
        <v>#REF!</v>
      </c>
      <c r="E259" s="270" t="e">
        <f t="shared" si="19"/>
        <v>#REF!</v>
      </c>
      <c r="F259" s="80" t="e">
        <f t="shared" si="20"/>
        <v>#REF!</v>
      </c>
    </row>
    <row r="260" spans="1:11" x14ac:dyDescent="0.2">
      <c r="A260" s="268" t="s">
        <v>576</v>
      </c>
      <c r="B260" s="269" t="s">
        <v>4432</v>
      </c>
      <c r="C260" s="79">
        <f t="shared" si="19"/>
        <v>0</v>
      </c>
      <c r="D260" s="270" t="e">
        <f t="shared" si="19"/>
        <v>#REF!</v>
      </c>
      <c r="E260" s="270" t="e">
        <f t="shared" si="19"/>
        <v>#REF!</v>
      </c>
      <c r="F260" s="80" t="e">
        <f t="shared" si="20"/>
        <v>#REF!</v>
      </c>
    </row>
    <row r="261" spans="1:11" x14ac:dyDescent="0.2">
      <c r="A261" s="268" t="s">
        <v>578</v>
      </c>
      <c r="B261" s="269" t="s">
        <v>4433</v>
      </c>
      <c r="C261" s="79">
        <f t="shared" si="19"/>
        <v>0</v>
      </c>
      <c r="D261" s="270">
        <f t="shared" si="19"/>
        <v>0</v>
      </c>
      <c r="E261" s="270">
        <f t="shared" si="19"/>
        <v>0</v>
      </c>
      <c r="F261" s="80">
        <f t="shared" si="20"/>
        <v>0</v>
      </c>
    </row>
    <row r="262" spans="1:11" x14ac:dyDescent="0.2">
      <c r="A262" s="268" t="s">
        <v>580</v>
      </c>
      <c r="B262" s="271" t="s">
        <v>581</v>
      </c>
      <c r="C262" s="79">
        <f t="shared" si="19"/>
        <v>0</v>
      </c>
      <c r="D262" s="270" t="e">
        <f t="shared" si="19"/>
        <v>#REF!</v>
      </c>
      <c r="E262" s="270" t="e">
        <f t="shared" si="19"/>
        <v>#REF!</v>
      </c>
      <c r="F262" s="80" t="e">
        <f t="shared" si="20"/>
        <v>#REF!</v>
      </c>
    </row>
    <row r="263" spans="1:11" ht="13.5" thickBot="1" x14ac:dyDescent="0.25">
      <c r="A263" s="268" t="s">
        <v>582</v>
      </c>
      <c r="B263" s="272" t="s">
        <v>4434</v>
      </c>
      <c r="C263" s="79" t="e">
        <f t="shared" si="19"/>
        <v>#N/A</v>
      </c>
      <c r="D263" s="270" t="e">
        <f t="shared" si="19"/>
        <v>#REF!</v>
      </c>
      <c r="E263" s="270" t="e">
        <f t="shared" si="19"/>
        <v>#REF!</v>
      </c>
      <c r="F263" s="80" t="e">
        <f t="shared" si="20"/>
        <v>#N/A</v>
      </c>
    </row>
    <row r="264" spans="1:11" ht="13.5" thickBot="1" x14ac:dyDescent="0.25">
      <c r="A264" s="82"/>
      <c r="B264" s="83" t="s">
        <v>85</v>
      </c>
      <c r="C264" s="84" t="e">
        <f>SUM(C257:C263)</f>
        <v>#N/A</v>
      </c>
      <c r="D264" s="84" t="e">
        <f>SUM(D257:D263)</f>
        <v>#REF!</v>
      </c>
      <c r="E264" s="84" t="e">
        <f>SUM(E257:E263)</f>
        <v>#REF!</v>
      </c>
      <c r="F264" s="97" t="e">
        <f>SUM(F257:F263)</f>
        <v>#N/A</v>
      </c>
      <c r="H264" s="50" t="e">
        <f>ROUND(C264,0)/1000</f>
        <v>#N/A</v>
      </c>
      <c r="I264" s="50" t="e">
        <f>ROUND(D264,0)/1000</f>
        <v>#REF!</v>
      </c>
      <c r="J264" s="50" t="e">
        <f>ROUND(E264,0)/1000</f>
        <v>#REF!</v>
      </c>
      <c r="K264" s="50" t="e">
        <f>ROUND(F264,0)/1000</f>
        <v>#N/A</v>
      </c>
    </row>
    <row r="265" spans="1:11" x14ac:dyDescent="0.2">
      <c r="A265" s="82"/>
      <c r="B265" s="100"/>
      <c r="C265" s="2"/>
      <c r="D265" s="2"/>
      <c r="E265" s="2"/>
      <c r="F265" s="2"/>
    </row>
    <row r="266" spans="1:11" ht="15" x14ac:dyDescent="0.2">
      <c r="D266" s="96"/>
      <c r="E266" s="65"/>
    </row>
    <row r="267" spans="1:11" s="65" customFormat="1" ht="15.75" x14ac:dyDescent="0.25">
      <c r="A267" s="63" t="s">
        <v>607</v>
      </c>
      <c r="B267" s="64"/>
      <c r="I267" s="68"/>
      <c r="J267" s="68"/>
    </row>
    <row r="268" spans="1:11" s="65" customFormat="1" ht="16.5" thickBot="1" x14ac:dyDescent="0.3">
      <c r="A268" s="63"/>
      <c r="B268" s="64"/>
      <c r="C268" s="88"/>
      <c r="I268" s="68"/>
      <c r="J268" s="68"/>
    </row>
    <row r="269" spans="1:11" ht="26.25" thickBot="1" x14ac:dyDescent="0.25">
      <c r="A269" s="69" t="s">
        <v>567</v>
      </c>
      <c r="B269" s="70" t="s">
        <v>100</v>
      </c>
      <c r="C269" s="71" t="s">
        <v>568</v>
      </c>
      <c r="D269" s="72" t="s">
        <v>78</v>
      </c>
      <c r="E269" s="72" t="s">
        <v>79</v>
      </c>
      <c r="F269" s="73" t="s">
        <v>569</v>
      </c>
    </row>
    <row r="270" spans="1:11" x14ac:dyDescent="0.2">
      <c r="A270" s="77" t="s">
        <v>570</v>
      </c>
      <c r="B270" s="78" t="s">
        <v>4430</v>
      </c>
      <c r="C270" s="80" t="e">
        <f>+C8+C21+C34+C47+C60+C73+C86+C99+C112+C138+C152+C165+C191+C204+C217+C230+C243+C178+C125</f>
        <v>#N/A</v>
      </c>
      <c r="D270" s="80" t="e">
        <f t="shared" ref="D270:E276" si="21">+D8+D21+D34+D47+D60+D73+D86+D99+D112+D138+D152+D165+D191+D204+D217+D230+D243+D178</f>
        <v>#REF!</v>
      </c>
      <c r="E270" s="80" t="e">
        <f t="shared" si="21"/>
        <v>#REF!</v>
      </c>
      <c r="F270" s="80" t="e">
        <f t="shared" ref="F270:F276" si="22">+C270+D270-E270</f>
        <v>#N/A</v>
      </c>
    </row>
    <row r="271" spans="1:11" x14ac:dyDescent="0.2">
      <c r="A271" s="268" t="s">
        <v>572</v>
      </c>
      <c r="B271" s="269" t="s">
        <v>573</v>
      </c>
      <c r="C271" s="80" t="e">
        <f t="shared" ref="C271:C276" si="23">+C9+C22+C35+C48+C61+C74+C87+C100+C113+C139+C153+C166+C192+C205+C218+C231+C244+C179+C126</f>
        <v>#N/A</v>
      </c>
      <c r="D271" s="80">
        <f t="shared" si="21"/>
        <v>0</v>
      </c>
      <c r="E271" s="80" t="e">
        <f t="shared" si="21"/>
        <v>#REF!</v>
      </c>
      <c r="F271" s="80" t="e">
        <f t="shared" si="22"/>
        <v>#N/A</v>
      </c>
    </row>
    <row r="272" spans="1:11" x14ac:dyDescent="0.2">
      <c r="A272" s="268" t="s">
        <v>574</v>
      </c>
      <c r="B272" s="269" t="s">
        <v>4431</v>
      </c>
      <c r="C272" s="80" t="e">
        <f t="shared" si="23"/>
        <v>#N/A</v>
      </c>
      <c r="D272" s="80" t="e">
        <f t="shared" si="21"/>
        <v>#REF!</v>
      </c>
      <c r="E272" s="80" t="e">
        <f t="shared" si="21"/>
        <v>#REF!</v>
      </c>
      <c r="F272" s="80" t="e">
        <f t="shared" si="22"/>
        <v>#N/A</v>
      </c>
    </row>
    <row r="273" spans="1:11" x14ac:dyDescent="0.2">
      <c r="A273" s="268" t="s">
        <v>576</v>
      </c>
      <c r="B273" s="269" t="s">
        <v>4432</v>
      </c>
      <c r="C273" s="80" t="e">
        <f t="shared" si="23"/>
        <v>#N/A</v>
      </c>
      <c r="D273" s="80" t="e">
        <f t="shared" si="21"/>
        <v>#REF!</v>
      </c>
      <c r="E273" s="80" t="e">
        <f t="shared" si="21"/>
        <v>#REF!</v>
      </c>
      <c r="F273" s="80" t="e">
        <f t="shared" si="22"/>
        <v>#N/A</v>
      </c>
    </row>
    <row r="274" spans="1:11" x14ac:dyDescent="0.2">
      <c r="A274" s="268" t="s">
        <v>578</v>
      </c>
      <c r="B274" s="269" t="s">
        <v>4433</v>
      </c>
      <c r="C274" s="80" t="e">
        <f t="shared" si="23"/>
        <v>#N/A</v>
      </c>
      <c r="D274" s="80">
        <f t="shared" si="21"/>
        <v>0</v>
      </c>
      <c r="E274" s="80" t="e">
        <f t="shared" si="21"/>
        <v>#REF!</v>
      </c>
      <c r="F274" s="80" t="e">
        <f t="shared" si="22"/>
        <v>#N/A</v>
      </c>
    </row>
    <row r="275" spans="1:11" x14ac:dyDescent="0.2">
      <c r="A275" s="268" t="s">
        <v>580</v>
      </c>
      <c r="B275" s="271" t="s">
        <v>581</v>
      </c>
      <c r="C275" s="80" t="e">
        <f t="shared" si="23"/>
        <v>#N/A</v>
      </c>
      <c r="D275" s="80" t="e">
        <f t="shared" si="21"/>
        <v>#REF!</v>
      </c>
      <c r="E275" s="80" t="e">
        <f t="shared" si="21"/>
        <v>#REF!</v>
      </c>
      <c r="F275" s="80" t="e">
        <f t="shared" si="22"/>
        <v>#N/A</v>
      </c>
    </row>
    <row r="276" spans="1:11" ht="13.5" thickBot="1" x14ac:dyDescent="0.25">
      <c r="A276" s="268" t="s">
        <v>582</v>
      </c>
      <c r="B276" s="272" t="s">
        <v>4434</v>
      </c>
      <c r="C276" s="80" t="e">
        <f t="shared" si="23"/>
        <v>#N/A</v>
      </c>
      <c r="D276" s="80" t="e">
        <f t="shared" si="21"/>
        <v>#REF!</v>
      </c>
      <c r="E276" s="80" t="e">
        <f t="shared" si="21"/>
        <v>#REF!</v>
      </c>
      <c r="F276" s="80" t="e">
        <f t="shared" si="22"/>
        <v>#N/A</v>
      </c>
    </row>
    <row r="277" spans="1:11" ht="13.5" thickBot="1" x14ac:dyDescent="0.25">
      <c r="A277" s="82"/>
      <c r="B277" s="83" t="s">
        <v>608</v>
      </c>
      <c r="C277" s="84" t="e">
        <f>SUM(C270:C276)</f>
        <v>#N/A</v>
      </c>
      <c r="D277" s="84" t="e">
        <f>SUM(D270:D276)</f>
        <v>#REF!</v>
      </c>
      <c r="E277" s="84" t="e">
        <f>SUM(E270:E276)</f>
        <v>#REF!</v>
      </c>
      <c r="F277" s="97" t="e">
        <f>SUM(F270:F276)</f>
        <v>#N/A</v>
      </c>
      <c r="H277" s="50" t="e">
        <f>ROUND(C277,0)/1000</f>
        <v>#N/A</v>
      </c>
      <c r="I277" s="50" t="e">
        <f>ROUND(D277,0)/1000</f>
        <v>#REF!</v>
      </c>
      <c r="J277" s="50" t="e">
        <f>ROUND(E277,0)/1000</f>
        <v>#REF!</v>
      </c>
      <c r="K277" s="50" t="e">
        <f>ROUND(F277,0)/1000</f>
        <v>#N/A</v>
      </c>
    </row>
    <row r="278" spans="1:11" ht="12.75" customHeight="1" x14ac:dyDescent="0.2">
      <c r="C278" s="47" t="e">
        <f>IF(C277='Rpt 18s (non-Fi$Cal)'!AB62,"OK","no")</f>
        <v>#N/A</v>
      </c>
      <c r="D278" s="47" t="e">
        <f>IF(D277='Rpt 18s (non-Fi$Cal)'!AV62,"OK","no")</f>
        <v>#REF!</v>
      </c>
      <c r="E278" s="47" t="e">
        <f>IF(E277='Rpt 18s (non-Fi$Cal)'!BP62,"OK","no")</f>
        <v>#REF!</v>
      </c>
      <c r="F278" s="47" t="e">
        <f>IF(F277='Rpt 18s (non-Fi$Cal)'!CJ62,"OK","no")</f>
        <v>#N/A</v>
      </c>
    </row>
    <row r="279" spans="1:11" x14ac:dyDescent="0.2">
      <c r="C279" s="101"/>
      <c r="D279" s="96"/>
      <c r="E279" s="102"/>
    </row>
    <row r="280" spans="1:11" x14ac:dyDescent="0.2">
      <c r="B280" s="103"/>
      <c r="C280" s="106"/>
    </row>
    <row r="281" spans="1:11" x14ac:dyDescent="0.2">
      <c r="A281" s="107" t="s">
        <v>609</v>
      </c>
      <c r="B281" s="101"/>
      <c r="C281" s="101"/>
    </row>
    <row r="282" spans="1:11" x14ac:dyDescent="0.2">
      <c r="A282" s="107" t="s">
        <v>610</v>
      </c>
      <c r="B282" s="101"/>
      <c r="C282" s="101"/>
      <c r="D282" s="101"/>
      <c r="E282" s="101"/>
      <c r="F282" s="101"/>
    </row>
    <row r="283" spans="1:11" x14ac:dyDescent="0.2">
      <c r="A283" s="107" t="s">
        <v>611</v>
      </c>
      <c r="B283" s="101"/>
    </row>
    <row r="284" spans="1:11" x14ac:dyDescent="0.2">
      <c r="A284" s="107" t="s">
        <v>485</v>
      </c>
      <c r="B284" s="101"/>
    </row>
    <row r="285" spans="1:11" x14ac:dyDescent="0.2">
      <c r="A285" s="107" t="s">
        <v>612</v>
      </c>
      <c r="B285" s="101"/>
    </row>
    <row r="286" spans="1:11" ht="13.5" customHeight="1" x14ac:dyDescent="0.2">
      <c r="A286" s="107" t="s">
        <v>613</v>
      </c>
      <c r="B286" s="101"/>
    </row>
    <row r="287" spans="1:11" ht="13.5" customHeight="1" x14ac:dyDescent="0.2">
      <c r="A287" s="107" t="s">
        <v>614</v>
      </c>
      <c r="B287" s="101"/>
    </row>
    <row r="288" spans="1:11" x14ac:dyDescent="0.2">
      <c r="A288" s="107" t="s">
        <v>615</v>
      </c>
      <c r="B288" s="101"/>
    </row>
    <row r="289" spans="1:10" x14ac:dyDescent="0.2">
      <c r="A289" s="107" t="s">
        <v>616</v>
      </c>
      <c r="B289" s="108"/>
      <c r="J289" s="75" t="s">
        <v>548</v>
      </c>
    </row>
    <row r="290" spans="1:10" x14ac:dyDescent="0.2">
      <c r="B290" s="101">
        <f>SUM(B281:B289)</f>
        <v>0</v>
      </c>
    </row>
    <row r="294" spans="1:10" x14ac:dyDescent="0.2">
      <c r="A294" s="107" t="s">
        <v>617</v>
      </c>
      <c r="B294" s="101"/>
    </row>
    <row r="295" spans="1:10" x14ac:dyDescent="0.2">
      <c r="A295" s="107" t="s">
        <v>618</v>
      </c>
      <c r="B295" s="101"/>
    </row>
    <row r="296" spans="1:10" x14ac:dyDescent="0.2">
      <c r="A296" s="107" t="s">
        <v>619</v>
      </c>
      <c r="B296" s="101"/>
    </row>
    <row r="297" spans="1:10" x14ac:dyDescent="0.2">
      <c r="A297" s="107" t="s">
        <v>620</v>
      </c>
      <c r="B297" s="101"/>
    </row>
    <row r="298" spans="1:10" x14ac:dyDescent="0.2">
      <c r="A298" s="107" t="s">
        <v>621</v>
      </c>
      <c r="B298" s="101"/>
    </row>
    <row r="299" spans="1:10" x14ac:dyDescent="0.2">
      <c r="A299" s="107" t="s">
        <v>182</v>
      </c>
      <c r="B299" s="108"/>
    </row>
    <row r="300" spans="1:10" x14ac:dyDescent="0.2">
      <c r="B300" s="101">
        <f>SUM(B294:B299)</f>
        <v>0</v>
      </c>
      <c r="C300" s="101">
        <f>B290+B300</f>
        <v>0</v>
      </c>
      <c r="D300" s="101" t="e">
        <f>C300-#REF!</f>
        <v>#REF!</v>
      </c>
    </row>
    <row r="301" spans="1:10" x14ac:dyDescent="0.2">
      <c r="B301" s="101"/>
    </row>
    <row r="303" spans="1:10" x14ac:dyDescent="0.2">
      <c r="A303" s="107" t="s">
        <v>176</v>
      </c>
      <c r="B303" s="101">
        <f>'Rpt 18s (non-Fi$Cal)'!AE490</f>
        <v>0</v>
      </c>
      <c r="C303" s="101">
        <f>SUM(B303:B304)</f>
        <v>0</v>
      </c>
    </row>
    <row r="304" spans="1:10" x14ac:dyDescent="0.2">
      <c r="A304" s="107" t="s">
        <v>65</v>
      </c>
      <c r="B304" s="101">
        <f>'Rpt 18s (non-Fi$Cal)'!AE491</f>
        <v>0</v>
      </c>
      <c r="C304" s="101">
        <f>C300-C303</f>
        <v>0</v>
      </c>
    </row>
  </sheetData>
  <conditionalFormatting sqref="E279">
    <cfRule type="containsText" dxfId="0" priority="1" operator="containsText" text="no">
      <formula>NOT(ISERROR(SEARCH("no",E279)))</formula>
    </cfRule>
  </conditionalFormatting>
  <printOptions horizontalCentered="1"/>
  <pageMargins left="0.25" right="0.25" top="0.32" bottom="0.36" header="0.17" footer="0.17"/>
  <pageSetup scale="78" fitToHeight="0" orientation="landscape" r:id="rId1"/>
  <headerFooter alignWithMargins="0">
    <oddFooter>&amp;L&amp;F/&amp;A&amp;RPage &amp;P of &amp;N
&amp;D</oddFooter>
  </headerFooter>
  <rowBreaks count="6" manualBreakCount="6">
    <brk id="43" max="6" man="1"/>
    <brk id="82" max="6" man="1"/>
    <brk id="121" max="6" man="1"/>
    <brk id="161" max="6" man="1"/>
    <brk id="200" max="6" man="1"/>
    <brk id="239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9"/>
  <sheetViews>
    <sheetView topLeftCell="B1" workbookViewId="0">
      <selection activeCell="B9" sqref="B9"/>
    </sheetView>
  </sheetViews>
  <sheetFormatPr defaultColWidth="9.140625" defaultRowHeight="15" x14ac:dyDescent="0.25"/>
  <cols>
    <col min="1" max="1" width="9.7109375" style="43" customWidth="1"/>
    <col min="2" max="2" width="35.28515625" style="43" bestFit="1" customWidth="1"/>
    <col min="3" max="3" width="36.7109375" style="43" bestFit="1" customWidth="1"/>
    <col min="4" max="8" width="8" style="43" bestFit="1" customWidth="1"/>
    <col min="9" max="9" width="13.28515625" style="43" bestFit="1" customWidth="1"/>
    <col min="10" max="10" width="9.7109375" style="43" customWidth="1"/>
    <col min="11" max="11" width="9.28515625" style="43" customWidth="1"/>
    <col min="12" max="12" width="14.28515625" style="43" customWidth="1"/>
    <col min="13" max="13" width="6.7109375" style="43" customWidth="1"/>
    <col min="14" max="14" width="21.5703125" style="43" customWidth="1"/>
    <col min="15" max="15" width="13.85546875" style="43" customWidth="1"/>
    <col min="16" max="16" width="12.28515625" style="43" customWidth="1"/>
    <col min="17" max="17" width="14.7109375" style="43" customWidth="1"/>
    <col min="18" max="18" width="12.140625" style="43" customWidth="1"/>
    <col min="19" max="16384" width="9.140625" style="43"/>
  </cols>
  <sheetData>
    <row r="1" spans="1:9" x14ac:dyDescent="0.25">
      <c r="A1" s="190" t="s">
        <v>73</v>
      </c>
      <c r="B1" s="43" t="s">
        <v>4438</v>
      </c>
    </row>
    <row r="2" spans="1:9" x14ac:dyDescent="0.25">
      <c r="A2" s="190" t="s">
        <v>74</v>
      </c>
      <c r="B2" s="43" t="s">
        <v>4439</v>
      </c>
    </row>
    <row r="3" spans="1:9" x14ac:dyDescent="0.25">
      <c r="A3" s="190" t="s">
        <v>75</v>
      </c>
      <c r="B3" s="43" t="s">
        <v>654</v>
      </c>
    </row>
    <row r="4" spans="1:9" x14ac:dyDescent="0.25">
      <c r="A4" s="43" t="s">
        <v>96</v>
      </c>
      <c r="B4" s="43" t="s">
        <v>664</v>
      </c>
      <c r="C4" s="43" t="s">
        <v>4440</v>
      </c>
      <c r="D4" s="43" t="s">
        <v>4441</v>
      </c>
      <c r="E4" s="43" t="s">
        <v>4442</v>
      </c>
      <c r="F4" s="43" t="s">
        <v>4443</v>
      </c>
      <c r="G4" s="43" t="s">
        <v>4444</v>
      </c>
      <c r="H4" s="43" t="s">
        <v>4445</v>
      </c>
      <c r="I4" s="43" t="s">
        <v>4446</v>
      </c>
    </row>
    <row r="5" spans="1:9" x14ac:dyDescent="0.25">
      <c r="A5" s="43" t="s">
        <v>678</v>
      </c>
      <c r="B5" s="43" t="s">
        <v>4447</v>
      </c>
      <c r="C5" s="43" t="s">
        <v>4447</v>
      </c>
      <c r="D5" s="43" t="s">
        <v>4448</v>
      </c>
      <c r="E5" s="43" t="s">
        <v>4449</v>
      </c>
      <c r="F5" s="43" t="s">
        <v>4450</v>
      </c>
      <c r="G5" s="43" t="s">
        <v>678</v>
      </c>
      <c r="H5" s="43" t="s">
        <v>678</v>
      </c>
      <c r="I5" s="43" t="s">
        <v>4451</v>
      </c>
    </row>
    <row r="6" spans="1:9" x14ac:dyDescent="0.25">
      <c r="A6" s="43" t="s">
        <v>4452</v>
      </c>
      <c r="B6" s="43" t="s">
        <v>518</v>
      </c>
      <c r="C6" s="43" t="s">
        <v>4453</v>
      </c>
      <c r="D6" s="43" t="s">
        <v>517</v>
      </c>
      <c r="E6" s="43" t="s">
        <v>678</v>
      </c>
      <c r="F6" s="43" t="s">
        <v>678</v>
      </c>
      <c r="G6" s="43" t="s">
        <v>678</v>
      </c>
      <c r="H6" s="43" t="s">
        <v>678</v>
      </c>
      <c r="I6" s="43" t="s">
        <v>4451</v>
      </c>
    </row>
    <row r="7" spans="1:9" x14ac:dyDescent="0.25">
      <c r="A7" s="43" t="s">
        <v>4454</v>
      </c>
      <c r="B7" s="43" t="s">
        <v>518</v>
      </c>
      <c r="C7" s="43" t="s">
        <v>4455</v>
      </c>
      <c r="D7" s="43" t="s">
        <v>517</v>
      </c>
      <c r="E7" s="43" t="s">
        <v>678</v>
      </c>
      <c r="F7" s="43" t="s">
        <v>678</v>
      </c>
      <c r="G7" s="43" t="s">
        <v>678</v>
      </c>
      <c r="H7" s="43" t="s">
        <v>678</v>
      </c>
      <c r="I7" s="43" t="s">
        <v>4451</v>
      </c>
    </row>
    <row r="8" spans="1:9" x14ac:dyDescent="0.25">
      <c r="A8" s="43" t="s">
        <v>4456</v>
      </c>
      <c r="B8" s="43" t="s">
        <v>518</v>
      </c>
      <c r="C8" s="43" t="s">
        <v>4457</v>
      </c>
      <c r="D8" s="43" t="s">
        <v>517</v>
      </c>
      <c r="E8" s="43" t="s">
        <v>678</v>
      </c>
      <c r="F8" s="43" t="s">
        <v>678</v>
      </c>
      <c r="G8" s="43" t="s">
        <v>678</v>
      </c>
      <c r="H8" s="43" t="s">
        <v>678</v>
      </c>
      <c r="I8" s="43" t="s">
        <v>4451</v>
      </c>
    </row>
    <row r="9" spans="1:9" x14ac:dyDescent="0.25">
      <c r="A9" s="43" t="s">
        <v>4458</v>
      </c>
      <c r="B9" s="43" t="s">
        <v>518</v>
      </c>
      <c r="C9" s="43" t="s">
        <v>4459</v>
      </c>
      <c r="D9" s="43" t="s">
        <v>517</v>
      </c>
      <c r="E9" s="43" t="s">
        <v>678</v>
      </c>
      <c r="F9" s="43" t="s">
        <v>678</v>
      </c>
      <c r="G9" s="43" t="s">
        <v>678</v>
      </c>
      <c r="H9" s="43" t="s">
        <v>678</v>
      </c>
      <c r="I9" s="43" t="s">
        <v>4451</v>
      </c>
    </row>
    <row r="10" spans="1:9" x14ac:dyDescent="0.25">
      <c r="A10" s="43" t="s">
        <v>4460</v>
      </c>
      <c r="B10" s="43" t="s">
        <v>518</v>
      </c>
      <c r="C10" s="43" t="s">
        <v>4461</v>
      </c>
      <c r="D10" s="43" t="s">
        <v>517</v>
      </c>
      <c r="E10" s="43" t="s">
        <v>678</v>
      </c>
      <c r="F10" s="43" t="s">
        <v>678</v>
      </c>
      <c r="G10" s="43" t="s">
        <v>678</v>
      </c>
      <c r="H10" s="43" t="s">
        <v>678</v>
      </c>
      <c r="I10" s="43" t="s">
        <v>4451</v>
      </c>
    </row>
    <row r="11" spans="1:9" x14ac:dyDescent="0.25">
      <c r="A11" s="43" t="s">
        <v>4462</v>
      </c>
      <c r="B11" s="43" t="s">
        <v>518</v>
      </c>
      <c r="C11" s="43" t="s">
        <v>4463</v>
      </c>
      <c r="D11" s="43" t="s">
        <v>517</v>
      </c>
      <c r="E11" s="43" t="s">
        <v>678</v>
      </c>
      <c r="F11" s="43" t="s">
        <v>678</v>
      </c>
      <c r="G11" s="43" t="s">
        <v>678</v>
      </c>
      <c r="H11" s="43" t="s">
        <v>678</v>
      </c>
      <c r="I11" s="43" t="s">
        <v>4451</v>
      </c>
    </row>
    <row r="12" spans="1:9" x14ac:dyDescent="0.25">
      <c r="A12" s="43" t="s">
        <v>4464</v>
      </c>
      <c r="B12" s="43" t="s">
        <v>518</v>
      </c>
      <c r="C12" s="43" t="s">
        <v>4465</v>
      </c>
      <c r="D12" s="43" t="s">
        <v>517</v>
      </c>
      <c r="E12" s="43" t="s">
        <v>678</v>
      </c>
      <c r="F12" s="43" t="s">
        <v>678</v>
      </c>
      <c r="G12" s="43" t="s">
        <v>678</v>
      </c>
      <c r="H12" s="43" t="s">
        <v>678</v>
      </c>
      <c r="I12" s="43" t="s">
        <v>4451</v>
      </c>
    </row>
    <row r="13" spans="1:9" x14ac:dyDescent="0.25">
      <c r="A13" s="43" t="s">
        <v>4466</v>
      </c>
      <c r="B13" s="43" t="s">
        <v>518</v>
      </c>
      <c r="C13" s="43" t="s">
        <v>4467</v>
      </c>
      <c r="D13" s="43" t="s">
        <v>517</v>
      </c>
      <c r="E13" s="43" t="s">
        <v>678</v>
      </c>
      <c r="F13" s="43" t="s">
        <v>678</v>
      </c>
      <c r="G13" s="43" t="s">
        <v>678</v>
      </c>
      <c r="H13" s="43" t="s">
        <v>678</v>
      </c>
      <c r="I13" s="43" t="s">
        <v>4451</v>
      </c>
    </row>
    <row r="14" spans="1:9" x14ac:dyDescent="0.25">
      <c r="A14" s="43" t="s">
        <v>4468</v>
      </c>
      <c r="B14" s="43" t="s">
        <v>518</v>
      </c>
      <c r="C14" s="43" t="s">
        <v>4469</v>
      </c>
      <c r="D14" s="43" t="s">
        <v>517</v>
      </c>
      <c r="E14" s="43" t="s">
        <v>678</v>
      </c>
      <c r="F14" s="43" t="s">
        <v>678</v>
      </c>
      <c r="G14" s="43" t="s">
        <v>678</v>
      </c>
      <c r="H14" s="43" t="s">
        <v>678</v>
      </c>
      <c r="I14" s="43" t="s">
        <v>4451</v>
      </c>
    </row>
    <row r="15" spans="1:9" x14ac:dyDescent="0.25">
      <c r="A15" s="43" t="s">
        <v>108</v>
      </c>
      <c r="B15" s="43" t="s">
        <v>518</v>
      </c>
      <c r="C15" s="43" t="s">
        <v>4419</v>
      </c>
      <c r="D15" s="43" t="s">
        <v>517</v>
      </c>
      <c r="E15" s="43" t="s">
        <v>678</v>
      </c>
      <c r="F15" s="43" t="s">
        <v>678</v>
      </c>
      <c r="G15" s="43" t="s">
        <v>678</v>
      </c>
      <c r="H15" s="43" t="s">
        <v>678</v>
      </c>
      <c r="I15" s="43" t="s">
        <v>4451</v>
      </c>
    </row>
    <row r="16" spans="1:9" x14ac:dyDescent="0.25">
      <c r="A16" s="43" t="s">
        <v>4470</v>
      </c>
      <c r="B16" s="43" t="s">
        <v>518</v>
      </c>
      <c r="C16" s="43" t="s">
        <v>4471</v>
      </c>
      <c r="D16" s="43" t="s">
        <v>517</v>
      </c>
      <c r="E16" s="43" t="s">
        <v>678</v>
      </c>
      <c r="F16" s="43" t="s">
        <v>678</v>
      </c>
      <c r="G16" s="43" t="s">
        <v>678</v>
      </c>
      <c r="H16" s="43" t="s">
        <v>678</v>
      </c>
      <c r="I16" s="43" t="s">
        <v>4472</v>
      </c>
    </row>
    <row r="17" spans="1:9" x14ac:dyDescent="0.25">
      <c r="A17" s="43" t="s">
        <v>4473</v>
      </c>
      <c r="B17" s="43" t="s">
        <v>518</v>
      </c>
      <c r="C17" s="43" t="s">
        <v>4474</v>
      </c>
      <c r="D17" s="43" t="s">
        <v>517</v>
      </c>
      <c r="E17" s="43" t="s">
        <v>678</v>
      </c>
      <c r="F17" s="43" t="s">
        <v>678</v>
      </c>
      <c r="G17" s="43" t="s">
        <v>678</v>
      </c>
      <c r="H17" s="43" t="s">
        <v>678</v>
      </c>
      <c r="I17" s="43" t="s">
        <v>4472</v>
      </c>
    </row>
    <row r="18" spans="1:9" x14ac:dyDescent="0.25">
      <c r="A18" s="43" t="s">
        <v>324</v>
      </c>
      <c r="B18" s="43" t="s">
        <v>518</v>
      </c>
      <c r="C18" s="43" t="s">
        <v>4475</v>
      </c>
      <c r="D18" s="43" t="s">
        <v>517</v>
      </c>
      <c r="E18" s="43" t="s">
        <v>678</v>
      </c>
      <c r="F18" s="43" t="s">
        <v>678</v>
      </c>
      <c r="G18" s="43" t="s">
        <v>678</v>
      </c>
      <c r="H18" s="43" t="s">
        <v>678</v>
      </c>
      <c r="I18" s="43" t="s">
        <v>4451</v>
      </c>
    </row>
    <row r="19" spans="1:9" x14ac:dyDescent="0.25">
      <c r="A19" s="43" t="s">
        <v>4476</v>
      </c>
      <c r="B19" s="43" t="s">
        <v>518</v>
      </c>
      <c r="C19" s="43" t="s">
        <v>4477</v>
      </c>
      <c r="D19" s="43" t="s">
        <v>517</v>
      </c>
      <c r="E19" s="43" t="s">
        <v>678</v>
      </c>
      <c r="F19" s="43" t="s">
        <v>678</v>
      </c>
      <c r="G19" s="43" t="s">
        <v>678</v>
      </c>
      <c r="H19" s="43" t="s">
        <v>678</v>
      </c>
      <c r="I19" s="43" t="s">
        <v>4451</v>
      </c>
    </row>
    <row r="20" spans="1:9" x14ac:dyDescent="0.25">
      <c r="A20" s="43" t="s">
        <v>109</v>
      </c>
      <c r="B20" s="43" t="s">
        <v>518</v>
      </c>
      <c r="C20" s="43" t="s">
        <v>4478</v>
      </c>
      <c r="D20" s="43" t="s">
        <v>517</v>
      </c>
      <c r="E20" s="43" t="s">
        <v>678</v>
      </c>
      <c r="F20" s="43" t="s">
        <v>678</v>
      </c>
      <c r="G20" s="43" t="s">
        <v>678</v>
      </c>
      <c r="H20" s="43" t="s">
        <v>678</v>
      </c>
      <c r="I20" s="43" t="s">
        <v>4451</v>
      </c>
    </row>
    <row r="21" spans="1:9" x14ac:dyDescent="0.25">
      <c r="A21" s="43" t="s">
        <v>4479</v>
      </c>
      <c r="B21" s="43" t="s">
        <v>518</v>
      </c>
      <c r="C21" s="43" t="s">
        <v>4480</v>
      </c>
      <c r="D21" s="43" t="s">
        <v>517</v>
      </c>
      <c r="E21" s="43" t="s">
        <v>678</v>
      </c>
      <c r="F21" s="43" t="s">
        <v>678</v>
      </c>
      <c r="G21" s="43" t="s">
        <v>678</v>
      </c>
      <c r="H21" s="43" t="s">
        <v>678</v>
      </c>
      <c r="I21" s="43" t="s">
        <v>4451</v>
      </c>
    </row>
    <row r="22" spans="1:9" x14ac:dyDescent="0.25">
      <c r="A22" s="43" t="s">
        <v>443</v>
      </c>
      <c r="B22" s="43" t="s">
        <v>518</v>
      </c>
      <c r="C22" s="43" t="s">
        <v>4481</v>
      </c>
      <c r="D22" s="43" t="s">
        <v>517</v>
      </c>
      <c r="E22" s="43" t="s">
        <v>678</v>
      </c>
      <c r="F22" s="43" t="s">
        <v>678</v>
      </c>
      <c r="G22" s="43" t="s">
        <v>678</v>
      </c>
      <c r="H22" s="43" t="s">
        <v>678</v>
      </c>
      <c r="I22" s="43" t="s">
        <v>4451</v>
      </c>
    </row>
    <row r="23" spans="1:9" x14ac:dyDescent="0.25">
      <c r="A23" s="43" t="s">
        <v>121</v>
      </c>
      <c r="B23" s="43" t="s">
        <v>518</v>
      </c>
      <c r="C23" s="43" t="s">
        <v>4482</v>
      </c>
      <c r="D23" s="43" t="s">
        <v>517</v>
      </c>
      <c r="E23" s="43" t="s">
        <v>678</v>
      </c>
      <c r="F23" s="43" t="s">
        <v>678</v>
      </c>
      <c r="G23" s="43" t="s">
        <v>678</v>
      </c>
      <c r="H23" s="43" t="s">
        <v>678</v>
      </c>
      <c r="I23" s="43" t="s">
        <v>4451</v>
      </c>
    </row>
    <row r="24" spans="1:9" x14ac:dyDescent="0.25">
      <c r="A24" s="43" t="s">
        <v>292</v>
      </c>
      <c r="B24" s="43" t="s">
        <v>518</v>
      </c>
      <c r="C24" s="43" t="s">
        <v>4483</v>
      </c>
      <c r="D24" s="43" t="s">
        <v>517</v>
      </c>
      <c r="E24" s="43" t="s">
        <v>678</v>
      </c>
      <c r="F24" s="43" t="s">
        <v>678</v>
      </c>
      <c r="G24" s="43" t="s">
        <v>678</v>
      </c>
      <c r="H24" s="43" t="s">
        <v>678</v>
      </c>
      <c r="I24" s="43" t="s">
        <v>4451</v>
      </c>
    </row>
    <row r="25" spans="1:9" x14ac:dyDescent="0.25">
      <c r="A25" s="43" t="s">
        <v>4484</v>
      </c>
      <c r="B25" s="43" t="s">
        <v>518</v>
      </c>
      <c r="C25" s="43" t="s">
        <v>4485</v>
      </c>
      <c r="D25" s="43" t="s">
        <v>517</v>
      </c>
      <c r="E25" s="43" t="s">
        <v>678</v>
      </c>
      <c r="F25" s="43" t="s">
        <v>678</v>
      </c>
      <c r="G25" s="43" t="s">
        <v>678</v>
      </c>
      <c r="H25" s="43" t="s">
        <v>678</v>
      </c>
      <c r="I25" s="43" t="s">
        <v>4451</v>
      </c>
    </row>
    <row r="26" spans="1:9" x14ac:dyDescent="0.25">
      <c r="A26" s="43" t="s">
        <v>199</v>
      </c>
      <c r="B26" s="43" t="s">
        <v>518</v>
      </c>
      <c r="C26" s="43" t="s">
        <v>4486</v>
      </c>
      <c r="D26" s="43" t="s">
        <v>517</v>
      </c>
      <c r="E26" s="43" t="s">
        <v>678</v>
      </c>
      <c r="F26" s="43" t="s">
        <v>678</v>
      </c>
      <c r="G26" s="43" t="s">
        <v>678</v>
      </c>
      <c r="H26" s="43" t="s">
        <v>678</v>
      </c>
      <c r="I26" s="43" t="s">
        <v>4451</v>
      </c>
    </row>
    <row r="27" spans="1:9" x14ac:dyDescent="0.25">
      <c r="A27" s="43" t="s">
        <v>322</v>
      </c>
      <c r="B27" s="43" t="s">
        <v>518</v>
      </c>
      <c r="C27" s="43" t="s">
        <v>4487</v>
      </c>
      <c r="D27" s="43" t="s">
        <v>517</v>
      </c>
      <c r="E27" s="43" t="s">
        <v>678</v>
      </c>
      <c r="F27" s="43" t="s">
        <v>678</v>
      </c>
      <c r="G27" s="43" t="s">
        <v>678</v>
      </c>
      <c r="H27" s="43" t="s">
        <v>678</v>
      </c>
      <c r="I27" s="43" t="s">
        <v>4451</v>
      </c>
    </row>
    <row r="28" spans="1:9" x14ac:dyDescent="0.25">
      <c r="A28" s="43" t="s">
        <v>4488</v>
      </c>
      <c r="B28" s="43" t="s">
        <v>518</v>
      </c>
      <c r="C28" s="43" t="s">
        <v>4489</v>
      </c>
      <c r="D28" s="43" t="s">
        <v>517</v>
      </c>
      <c r="E28" s="43" t="s">
        <v>678</v>
      </c>
      <c r="F28" s="43" t="s">
        <v>678</v>
      </c>
      <c r="G28" s="43" t="s">
        <v>678</v>
      </c>
      <c r="H28" s="43" t="s">
        <v>678</v>
      </c>
      <c r="I28" s="43" t="s">
        <v>4451</v>
      </c>
    </row>
    <row r="29" spans="1:9" x14ac:dyDescent="0.25">
      <c r="A29" s="43" t="s">
        <v>4490</v>
      </c>
      <c r="B29" s="43" t="s">
        <v>518</v>
      </c>
      <c r="C29" s="43" t="s">
        <v>4491</v>
      </c>
      <c r="D29" s="43" t="s">
        <v>517</v>
      </c>
      <c r="E29" s="43" t="s">
        <v>678</v>
      </c>
      <c r="F29" s="43" t="s">
        <v>678</v>
      </c>
      <c r="G29" s="43" t="s">
        <v>678</v>
      </c>
      <c r="H29" s="43" t="s">
        <v>678</v>
      </c>
      <c r="I29" s="43" t="s">
        <v>4451</v>
      </c>
    </row>
    <row r="30" spans="1:9" x14ac:dyDescent="0.25">
      <c r="A30" s="43" t="s">
        <v>4492</v>
      </c>
      <c r="B30" s="43" t="s">
        <v>518</v>
      </c>
      <c r="C30" s="43" t="s">
        <v>4493</v>
      </c>
      <c r="D30" s="43" t="s">
        <v>517</v>
      </c>
      <c r="E30" s="43" t="s">
        <v>678</v>
      </c>
      <c r="F30" s="43" t="s">
        <v>678</v>
      </c>
      <c r="G30" s="43" t="s">
        <v>678</v>
      </c>
      <c r="H30" s="43" t="s">
        <v>678</v>
      </c>
      <c r="I30" s="43" t="s">
        <v>4451</v>
      </c>
    </row>
    <row r="31" spans="1:9" x14ac:dyDescent="0.25">
      <c r="A31" s="43" t="s">
        <v>4494</v>
      </c>
      <c r="B31" s="43" t="s">
        <v>518</v>
      </c>
      <c r="C31" s="43" t="s">
        <v>4495</v>
      </c>
      <c r="D31" s="43" t="s">
        <v>517</v>
      </c>
      <c r="E31" s="43" t="s">
        <v>678</v>
      </c>
      <c r="F31" s="43" t="s">
        <v>678</v>
      </c>
      <c r="G31" s="43" t="s">
        <v>678</v>
      </c>
      <c r="H31" s="43" t="s">
        <v>678</v>
      </c>
      <c r="I31" s="43" t="s">
        <v>4451</v>
      </c>
    </row>
    <row r="32" spans="1:9" x14ac:dyDescent="0.25">
      <c r="A32" s="43" t="s">
        <v>4496</v>
      </c>
      <c r="B32" s="43" t="s">
        <v>518</v>
      </c>
      <c r="C32" s="43" t="s">
        <v>4497</v>
      </c>
      <c r="D32" s="43" t="s">
        <v>517</v>
      </c>
      <c r="E32" s="43" t="s">
        <v>678</v>
      </c>
      <c r="F32" s="43" t="s">
        <v>678</v>
      </c>
      <c r="G32" s="43" t="s">
        <v>678</v>
      </c>
      <c r="H32" s="43" t="s">
        <v>678</v>
      </c>
      <c r="I32" s="43" t="s">
        <v>4451</v>
      </c>
    </row>
    <row r="33" spans="1:9" x14ac:dyDescent="0.25">
      <c r="A33" s="43" t="s">
        <v>4498</v>
      </c>
      <c r="B33" s="43" t="s">
        <v>518</v>
      </c>
      <c r="C33" s="43" t="s">
        <v>4499</v>
      </c>
      <c r="D33" s="43" t="s">
        <v>517</v>
      </c>
      <c r="E33" s="43" t="s">
        <v>678</v>
      </c>
      <c r="F33" s="43" t="s">
        <v>678</v>
      </c>
      <c r="G33" s="43" t="s">
        <v>678</v>
      </c>
      <c r="H33" s="43" t="s">
        <v>678</v>
      </c>
      <c r="I33" s="43" t="s">
        <v>4451</v>
      </c>
    </row>
    <row r="34" spans="1:9" x14ac:dyDescent="0.25">
      <c r="A34" s="43" t="s">
        <v>4500</v>
      </c>
      <c r="B34" s="43" t="s">
        <v>518</v>
      </c>
      <c r="C34" s="43" t="s">
        <v>4501</v>
      </c>
      <c r="D34" s="43" t="s">
        <v>517</v>
      </c>
      <c r="E34" s="43" t="s">
        <v>678</v>
      </c>
      <c r="F34" s="43" t="s">
        <v>678</v>
      </c>
      <c r="G34" s="43" t="s">
        <v>678</v>
      </c>
      <c r="H34" s="43" t="s">
        <v>678</v>
      </c>
      <c r="I34" s="43" t="s">
        <v>4451</v>
      </c>
    </row>
    <row r="35" spans="1:9" x14ac:dyDescent="0.25">
      <c r="A35" s="43" t="s">
        <v>610</v>
      </c>
      <c r="B35" s="43" t="s">
        <v>518</v>
      </c>
      <c r="C35" s="43" t="s">
        <v>4502</v>
      </c>
      <c r="D35" s="43" t="s">
        <v>517</v>
      </c>
      <c r="E35" s="43" t="s">
        <v>678</v>
      </c>
      <c r="F35" s="43" t="s">
        <v>678</v>
      </c>
      <c r="G35" s="43" t="s">
        <v>678</v>
      </c>
      <c r="H35" s="43" t="s">
        <v>678</v>
      </c>
      <c r="I35" s="43" t="s">
        <v>4451</v>
      </c>
    </row>
    <row r="36" spans="1:9" x14ac:dyDescent="0.25">
      <c r="A36" s="43" t="s">
        <v>154</v>
      </c>
      <c r="B36" s="43" t="s">
        <v>518</v>
      </c>
      <c r="C36" s="43" t="s">
        <v>4503</v>
      </c>
      <c r="D36" s="43" t="s">
        <v>517</v>
      </c>
      <c r="E36" s="43" t="s">
        <v>678</v>
      </c>
      <c r="F36" s="43" t="s">
        <v>678</v>
      </c>
      <c r="G36" s="43" t="s">
        <v>678</v>
      </c>
      <c r="H36" s="43" t="s">
        <v>678</v>
      </c>
      <c r="I36" s="43" t="s">
        <v>4451</v>
      </c>
    </row>
    <row r="37" spans="1:9" x14ac:dyDescent="0.25">
      <c r="A37" s="43" t="s">
        <v>4504</v>
      </c>
      <c r="B37" s="43" t="s">
        <v>518</v>
      </c>
      <c r="C37" s="43" t="s">
        <v>4505</v>
      </c>
      <c r="D37" s="43" t="s">
        <v>517</v>
      </c>
      <c r="E37" s="43" t="s">
        <v>678</v>
      </c>
      <c r="F37" s="43" t="s">
        <v>678</v>
      </c>
      <c r="G37" s="43" t="s">
        <v>678</v>
      </c>
      <c r="H37" s="43" t="s">
        <v>678</v>
      </c>
      <c r="I37" s="43" t="s">
        <v>4451</v>
      </c>
    </row>
    <row r="38" spans="1:9" x14ac:dyDescent="0.25">
      <c r="A38" s="43" t="s">
        <v>122</v>
      </c>
      <c r="B38" s="43" t="s">
        <v>518</v>
      </c>
      <c r="C38" s="43" t="s">
        <v>4506</v>
      </c>
      <c r="D38" s="43" t="s">
        <v>517</v>
      </c>
      <c r="E38" s="43" t="s">
        <v>678</v>
      </c>
      <c r="F38" s="43" t="s">
        <v>678</v>
      </c>
      <c r="G38" s="43" t="s">
        <v>678</v>
      </c>
      <c r="H38" s="43" t="s">
        <v>678</v>
      </c>
      <c r="I38" s="43" t="s">
        <v>4451</v>
      </c>
    </row>
    <row r="39" spans="1:9" x14ac:dyDescent="0.25">
      <c r="A39" s="43" t="s">
        <v>4507</v>
      </c>
      <c r="B39" s="43" t="s">
        <v>4508</v>
      </c>
      <c r="C39" s="43" t="s">
        <v>4509</v>
      </c>
      <c r="D39" s="43" t="s">
        <v>517</v>
      </c>
      <c r="E39" s="43" t="s">
        <v>678</v>
      </c>
      <c r="F39" s="43" t="s">
        <v>678</v>
      </c>
      <c r="G39" s="43" t="s">
        <v>678</v>
      </c>
      <c r="H39" s="43" t="s">
        <v>678</v>
      </c>
      <c r="I39" s="43" t="s">
        <v>4451</v>
      </c>
    </row>
    <row r="40" spans="1:9" x14ac:dyDescent="0.25">
      <c r="A40" s="43" t="s">
        <v>124</v>
      </c>
      <c r="B40" s="43" t="s">
        <v>518</v>
      </c>
      <c r="C40" s="43" t="s">
        <v>4510</v>
      </c>
      <c r="D40" s="43" t="s">
        <v>517</v>
      </c>
      <c r="E40" s="43" t="s">
        <v>678</v>
      </c>
      <c r="F40" s="43" t="s">
        <v>678</v>
      </c>
      <c r="G40" s="43" t="s">
        <v>678</v>
      </c>
      <c r="H40" s="43" t="s">
        <v>678</v>
      </c>
      <c r="I40" s="43" t="s">
        <v>4451</v>
      </c>
    </row>
    <row r="41" spans="1:9" x14ac:dyDescent="0.25">
      <c r="A41" s="43" t="s">
        <v>125</v>
      </c>
      <c r="B41" s="43" t="s">
        <v>518</v>
      </c>
      <c r="C41" s="43" t="s">
        <v>4511</v>
      </c>
      <c r="D41" s="43" t="s">
        <v>517</v>
      </c>
      <c r="E41" s="43" t="s">
        <v>678</v>
      </c>
      <c r="F41" s="43" t="s">
        <v>678</v>
      </c>
      <c r="G41" s="43" t="s">
        <v>678</v>
      </c>
      <c r="H41" s="43" t="s">
        <v>678</v>
      </c>
      <c r="I41" s="43" t="s">
        <v>4451</v>
      </c>
    </row>
    <row r="42" spans="1:9" x14ac:dyDescent="0.25">
      <c r="A42" s="43" t="s">
        <v>126</v>
      </c>
      <c r="B42" s="43" t="s">
        <v>4512</v>
      </c>
      <c r="C42" s="43" t="s">
        <v>4513</v>
      </c>
      <c r="D42" s="43" t="s">
        <v>4514</v>
      </c>
      <c r="E42" s="43" t="s">
        <v>678</v>
      </c>
      <c r="F42" s="43" t="s">
        <v>678</v>
      </c>
      <c r="G42" s="43" t="s">
        <v>678</v>
      </c>
      <c r="H42" s="43" t="s">
        <v>678</v>
      </c>
      <c r="I42" s="43" t="s">
        <v>4451</v>
      </c>
    </row>
    <row r="43" spans="1:9" x14ac:dyDescent="0.25">
      <c r="A43" s="43" t="s">
        <v>127</v>
      </c>
      <c r="B43" s="43" t="s">
        <v>4515</v>
      </c>
      <c r="C43" s="43" t="s">
        <v>4516</v>
      </c>
      <c r="D43" s="43" t="s">
        <v>231</v>
      </c>
      <c r="E43" s="43" t="s">
        <v>678</v>
      </c>
      <c r="F43" s="43" t="s">
        <v>678</v>
      </c>
      <c r="G43" s="43" t="s">
        <v>678</v>
      </c>
      <c r="H43" s="43" t="s">
        <v>678</v>
      </c>
      <c r="I43" s="43" t="s">
        <v>4451</v>
      </c>
    </row>
    <row r="44" spans="1:9" x14ac:dyDescent="0.25">
      <c r="A44" s="43" t="s">
        <v>131</v>
      </c>
      <c r="B44" s="43" t="s">
        <v>4517</v>
      </c>
      <c r="C44" s="43" t="s">
        <v>4518</v>
      </c>
      <c r="D44" s="43" t="s">
        <v>4519</v>
      </c>
      <c r="E44" s="43" t="s">
        <v>678</v>
      </c>
      <c r="F44" s="43" t="s">
        <v>678</v>
      </c>
      <c r="G44" s="43" t="s">
        <v>678</v>
      </c>
      <c r="H44" s="43" t="s">
        <v>678</v>
      </c>
      <c r="I44" s="43" t="s">
        <v>4451</v>
      </c>
    </row>
    <row r="45" spans="1:9" x14ac:dyDescent="0.25">
      <c r="A45" s="43" t="s">
        <v>132</v>
      </c>
      <c r="B45" s="43" t="s">
        <v>4517</v>
      </c>
      <c r="C45" s="43" t="s">
        <v>4520</v>
      </c>
      <c r="D45" s="43" t="s">
        <v>4519</v>
      </c>
      <c r="E45" s="43" t="s">
        <v>678</v>
      </c>
      <c r="F45" s="43" t="s">
        <v>678</v>
      </c>
      <c r="G45" s="43" t="s">
        <v>678</v>
      </c>
      <c r="H45" s="43" t="s">
        <v>678</v>
      </c>
      <c r="I45" s="43" t="s">
        <v>4451</v>
      </c>
    </row>
    <row r="46" spans="1:9" x14ac:dyDescent="0.25">
      <c r="A46" s="43" t="s">
        <v>134</v>
      </c>
      <c r="B46" s="43" t="s">
        <v>4521</v>
      </c>
      <c r="C46" s="43" t="s">
        <v>4522</v>
      </c>
      <c r="D46" s="43" t="s">
        <v>146</v>
      </c>
      <c r="E46" s="43" t="s">
        <v>678</v>
      </c>
      <c r="F46" s="43" t="s">
        <v>678</v>
      </c>
      <c r="G46" s="43" t="s">
        <v>678</v>
      </c>
      <c r="H46" s="43" t="s">
        <v>678</v>
      </c>
      <c r="I46" s="43" t="s">
        <v>4523</v>
      </c>
    </row>
    <row r="47" spans="1:9" x14ac:dyDescent="0.25">
      <c r="A47" s="43" t="s">
        <v>4524</v>
      </c>
      <c r="B47" s="43" t="s">
        <v>4525</v>
      </c>
      <c r="C47" s="43" t="s">
        <v>4526</v>
      </c>
      <c r="D47" s="43" t="s">
        <v>4527</v>
      </c>
      <c r="E47" s="43" t="s">
        <v>678</v>
      </c>
      <c r="F47" s="43" t="s">
        <v>678</v>
      </c>
      <c r="G47" s="43" t="s">
        <v>678</v>
      </c>
      <c r="H47" s="43" t="s">
        <v>678</v>
      </c>
      <c r="I47" s="43" t="s">
        <v>4523</v>
      </c>
    </row>
    <row r="48" spans="1:9" x14ac:dyDescent="0.25">
      <c r="A48" s="43" t="s">
        <v>135</v>
      </c>
      <c r="B48" s="43" t="s">
        <v>518</v>
      </c>
      <c r="C48" s="43" t="s">
        <v>4528</v>
      </c>
      <c r="D48" s="43" t="s">
        <v>517</v>
      </c>
      <c r="E48" s="43" t="s">
        <v>678</v>
      </c>
      <c r="F48" s="43" t="s">
        <v>678</v>
      </c>
      <c r="G48" s="43" t="s">
        <v>678</v>
      </c>
      <c r="H48" s="43" t="s">
        <v>678</v>
      </c>
      <c r="I48" s="43" t="s">
        <v>4451</v>
      </c>
    </row>
    <row r="49" spans="1:9" x14ac:dyDescent="0.25">
      <c r="A49" s="43" t="s">
        <v>4529</v>
      </c>
      <c r="B49" s="43" t="s">
        <v>518</v>
      </c>
      <c r="C49" s="43" t="s">
        <v>4530</v>
      </c>
      <c r="D49" s="43" t="s">
        <v>517</v>
      </c>
      <c r="E49" s="43" t="s">
        <v>678</v>
      </c>
      <c r="F49" s="43" t="s">
        <v>678</v>
      </c>
      <c r="G49" s="43" t="s">
        <v>678</v>
      </c>
      <c r="H49" s="43" t="s">
        <v>678</v>
      </c>
      <c r="I49" s="43" t="s">
        <v>4451</v>
      </c>
    </row>
    <row r="50" spans="1:9" x14ac:dyDescent="0.25">
      <c r="A50" s="43" t="s">
        <v>136</v>
      </c>
      <c r="B50" s="43" t="s">
        <v>4521</v>
      </c>
      <c r="C50" s="43" t="s">
        <v>4531</v>
      </c>
      <c r="D50" s="43" t="s">
        <v>146</v>
      </c>
      <c r="E50" s="43" t="s">
        <v>678</v>
      </c>
      <c r="F50" s="43" t="s">
        <v>678</v>
      </c>
      <c r="G50" s="43" t="s">
        <v>678</v>
      </c>
      <c r="H50" s="43" t="s">
        <v>678</v>
      </c>
      <c r="I50" s="43" t="s">
        <v>4451</v>
      </c>
    </row>
    <row r="51" spans="1:9" x14ac:dyDescent="0.25">
      <c r="A51" s="43" t="s">
        <v>4532</v>
      </c>
      <c r="B51" s="43" t="s">
        <v>4533</v>
      </c>
      <c r="C51" s="43" t="s">
        <v>4534</v>
      </c>
      <c r="D51" s="43" t="s">
        <v>4535</v>
      </c>
      <c r="E51" s="43" t="s">
        <v>678</v>
      </c>
      <c r="F51" s="43" t="s">
        <v>678</v>
      </c>
      <c r="G51" s="43" t="s">
        <v>678</v>
      </c>
      <c r="H51" s="43" t="s">
        <v>678</v>
      </c>
      <c r="I51" s="43" t="s">
        <v>4451</v>
      </c>
    </row>
    <row r="52" spans="1:9" x14ac:dyDescent="0.25">
      <c r="A52" s="43" t="s">
        <v>137</v>
      </c>
      <c r="B52" s="43" t="s">
        <v>4517</v>
      </c>
      <c r="C52" s="43" t="s">
        <v>4536</v>
      </c>
      <c r="D52" s="43" t="s">
        <v>4519</v>
      </c>
      <c r="E52" s="43" t="s">
        <v>678</v>
      </c>
      <c r="F52" s="43" t="s">
        <v>678</v>
      </c>
      <c r="G52" s="43" t="s">
        <v>678</v>
      </c>
      <c r="H52" s="43" t="s">
        <v>678</v>
      </c>
      <c r="I52" s="43" t="s">
        <v>4451</v>
      </c>
    </row>
    <row r="53" spans="1:9" x14ac:dyDescent="0.25">
      <c r="A53" s="43" t="s">
        <v>4537</v>
      </c>
      <c r="B53" s="43" t="s">
        <v>518</v>
      </c>
      <c r="C53" s="43" t="s">
        <v>4538</v>
      </c>
      <c r="D53" s="43" t="s">
        <v>517</v>
      </c>
      <c r="E53" s="43" t="s">
        <v>678</v>
      </c>
      <c r="F53" s="43" t="s">
        <v>678</v>
      </c>
      <c r="G53" s="43" t="s">
        <v>678</v>
      </c>
      <c r="H53" s="43" t="s">
        <v>678</v>
      </c>
      <c r="I53" s="43" t="s">
        <v>4451</v>
      </c>
    </row>
    <row r="54" spans="1:9" x14ac:dyDescent="0.25">
      <c r="A54" s="43" t="s">
        <v>47</v>
      </c>
      <c r="B54" s="43" t="s">
        <v>518</v>
      </c>
      <c r="C54" s="43" t="s">
        <v>4539</v>
      </c>
      <c r="D54" s="43" t="s">
        <v>517</v>
      </c>
      <c r="E54" s="43" t="s">
        <v>678</v>
      </c>
      <c r="F54" s="43" t="s">
        <v>678</v>
      </c>
      <c r="G54" s="43" t="s">
        <v>678</v>
      </c>
      <c r="H54" s="43" t="s">
        <v>678</v>
      </c>
      <c r="I54" s="43" t="s">
        <v>4451</v>
      </c>
    </row>
    <row r="55" spans="1:9" x14ac:dyDescent="0.25">
      <c r="A55" s="43" t="s">
        <v>4540</v>
      </c>
      <c r="B55" s="43" t="s">
        <v>518</v>
      </c>
      <c r="C55" s="43" t="s">
        <v>4541</v>
      </c>
      <c r="D55" s="43" t="s">
        <v>517</v>
      </c>
      <c r="E55" s="43" t="s">
        <v>678</v>
      </c>
      <c r="F55" s="43" t="s">
        <v>678</v>
      </c>
      <c r="G55" s="43" t="s">
        <v>678</v>
      </c>
      <c r="H55" s="43" t="s">
        <v>678</v>
      </c>
      <c r="I55" s="43" t="s">
        <v>4451</v>
      </c>
    </row>
    <row r="56" spans="1:9" x14ac:dyDescent="0.25">
      <c r="A56" s="43" t="s">
        <v>4542</v>
      </c>
      <c r="B56" s="43" t="s">
        <v>518</v>
      </c>
      <c r="C56" s="43" t="s">
        <v>4543</v>
      </c>
      <c r="D56" s="43" t="s">
        <v>517</v>
      </c>
      <c r="E56" s="43" t="s">
        <v>678</v>
      </c>
      <c r="F56" s="43" t="s">
        <v>678</v>
      </c>
      <c r="G56" s="43" t="s">
        <v>678</v>
      </c>
      <c r="H56" s="43" t="s">
        <v>678</v>
      </c>
      <c r="I56" s="43" t="s">
        <v>4451</v>
      </c>
    </row>
    <row r="57" spans="1:9" x14ac:dyDescent="0.25">
      <c r="A57" s="43" t="s">
        <v>4544</v>
      </c>
      <c r="B57" s="43" t="s">
        <v>518</v>
      </c>
      <c r="C57" s="43" t="s">
        <v>4545</v>
      </c>
      <c r="D57" s="43" t="s">
        <v>517</v>
      </c>
      <c r="E57" s="43" t="s">
        <v>678</v>
      </c>
      <c r="F57" s="43" t="s">
        <v>678</v>
      </c>
      <c r="G57" s="43" t="s">
        <v>678</v>
      </c>
      <c r="H57" s="43" t="s">
        <v>678</v>
      </c>
      <c r="I57" s="43" t="s">
        <v>4451</v>
      </c>
    </row>
    <row r="58" spans="1:9" x14ac:dyDescent="0.25">
      <c r="A58" s="43" t="s">
        <v>4546</v>
      </c>
      <c r="B58" s="43" t="s">
        <v>518</v>
      </c>
      <c r="C58" s="43" t="s">
        <v>4547</v>
      </c>
      <c r="D58" s="43" t="s">
        <v>517</v>
      </c>
      <c r="E58" s="43" t="s">
        <v>678</v>
      </c>
      <c r="F58" s="43" t="s">
        <v>678</v>
      </c>
      <c r="G58" s="43" t="s">
        <v>678</v>
      </c>
      <c r="H58" s="43" t="s">
        <v>678</v>
      </c>
      <c r="I58" s="43" t="s">
        <v>4548</v>
      </c>
    </row>
    <row r="59" spans="1:9" x14ac:dyDescent="0.25">
      <c r="A59" s="43" t="s">
        <v>4549</v>
      </c>
      <c r="B59" s="43" t="s">
        <v>518</v>
      </c>
      <c r="C59" s="43" t="s">
        <v>4550</v>
      </c>
      <c r="D59" s="43" t="s">
        <v>517</v>
      </c>
      <c r="E59" s="43" t="s">
        <v>678</v>
      </c>
      <c r="F59" s="43" t="s">
        <v>678</v>
      </c>
      <c r="G59" s="43" t="s">
        <v>678</v>
      </c>
      <c r="H59" s="43" t="s">
        <v>678</v>
      </c>
      <c r="I59" s="43" t="s">
        <v>4451</v>
      </c>
    </row>
    <row r="60" spans="1:9" x14ac:dyDescent="0.25">
      <c r="A60" s="43" t="s">
        <v>138</v>
      </c>
      <c r="B60" s="43" t="s">
        <v>518</v>
      </c>
      <c r="C60" s="43" t="s">
        <v>4551</v>
      </c>
      <c r="D60" s="43" t="s">
        <v>517</v>
      </c>
      <c r="E60" s="43" t="s">
        <v>678</v>
      </c>
      <c r="F60" s="43" t="s">
        <v>678</v>
      </c>
      <c r="G60" s="43" t="s">
        <v>678</v>
      </c>
      <c r="H60" s="43" t="s">
        <v>678</v>
      </c>
      <c r="I60" s="43" t="s">
        <v>4523</v>
      </c>
    </row>
    <row r="61" spans="1:9" x14ac:dyDescent="0.25">
      <c r="A61" s="43" t="s">
        <v>4552</v>
      </c>
      <c r="B61" s="43" t="s">
        <v>518</v>
      </c>
      <c r="C61" s="43" t="s">
        <v>4553</v>
      </c>
      <c r="D61" s="43" t="s">
        <v>517</v>
      </c>
      <c r="E61" s="43" t="s">
        <v>678</v>
      </c>
      <c r="F61" s="43" t="s">
        <v>678</v>
      </c>
      <c r="G61" s="43" t="s">
        <v>678</v>
      </c>
      <c r="H61" s="43" t="s">
        <v>678</v>
      </c>
      <c r="I61" s="43" t="s">
        <v>4451</v>
      </c>
    </row>
    <row r="62" spans="1:9" x14ac:dyDescent="0.25">
      <c r="A62" s="43" t="s">
        <v>4554</v>
      </c>
      <c r="B62" s="43" t="s">
        <v>518</v>
      </c>
      <c r="C62" s="43" t="s">
        <v>4555</v>
      </c>
      <c r="D62" s="43" t="s">
        <v>517</v>
      </c>
      <c r="E62" s="43" t="s">
        <v>678</v>
      </c>
      <c r="F62" s="43" t="s">
        <v>678</v>
      </c>
      <c r="G62" s="43" t="s">
        <v>678</v>
      </c>
      <c r="H62" s="43" t="s">
        <v>678</v>
      </c>
      <c r="I62" s="43" t="s">
        <v>4451</v>
      </c>
    </row>
    <row r="63" spans="1:9" x14ac:dyDescent="0.25">
      <c r="A63" s="43" t="s">
        <v>140</v>
      </c>
      <c r="B63" s="43" t="s">
        <v>518</v>
      </c>
      <c r="C63" s="43" t="s">
        <v>4556</v>
      </c>
      <c r="D63" s="43" t="s">
        <v>517</v>
      </c>
      <c r="E63" s="43" t="s">
        <v>678</v>
      </c>
      <c r="F63" s="43" t="s">
        <v>678</v>
      </c>
      <c r="G63" s="43" t="s">
        <v>678</v>
      </c>
      <c r="H63" s="43" t="s">
        <v>678</v>
      </c>
      <c r="I63" s="43" t="s">
        <v>4523</v>
      </c>
    </row>
    <row r="64" spans="1:9" x14ac:dyDescent="0.25">
      <c r="A64" s="43" t="s">
        <v>4557</v>
      </c>
      <c r="B64" s="43" t="s">
        <v>518</v>
      </c>
      <c r="C64" s="43" t="s">
        <v>4558</v>
      </c>
      <c r="D64" s="43" t="s">
        <v>517</v>
      </c>
      <c r="E64" s="43" t="s">
        <v>678</v>
      </c>
      <c r="F64" s="43" t="s">
        <v>678</v>
      </c>
      <c r="G64" s="43" t="s">
        <v>678</v>
      </c>
      <c r="H64" s="43" t="s">
        <v>678</v>
      </c>
      <c r="I64" s="43" t="s">
        <v>4451</v>
      </c>
    </row>
    <row r="65" spans="1:9" x14ac:dyDescent="0.25">
      <c r="A65" s="43" t="s">
        <v>4559</v>
      </c>
      <c r="B65" s="43" t="s">
        <v>518</v>
      </c>
      <c r="C65" s="43" t="s">
        <v>4560</v>
      </c>
      <c r="D65" s="43" t="s">
        <v>517</v>
      </c>
      <c r="E65" s="43" t="s">
        <v>678</v>
      </c>
      <c r="F65" s="43" t="s">
        <v>678</v>
      </c>
      <c r="G65" s="43" t="s">
        <v>678</v>
      </c>
      <c r="H65" s="43" t="s">
        <v>678</v>
      </c>
      <c r="I65" s="43" t="s">
        <v>4451</v>
      </c>
    </row>
    <row r="66" spans="1:9" x14ac:dyDescent="0.25">
      <c r="A66" s="43" t="s">
        <v>301</v>
      </c>
      <c r="B66" s="43" t="s">
        <v>518</v>
      </c>
      <c r="C66" s="43" t="s">
        <v>4561</v>
      </c>
      <c r="D66" s="43" t="s">
        <v>517</v>
      </c>
      <c r="E66" s="43" t="s">
        <v>678</v>
      </c>
      <c r="F66" s="43" t="s">
        <v>678</v>
      </c>
      <c r="G66" s="43" t="s">
        <v>678</v>
      </c>
      <c r="H66" s="43" t="s">
        <v>678</v>
      </c>
      <c r="I66" s="43" t="s">
        <v>4451</v>
      </c>
    </row>
    <row r="67" spans="1:9" x14ac:dyDescent="0.25">
      <c r="A67" s="43" t="s">
        <v>345</v>
      </c>
      <c r="B67" s="43" t="s">
        <v>518</v>
      </c>
      <c r="C67" s="43" t="s">
        <v>4562</v>
      </c>
      <c r="D67" s="43" t="s">
        <v>517</v>
      </c>
      <c r="E67" s="43" t="s">
        <v>678</v>
      </c>
      <c r="F67" s="43" t="s">
        <v>678</v>
      </c>
      <c r="G67" s="43" t="s">
        <v>678</v>
      </c>
      <c r="H67" s="43" t="s">
        <v>678</v>
      </c>
      <c r="I67" s="43" t="s">
        <v>4451</v>
      </c>
    </row>
    <row r="68" spans="1:9" x14ac:dyDescent="0.25">
      <c r="A68" s="43" t="s">
        <v>4563</v>
      </c>
      <c r="B68" s="43" t="s">
        <v>518</v>
      </c>
      <c r="C68" s="43" t="s">
        <v>4564</v>
      </c>
      <c r="D68" s="43" t="s">
        <v>517</v>
      </c>
      <c r="E68" s="43" t="s">
        <v>678</v>
      </c>
      <c r="F68" s="43" t="s">
        <v>678</v>
      </c>
      <c r="G68" s="43" t="s">
        <v>678</v>
      </c>
      <c r="H68" s="43" t="s">
        <v>678</v>
      </c>
      <c r="I68" s="43" t="s">
        <v>4451</v>
      </c>
    </row>
    <row r="69" spans="1:9" x14ac:dyDescent="0.25">
      <c r="A69" s="43" t="s">
        <v>4565</v>
      </c>
      <c r="B69" s="43" t="s">
        <v>518</v>
      </c>
      <c r="C69" s="43" t="s">
        <v>4566</v>
      </c>
      <c r="D69" s="43" t="s">
        <v>517</v>
      </c>
      <c r="E69" s="43" t="s">
        <v>678</v>
      </c>
      <c r="F69" s="43" t="s">
        <v>678</v>
      </c>
      <c r="G69" s="43" t="s">
        <v>678</v>
      </c>
      <c r="H69" s="43" t="s">
        <v>678</v>
      </c>
      <c r="I69" s="43" t="s">
        <v>4523</v>
      </c>
    </row>
    <row r="70" spans="1:9" x14ac:dyDescent="0.25">
      <c r="A70" s="43" t="s">
        <v>4567</v>
      </c>
      <c r="B70" s="43" t="s">
        <v>518</v>
      </c>
      <c r="C70" s="43" t="s">
        <v>4568</v>
      </c>
      <c r="D70" s="43" t="s">
        <v>517</v>
      </c>
      <c r="E70" s="43" t="s">
        <v>678</v>
      </c>
      <c r="F70" s="43" t="s">
        <v>678</v>
      </c>
      <c r="G70" s="43" t="s">
        <v>678</v>
      </c>
      <c r="H70" s="43" t="s">
        <v>678</v>
      </c>
      <c r="I70" s="43" t="s">
        <v>4451</v>
      </c>
    </row>
    <row r="71" spans="1:9" x14ac:dyDescent="0.25">
      <c r="A71" s="43" t="s">
        <v>146</v>
      </c>
      <c r="B71" s="43" t="s">
        <v>518</v>
      </c>
      <c r="C71" s="43" t="s">
        <v>4420</v>
      </c>
      <c r="D71" s="43" t="s">
        <v>517</v>
      </c>
      <c r="E71" s="43" t="s">
        <v>678</v>
      </c>
      <c r="F71" s="43" t="s">
        <v>678</v>
      </c>
      <c r="G71" s="43" t="s">
        <v>678</v>
      </c>
      <c r="H71" s="43" t="s">
        <v>678</v>
      </c>
      <c r="I71" s="43" t="s">
        <v>4451</v>
      </c>
    </row>
    <row r="72" spans="1:9" x14ac:dyDescent="0.25">
      <c r="A72" s="43" t="s">
        <v>4514</v>
      </c>
      <c r="B72" s="43" t="s">
        <v>518</v>
      </c>
      <c r="C72" s="43" t="s">
        <v>4569</v>
      </c>
      <c r="D72" s="43" t="s">
        <v>517</v>
      </c>
      <c r="E72" s="43" t="s">
        <v>678</v>
      </c>
      <c r="F72" s="43" t="s">
        <v>678</v>
      </c>
      <c r="G72" s="43" t="s">
        <v>678</v>
      </c>
      <c r="H72" s="43" t="s">
        <v>678</v>
      </c>
      <c r="I72" s="43" t="s">
        <v>4451</v>
      </c>
    </row>
    <row r="73" spans="1:9" x14ac:dyDescent="0.25">
      <c r="A73" s="43" t="s">
        <v>168</v>
      </c>
      <c r="B73" s="43" t="s">
        <v>518</v>
      </c>
      <c r="C73" s="43" t="s">
        <v>4570</v>
      </c>
      <c r="D73" s="43" t="s">
        <v>517</v>
      </c>
      <c r="E73" s="43" t="s">
        <v>678</v>
      </c>
      <c r="F73" s="43" t="s">
        <v>678</v>
      </c>
      <c r="G73" s="43" t="s">
        <v>678</v>
      </c>
      <c r="H73" s="43" t="s">
        <v>678</v>
      </c>
      <c r="I73" s="43" t="s">
        <v>4451</v>
      </c>
    </row>
    <row r="74" spans="1:9" x14ac:dyDescent="0.25">
      <c r="A74" s="43" t="s">
        <v>4571</v>
      </c>
      <c r="B74" s="43" t="s">
        <v>518</v>
      </c>
      <c r="C74" s="43" t="s">
        <v>4572</v>
      </c>
      <c r="D74" s="43" t="s">
        <v>517</v>
      </c>
      <c r="E74" s="43" t="s">
        <v>678</v>
      </c>
      <c r="F74" s="43" t="s">
        <v>678</v>
      </c>
      <c r="G74" s="43" t="s">
        <v>678</v>
      </c>
      <c r="H74" s="43" t="s">
        <v>678</v>
      </c>
      <c r="I74" s="43" t="s">
        <v>4451</v>
      </c>
    </row>
    <row r="75" spans="1:9" x14ac:dyDescent="0.25">
      <c r="A75" s="43" t="s">
        <v>169</v>
      </c>
      <c r="B75" s="43" t="s">
        <v>518</v>
      </c>
      <c r="C75" s="43" t="s">
        <v>4573</v>
      </c>
      <c r="D75" s="43" t="s">
        <v>517</v>
      </c>
      <c r="E75" s="43" t="s">
        <v>678</v>
      </c>
      <c r="F75" s="43" t="s">
        <v>678</v>
      </c>
      <c r="G75" s="43" t="s">
        <v>678</v>
      </c>
      <c r="H75" s="43" t="s">
        <v>678</v>
      </c>
      <c r="I75" s="43" t="s">
        <v>4451</v>
      </c>
    </row>
    <row r="76" spans="1:9" x14ac:dyDescent="0.25">
      <c r="A76" s="43" t="s">
        <v>4574</v>
      </c>
      <c r="B76" s="43" t="s">
        <v>518</v>
      </c>
      <c r="C76" s="43" t="s">
        <v>4575</v>
      </c>
      <c r="D76" s="43" t="s">
        <v>517</v>
      </c>
      <c r="E76" s="43" t="s">
        <v>678</v>
      </c>
      <c r="F76" s="43" t="s">
        <v>678</v>
      </c>
      <c r="G76" s="43" t="s">
        <v>678</v>
      </c>
      <c r="H76" s="43" t="s">
        <v>678</v>
      </c>
      <c r="I76" s="43" t="s">
        <v>4523</v>
      </c>
    </row>
    <row r="77" spans="1:9" x14ac:dyDescent="0.25">
      <c r="A77" s="43" t="s">
        <v>171</v>
      </c>
      <c r="B77" s="43" t="s">
        <v>518</v>
      </c>
      <c r="C77" s="43" t="s">
        <v>4576</v>
      </c>
      <c r="D77" s="43" t="s">
        <v>517</v>
      </c>
      <c r="E77" s="43" t="s">
        <v>678</v>
      </c>
      <c r="F77" s="43" t="s">
        <v>678</v>
      </c>
      <c r="G77" s="43" t="s">
        <v>678</v>
      </c>
      <c r="H77" s="43" t="s">
        <v>678</v>
      </c>
      <c r="I77" s="43" t="s">
        <v>4451</v>
      </c>
    </row>
    <row r="78" spans="1:9" x14ac:dyDescent="0.25">
      <c r="A78" s="43" t="s">
        <v>172</v>
      </c>
      <c r="B78" s="43" t="s">
        <v>518</v>
      </c>
      <c r="C78" s="43" t="s">
        <v>4577</v>
      </c>
      <c r="D78" s="43" t="s">
        <v>517</v>
      </c>
      <c r="E78" s="43" t="s">
        <v>678</v>
      </c>
      <c r="F78" s="43" t="s">
        <v>678</v>
      </c>
      <c r="G78" s="43" t="s">
        <v>678</v>
      </c>
      <c r="H78" s="43" t="s">
        <v>678</v>
      </c>
      <c r="I78" s="43" t="s">
        <v>4451</v>
      </c>
    </row>
    <row r="79" spans="1:9" x14ac:dyDescent="0.25">
      <c r="A79" s="43" t="s">
        <v>173</v>
      </c>
      <c r="B79" s="43" t="s">
        <v>518</v>
      </c>
      <c r="C79" s="43" t="s">
        <v>4578</v>
      </c>
      <c r="D79" s="43" t="s">
        <v>517</v>
      </c>
      <c r="E79" s="43" t="s">
        <v>678</v>
      </c>
      <c r="F79" s="43" t="s">
        <v>678</v>
      </c>
      <c r="G79" s="43" t="s">
        <v>678</v>
      </c>
      <c r="H79" s="43" t="s">
        <v>678</v>
      </c>
      <c r="I79" s="43" t="s">
        <v>4451</v>
      </c>
    </row>
    <row r="80" spans="1:9" x14ac:dyDescent="0.25">
      <c r="A80" s="43" t="s">
        <v>63</v>
      </c>
      <c r="B80" s="43" t="s">
        <v>518</v>
      </c>
      <c r="C80" s="43" t="s">
        <v>4579</v>
      </c>
      <c r="D80" s="43" t="s">
        <v>517</v>
      </c>
      <c r="E80" s="43" t="s">
        <v>678</v>
      </c>
      <c r="F80" s="43" t="s">
        <v>678</v>
      </c>
      <c r="G80" s="43" t="s">
        <v>678</v>
      </c>
      <c r="H80" s="43" t="s">
        <v>678</v>
      </c>
      <c r="I80" s="43" t="s">
        <v>4451</v>
      </c>
    </row>
    <row r="81" spans="1:9" x14ac:dyDescent="0.25">
      <c r="A81" s="43" t="s">
        <v>4580</v>
      </c>
      <c r="B81" s="43" t="s">
        <v>518</v>
      </c>
      <c r="C81" s="43" t="s">
        <v>4581</v>
      </c>
      <c r="D81" s="43" t="s">
        <v>517</v>
      </c>
      <c r="E81" s="43" t="s">
        <v>678</v>
      </c>
      <c r="F81" s="43" t="s">
        <v>678</v>
      </c>
      <c r="G81" s="43" t="s">
        <v>678</v>
      </c>
      <c r="H81" s="43" t="s">
        <v>678</v>
      </c>
      <c r="I81" s="43" t="s">
        <v>4451</v>
      </c>
    </row>
    <row r="82" spans="1:9" x14ac:dyDescent="0.25">
      <c r="A82" s="43" t="s">
        <v>176</v>
      </c>
      <c r="B82" s="43" t="s">
        <v>518</v>
      </c>
      <c r="C82" s="43" t="s">
        <v>4582</v>
      </c>
      <c r="D82" s="43" t="s">
        <v>517</v>
      </c>
      <c r="E82" s="43" t="s">
        <v>678</v>
      </c>
      <c r="F82" s="43" t="s">
        <v>678</v>
      </c>
      <c r="G82" s="43" t="s">
        <v>678</v>
      </c>
      <c r="H82" s="43" t="s">
        <v>678</v>
      </c>
      <c r="I82" s="43" t="s">
        <v>4523</v>
      </c>
    </row>
    <row r="83" spans="1:9" x14ac:dyDescent="0.25">
      <c r="A83" s="43" t="s">
        <v>4583</v>
      </c>
      <c r="B83" s="43" t="s">
        <v>518</v>
      </c>
      <c r="C83" s="43" t="s">
        <v>4584</v>
      </c>
      <c r="D83" s="43" t="s">
        <v>517</v>
      </c>
      <c r="E83" s="43" t="s">
        <v>678</v>
      </c>
      <c r="F83" s="43" t="s">
        <v>678</v>
      </c>
      <c r="G83" s="43" t="s">
        <v>678</v>
      </c>
      <c r="H83" s="43" t="s">
        <v>678</v>
      </c>
      <c r="I83" s="43" t="s">
        <v>4451</v>
      </c>
    </row>
    <row r="84" spans="1:9" x14ac:dyDescent="0.25">
      <c r="A84" s="43" t="s">
        <v>4585</v>
      </c>
      <c r="B84" s="43" t="s">
        <v>949</v>
      </c>
      <c r="C84" s="43" t="s">
        <v>4586</v>
      </c>
      <c r="D84" s="43" t="s">
        <v>4535</v>
      </c>
      <c r="E84" s="43" t="s">
        <v>678</v>
      </c>
      <c r="F84" s="43" t="s">
        <v>678</v>
      </c>
      <c r="G84" s="43" t="s">
        <v>678</v>
      </c>
      <c r="H84" s="43" t="s">
        <v>678</v>
      </c>
      <c r="I84" s="43" t="s">
        <v>4451</v>
      </c>
    </row>
    <row r="85" spans="1:9" x14ac:dyDescent="0.25">
      <c r="A85" s="43" t="s">
        <v>4587</v>
      </c>
      <c r="B85" s="43" t="s">
        <v>518</v>
      </c>
      <c r="C85" s="43" t="s">
        <v>4588</v>
      </c>
      <c r="D85" s="43" t="s">
        <v>517</v>
      </c>
      <c r="E85" s="43" t="s">
        <v>678</v>
      </c>
      <c r="F85" s="43" t="s">
        <v>678</v>
      </c>
      <c r="G85" s="43" t="s">
        <v>678</v>
      </c>
      <c r="H85" s="43" t="s">
        <v>678</v>
      </c>
      <c r="I85" s="43" t="s">
        <v>4451</v>
      </c>
    </row>
    <row r="86" spans="1:9" x14ac:dyDescent="0.25">
      <c r="A86" s="43" t="s">
        <v>177</v>
      </c>
      <c r="B86" s="43" t="s">
        <v>518</v>
      </c>
      <c r="C86" s="43" t="s">
        <v>4589</v>
      </c>
      <c r="D86" s="43" t="s">
        <v>517</v>
      </c>
      <c r="E86" s="43" t="s">
        <v>678</v>
      </c>
      <c r="F86" s="43" t="s">
        <v>678</v>
      </c>
      <c r="G86" s="43" t="s">
        <v>678</v>
      </c>
      <c r="H86" s="43" t="s">
        <v>678</v>
      </c>
      <c r="I86" s="43" t="s">
        <v>4451</v>
      </c>
    </row>
    <row r="87" spans="1:9" x14ac:dyDescent="0.25">
      <c r="A87" s="43" t="s">
        <v>6254</v>
      </c>
      <c r="B87" s="43" t="s">
        <v>518</v>
      </c>
      <c r="C87" s="43" t="s">
        <v>6255</v>
      </c>
      <c r="D87" s="43" t="s">
        <v>517</v>
      </c>
      <c r="E87" s="43" t="s">
        <v>678</v>
      </c>
      <c r="F87" s="43" t="s">
        <v>678</v>
      </c>
      <c r="G87" s="43" t="s">
        <v>678</v>
      </c>
      <c r="H87" s="43" t="s">
        <v>678</v>
      </c>
      <c r="I87" s="43" t="s">
        <v>4451</v>
      </c>
    </row>
    <row r="88" spans="1:9" x14ac:dyDescent="0.25">
      <c r="A88" s="43" t="s">
        <v>179</v>
      </c>
      <c r="B88" s="43" t="s">
        <v>518</v>
      </c>
      <c r="C88" s="43" t="s">
        <v>4590</v>
      </c>
      <c r="D88" s="43" t="s">
        <v>517</v>
      </c>
      <c r="E88" s="43" t="s">
        <v>678</v>
      </c>
      <c r="F88" s="43" t="s">
        <v>678</v>
      </c>
      <c r="G88" s="43" t="s">
        <v>678</v>
      </c>
      <c r="H88" s="43" t="s">
        <v>678</v>
      </c>
      <c r="I88" s="43" t="s">
        <v>4451</v>
      </c>
    </row>
    <row r="89" spans="1:9" x14ac:dyDescent="0.25">
      <c r="A89" s="43" t="s">
        <v>4591</v>
      </c>
      <c r="B89" s="43" t="s">
        <v>518</v>
      </c>
      <c r="C89" s="43" t="s">
        <v>4592</v>
      </c>
      <c r="D89" s="43" t="s">
        <v>517</v>
      </c>
      <c r="E89" s="43" t="s">
        <v>678</v>
      </c>
      <c r="F89" s="43" t="s">
        <v>678</v>
      </c>
      <c r="G89" s="43" t="s">
        <v>678</v>
      </c>
      <c r="H89" s="43" t="s">
        <v>678</v>
      </c>
      <c r="I89" s="43" t="s">
        <v>4472</v>
      </c>
    </row>
    <row r="90" spans="1:9" x14ac:dyDescent="0.25">
      <c r="A90" s="43" t="s">
        <v>4593</v>
      </c>
      <c r="B90" s="43" t="s">
        <v>518</v>
      </c>
      <c r="C90" s="43" t="s">
        <v>4594</v>
      </c>
      <c r="D90" s="43" t="s">
        <v>517</v>
      </c>
      <c r="E90" s="43" t="s">
        <v>678</v>
      </c>
      <c r="F90" s="43" t="s">
        <v>678</v>
      </c>
      <c r="G90" s="43" t="s">
        <v>678</v>
      </c>
      <c r="H90" s="43" t="s">
        <v>678</v>
      </c>
      <c r="I90" s="43" t="s">
        <v>4451</v>
      </c>
    </row>
    <row r="91" spans="1:9" x14ac:dyDescent="0.25">
      <c r="A91" s="43" t="s">
        <v>4595</v>
      </c>
      <c r="B91" s="43" t="s">
        <v>518</v>
      </c>
      <c r="C91" s="43" t="s">
        <v>4596</v>
      </c>
      <c r="D91" s="43" t="s">
        <v>517</v>
      </c>
      <c r="E91" s="43" t="s">
        <v>678</v>
      </c>
      <c r="F91" s="43" t="s">
        <v>678</v>
      </c>
      <c r="G91" s="43" t="s">
        <v>678</v>
      </c>
      <c r="H91" s="43" t="s">
        <v>678</v>
      </c>
      <c r="I91" s="43" t="s">
        <v>4451</v>
      </c>
    </row>
    <row r="92" spans="1:9" x14ac:dyDescent="0.25">
      <c r="A92" s="43" t="s">
        <v>4597</v>
      </c>
      <c r="B92" s="43" t="s">
        <v>518</v>
      </c>
      <c r="C92" s="43" t="s">
        <v>4598</v>
      </c>
      <c r="D92" s="43" t="s">
        <v>517</v>
      </c>
      <c r="E92" s="43" t="s">
        <v>678</v>
      </c>
      <c r="F92" s="43" t="s">
        <v>678</v>
      </c>
      <c r="G92" s="43" t="s">
        <v>678</v>
      </c>
      <c r="H92" s="43" t="s">
        <v>678</v>
      </c>
      <c r="I92" s="43" t="s">
        <v>4451</v>
      </c>
    </row>
    <row r="93" spans="1:9" x14ac:dyDescent="0.25">
      <c r="A93" s="43" t="s">
        <v>181</v>
      </c>
      <c r="B93" s="43" t="s">
        <v>518</v>
      </c>
      <c r="C93" s="43" t="s">
        <v>4599</v>
      </c>
      <c r="D93" s="43" t="s">
        <v>517</v>
      </c>
      <c r="E93" s="43" t="s">
        <v>678</v>
      </c>
      <c r="F93" s="43" t="s">
        <v>678</v>
      </c>
      <c r="G93" s="43" t="s">
        <v>678</v>
      </c>
      <c r="H93" s="43" t="s">
        <v>678</v>
      </c>
      <c r="I93" s="43" t="s">
        <v>4451</v>
      </c>
    </row>
    <row r="94" spans="1:9" x14ac:dyDescent="0.25">
      <c r="A94" s="43" t="s">
        <v>4600</v>
      </c>
      <c r="B94" s="43" t="s">
        <v>518</v>
      </c>
      <c r="C94" s="43" t="s">
        <v>4589</v>
      </c>
      <c r="D94" s="43" t="s">
        <v>517</v>
      </c>
      <c r="E94" s="43" t="s">
        <v>678</v>
      </c>
      <c r="F94" s="43" t="s">
        <v>678</v>
      </c>
      <c r="G94" s="43" t="s">
        <v>678</v>
      </c>
      <c r="H94" s="43" t="s">
        <v>678</v>
      </c>
      <c r="I94" s="43" t="s">
        <v>4472</v>
      </c>
    </row>
    <row r="95" spans="1:9" x14ac:dyDescent="0.25">
      <c r="A95" s="43" t="s">
        <v>4601</v>
      </c>
      <c r="B95" s="43" t="s">
        <v>518</v>
      </c>
      <c r="C95" s="43" t="s">
        <v>4602</v>
      </c>
      <c r="D95" s="43" t="s">
        <v>517</v>
      </c>
      <c r="E95" s="43" t="s">
        <v>678</v>
      </c>
      <c r="F95" s="43" t="s">
        <v>678</v>
      </c>
      <c r="G95" s="43" t="s">
        <v>678</v>
      </c>
      <c r="H95" s="43" t="s">
        <v>678</v>
      </c>
      <c r="I95" s="43" t="s">
        <v>4451</v>
      </c>
    </row>
    <row r="96" spans="1:9" x14ac:dyDescent="0.25">
      <c r="A96" s="43" t="s">
        <v>4603</v>
      </c>
      <c r="B96" s="43" t="s">
        <v>518</v>
      </c>
      <c r="C96" s="43" t="s">
        <v>4604</v>
      </c>
      <c r="D96" s="43" t="s">
        <v>517</v>
      </c>
      <c r="E96" s="43" t="s">
        <v>678</v>
      </c>
      <c r="F96" s="43" t="s">
        <v>678</v>
      </c>
      <c r="G96" s="43" t="s">
        <v>678</v>
      </c>
      <c r="H96" s="43" t="s">
        <v>678</v>
      </c>
      <c r="I96" s="43" t="s">
        <v>4451</v>
      </c>
    </row>
    <row r="97" spans="1:9" x14ac:dyDescent="0.25">
      <c r="A97" s="43" t="s">
        <v>4605</v>
      </c>
      <c r="B97" s="43" t="s">
        <v>518</v>
      </c>
      <c r="C97" s="43" t="s">
        <v>4606</v>
      </c>
      <c r="D97" s="43" t="s">
        <v>517</v>
      </c>
      <c r="E97" s="43" t="s">
        <v>678</v>
      </c>
      <c r="F97" s="43" t="s">
        <v>678</v>
      </c>
      <c r="G97" s="43" t="s">
        <v>678</v>
      </c>
      <c r="H97" s="43" t="s">
        <v>678</v>
      </c>
      <c r="I97" s="43" t="s">
        <v>4451</v>
      </c>
    </row>
    <row r="98" spans="1:9" x14ac:dyDescent="0.25">
      <c r="A98" s="43" t="s">
        <v>4607</v>
      </c>
      <c r="B98" s="43" t="s">
        <v>518</v>
      </c>
      <c r="C98" s="43" t="s">
        <v>4608</v>
      </c>
      <c r="D98" s="43" t="s">
        <v>517</v>
      </c>
      <c r="E98" s="43" t="s">
        <v>678</v>
      </c>
      <c r="F98" s="43" t="s">
        <v>678</v>
      </c>
      <c r="G98" s="43" t="s">
        <v>678</v>
      </c>
      <c r="H98" s="43" t="s">
        <v>678</v>
      </c>
      <c r="I98" s="43" t="s">
        <v>4451</v>
      </c>
    </row>
    <row r="99" spans="1:9" x14ac:dyDescent="0.25">
      <c r="A99" s="43" t="s">
        <v>4609</v>
      </c>
      <c r="B99" s="43" t="s">
        <v>518</v>
      </c>
      <c r="C99" s="43" t="s">
        <v>4610</v>
      </c>
      <c r="D99" s="43" t="s">
        <v>517</v>
      </c>
      <c r="E99" s="43" t="s">
        <v>678</v>
      </c>
      <c r="F99" s="43" t="s">
        <v>678</v>
      </c>
      <c r="G99" s="43" t="s">
        <v>678</v>
      </c>
      <c r="H99" s="43" t="s">
        <v>678</v>
      </c>
      <c r="I99" s="43" t="s">
        <v>4451</v>
      </c>
    </row>
    <row r="100" spans="1:9" x14ac:dyDescent="0.25">
      <c r="A100" s="43" t="s">
        <v>184</v>
      </c>
      <c r="B100" s="43" t="s">
        <v>518</v>
      </c>
      <c r="C100" s="43" t="s">
        <v>4611</v>
      </c>
      <c r="D100" s="43" t="s">
        <v>517</v>
      </c>
      <c r="E100" s="43" t="s">
        <v>678</v>
      </c>
      <c r="F100" s="43" t="s">
        <v>678</v>
      </c>
      <c r="G100" s="43" t="s">
        <v>678</v>
      </c>
      <c r="H100" s="43" t="s">
        <v>678</v>
      </c>
      <c r="I100" s="43" t="s">
        <v>4451</v>
      </c>
    </row>
    <row r="101" spans="1:9" x14ac:dyDescent="0.25">
      <c r="A101" s="43" t="s">
        <v>186</v>
      </c>
      <c r="B101" s="43" t="s">
        <v>518</v>
      </c>
      <c r="C101" s="43" t="s">
        <v>4612</v>
      </c>
      <c r="D101" s="43" t="s">
        <v>517</v>
      </c>
      <c r="E101" s="43" t="s">
        <v>678</v>
      </c>
      <c r="F101" s="43" t="s">
        <v>678</v>
      </c>
      <c r="G101" s="43" t="s">
        <v>678</v>
      </c>
      <c r="H101" s="43" t="s">
        <v>678</v>
      </c>
      <c r="I101" s="43" t="s">
        <v>4451</v>
      </c>
    </row>
    <row r="102" spans="1:9" x14ac:dyDescent="0.25">
      <c r="A102" s="43" t="s">
        <v>254</v>
      </c>
      <c r="B102" s="43" t="s">
        <v>518</v>
      </c>
      <c r="C102" s="43" t="s">
        <v>4594</v>
      </c>
      <c r="D102" s="43" t="s">
        <v>517</v>
      </c>
      <c r="E102" s="43" t="s">
        <v>678</v>
      </c>
      <c r="F102" s="43" t="s">
        <v>678</v>
      </c>
      <c r="G102" s="43" t="s">
        <v>678</v>
      </c>
      <c r="H102" s="43" t="s">
        <v>678</v>
      </c>
      <c r="I102" s="43" t="s">
        <v>4472</v>
      </c>
    </row>
    <row r="103" spans="1:9" x14ac:dyDescent="0.25">
      <c r="A103" s="43" t="s">
        <v>4613</v>
      </c>
      <c r="B103" s="43" t="s">
        <v>4614</v>
      </c>
      <c r="C103" s="43" t="s">
        <v>4614</v>
      </c>
      <c r="D103" s="43" t="s">
        <v>517</v>
      </c>
      <c r="E103" s="43" t="s">
        <v>678</v>
      </c>
      <c r="F103" s="43" t="s">
        <v>678</v>
      </c>
      <c r="G103" s="43" t="s">
        <v>678</v>
      </c>
      <c r="H103" s="43" t="s">
        <v>678</v>
      </c>
      <c r="I103" s="43" t="s">
        <v>4451</v>
      </c>
    </row>
    <row r="104" spans="1:9" x14ac:dyDescent="0.25">
      <c r="A104" s="43" t="s">
        <v>4615</v>
      </c>
      <c r="B104" s="43" t="s">
        <v>518</v>
      </c>
      <c r="C104" s="43" t="s">
        <v>4616</v>
      </c>
      <c r="D104" s="43" t="s">
        <v>517</v>
      </c>
      <c r="E104" s="43" t="s">
        <v>678</v>
      </c>
      <c r="F104" s="43" t="s">
        <v>678</v>
      </c>
      <c r="G104" s="43" t="s">
        <v>678</v>
      </c>
      <c r="H104" s="43" t="s">
        <v>678</v>
      </c>
      <c r="I104" s="43" t="s">
        <v>4451</v>
      </c>
    </row>
    <row r="105" spans="1:9" x14ac:dyDescent="0.25">
      <c r="A105" s="43" t="s">
        <v>4617</v>
      </c>
      <c r="B105" s="43" t="s">
        <v>518</v>
      </c>
      <c r="C105" s="43" t="s">
        <v>4618</v>
      </c>
      <c r="D105" s="43" t="s">
        <v>517</v>
      </c>
      <c r="E105" s="43" t="s">
        <v>678</v>
      </c>
      <c r="F105" s="43" t="s">
        <v>678</v>
      </c>
      <c r="G105" s="43" t="s">
        <v>678</v>
      </c>
      <c r="H105" s="43" t="s">
        <v>678</v>
      </c>
      <c r="I105" s="43" t="s">
        <v>4451</v>
      </c>
    </row>
    <row r="106" spans="1:9" x14ac:dyDescent="0.25">
      <c r="A106" s="43" t="s">
        <v>255</v>
      </c>
      <c r="B106" s="43" t="s">
        <v>518</v>
      </c>
      <c r="C106" s="43" t="s">
        <v>4619</v>
      </c>
      <c r="D106" s="43" t="s">
        <v>517</v>
      </c>
      <c r="E106" s="43" t="s">
        <v>678</v>
      </c>
      <c r="F106" s="43" t="s">
        <v>678</v>
      </c>
      <c r="G106" s="43" t="s">
        <v>678</v>
      </c>
      <c r="H106" s="43" t="s">
        <v>678</v>
      </c>
      <c r="I106" s="43" t="s">
        <v>4451</v>
      </c>
    </row>
    <row r="107" spans="1:9" x14ac:dyDescent="0.25">
      <c r="A107" s="43" t="s">
        <v>4620</v>
      </c>
      <c r="B107" s="43" t="s">
        <v>518</v>
      </c>
      <c r="C107" s="43" t="s">
        <v>4621</v>
      </c>
      <c r="D107" s="43" t="s">
        <v>517</v>
      </c>
      <c r="E107" s="43" t="s">
        <v>678</v>
      </c>
      <c r="F107" s="43" t="s">
        <v>678</v>
      </c>
      <c r="G107" s="43" t="s">
        <v>678</v>
      </c>
      <c r="H107" s="43" t="s">
        <v>678</v>
      </c>
      <c r="I107" s="43" t="s">
        <v>4451</v>
      </c>
    </row>
    <row r="108" spans="1:9" x14ac:dyDescent="0.25">
      <c r="A108" s="43" t="s">
        <v>4622</v>
      </c>
      <c r="B108" s="43" t="s">
        <v>518</v>
      </c>
      <c r="C108" s="43" t="s">
        <v>4623</v>
      </c>
      <c r="D108" s="43" t="s">
        <v>517</v>
      </c>
      <c r="E108" s="43" t="s">
        <v>678</v>
      </c>
      <c r="F108" s="43" t="s">
        <v>678</v>
      </c>
      <c r="G108" s="43" t="s">
        <v>678</v>
      </c>
      <c r="H108" s="43" t="s">
        <v>678</v>
      </c>
      <c r="I108" s="43" t="s">
        <v>4451</v>
      </c>
    </row>
    <row r="109" spans="1:9" x14ac:dyDescent="0.25">
      <c r="A109" s="43" t="s">
        <v>4624</v>
      </c>
      <c r="B109" s="43" t="s">
        <v>518</v>
      </c>
      <c r="C109" s="43" t="s">
        <v>4625</v>
      </c>
      <c r="D109" s="43" t="s">
        <v>517</v>
      </c>
      <c r="E109" s="43" t="s">
        <v>678</v>
      </c>
      <c r="F109" s="43" t="s">
        <v>678</v>
      </c>
      <c r="G109" s="43" t="s">
        <v>678</v>
      </c>
      <c r="H109" s="43" t="s">
        <v>678</v>
      </c>
      <c r="I109" s="43" t="s">
        <v>4451</v>
      </c>
    </row>
    <row r="110" spans="1:9" x14ac:dyDescent="0.25">
      <c r="A110" s="43" t="s">
        <v>4626</v>
      </c>
      <c r="B110" s="43" t="s">
        <v>518</v>
      </c>
      <c r="C110" s="43" t="s">
        <v>4627</v>
      </c>
      <c r="D110" s="43" t="s">
        <v>517</v>
      </c>
      <c r="E110" s="43" t="s">
        <v>678</v>
      </c>
      <c r="F110" s="43" t="s">
        <v>678</v>
      </c>
      <c r="G110" s="43" t="s">
        <v>678</v>
      </c>
      <c r="H110" s="43" t="s">
        <v>678</v>
      </c>
      <c r="I110" s="43" t="s">
        <v>4523</v>
      </c>
    </row>
    <row r="111" spans="1:9" x14ac:dyDescent="0.25">
      <c r="A111" s="43" t="s">
        <v>4628</v>
      </c>
      <c r="B111" s="43" t="s">
        <v>4512</v>
      </c>
      <c r="C111" s="43" t="s">
        <v>4629</v>
      </c>
      <c r="D111" s="43" t="s">
        <v>4514</v>
      </c>
      <c r="E111" s="43" t="s">
        <v>678</v>
      </c>
      <c r="F111" s="43" t="s">
        <v>678</v>
      </c>
      <c r="G111" s="43" t="s">
        <v>678</v>
      </c>
      <c r="H111" s="43" t="s">
        <v>678</v>
      </c>
      <c r="I111" s="43" t="s">
        <v>4451</v>
      </c>
    </row>
    <row r="112" spans="1:9" x14ac:dyDescent="0.25">
      <c r="A112" s="43" t="s">
        <v>188</v>
      </c>
      <c r="B112" s="43" t="s">
        <v>4512</v>
      </c>
      <c r="C112" s="43" t="s">
        <v>4630</v>
      </c>
      <c r="D112" s="43" t="s">
        <v>4514</v>
      </c>
      <c r="E112" s="43" t="s">
        <v>678</v>
      </c>
      <c r="F112" s="43" t="s">
        <v>678</v>
      </c>
      <c r="G112" s="43" t="s">
        <v>678</v>
      </c>
      <c r="H112" s="43" t="s">
        <v>678</v>
      </c>
      <c r="I112" s="43" t="s">
        <v>4451</v>
      </c>
    </row>
    <row r="113" spans="1:9" x14ac:dyDescent="0.25">
      <c r="A113" s="43" t="s">
        <v>4631</v>
      </c>
      <c r="B113" s="43" t="s">
        <v>4512</v>
      </c>
      <c r="C113" s="43" t="s">
        <v>4632</v>
      </c>
      <c r="D113" s="43" t="s">
        <v>4514</v>
      </c>
      <c r="E113" s="43" t="s">
        <v>678</v>
      </c>
      <c r="F113" s="43" t="s">
        <v>678</v>
      </c>
      <c r="G113" s="43" t="s">
        <v>678</v>
      </c>
      <c r="H113" s="43" t="s">
        <v>678</v>
      </c>
      <c r="I113" s="43" t="s">
        <v>4451</v>
      </c>
    </row>
    <row r="114" spans="1:9" x14ac:dyDescent="0.25">
      <c r="A114" s="43" t="s">
        <v>4633</v>
      </c>
      <c r="B114" s="43" t="s">
        <v>4512</v>
      </c>
      <c r="C114" s="43" t="s">
        <v>4634</v>
      </c>
      <c r="D114" s="43" t="s">
        <v>4514</v>
      </c>
      <c r="E114" s="43" t="s">
        <v>678</v>
      </c>
      <c r="F114" s="43" t="s">
        <v>678</v>
      </c>
      <c r="G114" s="43" t="s">
        <v>678</v>
      </c>
      <c r="H114" s="43" t="s">
        <v>678</v>
      </c>
      <c r="I114" s="43" t="s">
        <v>4451</v>
      </c>
    </row>
    <row r="115" spans="1:9" x14ac:dyDescent="0.25">
      <c r="A115" s="43" t="s">
        <v>190</v>
      </c>
      <c r="B115" s="43" t="s">
        <v>4512</v>
      </c>
      <c r="C115" s="43" t="s">
        <v>4634</v>
      </c>
      <c r="D115" s="43" t="s">
        <v>4514</v>
      </c>
      <c r="E115" s="43" t="s">
        <v>678</v>
      </c>
      <c r="F115" s="43" t="s">
        <v>678</v>
      </c>
      <c r="G115" s="43" t="s">
        <v>678</v>
      </c>
      <c r="H115" s="43" t="s">
        <v>678</v>
      </c>
      <c r="I115" s="43" t="s">
        <v>4451</v>
      </c>
    </row>
    <row r="116" spans="1:9" x14ac:dyDescent="0.25">
      <c r="A116" s="43" t="s">
        <v>235</v>
      </c>
      <c r="B116" s="43" t="s">
        <v>4512</v>
      </c>
      <c r="C116" s="43" t="s">
        <v>4635</v>
      </c>
      <c r="D116" s="43" t="s">
        <v>4514</v>
      </c>
      <c r="E116" s="43" t="s">
        <v>678</v>
      </c>
      <c r="F116" s="43" t="s">
        <v>678</v>
      </c>
      <c r="G116" s="43" t="s">
        <v>678</v>
      </c>
      <c r="H116" s="43" t="s">
        <v>678</v>
      </c>
      <c r="I116" s="43" t="s">
        <v>4451</v>
      </c>
    </row>
    <row r="117" spans="1:9" x14ac:dyDescent="0.25">
      <c r="A117" s="43" t="s">
        <v>4636</v>
      </c>
      <c r="B117" s="43" t="s">
        <v>4512</v>
      </c>
      <c r="C117" s="43" t="s">
        <v>4637</v>
      </c>
      <c r="D117" s="43" t="s">
        <v>4514</v>
      </c>
      <c r="E117" s="43" t="s">
        <v>678</v>
      </c>
      <c r="F117" s="43" t="s">
        <v>678</v>
      </c>
      <c r="G117" s="43" t="s">
        <v>678</v>
      </c>
      <c r="H117" s="43" t="s">
        <v>678</v>
      </c>
      <c r="I117" s="43" t="s">
        <v>4523</v>
      </c>
    </row>
    <row r="118" spans="1:9" x14ac:dyDescent="0.25">
      <c r="A118" s="43" t="s">
        <v>4638</v>
      </c>
      <c r="B118" s="43" t="s">
        <v>4512</v>
      </c>
      <c r="C118" s="43" t="s">
        <v>4639</v>
      </c>
      <c r="D118" s="43" t="s">
        <v>4514</v>
      </c>
      <c r="E118" s="43" t="s">
        <v>678</v>
      </c>
      <c r="F118" s="43" t="s">
        <v>678</v>
      </c>
      <c r="G118" s="43" t="s">
        <v>678</v>
      </c>
      <c r="H118" s="43" t="s">
        <v>678</v>
      </c>
      <c r="I118" s="43" t="s">
        <v>4523</v>
      </c>
    </row>
    <row r="119" spans="1:9" x14ac:dyDescent="0.25">
      <c r="A119" s="43" t="s">
        <v>4640</v>
      </c>
      <c r="B119" s="43" t="s">
        <v>4512</v>
      </c>
      <c r="C119" s="43" t="s">
        <v>4641</v>
      </c>
      <c r="D119" s="43" t="s">
        <v>4514</v>
      </c>
      <c r="E119" s="43" t="s">
        <v>678</v>
      </c>
      <c r="F119" s="43" t="s">
        <v>678</v>
      </c>
      <c r="G119" s="43" t="s">
        <v>678</v>
      </c>
      <c r="H119" s="43" t="s">
        <v>678</v>
      </c>
      <c r="I119" s="43" t="s">
        <v>4523</v>
      </c>
    </row>
    <row r="120" spans="1:9" x14ac:dyDescent="0.25">
      <c r="A120" s="43" t="s">
        <v>4642</v>
      </c>
      <c r="B120" s="43" t="s">
        <v>4512</v>
      </c>
      <c r="C120" s="43" t="s">
        <v>4643</v>
      </c>
      <c r="D120" s="43" t="s">
        <v>4514</v>
      </c>
      <c r="E120" s="43" t="s">
        <v>678</v>
      </c>
      <c r="F120" s="43" t="s">
        <v>678</v>
      </c>
      <c r="G120" s="43" t="s">
        <v>678</v>
      </c>
      <c r="H120" s="43" t="s">
        <v>678</v>
      </c>
      <c r="I120" s="43" t="s">
        <v>4523</v>
      </c>
    </row>
    <row r="121" spans="1:9" x14ac:dyDescent="0.25">
      <c r="A121" s="43" t="s">
        <v>4644</v>
      </c>
      <c r="B121" s="43" t="s">
        <v>4512</v>
      </c>
      <c r="C121" s="43" t="s">
        <v>4645</v>
      </c>
      <c r="D121" s="43" t="s">
        <v>4514</v>
      </c>
      <c r="E121" s="43" t="s">
        <v>678</v>
      </c>
      <c r="F121" s="43" t="s">
        <v>678</v>
      </c>
      <c r="G121" s="43" t="s">
        <v>678</v>
      </c>
      <c r="H121" s="43" t="s">
        <v>678</v>
      </c>
      <c r="I121" s="43" t="s">
        <v>4523</v>
      </c>
    </row>
    <row r="122" spans="1:9" x14ac:dyDescent="0.25">
      <c r="A122" s="43" t="s">
        <v>4646</v>
      </c>
      <c r="B122" s="43" t="s">
        <v>4512</v>
      </c>
      <c r="C122" s="43" t="s">
        <v>4647</v>
      </c>
      <c r="D122" s="43" t="s">
        <v>4514</v>
      </c>
      <c r="E122" s="43" t="s">
        <v>678</v>
      </c>
      <c r="F122" s="43" t="s">
        <v>678</v>
      </c>
      <c r="G122" s="43" t="s">
        <v>678</v>
      </c>
      <c r="H122" s="43" t="s">
        <v>678</v>
      </c>
      <c r="I122" s="43" t="s">
        <v>4451</v>
      </c>
    </row>
    <row r="123" spans="1:9" x14ac:dyDescent="0.25">
      <c r="A123" s="43" t="s">
        <v>4648</v>
      </c>
      <c r="B123" s="43" t="s">
        <v>4512</v>
      </c>
      <c r="C123" s="43" t="s">
        <v>4649</v>
      </c>
      <c r="D123" s="43" t="s">
        <v>4514</v>
      </c>
      <c r="E123" s="43" t="s">
        <v>678</v>
      </c>
      <c r="F123" s="43" t="s">
        <v>678</v>
      </c>
      <c r="G123" s="43" t="s">
        <v>678</v>
      </c>
      <c r="H123" s="43" t="s">
        <v>678</v>
      </c>
      <c r="I123" s="43" t="s">
        <v>4523</v>
      </c>
    </row>
    <row r="124" spans="1:9" x14ac:dyDescent="0.25">
      <c r="A124" s="43" t="s">
        <v>4650</v>
      </c>
      <c r="B124" s="43" t="s">
        <v>4512</v>
      </c>
      <c r="C124" s="43" t="s">
        <v>4651</v>
      </c>
      <c r="D124" s="43" t="s">
        <v>4514</v>
      </c>
      <c r="E124" s="43" t="s">
        <v>678</v>
      </c>
      <c r="F124" s="43" t="s">
        <v>678</v>
      </c>
      <c r="G124" s="43" t="s">
        <v>678</v>
      </c>
      <c r="H124" s="43" t="s">
        <v>678</v>
      </c>
      <c r="I124" s="43" t="s">
        <v>4523</v>
      </c>
    </row>
    <row r="125" spans="1:9" x14ac:dyDescent="0.25">
      <c r="A125" s="43" t="s">
        <v>4652</v>
      </c>
      <c r="B125" s="43" t="s">
        <v>4512</v>
      </c>
      <c r="C125" s="43" t="s">
        <v>4653</v>
      </c>
      <c r="D125" s="43" t="s">
        <v>4514</v>
      </c>
      <c r="E125" s="43" t="s">
        <v>678</v>
      </c>
      <c r="F125" s="43" t="s">
        <v>678</v>
      </c>
      <c r="G125" s="43" t="s">
        <v>678</v>
      </c>
      <c r="H125" s="43" t="s">
        <v>678</v>
      </c>
      <c r="I125" s="43" t="s">
        <v>4451</v>
      </c>
    </row>
    <row r="126" spans="1:9" x14ac:dyDescent="0.25">
      <c r="A126" s="43" t="s">
        <v>4654</v>
      </c>
      <c r="B126" s="43" t="s">
        <v>4512</v>
      </c>
      <c r="C126" s="43" t="s">
        <v>4655</v>
      </c>
      <c r="D126" s="43" t="s">
        <v>4514</v>
      </c>
      <c r="E126" s="43" t="s">
        <v>678</v>
      </c>
      <c r="F126" s="43" t="s">
        <v>678</v>
      </c>
      <c r="G126" s="43" t="s">
        <v>678</v>
      </c>
      <c r="H126" s="43" t="s">
        <v>678</v>
      </c>
      <c r="I126" s="43" t="s">
        <v>4523</v>
      </c>
    </row>
    <row r="127" spans="1:9" x14ac:dyDescent="0.25">
      <c r="A127" s="43" t="s">
        <v>4656</v>
      </c>
      <c r="B127" s="43" t="s">
        <v>4512</v>
      </c>
      <c r="C127" s="43" t="s">
        <v>4657</v>
      </c>
      <c r="D127" s="43" t="s">
        <v>4514</v>
      </c>
      <c r="E127" s="43" t="s">
        <v>678</v>
      </c>
      <c r="F127" s="43" t="s">
        <v>678</v>
      </c>
      <c r="G127" s="43" t="s">
        <v>678</v>
      </c>
      <c r="H127" s="43" t="s">
        <v>678</v>
      </c>
      <c r="I127" s="43" t="s">
        <v>4523</v>
      </c>
    </row>
    <row r="128" spans="1:9" x14ac:dyDescent="0.25">
      <c r="A128" s="43" t="s">
        <v>4658</v>
      </c>
      <c r="B128" s="43" t="s">
        <v>4512</v>
      </c>
      <c r="C128" s="43" t="s">
        <v>4659</v>
      </c>
      <c r="D128" s="43" t="s">
        <v>4514</v>
      </c>
      <c r="E128" s="43" t="s">
        <v>678</v>
      </c>
      <c r="F128" s="43" t="s">
        <v>678</v>
      </c>
      <c r="G128" s="43" t="s">
        <v>678</v>
      </c>
      <c r="H128" s="43" t="s">
        <v>678</v>
      </c>
      <c r="I128" s="43" t="s">
        <v>4451</v>
      </c>
    </row>
    <row r="129" spans="1:9" x14ac:dyDescent="0.25">
      <c r="A129" s="43" t="s">
        <v>4660</v>
      </c>
      <c r="B129" s="43" t="s">
        <v>4512</v>
      </c>
      <c r="C129" s="43" t="s">
        <v>4661</v>
      </c>
      <c r="D129" s="43" t="s">
        <v>4514</v>
      </c>
      <c r="E129" s="43" t="s">
        <v>678</v>
      </c>
      <c r="F129" s="43" t="s">
        <v>678</v>
      </c>
      <c r="G129" s="43" t="s">
        <v>678</v>
      </c>
      <c r="H129" s="43" t="s">
        <v>678</v>
      </c>
      <c r="I129" s="43" t="s">
        <v>4523</v>
      </c>
    </row>
    <row r="130" spans="1:9" x14ac:dyDescent="0.25">
      <c r="A130" s="43" t="s">
        <v>4662</v>
      </c>
      <c r="B130" s="43" t="s">
        <v>4512</v>
      </c>
      <c r="C130" s="43" t="s">
        <v>4663</v>
      </c>
      <c r="D130" s="43" t="s">
        <v>4514</v>
      </c>
      <c r="E130" s="43" t="s">
        <v>678</v>
      </c>
      <c r="F130" s="43" t="s">
        <v>678</v>
      </c>
      <c r="G130" s="43" t="s">
        <v>678</v>
      </c>
      <c r="H130" s="43" t="s">
        <v>678</v>
      </c>
      <c r="I130" s="43" t="s">
        <v>4523</v>
      </c>
    </row>
    <row r="131" spans="1:9" x14ac:dyDescent="0.25">
      <c r="A131" s="43" t="s">
        <v>4664</v>
      </c>
      <c r="B131" s="43" t="s">
        <v>4512</v>
      </c>
      <c r="C131" s="43" t="s">
        <v>4665</v>
      </c>
      <c r="D131" s="43" t="s">
        <v>4514</v>
      </c>
      <c r="E131" s="43" t="s">
        <v>678</v>
      </c>
      <c r="F131" s="43" t="s">
        <v>678</v>
      </c>
      <c r="G131" s="43" t="s">
        <v>678</v>
      </c>
      <c r="H131" s="43" t="s">
        <v>678</v>
      </c>
      <c r="I131" s="43" t="s">
        <v>4451</v>
      </c>
    </row>
    <row r="132" spans="1:9" x14ac:dyDescent="0.25">
      <c r="A132" s="43" t="s">
        <v>4666</v>
      </c>
      <c r="B132" s="43" t="s">
        <v>4512</v>
      </c>
      <c r="C132" s="43" t="s">
        <v>4667</v>
      </c>
      <c r="D132" s="43" t="s">
        <v>4514</v>
      </c>
      <c r="E132" s="43" t="s">
        <v>678</v>
      </c>
      <c r="F132" s="43" t="s">
        <v>678</v>
      </c>
      <c r="G132" s="43" t="s">
        <v>678</v>
      </c>
      <c r="H132" s="43" t="s">
        <v>678</v>
      </c>
      <c r="I132" s="43" t="s">
        <v>4523</v>
      </c>
    </row>
    <row r="133" spans="1:9" x14ac:dyDescent="0.25">
      <c r="A133" s="43" t="s">
        <v>4668</v>
      </c>
      <c r="B133" s="43" t="s">
        <v>4512</v>
      </c>
      <c r="C133" s="43" t="s">
        <v>4669</v>
      </c>
      <c r="D133" s="43" t="s">
        <v>4514</v>
      </c>
      <c r="E133" s="43" t="s">
        <v>678</v>
      </c>
      <c r="F133" s="43" t="s">
        <v>678</v>
      </c>
      <c r="G133" s="43" t="s">
        <v>678</v>
      </c>
      <c r="H133" s="43" t="s">
        <v>678</v>
      </c>
      <c r="I133" s="43" t="s">
        <v>4523</v>
      </c>
    </row>
    <row r="134" spans="1:9" x14ac:dyDescent="0.25">
      <c r="A134" s="43" t="s">
        <v>4670</v>
      </c>
      <c r="B134" s="43" t="s">
        <v>4512</v>
      </c>
      <c r="C134" s="43" t="s">
        <v>4671</v>
      </c>
      <c r="D134" s="43" t="s">
        <v>4514</v>
      </c>
      <c r="E134" s="43" t="s">
        <v>678</v>
      </c>
      <c r="F134" s="43" t="s">
        <v>678</v>
      </c>
      <c r="G134" s="43" t="s">
        <v>678</v>
      </c>
      <c r="H134" s="43" t="s">
        <v>678</v>
      </c>
      <c r="I134" s="43" t="s">
        <v>4523</v>
      </c>
    </row>
    <row r="135" spans="1:9" x14ac:dyDescent="0.25">
      <c r="A135" s="43" t="s">
        <v>4672</v>
      </c>
      <c r="B135" s="43" t="s">
        <v>4512</v>
      </c>
      <c r="C135" s="43" t="s">
        <v>4673</v>
      </c>
      <c r="D135" s="43" t="s">
        <v>4514</v>
      </c>
      <c r="E135" s="43" t="s">
        <v>678</v>
      </c>
      <c r="F135" s="43" t="s">
        <v>678</v>
      </c>
      <c r="G135" s="43" t="s">
        <v>678</v>
      </c>
      <c r="H135" s="43" t="s">
        <v>678</v>
      </c>
      <c r="I135" s="43" t="s">
        <v>4523</v>
      </c>
    </row>
    <row r="136" spans="1:9" x14ac:dyDescent="0.25">
      <c r="A136" s="43" t="s">
        <v>4674</v>
      </c>
      <c r="B136" s="43" t="s">
        <v>4512</v>
      </c>
      <c r="C136" s="43" t="s">
        <v>4675</v>
      </c>
      <c r="D136" s="43" t="s">
        <v>4514</v>
      </c>
      <c r="E136" s="43" t="s">
        <v>678</v>
      </c>
      <c r="F136" s="43" t="s">
        <v>678</v>
      </c>
      <c r="G136" s="43" t="s">
        <v>678</v>
      </c>
      <c r="H136" s="43" t="s">
        <v>678</v>
      </c>
      <c r="I136" s="43" t="s">
        <v>4451</v>
      </c>
    </row>
    <row r="137" spans="1:9" x14ac:dyDescent="0.25">
      <c r="A137" s="43" t="s">
        <v>4676</v>
      </c>
      <c r="B137" s="43" t="s">
        <v>4512</v>
      </c>
      <c r="C137" s="43" t="s">
        <v>4677</v>
      </c>
      <c r="D137" s="43" t="s">
        <v>4514</v>
      </c>
      <c r="E137" s="43" t="s">
        <v>678</v>
      </c>
      <c r="F137" s="43" t="s">
        <v>678</v>
      </c>
      <c r="G137" s="43" t="s">
        <v>678</v>
      </c>
      <c r="H137" s="43" t="s">
        <v>678</v>
      </c>
      <c r="I137" s="43" t="s">
        <v>4523</v>
      </c>
    </row>
    <row r="138" spans="1:9" x14ac:dyDescent="0.25">
      <c r="A138" s="43" t="s">
        <v>4678</v>
      </c>
      <c r="B138" s="43" t="s">
        <v>4512</v>
      </c>
      <c r="C138" s="43" t="s">
        <v>4679</v>
      </c>
      <c r="D138" s="43" t="s">
        <v>4514</v>
      </c>
      <c r="E138" s="43" t="s">
        <v>678</v>
      </c>
      <c r="F138" s="43" t="s">
        <v>678</v>
      </c>
      <c r="G138" s="43" t="s">
        <v>678</v>
      </c>
      <c r="H138" s="43" t="s">
        <v>678</v>
      </c>
      <c r="I138" s="43" t="s">
        <v>4523</v>
      </c>
    </row>
    <row r="139" spans="1:9" x14ac:dyDescent="0.25">
      <c r="A139" s="43" t="s">
        <v>4680</v>
      </c>
      <c r="B139" s="43" t="s">
        <v>4512</v>
      </c>
      <c r="C139" s="43" t="s">
        <v>4681</v>
      </c>
      <c r="D139" s="43" t="s">
        <v>4514</v>
      </c>
      <c r="E139" s="43" t="s">
        <v>678</v>
      </c>
      <c r="F139" s="43" t="s">
        <v>678</v>
      </c>
      <c r="G139" s="43" t="s">
        <v>678</v>
      </c>
      <c r="H139" s="43" t="s">
        <v>678</v>
      </c>
      <c r="I139" s="43" t="s">
        <v>4523</v>
      </c>
    </row>
    <row r="140" spans="1:9" x14ac:dyDescent="0.25">
      <c r="A140" s="43" t="s">
        <v>4682</v>
      </c>
      <c r="B140" s="43" t="s">
        <v>4512</v>
      </c>
      <c r="C140" s="43" t="s">
        <v>4683</v>
      </c>
      <c r="D140" s="43" t="s">
        <v>4514</v>
      </c>
      <c r="E140" s="43" t="s">
        <v>678</v>
      </c>
      <c r="F140" s="43" t="s">
        <v>678</v>
      </c>
      <c r="G140" s="43" t="s">
        <v>678</v>
      </c>
      <c r="H140" s="43" t="s">
        <v>678</v>
      </c>
      <c r="I140" s="43" t="s">
        <v>4523</v>
      </c>
    </row>
    <row r="141" spans="1:9" x14ac:dyDescent="0.25">
      <c r="A141" s="43" t="s">
        <v>4684</v>
      </c>
      <c r="B141" s="43" t="s">
        <v>4512</v>
      </c>
      <c r="C141" s="43" t="s">
        <v>4685</v>
      </c>
      <c r="D141" s="43" t="s">
        <v>4514</v>
      </c>
      <c r="E141" s="43" t="s">
        <v>678</v>
      </c>
      <c r="F141" s="43" t="s">
        <v>678</v>
      </c>
      <c r="G141" s="43" t="s">
        <v>678</v>
      </c>
      <c r="H141" s="43" t="s">
        <v>678</v>
      </c>
      <c r="I141" s="43" t="s">
        <v>4523</v>
      </c>
    </row>
    <row r="142" spans="1:9" x14ac:dyDescent="0.25">
      <c r="A142" s="43" t="s">
        <v>4686</v>
      </c>
      <c r="B142" s="43" t="s">
        <v>4512</v>
      </c>
      <c r="C142" s="43" t="s">
        <v>4687</v>
      </c>
      <c r="D142" s="43" t="s">
        <v>4514</v>
      </c>
      <c r="E142" s="43" t="s">
        <v>678</v>
      </c>
      <c r="F142" s="43" t="s">
        <v>678</v>
      </c>
      <c r="G142" s="43" t="s">
        <v>678</v>
      </c>
      <c r="H142" s="43" t="s">
        <v>678</v>
      </c>
      <c r="I142" s="43" t="s">
        <v>4451</v>
      </c>
    </row>
    <row r="143" spans="1:9" x14ac:dyDescent="0.25">
      <c r="A143" s="43" t="s">
        <v>4688</v>
      </c>
      <c r="B143" s="43" t="s">
        <v>4512</v>
      </c>
      <c r="C143" s="43" t="s">
        <v>4689</v>
      </c>
      <c r="D143" s="43" t="s">
        <v>4514</v>
      </c>
      <c r="E143" s="43" t="s">
        <v>678</v>
      </c>
      <c r="F143" s="43" t="s">
        <v>678</v>
      </c>
      <c r="G143" s="43" t="s">
        <v>678</v>
      </c>
      <c r="H143" s="43" t="s">
        <v>678</v>
      </c>
      <c r="I143" s="43" t="s">
        <v>4523</v>
      </c>
    </row>
    <row r="144" spans="1:9" x14ac:dyDescent="0.25">
      <c r="A144" s="43" t="s">
        <v>4690</v>
      </c>
      <c r="B144" s="43" t="s">
        <v>4512</v>
      </c>
      <c r="C144" s="43" t="s">
        <v>4691</v>
      </c>
      <c r="D144" s="43" t="s">
        <v>4514</v>
      </c>
      <c r="E144" s="43" t="s">
        <v>678</v>
      </c>
      <c r="F144" s="43" t="s">
        <v>678</v>
      </c>
      <c r="G144" s="43" t="s">
        <v>678</v>
      </c>
      <c r="H144" s="43" t="s">
        <v>678</v>
      </c>
      <c r="I144" s="43" t="s">
        <v>4523</v>
      </c>
    </row>
    <row r="145" spans="1:9" x14ac:dyDescent="0.25">
      <c r="A145" s="43" t="s">
        <v>4692</v>
      </c>
      <c r="B145" s="43" t="s">
        <v>4512</v>
      </c>
      <c r="C145" s="43" t="s">
        <v>4693</v>
      </c>
      <c r="D145" s="43" t="s">
        <v>4514</v>
      </c>
      <c r="E145" s="43" t="s">
        <v>678</v>
      </c>
      <c r="F145" s="43" t="s">
        <v>678</v>
      </c>
      <c r="G145" s="43" t="s">
        <v>678</v>
      </c>
      <c r="H145" s="43" t="s">
        <v>678</v>
      </c>
      <c r="I145" s="43" t="s">
        <v>4523</v>
      </c>
    </row>
    <row r="146" spans="1:9" x14ac:dyDescent="0.25">
      <c r="A146" s="43" t="s">
        <v>4694</v>
      </c>
      <c r="B146" s="43" t="s">
        <v>4512</v>
      </c>
      <c r="C146" s="43" t="s">
        <v>4695</v>
      </c>
      <c r="D146" s="43" t="s">
        <v>4514</v>
      </c>
      <c r="E146" s="43" t="s">
        <v>678</v>
      </c>
      <c r="F146" s="43" t="s">
        <v>678</v>
      </c>
      <c r="G146" s="43" t="s">
        <v>678</v>
      </c>
      <c r="H146" s="43" t="s">
        <v>678</v>
      </c>
      <c r="I146" s="43" t="s">
        <v>4523</v>
      </c>
    </row>
    <row r="147" spans="1:9" x14ac:dyDescent="0.25">
      <c r="A147" s="43" t="s">
        <v>4696</v>
      </c>
      <c r="B147" s="43" t="s">
        <v>4512</v>
      </c>
      <c r="C147" s="43" t="s">
        <v>4697</v>
      </c>
      <c r="D147" s="43" t="s">
        <v>4514</v>
      </c>
      <c r="E147" s="43" t="s">
        <v>678</v>
      </c>
      <c r="F147" s="43" t="s">
        <v>678</v>
      </c>
      <c r="G147" s="43" t="s">
        <v>678</v>
      </c>
      <c r="H147" s="43" t="s">
        <v>678</v>
      </c>
      <c r="I147" s="43" t="s">
        <v>4523</v>
      </c>
    </row>
    <row r="148" spans="1:9" x14ac:dyDescent="0.25">
      <c r="A148" s="43" t="s">
        <v>4698</v>
      </c>
      <c r="B148" s="43" t="s">
        <v>4512</v>
      </c>
      <c r="C148" s="43" t="s">
        <v>4699</v>
      </c>
      <c r="D148" s="43" t="s">
        <v>4514</v>
      </c>
      <c r="E148" s="43" t="s">
        <v>678</v>
      </c>
      <c r="F148" s="43" t="s">
        <v>678</v>
      </c>
      <c r="G148" s="43" t="s">
        <v>678</v>
      </c>
      <c r="H148" s="43" t="s">
        <v>678</v>
      </c>
      <c r="I148" s="43" t="s">
        <v>4523</v>
      </c>
    </row>
    <row r="149" spans="1:9" x14ac:dyDescent="0.25">
      <c r="A149" s="43" t="s">
        <v>4700</v>
      </c>
      <c r="B149" s="43" t="s">
        <v>4512</v>
      </c>
      <c r="C149" s="43" t="s">
        <v>4701</v>
      </c>
      <c r="D149" s="43" t="s">
        <v>4514</v>
      </c>
      <c r="E149" s="43" t="s">
        <v>678</v>
      </c>
      <c r="F149" s="43" t="s">
        <v>678</v>
      </c>
      <c r="G149" s="43" t="s">
        <v>678</v>
      </c>
      <c r="H149" s="43" t="s">
        <v>678</v>
      </c>
      <c r="I149" s="43" t="s">
        <v>4523</v>
      </c>
    </row>
    <row r="150" spans="1:9" x14ac:dyDescent="0.25">
      <c r="A150" s="43" t="s">
        <v>4702</v>
      </c>
      <c r="B150" s="43" t="s">
        <v>4512</v>
      </c>
      <c r="C150" s="43" t="s">
        <v>4703</v>
      </c>
      <c r="D150" s="43" t="s">
        <v>4514</v>
      </c>
      <c r="E150" s="43" t="s">
        <v>678</v>
      </c>
      <c r="F150" s="43" t="s">
        <v>678</v>
      </c>
      <c r="G150" s="43" t="s">
        <v>678</v>
      </c>
      <c r="H150" s="43" t="s">
        <v>678</v>
      </c>
      <c r="I150" s="43" t="s">
        <v>4523</v>
      </c>
    </row>
    <row r="151" spans="1:9" x14ac:dyDescent="0.25">
      <c r="A151" s="43" t="s">
        <v>4704</v>
      </c>
      <c r="B151" s="43" t="s">
        <v>4512</v>
      </c>
      <c r="C151" s="43" t="s">
        <v>4705</v>
      </c>
      <c r="D151" s="43" t="s">
        <v>4514</v>
      </c>
      <c r="E151" s="43" t="s">
        <v>678</v>
      </c>
      <c r="F151" s="43" t="s">
        <v>678</v>
      </c>
      <c r="G151" s="43" t="s">
        <v>678</v>
      </c>
      <c r="H151" s="43" t="s">
        <v>678</v>
      </c>
      <c r="I151" s="43" t="s">
        <v>4523</v>
      </c>
    </row>
    <row r="152" spans="1:9" x14ac:dyDescent="0.25">
      <c r="A152" s="43" t="s">
        <v>4706</v>
      </c>
      <c r="B152" s="43" t="s">
        <v>4512</v>
      </c>
      <c r="C152" s="43" t="s">
        <v>4707</v>
      </c>
      <c r="D152" s="43" t="s">
        <v>4514</v>
      </c>
      <c r="E152" s="43" t="s">
        <v>678</v>
      </c>
      <c r="F152" s="43" t="s">
        <v>678</v>
      </c>
      <c r="G152" s="43" t="s">
        <v>678</v>
      </c>
      <c r="H152" s="43" t="s">
        <v>678</v>
      </c>
      <c r="I152" s="43" t="s">
        <v>4523</v>
      </c>
    </row>
    <row r="153" spans="1:9" x14ac:dyDescent="0.25">
      <c r="A153" s="43" t="s">
        <v>4708</v>
      </c>
      <c r="B153" s="43" t="s">
        <v>4512</v>
      </c>
      <c r="C153" s="43" t="s">
        <v>4709</v>
      </c>
      <c r="D153" s="43" t="s">
        <v>4514</v>
      </c>
      <c r="E153" s="43" t="s">
        <v>678</v>
      </c>
      <c r="F153" s="43" t="s">
        <v>678</v>
      </c>
      <c r="G153" s="43" t="s">
        <v>678</v>
      </c>
      <c r="H153" s="43" t="s">
        <v>678</v>
      </c>
      <c r="I153" s="43" t="s">
        <v>4451</v>
      </c>
    </row>
    <row r="154" spans="1:9" x14ac:dyDescent="0.25">
      <c r="A154" s="43" t="s">
        <v>4710</v>
      </c>
      <c r="B154" s="43" t="s">
        <v>4512</v>
      </c>
      <c r="C154" s="43" t="s">
        <v>4711</v>
      </c>
      <c r="D154" s="43" t="s">
        <v>4514</v>
      </c>
      <c r="E154" s="43" t="s">
        <v>678</v>
      </c>
      <c r="F154" s="43" t="s">
        <v>678</v>
      </c>
      <c r="G154" s="43" t="s">
        <v>678</v>
      </c>
      <c r="H154" s="43" t="s">
        <v>678</v>
      </c>
      <c r="I154" s="43" t="s">
        <v>4523</v>
      </c>
    </row>
    <row r="155" spans="1:9" x14ac:dyDescent="0.25">
      <c r="A155" s="43" t="s">
        <v>4712</v>
      </c>
      <c r="B155" s="43" t="s">
        <v>4512</v>
      </c>
      <c r="C155" s="43" t="s">
        <v>4713</v>
      </c>
      <c r="D155" s="43" t="s">
        <v>4514</v>
      </c>
      <c r="E155" s="43" t="s">
        <v>678</v>
      </c>
      <c r="F155" s="43" t="s">
        <v>678</v>
      </c>
      <c r="G155" s="43" t="s">
        <v>678</v>
      </c>
      <c r="H155" s="43" t="s">
        <v>678</v>
      </c>
      <c r="I155" s="43" t="s">
        <v>4451</v>
      </c>
    </row>
    <row r="156" spans="1:9" x14ac:dyDescent="0.25">
      <c r="A156" s="43" t="s">
        <v>4714</v>
      </c>
      <c r="B156" s="43" t="s">
        <v>4512</v>
      </c>
      <c r="C156" s="43" t="s">
        <v>4715</v>
      </c>
      <c r="D156" s="43" t="s">
        <v>4514</v>
      </c>
      <c r="E156" s="43" t="s">
        <v>678</v>
      </c>
      <c r="F156" s="43" t="s">
        <v>678</v>
      </c>
      <c r="G156" s="43" t="s">
        <v>678</v>
      </c>
      <c r="H156" s="43" t="s">
        <v>678</v>
      </c>
      <c r="I156" s="43" t="s">
        <v>4523</v>
      </c>
    </row>
    <row r="157" spans="1:9" x14ac:dyDescent="0.25">
      <c r="A157" s="43" t="s">
        <v>4716</v>
      </c>
      <c r="B157" s="43" t="s">
        <v>4512</v>
      </c>
      <c r="C157" s="43" t="s">
        <v>4717</v>
      </c>
      <c r="D157" s="43" t="s">
        <v>4514</v>
      </c>
      <c r="E157" s="43" t="s">
        <v>678</v>
      </c>
      <c r="F157" s="43" t="s">
        <v>678</v>
      </c>
      <c r="G157" s="43" t="s">
        <v>678</v>
      </c>
      <c r="H157" s="43" t="s">
        <v>678</v>
      </c>
      <c r="I157" s="43" t="s">
        <v>4523</v>
      </c>
    </row>
    <row r="158" spans="1:9" x14ac:dyDescent="0.25">
      <c r="A158" s="43" t="s">
        <v>4718</v>
      </c>
      <c r="B158" s="43" t="s">
        <v>4512</v>
      </c>
      <c r="C158" s="43" t="s">
        <v>4719</v>
      </c>
      <c r="D158" s="43" t="s">
        <v>4514</v>
      </c>
      <c r="E158" s="43" t="s">
        <v>678</v>
      </c>
      <c r="F158" s="43" t="s">
        <v>678</v>
      </c>
      <c r="G158" s="43" t="s">
        <v>678</v>
      </c>
      <c r="H158" s="43" t="s">
        <v>678</v>
      </c>
      <c r="I158" s="43" t="s">
        <v>4523</v>
      </c>
    </row>
    <row r="159" spans="1:9" x14ac:dyDescent="0.25">
      <c r="A159" s="43" t="s">
        <v>4720</v>
      </c>
      <c r="B159" s="43" t="s">
        <v>4512</v>
      </c>
      <c r="C159" s="43" t="s">
        <v>4721</v>
      </c>
      <c r="D159" s="43" t="s">
        <v>4514</v>
      </c>
      <c r="E159" s="43" t="s">
        <v>678</v>
      </c>
      <c r="F159" s="43" t="s">
        <v>678</v>
      </c>
      <c r="G159" s="43" t="s">
        <v>678</v>
      </c>
      <c r="H159" s="43" t="s">
        <v>678</v>
      </c>
      <c r="I159" s="43" t="s">
        <v>4523</v>
      </c>
    </row>
    <row r="160" spans="1:9" x14ac:dyDescent="0.25">
      <c r="A160" s="43" t="s">
        <v>4722</v>
      </c>
      <c r="B160" s="43" t="s">
        <v>4512</v>
      </c>
      <c r="C160" s="43" t="s">
        <v>4723</v>
      </c>
      <c r="D160" s="43" t="s">
        <v>4514</v>
      </c>
      <c r="E160" s="43" t="s">
        <v>678</v>
      </c>
      <c r="F160" s="43" t="s">
        <v>678</v>
      </c>
      <c r="G160" s="43" t="s">
        <v>678</v>
      </c>
      <c r="H160" s="43" t="s">
        <v>678</v>
      </c>
      <c r="I160" s="43" t="s">
        <v>4523</v>
      </c>
    </row>
    <row r="161" spans="1:9" x14ac:dyDescent="0.25">
      <c r="A161" s="43" t="s">
        <v>4724</v>
      </c>
      <c r="B161" s="43" t="s">
        <v>4512</v>
      </c>
      <c r="C161" s="43" t="s">
        <v>4725</v>
      </c>
      <c r="D161" s="43" t="s">
        <v>4514</v>
      </c>
      <c r="E161" s="43" t="s">
        <v>678</v>
      </c>
      <c r="F161" s="43" t="s">
        <v>678</v>
      </c>
      <c r="G161" s="43" t="s">
        <v>678</v>
      </c>
      <c r="H161" s="43" t="s">
        <v>678</v>
      </c>
      <c r="I161" s="43" t="s">
        <v>4523</v>
      </c>
    </row>
    <row r="162" spans="1:9" x14ac:dyDescent="0.25">
      <c r="A162" s="43" t="s">
        <v>4726</v>
      </c>
      <c r="B162" s="43" t="s">
        <v>4512</v>
      </c>
      <c r="C162" s="43" t="s">
        <v>4727</v>
      </c>
      <c r="D162" s="43" t="s">
        <v>4514</v>
      </c>
      <c r="E162" s="43" t="s">
        <v>678</v>
      </c>
      <c r="F162" s="43" t="s">
        <v>678</v>
      </c>
      <c r="G162" s="43" t="s">
        <v>678</v>
      </c>
      <c r="H162" s="43" t="s">
        <v>678</v>
      </c>
      <c r="I162" s="43" t="s">
        <v>4451</v>
      </c>
    </row>
    <row r="163" spans="1:9" x14ac:dyDescent="0.25">
      <c r="A163" s="43" t="s">
        <v>4728</v>
      </c>
      <c r="B163" s="43" t="s">
        <v>4512</v>
      </c>
      <c r="C163" s="43" t="s">
        <v>4729</v>
      </c>
      <c r="D163" s="43" t="s">
        <v>4514</v>
      </c>
      <c r="E163" s="43" t="s">
        <v>678</v>
      </c>
      <c r="F163" s="43" t="s">
        <v>678</v>
      </c>
      <c r="G163" s="43" t="s">
        <v>678</v>
      </c>
      <c r="H163" s="43" t="s">
        <v>678</v>
      </c>
      <c r="I163" s="43" t="s">
        <v>4523</v>
      </c>
    </row>
    <row r="164" spans="1:9" x14ac:dyDescent="0.25">
      <c r="A164" s="43" t="s">
        <v>4730</v>
      </c>
      <c r="B164" s="43" t="s">
        <v>4512</v>
      </c>
      <c r="C164" s="43" t="s">
        <v>4731</v>
      </c>
      <c r="D164" s="43" t="s">
        <v>4514</v>
      </c>
      <c r="E164" s="43" t="s">
        <v>678</v>
      </c>
      <c r="F164" s="43" t="s">
        <v>678</v>
      </c>
      <c r="G164" s="43" t="s">
        <v>678</v>
      </c>
      <c r="H164" s="43" t="s">
        <v>678</v>
      </c>
      <c r="I164" s="43" t="s">
        <v>4523</v>
      </c>
    </row>
    <row r="165" spans="1:9" x14ac:dyDescent="0.25">
      <c r="A165" s="43" t="s">
        <v>4732</v>
      </c>
      <c r="B165" s="43" t="s">
        <v>4512</v>
      </c>
      <c r="C165" s="43" t="s">
        <v>4733</v>
      </c>
      <c r="D165" s="43" t="s">
        <v>4514</v>
      </c>
      <c r="E165" s="43" t="s">
        <v>678</v>
      </c>
      <c r="F165" s="43" t="s">
        <v>678</v>
      </c>
      <c r="G165" s="43" t="s">
        <v>678</v>
      </c>
      <c r="H165" s="43" t="s">
        <v>678</v>
      </c>
      <c r="I165" s="43" t="s">
        <v>4451</v>
      </c>
    </row>
    <row r="166" spans="1:9" x14ac:dyDescent="0.25">
      <c r="A166" s="43" t="s">
        <v>4734</v>
      </c>
      <c r="B166" s="43" t="s">
        <v>4512</v>
      </c>
      <c r="C166" s="43" t="s">
        <v>4735</v>
      </c>
      <c r="D166" s="43" t="s">
        <v>4514</v>
      </c>
      <c r="E166" s="43" t="s">
        <v>678</v>
      </c>
      <c r="F166" s="43" t="s">
        <v>678</v>
      </c>
      <c r="G166" s="43" t="s">
        <v>678</v>
      </c>
      <c r="H166" s="43" t="s">
        <v>678</v>
      </c>
      <c r="I166" s="43" t="s">
        <v>4523</v>
      </c>
    </row>
    <row r="167" spans="1:9" x14ac:dyDescent="0.25">
      <c r="A167" s="43" t="s">
        <v>4736</v>
      </c>
      <c r="B167" s="43" t="s">
        <v>4512</v>
      </c>
      <c r="C167" s="43" t="s">
        <v>4737</v>
      </c>
      <c r="D167" s="43" t="s">
        <v>4514</v>
      </c>
      <c r="E167" s="43" t="s">
        <v>678</v>
      </c>
      <c r="F167" s="43" t="s">
        <v>678</v>
      </c>
      <c r="G167" s="43" t="s">
        <v>678</v>
      </c>
      <c r="H167" s="43" t="s">
        <v>678</v>
      </c>
      <c r="I167" s="43" t="s">
        <v>4523</v>
      </c>
    </row>
    <row r="168" spans="1:9" x14ac:dyDescent="0.25">
      <c r="A168" s="43" t="s">
        <v>4738</v>
      </c>
      <c r="B168" s="43" t="s">
        <v>4512</v>
      </c>
      <c r="C168" s="43" t="s">
        <v>4634</v>
      </c>
      <c r="D168" s="43" t="s">
        <v>4514</v>
      </c>
      <c r="E168" s="43" t="s">
        <v>678</v>
      </c>
      <c r="F168" s="43" t="s">
        <v>678</v>
      </c>
      <c r="G168" s="43" t="s">
        <v>678</v>
      </c>
      <c r="H168" s="43" t="s">
        <v>678</v>
      </c>
      <c r="I168" s="43" t="s">
        <v>4451</v>
      </c>
    </row>
    <row r="169" spans="1:9" x14ac:dyDescent="0.25">
      <c r="A169" s="43" t="s">
        <v>4739</v>
      </c>
      <c r="B169" s="43" t="s">
        <v>4512</v>
      </c>
      <c r="C169" s="43" t="s">
        <v>4740</v>
      </c>
      <c r="D169" s="43" t="s">
        <v>4514</v>
      </c>
      <c r="E169" s="43" t="s">
        <v>678</v>
      </c>
      <c r="F169" s="43" t="s">
        <v>678</v>
      </c>
      <c r="G169" s="43" t="s">
        <v>678</v>
      </c>
      <c r="H169" s="43" t="s">
        <v>678</v>
      </c>
      <c r="I169" s="43" t="s">
        <v>4523</v>
      </c>
    </row>
    <row r="170" spans="1:9" x14ac:dyDescent="0.25">
      <c r="A170" s="43" t="s">
        <v>4741</v>
      </c>
      <c r="B170" s="43" t="s">
        <v>4512</v>
      </c>
      <c r="C170" s="43" t="s">
        <v>4742</v>
      </c>
      <c r="D170" s="43" t="s">
        <v>4514</v>
      </c>
      <c r="E170" s="43" t="s">
        <v>678</v>
      </c>
      <c r="F170" s="43" t="s">
        <v>678</v>
      </c>
      <c r="G170" s="43" t="s">
        <v>678</v>
      </c>
      <c r="H170" s="43" t="s">
        <v>678</v>
      </c>
      <c r="I170" s="43" t="s">
        <v>4451</v>
      </c>
    </row>
    <row r="171" spans="1:9" x14ac:dyDescent="0.25">
      <c r="A171" s="43" t="s">
        <v>4743</v>
      </c>
      <c r="B171" s="43" t="s">
        <v>4512</v>
      </c>
      <c r="C171" s="43" t="s">
        <v>4744</v>
      </c>
      <c r="D171" s="43" t="s">
        <v>4514</v>
      </c>
      <c r="E171" s="43" t="s">
        <v>678</v>
      </c>
      <c r="F171" s="43" t="s">
        <v>678</v>
      </c>
      <c r="G171" s="43" t="s">
        <v>678</v>
      </c>
      <c r="H171" s="43" t="s">
        <v>678</v>
      </c>
      <c r="I171" s="43" t="s">
        <v>4451</v>
      </c>
    </row>
    <row r="172" spans="1:9" x14ac:dyDescent="0.25">
      <c r="A172" s="43" t="s">
        <v>4745</v>
      </c>
      <c r="B172" s="43" t="s">
        <v>4512</v>
      </c>
      <c r="C172" s="43" t="s">
        <v>4746</v>
      </c>
      <c r="D172" s="43" t="s">
        <v>4514</v>
      </c>
      <c r="E172" s="43" t="s">
        <v>678</v>
      </c>
      <c r="F172" s="43" t="s">
        <v>678</v>
      </c>
      <c r="G172" s="43" t="s">
        <v>678</v>
      </c>
      <c r="H172" s="43" t="s">
        <v>678</v>
      </c>
      <c r="I172" s="43" t="s">
        <v>4451</v>
      </c>
    </row>
    <row r="173" spans="1:9" x14ac:dyDescent="0.25">
      <c r="A173" s="43" t="s">
        <v>4747</v>
      </c>
      <c r="B173" s="43" t="s">
        <v>4512</v>
      </c>
      <c r="C173" s="43" t="s">
        <v>4748</v>
      </c>
      <c r="D173" s="43" t="s">
        <v>4514</v>
      </c>
      <c r="E173" s="43" t="s">
        <v>678</v>
      </c>
      <c r="F173" s="43" t="s">
        <v>678</v>
      </c>
      <c r="G173" s="43" t="s">
        <v>678</v>
      </c>
      <c r="H173" s="43" t="s">
        <v>678</v>
      </c>
      <c r="I173" s="43" t="s">
        <v>4451</v>
      </c>
    </row>
    <row r="174" spans="1:9" x14ac:dyDescent="0.25">
      <c r="A174" s="43" t="s">
        <v>236</v>
      </c>
      <c r="B174" s="43" t="s">
        <v>4512</v>
      </c>
      <c r="C174" s="43" t="s">
        <v>4749</v>
      </c>
      <c r="D174" s="43" t="s">
        <v>4514</v>
      </c>
      <c r="E174" s="43" t="s">
        <v>678</v>
      </c>
      <c r="F174" s="43" t="s">
        <v>678</v>
      </c>
      <c r="G174" s="43" t="s">
        <v>678</v>
      </c>
      <c r="H174" s="43" t="s">
        <v>678</v>
      </c>
      <c r="I174" s="43" t="s">
        <v>4451</v>
      </c>
    </row>
    <row r="175" spans="1:9" x14ac:dyDescent="0.25">
      <c r="A175" s="43" t="s">
        <v>237</v>
      </c>
      <c r="B175" s="43" t="s">
        <v>4512</v>
      </c>
      <c r="C175" s="43" t="s">
        <v>4750</v>
      </c>
      <c r="D175" s="43" t="s">
        <v>4514</v>
      </c>
      <c r="E175" s="43" t="s">
        <v>678</v>
      </c>
      <c r="F175" s="43" t="s">
        <v>678</v>
      </c>
      <c r="G175" s="43" t="s">
        <v>678</v>
      </c>
      <c r="H175" s="43" t="s">
        <v>678</v>
      </c>
      <c r="I175" s="43" t="s">
        <v>4451</v>
      </c>
    </row>
    <row r="176" spans="1:9" x14ac:dyDescent="0.25">
      <c r="A176" s="43" t="s">
        <v>4751</v>
      </c>
      <c r="B176" s="43" t="s">
        <v>4752</v>
      </c>
      <c r="C176" s="43" t="s">
        <v>4753</v>
      </c>
      <c r="D176" s="43" t="s">
        <v>4514</v>
      </c>
      <c r="E176" s="43" t="s">
        <v>678</v>
      </c>
      <c r="F176" s="43" t="s">
        <v>678</v>
      </c>
      <c r="G176" s="43" t="s">
        <v>678</v>
      </c>
      <c r="H176" s="43" t="s">
        <v>678</v>
      </c>
      <c r="I176" s="43" t="s">
        <v>4451</v>
      </c>
    </row>
    <row r="177" spans="1:9" x14ac:dyDescent="0.25">
      <c r="A177" s="43" t="s">
        <v>4754</v>
      </c>
      <c r="B177" s="43" t="s">
        <v>4512</v>
      </c>
      <c r="C177" s="43" t="s">
        <v>4755</v>
      </c>
      <c r="D177" s="43" t="s">
        <v>4514</v>
      </c>
      <c r="E177" s="43" t="s">
        <v>678</v>
      </c>
      <c r="F177" s="43" t="s">
        <v>678</v>
      </c>
      <c r="G177" s="43" t="s">
        <v>678</v>
      </c>
      <c r="H177" s="43" t="s">
        <v>678</v>
      </c>
      <c r="I177" s="43" t="s">
        <v>4451</v>
      </c>
    </row>
    <row r="178" spans="1:9" x14ac:dyDescent="0.25">
      <c r="A178" s="43" t="s">
        <v>239</v>
      </c>
      <c r="B178" s="43" t="s">
        <v>4512</v>
      </c>
      <c r="C178" s="43" t="s">
        <v>241</v>
      </c>
      <c r="D178" s="43" t="s">
        <v>4514</v>
      </c>
      <c r="E178" s="43" t="s">
        <v>678</v>
      </c>
      <c r="F178" s="43" t="s">
        <v>678</v>
      </c>
      <c r="G178" s="43" t="s">
        <v>678</v>
      </c>
      <c r="H178" s="43" t="s">
        <v>678</v>
      </c>
      <c r="I178" s="43" t="s">
        <v>4451</v>
      </c>
    </row>
    <row r="179" spans="1:9" x14ac:dyDescent="0.25">
      <c r="A179" s="43" t="s">
        <v>4756</v>
      </c>
      <c r="B179" s="43" t="s">
        <v>518</v>
      </c>
      <c r="C179" s="43" t="s">
        <v>4757</v>
      </c>
      <c r="D179" s="43" t="s">
        <v>517</v>
      </c>
      <c r="E179" s="43" t="s">
        <v>678</v>
      </c>
      <c r="F179" s="43" t="s">
        <v>678</v>
      </c>
      <c r="G179" s="43" t="s">
        <v>678</v>
      </c>
      <c r="H179" s="43" t="s">
        <v>678</v>
      </c>
      <c r="I179" s="43" t="s">
        <v>4451</v>
      </c>
    </row>
    <row r="180" spans="1:9" x14ac:dyDescent="0.25">
      <c r="A180" s="43" t="s">
        <v>4758</v>
      </c>
      <c r="B180" s="43" t="s">
        <v>518</v>
      </c>
      <c r="C180" s="43" t="s">
        <v>4759</v>
      </c>
      <c r="D180" s="43" t="s">
        <v>517</v>
      </c>
      <c r="E180" s="43" t="s">
        <v>678</v>
      </c>
      <c r="F180" s="43" t="s">
        <v>678</v>
      </c>
      <c r="G180" s="43" t="s">
        <v>678</v>
      </c>
      <c r="H180" s="43" t="s">
        <v>678</v>
      </c>
      <c r="I180" s="43" t="s">
        <v>4451</v>
      </c>
    </row>
    <row r="181" spans="1:9" x14ac:dyDescent="0.25">
      <c r="A181" s="43" t="s">
        <v>4760</v>
      </c>
      <c r="B181" s="43" t="s">
        <v>518</v>
      </c>
      <c r="C181" s="43" t="s">
        <v>4761</v>
      </c>
      <c r="D181" s="43" t="s">
        <v>517</v>
      </c>
      <c r="E181" s="43" t="s">
        <v>678</v>
      </c>
      <c r="F181" s="43" t="s">
        <v>678</v>
      </c>
      <c r="G181" s="43" t="s">
        <v>678</v>
      </c>
      <c r="H181" s="43" t="s">
        <v>678</v>
      </c>
      <c r="I181" s="43" t="s">
        <v>4451</v>
      </c>
    </row>
    <row r="182" spans="1:9" x14ac:dyDescent="0.25">
      <c r="A182" s="43" t="s">
        <v>4762</v>
      </c>
      <c r="B182" s="43" t="s">
        <v>4512</v>
      </c>
      <c r="C182" s="43" t="s">
        <v>4763</v>
      </c>
      <c r="D182" s="43" t="s">
        <v>4514</v>
      </c>
      <c r="E182" s="43" t="s">
        <v>678</v>
      </c>
      <c r="F182" s="43" t="s">
        <v>678</v>
      </c>
      <c r="G182" s="43" t="s">
        <v>678</v>
      </c>
      <c r="H182" s="43" t="s">
        <v>678</v>
      </c>
      <c r="I182" s="43" t="s">
        <v>4451</v>
      </c>
    </row>
    <row r="183" spans="1:9" x14ac:dyDescent="0.25">
      <c r="A183" s="43" t="s">
        <v>4764</v>
      </c>
      <c r="B183" s="43" t="s">
        <v>4512</v>
      </c>
      <c r="C183" s="43" t="s">
        <v>4765</v>
      </c>
      <c r="D183" s="43" t="s">
        <v>4514</v>
      </c>
      <c r="E183" s="43" t="s">
        <v>678</v>
      </c>
      <c r="F183" s="43" t="s">
        <v>678</v>
      </c>
      <c r="G183" s="43" t="s">
        <v>678</v>
      </c>
      <c r="H183" s="43" t="s">
        <v>678</v>
      </c>
      <c r="I183" s="43" t="s">
        <v>4451</v>
      </c>
    </row>
    <row r="184" spans="1:9" x14ac:dyDescent="0.25">
      <c r="A184" s="43" t="s">
        <v>4766</v>
      </c>
      <c r="B184" s="43" t="s">
        <v>4512</v>
      </c>
      <c r="C184" s="43" t="s">
        <v>4767</v>
      </c>
      <c r="D184" s="43" t="s">
        <v>4514</v>
      </c>
      <c r="E184" s="43" t="s">
        <v>678</v>
      </c>
      <c r="F184" s="43" t="s">
        <v>678</v>
      </c>
      <c r="G184" s="43" t="s">
        <v>678</v>
      </c>
      <c r="H184" s="43" t="s">
        <v>678</v>
      </c>
      <c r="I184" s="43" t="s">
        <v>4523</v>
      </c>
    </row>
    <row r="185" spans="1:9" x14ac:dyDescent="0.25">
      <c r="A185" s="43" t="s">
        <v>4768</v>
      </c>
      <c r="B185" s="43" t="s">
        <v>4512</v>
      </c>
      <c r="C185" s="43" t="s">
        <v>4769</v>
      </c>
      <c r="D185" s="43" t="s">
        <v>4514</v>
      </c>
      <c r="E185" s="43" t="s">
        <v>678</v>
      </c>
      <c r="F185" s="43" t="s">
        <v>678</v>
      </c>
      <c r="G185" s="43" t="s">
        <v>678</v>
      </c>
      <c r="H185" s="43" t="s">
        <v>678</v>
      </c>
      <c r="I185" s="43" t="s">
        <v>4451</v>
      </c>
    </row>
    <row r="186" spans="1:9" x14ac:dyDescent="0.25">
      <c r="A186" s="43" t="s">
        <v>4770</v>
      </c>
      <c r="B186" s="43" t="s">
        <v>4512</v>
      </c>
      <c r="C186" s="43" t="s">
        <v>4771</v>
      </c>
      <c r="D186" s="43" t="s">
        <v>4514</v>
      </c>
      <c r="E186" s="43" t="s">
        <v>678</v>
      </c>
      <c r="F186" s="43" t="s">
        <v>678</v>
      </c>
      <c r="G186" s="43" t="s">
        <v>678</v>
      </c>
      <c r="H186" s="43" t="s">
        <v>678</v>
      </c>
      <c r="I186" s="43" t="s">
        <v>4451</v>
      </c>
    </row>
    <row r="187" spans="1:9" x14ac:dyDescent="0.25">
      <c r="A187" s="43" t="s">
        <v>4772</v>
      </c>
      <c r="B187" s="43" t="s">
        <v>4515</v>
      </c>
      <c r="C187" s="43" t="s">
        <v>4515</v>
      </c>
      <c r="D187" s="43" t="s">
        <v>231</v>
      </c>
      <c r="E187" s="43" t="s">
        <v>678</v>
      </c>
      <c r="F187" s="43" t="s">
        <v>678</v>
      </c>
      <c r="G187" s="43" t="s">
        <v>678</v>
      </c>
      <c r="H187" s="43" t="s">
        <v>678</v>
      </c>
      <c r="I187" s="43" t="s">
        <v>4451</v>
      </c>
    </row>
    <row r="188" spans="1:9" x14ac:dyDescent="0.25">
      <c r="A188" s="43" t="s">
        <v>4773</v>
      </c>
      <c r="B188" s="43" t="s">
        <v>4512</v>
      </c>
      <c r="C188" s="43" t="s">
        <v>4774</v>
      </c>
      <c r="D188" s="43" t="s">
        <v>4514</v>
      </c>
      <c r="E188" s="43" t="s">
        <v>678</v>
      </c>
      <c r="F188" s="43" t="s">
        <v>678</v>
      </c>
      <c r="G188" s="43" t="s">
        <v>678</v>
      </c>
      <c r="H188" s="43" t="s">
        <v>678</v>
      </c>
      <c r="I188" s="43" t="s">
        <v>4451</v>
      </c>
    </row>
    <row r="189" spans="1:9" x14ac:dyDescent="0.25">
      <c r="A189" s="43" t="s">
        <v>4775</v>
      </c>
      <c r="B189" s="43" t="s">
        <v>4512</v>
      </c>
      <c r="C189" s="43" t="s">
        <v>4776</v>
      </c>
      <c r="D189" s="43" t="s">
        <v>4514</v>
      </c>
      <c r="E189" s="43" t="s">
        <v>678</v>
      </c>
      <c r="F189" s="43" t="s">
        <v>678</v>
      </c>
      <c r="G189" s="43" t="s">
        <v>678</v>
      </c>
      <c r="H189" s="43" t="s">
        <v>678</v>
      </c>
      <c r="I189" s="43" t="s">
        <v>4451</v>
      </c>
    </row>
    <row r="190" spans="1:9" x14ac:dyDescent="0.25">
      <c r="A190" s="43" t="s">
        <v>4777</v>
      </c>
      <c r="B190" s="43" t="s">
        <v>4512</v>
      </c>
      <c r="C190" s="43" t="s">
        <v>4778</v>
      </c>
      <c r="D190" s="43" t="s">
        <v>4514</v>
      </c>
      <c r="E190" s="43" t="s">
        <v>678</v>
      </c>
      <c r="F190" s="43" t="s">
        <v>678</v>
      </c>
      <c r="G190" s="43" t="s">
        <v>678</v>
      </c>
      <c r="H190" s="43" t="s">
        <v>678</v>
      </c>
      <c r="I190" s="43" t="s">
        <v>4451</v>
      </c>
    </row>
    <row r="191" spans="1:9" x14ac:dyDescent="0.25">
      <c r="A191" s="43" t="s">
        <v>4779</v>
      </c>
      <c r="B191" s="43" t="s">
        <v>4512</v>
      </c>
      <c r="C191" s="43" t="s">
        <v>4780</v>
      </c>
      <c r="D191" s="43" t="s">
        <v>4514</v>
      </c>
      <c r="E191" s="43" t="s">
        <v>678</v>
      </c>
      <c r="F191" s="43" t="s">
        <v>678</v>
      </c>
      <c r="G191" s="43" t="s">
        <v>678</v>
      </c>
      <c r="H191" s="43" t="s">
        <v>678</v>
      </c>
      <c r="I191" s="43" t="s">
        <v>4451</v>
      </c>
    </row>
    <row r="192" spans="1:9" x14ac:dyDescent="0.25">
      <c r="A192" s="43" t="s">
        <v>243</v>
      </c>
      <c r="B192" s="43" t="s">
        <v>4512</v>
      </c>
      <c r="C192" s="43" t="s">
        <v>4781</v>
      </c>
      <c r="D192" s="43" t="s">
        <v>4514</v>
      </c>
      <c r="E192" s="43" t="s">
        <v>678</v>
      </c>
      <c r="F192" s="43" t="s">
        <v>678</v>
      </c>
      <c r="G192" s="43" t="s">
        <v>678</v>
      </c>
      <c r="H192" s="43" t="s">
        <v>678</v>
      </c>
      <c r="I192" s="43" t="s">
        <v>4523</v>
      </c>
    </row>
    <row r="193" spans="1:9" x14ac:dyDescent="0.25">
      <c r="A193" s="43" t="s">
        <v>4782</v>
      </c>
      <c r="B193" s="43" t="s">
        <v>4512</v>
      </c>
      <c r="C193" s="43" t="s">
        <v>4783</v>
      </c>
      <c r="D193" s="43" t="s">
        <v>4514</v>
      </c>
      <c r="E193" s="43" t="s">
        <v>678</v>
      </c>
      <c r="F193" s="43" t="s">
        <v>678</v>
      </c>
      <c r="G193" s="43" t="s">
        <v>678</v>
      </c>
      <c r="H193" s="43" t="s">
        <v>678</v>
      </c>
      <c r="I193" s="43" t="s">
        <v>4523</v>
      </c>
    </row>
    <row r="194" spans="1:9" x14ac:dyDescent="0.25">
      <c r="A194" s="43" t="s">
        <v>4784</v>
      </c>
      <c r="B194" s="43" t="s">
        <v>4512</v>
      </c>
      <c r="C194" s="43" t="s">
        <v>4785</v>
      </c>
      <c r="D194" s="43" t="s">
        <v>4514</v>
      </c>
      <c r="E194" s="43" t="s">
        <v>678</v>
      </c>
      <c r="F194" s="43" t="s">
        <v>678</v>
      </c>
      <c r="G194" s="43" t="s">
        <v>678</v>
      </c>
      <c r="H194" s="43" t="s">
        <v>678</v>
      </c>
      <c r="I194" s="43" t="s">
        <v>4451</v>
      </c>
    </row>
    <row r="195" spans="1:9" x14ac:dyDescent="0.25">
      <c r="A195" s="43" t="s">
        <v>4786</v>
      </c>
      <c r="B195" s="43" t="s">
        <v>4787</v>
      </c>
      <c r="C195" s="43" t="s">
        <v>4788</v>
      </c>
      <c r="D195" s="43" t="s">
        <v>4514</v>
      </c>
      <c r="E195" s="43" t="s">
        <v>678</v>
      </c>
      <c r="F195" s="43" t="s">
        <v>678</v>
      </c>
      <c r="G195" s="43" t="s">
        <v>678</v>
      </c>
      <c r="H195" s="43" t="s">
        <v>678</v>
      </c>
      <c r="I195" s="43" t="s">
        <v>4451</v>
      </c>
    </row>
    <row r="196" spans="1:9" x14ac:dyDescent="0.25">
      <c r="A196" s="43" t="s">
        <v>4789</v>
      </c>
      <c r="B196" s="43" t="s">
        <v>4787</v>
      </c>
      <c r="C196" s="43" t="s">
        <v>4790</v>
      </c>
      <c r="D196" s="43" t="s">
        <v>4514</v>
      </c>
      <c r="E196" s="43" t="s">
        <v>678</v>
      </c>
      <c r="F196" s="43" t="s">
        <v>678</v>
      </c>
      <c r="G196" s="43" t="s">
        <v>678</v>
      </c>
      <c r="H196" s="43" t="s">
        <v>678</v>
      </c>
      <c r="I196" s="43" t="s">
        <v>4451</v>
      </c>
    </row>
    <row r="197" spans="1:9" x14ac:dyDescent="0.25">
      <c r="A197" s="43" t="s">
        <v>4791</v>
      </c>
      <c r="B197" s="43" t="s">
        <v>4512</v>
      </c>
      <c r="C197" s="43" t="s">
        <v>4792</v>
      </c>
      <c r="D197" s="43" t="s">
        <v>4514</v>
      </c>
      <c r="E197" s="43" t="s">
        <v>678</v>
      </c>
      <c r="F197" s="43" t="s">
        <v>678</v>
      </c>
      <c r="G197" s="43" t="s">
        <v>678</v>
      </c>
      <c r="H197" s="43" t="s">
        <v>678</v>
      </c>
      <c r="I197" s="43" t="s">
        <v>4451</v>
      </c>
    </row>
    <row r="198" spans="1:9" x14ac:dyDescent="0.25">
      <c r="A198" s="43" t="s">
        <v>4793</v>
      </c>
      <c r="B198" s="43" t="s">
        <v>4512</v>
      </c>
      <c r="C198" s="43" t="s">
        <v>4794</v>
      </c>
      <c r="D198" s="43" t="s">
        <v>4514</v>
      </c>
      <c r="E198" s="43" t="s">
        <v>678</v>
      </c>
      <c r="F198" s="43" t="s">
        <v>678</v>
      </c>
      <c r="G198" s="43" t="s">
        <v>678</v>
      </c>
      <c r="H198" s="43" t="s">
        <v>678</v>
      </c>
      <c r="I198" s="43" t="s">
        <v>4451</v>
      </c>
    </row>
    <row r="199" spans="1:9" x14ac:dyDescent="0.25">
      <c r="A199" s="43" t="s">
        <v>4795</v>
      </c>
      <c r="B199" s="43" t="s">
        <v>4512</v>
      </c>
      <c r="C199" s="43" t="s">
        <v>4796</v>
      </c>
      <c r="D199" s="43" t="s">
        <v>4514</v>
      </c>
      <c r="E199" s="43" t="s">
        <v>678</v>
      </c>
      <c r="F199" s="43" t="s">
        <v>678</v>
      </c>
      <c r="G199" s="43" t="s">
        <v>678</v>
      </c>
      <c r="H199" s="43" t="s">
        <v>678</v>
      </c>
      <c r="I199" s="43" t="s">
        <v>4451</v>
      </c>
    </row>
    <row r="200" spans="1:9" x14ac:dyDescent="0.25">
      <c r="A200" s="43" t="s">
        <v>4797</v>
      </c>
      <c r="B200" s="43" t="s">
        <v>4512</v>
      </c>
      <c r="C200" s="43" t="s">
        <v>4798</v>
      </c>
      <c r="D200" s="43" t="s">
        <v>4514</v>
      </c>
      <c r="E200" s="43" t="s">
        <v>678</v>
      </c>
      <c r="F200" s="43" t="s">
        <v>678</v>
      </c>
      <c r="G200" s="43" t="s">
        <v>678</v>
      </c>
      <c r="H200" s="43" t="s">
        <v>678</v>
      </c>
      <c r="I200" s="43" t="s">
        <v>4451</v>
      </c>
    </row>
    <row r="201" spans="1:9" x14ac:dyDescent="0.25">
      <c r="A201" s="43" t="s">
        <v>4799</v>
      </c>
      <c r="B201" s="43" t="s">
        <v>4512</v>
      </c>
      <c r="C201" s="43" t="s">
        <v>4800</v>
      </c>
      <c r="D201" s="43" t="s">
        <v>4514</v>
      </c>
      <c r="E201" s="43" t="s">
        <v>678</v>
      </c>
      <c r="F201" s="43" t="s">
        <v>678</v>
      </c>
      <c r="G201" s="43" t="s">
        <v>678</v>
      </c>
      <c r="H201" s="43" t="s">
        <v>678</v>
      </c>
      <c r="I201" s="43" t="s">
        <v>4451</v>
      </c>
    </row>
    <row r="202" spans="1:9" x14ac:dyDescent="0.25">
      <c r="A202" s="43" t="s">
        <v>4801</v>
      </c>
      <c r="B202" s="43" t="s">
        <v>4512</v>
      </c>
      <c r="C202" s="43" t="s">
        <v>4802</v>
      </c>
      <c r="D202" s="43" t="s">
        <v>4514</v>
      </c>
      <c r="E202" s="43" t="s">
        <v>678</v>
      </c>
      <c r="F202" s="43" t="s">
        <v>678</v>
      </c>
      <c r="G202" s="43" t="s">
        <v>678</v>
      </c>
      <c r="H202" s="43" t="s">
        <v>678</v>
      </c>
      <c r="I202" s="43" t="s">
        <v>4472</v>
      </c>
    </row>
    <row r="203" spans="1:9" x14ac:dyDescent="0.25">
      <c r="A203" s="43" t="s">
        <v>4803</v>
      </c>
      <c r="B203" s="43" t="s">
        <v>4512</v>
      </c>
      <c r="C203" s="43" t="s">
        <v>4804</v>
      </c>
      <c r="D203" s="43" t="s">
        <v>4514</v>
      </c>
      <c r="E203" s="43" t="s">
        <v>678</v>
      </c>
      <c r="F203" s="43" t="s">
        <v>678</v>
      </c>
      <c r="G203" s="43" t="s">
        <v>678</v>
      </c>
      <c r="H203" s="43" t="s">
        <v>678</v>
      </c>
      <c r="I203" s="43" t="s">
        <v>4451</v>
      </c>
    </row>
    <row r="204" spans="1:9" x14ac:dyDescent="0.25">
      <c r="A204" s="43" t="s">
        <v>245</v>
      </c>
      <c r="B204" s="43" t="s">
        <v>4512</v>
      </c>
      <c r="C204" s="43" t="s">
        <v>4805</v>
      </c>
      <c r="D204" s="43" t="s">
        <v>4514</v>
      </c>
      <c r="E204" s="43" t="s">
        <v>678</v>
      </c>
      <c r="F204" s="43" t="s">
        <v>678</v>
      </c>
      <c r="G204" s="43" t="s">
        <v>678</v>
      </c>
      <c r="H204" s="43" t="s">
        <v>678</v>
      </c>
      <c r="I204" s="43" t="s">
        <v>4523</v>
      </c>
    </row>
    <row r="205" spans="1:9" x14ac:dyDescent="0.25">
      <c r="A205" s="43" t="s">
        <v>4806</v>
      </c>
      <c r="B205" s="43" t="s">
        <v>4512</v>
      </c>
      <c r="C205" s="43" t="s">
        <v>4807</v>
      </c>
      <c r="D205" s="43" t="s">
        <v>4514</v>
      </c>
      <c r="E205" s="43" t="s">
        <v>678</v>
      </c>
      <c r="F205" s="43" t="s">
        <v>678</v>
      </c>
      <c r="G205" s="43" t="s">
        <v>678</v>
      </c>
      <c r="H205" s="43" t="s">
        <v>678</v>
      </c>
      <c r="I205" s="43" t="s">
        <v>4451</v>
      </c>
    </row>
    <row r="206" spans="1:9" x14ac:dyDescent="0.25">
      <c r="A206" s="43" t="s">
        <v>4808</v>
      </c>
      <c r="B206" s="43" t="s">
        <v>4512</v>
      </c>
      <c r="C206" s="43" t="s">
        <v>4809</v>
      </c>
      <c r="D206" s="43" t="s">
        <v>4514</v>
      </c>
      <c r="E206" s="43" t="s">
        <v>678</v>
      </c>
      <c r="F206" s="43" t="s">
        <v>678</v>
      </c>
      <c r="G206" s="43" t="s">
        <v>678</v>
      </c>
      <c r="H206" s="43" t="s">
        <v>678</v>
      </c>
      <c r="I206" s="43" t="s">
        <v>4451</v>
      </c>
    </row>
    <row r="207" spans="1:9" x14ac:dyDescent="0.25">
      <c r="A207" s="43" t="s">
        <v>4810</v>
      </c>
      <c r="B207" s="43" t="s">
        <v>4512</v>
      </c>
      <c r="C207" s="43" t="s">
        <v>4599</v>
      </c>
      <c r="D207" s="43" t="s">
        <v>4514</v>
      </c>
      <c r="E207" s="43" t="s">
        <v>678</v>
      </c>
      <c r="F207" s="43" t="s">
        <v>678</v>
      </c>
      <c r="G207" s="43" t="s">
        <v>678</v>
      </c>
      <c r="H207" s="43" t="s">
        <v>678</v>
      </c>
      <c r="I207" s="43" t="s">
        <v>4472</v>
      </c>
    </row>
    <row r="208" spans="1:9" x14ac:dyDescent="0.25">
      <c r="A208" s="43" t="s">
        <v>4811</v>
      </c>
      <c r="B208" s="43" t="s">
        <v>4512</v>
      </c>
      <c r="C208" s="43" t="s">
        <v>4573</v>
      </c>
      <c r="D208" s="43" t="s">
        <v>4514</v>
      </c>
      <c r="E208" s="43" t="s">
        <v>678</v>
      </c>
      <c r="F208" s="43" t="s">
        <v>678</v>
      </c>
      <c r="G208" s="43" t="s">
        <v>678</v>
      </c>
      <c r="H208" s="43" t="s">
        <v>678</v>
      </c>
      <c r="I208" s="43" t="s">
        <v>4523</v>
      </c>
    </row>
    <row r="209" spans="1:9" x14ac:dyDescent="0.25">
      <c r="A209" s="43" t="s">
        <v>4812</v>
      </c>
      <c r="B209" s="43" t="s">
        <v>4512</v>
      </c>
      <c r="C209" s="43" t="s">
        <v>4813</v>
      </c>
      <c r="D209" s="43" t="s">
        <v>4514</v>
      </c>
      <c r="E209" s="43" t="s">
        <v>678</v>
      </c>
      <c r="F209" s="43" t="s">
        <v>678</v>
      </c>
      <c r="G209" s="43" t="s">
        <v>678</v>
      </c>
      <c r="H209" s="43" t="s">
        <v>678</v>
      </c>
      <c r="I209" s="43" t="s">
        <v>4451</v>
      </c>
    </row>
    <row r="210" spans="1:9" x14ac:dyDescent="0.25">
      <c r="A210" s="43" t="s">
        <v>265</v>
      </c>
      <c r="B210" s="43" t="s">
        <v>4512</v>
      </c>
      <c r="C210" s="43" t="s">
        <v>4814</v>
      </c>
      <c r="D210" s="43" t="s">
        <v>4514</v>
      </c>
      <c r="E210" s="43" t="s">
        <v>678</v>
      </c>
      <c r="F210" s="43" t="s">
        <v>678</v>
      </c>
      <c r="G210" s="43" t="s">
        <v>678</v>
      </c>
      <c r="H210" s="43" t="s">
        <v>678</v>
      </c>
      <c r="I210" s="43" t="s">
        <v>4451</v>
      </c>
    </row>
    <row r="211" spans="1:9" x14ac:dyDescent="0.25">
      <c r="A211" s="43" t="s">
        <v>4815</v>
      </c>
      <c r="B211" s="43" t="s">
        <v>4512</v>
      </c>
      <c r="C211" s="43" t="s">
        <v>4816</v>
      </c>
      <c r="D211" s="43" t="s">
        <v>4514</v>
      </c>
      <c r="E211" s="43" t="s">
        <v>678</v>
      </c>
      <c r="F211" s="43" t="s">
        <v>678</v>
      </c>
      <c r="G211" s="43" t="s">
        <v>678</v>
      </c>
      <c r="H211" s="43" t="s">
        <v>678</v>
      </c>
      <c r="I211" s="43" t="s">
        <v>4451</v>
      </c>
    </row>
    <row r="212" spans="1:9" x14ac:dyDescent="0.25">
      <c r="A212" s="43" t="s">
        <v>4817</v>
      </c>
      <c r="B212" s="43" t="s">
        <v>4512</v>
      </c>
      <c r="C212" s="43" t="s">
        <v>4818</v>
      </c>
      <c r="D212" s="43" t="s">
        <v>4514</v>
      </c>
      <c r="E212" s="43" t="s">
        <v>678</v>
      </c>
      <c r="F212" s="43" t="s">
        <v>678</v>
      </c>
      <c r="G212" s="43" t="s">
        <v>678</v>
      </c>
      <c r="H212" s="43" t="s">
        <v>678</v>
      </c>
      <c r="I212" s="43" t="s">
        <v>4451</v>
      </c>
    </row>
    <row r="213" spans="1:9" x14ac:dyDescent="0.25">
      <c r="A213" s="43" t="s">
        <v>4819</v>
      </c>
      <c r="B213" s="43" t="s">
        <v>4515</v>
      </c>
      <c r="C213" s="43" t="s">
        <v>4515</v>
      </c>
      <c r="D213" s="43" t="s">
        <v>231</v>
      </c>
      <c r="E213" s="43" t="s">
        <v>678</v>
      </c>
      <c r="F213" s="43" t="s">
        <v>678</v>
      </c>
      <c r="G213" s="43" t="s">
        <v>678</v>
      </c>
      <c r="H213" s="43" t="s">
        <v>678</v>
      </c>
      <c r="I213" s="43" t="s">
        <v>4451</v>
      </c>
    </row>
    <row r="214" spans="1:9" x14ac:dyDescent="0.25">
      <c r="A214" s="43" t="s">
        <v>266</v>
      </c>
      <c r="B214" s="43" t="s">
        <v>4515</v>
      </c>
      <c r="C214" s="43" t="s">
        <v>4820</v>
      </c>
      <c r="D214" s="43" t="s">
        <v>231</v>
      </c>
      <c r="E214" s="43" t="s">
        <v>678</v>
      </c>
      <c r="F214" s="43" t="s">
        <v>678</v>
      </c>
      <c r="G214" s="43" t="s">
        <v>678</v>
      </c>
      <c r="H214" s="43" t="s">
        <v>678</v>
      </c>
      <c r="I214" s="43" t="s">
        <v>4523</v>
      </c>
    </row>
    <row r="215" spans="1:9" x14ac:dyDescent="0.25">
      <c r="A215" s="43" t="s">
        <v>4821</v>
      </c>
      <c r="B215" s="43" t="s">
        <v>4515</v>
      </c>
      <c r="C215" s="43" t="s">
        <v>4822</v>
      </c>
      <c r="D215" s="43" t="s">
        <v>231</v>
      </c>
      <c r="E215" s="43" t="s">
        <v>678</v>
      </c>
      <c r="F215" s="43" t="s">
        <v>678</v>
      </c>
      <c r="G215" s="43" t="s">
        <v>678</v>
      </c>
      <c r="H215" s="43" t="s">
        <v>678</v>
      </c>
      <c r="I215" s="43" t="s">
        <v>4523</v>
      </c>
    </row>
    <row r="216" spans="1:9" x14ac:dyDescent="0.25">
      <c r="A216" s="43" t="s">
        <v>267</v>
      </c>
      <c r="B216" s="43" t="s">
        <v>4515</v>
      </c>
      <c r="C216" s="43" t="s">
        <v>4421</v>
      </c>
      <c r="D216" s="43" t="s">
        <v>231</v>
      </c>
      <c r="E216" s="43" t="s">
        <v>678</v>
      </c>
      <c r="F216" s="43" t="s">
        <v>678</v>
      </c>
      <c r="G216" s="43" t="s">
        <v>678</v>
      </c>
      <c r="H216" s="43" t="s">
        <v>678</v>
      </c>
      <c r="I216" s="43" t="s">
        <v>4451</v>
      </c>
    </row>
    <row r="217" spans="1:9" x14ac:dyDescent="0.25">
      <c r="A217" s="43" t="s">
        <v>288</v>
      </c>
      <c r="B217" s="43" t="s">
        <v>4515</v>
      </c>
      <c r="C217" s="43" t="s">
        <v>4823</v>
      </c>
      <c r="D217" s="43" t="s">
        <v>231</v>
      </c>
      <c r="E217" s="43" t="s">
        <v>678</v>
      </c>
      <c r="F217" s="43" t="s">
        <v>678</v>
      </c>
      <c r="G217" s="43" t="s">
        <v>678</v>
      </c>
      <c r="H217" s="43" t="s">
        <v>678</v>
      </c>
      <c r="I217" s="43" t="s">
        <v>4451</v>
      </c>
    </row>
    <row r="218" spans="1:9" x14ac:dyDescent="0.25">
      <c r="A218" s="43" t="s">
        <v>291</v>
      </c>
      <c r="B218" s="43" t="s">
        <v>4515</v>
      </c>
      <c r="C218" s="43" t="s">
        <v>4824</v>
      </c>
      <c r="D218" s="43" t="s">
        <v>231</v>
      </c>
      <c r="E218" s="43" t="s">
        <v>678</v>
      </c>
      <c r="F218" s="43" t="s">
        <v>678</v>
      </c>
      <c r="G218" s="43" t="s">
        <v>678</v>
      </c>
      <c r="H218" s="43" t="s">
        <v>678</v>
      </c>
      <c r="I218" s="43" t="s">
        <v>4451</v>
      </c>
    </row>
    <row r="219" spans="1:9" x14ac:dyDescent="0.25">
      <c r="A219" s="43" t="s">
        <v>4825</v>
      </c>
      <c r="B219" s="43" t="s">
        <v>4515</v>
      </c>
      <c r="C219" s="43" t="s">
        <v>4826</v>
      </c>
      <c r="D219" s="43" t="s">
        <v>231</v>
      </c>
      <c r="E219" s="43" t="s">
        <v>678</v>
      </c>
      <c r="F219" s="43" t="s">
        <v>678</v>
      </c>
      <c r="G219" s="43" t="s">
        <v>678</v>
      </c>
      <c r="H219" s="43" t="s">
        <v>678</v>
      </c>
      <c r="I219" s="43" t="s">
        <v>4451</v>
      </c>
    </row>
    <row r="220" spans="1:9" x14ac:dyDescent="0.25">
      <c r="A220" s="43" t="s">
        <v>293</v>
      </c>
      <c r="B220" s="43" t="s">
        <v>4515</v>
      </c>
      <c r="C220" s="43" t="s">
        <v>4827</v>
      </c>
      <c r="D220" s="43" t="s">
        <v>231</v>
      </c>
      <c r="E220" s="43" t="s">
        <v>678</v>
      </c>
      <c r="F220" s="43" t="s">
        <v>678</v>
      </c>
      <c r="G220" s="43" t="s">
        <v>678</v>
      </c>
      <c r="H220" s="43" t="s">
        <v>678</v>
      </c>
      <c r="I220" s="43" t="s">
        <v>4523</v>
      </c>
    </row>
    <row r="221" spans="1:9" x14ac:dyDescent="0.25">
      <c r="A221" s="43" t="s">
        <v>295</v>
      </c>
      <c r="B221" s="43" t="s">
        <v>4515</v>
      </c>
      <c r="C221" s="43" t="s">
        <v>4422</v>
      </c>
      <c r="D221" s="43" t="s">
        <v>231</v>
      </c>
      <c r="E221" s="43" t="s">
        <v>678</v>
      </c>
      <c r="F221" s="43" t="s">
        <v>678</v>
      </c>
      <c r="G221" s="43" t="s">
        <v>678</v>
      </c>
      <c r="H221" s="43" t="s">
        <v>678</v>
      </c>
      <c r="I221" s="43" t="s">
        <v>4451</v>
      </c>
    </row>
    <row r="222" spans="1:9" x14ac:dyDescent="0.25">
      <c r="A222" s="43" t="s">
        <v>4828</v>
      </c>
      <c r="B222" s="43" t="s">
        <v>4512</v>
      </c>
      <c r="C222" s="43" t="s">
        <v>4829</v>
      </c>
      <c r="D222" s="43" t="s">
        <v>4514</v>
      </c>
      <c r="E222" s="43" t="s">
        <v>678</v>
      </c>
      <c r="F222" s="43" t="s">
        <v>678</v>
      </c>
      <c r="G222" s="43" t="s">
        <v>678</v>
      </c>
      <c r="H222" s="43" t="s">
        <v>678</v>
      </c>
      <c r="I222" s="43" t="s">
        <v>4451</v>
      </c>
    </row>
    <row r="223" spans="1:9" x14ac:dyDescent="0.25">
      <c r="A223" s="43" t="s">
        <v>4830</v>
      </c>
      <c r="B223" s="43" t="s">
        <v>4512</v>
      </c>
      <c r="C223" s="43" t="s">
        <v>4831</v>
      </c>
      <c r="D223" s="43" t="s">
        <v>4514</v>
      </c>
      <c r="E223" s="43" t="s">
        <v>678</v>
      </c>
      <c r="F223" s="43" t="s">
        <v>678</v>
      </c>
      <c r="G223" s="43" t="s">
        <v>678</v>
      </c>
      <c r="H223" s="43" t="s">
        <v>678</v>
      </c>
      <c r="I223" s="43" t="s">
        <v>4451</v>
      </c>
    </row>
    <row r="224" spans="1:9" x14ac:dyDescent="0.25">
      <c r="A224" s="43" t="s">
        <v>4832</v>
      </c>
      <c r="B224" s="43" t="s">
        <v>4512</v>
      </c>
      <c r="C224" s="43" t="s">
        <v>4833</v>
      </c>
      <c r="D224" s="43" t="s">
        <v>4514</v>
      </c>
      <c r="E224" s="43" t="s">
        <v>678</v>
      </c>
      <c r="F224" s="43" t="s">
        <v>678</v>
      </c>
      <c r="G224" s="43" t="s">
        <v>678</v>
      </c>
      <c r="H224" s="43" t="s">
        <v>678</v>
      </c>
      <c r="I224" s="43" t="s">
        <v>4451</v>
      </c>
    </row>
    <row r="225" spans="1:9" x14ac:dyDescent="0.25">
      <c r="A225" s="43" t="s">
        <v>4834</v>
      </c>
      <c r="B225" s="43" t="s">
        <v>4521</v>
      </c>
      <c r="C225" s="43" t="s">
        <v>4835</v>
      </c>
      <c r="D225" s="43" t="s">
        <v>146</v>
      </c>
      <c r="E225" s="43" t="s">
        <v>678</v>
      </c>
      <c r="F225" s="43" t="s">
        <v>678</v>
      </c>
      <c r="G225" s="43" t="s">
        <v>678</v>
      </c>
      <c r="H225" s="43" t="s">
        <v>678</v>
      </c>
      <c r="I225" s="43" t="s">
        <v>4451</v>
      </c>
    </row>
    <row r="226" spans="1:9" x14ac:dyDescent="0.25">
      <c r="A226" s="43" t="s">
        <v>296</v>
      </c>
      <c r="B226" s="43" t="s">
        <v>4521</v>
      </c>
      <c r="C226" s="43" t="s">
        <v>4836</v>
      </c>
      <c r="D226" s="43" t="s">
        <v>146</v>
      </c>
      <c r="E226" s="43" t="s">
        <v>678</v>
      </c>
      <c r="F226" s="43" t="s">
        <v>678</v>
      </c>
      <c r="G226" s="43" t="s">
        <v>678</v>
      </c>
      <c r="H226" s="43" t="s">
        <v>678</v>
      </c>
      <c r="I226" s="43" t="s">
        <v>4451</v>
      </c>
    </row>
    <row r="227" spans="1:9" x14ac:dyDescent="0.25">
      <c r="A227" s="43" t="s">
        <v>298</v>
      </c>
      <c r="B227" s="43" t="s">
        <v>4521</v>
      </c>
      <c r="C227" s="43" t="s">
        <v>4837</v>
      </c>
      <c r="D227" s="43" t="s">
        <v>146</v>
      </c>
      <c r="E227" s="43" t="s">
        <v>678</v>
      </c>
      <c r="F227" s="43" t="s">
        <v>678</v>
      </c>
      <c r="G227" s="43" t="s">
        <v>678</v>
      </c>
      <c r="H227" s="43" t="s">
        <v>678</v>
      </c>
      <c r="I227" s="43" t="s">
        <v>4451</v>
      </c>
    </row>
    <row r="228" spans="1:9" x14ac:dyDescent="0.25">
      <c r="A228" s="43" t="s">
        <v>4838</v>
      </c>
      <c r="B228" s="43" t="s">
        <v>4521</v>
      </c>
      <c r="C228" s="43" t="s">
        <v>4839</v>
      </c>
      <c r="D228" s="43" t="s">
        <v>146</v>
      </c>
      <c r="E228" s="43" t="s">
        <v>678</v>
      </c>
      <c r="F228" s="43" t="s">
        <v>678</v>
      </c>
      <c r="G228" s="43" t="s">
        <v>678</v>
      </c>
      <c r="H228" s="43" t="s">
        <v>678</v>
      </c>
      <c r="I228" s="43" t="s">
        <v>4523</v>
      </c>
    </row>
    <row r="229" spans="1:9" x14ac:dyDescent="0.25">
      <c r="A229" s="43" t="s">
        <v>299</v>
      </c>
      <c r="B229" s="43" t="s">
        <v>4521</v>
      </c>
      <c r="C229" s="43" t="s">
        <v>4840</v>
      </c>
      <c r="D229" s="43" t="s">
        <v>146</v>
      </c>
      <c r="E229" s="43" t="s">
        <v>678</v>
      </c>
      <c r="F229" s="43" t="s">
        <v>678</v>
      </c>
      <c r="G229" s="43" t="s">
        <v>678</v>
      </c>
      <c r="H229" s="43" t="s">
        <v>678</v>
      </c>
      <c r="I229" s="43" t="s">
        <v>4523</v>
      </c>
    </row>
    <row r="230" spans="1:9" x14ac:dyDescent="0.25">
      <c r="A230" s="43" t="s">
        <v>4841</v>
      </c>
      <c r="B230" s="43" t="s">
        <v>4521</v>
      </c>
      <c r="C230" s="43" t="s">
        <v>4842</v>
      </c>
      <c r="D230" s="43" t="s">
        <v>146</v>
      </c>
      <c r="E230" s="43" t="s">
        <v>678</v>
      </c>
      <c r="F230" s="43" t="s">
        <v>678</v>
      </c>
      <c r="G230" s="43" t="s">
        <v>678</v>
      </c>
      <c r="H230" s="43" t="s">
        <v>678</v>
      </c>
      <c r="I230" s="43" t="s">
        <v>4451</v>
      </c>
    </row>
    <row r="231" spans="1:9" x14ac:dyDescent="0.25">
      <c r="A231" s="43" t="s">
        <v>4843</v>
      </c>
      <c r="B231" s="43" t="s">
        <v>4521</v>
      </c>
      <c r="C231" s="43" t="s">
        <v>4844</v>
      </c>
      <c r="D231" s="43" t="s">
        <v>146</v>
      </c>
      <c r="E231" s="43" t="s">
        <v>678</v>
      </c>
      <c r="F231" s="43" t="s">
        <v>678</v>
      </c>
      <c r="G231" s="43" t="s">
        <v>678</v>
      </c>
      <c r="H231" s="43" t="s">
        <v>678</v>
      </c>
      <c r="I231" s="43" t="s">
        <v>4451</v>
      </c>
    </row>
    <row r="232" spans="1:9" x14ac:dyDescent="0.25">
      <c r="A232" s="43" t="s">
        <v>493</v>
      </c>
      <c r="B232" s="43" t="s">
        <v>4521</v>
      </c>
      <c r="C232" s="43" t="s">
        <v>4845</v>
      </c>
      <c r="D232" s="43" t="s">
        <v>146</v>
      </c>
      <c r="E232" s="43" t="s">
        <v>678</v>
      </c>
      <c r="F232" s="43" t="s">
        <v>678</v>
      </c>
      <c r="G232" s="43" t="s">
        <v>678</v>
      </c>
      <c r="H232" s="43" t="s">
        <v>678</v>
      </c>
      <c r="I232" s="43" t="s">
        <v>4451</v>
      </c>
    </row>
    <row r="233" spans="1:9" x14ac:dyDescent="0.25">
      <c r="A233" s="43" t="s">
        <v>4846</v>
      </c>
      <c r="B233" s="43" t="s">
        <v>4521</v>
      </c>
      <c r="C233" s="43" t="s">
        <v>4847</v>
      </c>
      <c r="D233" s="43" t="s">
        <v>146</v>
      </c>
      <c r="E233" s="43" t="s">
        <v>678</v>
      </c>
      <c r="F233" s="43" t="s">
        <v>678</v>
      </c>
      <c r="G233" s="43" t="s">
        <v>678</v>
      </c>
      <c r="H233" s="43" t="s">
        <v>678</v>
      </c>
      <c r="I233" s="43" t="s">
        <v>4451</v>
      </c>
    </row>
    <row r="234" spans="1:9" x14ac:dyDescent="0.25">
      <c r="A234" s="43" t="s">
        <v>4848</v>
      </c>
      <c r="B234" s="43" t="s">
        <v>4521</v>
      </c>
      <c r="C234" s="43" t="s">
        <v>4849</v>
      </c>
      <c r="D234" s="43" t="s">
        <v>146</v>
      </c>
      <c r="E234" s="43" t="s">
        <v>678</v>
      </c>
      <c r="F234" s="43" t="s">
        <v>678</v>
      </c>
      <c r="G234" s="43" t="s">
        <v>678</v>
      </c>
      <c r="H234" s="43" t="s">
        <v>678</v>
      </c>
      <c r="I234" s="43" t="s">
        <v>4451</v>
      </c>
    </row>
    <row r="235" spans="1:9" x14ac:dyDescent="0.25">
      <c r="A235" s="43" t="s">
        <v>4850</v>
      </c>
      <c r="B235" s="43" t="s">
        <v>4521</v>
      </c>
      <c r="C235" s="43" t="s">
        <v>4851</v>
      </c>
      <c r="D235" s="43" t="s">
        <v>146</v>
      </c>
      <c r="E235" s="43" t="s">
        <v>678</v>
      </c>
      <c r="F235" s="43" t="s">
        <v>678</v>
      </c>
      <c r="G235" s="43" t="s">
        <v>678</v>
      </c>
      <c r="H235" s="43" t="s">
        <v>678</v>
      </c>
      <c r="I235" s="43" t="s">
        <v>4451</v>
      </c>
    </row>
    <row r="236" spans="1:9" x14ac:dyDescent="0.25">
      <c r="A236" s="43" t="s">
        <v>4852</v>
      </c>
      <c r="B236" s="43" t="s">
        <v>4521</v>
      </c>
      <c r="C236" s="43" t="s">
        <v>4853</v>
      </c>
      <c r="D236" s="43" t="s">
        <v>146</v>
      </c>
      <c r="E236" s="43" t="s">
        <v>678</v>
      </c>
      <c r="F236" s="43" t="s">
        <v>678</v>
      </c>
      <c r="G236" s="43" t="s">
        <v>678</v>
      </c>
      <c r="H236" s="43" t="s">
        <v>678</v>
      </c>
      <c r="I236" s="43" t="s">
        <v>4472</v>
      </c>
    </row>
    <row r="237" spans="1:9" x14ac:dyDescent="0.25">
      <c r="A237" s="43" t="s">
        <v>165</v>
      </c>
      <c r="B237" s="43" t="s">
        <v>4521</v>
      </c>
      <c r="C237" s="43" t="s">
        <v>2660</v>
      </c>
      <c r="D237" s="43" t="s">
        <v>146</v>
      </c>
      <c r="E237" s="43" t="s">
        <v>678</v>
      </c>
      <c r="F237" s="43" t="s">
        <v>678</v>
      </c>
      <c r="G237" s="43" t="s">
        <v>678</v>
      </c>
      <c r="H237" s="43" t="s">
        <v>678</v>
      </c>
      <c r="I237" s="43" t="s">
        <v>4472</v>
      </c>
    </row>
    <row r="238" spans="1:9" x14ac:dyDescent="0.25">
      <c r="A238" s="43" t="s">
        <v>304</v>
      </c>
      <c r="B238" s="43" t="s">
        <v>4521</v>
      </c>
      <c r="C238" s="43" t="s">
        <v>4854</v>
      </c>
      <c r="D238" s="43" t="s">
        <v>146</v>
      </c>
      <c r="E238" s="43" t="s">
        <v>678</v>
      </c>
      <c r="F238" s="43" t="s">
        <v>678</v>
      </c>
      <c r="G238" s="43" t="s">
        <v>678</v>
      </c>
      <c r="H238" s="43" t="s">
        <v>678</v>
      </c>
      <c r="I238" s="43" t="s">
        <v>4523</v>
      </c>
    </row>
    <row r="239" spans="1:9" x14ac:dyDescent="0.25">
      <c r="A239" s="43" t="s">
        <v>4855</v>
      </c>
      <c r="B239" s="43" t="s">
        <v>4521</v>
      </c>
      <c r="C239" s="43" t="s">
        <v>4856</v>
      </c>
      <c r="D239" s="43" t="s">
        <v>146</v>
      </c>
      <c r="E239" s="43" t="s">
        <v>678</v>
      </c>
      <c r="F239" s="43" t="s">
        <v>678</v>
      </c>
      <c r="G239" s="43" t="s">
        <v>678</v>
      </c>
      <c r="H239" s="43" t="s">
        <v>678</v>
      </c>
      <c r="I239" s="43" t="s">
        <v>4451</v>
      </c>
    </row>
    <row r="240" spans="1:9" x14ac:dyDescent="0.25">
      <c r="A240" s="43" t="s">
        <v>307</v>
      </c>
      <c r="B240" s="43" t="s">
        <v>4521</v>
      </c>
      <c r="C240" s="43" t="s">
        <v>4857</v>
      </c>
      <c r="D240" s="43" t="s">
        <v>146</v>
      </c>
      <c r="E240" s="43" t="s">
        <v>678</v>
      </c>
      <c r="F240" s="43" t="s">
        <v>678</v>
      </c>
      <c r="G240" s="43" t="s">
        <v>678</v>
      </c>
      <c r="H240" s="43" t="s">
        <v>678</v>
      </c>
      <c r="I240" s="43" t="s">
        <v>4451</v>
      </c>
    </row>
    <row r="241" spans="1:9" x14ac:dyDescent="0.25">
      <c r="A241" s="43" t="s">
        <v>4858</v>
      </c>
      <c r="B241" s="43" t="s">
        <v>4521</v>
      </c>
      <c r="C241" s="43" t="s">
        <v>4859</v>
      </c>
      <c r="D241" s="43" t="s">
        <v>146</v>
      </c>
      <c r="E241" s="43" t="s">
        <v>678</v>
      </c>
      <c r="F241" s="43" t="s">
        <v>678</v>
      </c>
      <c r="G241" s="43" t="s">
        <v>678</v>
      </c>
      <c r="H241" s="43" t="s">
        <v>678</v>
      </c>
      <c r="I241" s="43" t="s">
        <v>4451</v>
      </c>
    </row>
    <row r="242" spans="1:9" x14ac:dyDescent="0.25">
      <c r="A242" s="43" t="s">
        <v>4860</v>
      </c>
      <c r="B242" s="43" t="s">
        <v>4521</v>
      </c>
      <c r="C242" s="43" t="s">
        <v>4861</v>
      </c>
      <c r="D242" s="43" t="s">
        <v>146</v>
      </c>
      <c r="E242" s="43" t="s">
        <v>678</v>
      </c>
      <c r="F242" s="43" t="s">
        <v>678</v>
      </c>
      <c r="G242" s="43" t="s">
        <v>678</v>
      </c>
      <c r="H242" s="43" t="s">
        <v>678</v>
      </c>
      <c r="I242" s="43" t="s">
        <v>4451</v>
      </c>
    </row>
    <row r="243" spans="1:9" x14ac:dyDescent="0.25">
      <c r="A243" s="43" t="s">
        <v>309</v>
      </c>
      <c r="B243" s="43" t="s">
        <v>4521</v>
      </c>
      <c r="C243" s="43" t="s">
        <v>4862</v>
      </c>
      <c r="D243" s="43" t="s">
        <v>146</v>
      </c>
      <c r="E243" s="43" t="s">
        <v>678</v>
      </c>
      <c r="F243" s="43" t="s">
        <v>678</v>
      </c>
      <c r="G243" s="43" t="s">
        <v>678</v>
      </c>
      <c r="H243" s="43" t="s">
        <v>678</v>
      </c>
      <c r="I243" s="43" t="s">
        <v>4523</v>
      </c>
    </row>
    <row r="244" spans="1:9" x14ac:dyDescent="0.25">
      <c r="A244" s="43" t="s">
        <v>317</v>
      </c>
      <c r="B244" s="43" t="s">
        <v>4521</v>
      </c>
      <c r="C244" s="43" t="s">
        <v>4863</v>
      </c>
      <c r="D244" s="43" t="s">
        <v>146</v>
      </c>
      <c r="E244" s="43" t="s">
        <v>678</v>
      </c>
      <c r="F244" s="43" t="s">
        <v>678</v>
      </c>
      <c r="G244" s="43" t="s">
        <v>678</v>
      </c>
      <c r="H244" s="43" t="s">
        <v>678</v>
      </c>
      <c r="I244" s="43" t="s">
        <v>4523</v>
      </c>
    </row>
    <row r="245" spans="1:9" x14ac:dyDescent="0.25">
      <c r="A245" s="43" t="s">
        <v>320</v>
      </c>
      <c r="B245" s="43" t="s">
        <v>4521</v>
      </c>
      <c r="C245" s="43" t="s">
        <v>4864</v>
      </c>
      <c r="D245" s="43" t="s">
        <v>146</v>
      </c>
      <c r="E245" s="43" t="s">
        <v>678</v>
      </c>
      <c r="F245" s="43" t="s">
        <v>678</v>
      </c>
      <c r="G245" s="43" t="s">
        <v>678</v>
      </c>
      <c r="H245" s="43" t="s">
        <v>678</v>
      </c>
      <c r="I245" s="43" t="s">
        <v>4523</v>
      </c>
    </row>
    <row r="246" spans="1:9" x14ac:dyDescent="0.25">
      <c r="A246" s="43" t="s">
        <v>4865</v>
      </c>
      <c r="B246" s="43" t="s">
        <v>4521</v>
      </c>
      <c r="C246" s="43" t="s">
        <v>4866</v>
      </c>
      <c r="D246" s="43" t="s">
        <v>146</v>
      </c>
      <c r="E246" s="43" t="s">
        <v>678</v>
      </c>
      <c r="F246" s="43" t="s">
        <v>678</v>
      </c>
      <c r="G246" s="43" t="s">
        <v>678</v>
      </c>
      <c r="H246" s="43" t="s">
        <v>678</v>
      </c>
      <c r="I246" s="43" t="s">
        <v>4523</v>
      </c>
    </row>
    <row r="247" spans="1:9" x14ac:dyDescent="0.25">
      <c r="A247" s="43" t="s">
        <v>323</v>
      </c>
      <c r="B247" s="43" t="s">
        <v>4521</v>
      </c>
      <c r="C247" s="43" t="s">
        <v>4867</v>
      </c>
      <c r="D247" s="43" t="s">
        <v>146</v>
      </c>
      <c r="E247" s="43" t="s">
        <v>678</v>
      </c>
      <c r="F247" s="43" t="s">
        <v>678</v>
      </c>
      <c r="G247" s="43" t="s">
        <v>678</v>
      </c>
      <c r="H247" s="43" t="s">
        <v>678</v>
      </c>
      <c r="I247" s="43" t="s">
        <v>4451</v>
      </c>
    </row>
    <row r="248" spans="1:9" x14ac:dyDescent="0.25">
      <c r="A248" s="43" t="s">
        <v>339</v>
      </c>
      <c r="B248" s="43" t="s">
        <v>4521</v>
      </c>
      <c r="C248" s="43" t="s">
        <v>4868</v>
      </c>
      <c r="D248" s="43" t="s">
        <v>146</v>
      </c>
      <c r="E248" s="43" t="s">
        <v>678</v>
      </c>
      <c r="F248" s="43" t="s">
        <v>678</v>
      </c>
      <c r="G248" s="43" t="s">
        <v>678</v>
      </c>
      <c r="H248" s="43" t="s">
        <v>678</v>
      </c>
      <c r="I248" s="43" t="s">
        <v>4451</v>
      </c>
    </row>
    <row r="249" spans="1:9" x14ac:dyDescent="0.25">
      <c r="A249" s="43" t="s">
        <v>342</v>
      </c>
      <c r="B249" s="43" t="s">
        <v>4521</v>
      </c>
      <c r="C249" s="43" t="s">
        <v>4869</v>
      </c>
      <c r="D249" s="43" t="s">
        <v>146</v>
      </c>
      <c r="E249" s="43" t="s">
        <v>678</v>
      </c>
      <c r="F249" s="43" t="s">
        <v>678</v>
      </c>
      <c r="G249" s="43" t="s">
        <v>678</v>
      </c>
      <c r="H249" s="43" t="s">
        <v>678</v>
      </c>
      <c r="I249" s="43" t="s">
        <v>4523</v>
      </c>
    </row>
    <row r="250" spans="1:9" x14ac:dyDescent="0.25">
      <c r="A250" s="43" t="s">
        <v>344</v>
      </c>
      <c r="B250" s="43" t="s">
        <v>4521</v>
      </c>
      <c r="C250" s="43" t="s">
        <v>4870</v>
      </c>
      <c r="D250" s="43" t="s">
        <v>146</v>
      </c>
      <c r="E250" s="43" t="s">
        <v>678</v>
      </c>
      <c r="F250" s="43" t="s">
        <v>678</v>
      </c>
      <c r="G250" s="43" t="s">
        <v>678</v>
      </c>
      <c r="H250" s="43" t="s">
        <v>678</v>
      </c>
      <c r="I250" s="43" t="s">
        <v>4451</v>
      </c>
    </row>
    <row r="251" spans="1:9" x14ac:dyDescent="0.25">
      <c r="A251" s="43" t="s">
        <v>346</v>
      </c>
      <c r="B251" s="43" t="s">
        <v>4521</v>
      </c>
      <c r="C251" s="43" t="s">
        <v>4871</v>
      </c>
      <c r="D251" s="43" t="s">
        <v>146</v>
      </c>
      <c r="E251" s="43" t="s">
        <v>678</v>
      </c>
      <c r="F251" s="43" t="s">
        <v>678</v>
      </c>
      <c r="G251" s="43" t="s">
        <v>678</v>
      </c>
      <c r="H251" s="43" t="s">
        <v>678</v>
      </c>
      <c r="I251" s="43" t="s">
        <v>4451</v>
      </c>
    </row>
    <row r="252" spans="1:9" x14ac:dyDescent="0.25">
      <c r="A252" s="43" t="s">
        <v>3</v>
      </c>
      <c r="B252" s="43" t="s">
        <v>4521</v>
      </c>
      <c r="C252" s="43" t="s">
        <v>14</v>
      </c>
      <c r="D252" s="43" t="s">
        <v>146</v>
      </c>
      <c r="E252" s="43" t="s">
        <v>678</v>
      </c>
      <c r="F252" s="43" t="s">
        <v>678</v>
      </c>
      <c r="G252" s="43" t="s">
        <v>678</v>
      </c>
      <c r="H252" s="43" t="s">
        <v>678</v>
      </c>
      <c r="I252" s="43" t="s">
        <v>4451</v>
      </c>
    </row>
    <row r="253" spans="1:9" x14ac:dyDescent="0.25">
      <c r="A253" s="43" t="s">
        <v>348</v>
      </c>
      <c r="B253" s="43" t="s">
        <v>4521</v>
      </c>
      <c r="C253" s="43" t="s">
        <v>4872</v>
      </c>
      <c r="D253" s="43" t="s">
        <v>146</v>
      </c>
      <c r="E253" s="43" t="s">
        <v>678</v>
      </c>
      <c r="F253" s="43" t="s">
        <v>678</v>
      </c>
      <c r="G253" s="43" t="s">
        <v>678</v>
      </c>
      <c r="H253" s="43" t="s">
        <v>678</v>
      </c>
      <c r="I253" s="43" t="s">
        <v>4451</v>
      </c>
    </row>
    <row r="254" spans="1:9" x14ac:dyDescent="0.25">
      <c r="A254" s="43" t="s">
        <v>349</v>
      </c>
      <c r="B254" s="43" t="s">
        <v>4521</v>
      </c>
      <c r="C254" s="43" t="s">
        <v>4873</v>
      </c>
      <c r="D254" s="43" t="s">
        <v>146</v>
      </c>
      <c r="E254" s="43" t="s">
        <v>678</v>
      </c>
      <c r="F254" s="43" t="s">
        <v>678</v>
      </c>
      <c r="G254" s="43" t="s">
        <v>678</v>
      </c>
      <c r="H254" s="43" t="s">
        <v>678</v>
      </c>
      <c r="I254" s="43" t="s">
        <v>4523</v>
      </c>
    </row>
    <row r="255" spans="1:9" x14ac:dyDescent="0.25">
      <c r="A255" s="43" t="s">
        <v>350</v>
      </c>
      <c r="B255" s="43" t="s">
        <v>4521</v>
      </c>
      <c r="C255" s="43" t="s">
        <v>4874</v>
      </c>
      <c r="D255" s="43" t="s">
        <v>146</v>
      </c>
      <c r="E255" s="43" t="s">
        <v>678</v>
      </c>
      <c r="F255" s="43" t="s">
        <v>678</v>
      </c>
      <c r="G255" s="43" t="s">
        <v>678</v>
      </c>
      <c r="H255" s="43" t="s">
        <v>678</v>
      </c>
      <c r="I255" s="43" t="s">
        <v>4451</v>
      </c>
    </row>
    <row r="256" spans="1:9" x14ac:dyDescent="0.25">
      <c r="A256" s="43" t="s">
        <v>351</v>
      </c>
      <c r="B256" s="43" t="s">
        <v>4521</v>
      </c>
      <c r="C256" s="43" t="s">
        <v>4875</v>
      </c>
      <c r="D256" s="43" t="s">
        <v>146</v>
      </c>
      <c r="E256" s="43" t="s">
        <v>678</v>
      </c>
      <c r="F256" s="43" t="s">
        <v>678</v>
      </c>
      <c r="G256" s="43" t="s">
        <v>678</v>
      </c>
      <c r="H256" s="43" t="s">
        <v>678</v>
      </c>
      <c r="I256" s="43" t="s">
        <v>4451</v>
      </c>
    </row>
    <row r="257" spans="1:9" x14ac:dyDescent="0.25">
      <c r="A257" s="43" t="s">
        <v>4876</v>
      </c>
      <c r="B257" s="43" t="s">
        <v>4521</v>
      </c>
      <c r="C257" s="43" t="s">
        <v>4877</v>
      </c>
      <c r="D257" s="43" t="s">
        <v>146</v>
      </c>
      <c r="E257" s="43" t="s">
        <v>678</v>
      </c>
      <c r="F257" s="43" t="s">
        <v>678</v>
      </c>
      <c r="G257" s="43" t="s">
        <v>678</v>
      </c>
      <c r="H257" s="43" t="s">
        <v>678</v>
      </c>
      <c r="I257" s="43" t="s">
        <v>4451</v>
      </c>
    </row>
    <row r="258" spans="1:9" x14ac:dyDescent="0.25">
      <c r="A258" s="43" t="s">
        <v>353</v>
      </c>
      <c r="B258" s="43" t="s">
        <v>4521</v>
      </c>
      <c r="C258" s="43" t="s">
        <v>4878</v>
      </c>
      <c r="D258" s="43" t="s">
        <v>146</v>
      </c>
      <c r="E258" s="43" t="s">
        <v>678</v>
      </c>
      <c r="F258" s="43" t="s">
        <v>678</v>
      </c>
      <c r="G258" s="43" t="s">
        <v>678</v>
      </c>
      <c r="H258" s="43" t="s">
        <v>678</v>
      </c>
      <c r="I258" s="43" t="s">
        <v>4451</v>
      </c>
    </row>
    <row r="259" spans="1:9" x14ac:dyDescent="0.25">
      <c r="A259" s="43" t="s">
        <v>354</v>
      </c>
      <c r="B259" s="43" t="s">
        <v>4521</v>
      </c>
      <c r="C259" s="43" t="s">
        <v>4879</v>
      </c>
      <c r="D259" s="43" t="s">
        <v>146</v>
      </c>
      <c r="E259" s="43" t="s">
        <v>678</v>
      </c>
      <c r="F259" s="43" t="s">
        <v>678</v>
      </c>
      <c r="G259" s="43" t="s">
        <v>678</v>
      </c>
      <c r="H259" s="43" t="s">
        <v>678</v>
      </c>
      <c r="I259" s="43" t="s">
        <v>4451</v>
      </c>
    </row>
    <row r="260" spans="1:9" x14ac:dyDescent="0.25">
      <c r="A260" s="43" t="s">
        <v>4880</v>
      </c>
      <c r="B260" s="43" t="s">
        <v>4521</v>
      </c>
      <c r="C260" s="43" t="s">
        <v>4881</v>
      </c>
      <c r="D260" s="43" t="s">
        <v>146</v>
      </c>
      <c r="E260" s="43" t="s">
        <v>678</v>
      </c>
      <c r="F260" s="43" t="s">
        <v>678</v>
      </c>
      <c r="G260" s="43" t="s">
        <v>678</v>
      </c>
      <c r="H260" s="43" t="s">
        <v>678</v>
      </c>
      <c r="I260" s="43" t="s">
        <v>4451</v>
      </c>
    </row>
    <row r="261" spans="1:9" x14ac:dyDescent="0.25">
      <c r="A261" s="43" t="s">
        <v>355</v>
      </c>
      <c r="B261" s="43" t="s">
        <v>4521</v>
      </c>
      <c r="C261" s="43" t="s">
        <v>4882</v>
      </c>
      <c r="D261" s="43" t="s">
        <v>146</v>
      </c>
      <c r="E261" s="43" t="s">
        <v>678</v>
      </c>
      <c r="F261" s="43" t="s">
        <v>678</v>
      </c>
      <c r="G261" s="43" t="s">
        <v>678</v>
      </c>
      <c r="H261" s="43" t="s">
        <v>678</v>
      </c>
      <c r="I261" s="43" t="s">
        <v>4451</v>
      </c>
    </row>
    <row r="262" spans="1:9" x14ac:dyDescent="0.25">
      <c r="A262" s="43" t="s">
        <v>356</v>
      </c>
      <c r="B262" s="43" t="s">
        <v>4521</v>
      </c>
      <c r="C262" s="43" t="s">
        <v>4423</v>
      </c>
      <c r="D262" s="43" t="s">
        <v>146</v>
      </c>
      <c r="E262" s="43" t="s">
        <v>678</v>
      </c>
      <c r="F262" s="43" t="s">
        <v>678</v>
      </c>
      <c r="G262" s="43" t="s">
        <v>678</v>
      </c>
      <c r="H262" s="43" t="s">
        <v>678</v>
      </c>
      <c r="I262" s="43" t="s">
        <v>4451</v>
      </c>
    </row>
    <row r="263" spans="1:9" x14ac:dyDescent="0.25">
      <c r="A263" s="43" t="s">
        <v>4883</v>
      </c>
      <c r="B263" s="43" t="s">
        <v>4521</v>
      </c>
      <c r="C263" s="43" t="s">
        <v>4884</v>
      </c>
      <c r="D263" s="43" t="s">
        <v>146</v>
      </c>
      <c r="E263" s="43" t="s">
        <v>678</v>
      </c>
      <c r="F263" s="43" t="s">
        <v>678</v>
      </c>
      <c r="G263" s="43" t="s">
        <v>678</v>
      </c>
      <c r="H263" s="43" t="s">
        <v>678</v>
      </c>
      <c r="I263" s="43" t="s">
        <v>4451</v>
      </c>
    </row>
    <row r="264" spans="1:9" x14ac:dyDescent="0.25">
      <c r="A264" s="43" t="s">
        <v>364</v>
      </c>
      <c r="B264" s="43" t="s">
        <v>4521</v>
      </c>
      <c r="C264" s="43" t="s">
        <v>3990</v>
      </c>
      <c r="D264" s="43" t="s">
        <v>146</v>
      </c>
      <c r="E264" s="43" t="s">
        <v>678</v>
      </c>
      <c r="F264" s="43" t="s">
        <v>678</v>
      </c>
      <c r="G264" s="43" t="s">
        <v>678</v>
      </c>
      <c r="H264" s="43" t="s">
        <v>678</v>
      </c>
      <c r="I264" s="43" t="s">
        <v>4451</v>
      </c>
    </row>
    <row r="265" spans="1:9" x14ac:dyDescent="0.25">
      <c r="A265" s="43" t="s">
        <v>365</v>
      </c>
      <c r="B265" s="43" t="s">
        <v>4521</v>
      </c>
      <c r="C265" s="43" t="s">
        <v>4885</v>
      </c>
      <c r="D265" s="43" t="s">
        <v>146</v>
      </c>
      <c r="E265" s="43" t="s">
        <v>678</v>
      </c>
      <c r="F265" s="43" t="s">
        <v>678</v>
      </c>
      <c r="G265" s="43" t="s">
        <v>678</v>
      </c>
      <c r="H265" s="43" t="s">
        <v>678</v>
      </c>
      <c r="I265" s="43" t="s">
        <v>4451</v>
      </c>
    </row>
    <row r="266" spans="1:9" x14ac:dyDescent="0.25">
      <c r="A266" s="43" t="s">
        <v>366</v>
      </c>
      <c r="B266" s="43" t="s">
        <v>4521</v>
      </c>
      <c r="C266" s="43" t="s">
        <v>4886</v>
      </c>
      <c r="D266" s="43" t="s">
        <v>146</v>
      </c>
      <c r="E266" s="43" t="s">
        <v>678</v>
      </c>
      <c r="F266" s="43" t="s">
        <v>678</v>
      </c>
      <c r="G266" s="43" t="s">
        <v>678</v>
      </c>
      <c r="H266" s="43" t="s">
        <v>678</v>
      </c>
      <c r="I266" s="43" t="s">
        <v>4451</v>
      </c>
    </row>
    <row r="267" spans="1:9" x14ac:dyDescent="0.25">
      <c r="A267" s="43" t="s">
        <v>4887</v>
      </c>
      <c r="B267" s="43" t="s">
        <v>4521</v>
      </c>
      <c r="C267" s="43" t="s">
        <v>4888</v>
      </c>
      <c r="D267" s="43" t="s">
        <v>146</v>
      </c>
      <c r="E267" s="43" t="s">
        <v>678</v>
      </c>
      <c r="F267" s="43" t="s">
        <v>678</v>
      </c>
      <c r="G267" s="43" t="s">
        <v>678</v>
      </c>
      <c r="H267" s="43" t="s">
        <v>678</v>
      </c>
      <c r="I267" s="43" t="s">
        <v>4451</v>
      </c>
    </row>
    <row r="268" spans="1:9" x14ac:dyDescent="0.25">
      <c r="A268" s="43" t="s">
        <v>368</v>
      </c>
      <c r="B268" s="43" t="s">
        <v>4521</v>
      </c>
      <c r="C268" s="43" t="s">
        <v>4889</v>
      </c>
      <c r="D268" s="43" t="s">
        <v>146</v>
      </c>
      <c r="E268" s="43" t="s">
        <v>678</v>
      </c>
      <c r="F268" s="43" t="s">
        <v>678</v>
      </c>
      <c r="G268" s="43" t="s">
        <v>678</v>
      </c>
      <c r="H268" s="43" t="s">
        <v>678</v>
      </c>
      <c r="I268" s="43" t="s">
        <v>4451</v>
      </c>
    </row>
    <row r="269" spans="1:9" x14ac:dyDescent="0.25">
      <c r="A269" s="43" t="s">
        <v>370</v>
      </c>
      <c r="B269" s="43" t="s">
        <v>4521</v>
      </c>
      <c r="C269" s="43" t="s">
        <v>4890</v>
      </c>
      <c r="D269" s="43" t="s">
        <v>146</v>
      </c>
      <c r="E269" s="43" t="s">
        <v>678</v>
      </c>
      <c r="F269" s="43" t="s">
        <v>678</v>
      </c>
      <c r="G269" s="43" t="s">
        <v>678</v>
      </c>
      <c r="H269" s="43" t="s">
        <v>678</v>
      </c>
      <c r="I269" s="43" t="s">
        <v>4523</v>
      </c>
    </row>
    <row r="270" spans="1:9" x14ac:dyDescent="0.25">
      <c r="A270" s="43" t="s">
        <v>4891</v>
      </c>
      <c r="B270" s="43" t="s">
        <v>4521</v>
      </c>
      <c r="C270" s="43" t="s">
        <v>4892</v>
      </c>
      <c r="D270" s="43" t="s">
        <v>146</v>
      </c>
      <c r="E270" s="43" t="s">
        <v>678</v>
      </c>
      <c r="F270" s="43" t="s">
        <v>678</v>
      </c>
      <c r="G270" s="43" t="s">
        <v>678</v>
      </c>
      <c r="H270" s="43" t="s">
        <v>678</v>
      </c>
      <c r="I270" s="43" t="s">
        <v>4451</v>
      </c>
    </row>
    <row r="271" spans="1:9" x14ac:dyDescent="0.25">
      <c r="A271" s="43" t="s">
        <v>4893</v>
      </c>
      <c r="B271" s="43" t="s">
        <v>4521</v>
      </c>
      <c r="C271" s="43" t="s">
        <v>4894</v>
      </c>
      <c r="D271" s="43" t="s">
        <v>146</v>
      </c>
      <c r="E271" s="43" t="s">
        <v>678</v>
      </c>
      <c r="F271" s="43" t="s">
        <v>678</v>
      </c>
      <c r="G271" s="43" t="s">
        <v>678</v>
      </c>
      <c r="H271" s="43" t="s">
        <v>678</v>
      </c>
      <c r="I271" s="43" t="s">
        <v>4451</v>
      </c>
    </row>
    <row r="272" spans="1:9" x14ac:dyDescent="0.25">
      <c r="A272" s="43" t="s">
        <v>4895</v>
      </c>
      <c r="B272" s="43" t="s">
        <v>4521</v>
      </c>
      <c r="C272" s="43" t="s">
        <v>4896</v>
      </c>
      <c r="D272" s="43" t="s">
        <v>146</v>
      </c>
      <c r="E272" s="43" t="s">
        <v>678</v>
      </c>
      <c r="F272" s="43" t="s">
        <v>678</v>
      </c>
      <c r="G272" s="43" t="s">
        <v>678</v>
      </c>
      <c r="H272" s="43" t="s">
        <v>678</v>
      </c>
      <c r="I272" s="43" t="s">
        <v>4451</v>
      </c>
    </row>
    <row r="273" spans="1:9" x14ac:dyDescent="0.25">
      <c r="A273" s="43" t="s">
        <v>4897</v>
      </c>
      <c r="B273" s="43" t="s">
        <v>4521</v>
      </c>
      <c r="C273" s="43" t="s">
        <v>4898</v>
      </c>
      <c r="D273" s="43" t="s">
        <v>146</v>
      </c>
      <c r="E273" s="43" t="s">
        <v>678</v>
      </c>
      <c r="F273" s="43" t="s">
        <v>678</v>
      </c>
      <c r="G273" s="43" t="s">
        <v>678</v>
      </c>
      <c r="H273" s="43" t="s">
        <v>678</v>
      </c>
      <c r="I273" s="43" t="s">
        <v>4451</v>
      </c>
    </row>
    <row r="274" spans="1:9" x14ac:dyDescent="0.25">
      <c r="A274" s="43" t="s">
        <v>375</v>
      </c>
      <c r="B274" s="43" t="s">
        <v>4521</v>
      </c>
      <c r="C274" s="43" t="s">
        <v>4899</v>
      </c>
      <c r="D274" s="43" t="s">
        <v>146</v>
      </c>
      <c r="E274" s="43" t="s">
        <v>678</v>
      </c>
      <c r="F274" s="43" t="s">
        <v>678</v>
      </c>
      <c r="G274" s="43" t="s">
        <v>678</v>
      </c>
      <c r="H274" s="43" t="s">
        <v>678</v>
      </c>
      <c r="I274" s="43" t="s">
        <v>4451</v>
      </c>
    </row>
    <row r="275" spans="1:9" x14ac:dyDescent="0.25">
      <c r="A275" s="43" t="s">
        <v>379</v>
      </c>
      <c r="B275" s="43" t="s">
        <v>4521</v>
      </c>
      <c r="C275" s="43" t="s">
        <v>4900</v>
      </c>
      <c r="D275" s="43" t="s">
        <v>146</v>
      </c>
      <c r="E275" s="43" t="s">
        <v>678</v>
      </c>
      <c r="F275" s="43" t="s">
        <v>678</v>
      </c>
      <c r="G275" s="43" t="s">
        <v>678</v>
      </c>
      <c r="H275" s="43" t="s">
        <v>678</v>
      </c>
      <c r="I275" s="43" t="s">
        <v>4451</v>
      </c>
    </row>
    <row r="276" spans="1:9" x14ac:dyDescent="0.25">
      <c r="A276" s="43" t="s">
        <v>381</v>
      </c>
      <c r="B276" s="43" t="s">
        <v>4521</v>
      </c>
      <c r="C276" s="43" t="s">
        <v>4901</v>
      </c>
      <c r="D276" s="43" t="s">
        <v>146</v>
      </c>
      <c r="E276" s="43" t="s">
        <v>678</v>
      </c>
      <c r="F276" s="43" t="s">
        <v>678</v>
      </c>
      <c r="G276" s="43" t="s">
        <v>678</v>
      </c>
      <c r="H276" s="43" t="s">
        <v>678</v>
      </c>
      <c r="I276" s="43" t="s">
        <v>4451</v>
      </c>
    </row>
    <row r="277" spans="1:9" x14ac:dyDescent="0.25">
      <c r="A277" s="43" t="s">
        <v>4902</v>
      </c>
      <c r="B277" s="43" t="s">
        <v>4517</v>
      </c>
      <c r="C277" s="43" t="s">
        <v>4903</v>
      </c>
      <c r="D277" s="43" t="s">
        <v>4519</v>
      </c>
      <c r="E277" s="43" t="s">
        <v>678</v>
      </c>
      <c r="F277" s="43" t="s">
        <v>678</v>
      </c>
      <c r="G277" s="43" t="s">
        <v>678</v>
      </c>
      <c r="H277" s="43" t="s">
        <v>678</v>
      </c>
      <c r="I277" s="43" t="s">
        <v>4451</v>
      </c>
    </row>
    <row r="278" spans="1:9" x14ac:dyDescent="0.25">
      <c r="A278" s="43" t="s">
        <v>382</v>
      </c>
      <c r="B278" s="43" t="s">
        <v>4517</v>
      </c>
      <c r="C278" s="43" t="s">
        <v>4904</v>
      </c>
      <c r="D278" s="43" t="s">
        <v>4519</v>
      </c>
      <c r="E278" s="43" t="s">
        <v>678</v>
      </c>
      <c r="F278" s="43" t="s">
        <v>678</v>
      </c>
      <c r="G278" s="43" t="s">
        <v>678</v>
      </c>
      <c r="H278" s="43" t="s">
        <v>678</v>
      </c>
      <c r="I278" s="43" t="s">
        <v>4523</v>
      </c>
    </row>
    <row r="279" spans="1:9" x14ac:dyDescent="0.25">
      <c r="A279" s="43" t="s">
        <v>4905</v>
      </c>
      <c r="B279" s="43" t="s">
        <v>4517</v>
      </c>
      <c r="C279" s="43" t="s">
        <v>4906</v>
      </c>
      <c r="D279" s="43" t="s">
        <v>4519</v>
      </c>
      <c r="E279" s="43" t="s">
        <v>678</v>
      </c>
      <c r="F279" s="43" t="s">
        <v>678</v>
      </c>
      <c r="G279" s="43" t="s">
        <v>678</v>
      </c>
      <c r="H279" s="43" t="s">
        <v>678</v>
      </c>
      <c r="I279" s="43" t="s">
        <v>4523</v>
      </c>
    </row>
    <row r="280" spans="1:9" x14ac:dyDescent="0.25">
      <c r="A280" s="43" t="s">
        <v>383</v>
      </c>
      <c r="B280" s="43" t="s">
        <v>4517</v>
      </c>
      <c r="C280" s="43" t="s">
        <v>4907</v>
      </c>
      <c r="D280" s="43" t="s">
        <v>4519</v>
      </c>
      <c r="E280" s="43" t="s">
        <v>678</v>
      </c>
      <c r="F280" s="43" t="s">
        <v>678</v>
      </c>
      <c r="G280" s="43" t="s">
        <v>678</v>
      </c>
      <c r="H280" s="43" t="s">
        <v>678</v>
      </c>
      <c r="I280" s="43" t="s">
        <v>4451</v>
      </c>
    </row>
    <row r="281" spans="1:9" x14ac:dyDescent="0.25">
      <c r="A281" s="43" t="s">
        <v>4908</v>
      </c>
      <c r="B281" s="43" t="s">
        <v>4517</v>
      </c>
      <c r="C281" s="43" t="s">
        <v>4909</v>
      </c>
      <c r="D281" s="43" t="s">
        <v>4519</v>
      </c>
      <c r="E281" s="43" t="s">
        <v>678</v>
      </c>
      <c r="F281" s="43" t="s">
        <v>678</v>
      </c>
      <c r="G281" s="43" t="s">
        <v>678</v>
      </c>
      <c r="H281" s="43" t="s">
        <v>678</v>
      </c>
      <c r="I281" s="43" t="s">
        <v>4451</v>
      </c>
    </row>
    <row r="282" spans="1:9" x14ac:dyDescent="0.25">
      <c r="A282" s="43" t="s">
        <v>384</v>
      </c>
      <c r="B282" s="43" t="s">
        <v>4517</v>
      </c>
      <c r="C282" s="43" t="s">
        <v>4910</v>
      </c>
      <c r="D282" s="43" t="s">
        <v>4519</v>
      </c>
      <c r="E282" s="43" t="s">
        <v>678</v>
      </c>
      <c r="F282" s="43" t="s">
        <v>678</v>
      </c>
      <c r="G282" s="43" t="s">
        <v>678</v>
      </c>
      <c r="H282" s="43" t="s">
        <v>678</v>
      </c>
      <c r="I282" s="43" t="s">
        <v>4451</v>
      </c>
    </row>
    <row r="283" spans="1:9" x14ac:dyDescent="0.25">
      <c r="A283" s="43" t="s">
        <v>391</v>
      </c>
      <c r="B283" s="43" t="s">
        <v>4517</v>
      </c>
      <c r="C283" s="43" t="s">
        <v>4911</v>
      </c>
      <c r="D283" s="43" t="s">
        <v>4519</v>
      </c>
      <c r="E283" s="43" t="s">
        <v>678</v>
      </c>
      <c r="F283" s="43" t="s">
        <v>678</v>
      </c>
      <c r="G283" s="43" t="s">
        <v>678</v>
      </c>
      <c r="H283" s="43" t="s">
        <v>678</v>
      </c>
      <c r="I283" s="43" t="s">
        <v>4451</v>
      </c>
    </row>
    <row r="284" spans="1:9" x14ac:dyDescent="0.25">
      <c r="A284" s="43" t="s">
        <v>393</v>
      </c>
      <c r="B284" s="43" t="s">
        <v>4517</v>
      </c>
      <c r="C284" s="43" t="s">
        <v>4912</v>
      </c>
      <c r="D284" s="43" t="s">
        <v>4519</v>
      </c>
      <c r="E284" s="43" t="s">
        <v>678</v>
      </c>
      <c r="F284" s="43" t="s">
        <v>678</v>
      </c>
      <c r="G284" s="43" t="s">
        <v>678</v>
      </c>
      <c r="H284" s="43" t="s">
        <v>678</v>
      </c>
      <c r="I284" s="43" t="s">
        <v>4523</v>
      </c>
    </row>
    <row r="285" spans="1:9" x14ac:dyDescent="0.25">
      <c r="A285" s="43" t="s">
        <v>4913</v>
      </c>
      <c r="B285" s="43" t="s">
        <v>4517</v>
      </c>
      <c r="C285" s="43" t="s">
        <v>4914</v>
      </c>
      <c r="D285" s="43" t="s">
        <v>4519</v>
      </c>
      <c r="E285" s="43" t="s">
        <v>678</v>
      </c>
      <c r="F285" s="43" t="s">
        <v>678</v>
      </c>
      <c r="G285" s="43" t="s">
        <v>678</v>
      </c>
      <c r="H285" s="43" t="s">
        <v>678</v>
      </c>
      <c r="I285" s="43" t="s">
        <v>4523</v>
      </c>
    </row>
    <row r="286" spans="1:9" x14ac:dyDescent="0.25">
      <c r="A286" s="43" t="s">
        <v>4915</v>
      </c>
      <c r="B286" s="43" t="s">
        <v>4517</v>
      </c>
      <c r="C286" s="43" t="s">
        <v>4916</v>
      </c>
      <c r="D286" s="43" t="s">
        <v>4519</v>
      </c>
      <c r="E286" s="43" t="s">
        <v>678</v>
      </c>
      <c r="F286" s="43" t="s">
        <v>678</v>
      </c>
      <c r="G286" s="43" t="s">
        <v>678</v>
      </c>
      <c r="H286" s="43" t="s">
        <v>678</v>
      </c>
      <c r="I286" s="43" t="s">
        <v>4451</v>
      </c>
    </row>
    <row r="287" spans="1:9" x14ac:dyDescent="0.25">
      <c r="A287" s="43" t="s">
        <v>4917</v>
      </c>
      <c r="B287" s="43" t="s">
        <v>4517</v>
      </c>
      <c r="C287" s="43" t="s">
        <v>4918</v>
      </c>
      <c r="D287" s="43" t="s">
        <v>4519</v>
      </c>
      <c r="E287" s="43" t="s">
        <v>678</v>
      </c>
      <c r="F287" s="43" t="s">
        <v>678</v>
      </c>
      <c r="G287" s="43" t="s">
        <v>678</v>
      </c>
      <c r="H287" s="43" t="s">
        <v>678</v>
      </c>
      <c r="I287" s="43" t="s">
        <v>4451</v>
      </c>
    </row>
    <row r="288" spans="1:9" x14ac:dyDescent="0.25">
      <c r="A288" s="43" t="s">
        <v>4919</v>
      </c>
      <c r="B288" s="43" t="s">
        <v>4517</v>
      </c>
      <c r="C288" s="43" t="s">
        <v>4920</v>
      </c>
      <c r="D288" s="43" t="s">
        <v>4519</v>
      </c>
      <c r="E288" s="43" t="s">
        <v>678</v>
      </c>
      <c r="F288" s="43" t="s">
        <v>678</v>
      </c>
      <c r="G288" s="43" t="s">
        <v>678</v>
      </c>
      <c r="H288" s="43" t="s">
        <v>678</v>
      </c>
      <c r="I288" s="43" t="s">
        <v>4451</v>
      </c>
    </row>
    <row r="289" spans="1:9" x14ac:dyDescent="0.25">
      <c r="A289" s="43" t="s">
        <v>395</v>
      </c>
      <c r="B289" s="43" t="s">
        <v>4517</v>
      </c>
      <c r="C289" s="43" t="s">
        <v>4921</v>
      </c>
      <c r="D289" s="43" t="s">
        <v>4519</v>
      </c>
      <c r="E289" s="43" t="s">
        <v>678</v>
      </c>
      <c r="F289" s="43" t="s">
        <v>678</v>
      </c>
      <c r="G289" s="43" t="s">
        <v>678</v>
      </c>
      <c r="H289" s="43" t="s">
        <v>678</v>
      </c>
      <c r="I289" s="43" t="s">
        <v>4451</v>
      </c>
    </row>
    <row r="290" spans="1:9" x14ac:dyDescent="0.25">
      <c r="A290" s="43" t="s">
        <v>397</v>
      </c>
      <c r="B290" s="43" t="s">
        <v>4517</v>
      </c>
      <c r="C290" s="43" t="s">
        <v>4922</v>
      </c>
      <c r="D290" s="43" t="s">
        <v>4519</v>
      </c>
      <c r="E290" s="43" t="s">
        <v>678</v>
      </c>
      <c r="F290" s="43" t="s">
        <v>678</v>
      </c>
      <c r="G290" s="43" t="s">
        <v>678</v>
      </c>
      <c r="H290" s="43" t="s">
        <v>678</v>
      </c>
      <c r="I290" s="43" t="s">
        <v>4451</v>
      </c>
    </row>
    <row r="291" spans="1:9" x14ac:dyDescent="0.25">
      <c r="A291" s="43" t="s">
        <v>405</v>
      </c>
      <c r="B291" s="43" t="s">
        <v>4517</v>
      </c>
      <c r="C291" s="43" t="s">
        <v>4923</v>
      </c>
      <c r="D291" s="43" t="s">
        <v>4519</v>
      </c>
      <c r="E291" s="43" t="s">
        <v>678</v>
      </c>
      <c r="F291" s="43" t="s">
        <v>678</v>
      </c>
      <c r="G291" s="43" t="s">
        <v>678</v>
      </c>
      <c r="H291" s="43" t="s">
        <v>678</v>
      </c>
      <c r="I291" s="43" t="s">
        <v>4451</v>
      </c>
    </row>
    <row r="292" spans="1:9" x14ac:dyDescent="0.25">
      <c r="A292" s="43" t="s">
        <v>4924</v>
      </c>
      <c r="B292" s="43" t="s">
        <v>4517</v>
      </c>
      <c r="C292" s="43" t="s">
        <v>4925</v>
      </c>
      <c r="D292" s="43" t="s">
        <v>4519</v>
      </c>
      <c r="E292" s="43" t="s">
        <v>678</v>
      </c>
      <c r="F292" s="43" t="s">
        <v>678</v>
      </c>
      <c r="G292" s="43" t="s">
        <v>678</v>
      </c>
      <c r="H292" s="43" t="s">
        <v>678</v>
      </c>
      <c r="I292" s="43" t="s">
        <v>4523</v>
      </c>
    </row>
    <row r="293" spans="1:9" x14ac:dyDescent="0.25">
      <c r="A293" s="43" t="s">
        <v>4926</v>
      </c>
      <c r="B293" s="43" t="s">
        <v>4517</v>
      </c>
      <c r="C293" s="43" t="s">
        <v>4927</v>
      </c>
      <c r="D293" s="43" t="s">
        <v>4519</v>
      </c>
      <c r="E293" s="43" t="s">
        <v>678</v>
      </c>
      <c r="F293" s="43" t="s">
        <v>678</v>
      </c>
      <c r="G293" s="43" t="s">
        <v>678</v>
      </c>
      <c r="H293" s="43" t="s">
        <v>678</v>
      </c>
      <c r="I293" s="43" t="s">
        <v>4451</v>
      </c>
    </row>
    <row r="294" spans="1:9" x14ac:dyDescent="0.25">
      <c r="A294" s="43" t="s">
        <v>432</v>
      </c>
      <c r="B294" s="43" t="s">
        <v>4517</v>
      </c>
      <c r="C294" s="43" t="s">
        <v>4928</v>
      </c>
      <c r="D294" s="43" t="s">
        <v>4519</v>
      </c>
      <c r="E294" s="43" t="s">
        <v>678</v>
      </c>
      <c r="F294" s="43" t="s">
        <v>678</v>
      </c>
      <c r="G294" s="43" t="s">
        <v>678</v>
      </c>
      <c r="H294" s="43" t="s">
        <v>678</v>
      </c>
      <c r="I294" s="43" t="s">
        <v>4451</v>
      </c>
    </row>
    <row r="295" spans="1:9" x14ac:dyDescent="0.25">
      <c r="A295" s="43" t="s">
        <v>4929</v>
      </c>
      <c r="C295" s="43" t="s">
        <v>4930</v>
      </c>
      <c r="D295" s="43" t="s">
        <v>4519</v>
      </c>
      <c r="E295" s="43" t="s">
        <v>678</v>
      </c>
      <c r="F295" s="43" t="s">
        <v>678</v>
      </c>
      <c r="G295" s="43" t="s">
        <v>678</v>
      </c>
      <c r="H295" s="43" t="s">
        <v>678</v>
      </c>
      <c r="I295" s="43" t="s">
        <v>4451</v>
      </c>
    </row>
    <row r="296" spans="1:9" x14ac:dyDescent="0.25">
      <c r="A296" s="43" t="s">
        <v>4931</v>
      </c>
      <c r="B296" s="43" t="s">
        <v>4517</v>
      </c>
      <c r="C296" s="43" t="s">
        <v>4932</v>
      </c>
      <c r="D296" s="43" t="s">
        <v>4519</v>
      </c>
      <c r="E296" s="43" t="s">
        <v>678</v>
      </c>
      <c r="F296" s="43" t="s">
        <v>678</v>
      </c>
      <c r="G296" s="43" t="s">
        <v>678</v>
      </c>
      <c r="H296" s="43" t="s">
        <v>678</v>
      </c>
      <c r="I296" s="43" t="s">
        <v>4451</v>
      </c>
    </row>
    <row r="297" spans="1:9" x14ac:dyDescent="0.25">
      <c r="A297" s="43" t="s">
        <v>4933</v>
      </c>
      <c r="C297" s="43" t="s">
        <v>4930</v>
      </c>
      <c r="D297" s="43" t="s">
        <v>4519</v>
      </c>
      <c r="E297" s="43" t="s">
        <v>678</v>
      </c>
      <c r="F297" s="43" t="s">
        <v>678</v>
      </c>
      <c r="G297" s="43" t="s">
        <v>678</v>
      </c>
      <c r="H297" s="43" t="s">
        <v>678</v>
      </c>
      <c r="I297" s="43" t="s">
        <v>4451</v>
      </c>
    </row>
    <row r="298" spans="1:9" x14ac:dyDescent="0.25">
      <c r="A298" s="43" t="s">
        <v>4934</v>
      </c>
      <c r="C298" s="43" t="s">
        <v>4930</v>
      </c>
      <c r="D298" s="43" t="s">
        <v>4519</v>
      </c>
      <c r="E298" s="43" t="s">
        <v>678</v>
      </c>
      <c r="F298" s="43" t="s">
        <v>678</v>
      </c>
      <c r="G298" s="43" t="s">
        <v>678</v>
      </c>
      <c r="H298" s="43" t="s">
        <v>678</v>
      </c>
      <c r="I298" s="43" t="s">
        <v>4451</v>
      </c>
    </row>
    <row r="299" spans="1:9" x14ac:dyDescent="0.25">
      <c r="A299" s="43" t="s">
        <v>4935</v>
      </c>
      <c r="C299" s="43" t="s">
        <v>4930</v>
      </c>
      <c r="D299" s="43" t="s">
        <v>4519</v>
      </c>
      <c r="E299" s="43" t="s">
        <v>678</v>
      </c>
      <c r="F299" s="43" t="s">
        <v>678</v>
      </c>
      <c r="G299" s="43" t="s">
        <v>678</v>
      </c>
      <c r="H299" s="43" t="s">
        <v>678</v>
      </c>
      <c r="I299" s="43" t="s">
        <v>4451</v>
      </c>
    </row>
    <row r="300" spans="1:9" x14ac:dyDescent="0.25">
      <c r="A300" s="43" t="s">
        <v>4936</v>
      </c>
      <c r="C300" s="43" t="s">
        <v>4930</v>
      </c>
      <c r="D300" s="43" t="s">
        <v>4519</v>
      </c>
      <c r="E300" s="43" t="s">
        <v>678</v>
      </c>
      <c r="F300" s="43" t="s">
        <v>678</v>
      </c>
      <c r="G300" s="43" t="s">
        <v>678</v>
      </c>
      <c r="H300" s="43" t="s">
        <v>678</v>
      </c>
      <c r="I300" s="43" t="s">
        <v>4451</v>
      </c>
    </row>
    <row r="301" spans="1:9" x14ac:dyDescent="0.25">
      <c r="A301" s="43" t="s">
        <v>4937</v>
      </c>
      <c r="C301" s="43" t="s">
        <v>4930</v>
      </c>
      <c r="D301" s="43" t="s">
        <v>4519</v>
      </c>
      <c r="E301" s="43" t="s">
        <v>678</v>
      </c>
      <c r="F301" s="43" t="s">
        <v>678</v>
      </c>
      <c r="G301" s="43" t="s">
        <v>678</v>
      </c>
      <c r="H301" s="43" t="s">
        <v>678</v>
      </c>
      <c r="I301" s="43" t="s">
        <v>4451</v>
      </c>
    </row>
    <row r="302" spans="1:9" x14ac:dyDescent="0.25">
      <c r="A302" s="43" t="s">
        <v>433</v>
      </c>
      <c r="B302" s="43" t="s">
        <v>4517</v>
      </c>
      <c r="C302" s="43" t="s">
        <v>4938</v>
      </c>
      <c r="D302" s="43" t="s">
        <v>4519</v>
      </c>
      <c r="E302" s="43" t="s">
        <v>678</v>
      </c>
      <c r="F302" s="43" t="s">
        <v>678</v>
      </c>
      <c r="G302" s="43" t="s">
        <v>678</v>
      </c>
      <c r="H302" s="43" t="s">
        <v>678</v>
      </c>
      <c r="I302" s="43" t="s">
        <v>4451</v>
      </c>
    </row>
    <row r="303" spans="1:9" x14ac:dyDescent="0.25">
      <c r="A303" s="43" t="s">
        <v>4939</v>
      </c>
      <c r="B303" s="43" t="s">
        <v>4517</v>
      </c>
      <c r="C303" s="43" t="s">
        <v>4940</v>
      </c>
      <c r="D303" s="43" t="s">
        <v>4519</v>
      </c>
      <c r="E303" s="43" t="s">
        <v>678</v>
      </c>
      <c r="F303" s="43" t="s">
        <v>678</v>
      </c>
      <c r="G303" s="43" t="s">
        <v>678</v>
      </c>
      <c r="H303" s="43" t="s">
        <v>678</v>
      </c>
      <c r="I303" s="43" t="s">
        <v>4523</v>
      </c>
    </row>
    <row r="304" spans="1:9" x14ac:dyDescent="0.25">
      <c r="A304" s="43" t="s">
        <v>4941</v>
      </c>
      <c r="B304" s="43" t="s">
        <v>4517</v>
      </c>
      <c r="C304" s="43" t="s">
        <v>4932</v>
      </c>
      <c r="D304" s="43" t="s">
        <v>4519</v>
      </c>
      <c r="E304" s="43" t="s">
        <v>678</v>
      </c>
      <c r="F304" s="43" t="s">
        <v>678</v>
      </c>
      <c r="G304" s="43" t="s">
        <v>678</v>
      </c>
      <c r="H304" s="43" t="s">
        <v>678</v>
      </c>
      <c r="I304" s="43" t="s">
        <v>4451</v>
      </c>
    </row>
    <row r="305" spans="1:9" x14ac:dyDescent="0.25">
      <c r="A305" s="43" t="s">
        <v>4942</v>
      </c>
      <c r="B305" s="43" t="s">
        <v>4517</v>
      </c>
      <c r="C305" s="43" t="s">
        <v>4943</v>
      </c>
      <c r="D305" s="43" t="s">
        <v>4519</v>
      </c>
      <c r="E305" s="43" t="s">
        <v>678</v>
      </c>
      <c r="F305" s="43" t="s">
        <v>678</v>
      </c>
      <c r="G305" s="43" t="s">
        <v>678</v>
      </c>
      <c r="H305" s="43" t="s">
        <v>678</v>
      </c>
      <c r="I305" s="43" t="s">
        <v>4523</v>
      </c>
    </row>
    <row r="306" spans="1:9" x14ac:dyDescent="0.25">
      <c r="A306" s="43" t="s">
        <v>4944</v>
      </c>
      <c r="B306" s="43" t="s">
        <v>4517</v>
      </c>
      <c r="C306" s="43" t="s">
        <v>4945</v>
      </c>
      <c r="D306" s="43" t="s">
        <v>4519</v>
      </c>
      <c r="E306" s="43" t="s">
        <v>678</v>
      </c>
      <c r="F306" s="43" t="s">
        <v>678</v>
      </c>
      <c r="G306" s="43" t="s">
        <v>678</v>
      </c>
      <c r="H306" s="43" t="s">
        <v>678</v>
      </c>
      <c r="I306" s="43" t="s">
        <v>4523</v>
      </c>
    </row>
    <row r="307" spans="1:9" x14ac:dyDescent="0.25">
      <c r="A307" s="43" t="s">
        <v>4946</v>
      </c>
      <c r="B307" s="43" t="s">
        <v>4517</v>
      </c>
      <c r="C307" s="43" t="s">
        <v>4947</v>
      </c>
      <c r="D307" s="43" t="s">
        <v>4519</v>
      </c>
      <c r="E307" s="43" t="s">
        <v>678</v>
      </c>
      <c r="F307" s="43" t="s">
        <v>678</v>
      </c>
      <c r="G307" s="43" t="s">
        <v>678</v>
      </c>
      <c r="H307" s="43" t="s">
        <v>678</v>
      </c>
      <c r="I307" s="43" t="s">
        <v>4523</v>
      </c>
    </row>
    <row r="308" spans="1:9" x14ac:dyDescent="0.25">
      <c r="A308" s="43" t="s">
        <v>4948</v>
      </c>
      <c r="B308" s="43" t="s">
        <v>4517</v>
      </c>
      <c r="C308" s="43" t="s">
        <v>4949</v>
      </c>
      <c r="D308" s="43" t="s">
        <v>4519</v>
      </c>
      <c r="E308" s="43" t="s">
        <v>678</v>
      </c>
      <c r="F308" s="43" t="s">
        <v>678</v>
      </c>
      <c r="G308" s="43" t="s">
        <v>678</v>
      </c>
      <c r="H308" s="43" t="s">
        <v>678</v>
      </c>
      <c r="I308" s="43" t="s">
        <v>4523</v>
      </c>
    </row>
    <row r="309" spans="1:9" x14ac:dyDescent="0.25">
      <c r="A309" s="43" t="s">
        <v>4950</v>
      </c>
      <c r="B309" s="43" t="s">
        <v>4517</v>
      </c>
      <c r="C309" s="43" t="s">
        <v>4951</v>
      </c>
      <c r="D309" s="43" t="s">
        <v>4519</v>
      </c>
      <c r="E309" s="43" t="s">
        <v>678</v>
      </c>
      <c r="F309" s="43" t="s">
        <v>678</v>
      </c>
      <c r="G309" s="43" t="s">
        <v>678</v>
      </c>
      <c r="H309" s="43" t="s">
        <v>678</v>
      </c>
      <c r="I309" s="43" t="s">
        <v>4523</v>
      </c>
    </row>
    <row r="310" spans="1:9" x14ac:dyDescent="0.25">
      <c r="A310" s="43" t="s">
        <v>4952</v>
      </c>
      <c r="B310" s="43" t="s">
        <v>4517</v>
      </c>
      <c r="C310" s="43" t="s">
        <v>4953</v>
      </c>
      <c r="D310" s="43" t="s">
        <v>4519</v>
      </c>
      <c r="E310" s="43" t="s">
        <v>678</v>
      </c>
      <c r="F310" s="43" t="s">
        <v>678</v>
      </c>
      <c r="G310" s="43" t="s">
        <v>678</v>
      </c>
      <c r="H310" s="43" t="s">
        <v>678</v>
      </c>
      <c r="I310" s="43" t="s">
        <v>4451</v>
      </c>
    </row>
    <row r="311" spans="1:9" x14ac:dyDescent="0.25">
      <c r="A311" s="43" t="s">
        <v>4954</v>
      </c>
      <c r="B311" s="43" t="s">
        <v>4517</v>
      </c>
      <c r="C311" s="43" t="s">
        <v>4955</v>
      </c>
      <c r="D311" s="43" t="s">
        <v>4519</v>
      </c>
      <c r="E311" s="43" t="s">
        <v>678</v>
      </c>
      <c r="F311" s="43" t="s">
        <v>678</v>
      </c>
      <c r="G311" s="43" t="s">
        <v>678</v>
      </c>
      <c r="H311" s="43" t="s">
        <v>678</v>
      </c>
      <c r="I311" s="43" t="s">
        <v>4451</v>
      </c>
    </row>
    <row r="312" spans="1:9" x14ac:dyDescent="0.25">
      <c r="A312" s="43" t="s">
        <v>4956</v>
      </c>
      <c r="B312" s="43" t="s">
        <v>4517</v>
      </c>
      <c r="C312" s="43" t="s">
        <v>4957</v>
      </c>
      <c r="D312" s="43" t="s">
        <v>4519</v>
      </c>
      <c r="E312" s="43" t="s">
        <v>678</v>
      </c>
      <c r="F312" s="43" t="s">
        <v>678</v>
      </c>
      <c r="G312" s="43" t="s">
        <v>678</v>
      </c>
      <c r="H312" s="43" t="s">
        <v>678</v>
      </c>
      <c r="I312" s="43" t="s">
        <v>4451</v>
      </c>
    </row>
    <row r="313" spans="1:9" x14ac:dyDescent="0.25">
      <c r="A313" s="43" t="s">
        <v>435</v>
      </c>
      <c r="B313" s="43" t="s">
        <v>4517</v>
      </c>
      <c r="C313" s="43" t="s">
        <v>4958</v>
      </c>
      <c r="D313" s="43" t="s">
        <v>4519</v>
      </c>
      <c r="E313" s="43" t="s">
        <v>678</v>
      </c>
      <c r="F313" s="43" t="s">
        <v>678</v>
      </c>
      <c r="G313" s="43" t="s">
        <v>678</v>
      </c>
      <c r="H313" s="43" t="s">
        <v>678</v>
      </c>
      <c r="I313" s="43" t="s">
        <v>4451</v>
      </c>
    </row>
    <row r="314" spans="1:9" x14ac:dyDescent="0.25">
      <c r="A314" s="43" t="s">
        <v>436</v>
      </c>
      <c r="B314" s="43" t="s">
        <v>4517</v>
      </c>
      <c r="C314" s="43" t="s">
        <v>4959</v>
      </c>
      <c r="D314" s="43" t="s">
        <v>4519</v>
      </c>
      <c r="E314" s="43" t="s">
        <v>678</v>
      </c>
      <c r="F314" s="43" t="s">
        <v>678</v>
      </c>
      <c r="G314" s="43" t="s">
        <v>678</v>
      </c>
      <c r="H314" s="43" t="s">
        <v>678</v>
      </c>
      <c r="I314" s="43" t="s">
        <v>4451</v>
      </c>
    </row>
    <row r="315" spans="1:9" x14ac:dyDescent="0.25">
      <c r="A315" s="43" t="s">
        <v>4960</v>
      </c>
      <c r="B315" s="43" t="s">
        <v>4517</v>
      </c>
      <c r="C315" s="43" t="s">
        <v>4961</v>
      </c>
      <c r="D315" s="43" t="s">
        <v>4519</v>
      </c>
      <c r="E315" s="43" t="s">
        <v>678</v>
      </c>
      <c r="F315" s="43" t="s">
        <v>678</v>
      </c>
      <c r="G315" s="43" t="s">
        <v>678</v>
      </c>
      <c r="H315" s="43" t="s">
        <v>678</v>
      </c>
      <c r="I315" s="43" t="s">
        <v>4451</v>
      </c>
    </row>
    <row r="316" spans="1:9" x14ac:dyDescent="0.25">
      <c r="A316" s="43" t="s">
        <v>437</v>
      </c>
      <c r="B316" s="43" t="s">
        <v>4517</v>
      </c>
      <c r="C316" s="43" t="s">
        <v>4424</v>
      </c>
      <c r="D316" s="43" t="s">
        <v>4519</v>
      </c>
      <c r="E316" s="43" t="s">
        <v>678</v>
      </c>
      <c r="F316" s="43" t="s">
        <v>678</v>
      </c>
      <c r="G316" s="43" t="s">
        <v>678</v>
      </c>
      <c r="H316" s="43" t="s">
        <v>678</v>
      </c>
      <c r="I316" s="43" t="s">
        <v>4451</v>
      </c>
    </row>
    <row r="317" spans="1:9" x14ac:dyDescent="0.25">
      <c r="A317" s="43" t="s">
        <v>4962</v>
      </c>
      <c r="B317" s="43" t="s">
        <v>4517</v>
      </c>
      <c r="C317" s="43" t="s">
        <v>4963</v>
      </c>
      <c r="D317" s="43" t="s">
        <v>4519</v>
      </c>
      <c r="E317" s="43" t="s">
        <v>678</v>
      </c>
      <c r="F317" s="43" t="s">
        <v>678</v>
      </c>
      <c r="G317" s="43" t="s">
        <v>678</v>
      </c>
      <c r="H317" s="43" t="s">
        <v>678</v>
      </c>
      <c r="I317" s="43" t="s">
        <v>4451</v>
      </c>
    </row>
    <row r="318" spans="1:9" x14ac:dyDescent="0.25">
      <c r="A318" s="43" t="s">
        <v>439</v>
      </c>
      <c r="B318" s="43" t="s">
        <v>4517</v>
      </c>
      <c r="C318" s="43" t="s">
        <v>4964</v>
      </c>
      <c r="D318" s="43" t="s">
        <v>4519</v>
      </c>
      <c r="E318" s="43" t="s">
        <v>678</v>
      </c>
      <c r="F318" s="43" t="s">
        <v>678</v>
      </c>
      <c r="G318" s="43" t="s">
        <v>678</v>
      </c>
      <c r="H318" s="43" t="s">
        <v>678</v>
      </c>
      <c r="I318" s="43" t="s">
        <v>4451</v>
      </c>
    </row>
    <row r="319" spans="1:9" x14ac:dyDescent="0.25">
      <c r="A319" s="43" t="s">
        <v>440</v>
      </c>
      <c r="B319" s="43" t="s">
        <v>4517</v>
      </c>
      <c r="C319" s="43" t="s">
        <v>4965</v>
      </c>
      <c r="D319" s="43" t="s">
        <v>4519</v>
      </c>
      <c r="E319" s="43" t="s">
        <v>678</v>
      </c>
      <c r="F319" s="43" t="s">
        <v>678</v>
      </c>
      <c r="G319" s="43" t="s">
        <v>678</v>
      </c>
      <c r="H319" s="43" t="s">
        <v>678</v>
      </c>
      <c r="I319" s="43" t="s">
        <v>4451</v>
      </c>
    </row>
    <row r="320" spans="1:9" x14ac:dyDescent="0.25">
      <c r="A320" s="43" t="s">
        <v>441</v>
      </c>
      <c r="B320" s="43" t="s">
        <v>4517</v>
      </c>
      <c r="C320" s="43" t="s">
        <v>4966</v>
      </c>
      <c r="D320" s="43" t="s">
        <v>4519</v>
      </c>
      <c r="E320" s="43" t="s">
        <v>678</v>
      </c>
      <c r="F320" s="43" t="s">
        <v>678</v>
      </c>
      <c r="G320" s="43" t="s">
        <v>678</v>
      </c>
      <c r="H320" s="43" t="s">
        <v>678</v>
      </c>
      <c r="I320" s="43" t="s">
        <v>4451</v>
      </c>
    </row>
    <row r="321" spans="1:9" x14ac:dyDescent="0.25">
      <c r="A321" s="43" t="s">
        <v>4967</v>
      </c>
      <c r="B321" s="43" t="s">
        <v>4517</v>
      </c>
      <c r="C321" s="43" t="s">
        <v>4968</v>
      </c>
      <c r="D321" s="43" t="s">
        <v>4519</v>
      </c>
      <c r="E321" s="43" t="s">
        <v>678</v>
      </c>
      <c r="F321" s="43" t="s">
        <v>678</v>
      </c>
      <c r="G321" s="43" t="s">
        <v>678</v>
      </c>
      <c r="H321" s="43" t="s">
        <v>678</v>
      </c>
      <c r="I321" s="43" t="s">
        <v>4451</v>
      </c>
    </row>
    <row r="322" spans="1:9" x14ac:dyDescent="0.25">
      <c r="A322" s="43" t="s">
        <v>4969</v>
      </c>
      <c r="B322" s="43" t="s">
        <v>4517</v>
      </c>
      <c r="C322" s="43" t="s">
        <v>4970</v>
      </c>
      <c r="D322" s="43" t="s">
        <v>4519</v>
      </c>
      <c r="E322" s="43" t="s">
        <v>678</v>
      </c>
      <c r="F322" s="43" t="s">
        <v>678</v>
      </c>
      <c r="G322" s="43" t="s">
        <v>678</v>
      </c>
      <c r="H322" s="43" t="s">
        <v>678</v>
      </c>
      <c r="I322" s="43" t="s">
        <v>4451</v>
      </c>
    </row>
    <row r="323" spans="1:9" x14ac:dyDescent="0.25">
      <c r="A323" s="43" t="s">
        <v>4971</v>
      </c>
      <c r="B323" s="43" t="s">
        <v>4517</v>
      </c>
      <c r="C323" s="43" t="s">
        <v>4972</v>
      </c>
      <c r="D323" s="43" t="s">
        <v>4519</v>
      </c>
      <c r="E323" s="43" t="s">
        <v>678</v>
      </c>
      <c r="F323" s="43" t="s">
        <v>678</v>
      </c>
      <c r="G323" s="43" t="s">
        <v>678</v>
      </c>
      <c r="H323" s="43" t="s">
        <v>678</v>
      </c>
      <c r="I323" s="43" t="s">
        <v>4451</v>
      </c>
    </row>
    <row r="324" spans="1:9" x14ac:dyDescent="0.25">
      <c r="A324" s="43" t="s">
        <v>4973</v>
      </c>
      <c r="B324" s="43" t="s">
        <v>4974</v>
      </c>
      <c r="C324" s="43" t="s">
        <v>4974</v>
      </c>
      <c r="D324" s="43" t="s">
        <v>4527</v>
      </c>
      <c r="E324" s="43" t="s">
        <v>678</v>
      </c>
      <c r="F324" s="43" t="s">
        <v>678</v>
      </c>
      <c r="G324" s="43" t="s">
        <v>678</v>
      </c>
      <c r="H324" s="43" t="s">
        <v>678</v>
      </c>
      <c r="I324" s="43" t="s">
        <v>4451</v>
      </c>
    </row>
    <row r="325" spans="1:9" x14ac:dyDescent="0.25">
      <c r="A325" s="43" t="s">
        <v>447</v>
      </c>
      <c r="B325" s="43" t="s">
        <v>4974</v>
      </c>
      <c r="C325" s="43" t="s">
        <v>4425</v>
      </c>
      <c r="D325" s="43" t="s">
        <v>4527</v>
      </c>
      <c r="E325" s="43" t="s">
        <v>678</v>
      </c>
      <c r="F325" s="43" t="s">
        <v>678</v>
      </c>
      <c r="G325" s="43" t="s">
        <v>678</v>
      </c>
      <c r="H325" s="43" t="s">
        <v>678</v>
      </c>
      <c r="I325" s="43" t="s">
        <v>4451</v>
      </c>
    </row>
    <row r="326" spans="1:9" x14ac:dyDescent="0.25">
      <c r="A326" s="43" t="s">
        <v>4975</v>
      </c>
      <c r="B326" s="43" t="s">
        <v>4974</v>
      </c>
      <c r="C326" s="43" t="s">
        <v>4976</v>
      </c>
      <c r="D326" s="43" t="s">
        <v>4527</v>
      </c>
      <c r="E326" s="43" t="s">
        <v>678</v>
      </c>
      <c r="F326" s="43" t="s">
        <v>678</v>
      </c>
      <c r="G326" s="43" t="s">
        <v>678</v>
      </c>
      <c r="H326" s="43" t="s">
        <v>678</v>
      </c>
      <c r="I326" s="43" t="s">
        <v>4451</v>
      </c>
    </row>
    <row r="327" spans="1:9" x14ac:dyDescent="0.25">
      <c r="A327" s="43" t="s">
        <v>454</v>
      </c>
      <c r="B327" s="43" t="s">
        <v>4974</v>
      </c>
      <c r="C327" s="43" t="s">
        <v>4977</v>
      </c>
      <c r="D327" s="43" t="s">
        <v>4527</v>
      </c>
      <c r="E327" s="43" t="s">
        <v>678</v>
      </c>
      <c r="F327" s="43" t="s">
        <v>678</v>
      </c>
      <c r="G327" s="43" t="s">
        <v>678</v>
      </c>
      <c r="H327" s="43" t="s">
        <v>678</v>
      </c>
      <c r="I327" s="43" t="s">
        <v>4451</v>
      </c>
    </row>
    <row r="328" spans="1:9" x14ac:dyDescent="0.25">
      <c r="A328" s="43" t="s">
        <v>4978</v>
      </c>
      <c r="B328" s="43" t="s">
        <v>4974</v>
      </c>
      <c r="C328" s="43" t="s">
        <v>4979</v>
      </c>
      <c r="D328" s="43" t="s">
        <v>4527</v>
      </c>
      <c r="E328" s="43" t="s">
        <v>678</v>
      </c>
      <c r="F328" s="43" t="s">
        <v>678</v>
      </c>
      <c r="G328" s="43" t="s">
        <v>678</v>
      </c>
      <c r="H328" s="43" t="s">
        <v>678</v>
      </c>
      <c r="I328" s="43" t="s">
        <v>4451</v>
      </c>
    </row>
    <row r="329" spans="1:9" x14ac:dyDescent="0.25">
      <c r="A329" s="43" t="s">
        <v>4980</v>
      </c>
      <c r="B329" s="43" t="s">
        <v>4974</v>
      </c>
      <c r="C329" s="43" t="s">
        <v>4981</v>
      </c>
      <c r="D329" s="43" t="s">
        <v>4527</v>
      </c>
      <c r="E329" s="43" t="s">
        <v>678</v>
      </c>
      <c r="F329" s="43" t="s">
        <v>678</v>
      </c>
      <c r="G329" s="43" t="s">
        <v>678</v>
      </c>
      <c r="H329" s="43" t="s">
        <v>678</v>
      </c>
      <c r="I329" s="43" t="s">
        <v>4451</v>
      </c>
    </row>
    <row r="330" spans="1:9" x14ac:dyDescent="0.25">
      <c r="A330" s="43" t="s">
        <v>4982</v>
      </c>
      <c r="B330" s="43" t="s">
        <v>4974</v>
      </c>
      <c r="C330" s="43" t="s">
        <v>4983</v>
      </c>
      <c r="D330" s="43" t="s">
        <v>4527</v>
      </c>
      <c r="E330" s="43" t="s">
        <v>678</v>
      </c>
      <c r="F330" s="43" t="s">
        <v>678</v>
      </c>
      <c r="G330" s="43" t="s">
        <v>678</v>
      </c>
      <c r="H330" s="43" t="s">
        <v>678</v>
      </c>
      <c r="I330" s="43" t="s">
        <v>4451</v>
      </c>
    </row>
    <row r="331" spans="1:9" x14ac:dyDescent="0.25">
      <c r="A331" s="43" t="s">
        <v>4984</v>
      </c>
      <c r="B331" s="43" t="s">
        <v>4974</v>
      </c>
      <c r="C331" s="43" t="s">
        <v>4985</v>
      </c>
      <c r="D331" s="43" t="s">
        <v>4527</v>
      </c>
      <c r="E331" s="43" t="s">
        <v>678</v>
      </c>
      <c r="F331" s="43" t="s">
        <v>678</v>
      </c>
      <c r="G331" s="43" t="s">
        <v>678</v>
      </c>
      <c r="H331" s="43" t="s">
        <v>678</v>
      </c>
      <c r="I331" s="43" t="s">
        <v>4451</v>
      </c>
    </row>
    <row r="332" spans="1:9" x14ac:dyDescent="0.25">
      <c r="A332" s="43" t="s">
        <v>4986</v>
      </c>
      <c r="B332" s="43" t="s">
        <v>4974</v>
      </c>
      <c r="C332" s="43" t="s">
        <v>4987</v>
      </c>
      <c r="D332" s="43" t="s">
        <v>4527</v>
      </c>
      <c r="E332" s="43" t="s">
        <v>678</v>
      </c>
      <c r="F332" s="43" t="s">
        <v>678</v>
      </c>
      <c r="G332" s="43" t="s">
        <v>678</v>
      </c>
      <c r="H332" s="43" t="s">
        <v>678</v>
      </c>
      <c r="I332" s="43" t="s">
        <v>4451</v>
      </c>
    </row>
    <row r="333" spans="1:9" x14ac:dyDescent="0.25">
      <c r="A333" s="43" t="s">
        <v>4988</v>
      </c>
      <c r="B333" s="43" t="s">
        <v>4974</v>
      </c>
      <c r="C333" s="43" t="s">
        <v>4989</v>
      </c>
      <c r="D333" s="43" t="s">
        <v>4527</v>
      </c>
      <c r="E333" s="43" t="s">
        <v>678</v>
      </c>
      <c r="F333" s="43" t="s">
        <v>678</v>
      </c>
      <c r="G333" s="43" t="s">
        <v>678</v>
      </c>
      <c r="H333" s="43" t="s">
        <v>678</v>
      </c>
      <c r="I333" s="43" t="s">
        <v>4451</v>
      </c>
    </row>
    <row r="334" spans="1:9" x14ac:dyDescent="0.25">
      <c r="A334" s="43" t="s">
        <v>4990</v>
      </c>
      <c r="B334" s="43" t="s">
        <v>4974</v>
      </c>
      <c r="C334" s="43" t="s">
        <v>4991</v>
      </c>
      <c r="D334" s="43" t="s">
        <v>4527</v>
      </c>
      <c r="E334" s="43" t="s">
        <v>678</v>
      </c>
      <c r="F334" s="43" t="s">
        <v>678</v>
      </c>
      <c r="G334" s="43" t="s">
        <v>678</v>
      </c>
      <c r="H334" s="43" t="s">
        <v>678</v>
      </c>
      <c r="I334" s="43" t="s">
        <v>4451</v>
      </c>
    </row>
    <row r="335" spans="1:9" x14ac:dyDescent="0.25">
      <c r="A335" s="43" t="s">
        <v>4992</v>
      </c>
      <c r="B335" s="43" t="s">
        <v>4974</v>
      </c>
      <c r="C335" s="43" t="s">
        <v>4993</v>
      </c>
      <c r="D335" s="43" t="s">
        <v>4527</v>
      </c>
      <c r="E335" s="43" t="s">
        <v>678</v>
      </c>
      <c r="F335" s="43" t="s">
        <v>678</v>
      </c>
      <c r="G335" s="43" t="s">
        <v>678</v>
      </c>
      <c r="H335" s="43" t="s">
        <v>678</v>
      </c>
      <c r="I335" s="43" t="s">
        <v>4451</v>
      </c>
    </row>
    <row r="336" spans="1:9" x14ac:dyDescent="0.25">
      <c r="A336" s="43" t="s">
        <v>4994</v>
      </c>
      <c r="B336" s="43" t="s">
        <v>4974</v>
      </c>
      <c r="C336" s="43" t="s">
        <v>4995</v>
      </c>
      <c r="D336" s="43" t="s">
        <v>4527</v>
      </c>
      <c r="E336" s="43" t="s">
        <v>678</v>
      </c>
      <c r="F336" s="43" t="s">
        <v>678</v>
      </c>
      <c r="G336" s="43" t="s">
        <v>678</v>
      </c>
      <c r="H336" s="43" t="s">
        <v>678</v>
      </c>
      <c r="I336" s="43" t="s">
        <v>4451</v>
      </c>
    </row>
    <row r="337" spans="1:9" x14ac:dyDescent="0.25">
      <c r="A337" s="43" t="s">
        <v>4996</v>
      </c>
      <c r="B337" s="43" t="s">
        <v>4974</v>
      </c>
      <c r="C337" s="43" t="s">
        <v>4997</v>
      </c>
      <c r="D337" s="43" t="s">
        <v>4527</v>
      </c>
      <c r="E337" s="43" t="s">
        <v>678</v>
      </c>
      <c r="F337" s="43" t="s">
        <v>678</v>
      </c>
      <c r="G337" s="43" t="s">
        <v>678</v>
      </c>
      <c r="H337" s="43" t="s">
        <v>678</v>
      </c>
      <c r="I337" s="43" t="s">
        <v>4451</v>
      </c>
    </row>
    <row r="338" spans="1:9" x14ac:dyDescent="0.25">
      <c r="A338" s="43" t="s">
        <v>4998</v>
      </c>
      <c r="B338" s="43" t="s">
        <v>4974</v>
      </c>
      <c r="C338" s="43" t="s">
        <v>4999</v>
      </c>
      <c r="D338" s="43" t="s">
        <v>4527</v>
      </c>
      <c r="E338" s="43" t="s">
        <v>678</v>
      </c>
      <c r="F338" s="43" t="s">
        <v>678</v>
      </c>
      <c r="G338" s="43" t="s">
        <v>678</v>
      </c>
      <c r="H338" s="43" t="s">
        <v>678</v>
      </c>
      <c r="I338" s="43" t="s">
        <v>4451</v>
      </c>
    </row>
    <row r="339" spans="1:9" x14ac:dyDescent="0.25">
      <c r="A339" s="43" t="s">
        <v>5000</v>
      </c>
      <c r="B339" s="43" t="s">
        <v>4974</v>
      </c>
      <c r="C339" s="43" t="s">
        <v>5001</v>
      </c>
      <c r="D339" s="43" t="s">
        <v>4527</v>
      </c>
      <c r="E339" s="43" t="s">
        <v>678</v>
      </c>
      <c r="F339" s="43" t="s">
        <v>678</v>
      </c>
      <c r="G339" s="43" t="s">
        <v>678</v>
      </c>
      <c r="H339" s="43" t="s">
        <v>678</v>
      </c>
      <c r="I339" s="43" t="s">
        <v>4451</v>
      </c>
    </row>
    <row r="340" spans="1:9" x14ac:dyDescent="0.25">
      <c r="A340" s="43" t="s">
        <v>5002</v>
      </c>
      <c r="B340" s="43" t="s">
        <v>4974</v>
      </c>
      <c r="C340" s="43" t="s">
        <v>4995</v>
      </c>
      <c r="D340" s="43" t="s">
        <v>4527</v>
      </c>
      <c r="E340" s="43" t="s">
        <v>678</v>
      </c>
      <c r="F340" s="43" t="s">
        <v>678</v>
      </c>
      <c r="G340" s="43" t="s">
        <v>678</v>
      </c>
      <c r="H340" s="43" t="s">
        <v>678</v>
      </c>
      <c r="I340" s="43" t="s">
        <v>4523</v>
      </c>
    </row>
    <row r="341" spans="1:9" x14ac:dyDescent="0.25">
      <c r="A341" s="43" t="s">
        <v>5003</v>
      </c>
      <c r="B341" s="43" t="s">
        <v>4974</v>
      </c>
      <c r="C341" s="43" t="s">
        <v>5004</v>
      </c>
      <c r="D341" s="43" t="s">
        <v>4527</v>
      </c>
      <c r="E341" s="43" t="s">
        <v>678</v>
      </c>
      <c r="F341" s="43" t="s">
        <v>678</v>
      </c>
      <c r="G341" s="43" t="s">
        <v>678</v>
      </c>
      <c r="H341" s="43" t="s">
        <v>678</v>
      </c>
      <c r="I341" s="43" t="s">
        <v>4523</v>
      </c>
    </row>
    <row r="342" spans="1:9" x14ac:dyDescent="0.25">
      <c r="A342" s="43" t="s">
        <v>5005</v>
      </c>
      <c r="B342" s="43" t="s">
        <v>4974</v>
      </c>
      <c r="C342" s="43" t="s">
        <v>5006</v>
      </c>
      <c r="D342" s="43" t="s">
        <v>4527</v>
      </c>
      <c r="E342" s="43" t="s">
        <v>678</v>
      </c>
      <c r="F342" s="43" t="s">
        <v>678</v>
      </c>
      <c r="G342" s="43" t="s">
        <v>678</v>
      </c>
      <c r="H342" s="43" t="s">
        <v>678</v>
      </c>
      <c r="I342" s="43" t="s">
        <v>4451</v>
      </c>
    </row>
    <row r="343" spans="1:9" x14ac:dyDescent="0.25">
      <c r="A343" s="43" t="s">
        <v>5007</v>
      </c>
      <c r="B343" s="43" t="s">
        <v>4974</v>
      </c>
      <c r="C343" s="43" t="s">
        <v>5008</v>
      </c>
      <c r="D343" s="43" t="s">
        <v>4527</v>
      </c>
      <c r="E343" s="43" t="s">
        <v>678</v>
      </c>
      <c r="F343" s="43" t="s">
        <v>678</v>
      </c>
      <c r="G343" s="43" t="s">
        <v>678</v>
      </c>
      <c r="H343" s="43" t="s">
        <v>678</v>
      </c>
      <c r="I343" s="43" t="s">
        <v>4451</v>
      </c>
    </row>
    <row r="344" spans="1:9" x14ac:dyDescent="0.25">
      <c r="A344" s="43" t="s">
        <v>5009</v>
      </c>
      <c r="B344" s="43" t="s">
        <v>4974</v>
      </c>
      <c r="C344" s="43" t="s">
        <v>5010</v>
      </c>
      <c r="D344" s="43" t="s">
        <v>4527</v>
      </c>
      <c r="E344" s="43" t="s">
        <v>678</v>
      </c>
      <c r="F344" s="43" t="s">
        <v>678</v>
      </c>
      <c r="G344" s="43" t="s">
        <v>678</v>
      </c>
      <c r="H344" s="43" t="s">
        <v>678</v>
      </c>
      <c r="I344" s="43" t="s">
        <v>4451</v>
      </c>
    </row>
    <row r="345" spans="1:9" x14ac:dyDescent="0.25">
      <c r="A345" s="43" t="s">
        <v>5011</v>
      </c>
      <c r="B345" s="43" t="s">
        <v>4974</v>
      </c>
      <c r="C345" s="43" t="s">
        <v>5012</v>
      </c>
      <c r="D345" s="43" t="s">
        <v>4527</v>
      </c>
      <c r="E345" s="43" t="s">
        <v>678</v>
      </c>
      <c r="F345" s="43" t="s">
        <v>678</v>
      </c>
      <c r="G345" s="43" t="s">
        <v>678</v>
      </c>
      <c r="H345" s="43" t="s">
        <v>678</v>
      </c>
      <c r="I345" s="43" t="s">
        <v>4451</v>
      </c>
    </row>
    <row r="346" spans="1:9" x14ac:dyDescent="0.25">
      <c r="A346" s="43" t="s">
        <v>5013</v>
      </c>
      <c r="B346" s="43" t="s">
        <v>4974</v>
      </c>
      <c r="C346" s="43" t="s">
        <v>5014</v>
      </c>
      <c r="D346" s="43" t="s">
        <v>4527</v>
      </c>
      <c r="E346" s="43" t="s">
        <v>678</v>
      </c>
      <c r="F346" s="43" t="s">
        <v>678</v>
      </c>
      <c r="G346" s="43" t="s">
        <v>678</v>
      </c>
      <c r="H346" s="43" t="s">
        <v>678</v>
      </c>
      <c r="I346" s="43" t="s">
        <v>4451</v>
      </c>
    </row>
    <row r="347" spans="1:9" x14ac:dyDescent="0.25">
      <c r="A347" s="43" t="s">
        <v>5015</v>
      </c>
      <c r="B347" s="43" t="s">
        <v>4974</v>
      </c>
      <c r="C347" s="43" t="s">
        <v>5016</v>
      </c>
      <c r="D347" s="43" t="s">
        <v>4527</v>
      </c>
      <c r="E347" s="43" t="s">
        <v>678</v>
      </c>
      <c r="F347" s="43" t="s">
        <v>678</v>
      </c>
      <c r="G347" s="43" t="s">
        <v>678</v>
      </c>
      <c r="H347" s="43" t="s">
        <v>678</v>
      </c>
      <c r="I347" s="43" t="s">
        <v>4451</v>
      </c>
    </row>
    <row r="348" spans="1:9" x14ac:dyDescent="0.25">
      <c r="A348" s="43" t="s">
        <v>5017</v>
      </c>
      <c r="B348" s="43" t="s">
        <v>4974</v>
      </c>
      <c r="C348" s="43" t="s">
        <v>5018</v>
      </c>
      <c r="D348" s="43" t="s">
        <v>4527</v>
      </c>
      <c r="E348" s="43" t="s">
        <v>678</v>
      </c>
      <c r="F348" s="43" t="s">
        <v>678</v>
      </c>
      <c r="G348" s="43" t="s">
        <v>678</v>
      </c>
      <c r="H348" s="43" t="s">
        <v>678</v>
      </c>
      <c r="I348" s="43" t="s">
        <v>4451</v>
      </c>
    </row>
    <row r="349" spans="1:9" x14ac:dyDescent="0.25">
      <c r="A349" s="43" t="s">
        <v>5019</v>
      </c>
      <c r="B349" s="43" t="s">
        <v>4974</v>
      </c>
      <c r="C349" s="43" t="s">
        <v>5020</v>
      </c>
      <c r="D349" s="43" t="s">
        <v>4527</v>
      </c>
      <c r="E349" s="43" t="s">
        <v>678</v>
      </c>
      <c r="F349" s="43" t="s">
        <v>678</v>
      </c>
      <c r="G349" s="43" t="s">
        <v>678</v>
      </c>
      <c r="H349" s="43" t="s">
        <v>678</v>
      </c>
      <c r="I349" s="43" t="s">
        <v>4451</v>
      </c>
    </row>
    <row r="350" spans="1:9" x14ac:dyDescent="0.25">
      <c r="A350" s="43" t="s">
        <v>5021</v>
      </c>
      <c r="B350" s="43" t="s">
        <v>4974</v>
      </c>
      <c r="C350" s="43" t="s">
        <v>5022</v>
      </c>
      <c r="D350" s="43" t="s">
        <v>4527</v>
      </c>
      <c r="E350" s="43" t="s">
        <v>678</v>
      </c>
      <c r="F350" s="43" t="s">
        <v>678</v>
      </c>
      <c r="G350" s="43" t="s">
        <v>678</v>
      </c>
      <c r="H350" s="43" t="s">
        <v>678</v>
      </c>
      <c r="I350" s="43" t="s">
        <v>4451</v>
      </c>
    </row>
    <row r="351" spans="1:9" x14ac:dyDescent="0.25">
      <c r="A351" s="43" t="s">
        <v>5023</v>
      </c>
      <c r="B351" s="43" t="s">
        <v>4974</v>
      </c>
      <c r="C351" s="43" t="s">
        <v>5024</v>
      </c>
      <c r="D351" s="43" t="s">
        <v>4527</v>
      </c>
      <c r="E351" s="43" t="s">
        <v>678</v>
      </c>
      <c r="F351" s="43" t="s">
        <v>678</v>
      </c>
      <c r="G351" s="43" t="s">
        <v>678</v>
      </c>
      <c r="H351" s="43" t="s">
        <v>678</v>
      </c>
      <c r="I351" s="43" t="s">
        <v>4523</v>
      </c>
    </row>
    <row r="352" spans="1:9" x14ac:dyDescent="0.25">
      <c r="A352" s="43" t="s">
        <v>5025</v>
      </c>
      <c r="B352" s="43" t="s">
        <v>4974</v>
      </c>
      <c r="C352" s="43" t="s">
        <v>5026</v>
      </c>
      <c r="D352" s="43" t="s">
        <v>4527</v>
      </c>
      <c r="E352" s="43" t="s">
        <v>678</v>
      </c>
      <c r="F352" s="43" t="s">
        <v>678</v>
      </c>
      <c r="G352" s="43" t="s">
        <v>678</v>
      </c>
      <c r="H352" s="43" t="s">
        <v>678</v>
      </c>
      <c r="I352" s="43" t="s">
        <v>4451</v>
      </c>
    </row>
    <row r="353" spans="1:9" x14ac:dyDescent="0.25">
      <c r="A353" s="43" t="s">
        <v>5027</v>
      </c>
      <c r="B353" s="43" t="s">
        <v>4974</v>
      </c>
      <c r="C353" s="43" t="s">
        <v>5028</v>
      </c>
      <c r="D353" s="43" t="s">
        <v>4527</v>
      </c>
      <c r="E353" s="43" t="s">
        <v>678</v>
      </c>
      <c r="F353" s="43" t="s">
        <v>678</v>
      </c>
      <c r="G353" s="43" t="s">
        <v>678</v>
      </c>
      <c r="H353" s="43" t="s">
        <v>678</v>
      </c>
      <c r="I353" s="43" t="s">
        <v>4451</v>
      </c>
    </row>
    <row r="354" spans="1:9" x14ac:dyDescent="0.25">
      <c r="A354" s="43" t="s">
        <v>5029</v>
      </c>
      <c r="B354" s="43" t="s">
        <v>4974</v>
      </c>
      <c r="C354" s="43" t="s">
        <v>5030</v>
      </c>
      <c r="D354" s="43" t="s">
        <v>4527</v>
      </c>
      <c r="E354" s="43" t="s">
        <v>678</v>
      </c>
      <c r="F354" s="43" t="s">
        <v>678</v>
      </c>
      <c r="G354" s="43" t="s">
        <v>678</v>
      </c>
      <c r="H354" s="43" t="s">
        <v>678</v>
      </c>
      <c r="I354" s="43" t="s">
        <v>4451</v>
      </c>
    </row>
    <row r="355" spans="1:9" x14ac:dyDescent="0.25">
      <c r="A355" s="43" t="s">
        <v>5031</v>
      </c>
      <c r="B355" s="43" t="s">
        <v>4974</v>
      </c>
      <c r="C355" s="43" t="s">
        <v>5032</v>
      </c>
      <c r="D355" s="43" t="s">
        <v>4527</v>
      </c>
      <c r="E355" s="43" t="s">
        <v>678</v>
      </c>
      <c r="F355" s="43" t="s">
        <v>678</v>
      </c>
      <c r="G355" s="43" t="s">
        <v>678</v>
      </c>
      <c r="H355" s="43" t="s">
        <v>678</v>
      </c>
      <c r="I355" s="43" t="s">
        <v>4523</v>
      </c>
    </row>
    <row r="356" spans="1:9" x14ac:dyDescent="0.25">
      <c r="A356" s="43" t="s">
        <v>5033</v>
      </c>
      <c r="B356" s="43" t="s">
        <v>4974</v>
      </c>
      <c r="C356" s="43" t="s">
        <v>5034</v>
      </c>
      <c r="D356" s="43" t="s">
        <v>4527</v>
      </c>
      <c r="E356" s="43" t="s">
        <v>678</v>
      </c>
      <c r="F356" s="43" t="s">
        <v>678</v>
      </c>
      <c r="G356" s="43" t="s">
        <v>678</v>
      </c>
      <c r="H356" s="43" t="s">
        <v>678</v>
      </c>
      <c r="I356" s="43" t="s">
        <v>4523</v>
      </c>
    </row>
    <row r="357" spans="1:9" x14ac:dyDescent="0.25">
      <c r="A357" s="43" t="s">
        <v>5035</v>
      </c>
      <c r="B357" s="43" t="s">
        <v>4974</v>
      </c>
      <c r="C357" s="43" t="s">
        <v>5036</v>
      </c>
      <c r="D357" s="43" t="s">
        <v>4527</v>
      </c>
      <c r="E357" s="43" t="s">
        <v>678</v>
      </c>
      <c r="F357" s="43" t="s">
        <v>678</v>
      </c>
      <c r="G357" s="43" t="s">
        <v>678</v>
      </c>
      <c r="H357" s="43" t="s">
        <v>678</v>
      </c>
      <c r="I357" s="43" t="s">
        <v>4523</v>
      </c>
    </row>
    <row r="358" spans="1:9" x14ac:dyDescent="0.25">
      <c r="A358" s="43" t="s">
        <v>5037</v>
      </c>
      <c r="B358" s="43" t="s">
        <v>4974</v>
      </c>
      <c r="C358" s="43" t="s">
        <v>5038</v>
      </c>
      <c r="D358" s="43" t="s">
        <v>4527</v>
      </c>
      <c r="E358" s="43" t="s">
        <v>678</v>
      </c>
      <c r="F358" s="43" t="s">
        <v>678</v>
      </c>
      <c r="G358" s="43" t="s">
        <v>678</v>
      </c>
      <c r="H358" s="43" t="s">
        <v>678</v>
      </c>
      <c r="I358" s="43" t="s">
        <v>4523</v>
      </c>
    </row>
    <row r="359" spans="1:9" x14ac:dyDescent="0.25">
      <c r="A359" s="43" t="s">
        <v>5039</v>
      </c>
      <c r="B359" s="43" t="s">
        <v>4974</v>
      </c>
      <c r="C359" s="43" t="s">
        <v>5040</v>
      </c>
      <c r="D359" s="43" t="s">
        <v>4527</v>
      </c>
      <c r="E359" s="43" t="s">
        <v>678</v>
      </c>
      <c r="F359" s="43" t="s">
        <v>678</v>
      </c>
      <c r="G359" s="43" t="s">
        <v>678</v>
      </c>
      <c r="H359" s="43" t="s">
        <v>678</v>
      </c>
      <c r="I359" s="43" t="s">
        <v>4451</v>
      </c>
    </row>
    <row r="360" spans="1:9" x14ac:dyDescent="0.25">
      <c r="A360" s="43" t="s">
        <v>5041</v>
      </c>
      <c r="B360" s="43" t="s">
        <v>4974</v>
      </c>
      <c r="C360" s="43" t="s">
        <v>5042</v>
      </c>
      <c r="D360" s="43" t="s">
        <v>4527</v>
      </c>
      <c r="E360" s="43" t="s">
        <v>678</v>
      </c>
      <c r="F360" s="43" t="s">
        <v>678</v>
      </c>
      <c r="G360" s="43" t="s">
        <v>678</v>
      </c>
      <c r="H360" s="43" t="s">
        <v>678</v>
      </c>
      <c r="I360" s="43" t="s">
        <v>4523</v>
      </c>
    </row>
    <row r="361" spans="1:9" x14ac:dyDescent="0.25">
      <c r="A361" s="43" t="s">
        <v>5043</v>
      </c>
      <c r="B361" s="43" t="s">
        <v>4974</v>
      </c>
      <c r="C361" s="43" t="s">
        <v>5044</v>
      </c>
      <c r="D361" s="43" t="s">
        <v>4527</v>
      </c>
      <c r="E361" s="43" t="s">
        <v>678</v>
      </c>
      <c r="F361" s="43" t="s">
        <v>678</v>
      </c>
      <c r="G361" s="43" t="s">
        <v>678</v>
      </c>
      <c r="H361" s="43" t="s">
        <v>678</v>
      </c>
      <c r="I361" s="43" t="s">
        <v>4451</v>
      </c>
    </row>
    <row r="362" spans="1:9" x14ac:dyDescent="0.25">
      <c r="A362" s="43" t="s">
        <v>5045</v>
      </c>
      <c r="B362" s="43" t="s">
        <v>4974</v>
      </c>
      <c r="C362" s="43" t="s">
        <v>5046</v>
      </c>
      <c r="D362" s="43" t="s">
        <v>4527</v>
      </c>
      <c r="E362" s="43" t="s">
        <v>678</v>
      </c>
      <c r="F362" s="43" t="s">
        <v>678</v>
      </c>
      <c r="G362" s="43" t="s">
        <v>678</v>
      </c>
      <c r="H362" s="43" t="s">
        <v>678</v>
      </c>
      <c r="I362" s="43" t="s">
        <v>4451</v>
      </c>
    </row>
    <row r="363" spans="1:9" x14ac:dyDescent="0.25">
      <c r="A363" s="43" t="s">
        <v>5047</v>
      </c>
      <c r="B363" s="43" t="s">
        <v>4974</v>
      </c>
      <c r="C363" s="43" t="s">
        <v>5048</v>
      </c>
      <c r="D363" s="43" t="s">
        <v>4527</v>
      </c>
      <c r="E363" s="43" t="s">
        <v>678</v>
      </c>
      <c r="F363" s="43" t="s">
        <v>678</v>
      </c>
      <c r="G363" s="43" t="s">
        <v>678</v>
      </c>
      <c r="H363" s="43" t="s">
        <v>678</v>
      </c>
      <c r="I363" s="43" t="s">
        <v>4451</v>
      </c>
    </row>
    <row r="364" spans="1:9" x14ac:dyDescent="0.25">
      <c r="A364" s="43" t="s">
        <v>5049</v>
      </c>
      <c r="B364" s="43" t="s">
        <v>4974</v>
      </c>
      <c r="C364" s="43" t="s">
        <v>5050</v>
      </c>
      <c r="D364" s="43" t="s">
        <v>4527</v>
      </c>
      <c r="E364" s="43" t="s">
        <v>678</v>
      </c>
      <c r="F364" s="43" t="s">
        <v>678</v>
      </c>
      <c r="G364" s="43" t="s">
        <v>678</v>
      </c>
      <c r="H364" s="43" t="s">
        <v>678</v>
      </c>
      <c r="I364" s="43" t="s">
        <v>4451</v>
      </c>
    </row>
    <row r="365" spans="1:9" x14ac:dyDescent="0.25">
      <c r="A365" s="43" t="s">
        <v>5051</v>
      </c>
      <c r="B365" s="43" t="s">
        <v>4974</v>
      </c>
      <c r="C365" s="43" t="s">
        <v>5052</v>
      </c>
      <c r="D365" s="43" t="s">
        <v>4527</v>
      </c>
      <c r="E365" s="43" t="s">
        <v>678</v>
      </c>
      <c r="F365" s="43" t="s">
        <v>678</v>
      </c>
      <c r="G365" s="43" t="s">
        <v>678</v>
      </c>
      <c r="H365" s="43" t="s">
        <v>678</v>
      </c>
      <c r="I365" s="43" t="s">
        <v>4451</v>
      </c>
    </row>
    <row r="366" spans="1:9" x14ac:dyDescent="0.25">
      <c r="A366" s="43" t="s">
        <v>5053</v>
      </c>
      <c r="B366" s="43" t="s">
        <v>4974</v>
      </c>
      <c r="C366" s="43" t="s">
        <v>5054</v>
      </c>
      <c r="D366" s="43" t="s">
        <v>4527</v>
      </c>
      <c r="E366" s="43" t="s">
        <v>678</v>
      </c>
      <c r="F366" s="43" t="s">
        <v>678</v>
      </c>
      <c r="G366" s="43" t="s">
        <v>678</v>
      </c>
      <c r="H366" s="43" t="s">
        <v>678</v>
      </c>
      <c r="I366" s="43" t="s">
        <v>4523</v>
      </c>
    </row>
    <row r="367" spans="1:9" x14ac:dyDescent="0.25">
      <c r="A367" s="43" t="s">
        <v>5055</v>
      </c>
      <c r="B367" s="43" t="s">
        <v>4974</v>
      </c>
      <c r="C367" s="43" t="s">
        <v>5056</v>
      </c>
      <c r="D367" s="43" t="s">
        <v>4527</v>
      </c>
      <c r="E367" s="43" t="s">
        <v>678</v>
      </c>
      <c r="F367" s="43" t="s">
        <v>678</v>
      </c>
      <c r="G367" s="43" t="s">
        <v>678</v>
      </c>
      <c r="H367" s="43" t="s">
        <v>678</v>
      </c>
      <c r="I367" s="43" t="s">
        <v>4523</v>
      </c>
    </row>
    <row r="368" spans="1:9" x14ac:dyDescent="0.25">
      <c r="A368" s="43" t="s">
        <v>5057</v>
      </c>
      <c r="B368" s="43" t="s">
        <v>4974</v>
      </c>
      <c r="C368" s="43" t="s">
        <v>5058</v>
      </c>
      <c r="D368" s="43" t="s">
        <v>4527</v>
      </c>
      <c r="E368" s="43" t="s">
        <v>678</v>
      </c>
      <c r="F368" s="43" t="s">
        <v>678</v>
      </c>
      <c r="G368" s="43" t="s">
        <v>678</v>
      </c>
      <c r="H368" s="43" t="s">
        <v>678</v>
      </c>
      <c r="I368" s="43" t="s">
        <v>4523</v>
      </c>
    </row>
    <row r="369" spans="1:9" x14ac:dyDescent="0.25">
      <c r="A369" s="43" t="s">
        <v>5059</v>
      </c>
      <c r="B369" s="43" t="s">
        <v>4974</v>
      </c>
      <c r="C369" s="43" t="s">
        <v>5060</v>
      </c>
      <c r="D369" s="43" t="s">
        <v>4527</v>
      </c>
      <c r="E369" s="43" t="s">
        <v>678</v>
      </c>
      <c r="F369" s="43" t="s">
        <v>678</v>
      </c>
      <c r="G369" s="43" t="s">
        <v>678</v>
      </c>
      <c r="H369" s="43" t="s">
        <v>678</v>
      </c>
      <c r="I369" s="43" t="s">
        <v>4451</v>
      </c>
    </row>
    <row r="370" spans="1:9" x14ac:dyDescent="0.25">
      <c r="A370" s="43" t="s">
        <v>5061</v>
      </c>
      <c r="B370" s="43" t="s">
        <v>4974</v>
      </c>
      <c r="C370" s="43" t="s">
        <v>5062</v>
      </c>
      <c r="D370" s="43" t="s">
        <v>4527</v>
      </c>
      <c r="E370" s="43" t="s">
        <v>678</v>
      </c>
      <c r="F370" s="43" t="s">
        <v>678</v>
      </c>
      <c r="G370" s="43" t="s">
        <v>678</v>
      </c>
      <c r="H370" s="43" t="s">
        <v>678</v>
      </c>
      <c r="I370" s="43" t="s">
        <v>4523</v>
      </c>
    </row>
    <row r="371" spans="1:9" x14ac:dyDescent="0.25">
      <c r="A371" s="43" t="s">
        <v>5063</v>
      </c>
      <c r="B371" s="43" t="s">
        <v>4974</v>
      </c>
      <c r="C371" s="43" t="s">
        <v>5064</v>
      </c>
      <c r="D371" s="43" t="s">
        <v>4527</v>
      </c>
      <c r="E371" s="43" t="s">
        <v>678</v>
      </c>
      <c r="F371" s="43" t="s">
        <v>678</v>
      </c>
      <c r="G371" s="43" t="s">
        <v>678</v>
      </c>
      <c r="H371" s="43" t="s">
        <v>678</v>
      </c>
      <c r="I371" s="43" t="s">
        <v>4451</v>
      </c>
    </row>
    <row r="372" spans="1:9" x14ac:dyDescent="0.25">
      <c r="A372" s="43" t="s">
        <v>5065</v>
      </c>
      <c r="B372" s="43" t="s">
        <v>4974</v>
      </c>
      <c r="C372" s="43" t="s">
        <v>5066</v>
      </c>
      <c r="D372" s="43" t="s">
        <v>4527</v>
      </c>
      <c r="E372" s="43" t="s">
        <v>678</v>
      </c>
      <c r="F372" s="43" t="s">
        <v>678</v>
      </c>
      <c r="G372" s="43" t="s">
        <v>678</v>
      </c>
      <c r="H372" s="43" t="s">
        <v>678</v>
      </c>
      <c r="I372" s="43" t="s">
        <v>4451</v>
      </c>
    </row>
    <row r="373" spans="1:9" x14ac:dyDescent="0.25">
      <c r="A373" s="43" t="s">
        <v>5067</v>
      </c>
      <c r="B373" s="43" t="s">
        <v>4974</v>
      </c>
      <c r="C373" s="43" t="s">
        <v>5068</v>
      </c>
      <c r="D373" s="43" t="s">
        <v>4527</v>
      </c>
      <c r="E373" s="43" t="s">
        <v>678</v>
      </c>
      <c r="F373" s="43" t="s">
        <v>678</v>
      </c>
      <c r="G373" s="43" t="s">
        <v>678</v>
      </c>
      <c r="H373" s="43" t="s">
        <v>678</v>
      </c>
      <c r="I373" s="43" t="s">
        <v>4523</v>
      </c>
    </row>
    <row r="374" spans="1:9" x14ac:dyDescent="0.25">
      <c r="A374" s="43" t="s">
        <v>5069</v>
      </c>
      <c r="B374" s="43" t="s">
        <v>4974</v>
      </c>
      <c r="C374" s="43" t="s">
        <v>5070</v>
      </c>
      <c r="D374" s="43" t="s">
        <v>4527</v>
      </c>
      <c r="E374" s="43" t="s">
        <v>678</v>
      </c>
      <c r="F374" s="43" t="s">
        <v>678</v>
      </c>
      <c r="G374" s="43" t="s">
        <v>678</v>
      </c>
      <c r="H374" s="43" t="s">
        <v>678</v>
      </c>
      <c r="I374" s="43" t="s">
        <v>4523</v>
      </c>
    </row>
    <row r="375" spans="1:9" x14ac:dyDescent="0.25">
      <c r="A375" s="43" t="s">
        <v>5071</v>
      </c>
      <c r="B375" s="43" t="s">
        <v>4974</v>
      </c>
      <c r="C375" s="43" t="s">
        <v>5072</v>
      </c>
      <c r="D375" s="43" t="s">
        <v>4527</v>
      </c>
      <c r="E375" s="43" t="s">
        <v>678</v>
      </c>
      <c r="F375" s="43" t="s">
        <v>678</v>
      </c>
      <c r="G375" s="43" t="s">
        <v>678</v>
      </c>
      <c r="H375" s="43" t="s">
        <v>678</v>
      </c>
      <c r="I375" s="43" t="s">
        <v>4523</v>
      </c>
    </row>
    <row r="376" spans="1:9" x14ac:dyDescent="0.25">
      <c r="A376" s="43" t="s">
        <v>5073</v>
      </c>
      <c r="B376" s="43" t="s">
        <v>4974</v>
      </c>
      <c r="C376" s="43" t="s">
        <v>5074</v>
      </c>
      <c r="D376" s="43" t="s">
        <v>4527</v>
      </c>
      <c r="E376" s="43" t="s">
        <v>678</v>
      </c>
      <c r="F376" s="43" t="s">
        <v>678</v>
      </c>
      <c r="G376" s="43" t="s">
        <v>678</v>
      </c>
      <c r="H376" s="43" t="s">
        <v>678</v>
      </c>
      <c r="I376" s="43" t="s">
        <v>4451</v>
      </c>
    </row>
    <row r="377" spans="1:9" x14ac:dyDescent="0.25">
      <c r="A377" s="43" t="s">
        <v>5075</v>
      </c>
      <c r="B377" s="43" t="s">
        <v>4974</v>
      </c>
      <c r="C377" s="43" t="s">
        <v>5076</v>
      </c>
      <c r="D377" s="43" t="s">
        <v>4527</v>
      </c>
      <c r="E377" s="43" t="s">
        <v>678</v>
      </c>
      <c r="F377" s="43" t="s">
        <v>678</v>
      </c>
      <c r="G377" s="43" t="s">
        <v>678</v>
      </c>
      <c r="H377" s="43" t="s">
        <v>678</v>
      </c>
      <c r="I377" s="43" t="s">
        <v>4451</v>
      </c>
    </row>
    <row r="378" spans="1:9" x14ac:dyDescent="0.25">
      <c r="A378" s="43" t="s">
        <v>5077</v>
      </c>
      <c r="B378" s="43" t="s">
        <v>4974</v>
      </c>
      <c r="C378" s="43" t="s">
        <v>5078</v>
      </c>
      <c r="D378" s="43" t="s">
        <v>4527</v>
      </c>
      <c r="E378" s="43" t="s">
        <v>678</v>
      </c>
      <c r="F378" s="43" t="s">
        <v>678</v>
      </c>
      <c r="G378" s="43" t="s">
        <v>678</v>
      </c>
      <c r="H378" s="43" t="s">
        <v>678</v>
      </c>
      <c r="I378" s="43" t="s">
        <v>4451</v>
      </c>
    </row>
    <row r="379" spans="1:9" x14ac:dyDescent="0.25">
      <c r="A379" s="43" t="s">
        <v>5079</v>
      </c>
      <c r="B379" s="43" t="s">
        <v>4974</v>
      </c>
      <c r="C379" s="43" t="s">
        <v>5080</v>
      </c>
      <c r="D379" s="43" t="s">
        <v>4527</v>
      </c>
      <c r="E379" s="43" t="s">
        <v>678</v>
      </c>
      <c r="F379" s="43" t="s">
        <v>678</v>
      </c>
      <c r="G379" s="43" t="s">
        <v>678</v>
      </c>
      <c r="H379" s="43" t="s">
        <v>678</v>
      </c>
      <c r="I379" s="43" t="s">
        <v>4451</v>
      </c>
    </row>
    <row r="380" spans="1:9" x14ac:dyDescent="0.25">
      <c r="A380" s="43" t="s">
        <v>5081</v>
      </c>
      <c r="B380" s="43" t="s">
        <v>4974</v>
      </c>
      <c r="C380" s="43" t="s">
        <v>5082</v>
      </c>
      <c r="D380" s="43" t="s">
        <v>4527</v>
      </c>
      <c r="E380" s="43" t="s">
        <v>678</v>
      </c>
      <c r="F380" s="43" t="s">
        <v>678</v>
      </c>
      <c r="G380" s="43" t="s">
        <v>678</v>
      </c>
      <c r="H380" s="43" t="s">
        <v>678</v>
      </c>
      <c r="I380" s="43" t="s">
        <v>4451</v>
      </c>
    </row>
    <row r="381" spans="1:9" x14ac:dyDescent="0.25">
      <c r="A381" s="43" t="s">
        <v>5083</v>
      </c>
      <c r="B381" s="43" t="s">
        <v>4974</v>
      </c>
      <c r="C381" s="43" t="s">
        <v>5084</v>
      </c>
      <c r="D381" s="43" t="s">
        <v>4527</v>
      </c>
      <c r="E381" s="43" t="s">
        <v>678</v>
      </c>
      <c r="F381" s="43" t="s">
        <v>678</v>
      </c>
      <c r="G381" s="43" t="s">
        <v>678</v>
      </c>
      <c r="H381" s="43" t="s">
        <v>678</v>
      </c>
      <c r="I381" s="43" t="s">
        <v>4523</v>
      </c>
    </row>
    <row r="382" spans="1:9" x14ac:dyDescent="0.25">
      <c r="A382" s="43" t="s">
        <v>5085</v>
      </c>
      <c r="B382" s="43" t="s">
        <v>4974</v>
      </c>
      <c r="C382" s="43" t="s">
        <v>5086</v>
      </c>
      <c r="D382" s="43" t="s">
        <v>4527</v>
      </c>
      <c r="E382" s="43" t="s">
        <v>678</v>
      </c>
      <c r="F382" s="43" t="s">
        <v>678</v>
      </c>
      <c r="G382" s="43" t="s">
        <v>678</v>
      </c>
      <c r="H382" s="43" t="s">
        <v>678</v>
      </c>
      <c r="I382" s="43" t="s">
        <v>4523</v>
      </c>
    </row>
    <row r="383" spans="1:9" x14ac:dyDescent="0.25">
      <c r="A383" s="43" t="s">
        <v>5087</v>
      </c>
      <c r="B383" s="43" t="s">
        <v>4974</v>
      </c>
      <c r="C383" s="43" t="s">
        <v>5088</v>
      </c>
      <c r="D383" s="43" t="s">
        <v>4527</v>
      </c>
      <c r="E383" s="43" t="s">
        <v>678</v>
      </c>
      <c r="F383" s="43" t="s">
        <v>678</v>
      </c>
      <c r="G383" s="43" t="s">
        <v>678</v>
      </c>
      <c r="H383" s="43" t="s">
        <v>678</v>
      </c>
      <c r="I383" s="43" t="s">
        <v>4523</v>
      </c>
    </row>
    <row r="384" spans="1:9" x14ac:dyDescent="0.25">
      <c r="A384" s="43" t="s">
        <v>5089</v>
      </c>
      <c r="B384" s="43" t="s">
        <v>4974</v>
      </c>
      <c r="C384" s="43" t="s">
        <v>5090</v>
      </c>
      <c r="D384" s="43" t="s">
        <v>4527</v>
      </c>
      <c r="E384" s="43" t="s">
        <v>678</v>
      </c>
      <c r="F384" s="43" t="s">
        <v>678</v>
      </c>
      <c r="G384" s="43" t="s">
        <v>678</v>
      </c>
      <c r="H384" s="43" t="s">
        <v>678</v>
      </c>
      <c r="I384" s="43" t="s">
        <v>4523</v>
      </c>
    </row>
    <row r="385" spans="1:9" x14ac:dyDescent="0.25">
      <c r="A385" s="43" t="s">
        <v>5091</v>
      </c>
      <c r="B385" s="43" t="s">
        <v>4974</v>
      </c>
      <c r="C385" s="43" t="s">
        <v>5092</v>
      </c>
      <c r="D385" s="43" t="s">
        <v>4527</v>
      </c>
      <c r="E385" s="43" t="s">
        <v>678</v>
      </c>
      <c r="F385" s="43" t="s">
        <v>678</v>
      </c>
      <c r="G385" s="43" t="s">
        <v>678</v>
      </c>
      <c r="H385" s="43" t="s">
        <v>678</v>
      </c>
      <c r="I385" s="43" t="s">
        <v>4523</v>
      </c>
    </row>
    <row r="386" spans="1:9" x14ac:dyDescent="0.25">
      <c r="A386" s="43" t="s">
        <v>5093</v>
      </c>
      <c r="B386" s="43" t="s">
        <v>4974</v>
      </c>
      <c r="C386" s="43" t="s">
        <v>5094</v>
      </c>
      <c r="D386" s="43" t="s">
        <v>4527</v>
      </c>
      <c r="E386" s="43" t="s">
        <v>678</v>
      </c>
      <c r="F386" s="43" t="s">
        <v>678</v>
      </c>
      <c r="G386" s="43" t="s">
        <v>678</v>
      </c>
      <c r="H386" s="43" t="s">
        <v>678</v>
      </c>
      <c r="I386" s="43" t="s">
        <v>4523</v>
      </c>
    </row>
    <row r="387" spans="1:9" x14ac:dyDescent="0.25">
      <c r="A387" s="43" t="s">
        <v>5095</v>
      </c>
      <c r="B387" s="43" t="s">
        <v>4974</v>
      </c>
      <c r="C387" s="43" t="s">
        <v>5096</v>
      </c>
      <c r="D387" s="43" t="s">
        <v>4527</v>
      </c>
      <c r="E387" s="43" t="s">
        <v>678</v>
      </c>
      <c r="F387" s="43" t="s">
        <v>678</v>
      </c>
      <c r="G387" s="43" t="s">
        <v>678</v>
      </c>
      <c r="H387" s="43" t="s">
        <v>678</v>
      </c>
      <c r="I387" s="43" t="s">
        <v>4451</v>
      </c>
    </row>
    <row r="388" spans="1:9" x14ac:dyDescent="0.25">
      <c r="A388" s="43" t="s">
        <v>5097</v>
      </c>
      <c r="B388" s="43" t="s">
        <v>4974</v>
      </c>
      <c r="C388" s="43" t="s">
        <v>5098</v>
      </c>
      <c r="D388" s="43" t="s">
        <v>4527</v>
      </c>
      <c r="E388" s="43" t="s">
        <v>678</v>
      </c>
      <c r="F388" s="43" t="s">
        <v>678</v>
      </c>
      <c r="G388" s="43" t="s">
        <v>678</v>
      </c>
      <c r="H388" s="43" t="s">
        <v>678</v>
      </c>
      <c r="I388" s="43" t="s">
        <v>4523</v>
      </c>
    </row>
    <row r="389" spans="1:9" x14ac:dyDescent="0.25">
      <c r="A389" s="43" t="s">
        <v>5099</v>
      </c>
      <c r="B389" s="43" t="s">
        <v>4974</v>
      </c>
      <c r="C389" s="43" t="s">
        <v>5100</v>
      </c>
      <c r="D389" s="43" t="s">
        <v>4527</v>
      </c>
      <c r="E389" s="43" t="s">
        <v>678</v>
      </c>
      <c r="F389" s="43" t="s">
        <v>678</v>
      </c>
      <c r="G389" s="43" t="s">
        <v>678</v>
      </c>
      <c r="H389" s="43" t="s">
        <v>678</v>
      </c>
      <c r="I389" s="43" t="s">
        <v>4523</v>
      </c>
    </row>
    <row r="390" spans="1:9" x14ac:dyDescent="0.25">
      <c r="A390" s="43" t="s">
        <v>5101</v>
      </c>
      <c r="B390" s="43" t="s">
        <v>4974</v>
      </c>
      <c r="C390" s="43" t="s">
        <v>5102</v>
      </c>
      <c r="D390" s="43" t="s">
        <v>4527</v>
      </c>
      <c r="E390" s="43" t="s">
        <v>678</v>
      </c>
      <c r="F390" s="43" t="s">
        <v>678</v>
      </c>
      <c r="G390" s="43" t="s">
        <v>678</v>
      </c>
      <c r="H390" s="43" t="s">
        <v>678</v>
      </c>
      <c r="I390" s="43" t="s">
        <v>4523</v>
      </c>
    </row>
    <row r="391" spans="1:9" x14ac:dyDescent="0.25">
      <c r="A391" s="43" t="s">
        <v>5103</v>
      </c>
      <c r="B391" s="43" t="s">
        <v>4974</v>
      </c>
      <c r="C391" s="43" t="s">
        <v>5104</v>
      </c>
      <c r="D391" s="43" t="s">
        <v>4527</v>
      </c>
      <c r="E391" s="43" t="s">
        <v>678</v>
      </c>
      <c r="F391" s="43" t="s">
        <v>678</v>
      </c>
      <c r="G391" s="43" t="s">
        <v>678</v>
      </c>
      <c r="H391" s="43" t="s">
        <v>678</v>
      </c>
      <c r="I391" s="43" t="s">
        <v>4451</v>
      </c>
    </row>
    <row r="392" spans="1:9" x14ac:dyDescent="0.25">
      <c r="A392" s="43" t="s">
        <v>5105</v>
      </c>
      <c r="B392" s="43" t="s">
        <v>4974</v>
      </c>
      <c r="C392" s="43" t="s">
        <v>5106</v>
      </c>
      <c r="D392" s="43" t="s">
        <v>4527</v>
      </c>
      <c r="E392" s="43" t="s">
        <v>678</v>
      </c>
      <c r="F392" s="43" t="s">
        <v>678</v>
      </c>
      <c r="G392" s="43" t="s">
        <v>678</v>
      </c>
      <c r="H392" s="43" t="s">
        <v>678</v>
      </c>
      <c r="I392" s="43" t="s">
        <v>4451</v>
      </c>
    </row>
    <row r="393" spans="1:9" x14ac:dyDescent="0.25">
      <c r="A393" s="43" t="s">
        <v>5107</v>
      </c>
      <c r="B393" s="43" t="s">
        <v>4974</v>
      </c>
      <c r="C393" s="43" t="s">
        <v>5108</v>
      </c>
      <c r="D393" s="43" t="s">
        <v>4527</v>
      </c>
      <c r="E393" s="43" t="s">
        <v>678</v>
      </c>
      <c r="F393" s="43" t="s">
        <v>678</v>
      </c>
      <c r="G393" s="43" t="s">
        <v>678</v>
      </c>
      <c r="H393" s="43" t="s">
        <v>678</v>
      </c>
      <c r="I393" s="43" t="s">
        <v>4451</v>
      </c>
    </row>
    <row r="394" spans="1:9" x14ac:dyDescent="0.25">
      <c r="A394" s="43" t="s">
        <v>5109</v>
      </c>
      <c r="B394" s="43" t="s">
        <v>4974</v>
      </c>
      <c r="C394" s="43" t="s">
        <v>5110</v>
      </c>
      <c r="D394" s="43" t="s">
        <v>4527</v>
      </c>
      <c r="E394" s="43" t="s">
        <v>678</v>
      </c>
      <c r="F394" s="43" t="s">
        <v>678</v>
      </c>
      <c r="G394" s="43" t="s">
        <v>678</v>
      </c>
      <c r="H394" s="43" t="s">
        <v>678</v>
      </c>
      <c r="I394" s="43" t="s">
        <v>4523</v>
      </c>
    </row>
    <row r="395" spans="1:9" x14ac:dyDescent="0.25">
      <c r="A395" s="43" t="s">
        <v>5111</v>
      </c>
      <c r="B395" s="43" t="s">
        <v>4974</v>
      </c>
      <c r="C395" s="43" t="s">
        <v>5112</v>
      </c>
      <c r="D395" s="43" t="s">
        <v>4527</v>
      </c>
      <c r="E395" s="43" t="s">
        <v>678</v>
      </c>
      <c r="F395" s="43" t="s">
        <v>678</v>
      </c>
      <c r="G395" s="43" t="s">
        <v>678</v>
      </c>
      <c r="H395" s="43" t="s">
        <v>678</v>
      </c>
      <c r="I395" s="43" t="s">
        <v>4523</v>
      </c>
    </row>
    <row r="396" spans="1:9" x14ac:dyDescent="0.25">
      <c r="A396" s="43" t="s">
        <v>5113</v>
      </c>
      <c r="B396" s="43" t="s">
        <v>4974</v>
      </c>
      <c r="C396" s="43" t="s">
        <v>5114</v>
      </c>
      <c r="D396" s="43" t="s">
        <v>4527</v>
      </c>
      <c r="E396" s="43" t="s">
        <v>678</v>
      </c>
      <c r="F396" s="43" t="s">
        <v>678</v>
      </c>
      <c r="G396" s="43" t="s">
        <v>678</v>
      </c>
      <c r="H396" s="43" t="s">
        <v>678</v>
      </c>
      <c r="I396" s="43" t="s">
        <v>4523</v>
      </c>
    </row>
    <row r="397" spans="1:9" x14ac:dyDescent="0.25">
      <c r="A397" s="43" t="s">
        <v>5115</v>
      </c>
      <c r="B397" s="43" t="s">
        <v>4974</v>
      </c>
      <c r="C397" s="43" t="s">
        <v>5116</v>
      </c>
      <c r="D397" s="43" t="s">
        <v>4527</v>
      </c>
      <c r="E397" s="43" t="s">
        <v>678</v>
      </c>
      <c r="F397" s="43" t="s">
        <v>678</v>
      </c>
      <c r="G397" s="43" t="s">
        <v>678</v>
      </c>
      <c r="H397" s="43" t="s">
        <v>678</v>
      </c>
      <c r="I397" s="43" t="s">
        <v>4451</v>
      </c>
    </row>
    <row r="398" spans="1:9" x14ac:dyDescent="0.25">
      <c r="A398" s="43" t="s">
        <v>5117</v>
      </c>
      <c r="B398" s="43" t="s">
        <v>4974</v>
      </c>
      <c r="C398" s="43" t="s">
        <v>5118</v>
      </c>
      <c r="D398" s="43" t="s">
        <v>4527</v>
      </c>
      <c r="E398" s="43" t="s">
        <v>678</v>
      </c>
      <c r="F398" s="43" t="s">
        <v>678</v>
      </c>
      <c r="G398" s="43" t="s">
        <v>678</v>
      </c>
      <c r="H398" s="43" t="s">
        <v>678</v>
      </c>
      <c r="I398" s="43" t="s">
        <v>4451</v>
      </c>
    </row>
    <row r="399" spans="1:9" x14ac:dyDescent="0.25">
      <c r="A399" s="43" t="s">
        <v>5119</v>
      </c>
      <c r="B399" s="43" t="s">
        <v>4974</v>
      </c>
      <c r="C399" s="43" t="s">
        <v>5120</v>
      </c>
      <c r="D399" s="43" t="s">
        <v>4527</v>
      </c>
      <c r="E399" s="43" t="s">
        <v>678</v>
      </c>
      <c r="F399" s="43" t="s">
        <v>678</v>
      </c>
      <c r="G399" s="43" t="s">
        <v>678</v>
      </c>
      <c r="H399" s="43" t="s">
        <v>678</v>
      </c>
      <c r="I399" s="43" t="s">
        <v>4451</v>
      </c>
    </row>
    <row r="400" spans="1:9" x14ac:dyDescent="0.25">
      <c r="A400" s="43" t="s">
        <v>5121</v>
      </c>
      <c r="B400" s="43" t="s">
        <v>4974</v>
      </c>
      <c r="C400" s="43" t="s">
        <v>5122</v>
      </c>
      <c r="D400" s="43" t="s">
        <v>4527</v>
      </c>
      <c r="E400" s="43" t="s">
        <v>678</v>
      </c>
      <c r="F400" s="43" t="s">
        <v>678</v>
      </c>
      <c r="G400" s="43" t="s">
        <v>678</v>
      </c>
      <c r="H400" s="43" t="s">
        <v>678</v>
      </c>
      <c r="I400" s="43" t="s">
        <v>4451</v>
      </c>
    </row>
    <row r="401" spans="1:9" x14ac:dyDescent="0.25">
      <c r="A401" s="43" t="s">
        <v>5123</v>
      </c>
      <c r="B401" s="43" t="s">
        <v>4974</v>
      </c>
      <c r="C401" s="43" t="s">
        <v>5124</v>
      </c>
      <c r="D401" s="43" t="s">
        <v>4527</v>
      </c>
      <c r="E401" s="43" t="s">
        <v>678</v>
      </c>
      <c r="F401" s="43" t="s">
        <v>678</v>
      </c>
      <c r="G401" s="43" t="s">
        <v>678</v>
      </c>
      <c r="H401" s="43" t="s">
        <v>678</v>
      </c>
      <c r="I401" s="43" t="s">
        <v>4523</v>
      </c>
    </row>
    <row r="402" spans="1:9" x14ac:dyDescent="0.25">
      <c r="A402" s="43" t="s">
        <v>5125</v>
      </c>
      <c r="B402" s="43" t="s">
        <v>4974</v>
      </c>
      <c r="C402" s="43" t="s">
        <v>5126</v>
      </c>
      <c r="D402" s="43" t="s">
        <v>4527</v>
      </c>
      <c r="E402" s="43" t="s">
        <v>678</v>
      </c>
      <c r="F402" s="43" t="s">
        <v>678</v>
      </c>
      <c r="G402" s="43" t="s">
        <v>678</v>
      </c>
      <c r="H402" s="43" t="s">
        <v>678</v>
      </c>
      <c r="I402" s="43" t="s">
        <v>4523</v>
      </c>
    </row>
    <row r="403" spans="1:9" x14ac:dyDescent="0.25">
      <c r="A403" s="43" t="s">
        <v>5127</v>
      </c>
      <c r="B403" s="43" t="s">
        <v>4974</v>
      </c>
      <c r="C403" s="43" t="s">
        <v>5128</v>
      </c>
      <c r="D403" s="43" t="s">
        <v>4527</v>
      </c>
      <c r="E403" s="43" t="s">
        <v>678</v>
      </c>
      <c r="F403" s="43" t="s">
        <v>678</v>
      </c>
      <c r="G403" s="43" t="s">
        <v>678</v>
      </c>
      <c r="H403" s="43" t="s">
        <v>678</v>
      </c>
      <c r="I403" s="43" t="s">
        <v>4523</v>
      </c>
    </row>
    <row r="404" spans="1:9" x14ac:dyDescent="0.25">
      <c r="A404" s="43" t="s">
        <v>5129</v>
      </c>
      <c r="B404" s="43" t="s">
        <v>4974</v>
      </c>
      <c r="C404" s="43" t="s">
        <v>5130</v>
      </c>
      <c r="D404" s="43" t="s">
        <v>4527</v>
      </c>
      <c r="E404" s="43" t="s">
        <v>678</v>
      </c>
      <c r="F404" s="43" t="s">
        <v>678</v>
      </c>
      <c r="G404" s="43" t="s">
        <v>678</v>
      </c>
      <c r="H404" s="43" t="s">
        <v>678</v>
      </c>
      <c r="I404" s="43" t="s">
        <v>4523</v>
      </c>
    </row>
    <row r="405" spans="1:9" x14ac:dyDescent="0.25">
      <c r="A405" s="43" t="s">
        <v>5131</v>
      </c>
      <c r="B405" s="43" t="s">
        <v>4974</v>
      </c>
      <c r="C405" s="43" t="s">
        <v>5132</v>
      </c>
      <c r="D405" s="43" t="s">
        <v>4527</v>
      </c>
      <c r="E405" s="43" t="s">
        <v>678</v>
      </c>
      <c r="F405" s="43" t="s">
        <v>678</v>
      </c>
      <c r="G405" s="43" t="s">
        <v>678</v>
      </c>
      <c r="H405" s="43" t="s">
        <v>678</v>
      </c>
      <c r="I405" s="43" t="s">
        <v>4523</v>
      </c>
    </row>
    <row r="406" spans="1:9" x14ac:dyDescent="0.25">
      <c r="A406" s="43" t="s">
        <v>5133</v>
      </c>
      <c r="B406" s="43" t="s">
        <v>4974</v>
      </c>
      <c r="C406" s="43" t="s">
        <v>5134</v>
      </c>
      <c r="D406" s="43" t="s">
        <v>4527</v>
      </c>
      <c r="E406" s="43" t="s">
        <v>678</v>
      </c>
      <c r="F406" s="43" t="s">
        <v>678</v>
      </c>
      <c r="G406" s="43" t="s">
        <v>678</v>
      </c>
      <c r="H406" s="43" t="s">
        <v>678</v>
      </c>
      <c r="I406" s="43" t="s">
        <v>4523</v>
      </c>
    </row>
    <row r="407" spans="1:9" x14ac:dyDescent="0.25">
      <c r="A407" s="43" t="s">
        <v>5135</v>
      </c>
      <c r="B407" s="43" t="s">
        <v>4974</v>
      </c>
      <c r="C407" s="43" t="s">
        <v>5136</v>
      </c>
      <c r="D407" s="43" t="s">
        <v>4527</v>
      </c>
      <c r="E407" s="43" t="s">
        <v>678</v>
      </c>
      <c r="F407" s="43" t="s">
        <v>678</v>
      </c>
      <c r="G407" s="43" t="s">
        <v>678</v>
      </c>
      <c r="H407" s="43" t="s">
        <v>678</v>
      </c>
      <c r="I407" s="43" t="s">
        <v>4451</v>
      </c>
    </row>
    <row r="408" spans="1:9" x14ac:dyDescent="0.25">
      <c r="A408" s="43" t="s">
        <v>5137</v>
      </c>
      <c r="B408" s="43" t="s">
        <v>4974</v>
      </c>
      <c r="C408" s="43" t="s">
        <v>5138</v>
      </c>
      <c r="D408" s="43" t="s">
        <v>4527</v>
      </c>
      <c r="E408" s="43" t="s">
        <v>678</v>
      </c>
      <c r="F408" s="43" t="s">
        <v>678</v>
      </c>
      <c r="G408" s="43" t="s">
        <v>678</v>
      </c>
      <c r="H408" s="43" t="s">
        <v>678</v>
      </c>
      <c r="I408" s="43" t="s">
        <v>4451</v>
      </c>
    </row>
    <row r="409" spans="1:9" x14ac:dyDescent="0.25">
      <c r="A409" s="43" t="s">
        <v>5139</v>
      </c>
      <c r="B409" s="43" t="s">
        <v>4974</v>
      </c>
      <c r="C409" s="43" t="s">
        <v>5140</v>
      </c>
      <c r="D409" s="43" t="s">
        <v>4527</v>
      </c>
      <c r="E409" s="43" t="s">
        <v>678</v>
      </c>
      <c r="F409" s="43" t="s">
        <v>678</v>
      </c>
      <c r="G409" s="43" t="s">
        <v>678</v>
      </c>
      <c r="H409" s="43" t="s">
        <v>678</v>
      </c>
      <c r="I409" s="43" t="s">
        <v>4451</v>
      </c>
    </row>
    <row r="410" spans="1:9" x14ac:dyDescent="0.25">
      <c r="A410" s="43" t="s">
        <v>5141</v>
      </c>
      <c r="B410" s="43" t="s">
        <v>949</v>
      </c>
      <c r="C410" s="43" t="s">
        <v>949</v>
      </c>
      <c r="D410" s="43" t="s">
        <v>4535</v>
      </c>
      <c r="E410" s="43" t="s">
        <v>678</v>
      </c>
      <c r="F410" s="43" t="s">
        <v>678</v>
      </c>
      <c r="G410" s="43" t="s">
        <v>678</v>
      </c>
      <c r="H410" s="43" t="s">
        <v>678</v>
      </c>
      <c r="I410" s="43" t="s">
        <v>4451</v>
      </c>
    </row>
    <row r="411" spans="1:9" x14ac:dyDescent="0.25">
      <c r="A411" s="43" t="s">
        <v>5142</v>
      </c>
      <c r="B411" s="43" t="s">
        <v>949</v>
      </c>
      <c r="C411" s="43" t="s">
        <v>5143</v>
      </c>
      <c r="D411" s="43" t="s">
        <v>4535</v>
      </c>
      <c r="E411" s="43" t="s">
        <v>678</v>
      </c>
      <c r="F411" s="43" t="s">
        <v>678</v>
      </c>
      <c r="G411" s="43" t="s">
        <v>678</v>
      </c>
      <c r="H411" s="43" t="s">
        <v>678</v>
      </c>
      <c r="I411" s="43" t="s">
        <v>4451</v>
      </c>
    </row>
    <row r="412" spans="1:9" x14ac:dyDescent="0.25">
      <c r="A412" s="43" t="s">
        <v>5144</v>
      </c>
      <c r="B412" s="43" t="s">
        <v>949</v>
      </c>
      <c r="C412" s="43" t="s">
        <v>5145</v>
      </c>
      <c r="D412" s="43" t="s">
        <v>4535</v>
      </c>
      <c r="E412" s="43" t="s">
        <v>678</v>
      </c>
      <c r="F412" s="43" t="s">
        <v>678</v>
      </c>
      <c r="G412" s="43" t="s">
        <v>678</v>
      </c>
      <c r="H412" s="43" t="s">
        <v>678</v>
      </c>
      <c r="I412" s="43" t="s">
        <v>4451</v>
      </c>
    </row>
    <row r="413" spans="1:9" x14ac:dyDescent="0.25">
      <c r="A413" s="43" t="s">
        <v>5146</v>
      </c>
      <c r="B413" s="43" t="s">
        <v>949</v>
      </c>
      <c r="C413" s="43" t="s">
        <v>5147</v>
      </c>
      <c r="D413" s="43" t="s">
        <v>4535</v>
      </c>
      <c r="E413" s="43" t="s">
        <v>678</v>
      </c>
      <c r="F413" s="43" t="s">
        <v>678</v>
      </c>
      <c r="G413" s="43" t="s">
        <v>678</v>
      </c>
      <c r="H413" s="43" t="s">
        <v>678</v>
      </c>
      <c r="I413" s="43" t="s">
        <v>4451</v>
      </c>
    </row>
    <row r="414" spans="1:9" x14ac:dyDescent="0.25">
      <c r="A414" s="43" t="s">
        <v>456</v>
      </c>
      <c r="B414" s="43" t="s">
        <v>949</v>
      </c>
      <c r="C414" s="43" t="s">
        <v>5147</v>
      </c>
      <c r="D414" s="43" t="s">
        <v>4535</v>
      </c>
      <c r="E414" s="43" t="s">
        <v>678</v>
      </c>
      <c r="F414" s="43" t="s">
        <v>678</v>
      </c>
      <c r="G414" s="43" t="s">
        <v>678</v>
      </c>
      <c r="H414" s="43" t="s">
        <v>678</v>
      </c>
      <c r="I414" s="43" t="s">
        <v>4523</v>
      </c>
    </row>
    <row r="415" spans="1:9" x14ac:dyDescent="0.25">
      <c r="A415" s="43" t="s">
        <v>5148</v>
      </c>
      <c r="B415" s="43" t="s">
        <v>949</v>
      </c>
      <c r="C415" s="43" t="s">
        <v>5149</v>
      </c>
      <c r="D415" s="43" t="s">
        <v>4535</v>
      </c>
      <c r="E415" s="43" t="s">
        <v>678</v>
      </c>
      <c r="F415" s="43" t="s">
        <v>678</v>
      </c>
      <c r="G415" s="43" t="s">
        <v>678</v>
      </c>
      <c r="H415" s="43" t="s">
        <v>678</v>
      </c>
      <c r="I415" s="43" t="s">
        <v>4451</v>
      </c>
    </row>
    <row r="416" spans="1:9" x14ac:dyDescent="0.25">
      <c r="A416" s="43" t="s">
        <v>458</v>
      </c>
      <c r="B416" s="43" t="s">
        <v>949</v>
      </c>
      <c r="C416" s="43" t="s">
        <v>5150</v>
      </c>
      <c r="D416" s="43" t="s">
        <v>4535</v>
      </c>
      <c r="E416" s="43" t="s">
        <v>678</v>
      </c>
      <c r="F416" s="43" t="s">
        <v>678</v>
      </c>
      <c r="G416" s="43" t="s">
        <v>678</v>
      </c>
      <c r="H416" s="43" t="s">
        <v>678</v>
      </c>
      <c r="I416" s="43" t="s">
        <v>4451</v>
      </c>
    </row>
    <row r="417" spans="1:9" x14ac:dyDescent="0.25">
      <c r="A417" s="43" t="s">
        <v>459</v>
      </c>
      <c r="B417" s="43" t="s">
        <v>949</v>
      </c>
      <c r="C417" s="43" t="s">
        <v>5151</v>
      </c>
      <c r="D417" s="43" t="s">
        <v>4535</v>
      </c>
      <c r="E417" s="43" t="s">
        <v>678</v>
      </c>
      <c r="F417" s="43" t="s">
        <v>678</v>
      </c>
      <c r="G417" s="43" t="s">
        <v>678</v>
      </c>
      <c r="H417" s="43" t="s">
        <v>678</v>
      </c>
      <c r="I417" s="43" t="s">
        <v>4451</v>
      </c>
    </row>
    <row r="418" spans="1:9" x14ac:dyDescent="0.25">
      <c r="A418" s="43" t="s">
        <v>5152</v>
      </c>
      <c r="B418" s="43" t="s">
        <v>949</v>
      </c>
      <c r="C418" s="43" t="s">
        <v>5153</v>
      </c>
      <c r="D418" s="43" t="s">
        <v>4535</v>
      </c>
      <c r="E418" s="43" t="s">
        <v>678</v>
      </c>
      <c r="F418" s="43" t="s">
        <v>678</v>
      </c>
      <c r="G418" s="43" t="s">
        <v>678</v>
      </c>
      <c r="H418" s="43" t="s">
        <v>678</v>
      </c>
      <c r="I418" s="43" t="s">
        <v>4451</v>
      </c>
    </row>
    <row r="419" spans="1:9" x14ac:dyDescent="0.25">
      <c r="A419" s="43" t="s">
        <v>460</v>
      </c>
      <c r="B419" s="43" t="s">
        <v>949</v>
      </c>
      <c r="C419" s="43" t="s">
        <v>5154</v>
      </c>
      <c r="D419" s="43" t="s">
        <v>4535</v>
      </c>
      <c r="E419" s="43" t="s">
        <v>678</v>
      </c>
      <c r="F419" s="43" t="s">
        <v>678</v>
      </c>
      <c r="G419" s="43" t="s">
        <v>678</v>
      </c>
      <c r="H419" s="43" t="s">
        <v>678</v>
      </c>
      <c r="I419" s="43" t="s">
        <v>4451</v>
      </c>
    </row>
    <row r="420" spans="1:9" x14ac:dyDescent="0.25">
      <c r="A420" s="43" t="s">
        <v>5155</v>
      </c>
      <c r="B420" s="43" t="s">
        <v>949</v>
      </c>
      <c r="C420" s="43" t="s">
        <v>5156</v>
      </c>
      <c r="D420" s="43" t="s">
        <v>4535</v>
      </c>
      <c r="E420" s="43" t="s">
        <v>678</v>
      </c>
      <c r="F420" s="43" t="s">
        <v>678</v>
      </c>
      <c r="G420" s="43" t="s">
        <v>678</v>
      </c>
      <c r="H420" s="43" t="s">
        <v>678</v>
      </c>
      <c r="I420" s="43" t="s">
        <v>4451</v>
      </c>
    </row>
    <row r="421" spans="1:9" x14ac:dyDescent="0.25">
      <c r="A421" s="43" t="s">
        <v>5157</v>
      </c>
      <c r="B421" s="43" t="s">
        <v>949</v>
      </c>
      <c r="C421" s="43" t="s">
        <v>5158</v>
      </c>
      <c r="D421" s="43" t="s">
        <v>4535</v>
      </c>
      <c r="E421" s="43" t="s">
        <v>678</v>
      </c>
      <c r="F421" s="43" t="s">
        <v>678</v>
      </c>
      <c r="G421" s="43" t="s">
        <v>678</v>
      </c>
      <c r="H421" s="43" t="s">
        <v>678</v>
      </c>
      <c r="I421" s="43" t="s">
        <v>4451</v>
      </c>
    </row>
    <row r="422" spans="1:9" x14ac:dyDescent="0.25">
      <c r="A422" s="43" t="s">
        <v>5159</v>
      </c>
      <c r="B422" s="43" t="s">
        <v>949</v>
      </c>
      <c r="C422" s="43" t="s">
        <v>5160</v>
      </c>
      <c r="D422" s="43" t="s">
        <v>4535</v>
      </c>
      <c r="E422" s="43" t="s">
        <v>678</v>
      </c>
      <c r="F422" s="43" t="s">
        <v>678</v>
      </c>
      <c r="G422" s="43" t="s">
        <v>678</v>
      </c>
      <c r="H422" s="43" t="s">
        <v>678</v>
      </c>
      <c r="I422" s="43" t="s">
        <v>4451</v>
      </c>
    </row>
    <row r="423" spans="1:9" x14ac:dyDescent="0.25">
      <c r="A423" s="43" t="s">
        <v>461</v>
      </c>
      <c r="B423" s="43" t="s">
        <v>949</v>
      </c>
      <c r="C423" s="43" t="s">
        <v>5161</v>
      </c>
      <c r="D423" s="43" t="s">
        <v>4535</v>
      </c>
      <c r="E423" s="43" t="s">
        <v>678</v>
      </c>
      <c r="F423" s="43" t="s">
        <v>678</v>
      </c>
      <c r="G423" s="43" t="s">
        <v>678</v>
      </c>
      <c r="H423" s="43" t="s">
        <v>678</v>
      </c>
      <c r="I423" s="43" t="s">
        <v>4523</v>
      </c>
    </row>
    <row r="424" spans="1:9" x14ac:dyDescent="0.25">
      <c r="A424" s="43" t="s">
        <v>462</v>
      </c>
      <c r="B424" s="43" t="s">
        <v>949</v>
      </c>
      <c r="C424" s="43" t="s">
        <v>5162</v>
      </c>
      <c r="D424" s="43" t="s">
        <v>4535</v>
      </c>
      <c r="E424" s="43" t="s">
        <v>678</v>
      </c>
      <c r="F424" s="43" t="s">
        <v>678</v>
      </c>
      <c r="G424" s="43" t="s">
        <v>678</v>
      </c>
      <c r="H424" s="43" t="s">
        <v>678</v>
      </c>
      <c r="I424" s="43" t="s">
        <v>4523</v>
      </c>
    </row>
    <row r="425" spans="1:9" x14ac:dyDescent="0.25">
      <c r="A425" s="43" t="s">
        <v>463</v>
      </c>
      <c r="B425" s="43" t="s">
        <v>949</v>
      </c>
      <c r="C425" s="43" t="s">
        <v>5163</v>
      </c>
      <c r="D425" s="43" t="s">
        <v>4535</v>
      </c>
      <c r="E425" s="43" t="s">
        <v>678</v>
      </c>
      <c r="F425" s="43" t="s">
        <v>678</v>
      </c>
      <c r="G425" s="43" t="s">
        <v>678</v>
      </c>
      <c r="H425" s="43" t="s">
        <v>678</v>
      </c>
      <c r="I425" s="43" t="s">
        <v>4451</v>
      </c>
    </row>
    <row r="426" spans="1:9" x14ac:dyDescent="0.25">
      <c r="A426" s="43" t="s">
        <v>464</v>
      </c>
      <c r="B426" s="43" t="s">
        <v>949</v>
      </c>
      <c r="C426" s="43" t="s">
        <v>5164</v>
      </c>
      <c r="D426" s="43" t="s">
        <v>4535</v>
      </c>
      <c r="E426" s="43" t="s">
        <v>678</v>
      </c>
      <c r="F426" s="43" t="s">
        <v>678</v>
      </c>
      <c r="G426" s="43" t="s">
        <v>678</v>
      </c>
      <c r="H426" s="43" t="s">
        <v>678</v>
      </c>
      <c r="I426" s="43" t="s">
        <v>4451</v>
      </c>
    </row>
    <row r="427" spans="1:9" x14ac:dyDescent="0.25">
      <c r="A427" s="43" t="s">
        <v>5165</v>
      </c>
      <c r="B427" s="43" t="s">
        <v>949</v>
      </c>
      <c r="C427" s="43" t="s">
        <v>5166</v>
      </c>
      <c r="D427" s="43" t="s">
        <v>4535</v>
      </c>
      <c r="E427" s="43" t="s">
        <v>678</v>
      </c>
      <c r="F427" s="43" t="s">
        <v>678</v>
      </c>
      <c r="G427" s="43" t="s">
        <v>678</v>
      </c>
      <c r="H427" s="43" t="s">
        <v>678</v>
      </c>
      <c r="I427" s="43" t="s">
        <v>4451</v>
      </c>
    </row>
    <row r="428" spans="1:9" x14ac:dyDescent="0.25">
      <c r="A428" s="43" t="s">
        <v>5167</v>
      </c>
      <c r="B428" s="43" t="s">
        <v>949</v>
      </c>
      <c r="C428" s="43" t="s">
        <v>5168</v>
      </c>
      <c r="D428" s="43" t="s">
        <v>4535</v>
      </c>
      <c r="E428" s="43" t="s">
        <v>678</v>
      </c>
      <c r="F428" s="43" t="s">
        <v>678</v>
      </c>
      <c r="G428" s="43" t="s">
        <v>678</v>
      </c>
      <c r="H428" s="43" t="s">
        <v>678</v>
      </c>
      <c r="I428" s="43" t="s">
        <v>4523</v>
      </c>
    </row>
    <row r="429" spans="1:9" x14ac:dyDescent="0.25">
      <c r="A429" s="43" t="s">
        <v>5169</v>
      </c>
      <c r="B429" s="43" t="s">
        <v>949</v>
      </c>
      <c r="C429" s="43" t="s">
        <v>5170</v>
      </c>
      <c r="D429" s="43" t="s">
        <v>4535</v>
      </c>
      <c r="E429" s="43" t="s">
        <v>678</v>
      </c>
      <c r="F429" s="43" t="s">
        <v>678</v>
      </c>
      <c r="G429" s="43" t="s">
        <v>678</v>
      </c>
      <c r="H429" s="43" t="s">
        <v>678</v>
      </c>
      <c r="I429" s="43" t="s">
        <v>4451</v>
      </c>
    </row>
    <row r="430" spans="1:9" x14ac:dyDescent="0.25">
      <c r="A430" s="43" t="s">
        <v>5171</v>
      </c>
      <c r="B430" s="43" t="s">
        <v>949</v>
      </c>
      <c r="C430" s="43" t="s">
        <v>5172</v>
      </c>
      <c r="D430" s="43" t="s">
        <v>4535</v>
      </c>
      <c r="E430" s="43" t="s">
        <v>678</v>
      </c>
      <c r="F430" s="43" t="s">
        <v>678</v>
      </c>
      <c r="G430" s="43" t="s">
        <v>678</v>
      </c>
      <c r="H430" s="43" t="s">
        <v>678</v>
      </c>
      <c r="I430" s="43" t="s">
        <v>4451</v>
      </c>
    </row>
    <row r="431" spans="1:9" x14ac:dyDescent="0.25">
      <c r="A431" s="43" t="s">
        <v>465</v>
      </c>
      <c r="B431" s="43" t="s">
        <v>949</v>
      </c>
      <c r="C431" s="43" t="s">
        <v>5173</v>
      </c>
      <c r="D431" s="43" t="s">
        <v>4535</v>
      </c>
      <c r="E431" s="43" t="s">
        <v>678</v>
      </c>
      <c r="F431" s="43" t="s">
        <v>678</v>
      </c>
      <c r="G431" s="43" t="s">
        <v>678</v>
      </c>
      <c r="H431" s="43" t="s">
        <v>678</v>
      </c>
      <c r="I431" s="43" t="s">
        <v>4523</v>
      </c>
    </row>
    <row r="432" spans="1:9" x14ac:dyDescent="0.25">
      <c r="A432" s="43" t="s">
        <v>5174</v>
      </c>
      <c r="B432" s="43" t="s">
        <v>949</v>
      </c>
      <c r="C432" s="43" t="s">
        <v>5175</v>
      </c>
      <c r="D432" s="43" t="s">
        <v>4535</v>
      </c>
      <c r="E432" s="43" t="s">
        <v>678</v>
      </c>
      <c r="F432" s="43" t="s">
        <v>678</v>
      </c>
      <c r="G432" s="43" t="s">
        <v>678</v>
      </c>
      <c r="H432" s="43" t="s">
        <v>678</v>
      </c>
      <c r="I432" s="43" t="s">
        <v>4451</v>
      </c>
    </row>
    <row r="433" spans="1:9" x14ac:dyDescent="0.25">
      <c r="A433" s="43" t="s">
        <v>5176</v>
      </c>
      <c r="B433" s="43" t="s">
        <v>949</v>
      </c>
      <c r="C433" s="43" t="s">
        <v>5177</v>
      </c>
      <c r="D433" s="43" t="s">
        <v>4535</v>
      </c>
      <c r="E433" s="43" t="s">
        <v>678</v>
      </c>
      <c r="F433" s="43" t="s">
        <v>678</v>
      </c>
      <c r="G433" s="43" t="s">
        <v>678</v>
      </c>
      <c r="H433" s="43" t="s">
        <v>678</v>
      </c>
      <c r="I433" s="43" t="s">
        <v>4451</v>
      </c>
    </row>
    <row r="434" spans="1:9" x14ac:dyDescent="0.25">
      <c r="A434" s="43" t="s">
        <v>5178</v>
      </c>
      <c r="B434" s="43" t="s">
        <v>949</v>
      </c>
      <c r="C434" s="43" t="s">
        <v>5179</v>
      </c>
      <c r="D434" s="43" t="s">
        <v>4535</v>
      </c>
      <c r="E434" s="43" t="s">
        <v>678</v>
      </c>
      <c r="F434" s="43" t="s">
        <v>678</v>
      </c>
      <c r="G434" s="43" t="s">
        <v>678</v>
      </c>
      <c r="H434" s="43" t="s">
        <v>678</v>
      </c>
      <c r="I434" s="43" t="s">
        <v>4451</v>
      </c>
    </row>
    <row r="435" spans="1:9" x14ac:dyDescent="0.25">
      <c r="A435" s="43" t="s">
        <v>5180</v>
      </c>
      <c r="B435" s="43" t="s">
        <v>949</v>
      </c>
      <c r="C435" s="43" t="s">
        <v>2771</v>
      </c>
      <c r="D435" s="43" t="s">
        <v>4535</v>
      </c>
      <c r="E435" s="43" t="s">
        <v>678</v>
      </c>
      <c r="F435" s="43" t="s">
        <v>678</v>
      </c>
      <c r="G435" s="43" t="s">
        <v>678</v>
      </c>
      <c r="H435" s="43" t="s">
        <v>678</v>
      </c>
      <c r="I435" s="43" t="s">
        <v>4451</v>
      </c>
    </row>
    <row r="436" spans="1:9" x14ac:dyDescent="0.25">
      <c r="A436" s="43" t="s">
        <v>468</v>
      </c>
      <c r="B436" s="43" t="s">
        <v>949</v>
      </c>
      <c r="C436" s="43" t="s">
        <v>5181</v>
      </c>
      <c r="D436" s="43" t="s">
        <v>4535</v>
      </c>
      <c r="E436" s="43" t="s">
        <v>678</v>
      </c>
      <c r="F436" s="43" t="s">
        <v>678</v>
      </c>
      <c r="G436" s="43" t="s">
        <v>678</v>
      </c>
      <c r="H436" s="43" t="s">
        <v>678</v>
      </c>
      <c r="I436" s="43" t="s">
        <v>4451</v>
      </c>
    </row>
    <row r="437" spans="1:9" x14ac:dyDescent="0.25">
      <c r="A437" s="43" t="s">
        <v>5182</v>
      </c>
      <c r="B437" s="43" t="s">
        <v>949</v>
      </c>
      <c r="C437" s="43" t="s">
        <v>5183</v>
      </c>
      <c r="D437" s="43" t="s">
        <v>4535</v>
      </c>
      <c r="E437" s="43" t="s">
        <v>678</v>
      </c>
      <c r="F437" s="43" t="s">
        <v>678</v>
      </c>
      <c r="G437" s="43" t="s">
        <v>678</v>
      </c>
      <c r="H437" s="43" t="s">
        <v>678</v>
      </c>
      <c r="I437" s="43" t="s">
        <v>4451</v>
      </c>
    </row>
    <row r="438" spans="1:9" x14ac:dyDescent="0.25">
      <c r="A438" s="43" t="s">
        <v>5184</v>
      </c>
      <c r="B438" s="43" t="s">
        <v>949</v>
      </c>
      <c r="C438" s="43" t="s">
        <v>5185</v>
      </c>
      <c r="D438" s="43" t="s">
        <v>4535</v>
      </c>
      <c r="E438" s="43" t="s">
        <v>678</v>
      </c>
      <c r="F438" s="43" t="s">
        <v>678</v>
      </c>
      <c r="G438" s="43" t="s">
        <v>678</v>
      </c>
      <c r="H438" s="43" t="s">
        <v>678</v>
      </c>
      <c r="I438" s="43" t="s">
        <v>4451</v>
      </c>
    </row>
    <row r="439" spans="1:9" x14ac:dyDescent="0.25">
      <c r="A439" s="43" t="s">
        <v>5186</v>
      </c>
      <c r="B439" s="43" t="s">
        <v>949</v>
      </c>
      <c r="C439" s="43" t="s">
        <v>5187</v>
      </c>
      <c r="D439" s="43" t="s">
        <v>4535</v>
      </c>
      <c r="E439" s="43" t="s">
        <v>678</v>
      </c>
      <c r="F439" s="43" t="s">
        <v>678</v>
      </c>
      <c r="G439" s="43" t="s">
        <v>678</v>
      </c>
      <c r="H439" s="43" t="s">
        <v>678</v>
      </c>
      <c r="I439" s="43" t="s">
        <v>4451</v>
      </c>
    </row>
    <row r="440" spans="1:9" x14ac:dyDescent="0.25">
      <c r="A440" s="43" t="s">
        <v>5188</v>
      </c>
      <c r="B440" s="43" t="s">
        <v>949</v>
      </c>
      <c r="C440" s="43" t="s">
        <v>5189</v>
      </c>
      <c r="D440" s="43" t="s">
        <v>4535</v>
      </c>
      <c r="E440" s="43" t="s">
        <v>678</v>
      </c>
      <c r="F440" s="43" t="s">
        <v>678</v>
      </c>
      <c r="G440" s="43" t="s">
        <v>678</v>
      </c>
      <c r="H440" s="43" t="s">
        <v>678</v>
      </c>
      <c r="I440" s="43" t="s">
        <v>4451</v>
      </c>
    </row>
    <row r="441" spans="1:9" x14ac:dyDescent="0.25">
      <c r="A441" s="43" t="s">
        <v>5190</v>
      </c>
      <c r="B441" s="43" t="s">
        <v>949</v>
      </c>
      <c r="C441" s="43" t="s">
        <v>5191</v>
      </c>
      <c r="D441" s="43" t="s">
        <v>4535</v>
      </c>
      <c r="E441" s="43" t="s">
        <v>678</v>
      </c>
      <c r="F441" s="43" t="s">
        <v>678</v>
      </c>
      <c r="G441" s="43" t="s">
        <v>678</v>
      </c>
      <c r="H441" s="43" t="s">
        <v>678</v>
      </c>
      <c r="I441" s="43" t="s">
        <v>4451</v>
      </c>
    </row>
    <row r="442" spans="1:9" x14ac:dyDescent="0.25">
      <c r="A442" s="43" t="s">
        <v>5192</v>
      </c>
      <c r="B442" s="43" t="s">
        <v>949</v>
      </c>
      <c r="C442" s="43" t="s">
        <v>5193</v>
      </c>
      <c r="D442" s="43" t="s">
        <v>4535</v>
      </c>
      <c r="E442" s="43" t="s">
        <v>678</v>
      </c>
      <c r="F442" s="43" t="s">
        <v>678</v>
      </c>
      <c r="G442" s="43" t="s">
        <v>678</v>
      </c>
      <c r="H442" s="43" t="s">
        <v>678</v>
      </c>
      <c r="I442" s="43" t="s">
        <v>4451</v>
      </c>
    </row>
    <row r="443" spans="1:9" x14ac:dyDescent="0.25">
      <c r="A443" s="43" t="s">
        <v>5194</v>
      </c>
      <c r="B443" s="43" t="s">
        <v>949</v>
      </c>
      <c r="C443" s="43" t="s">
        <v>5195</v>
      </c>
      <c r="D443" s="43" t="s">
        <v>4535</v>
      </c>
      <c r="E443" s="43" t="s">
        <v>678</v>
      </c>
      <c r="F443" s="43" t="s">
        <v>678</v>
      </c>
      <c r="G443" s="43" t="s">
        <v>678</v>
      </c>
      <c r="H443" s="43" t="s">
        <v>678</v>
      </c>
      <c r="I443" s="43" t="s">
        <v>4451</v>
      </c>
    </row>
    <row r="444" spans="1:9" x14ac:dyDescent="0.25">
      <c r="A444" s="43" t="s">
        <v>5196</v>
      </c>
      <c r="B444" s="43" t="s">
        <v>949</v>
      </c>
      <c r="C444" s="43" t="s">
        <v>5197</v>
      </c>
      <c r="D444" s="43" t="s">
        <v>4535</v>
      </c>
      <c r="E444" s="43" t="s">
        <v>678</v>
      </c>
      <c r="F444" s="43" t="s">
        <v>678</v>
      </c>
      <c r="G444" s="43" t="s">
        <v>678</v>
      </c>
      <c r="H444" s="43" t="s">
        <v>678</v>
      </c>
      <c r="I444" s="43" t="s">
        <v>4451</v>
      </c>
    </row>
    <row r="445" spans="1:9" x14ac:dyDescent="0.25">
      <c r="A445" s="43" t="s">
        <v>5198</v>
      </c>
      <c r="B445" s="43" t="s">
        <v>949</v>
      </c>
      <c r="C445" s="43" t="s">
        <v>5199</v>
      </c>
      <c r="D445" s="43" t="s">
        <v>4535</v>
      </c>
      <c r="E445" s="43" t="s">
        <v>678</v>
      </c>
      <c r="F445" s="43" t="s">
        <v>678</v>
      </c>
      <c r="G445" s="43" t="s">
        <v>678</v>
      </c>
      <c r="H445" s="43" t="s">
        <v>678</v>
      </c>
      <c r="I445" s="43" t="s">
        <v>4451</v>
      </c>
    </row>
    <row r="446" spans="1:9" x14ac:dyDescent="0.25">
      <c r="A446" s="43" t="s">
        <v>5200</v>
      </c>
      <c r="B446" s="43" t="s">
        <v>949</v>
      </c>
      <c r="C446" s="43" t="s">
        <v>5201</v>
      </c>
      <c r="D446" s="43" t="s">
        <v>4535</v>
      </c>
      <c r="E446" s="43" t="s">
        <v>678</v>
      </c>
      <c r="F446" s="43" t="s">
        <v>678</v>
      </c>
      <c r="G446" s="43" t="s">
        <v>678</v>
      </c>
      <c r="H446" s="43" t="s">
        <v>678</v>
      </c>
      <c r="I446" s="43" t="s">
        <v>4451</v>
      </c>
    </row>
    <row r="447" spans="1:9" x14ac:dyDescent="0.25">
      <c r="A447" s="43" t="s">
        <v>5202</v>
      </c>
      <c r="B447" s="43" t="s">
        <v>949</v>
      </c>
      <c r="C447" s="43" t="s">
        <v>5203</v>
      </c>
      <c r="D447" s="43" t="s">
        <v>4535</v>
      </c>
      <c r="E447" s="43" t="s">
        <v>678</v>
      </c>
      <c r="F447" s="43" t="s">
        <v>678</v>
      </c>
      <c r="G447" s="43" t="s">
        <v>678</v>
      </c>
      <c r="H447" s="43" t="s">
        <v>678</v>
      </c>
      <c r="I447" s="43" t="s">
        <v>4451</v>
      </c>
    </row>
    <row r="448" spans="1:9" x14ac:dyDescent="0.25">
      <c r="A448" s="43" t="s">
        <v>5204</v>
      </c>
      <c r="B448" s="43" t="s">
        <v>949</v>
      </c>
      <c r="C448" s="43" t="s">
        <v>5205</v>
      </c>
      <c r="D448" s="43" t="s">
        <v>4535</v>
      </c>
      <c r="E448" s="43" t="s">
        <v>678</v>
      </c>
      <c r="F448" s="43" t="s">
        <v>678</v>
      </c>
      <c r="G448" s="43" t="s">
        <v>678</v>
      </c>
      <c r="H448" s="43" t="s">
        <v>678</v>
      </c>
      <c r="I448" s="43" t="s">
        <v>4451</v>
      </c>
    </row>
    <row r="449" spans="1:9" x14ac:dyDescent="0.25">
      <c r="A449" s="43" t="s">
        <v>5206</v>
      </c>
      <c r="B449" s="43" t="s">
        <v>949</v>
      </c>
      <c r="C449" s="43" t="s">
        <v>5207</v>
      </c>
      <c r="D449" s="43" t="s">
        <v>4535</v>
      </c>
      <c r="E449" s="43" t="s">
        <v>678</v>
      </c>
      <c r="F449" s="43" t="s">
        <v>678</v>
      </c>
      <c r="G449" s="43" t="s">
        <v>678</v>
      </c>
      <c r="H449" s="43" t="s">
        <v>678</v>
      </c>
      <c r="I449" s="43" t="s">
        <v>4451</v>
      </c>
    </row>
    <row r="450" spans="1:9" x14ac:dyDescent="0.25">
      <c r="A450" s="43" t="s">
        <v>5208</v>
      </c>
      <c r="B450" s="43" t="s">
        <v>949</v>
      </c>
      <c r="C450" s="43" t="s">
        <v>5209</v>
      </c>
      <c r="D450" s="43" t="s">
        <v>4535</v>
      </c>
      <c r="E450" s="43" t="s">
        <v>678</v>
      </c>
      <c r="F450" s="43" t="s">
        <v>678</v>
      </c>
      <c r="G450" s="43" t="s">
        <v>678</v>
      </c>
      <c r="H450" s="43" t="s">
        <v>678</v>
      </c>
      <c r="I450" s="43" t="s">
        <v>4451</v>
      </c>
    </row>
    <row r="451" spans="1:9" x14ac:dyDescent="0.25">
      <c r="A451" s="43" t="s">
        <v>5210</v>
      </c>
      <c r="B451" s="43" t="s">
        <v>949</v>
      </c>
      <c r="C451" s="43" t="s">
        <v>5211</v>
      </c>
      <c r="D451" s="43" t="s">
        <v>4535</v>
      </c>
      <c r="E451" s="43" t="s">
        <v>678</v>
      </c>
      <c r="F451" s="43" t="s">
        <v>678</v>
      </c>
      <c r="G451" s="43" t="s">
        <v>678</v>
      </c>
      <c r="H451" s="43" t="s">
        <v>678</v>
      </c>
      <c r="I451" s="43" t="s">
        <v>4451</v>
      </c>
    </row>
    <row r="452" spans="1:9" x14ac:dyDescent="0.25">
      <c r="A452" s="43" t="s">
        <v>5212</v>
      </c>
      <c r="B452" s="43" t="s">
        <v>949</v>
      </c>
      <c r="C452" s="43" t="s">
        <v>5213</v>
      </c>
      <c r="D452" s="43" t="s">
        <v>4535</v>
      </c>
      <c r="E452" s="43" t="s">
        <v>678</v>
      </c>
      <c r="F452" s="43" t="s">
        <v>678</v>
      </c>
      <c r="G452" s="43" t="s">
        <v>678</v>
      </c>
      <c r="H452" s="43" t="s">
        <v>678</v>
      </c>
      <c r="I452" s="43" t="s">
        <v>4451</v>
      </c>
    </row>
    <row r="453" spans="1:9" x14ac:dyDescent="0.25">
      <c r="A453" s="43" t="s">
        <v>5214</v>
      </c>
      <c r="B453" s="43" t="s">
        <v>949</v>
      </c>
      <c r="C453" s="43" t="s">
        <v>5215</v>
      </c>
      <c r="D453" s="43" t="s">
        <v>4535</v>
      </c>
      <c r="E453" s="43" t="s">
        <v>678</v>
      </c>
      <c r="F453" s="43" t="s">
        <v>678</v>
      </c>
      <c r="G453" s="43" t="s">
        <v>678</v>
      </c>
      <c r="H453" s="43" t="s">
        <v>678</v>
      </c>
      <c r="I453" s="43" t="s">
        <v>4451</v>
      </c>
    </row>
    <row r="454" spans="1:9" x14ac:dyDescent="0.25">
      <c r="A454" s="43" t="s">
        <v>5216</v>
      </c>
      <c r="B454" s="43" t="s">
        <v>949</v>
      </c>
      <c r="C454" s="43" t="s">
        <v>5217</v>
      </c>
      <c r="D454" s="43" t="s">
        <v>4535</v>
      </c>
      <c r="E454" s="43" t="s">
        <v>678</v>
      </c>
      <c r="F454" s="43" t="s">
        <v>678</v>
      </c>
      <c r="G454" s="43" t="s">
        <v>678</v>
      </c>
      <c r="H454" s="43" t="s">
        <v>678</v>
      </c>
      <c r="I454" s="43" t="s">
        <v>4451</v>
      </c>
    </row>
    <row r="455" spans="1:9" x14ac:dyDescent="0.25">
      <c r="A455" s="43" t="s">
        <v>5218</v>
      </c>
      <c r="B455" s="43" t="s">
        <v>949</v>
      </c>
      <c r="C455" s="43" t="s">
        <v>5219</v>
      </c>
      <c r="D455" s="43" t="s">
        <v>4535</v>
      </c>
      <c r="E455" s="43" t="s">
        <v>678</v>
      </c>
      <c r="F455" s="43" t="s">
        <v>678</v>
      </c>
      <c r="G455" s="43" t="s">
        <v>678</v>
      </c>
      <c r="H455" s="43" t="s">
        <v>678</v>
      </c>
      <c r="I455" s="43" t="s">
        <v>4451</v>
      </c>
    </row>
    <row r="456" spans="1:9" x14ac:dyDescent="0.25">
      <c r="A456" s="43" t="s">
        <v>5220</v>
      </c>
      <c r="B456" s="43" t="s">
        <v>949</v>
      </c>
      <c r="C456" s="43" t="s">
        <v>5221</v>
      </c>
      <c r="D456" s="43" t="s">
        <v>4535</v>
      </c>
      <c r="E456" s="43" t="s">
        <v>678</v>
      </c>
      <c r="F456" s="43" t="s">
        <v>678</v>
      </c>
      <c r="G456" s="43" t="s">
        <v>678</v>
      </c>
      <c r="H456" s="43" t="s">
        <v>678</v>
      </c>
      <c r="I456" s="43" t="s">
        <v>4451</v>
      </c>
    </row>
    <row r="457" spans="1:9" x14ac:dyDescent="0.25">
      <c r="A457" s="43" t="s">
        <v>5222</v>
      </c>
      <c r="B457" s="43" t="s">
        <v>949</v>
      </c>
      <c r="C457" s="43" t="s">
        <v>5223</v>
      </c>
      <c r="D457" s="43" t="s">
        <v>4535</v>
      </c>
      <c r="E457" s="43" t="s">
        <v>678</v>
      </c>
      <c r="F457" s="43" t="s">
        <v>678</v>
      </c>
      <c r="G457" s="43" t="s">
        <v>678</v>
      </c>
      <c r="H457" s="43" t="s">
        <v>678</v>
      </c>
      <c r="I457" s="43" t="s">
        <v>4451</v>
      </c>
    </row>
    <row r="458" spans="1:9" x14ac:dyDescent="0.25">
      <c r="A458" s="43" t="s">
        <v>5224</v>
      </c>
      <c r="B458" s="43" t="s">
        <v>949</v>
      </c>
      <c r="C458" s="43" t="s">
        <v>5225</v>
      </c>
      <c r="D458" s="43" t="s">
        <v>4535</v>
      </c>
      <c r="E458" s="43" t="s">
        <v>678</v>
      </c>
      <c r="F458" s="43" t="s">
        <v>678</v>
      </c>
      <c r="G458" s="43" t="s">
        <v>678</v>
      </c>
      <c r="H458" s="43" t="s">
        <v>678</v>
      </c>
      <c r="I458" s="43" t="s">
        <v>4451</v>
      </c>
    </row>
    <row r="459" spans="1:9" x14ac:dyDescent="0.25">
      <c r="A459" s="43" t="s">
        <v>5226</v>
      </c>
      <c r="B459" s="43" t="s">
        <v>949</v>
      </c>
      <c r="C459" s="43" t="s">
        <v>5227</v>
      </c>
      <c r="D459" s="43" t="s">
        <v>4535</v>
      </c>
      <c r="E459" s="43" t="s">
        <v>678</v>
      </c>
      <c r="F459" s="43" t="s">
        <v>678</v>
      </c>
      <c r="G459" s="43" t="s">
        <v>678</v>
      </c>
      <c r="H459" s="43" t="s">
        <v>678</v>
      </c>
      <c r="I459" s="43" t="s">
        <v>4451</v>
      </c>
    </row>
    <row r="460" spans="1:9" x14ac:dyDescent="0.25">
      <c r="A460" s="43" t="s">
        <v>5228</v>
      </c>
      <c r="B460" s="43" t="s">
        <v>949</v>
      </c>
      <c r="C460" s="43" t="s">
        <v>5229</v>
      </c>
      <c r="D460" s="43" t="s">
        <v>4535</v>
      </c>
      <c r="E460" s="43" t="s">
        <v>678</v>
      </c>
      <c r="F460" s="43" t="s">
        <v>678</v>
      </c>
      <c r="G460" s="43" t="s">
        <v>678</v>
      </c>
      <c r="H460" s="43" t="s">
        <v>678</v>
      </c>
      <c r="I460" s="43" t="s">
        <v>4451</v>
      </c>
    </row>
    <row r="461" spans="1:9" x14ac:dyDescent="0.25">
      <c r="A461" s="43" t="s">
        <v>5230</v>
      </c>
      <c r="B461" s="43" t="s">
        <v>949</v>
      </c>
      <c r="C461" s="43" t="s">
        <v>5231</v>
      </c>
      <c r="D461" s="43" t="s">
        <v>4535</v>
      </c>
      <c r="E461" s="43" t="s">
        <v>678</v>
      </c>
      <c r="F461" s="43" t="s">
        <v>678</v>
      </c>
      <c r="G461" s="43" t="s">
        <v>678</v>
      </c>
      <c r="H461" s="43" t="s">
        <v>678</v>
      </c>
      <c r="I461" s="43" t="s">
        <v>4451</v>
      </c>
    </row>
    <row r="462" spans="1:9" x14ac:dyDescent="0.25">
      <c r="A462" s="43" t="s">
        <v>5232</v>
      </c>
      <c r="B462" s="43" t="s">
        <v>949</v>
      </c>
      <c r="C462" s="43" t="s">
        <v>5233</v>
      </c>
      <c r="D462" s="43" t="s">
        <v>4535</v>
      </c>
      <c r="E462" s="43" t="s">
        <v>678</v>
      </c>
      <c r="F462" s="43" t="s">
        <v>678</v>
      </c>
      <c r="G462" s="43" t="s">
        <v>678</v>
      </c>
      <c r="H462" s="43" t="s">
        <v>678</v>
      </c>
      <c r="I462" s="43" t="s">
        <v>4451</v>
      </c>
    </row>
    <row r="463" spans="1:9" x14ac:dyDescent="0.25">
      <c r="A463" s="43" t="s">
        <v>5234</v>
      </c>
      <c r="B463" s="43" t="s">
        <v>949</v>
      </c>
      <c r="C463" s="43" t="s">
        <v>5235</v>
      </c>
      <c r="D463" s="43" t="s">
        <v>4535</v>
      </c>
      <c r="E463" s="43" t="s">
        <v>678</v>
      </c>
      <c r="F463" s="43" t="s">
        <v>678</v>
      </c>
      <c r="G463" s="43" t="s">
        <v>678</v>
      </c>
      <c r="H463" s="43" t="s">
        <v>678</v>
      </c>
      <c r="I463" s="43" t="s">
        <v>4451</v>
      </c>
    </row>
    <row r="464" spans="1:9" x14ac:dyDescent="0.25">
      <c r="A464" s="43" t="s">
        <v>5236</v>
      </c>
      <c r="B464" s="43" t="s">
        <v>949</v>
      </c>
      <c r="C464" s="43" t="s">
        <v>5237</v>
      </c>
      <c r="D464" s="43" t="s">
        <v>4535</v>
      </c>
      <c r="E464" s="43" t="s">
        <v>678</v>
      </c>
      <c r="F464" s="43" t="s">
        <v>678</v>
      </c>
      <c r="G464" s="43" t="s">
        <v>678</v>
      </c>
      <c r="H464" s="43" t="s">
        <v>678</v>
      </c>
      <c r="I464" s="43" t="s">
        <v>4451</v>
      </c>
    </row>
    <row r="465" spans="1:9" x14ac:dyDescent="0.25">
      <c r="A465" s="43" t="s">
        <v>5238</v>
      </c>
      <c r="B465" s="43" t="s">
        <v>949</v>
      </c>
      <c r="C465" s="43" t="s">
        <v>5239</v>
      </c>
      <c r="D465" s="43" t="s">
        <v>4535</v>
      </c>
      <c r="E465" s="43" t="s">
        <v>678</v>
      </c>
      <c r="F465" s="43" t="s">
        <v>678</v>
      </c>
      <c r="G465" s="43" t="s">
        <v>678</v>
      </c>
      <c r="H465" s="43" t="s">
        <v>678</v>
      </c>
      <c r="I465" s="43" t="s">
        <v>4451</v>
      </c>
    </row>
    <row r="466" spans="1:9" x14ac:dyDescent="0.25">
      <c r="A466" s="43" t="s">
        <v>5240</v>
      </c>
      <c r="B466" s="43" t="s">
        <v>949</v>
      </c>
      <c r="C466" s="43" t="s">
        <v>5241</v>
      </c>
      <c r="D466" s="43" t="s">
        <v>4535</v>
      </c>
      <c r="E466" s="43" t="s">
        <v>678</v>
      </c>
      <c r="F466" s="43" t="s">
        <v>678</v>
      </c>
      <c r="G466" s="43" t="s">
        <v>678</v>
      </c>
      <c r="H466" s="43" t="s">
        <v>678</v>
      </c>
      <c r="I466" s="43" t="s">
        <v>4523</v>
      </c>
    </row>
    <row r="467" spans="1:9" x14ac:dyDescent="0.25">
      <c r="A467" s="43" t="s">
        <v>471</v>
      </c>
      <c r="B467" s="43" t="s">
        <v>949</v>
      </c>
      <c r="C467" s="43" t="s">
        <v>5242</v>
      </c>
      <c r="D467" s="43" t="s">
        <v>4535</v>
      </c>
      <c r="E467" s="43" t="s">
        <v>678</v>
      </c>
      <c r="F467" s="43" t="s">
        <v>678</v>
      </c>
      <c r="G467" s="43" t="s">
        <v>678</v>
      </c>
      <c r="H467" s="43" t="s">
        <v>678</v>
      </c>
      <c r="I467" s="43" t="s">
        <v>4523</v>
      </c>
    </row>
    <row r="468" spans="1:9" x14ac:dyDescent="0.25">
      <c r="A468" s="43" t="s">
        <v>5243</v>
      </c>
      <c r="B468" s="43" t="s">
        <v>949</v>
      </c>
      <c r="C468" s="43" t="s">
        <v>5244</v>
      </c>
      <c r="D468" s="43" t="s">
        <v>4535</v>
      </c>
      <c r="E468" s="43" t="s">
        <v>678</v>
      </c>
      <c r="F468" s="43" t="s">
        <v>678</v>
      </c>
      <c r="G468" s="43" t="s">
        <v>678</v>
      </c>
      <c r="H468" s="43" t="s">
        <v>678</v>
      </c>
      <c r="I468" s="43" t="s">
        <v>4451</v>
      </c>
    </row>
    <row r="469" spans="1:9" x14ac:dyDescent="0.25">
      <c r="A469" s="43" t="s">
        <v>5245</v>
      </c>
      <c r="B469" s="43" t="s">
        <v>949</v>
      </c>
      <c r="C469" s="43" t="s">
        <v>5246</v>
      </c>
      <c r="D469" s="43" t="s">
        <v>4535</v>
      </c>
      <c r="E469" s="43" t="s">
        <v>678</v>
      </c>
      <c r="F469" s="43" t="s">
        <v>678</v>
      </c>
      <c r="G469" s="43" t="s">
        <v>678</v>
      </c>
      <c r="H469" s="43" t="s">
        <v>678</v>
      </c>
      <c r="I469" s="43" t="s">
        <v>4451</v>
      </c>
    </row>
    <row r="470" spans="1:9" x14ac:dyDescent="0.25">
      <c r="A470" s="43" t="s">
        <v>472</v>
      </c>
      <c r="B470" s="43" t="s">
        <v>949</v>
      </c>
      <c r="C470" s="43" t="s">
        <v>5247</v>
      </c>
      <c r="D470" s="43" t="s">
        <v>4535</v>
      </c>
      <c r="E470" s="43" t="s">
        <v>678</v>
      </c>
      <c r="F470" s="43" t="s">
        <v>678</v>
      </c>
      <c r="G470" s="43" t="s">
        <v>678</v>
      </c>
      <c r="H470" s="43" t="s">
        <v>678</v>
      </c>
      <c r="I470" s="43" t="s">
        <v>4451</v>
      </c>
    </row>
    <row r="471" spans="1:9" x14ac:dyDescent="0.25">
      <c r="A471" s="43" t="s">
        <v>5248</v>
      </c>
      <c r="B471" s="43" t="s">
        <v>4517</v>
      </c>
      <c r="C471" s="43" t="s">
        <v>5249</v>
      </c>
      <c r="D471" s="43" t="s">
        <v>4519</v>
      </c>
      <c r="E471" s="43" t="s">
        <v>678</v>
      </c>
      <c r="F471" s="43" t="s">
        <v>678</v>
      </c>
      <c r="G471" s="43" t="s">
        <v>678</v>
      </c>
      <c r="H471" s="43" t="s">
        <v>678</v>
      </c>
      <c r="I471" s="43" t="s">
        <v>4451</v>
      </c>
    </row>
    <row r="472" spans="1:9" x14ac:dyDescent="0.25">
      <c r="A472" s="43" t="s">
        <v>5250</v>
      </c>
      <c r="B472" s="43" t="s">
        <v>4517</v>
      </c>
      <c r="C472" s="43" t="s">
        <v>5251</v>
      </c>
      <c r="D472" s="43" t="s">
        <v>4519</v>
      </c>
      <c r="E472" s="43" t="s">
        <v>678</v>
      </c>
      <c r="F472" s="43" t="s">
        <v>678</v>
      </c>
      <c r="G472" s="43" t="s">
        <v>678</v>
      </c>
      <c r="H472" s="43" t="s">
        <v>678</v>
      </c>
      <c r="I472" s="43" t="s">
        <v>4451</v>
      </c>
    </row>
    <row r="473" spans="1:9" x14ac:dyDescent="0.25">
      <c r="A473" s="43" t="s">
        <v>473</v>
      </c>
      <c r="B473" s="43" t="s">
        <v>4517</v>
      </c>
      <c r="C473" s="43" t="s">
        <v>5252</v>
      </c>
      <c r="D473" s="43" t="s">
        <v>4519</v>
      </c>
      <c r="E473" s="43" t="s">
        <v>678</v>
      </c>
      <c r="F473" s="43" t="s">
        <v>678</v>
      </c>
      <c r="G473" s="43" t="s">
        <v>678</v>
      </c>
      <c r="H473" s="43" t="s">
        <v>678</v>
      </c>
      <c r="I473" s="43" t="s">
        <v>4451</v>
      </c>
    </row>
    <row r="474" spans="1:9" x14ac:dyDescent="0.25">
      <c r="A474" s="43" t="s">
        <v>479</v>
      </c>
      <c r="B474" s="43" t="s">
        <v>4517</v>
      </c>
      <c r="C474" s="43" t="s">
        <v>5253</v>
      </c>
      <c r="D474" s="43" t="s">
        <v>4519</v>
      </c>
      <c r="E474" s="43" t="s">
        <v>678</v>
      </c>
      <c r="F474" s="43" t="s">
        <v>678</v>
      </c>
      <c r="G474" s="43" t="s">
        <v>678</v>
      </c>
      <c r="H474" s="43" t="s">
        <v>678</v>
      </c>
      <c r="I474" s="43" t="s">
        <v>4451</v>
      </c>
    </row>
    <row r="475" spans="1:9" x14ac:dyDescent="0.25">
      <c r="A475" s="43" t="s">
        <v>480</v>
      </c>
      <c r="B475" s="43" t="s">
        <v>4517</v>
      </c>
      <c r="C475" s="43" t="s">
        <v>5254</v>
      </c>
      <c r="D475" s="43" t="s">
        <v>4519</v>
      </c>
      <c r="E475" s="43" t="s">
        <v>678</v>
      </c>
      <c r="F475" s="43" t="s">
        <v>678</v>
      </c>
      <c r="G475" s="43" t="s">
        <v>678</v>
      </c>
      <c r="H475" s="43" t="s">
        <v>678</v>
      </c>
      <c r="I475" s="43" t="s">
        <v>4451</v>
      </c>
    </row>
    <row r="476" spans="1:9" x14ac:dyDescent="0.25">
      <c r="A476" s="43" t="s">
        <v>481</v>
      </c>
      <c r="B476" s="43" t="s">
        <v>4517</v>
      </c>
      <c r="C476" s="43" t="s">
        <v>5255</v>
      </c>
      <c r="D476" s="43" t="s">
        <v>4519</v>
      </c>
      <c r="E476" s="43" t="s">
        <v>678</v>
      </c>
      <c r="F476" s="43" t="s">
        <v>678</v>
      </c>
      <c r="G476" s="43" t="s">
        <v>678</v>
      </c>
      <c r="H476" s="43" t="s">
        <v>678</v>
      </c>
      <c r="I476" s="43" t="s">
        <v>4451</v>
      </c>
    </row>
    <row r="477" spans="1:9" x14ac:dyDescent="0.25">
      <c r="A477" s="43" t="s">
        <v>482</v>
      </c>
      <c r="B477" s="43" t="s">
        <v>4517</v>
      </c>
      <c r="C477" s="43" t="s">
        <v>5256</v>
      </c>
      <c r="D477" s="43" t="s">
        <v>4519</v>
      </c>
      <c r="E477" s="43" t="s">
        <v>678</v>
      </c>
      <c r="F477" s="43" t="s">
        <v>678</v>
      </c>
      <c r="G477" s="43" t="s">
        <v>678</v>
      </c>
      <c r="H477" s="43" t="s">
        <v>678</v>
      </c>
      <c r="I477" s="43" t="s">
        <v>4451</v>
      </c>
    </row>
    <row r="478" spans="1:9" x14ac:dyDescent="0.25">
      <c r="A478" s="43" t="s">
        <v>495</v>
      </c>
      <c r="B478" s="43" t="s">
        <v>518</v>
      </c>
      <c r="C478" s="43" t="s">
        <v>5257</v>
      </c>
      <c r="D478" s="43" t="s">
        <v>517</v>
      </c>
      <c r="E478" s="43" t="s">
        <v>678</v>
      </c>
      <c r="F478" s="43" t="s">
        <v>678</v>
      </c>
      <c r="G478" s="43" t="s">
        <v>678</v>
      </c>
      <c r="H478" s="43" t="s">
        <v>678</v>
      </c>
      <c r="I478" s="43" t="s">
        <v>4451</v>
      </c>
    </row>
    <row r="479" spans="1:9" x14ac:dyDescent="0.25">
      <c r="A479" s="43" t="s">
        <v>496</v>
      </c>
      <c r="B479" s="43" t="s">
        <v>518</v>
      </c>
      <c r="C479" s="43" t="s">
        <v>4426</v>
      </c>
      <c r="D479" s="43" t="s">
        <v>517</v>
      </c>
      <c r="E479" s="43" t="s">
        <v>678</v>
      </c>
      <c r="F479" s="43" t="s">
        <v>678</v>
      </c>
      <c r="G479" s="43" t="s">
        <v>678</v>
      </c>
      <c r="H479" s="43" t="s">
        <v>678</v>
      </c>
      <c r="I479" s="43" t="s">
        <v>4451</v>
      </c>
    </row>
    <row r="480" spans="1:9" x14ac:dyDescent="0.25">
      <c r="A480" s="43" t="s">
        <v>497</v>
      </c>
      <c r="B480" s="43" t="s">
        <v>518</v>
      </c>
      <c r="C480" s="43" t="s">
        <v>4767</v>
      </c>
      <c r="D480" s="43" t="s">
        <v>517</v>
      </c>
      <c r="E480" s="43" t="s">
        <v>678</v>
      </c>
      <c r="F480" s="43" t="s">
        <v>678</v>
      </c>
      <c r="G480" s="43" t="s">
        <v>678</v>
      </c>
      <c r="H480" s="43" t="s">
        <v>678</v>
      </c>
      <c r="I480" s="43" t="s">
        <v>4451</v>
      </c>
    </row>
    <row r="481" spans="1:9" x14ac:dyDescent="0.25">
      <c r="A481" s="43" t="s">
        <v>498</v>
      </c>
      <c r="B481" s="43" t="s">
        <v>518</v>
      </c>
      <c r="C481" s="43" t="s">
        <v>5258</v>
      </c>
      <c r="D481" s="43" t="s">
        <v>517</v>
      </c>
      <c r="E481" s="43" t="s">
        <v>678</v>
      </c>
      <c r="F481" s="43" t="s">
        <v>678</v>
      </c>
      <c r="G481" s="43" t="s">
        <v>678</v>
      </c>
      <c r="H481" s="43" t="s">
        <v>678</v>
      </c>
      <c r="I481" s="43" t="s">
        <v>4451</v>
      </c>
    </row>
    <row r="482" spans="1:9" x14ac:dyDescent="0.25">
      <c r="A482" s="43" t="s">
        <v>499</v>
      </c>
      <c r="B482" s="43" t="s">
        <v>518</v>
      </c>
      <c r="C482" s="43" t="s">
        <v>5259</v>
      </c>
      <c r="D482" s="43" t="s">
        <v>517</v>
      </c>
      <c r="E482" s="43" t="s">
        <v>678</v>
      </c>
      <c r="F482" s="43" t="s">
        <v>678</v>
      </c>
      <c r="G482" s="43" t="s">
        <v>678</v>
      </c>
      <c r="H482" s="43" t="s">
        <v>678</v>
      </c>
      <c r="I482" s="43" t="s">
        <v>4451</v>
      </c>
    </row>
    <row r="483" spans="1:9" x14ac:dyDescent="0.25">
      <c r="A483" s="43" t="s">
        <v>502</v>
      </c>
      <c r="B483" s="43" t="s">
        <v>518</v>
      </c>
      <c r="C483" s="43" t="s">
        <v>5260</v>
      </c>
      <c r="D483" s="43" t="s">
        <v>517</v>
      </c>
      <c r="E483" s="43" t="s">
        <v>678</v>
      </c>
      <c r="F483" s="43" t="s">
        <v>678</v>
      </c>
      <c r="G483" s="43" t="s">
        <v>678</v>
      </c>
      <c r="H483" s="43" t="s">
        <v>678</v>
      </c>
      <c r="I483" s="43" t="s">
        <v>4451</v>
      </c>
    </row>
    <row r="484" spans="1:9" x14ac:dyDescent="0.25">
      <c r="A484" s="43" t="s">
        <v>509</v>
      </c>
      <c r="B484" s="43" t="s">
        <v>518</v>
      </c>
      <c r="C484" s="43" t="s">
        <v>5261</v>
      </c>
      <c r="D484" s="43" t="s">
        <v>517</v>
      </c>
      <c r="E484" s="43" t="s">
        <v>678</v>
      </c>
      <c r="F484" s="43" t="s">
        <v>678</v>
      </c>
      <c r="G484" s="43" t="s">
        <v>678</v>
      </c>
      <c r="H484" s="43" t="s">
        <v>678</v>
      </c>
      <c r="I484" s="43" t="s">
        <v>4451</v>
      </c>
    </row>
    <row r="485" spans="1:9" x14ac:dyDescent="0.25">
      <c r="A485" s="43" t="s">
        <v>5262</v>
      </c>
      <c r="B485" s="43" t="s">
        <v>518</v>
      </c>
      <c r="C485" s="43" t="s">
        <v>5263</v>
      </c>
      <c r="D485" s="43" t="s">
        <v>517</v>
      </c>
      <c r="E485" s="43" t="s">
        <v>678</v>
      </c>
      <c r="F485" s="43" t="s">
        <v>678</v>
      </c>
      <c r="G485" s="43" t="s">
        <v>678</v>
      </c>
      <c r="H485" s="43" t="s">
        <v>678</v>
      </c>
      <c r="I485" s="43" t="s">
        <v>4451</v>
      </c>
    </row>
    <row r="486" spans="1:9" x14ac:dyDescent="0.25">
      <c r="A486" s="43" t="s">
        <v>511</v>
      </c>
      <c r="B486" s="43" t="s">
        <v>518</v>
      </c>
      <c r="C486" s="43" t="s">
        <v>5264</v>
      </c>
      <c r="D486" s="43" t="s">
        <v>517</v>
      </c>
      <c r="E486" s="43" t="s">
        <v>678</v>
      </c>
      <c r="F486" s="43" t="s">
        <v>678</v>
      </c>
      <c r="G486" s="43" t="s">
        <v>678</v>
      </c>
      <c r="H486" s="43" t="s">
        <v>678</v>
      </c>
      <c r="I486" s="43" t="s">
        <v>4451</v>
      </c>
    </row>
    <row r="487" spans="1:9" x14ac:dyDescent="0.25">
      <c r="A487" s="43" t="s">
        <v>5265</v>
      </c>
      <c r="B487" s="43" t="s">
        <v>518</v>
      </c>
      <c r="C487" s="43" t="s">
        <v>5266</v>
      </c>
      <c r="D487" s="43" t="s">
        <v>517</v>
      </c>
      <c r="E487" s="43" t="s">
        <v>678</v>
      </c>
      <c r="F487" s="43" t="s">
        <v>678</v>
      </c>
      <c r="G487" s="43" t="s">
        <v>678</v>
      </c>
      <c r="H487" s="43" t="s">
        <v>678</v>
      </c>
      <c r="I487" s="43" t="s">
        <v>4451</v>
      </c>
    </row>
    <row r="488" spans="1:9" x14ac:dyDescent="0.25">
      <c r="A488" s="43" t="s">
        <v>5267</v>
      </c>
      <c r="B488" s="43" t="s">
        <v>518</v>
      </c>
      <c r="C488" s="43" t="s">
        <v>5268</v>
      </c>
      <c r="D488" s="43" t="s">
        <v>517</v>
      </c>
      <c r="E488" s="43" t="s">
        <v>678</v>
      </c>
      <c r="F488" s="43" t="s">
        <v>678</v>
      </c>
      <c r="G488" s="43" t="s">
        <v>678</v>
      </c>
      <c r="H488" s="43" t="s">
        <v>678</v>
      </c>
      <c r="I488" s="43" t="s">
        <v>4451</v>
      </c>
    </row>
    <row r="489" spans="1:9" x14ac:dyDescent="0.25">
      <c r="A489" s="43" t="s">
        <v>5269</v>
      </c>
      <c r="B489" s="43" t="s">
        <v>518</v>
      </c>
      <c r="C489" s="43" t="s">
        <v>5270</v>
      </c>
      <c r="D489" s="43" t="s">
        <v>517</v>
      </c>
      <c r="E489" s="43" t="s">
        <v>678</v>
      </c>
      <c r="F489" s="43" t="s">
        <v>678</v>
      </c>
      <c r="G489" s="43" t="s">
        <v>678</v>
      </c>
      <c r="H489" s="43" t="s">
        <v>678</v>
      </c>
      <c r="I489" s="43" t="s">
        <v>4451</v>
      </c>
    </row>
    <row r="490" spans="1:9" x14ac:dyDescent="0.25">
      <c r="A490" s="43" t="s">
        <v>5271</v>
      </c>
      <c r="B490" s="43" t="s">
        <v>518</v>
      </c>
      <c r="C490" s="43" t="s">
        <v>5272</v>
      </c>
      <c r="D490" s="43" t="s">
        <v>517</v>
      </c>
      <c r="E490" s="43" t="s">
        <v>678</v>
      </c>
      <c r="F490" s="43" t="s">
        <v>678</v>
      </c>
      <c r="G490" s="43" t="s">
        <v>678</v>
      </c>
      <c r="H490" s="43" t="s">
        <v>678</v>
      </c>
      <c r="I490" s="43" t="s">
        <v>4523</v>
      </c>
    </row>
    <row r="491" spans="1:9" x14ac:dyDescent="0.25">
      <c r="A491" s="43" t="s">
        <v>5273</v>
      </c>
      <c r="B491" s="43" t="s">
        <v>518</v>
      </c>
      <c r="C491" s="43" t="s">
        <v>5274</v>
      </c>
      <c r="D491" s="43" t="s">
        <v>517</v>
      </c>
      <c r="E491" s="43" t="s">
        <v>678</v>
      </c>
      <c r="F491" s="43" t="s">
        <v>678</v>
      </c>
      <c r="G491" s="43" t="s">
        <v>678</v>
      </c>
      <c r="H491" s="43" t="s">
        <v>678</v>
      </c>
      <c r="I491" s="43" t="s">
        <v>4451</v>
      </c>
    </row>
    <row r="492" spans="1:9" x14ac:dyDescent="0.25">
      <c r="A492" s="43" t="s">
        <v>5275</v>
      </c>
      <c r="B492" s="43" t="s">
        <v>518</v>
      </c>
      <c r="C492" s="43" t="s">
        <v>5276</v>
      </c>
      <c r="D492" s="43" t="s">
        <v>517</v>
      </c>
      <c r="E492" s="43" t="s">
        <v>678</v>
      </c>
      <c r="F492" s="43" t="s">
        <v>678</v>
      </c>
      <c r="G492" s="43" t="s">
        <v>678</v>
      </c>
      <c r="H492" s="43" t="s">
        <v>678</v>
      </c>
      <c r="I492" s="43" t="s">
        <v>4451</v>
      </c>
    </row>
    <row r="493" spans="1:9" x14ac:dyDescent="0.25">
      <c r="A493" s="43" t="s">
        <v>512</v>
      </c>
      <c r="B493" s="43" t="s">
        <v>518</v>
      </c>
      <c r="C493" s="43" t="s">
        <v>5277</v>
      </c>
      <c r="D493" s="43" t="s">
        <v>517</v>
      </c>
      <c r="E493" s="43" t="s">
        <v>678</v>
      </c>
      <c r="F493" s="43" t="s">
        <v>678</v>
      </c>
      <c r="G493" s="43" t="s">
        <v>678</v>
      </c>
      <c r="H493" s="43" t="s">
        <v>678</v>
      </c>
      <c r="I493" s="43" t="s">
        <v>4523</v>
      </c>
    </row>
    <row r="494" spans="1:9" x14ac:dyDescent="0.25">
      <c r="A494" s="43" t="s">
        <v>514</v>
      </c>
      <c r="B494" s="43" t="s">
        <v>518</v>
      </c>
      <c r="C494" s="43" t="s">
        <v>5278</v>
      </c>
      <c r="D494" s="43" t="s">
        <v>517</v>
      </c>
      <c r="E494" s="43" t="s">
        <v>678</v>
      </c>
      <c r="F494" s="43" t="s">
        <v>678</v>
      </c>
      <c r="G494" s="43" t="s">
        <v>678</v>
      </c>
      <c r="H494" s="43" t="s">
        <v>678</v>
      </c>
      <c r="I494" s="43" t="s">
        <v>4523</v>
      </c>
    </row>
    <row r="495" spans="1:9" x14ac:dyDescent="0.25">
      <c r="A495" s="43" t="s">
        <v>5279</v>
      </c>
      <c r="B495" s="43" t="s">
        <v>518</v>
      </c>
      <c r="C495" s="43" t="s">
        <v>5280</v>
      </c>
      <c r="D495" s="43" t="s">
        <v>517</v>
      </c>
      <c r="E495" s="43" t="s">
        <v>678</v>
      </c>
      <c r="F495" s="43" t="s">
        <v>678</v>
      </c>
      <c r="G495" s="43" t="s">
        <v>678</v>
      </c>
      <c r="H495" s="43" t="s">
        <v>678</v>
      </c>
      <c r="I495" s="43" t="s">
        <v>4451</v>
      </c>
    </row>
    <row r="496" spans="1:9" x14ac:dyDescent="0.25">
      <c r="A496" s="43" t="s">
        <v>5281</v>
      </c>
      <c r="B496" s="43" t="s">
        <v>518</v>
      </c>
      <c r="C496" s="43" t="s">
        <v>5282</v>
      </c>
      <c r="D496" s="43" t="s">
        <v>517</v>
      </c>
      <c r="E496" s="43" t="s">
        <v>678</v>
      </c>
      <c r="F496" s="43" t="s">
        <v>678</v>
      </c>
      <c r="G496" s="43" t="s">
        <v>678</v>
      </c>
      <c r="H496" s="43" t="s">
        <v>678</v>
      </c>
      <c r="I496" s="43" t="s">
        <v>4451</v>
      </c>
    </row>
    <row r="497" spans="1:9" x14ac:dyDescent="0.25">
      <c r="A497" s="43" t="s">
        <v>5283</v>
      </c>
      <c r="B497" s="43" t="s">
        <v>518</v>
      </c>
      <c r="C497" s="43" t="s">
        <v>5284</v>
      </c>
      <c r="D497" s="43" t="s">
        <v>517</v>
      </c>
      <c r="E497" s="43" t="s">
        <v>678</v>
      </c>
      <c r="F497" s="43" t="s">
        <v>678</v>
      </c>
      <c r="G497" s="43" t="s">
        <v>678</v>
      </c>
      <c r="H497" s="43" t="s">
        <v>678</v>
      </c>
      <c r="I497" s="43" t="s">
        <v>4451</v>
      </c>
    </row>
    <row r="498" spans="1:9" x14ac:dyDescent="0.25">
      <c r="A498" s="43" t="s">
        <v>5285</v>
      </c>
      <c r="B498" s="43" t="s">
        <v>518</v>
      </c>
      <c r="C498" s="43" t="s">
        <v>5286</v>
      </c>
      <c r="D498" s="43" t="s">
        <v>517</v>
      </c>
      <c r="E498" s="43" t="s">
        <v>678</v>
      </c>
      <c r="F498" s="43" t="s">
        <v>678</v>
      </c>
      <c r="G498" s="43" t="s">
        <v>678</v>
      </c>
      <c r="H498" s="43" t="s">
        <v>678</v>
      </c>
      <c r="I498" s="43" t="s">
        <v>4451</v>
      </c>
    </row>
    <row r="499" spans="1:9" x14ac:dyDescent="0.25">
      <c r="A499" s="43" t="s">
        <v>5287</v>
      </c>
      <c r="B499" s="43" t="s">
        <v>518</v>
      </c>
      <c r="C499" s="43" t="s">
        <v>5288</v>
      </c>
      <c r="D499" s="43" t="s">
        <v>517</v>
      </c>
      <c r="E499" s="43" t="s">
        <v>678</v>
      </c>
      <c r="F499" s="43" t="s">
        <v>678</v>
      </c>
      <c r="G499" s="43" t="s">
        <v>678</v>
      </c>
      <c r="H499" s="43" t="s">
        <v>678</v>
      </c>
      <c r="I499" s="43" t="s">
        <v>4523</v>
      </c>
    </row>
    <row r="500" spans="1:9" x14ac:dyDescent="0.25">
      <c r="A500" s="43" t="s">
        <v>5289</v>
      </c>
      <c r="B500" s="43" t="s">
        <v>518</v>
      </c>
      <c r="C500" s="43" t="s">
        <v>5290</v>
      </c>
      <c r="D500" s="43" t="s">
        <v>517</v>
      </c>
      <c r="E500" s="43" t="s">
        <v>678</v>
      </c>
      <c r="F500" s="43" t="s">
        <v>678</v>
      </c>
      <c r="G500" s="43" t="s">
        <v>678</v>
      </c>
      <c r="H500" s="43" t="s">
        <v>678</v>
      </c>
      <c r="I500" s="43" t="s">
        <v>4451</v>
      </c>
    </row>
    <row r="501" spans="1:9" x14ac:dyDescent="0.25">
      <c r="A501" s="43" t="s">
        <v>5291</v>
      </c>
      <c r="B501" s="43" t="s">
        <v>518</v>
      </c>
      <c r="C501" s="43" t="s">
        <v>5292</v>
      </c>
      <c r="D501" s="43" t="s">
        <v>517</v>
      </c>
      <c r="E501" s="43" t="s">
        <v>678</v>
      </c>
      <c r="F501" s="43" t="s">
        <v>678</v>
      </c>
      <c r="G501" s="43" t="s">
        <v>678</v>
      </c>
      <c r="H501" s="43" t="s">
        <v>678</v>
      </c>
      <c r="I501" s="43" t="s">
        <v>4523</v>
      </c>
    </row>
    <row r="502" spans="1:9" x14ac:dyDescent="0.25">
      <c r="A502" s="43" t="s">
        <v>515</v>
      </c>
      <c r="B502" s="43" t="s">
        <v>518</v>
      </c>
      <c r="C502" s="43" t="s">
        <v>5293</v>
      </c>
      <c r="D502" s="43" t="s">
        <v>517</v>
      </c>
      <c r="E502" s="43" t="s">
        <v>678</v>
      </c>
      <c r="F502" s="43" t="s">
        <v>678</v>
      </c>
      <c r="G502" s="43" t="s">
        <v>678</v>
      </c>
      <c r="H502" s="43" t="s">
        <v>678</v>
      </c>
      <c r="I502" s="43" t="s">
        <v>4523</v>
      </c>
    </row>
    <row r="503" spans="1:9" x14ac:dyDescent="0.25">
      <c r="A503" s="43" t="s">
        <v>5294</v>
      </c>
      <c r="B503" s="43" t="s">
        <v>518</v>
      </c>
      <c r="C503" s="43" t="s">
        <v>4871</v>
      </c>
      <c r="D503" s="43" t="s">
        <v>517</v>
      </c>
      <c r="E503" s="43" t="s">
        <v>678</v>
      </c>
      <c r="F503" s="43" t="s">
        <v>678</v>
      </c>
      <c r="G503" s="43" t="s">
        <v>678</v>
      </c>
      <c r="H503" s="43" t="s">
        <v>678</v>
      </c>
      <c r="I503" s="43" t="s">
        <v>4523</v>
      </c>
    </row>
    <row r="504" spans="1:9" x14ac:dyDescent="0.25">
      <c r="A504" s="43" t="s">
        <v>5295</v>
      </c>
      <c r="B504" s="43" t="s">
        <v>518</v>
      </c>
      <c r="C504" s="43" t="s">
        <v>5296</v>
      </c>
      <c r="D504" s="43" t="s">
        <v>517</v>
      </c>
      <c r="E504" s="43" t="s">
        <v>678</v>
      </c>
      <c r="F504" s="43" t="s">
        <v>678</v>
      </c>
      <c r="G504" s="43" t="s">
        <v>678</v>
      </c>
      <c r="H504" s="43" t="s">
        <v>678</v>
      </c>
      <c r="I504" s="43" t="s">
        <v>4451</v>
      </c>
    </row>
    <row r="505" spans="1:9" x14ac:dyDescent="0.25">
      <c r="A505" s="43" t="s">
        <v>5297</v>
      </c>
      <c r="B505" s="43" t="s">
        <v>518</v>
      </c>
      <c r="C505" s="43" t="s">
        <v>5298</v>
      </c>
      <c r="D505" s="43" t="s">
        <v>517</v>
      </c>
      <c r="E505" s="43" t="s">
        <v>678</v>
      </c>
      <c r="F505" s="43" t="s">
        <v>678</v>
      </c>
      <c r="G505" s="43" t="s">
        <v>678</v>
      </c>
      <c r="H505" s="43" t="s">
        <v>678</v>
      </c>
      <c r="I505" s="43" t="s">
        <v>4523</v>
      </c>
    </row>
    <row r="506" spans="1:9" x14ac:dyDescent="0.25">
      <c r="A506" s="43" t="s">
        <v>5299</v>
      </c>
      <c r="B506" s="43" t="s">
        <v>518</v>
      </c>
      <c r="C506" s="43" t="s">
        <v>5300</v>
      </c>
      <c r="D506" s="43" t="s">
        <v>517</v>
      </c>
      <c r="E506" s="43" t="s">
        <v>678</v>
      </c>
      <c r="F506" s="43" t="s">
        <v>678</v>
      </c>
      <c r="G506" s="43" t="s">
        <v>678</v>
      </c>
      <c r="H506" s="43" t="s">
        <v>678</v>
      </c>
      <c r="I506" s="43" t="s">
        <v>4523</v>
      </c>
    </row>
    <row r="507" spans="1:9" x14ac:dyDescent="0.25">
      <c r="A507" s="43" t="s">
        <v>5301</v>
      </c>
      <c r="B507" s="43" t="s">
        <v>518</v>
      </c>
      <c r="C507" s="43" t="s">
        <v>5302</v>
      </c>
      <c r="D507" s="43" t="s">
        <v>517</v>
      </c>
      <c r="E507" s="43" t="s">
        <v>678</v>
      </c>
      <c r="F507" s="43" t="s">
        <v>678</v>
      </c>
      <c r="G507" s="43" t="s">
        <v>678</v>
      </c>
      <c r="H507" s="43" t="s">
        <v>678</v>
      </c>
      <c r="I507" s="43" t="s">
        <v>4451</v>
      </c>
    </row>
    <row r="508" spans="1:9" x14ac:dyDescent="0.25">
      <c r="A508" s="43" t="s">
        <v>5303</v>
      </c>
      <c r="B508" s="43" t="s">
        <v>518</v>
      </c>
      <c r="C508" s="43" t="s">
        <v>5304</v>
      </c>
      <c r="D508" s="43" t="s">
        <v>517</v>
      </c>
      <c r="E508" s="43" t="s">
        <v>678</v>
      </c>
      <c r="F508" s="43" t="s">
        <v>678</v>
      </c>
      <c r="G508" s="43" t="s">
        <v>678</v>
      </c>
      <c r="H508" s="43" t="s">
        <v>678</v>
      </c>
      <c r="I508" s="43" t="s">
        <v>4451</v>
      </c>
    </row>
    <row r="509" spans="1:9" x14ac:dyDescent="0.25">
      <c r="A509" s="43" t="s">
        <v>5305</v>
      </c>
      <c r="B509" s="43" t="s">
        <v>518</v>
      </c>
      <c r="C509" s="43" t="s">
        <v>5306</v>
      </c>
      <c r="D509" s="43" t="s">
        <v>517</v>
      </c>
      <c r="E509" s="43" t="s">
        <v>678</v>
      </c>
      <c r="F509" s="43" t="s">
        <v>678</v>
      </c>
      <c r="G509" s="43" t="s">
        <v>678</v>
      </c>
      <c r="H509" s="43" t="s">
        <v>678</v>
      </c>
      <c r="I509" s="43" t="s">
        <v>4451</v>
      </c>
    </row>
    <row r="510" spans="1:9" x14ac:dyDescent="0.25">
      <c r="A510" s="43" t="s">
        <v>5307</v>
      </c>
      <c r="B510" s="43" t="s">
        <v>518</v>
      </c>
      <c r="C510" s="43" t="s">
        <v>5308</v>
      </c>
      <c r="D510" s="43" t="s">
        <v>517</v>
      </c>
      <c r="E510" s="43" t="s">
        <v>678</v>
      </c>
      <c r="F510" s="43" t="s">
        <v>678</v>
      </c>
      <c r="G510" s="43" t="s">
        <v>678</v>
      </c>
      <c r="H510" s="43" t="s">
        <v>678</v>
      </c>
      <c r="I510" s="43" t="s">
        <v>4451</v>
      </c>
    </row>
    <row r="511" spans="1:9" x14ac:dyDescent="0.25">
      <c r="A511" s="43" t="s">
        <v>5309</v>
      </c>
      <c r="B511" s="43" t="s">
        <v>518</v>
      </c>
      <c r="C511" s="43" t="s">
        <v>1914</v>
      </c>
      <c r="D511" s="43" t="s">
        <v>517</v>
      </c>
      <c r="E511" s="43" t="s">
        <v>678</v>
      </c>
      <c r="F511" s="43" t="s">
        <v>678</v>
      </c>
      <c r="G511" s="43" t="s">
        <v>678</v>
      </c>
      <c r="H511" s="43" t="s">
        <v>678</v>
      </c>
      <c r="I511" s="43" t="s">
        <v>4451</v>
      </c>
    </row>
    <row r="512" spans="1:9" x14ac:dyDescent="0.25">
      <c r="A512" s="43" t="s">
        <v>5310</v>
      </c>
      <c r="B512" s="43" t="s">
        <v>518</v>
      </c>
      <c r="C512" s="43" t="s">
        <v>5311</v>
      </c>
      <c r="D512" s="43" t="s">
        <v>517</v>
      </c>
      <c r="E512" s="43" t="s">
        <v>678</v>
      </c>
      <c r="F512" s="43" t="s">
        <v>678</v>
      </c>
      <c r="G512" s="43" t="s">
        <v>678</v>
      </c>
      <c r="H512" s="43" t="s">
        <v>678</v>
      </c>
      <c r="I512" s="43" t="s">
        <v>4451</v>
      </c>
    </row>
    <row r="513" spans="1:9" x14ac:dyDescent="0.25">
      <c r="A513" s="43" t="s">
        <v>5312</v>
      </c>
      <c r="B513" s="43" t="s">
        <v>518</v>
      </c>
      <c r="C513" s="43" t="s">
        <v>5313</v>
      </c>
      <c r="D513" s="43" t="s">
        <v>517</v>
      </c>
      <c r="E513" s="43" t="s">
        <v>678</v>
      </c>
      <c r="F513" s="43" t="s">
        <v>678</v>
      </c>
      <c r="G513" s="43" t="s">
        <v>678</v>
      </c>
      <c r="H513" s="43" t="s">
        <v>678</v>
      </c>
      <c r="I513" s="43" t="s">
        <v>4451</v>
      </c>
    </row>
    <row r="514" spans="1:9" x14ac:dyDescent="0.25">
      <c r="A514" s="43" t="s">
        <v>5314</v>
      </c>
      <c r="B514" s="43" t="s">
        <v>518</v>
      </c>
      <c r="C514" s="43" t="s">
        <v>5315</v>
      </c>
      <c r="D514" s="43" t="s">
        <v>517</v>
      </c>
      <c r="E514" s="43" t="s">
        <v>678</v>
      </c>
      <c r="F514" s="43" t="s">
        <v>678</v>
      </c>
      <c r="G514" s="43" t="s">
        <v>678</v>
      </c>
      <c r="H514" s="43" t="s">
        <v>678</v>
      </c>
      <c r="I514" s="43" t="s">
        <v>4523</v>
      </c>
    </row>
    <row r="515" spans="1:9" x14ac:dyDescent="0.25">
      <c r="A515" s="43" t="s">
        <v>5316</v>
      </c>
      <c r="B515" s="43" t="s">
        <v>518</v>
      </c>
      <c r="C515" s="43" t="s">
        <v>4824</v>
      </c>
      <c r="D515" s="43" t="s">
        <v>517</v>
      </c>
      <c r="E515" s="43" t="s">
        <v>678</v>
      </c>
      <c r="F515" s="43" t="s">
        <v>678</v>
      </c>
      <c r="G515" s="43" t="s">
        <v>678</v>
      </c>
      <c r="H515" s="43" t="s">
        <v>678</v>
      </c>
      <c r="I515" s="43" t="s">
        <v>4523</v>
      </c>
    </row>
    <row r="516" spans="1:9" x14ac:dyDescent="0.25">
      <c r="A516" s="43" t="s">
        <v>5317</v>
      </c>
      <c r="B516" s="43" t="s">
        <v>518</v>
      </c>
      <c r="C516" s="43" t="s">
        <v>5318</v>
      </c>
      <c r="D516" s="43" t="s">
        <v>517</v>
      </c>
      <c r="E516" s="43" t="s">
        <v>678</v>
      </c>
      <c r="F516" s="43" t="s">
        <v>678</v>
      </c>
      <c r="G516" s="43" t="s">
        <v>678</v>
      </c>
      <c r="H516" s="43" t="s">
        <v>678</v>
      </c>
      <c r="I516" s="43" t="s">
        <v>4523</v>
      </c>
    </row>
    <row r="517" spans="1:9" x14ac:dyDescent="0.25">
      <c r="A517" s="43" t="s">
        <v>5319</v>
      </c>
      <c r="B517" s="43" t="s">
        <v>518</v>
      </c>
      <c r="C517" s="43" t="s">
        <v>5320</v>
      </c>
      <c r="D517" s="43" t="s">
        <v>517</v>
      </c>
      <c r="E517" s="43" t="s">
        <v>678</v>
      </c>
      <c r="F517" s="43" t="s">
        <v>678</v>
      </c>
      <c r="G517" s="43" t="s">
        <v>678</v>
      </c>
      <c r="H517" s="43" t="s">
        <v>678</v>
      </c>
      <c r="I517" s="43" t="s">
        <v>4451</v>
      </c>
    </row>
    <row r="518" spans="1:9" x14ac:dyDescent="0.25">
      <c r="A518" s="43" t="s">
        <v>519</v>
      </c>
      <c r="B518" s="43" t="s">
        <v>518</v>
      </c>
      <c r="C518" s="43" t="s">
        <v>5321</v>
      </c>
      <c r="D518" s="43" t="s">
        <v>517</v>
      </c>
      <c r="E518" s="43" t="s">
        <v>678</v>
      </c>
      <c r="F518" s="43" t="s">
        <v>678</v>
      </c>
      <c r="G518" s="43" t="s">
        <v>678</v>
      </c>
      <c r="H518" s="43" t="s">
        <v>678</v>
      </c>
      <c r="I518" s="43" t="s">
        <v>4451</v>
      </c>
    </row>
    <row r="519" spans="1:9" x14ac:dyDescent="0.25">
      <c r="A519" s="43" t="s">
        <v>5322</v>
      </c>
      <c r="B519" s="43" t="s">
        <v>518</v>
      </c>
      <c r="C519" s="43" t="s">
        <v>5323</v>
      </c>
      <c r="D519" s="43" t="s">
        <v>517</v>
      </c>
      <c r="E519" s="43" t="s">
        <v>678</v>
      </c>
      <c r="F519" s="43" t="s">
        <v>678</v>
      </c>
      <c r="G519" s="43" t="s">
        <v>678</v>
      </c>
      <c r="H519" s="43" t="s">
        <v>678</v>
      </c>
      <c r="I519" s="43" t="s">
        <v>4451</v>
      </c>
    </row>
    <row r="520" spans="1:9" x14ac:dyDescent="0.25">
      <c r="A520" s="43" t="s">
        <v>5324</v>
      </c>
      <c r="B520" s="43" t="s">
        <v>518</v>
      </c>
      <c r="C520" s="43" t="s">
        <v>5325</v>
      </c>
      <c r="D520" s="43" t="s">
        <v>517</v>
      </c>
      <c r="E520" s="43" t="s">
        <v>678</v>
      </c>
      <c r="F520" s="43" t="s">
        <v>678</v>
      </c>
      <c r="G520" s="43" t="s">
        <v>678</v>
      </c>
      <c r="H520" s="43" t="s">
        <v>678</v>
      </c>
      <c r="I520" s="43" t="s">
        <v>4451</v>
      </c>
    </row>
    <row r="521" spans="1:9" x14ac:dyDescent="0.25">
      <c r="A521" s="43" t="s">
        <v>5326</v>
      </c>
      <c r="B521" s="43" t="s">
        <v>518</v>
      </c>
      <c r="C521" s="43" t="s">
        <v>5327</v>
      </c>
      <c r="D521" s="43" t="s">
        <v>517</v>
      </c>
      <c r="E521" s="43" t="s">
        <v>678</v>
      </c>
      <c r="F521" s="43" t="s">
        <v>678</v>
      </c>
      <c r="G521" s="43" t="s">
        <v>678</v>
      </c>
      <c r="H521" s="43" t="s">
        <v>678</v>
      </c>
      <c r="I521" s="43" t="s">
        <v>4451</v>
      </c>
    </row>
    <row r="522" spans="1:9" x14ac:dyDescent="0.25">
      <c r="A522" s="43" t="s">
        <v>525</v>
      </c>
      <c r="B522" s="43" t="s">
        <v>518</v>
      </c>
      <c r="C522" s="43" t="s">
        <v>5328</v>
      </c>
      <c r="D522" s="43" t="s">
        <v>517</v>
      </c>
      <c r="E522" s="43" t="s">
        <v>678</v>
      </c>
      <c r="F522" s="43" t="s">
        <v>678</v>
      </c>
      <c r="G522" s="43" t="s">
        <v>678</v>
      </c>
      <c r="H522" s="43" t="s">
        <v>678</v>
      </c>
      <c r="I522" s="43" t="s">
        <v>4523</v>
      </c>
    </row>
    <row r="523" spans="1:9" x14ac:dyDescent="0.25">
      <c r="A523" s="43" t="s">
        <v>5329</v>
      </c>
      <c r="B523" s="43" t="s">
        <v>518</v>
      </c>
      <c r="C523" s="43" t="s">
        <v>5330</v>
      </c>
      <c r="D523" s="43" t="s">
        <v>517</v>
      </c>
      <c r="E523" s="43" t="s">
        <v>678</v>
      </c>
      <c r="F523" s="43" t="s">
        <v>678</v>
      </c>
      <c r="G523" s="43" t="s">
        <v>678</v>
      </c>
      <c r="H523" s="43" t="s">
        <v>678</v>
      </c>
      <c r="I523" s="43" t="s">
        <v>4451</v>
      </c>
    </row>
    <row r="524" spans="1:9" x14ac:dyDescent="0.25">
      <c r="A524" s="43" t="s">
        <v>5331</v>
      </c>
      <c r="B524" s="43" t="s">
        <v>518</v>
      </c>
      <c r="C524" s="43" t="s">
        <v>5332</v>
      </c>
      <c r="D524" s="43" t="s">
        <v>517</v>
      </c>
      <c r="E524" s="43" t="s">
        <v>678</v>
      </c>
      <c r="F524" s="43" t="s">
        <v>678</v>
      </c>
      <c r="G524" s="43" t="s">
        <v>678</v>
      </c>
      <c r="H524" s="43" t="s">
        <v>678</v>
      </c>
      <c r="I524" s="43" t="s">
        <v>4451</v>
      </c>
    </row>
    <row r="525" spans="1:9" x14ac:dyDescent="0.25">
      <c r="A525" s="43" t="s">
        <v>526</v>
      </c>
      <c r="B525" s="43" t="s">
        <v>518</v>
      </c>
      <c r="C525" s="43" t="s">
        <v>5333</v>
      </c>
      <c r="D525" s="43" t="s">
        <v>517</v>
      </c>
      <c r="E525" s="43" t="s">
        <v>678</v>
      </c>
      <c r="F525" s="43" t="s">
        <v>678</v>
      </c>
      <c r="G525" s="43" t="s">
        <v>678</v>
      </c>
      <c r="H525" s="43" t="s">
        <v>678</v>
      </c>
      <c r="I525" s="43" t="s">
        <v>4451</v>
      </c>
    </row>
    <row r="526" spans="1:9" x14ac:dyDescent="0.25">
      <c r="A526" s="43" t="s">
        <v>5334</v>
      </c>
      <c r="B526" s="43" t="s">
        <v>518</v>
      </c>
      <c r="C526" s="43" t="s">
        <v>5335</v>
      </c>
      <c r="D526" s="43" t="s">
        <v>517</v>
      </c>
      <c r="E526" s="43" t="s">
        <v>678</v>
      </c>
      <c r="F526" s="43" t="s">
        <v>678</v>
      </c>
      <c r="G526" s="43" t="s">
        <v>678</v>
      </c>
      <c r="H526" s="43" t="s">
        <v>678</v>
      </c>
      <c r="I526" s="43" t="s">
        <v>4451</v>
      </c>
    </row>
    <row r="527" spans="1:9" x14ac:dyDescent="0.25">
      <c r="A527" s="43" t="s">
        <v>5336</v>
      </c>
      <c r="B527" s="43" t="s">
        <v>518</v>
      </c>
      <c r="C527" s="43" t="s">
        <v>5337</v>
      </c>
      <c r="D527" s="43" t="s">
        <v>517</v>
      </c>
      <c r="E527" s="43" t="s">
        <v>678</v>
      </c>
      <c r="F527" s="43" t="s">
        <v>678</v>
      </c>
      <c r="G527" s="43" t="s">
        <v>678</v>
      </c>
      <c r="H527" s="43" t="s">
        <v>678</v>
      </c>
      <c r="I527" s="43" t="s">
        <v>4451</v>
      </c>
    </row>
    <row r="528" spans="1:9" x14ac:dyDescent="0.25">
      <c r="A528" s="43" t="s">
        <v>5338</v>
      </c>
      <c r="B528" s="43" t="s">
        <v>518</v>
      </c>
      <c r="C528" s="43" t="s">
        <v>5339</v>
      </c>
      <c r="D528" s="43" t="s">
        <v>517</v>
      </c>
      <c r="E528" s="43" t="s">
        <v>678</v>
      </c>
      <c r="F528" s="43" t="s">
        <v>678</v>
      </c>
      <c r="G528" s="43" t="s">
        <v>678</v>
      </c>
      <c r="H528" s="43" t="s">
        <v>678</v>
      </c>
      <c r="I528" s="43" t="s">
        <v>4451</v>
      </c>
    </row>
    <row r="529" spans="1:9" x14ac:dyDescent="0.25">
      <c r="A529" s="43" t="s">
        <v>5340</v>
      </c>
      <c r="B529" s="43" t="s">
        <v>518</v>
      </c>
      <c r="C529" s="43" t="s">
        <v>5341</v>
      </c>
      <c r="D529" s="43" t="s">
        <v>517</v>
      </c>
      <c r="E529" s="43" t="s">
        <v>678</v>
      </c>
      <c r="F529" s="43" t="s">
        <v>678</v>
      </c>
      <c r="G529" s="43" t="s">
        <v>678</v>
      </c>
      <c r="H529" s="43" t="s">
        <v>678</v>
      </c>
      <c r="I529" s="43" t="s">
        <v>4523</v>
      </c>
    </row>
    <row r="530" spans="1:9" x14ac:dyDescent="0.25">
      <c r="A530" s="43" t="s">
        <v>5342</v>
      </c>
      <c r="B530" s="43" t="s">
        <v>518</v>
      </c>
      <c r="C530" s="43" t="s">
        <v>5343</v>
      </c>
      <c r="D530" s="43" t="s">
        <v>517</v>
      </c>
      <c r="E530" s="43" t="s">
        <v>678</v>
      </c>
      <c r="F530" s="43" t="s">
        <v>678</v>
      </c>
      <c r="G530" s="43" t="s">
        <v>678</v>
      </c>
      <c r="H530" s="43" t="s">
        <v>678</v>
      </c>
      <c r="I530" s="43" t="s">
        <v>4451</v>
      </c>
    </row>
    <row r="531" spans="1:9" x14ac:dyDescent="0.25">
      <c r="A531" s="43" t="s">
        <v>5344</v>
      </c>
      <c r="B531" s="43" t="s">
        <v>518</v>
      </c>
      <c r="C531" s="43" t="s">
        <v>5345</v>
      </c>
      <c r="D531" s="43" t="s">
        <v>517</v>
      </c>
      <c r="E531" s="43" t="s">
        <v>678</v>
      </c>
      <c r="F531" s="43" t="s">
        <v>678</v>
      </c>
      <c r="G531" s="43" t="s">
        <v>678</v>
      </c>
      <c r="H531" s="43" t="s">
        <v>678</v>
      </c>
      <c r="I531" s="43" t="s">
        <v>4523</v>
      </c>
    </row>
    <row r="532" spans="1:9" x14ac:dyDescent="0.25">
      <c r="A532" s="43" t="s">
        <v>5346</v>
      </c>
      <c r="B532" s="43" t="s">
        <v>518</v>
      </c>
      <c r="C532" s="43" t="s">
        <v>5347</v>
      </c>
      <c r="D532" s="43" t="s">
        <v>517</v>
      </c>
      <c r="E532" s="43" t="s">
        <v>678</v>
      </c>
      <c r="F532" s="43" t="s">
        <v>678</v>
      </c>
      <c r="G532" s="43" t="s">
        <v>678</v>
      </c>
      <c r="H532" s="43" t="s">
        <v>678</v>
      </c>
      <c r="I532" s="43" t="s">
        <v>4451</v>
      </c>
    </row>
    <row r="533" spans="1:9" x14ac:dyDescent="0.25">
      <c r="A533" s="43" t="s">
        <v>5348</v>
      </c>
      <c r="B533" s="43" t="s">
        <v>518</v>
      </c>
      <c r="C533" s="43" t="s">
        <v>5349</v>
      </c>
      <c r="D533" s="43" t="s">
        <v>517</v>
      </c>
      <c r="E533" s="43" t="s">
        <v>678</v>
      </c>
      <c r="F533" s="43" t="s">
        <v>678</v>
      </c>
      <c r="G533" s="43" t="s">
        <v>678</v>
      </c>
      <c r="H533" s="43" t="s">
        <v>678</v>
      </c>
      <c r="I533" s="43" t="s">
        <v>4451</v>
      </c>
    </row>
    <row r="534" spans="1:9" x14ac:dyDescent="0.25">
      <c r="A534" s="43" t="s">
        <v>5350</v>
      </c>
      <c r="B534" s="43" t="s">
        <v>518</v>
      </c>
      <c r="C534" s="43" t="s">
        <v>5351</v>
      </c>
      <c r="D534" s="43" t="s">
        <v>517</v>
      </c>
      <c r="E534" s="43" t="s">
        <v>678</v>
      </c>
      <c r="F534" s="43" t="s">
        <v>678</v>
      </c>
      <c r="G534" s="43" t="s">
        <v>678</v>
      </c>
      <c r="H534" s="43" t="s">
        <v>678</v>
      </c>
      <c r="I534" s="43" t="s">
        <v>4548</v>
      </c>
    </row>
    <row r="535" spans="1:9" x14ac:dyDescent="0.25">
      <c r="A535" s="43" t="s">
        <v>5352</v>
      </c>
      <c r="B535" s="43" t="s">
        <v>518</v>
      </c>
      <c r="C535" s="43" t="s">
        <v>5353</v>
      </c>
      <c r="D535" s="43" t="s">
        <v>517</v>
      </c>
      <c r="E535" s="43" t="s">
        <v>678</v>
      </c>
      <c r="F535" s="43" t="s">
        <v>678</v>
      </c>
      <c r="G535" s="43" t="s">
        <v>678</v>
      </c>
      <c r="H535" s="43" t="s">
        <v>678</v>
      </c>
      <c r="I535" s="43" t="s">
        <v>4451</v>
      </c>
    </row>
    <row r="536" spans="1:9" x14ac:dyDescent="0.25">
      <c r="A536" s="43" t="s">
        <v>528</v>
      </c>
      <c r="B536" s="43" t="s">
        <v>518</v>
      </c>
      <c r="C536" s="43" t="s">
        <v>5354</v>
      </c>
      <c r="D536" s="43" t="s">
        <v>517</v>
      </c>
      <c r="E536" s="43" t="s">
        <v>678</v>
      </c>
      <c r="F536" s="43" t="s">
        <v>678</v>
      </c>
      <c r="G536" s="43" t="s">
        <v>678</v>
      </c>
      <c r="H536" s="43" t="s">
        <v>678</v>
      </c>
      <c r="I536" s="43" t="s">
        <v>4523</v>
      </c>
    </row>
    <row r="537" spans="1:9" x14ac:dyDescent="0.25">
      <c r="A537" s="43" t="s">
        <v>5355</v>
      </c>
      <c r="B537" s="43" t="s">
        <v>518</v>
      </c>
      <c r="C537" s="43" t="s">
        <v>5356</v>
      </c>
      <c r="D537" s="43" t="s">
        <v>517</v>
      </c>
      <c r="E537" s="43" t="s">
        <v>678</v>
      </c>
      <c r="F537" s="43" t="s">
        <v>678</v>
      </c>
      <c r="G537" s="43" t="s">
        <v>678</v>
      </c>
      <c r="H537" s="43" t="s">
        <v>678</v>
      </c>
      <c r="I537" s="43" t="s">
        <v>4451</v>
      </c>
    </row>
    <row r="538" spans="1:9" x14ac:dyDescent="0.25">
      <c r="A538" s="43" t="s">
        <v>5357</v>
      </c>
      <c r="B538" s="43" t="s">
        <v>518</v>
      </c>
      <c r="C538" s="43" t="s">
        <v>5358</v>
      </c>
      <c r="D538" s="43" t="s">
        <v>517</v>
      </c>
      <c r="E538" s="43" t="s">
        <v>678</v>
      </c>
      <c r="F538" s="43" t="s">
        <v>678</v>
      </c>
      <c r="G538" s="43" t="s">
        <v>678</v>
      </c>
      <c r="H538" s="43" t="s">
        <v>678</v>
      </c>
      <c r="I538" s="43" t="s">
        <v>4451</v>
      </c>
    </row>
    <row r="539" spans="1:9" x14ac:dyDescent="0.25">
      <c r="A539" s="43" t="s">
        <v>5359</v>
      </c>
      <c r="B539" s="43" t="s">
        <v>518</v>
      </c>
      <c r="C539" s="43" t="s">
        <v>5360</v>
      </c>
      <c r="D539" s="43" t="s">
        <v>517</v>
      </c>
      <c r="E539" s="43" t="s">
        <v>678</v>
      </c>
      <c r="F539" s="43" t="s">
        <v>678</v>
      </c>
      <c r="G539" s="43" t="s">
        <v>678</v>
      </c>
      <c r="H539" s="43" t="s">
        <v>678</v>
      </c>
      <c r="I539" s="43" t="s">
        <v>4451</v>
      </c>
    </row>
    <row r="540" spans="1:9" x14ac:dyDescent="0.25">
      <c r="A540" s="43" t="s">
        <v>6256</v>
      </c>
      <c r="B540" s="43" t="s">
        <v>571</v>
      </c>
      <c r="C540" s="43" t="s">
        <v>6257</v>
      </c>
      <c r="D540" s="43" t="s">
        <v>517</v>
      </c>
      <c r="E540" s="43" t="s">
        <v>678</v>
      </c>
      <c r="F540" s="43" t="s">
        <v>678</v>
      </c>
      <c r="G540" s="43" t="s">
        <v>678</v>
      </c>
      <c r="H540" s="43" t="s">
        <v>678</v>
      </c>
      <c r="I540" s="43" t="s">
        <v>4451</v>
      </c>
    </row>
    <row r="541" spans="1:9" x14ac:dyDescent="0.25">
      <c r="A541" s="43" t="s">
        <v>529</v>
      </c>
      <c r="B541" s="43" t="s">
        <v>518</v>
      </c>
      <c r="C541" s="43" t="s">
        <v>5361</v>
      </c>
      <c r="D541" s="43" t="s">
        <v>517</v>
      </c>
      <c r="E541" s="43" t="s">
        <v>678</v>
      </c>
      <c r="F541" s="43" t="s">
        <v>678</v>
      </c>
      <c r="G541" s="43" t="s">
        <v>678</v>
      </c>
      <c r="H541" s="43" t="s">
        <v>678</v>
      </c>
      <c r="I541" s="43" t="s">
        <v>4523</v>
      </c>
    </row>
    <row r="542" spans="1:9" x14ac:dyDescent="0.25">
      <c r="A542" s="43" t="s">
        <v>5362</v>
      </c>
      <c r="B542" s="43" t="s">
        <v>518</v>
      </c>
      <c r="C542" s="43" t="s">
        <v>5363</v>
      </c>
      <c r="D542" s="43" t="s">
        <v>517</v>
      </c>
      <c r="E542" s="43" t="s">
        <v>678</v>
      </c>
      <c r="F542" s="43" t="s">
        <v>678</v>
      </c>
      <c r="G542" s="43" t="s">
        <v>678</v>
      </c>
      <c r="H542" s="43" t="s">
        <v>678</v>
      </c>
      <c r="I542" s="43" t="s">
        <v>4451</v>
      </c>
    </row>
    <row r="543" spans="1:9" x14ac:dyDescent="0.25">
      <c r="A543" s="43" t="s">
        <v>5364</v>
      </c>
      <c r="B543" s="43" t="s">
        <v>518</v>
      </c>
      <c r="C543" s="43" t="s">
        <v>5365</v>
      </c>
      <c r="D543" s="43" t="s">
        <v>517</v>
      </c>
      <c r="E543" s="43" t="s">
        <v>678</v>
      </c>
      <c r="F543" s="43" t="s">
        <v>678</v>
      </c>
      <c r="G543" s="43" t="s">
        <v>678</v>
      </c>
      <c r="H543" s="43" t="s">
        <v>678</v>
      </c>
      <c r="I543" s="43" t="s">
        <v>4523</v>
      </c>
    </row>
    <row r="544" spans="1:9" x14ac:dyDescent="0.25">
      <c r="A544" s="43" t="s">
        <v>5366</v>
      </c>
      <c r="B544" s="43" t="s">
        <v>518</v>
      </c>
      <c r="C544" s="43" t="s">
        <v>5367</v>
      </c>
      <c r="D544" s="43" t="s">
        <v>517</v>
      </c>
      <c r="E544" s="43" t="s">
        <v>678</v>
      </c>
      <c r="F544" s="43" t="s">
        <v>678</v>
      </c>
      <c r="G544" s="43" t="s">
        <v>678</v>
      </c>
      <c r="H544" s="43" t="s">
        <v>678</v>
      </c>
      <c r="I544" s="43" t="s">
        <v>4451</v>
      </c>
    </row>
    <row r="545" spans="1:9" x14ac:dyDescent="0.25">
      <c r="A545" s="43" t="s">
        <v>530</v>
      </c>
      <c r="B545" s="43" t="s">
        <v>518</v>
      </c>
      <c r="C545" s="43" t="s">
        <v>4427</v>
      </c>
      <c r="D545" s="43" t="s">
        <v>517</v>
      </c>
      <c r="E545" s="43" t="s">
        <v>678</v>
      </c>
      <c r="F545" s="43" t="s">
        <v>678</v>
      </c>
      <c r="G545" s="43" t="s">
        <v>678</v>
      </c>
      <c r="H545" s="43" t="s">
        <v>678</v>
      </c>
      <c r="I545" s="43" t="s">
        <v>4451</v>
      </c>
    </row>
    <row r="546" spans="1:9" x14ac:dyDescent="0.25">
      <c r="A546" s="43" t="s">
        <v>532</v>
      </c>
      <c r="B546" s="43" t="s">
        <v>518</v>
      </c>
      <c r="C546" s="43" t="s">
        <v>5368</v>
      </c>
      <c r="D546" s="43" t="s">
        <v>517</v>
      </c>
      <c r="E546" s="43" t="s">
        <v>678</v>
      </c>
      <c r="F546" s="43" t="s">
        <v>678</v>
      </c>
      <c r="G546" s="43" t="s">
        <v>678</v>
      </c>
      <c r="H546" s="43" t="s">
        <v>678</v>
      </c>
      <c r="I546" s="43" t="s">
        <v>4523</v>
      </c>
    </row>
    <row r="547" spans="1:9" x14ac:dyDescent="0.25">
      <c r="A547" s="43" t="s">
        <v>5369</v>
      </c>
      <c r="B547" s="43" t="s">
        <v>518</v>
      </c>
      <c r="C547" s="43" t="s">
        <v>5370</v>
      </c>
      <c r="D547" s="43" t="s">
        <v>517</v>
      </c>
      <c r="E547" s="43" t="s">
        <v>678</v>
      </c>
      <c r="F547" s="43" t="s">
        <v>678</v>
      </c>
      <c r="G547" s="43" t="s">
        <v>678</v>
      </c>
      <c r="H547" s="43" t="s">
        <v>678</v>
      </c>
      <c r="I547" s="43" t="s">
        <v>4451</v>
      </c>
    </row>
    <row r="548" spans="1:9" x14ac:dyDescent="0.25">
      <c r="A548" s="43" t="s">
        <v>533</v>
      </c>
      <c r="B548" s="43" t="s">
        <v>518</v>
      </c>
      <c r="C548" s="43" t="s">
        <v>5371</v>
      </c>
      <c r="D548" s="43" t="s">
        <v>517</v>
      </c>
      <c r="E548" s="43" t="s">
        <v>678</v>
      </c>
      <c r="F548" s="43" t="s">
        <v>678</v>
      </c>
      <c r="G548" s="43" t="s">
        <v>678</v>
      </c>
      <c r="H548" s="43" t="s">
        <v>678</v>
      </c>
      <c r="I548" s="43" t="s">
        <v>4451</v>
      </c>
    </row>
    <row r="549" spans="1:9" x14ac:dyDescent="0.25">
      <c r="A549" s="43" t="s">
        <v>5372</v>
      </c>
      <c r="B549" s="43" t="s">
        <v>518</v>
      </c>
      <c r="C549" s="43" t="s">
        <v>5373</v>
      </c>
      <c r="D549" s="43" t="s">
        <v>517</v>
      </c>
      <c r="E549" s="43" t="s">
        <v>678</v>
      </c>
      <c r="F549" s="43" t="s">
        <v>678</v>
      </c>
      <c r="G549" s="43" t="s">
        <v>678</v>
      </c>
      <c r="H549" s="43" t="s">
        <v>678</v>
      </c>
      <c r="I549" s="43" t="s">
        <v>4451</v>
      </c>
    </row>
    <row r="550" spans="1:9" x14ac:dyDescent="0.25">
      <c r="A550" s="43" t="s">
        <v>534</v>
      </c>
      <c r="B550" s="43" t="s">
        <v>518</v>
      </c>
      <c r="C550" s="43" t="s">
        <v>5374</v>
      </c>
      <c r="D550" s="43" t="s">
        <v>517</v>
      </c>
      <c r="E550" s="43" t="s">
        <v>678</v>
      </c>
      <c r="F550" s="43" t="s">
        <v>678</v>
      </c>
      <c r="G550" s="43" t="s">
        <v>678</v>
      </c>
      <c r="H550" s="43" t="s">
        <v>678</v>
      </c>
      <c r="I550" s="43" t="s">
        <v>4523</v>
      </c>
    </row>
    <row r="551" spans="1:9" x14ac:dyDescent="0.25">
      <c r="A551" s="43" t="s">
        <v>5375</v>
      </c>
      <c r="B551" s="43" t="s">
        <v>518</v>
      </c>
      <c r="C551" s="43" t="s">
        <v>4553</v>
      </c>
      <c r="D551" s="43" t="s">
        <v>517</v>
      </c>
      <c r="E551" s="43" t="s">
        <v>678</v>
      </c>
      <c r="F551" s="43" t="s">
        <v>678</v>
      </c>
      <c r="G551" s="43" t="s">
        <v>678</v>
      </c>
      <c r="H551" s="43" t="s">
        <v>678</v>
      </c>
      <c r="I551" s="43" t="s">
        <v>4523</v>
      </c>
    </row>
    <row r="552" spans="1:9" x14ac:dyDescent="0.25">
      <c r="A552" s="43" t="s">
        <v>535</v>
      </c>
      <c r="B552" s="43" t="s">
        <v>518</v>
      </c>
      <c r="C552" s="43" t="s">
        <v>5376</v>
      </c>
      <c r="D552" s="43" t="s">
        <v>517</v>
      </c>
      <c r="E552" s="43" t="s">
        <v>678</v>
      </c>
      <c r="F552" s="43" t="s">
        <v>678</v>
      </c>
      <c r="G552" s="43" t="s">
        <v>678</v>
      </c>
      <c r="H552" s="43" t="s">
        <v>678</v>
      </c>
      <c r="I552" s="43" t="s">
        <v>4523</v>
      </c>
    </row>
    <row r="553" spans="1:9" x14ac:dyDescent="0.25">
      <c r="A553" s="43" t="s">
        <v>536</v>
      </c>
      <c r="B553" s="43" t="s">
        <v>518</v>
      </c>
      <c r="C553" s="43" t="s">
        <v>5377</v>
      </c>
      <c r="D553" s="43" t="s">
        <v>517</v>
      </c>
      <c r="E553" s="43" t="s">
        <v>678</v>
      </c>
      <c r="F553" s="43" t="s">
        <v>678</v>
      </c>
      <c r="G553" s="43" t="s">
        <v>678</v>
      </c>
      <c r="H553" s="43" t="s">
        <v>678</v>
      </c>
      <c r="I553" s="43" t="s">
        <v>4451</v>
      </c>
    </row>
    <row r="554" spans="1:9" x14ac:dyDescent="0.25">
      <c r="A554" s="43" t="s">
        <v>537</v>
      </c>
      <c r="B554" s="43" t="s">
        <v>518</v>
      </c>
      <c r="C554" s="43" t="s">
        <v>5377</v>
      </c>
      <c r="D554" s="43" t="s">
        <v>517</v>
      </c>
      <c r="E554" s="43" t="s">
        <v>678</v>
      </c>
      <c r="F554" s="43" t="s">
        <v>678</v>
      </c>
      <c r="G554" s="43" t="s">
        <v>678</v>
      </c>
      <c r="H554" s="43" t="s">
        <v>678</v>
      </c>
      <c r="I554" s="43" t="s">
        <v>4451</v>
      </c>
    </row>
    <row r="555" spans="1:9" x14ac:dyDescent="0.25">
      <c r="A555" s="43" t="s">
        <v>541</v>
      </c>
      <c r="B555" s="43" t="s">
        <v>518</v>
      </c>
      <c r="C555" s="43" t="s">
        <v>5378</v>
      </c>
      <c r="D555" s="43" t="s">
        <v>517</v>
      </c>
      <c r="E555" s="43" t="s">
        <v>678</v>
      </c>
      <c r="F555" s="43" t="s">
        <v>678</v>
      </c>
      <c r="G555" s="43" t="s">
        <v>678</v>
      </c>
      <c r="H555" s="43" t="s">
        <v>678</v>
      </c>
      <c r="I555" s="43" t="s">
        <v>4451</v>
      </c>
    </row>
    <row r="556" spans="1:9" x14ac:dyDescent="0.25">
      <c r="A556" s="43" t="s">
        <v>5379</v>
      </c>
      <c r="B556" s="43" t="s">
        <v>518</v>
      </c>
      <c r="C556" s="43" t="s">
        <v>5380</v>
      </c>
      <c r="D556" s="43" t="s">
        <v>517</v>
      </c>
      <c r="E556" s="43" t="s">
        <v>678</v>
      </c>
      <c r="F556" s="43" t="s">
        <v>678</v>
      </c>
      <c r="G556" s="43" t="s">
        <v>678</v>
      </c>
      <c r="H556" s="43" t="s">
        <v>678</v>
      </c>
      <c r="I556" s="43" t="s">
        <v>4451</v>
      </c>
    </row>
    <row r="557" spans="1:9" x14ac:dyDescent="0.25">
      <c r="A557" s="43" t="s">
        <v>5381</v>
      </c>
      <c r="B557" s="43" t="s">
        <v>518</v>
      </c>
      <c r="C557" s="43" t="s">
        <v>5382</v>
      </c>
      <c r="D557" s="43" t="s">
        <v>517</v>
      </c>
      <c r="E557" s="43" t="s">
        <v>678</v>
      </c>
      <c r="F557" s="43" t="s">
        <v>678</v>
      </c>
      <c r="G557" s="43" t="s">
        <v>678</v>
      </c>
      <c r="H557" s="43" t="s">
        <v>678</v>
      </c>
      <c r="I557" s="43" t="s">
        <v>4451</v>
      </c>
    </row>
    <row r="558" spans="1:9" x14ac:dyDescent="0.25">
      <c r="A558" s="43" t="s">
        <v>542</v>
      </c>
      <c r="B558" s="43" t="s">
        <v>518</v>
      </c>
      <c r="C558" s="43" t="s">
        <v>5383</v>
      </c>
      <c r="D558" s="43" t="s">
        <v>517</v>
      </c>
      <c r="E558" s="43" t="s">
        <v>678</v>
      </c>
      <c r="F558" s="43" t="s">
        <v>678</v>
      </c>
      <c r="G558" s="43" t="s">
        <v>678</v>
      </c>
      <c r="H558" s="43" t="s">
        <v>678</v>
      </c>
      <c r="I558" s="43" t="s">
        <v>4451</v>
      </c>
    </row>
    <row r="559" spans="1:9" x14ac:dyDescent="0.25">
      <c r="A559" s="43" t="s">
        <v>5384</v>
      </c>
      <c r="B559" s="43" t="s">
        <v>518</v>
      </c>
      <c r="C559" s="43" t="s">
        <v>5385</v>
      </c>
      <c r="D559" s="43" t="s">
        <v>517</v>
      </c>
      <c r="E559" s="43" t="s">
        <v>678</v>
      </c>
      <c r="F559" s="43" t="s">
        <v>678</v>
      </c>
      <c r="G559" s="43" t="s">
        <v>678</v>
      </c>
      <c r="H559" s="43" t="s">
        <v>678</v>
      </c>
      <c r="I559" s="43" t="s">
        <v>4451</v>
      </c>
    </row>
    <row r="560" spans="1:9" x14ac:dyDescent="0.25">
      <c r="A560" s="43" t="s">
        <v>5386</v>
      </c>
      <c r="B560" s="43" t="s">
        <v>518</v>
      </c>
      <c r="C560" s="43" t="s">
        <v>5387</v>
      </c>
      <c r="D560" s="43" t="s">
        <v>517</v>
      </c>
      <c r="E560" s="43" t="s">
        <v>678</v>
      </c>
      <c r="F560" s="43" t="s">
        <v>678</v>
      </c>
      <c r="G560" s="43" t="s">
        <v>678</v>
      </c>
      <c r="H560" s="43" t="s">
        <v>678</v>
      </c>
      <c r="I560" s="43" t="s">
        <v>4451</v>
      </c>
    </row>
    <row r="561" spans="1:9" x14ac:dyDescent="0.25">
      <c r="A561" s="43" t="s">
        <v>5388</v>
      </c>
      <c r="B561" s="43" t="s">
        <v>518</v>
      </c>
      <c r="C561" s="43" t="s">
        <v>5389</v>
      </c>
      <c r="D561" s="43" t="s">
        <v>517</v>
      </c>
      <c r="E561" s="43" t="s">
        <v>678</v>
      </c>
      <c r="F561" s="43" t="s">
        <v>678</v>
      </c>
      <c r="G561" s="43" t="s">
        <v>678</v>
      </c>
      <c r="H561" s="43" t="s">
        <v>678</v>
      </c>
      <c r="I561" s="43" t="s">
        <v>4451</v>
      </c>
    </row>
    <row r="562" spans="1:9" x14ac:dyDescent="0.25">
      <c r="A562" s="43" t="s">
        <v>5390</v>
      </c>
      <c r="B562" s="43" t="s">
        <v>518</v>
      </c>
      <c r="C562" s="43" t="s">
        <v>5391</v>
      </c>
      <c r="D562" s="43" t="s">
        <v>517</v>
      </c>
      <c r="E562" s="43" t="s">
        <v>678</v>
      </c>
      <c r="F562" s="43" t="s">
        <v>678</v>
      </c>
      <c r="G562" s="43" t="s">
        <v>678</v>
      </c>
      <c r="H562" s="43" t="s">
        <v>678</v>
      </c>
      <c r="I562" s="43" t="s">
        <v>4451</v>
      </c>
    </row>
    <row r="563" spans="1:9" x14ac:dyDescent="0.25">
      <c r="A563" s="43" t="s">
        <v>4449</v>
      </c>
      <c r="B563" s="43" t="s">
        <v>518</v>
      </c>
      <c r="C563" s="43" t="s">
        <v>5392</v>
      </c>
      <c r="D563" s="43" t="s">
        <v>517</v>
      </c>
      <c r="E563" s="43" t="s">
        <v>678</v>
      </c>
      <c r="F563" s="43" t="s">
        <v>678</v>
      </c>
      <c r="G563" s="43" t="s">
        <v>678</v>
      </c>
      <c r="H563" s="43" t="s">
        <v>678</v>
      </c>
      <c r="I563" s="43" t="s">
        <v>4451</v>
      </c>
    </row>
    <row r="564" spans="1:9" x14ac:dyDescent="0.25">
      <c r="A564" s="43" t="s">
        <v>5393</v>
      </c>
      <c r="B564" s="43" t="s">
        <v>518</v>
      </c>
      <c r="C564" s="43" t="s">
        <v>5394</v>
      </c>
      <c r="D564" s="43" t="s">
        <v>517</v>
      </c>
      <c r="E564" s="43" t="s">
        <v>678</v>
      </c>
      <c r="F564" s="43" t="s">
        <v>678</v>
      </c>
      <c r="G564" s="43" t="s">
        <v>678</v>
      </c>
      <c r="H564" s="43" t="s">
        <v>678</v>
      </c>
      <c r="I564" s="43" t="s">
        <v>4451</v>
      </c>
    </row>
    <row r="565" spans="1:9" x14ac:dyDescent="0.25">
      <c r="A565" s="43" t="s">
        <v>5395</v>
      </c>
      <c r="B565" s="43" t="s">
        <v>518</v>
      </c>
      <c r="C565" s="43" t="s">
        <v>5396</v>
      </c>
      <c r="D565" s="43" t="s">
        <v>517</v>
      </c>
      <c r="E565" s="43" t="s">
        <v>678</v>
      </c>
      <c r="F565" s="43" t="s">
        <v>678</v>
      </c>
      <c r="G565" s="43" t="s">
        <v>678</v>
      </c>
      <c r="H565" s="43" t="s">
        <v>678</v>
      </c>
      <c r="I565" s="43" t="s">
        <v>4451</v>
      </c>
    </row>
    <row r="566" spans="1:9" x14ac:dyDescent="0.25">
      <c r="A566" s="43" t="s">
        <v>5397</v>
      </c>
      <c r="B566" s="43" t="s">
        <v>518</v>
      </c>
      <c r="C566" s="43" t="s">
        <v>5398</v>
      </c>
      <c r="D566" s="43" t="s">
        <v>517</v>
      </c>
      <c r="E566" s="43" t="s">
        <v>678</v>
      </c>
      <c r="F566" s="43" t="s">
        <v>678</v>
      </c>
      <c r="G566" s="43" t="s">
        <v>678</v>
      </c>
      <c r="H566" s="43" t="s">
        <v>678</v>
      </c>
      <c r="I566" s="43" t="s">
        <v>4451</v>
      </c>
    </row>
    <row r="567" spans="1:9" x14ac:dyDescent="0.25">
      <c r="A567" s="43" t="s">
        <v>5399</v>
      </c>
      <c r="B567" s="43" t="s">
        <v>518</v>
      </c>
      <c r="C567" s="43" t="s">
        <v>5400</v>
      </c>
      <c r="D567" s="43" t="s">
        <v>517</v>
      </c>
      <c r="E567" s="43" t="s">
        <v>678</v>
      </c>
      <c r="F567" s="43" t="s">
        <v>678</v>
      </c>
      <c r="G567" s="43" t="s">
        <v>678</v>
      </c>
      <c r="H567" s="43" t="s">
        <v>678</v>
      </c>
      <c r="I567" s="43" t="s">
        <v>4451</v>
      </c>
    </row>
    <row r="568" spans="1:9" x14ac:dyDescent="0.25">
      <c r="A568" s="43" t="s">
        <v>5401</v>
      </c>
      <c r="B568" s="43" t="s">
        <v>518</v>
      </c>
      <c r="C568" s="43" t="s">
        <v>5402</v>
      </c>
      <c r="D568" s="43" t="s">
        <v>517</v>
      </c>
      <c r="E568" s="43" t="s">
        <v>678</v>
      </c>
      <c r="F568" s="43" t="s">
        <v>678</v>
      </c>
      <c r="G568" s="43" t="s">
        <v>678</v>
      </c>
      <c r="H568" s="43" t="s">
        <v>678</v>
      </c>
      <c r="I568" s="43" t="s">
        <v>4451</v>
      </c>
    </row>
    <row r="569" spans="1:9" x14ac:dyDescent="0.25">
      <c r="A569" s="43" t="s">
        <v>5403</v>
      </c>
      <c r="B569" s="43" t="s">
        <v>518</v>
      </c>
      <c r="C569" s="43" t="s">
        <v>5404</v>
      </c>
      <c r="D569" s="43" t="s">
        <v>517</v>
      </c>
      <c r="E569" s="43" t="s">
        <v>678</v>
      </c>
      <c r="F569" s="43" t="s">
        <v>678</v>
      </c>
      <c r="G569" s="43" t="s">
        <v>678</v>
      </c>
      <c r="H569" s="43" t="s">
        <v>678</v>
      </c>
      <c r="I569" s="43" t="s">
        <v>4451</v>
      </c>
    </row>
    <row r="570" spans="1:9" x14ac:dyDescent="0.25">
      <c r="A570" s="43" t="s">
        <v>5405</v>
      </c>
      <c r="B570" s="43" t="s">
        <v>518</v>
      </c>
      <c r="C570" s="43" t="s">
        <v>5406</v>
      </c>
      <c r="D570" s="43" t="s">
        <v>517</v>
      </c>
      <c r="E570" s="43" t="s">
        <v>678</v>
      </c>
      <c r="F570" s="43" t="s">
        <v>678</v>
      </c>
      <c r="G570" s="43" t="s">
        <v>678</v>
      </c>
      <c r="H570" s="43" t="s">
        <v>678</v>
      </c>
      <c r="I570" s="43" t="s">
        <v>4451</v>
      </c>
    </row>
    <row r="571" spans="1:9" x14ac:dyDescent="0.25">
      <c r="A571" s="43" t="s">
        <v>5407</v>
      </c>
      <c r="B571" s="43" t="s">
        <v>518</v>
      </c>
      <c r="C571" s="43" t="s">
        <v>5408</v>
      </c>
      <c r="D571" s="43" t="s">
        <v>517</v>
      </c>
      <c r="E571" s="43" t="s">
        <v>678</v>
      </c>
      <c r="F571" s="43" t="s">
        <v>678</v>
      </c>
      <c r="G571" s="43" t="s">
        <v>678</v>
      </c>
      <c r="H571" s="43" t="s">
        <v>678</v>
      </c>
      <c r="I571" s="43" t="s">
        <v>4451</v>
      </c>
    </row>
    <row r="572" spans="1:9" x14ac:dyDescent="0.25">
      <c r="A572" s="43" t="s">
        <v>5409</v>
      </c>
      <c r="B572" s="43" t="s">
        <v>518</v>
      </c>
      <c r="C572" s="43" t="s">
        <v>5410</v>
      </c>
      <c r="D572" s="43" t="s">
        <v>517</v>
      </c>
      <c r="E572" s="43" t="s">
        <v>678</v>
      </c>
      <c r="F572" s="43" t="s">
        <v>678</v>
      </c>
      <c r="G572" s="43" t="s">
        <v>678</v>
      </c>
      <c r="H572" s="43" t="s">
        <v>678</v>
      </c>
      <c r="I572" s="43" t="s">
        <v>4451</v>
      </c>
    </row>
    <row r="573" spans="1:9" x14ac:dyDescent="0.25">
      <c r="A573" s="43" t="s">
        <v>5411</v>
      </c>
      <c r="B573" s="43" t="s">
        <v>518</v>
      </c>
      <c r="C573" s="43" t="s">
        <v>5412</v>
      </c>
      <c r="D573" s="43" t="s">
        <v>517</v>
      </c>
      <c r="E573" s="43" t="s">
        <v>678</v>
      </c>
      <c r="F573" s="43" t="s">
        <v>678</v>
      </c>
      <c r="G573" s="43" t="s">
        <v>678</v>
      </c>
      <c r="H573" s="43" t="s">
        <v>678</v>
      </c>
      <c r="I573" s="43" t="s">
        <v>4451</v>
      </c>
    </row>
    <row r="574" spans="1:9" x14ac:dyDescent="0.25">
      <c r="A574" s="43" t="s">
        <v>5413</v>
      </c>
      <c r="B574" s="43" t="s">
        <v>518</v>
      </c>
      <c r="C574" s="43" t="s">
        <v>5414</v>
      </c>
      <c r="D574" s="43" t="s">
        <v>517</v>
      </c>
      <c r="E574" s="43" t="s">
        <v>678</v>
      </c>
      <c r="F574" s="43" t="s">
        <v>678</v>
      </c>
      <c r="G574" s="43" t="s">
        <v>678</v>
      </c>
      <c r="H574" s="43" t="s">
        <v>678</v>
      </c>
      <c r="I574" s="43" t="s">
        <v>4451</v>
      </c>
    </row>
    <row r="575" spans="1:9" x14ac:dyDescent="0.25">
      <c r="A575" s="43" t="s">
        <v>5415</v>
      </c>
      <c r="B575" s="43" t="s">
        <v>518</v>
      </c>
      <c r="C575" s="43" t="s">
        <v>5416</v>
      </c>
      <c r="D575" s="43" t="s">
        <v>517</v>
      </c>
      <c r="E575" s="43" t="s">
        <v>678</v>
      </c>
      <c r="F575" s="43" t="s">
        <v>678</v>
      </c>
      <c r="G575" s="43" t="s">
        <v>678</v>
      </c>
      <c r="H575" s="43" t="s">
        <v>678</v>
      </c>
      <c r="I575" s="43" t="s">
        <v>4451</v>
      </c>
    </row>
    <row r="576" spans="1:9" x14ac:dyDescent="0.25">
      <c r="A576" s="43" t="s">
        <v>5417</v>
      </c>
      <c r="B576" s="43" t="s">
        <v>518</v>
      </c>
      <c r="C576" s="43" t="s">
        <v>5418</v>
      </c>
      <c r="D576" s="43" t="s">
        <v>517</v>
      </c>
      <c r="E576" s="43" t="s">
        <v>678</v>
      </c>
      <c r="F576" s="43" t="s">
        <v>678</v>
      </c>
      <c r="G576" s="43" t="s">
        <v>678</v>
      </c>
      <c r="H576" s="43" t="s">
        <v>678</v>
      </c>
      <c r="I576" s="43" t="s">
        <v>4451</v>
      </c>
    </row>
    <row r="577" spans="1:9" x14ac:dyDescent="0.25">
      <c r="A577" s="43" t="s">
        <v>5419</v>
      </c>
      <c r="B577" s="43" t="s">
        <v>518</v>
      </c>
      <c r="C577" s="43" t="s">
        <v>5420</v>
      </c>
      <c r="D577" s="43" t="s">
        <v>517</v>
      </c>
      <c r="E577" s="43" t="s">
        <v>678</v>
      </c>
      <c r="F577" s="43" t="s">
        <v>678</v>
      </c>
      <c r="G577" s="43" t="s">
        <v>678</v>
      </c>
      <c r="H577" s="43" t="s">
        <v>678</v>
      </c>
      <c r="I577" s="43" t="s">
        <v>4451</v>
      </c>
    </row>
    <row r="578" spans="1:9" x14ac:dyDescent="0.25">
      <c r="A578" s="43" t="s">
        <v>5421</v>
      </c>
      <c r="B578" s="43" t="s">
        <v>518</v>
      </c>
      <c r="C578" s="43" t="s">
        <v>5422</v>
      </c>
      <c r="D578" s="43" t="s">
        <v>517</v>
      </c>
      <c r="E578" s="43" t="s">
        <v>678</v>
      </c>
      <c r="F578" s="43" t="s">
        <v>678</v>
      </c>
      <c r="G578" s="43" t="s">
        <v>678</v>
      </c>
      <c r="H578" s="43" t="s">
        <v>678</v>
      </c>
      <c r="I578" s="43" t="s">
        <v>4451</v>
      </c>
    </row>
    <row r="579" spans="1:9" x14ac:dyDescent="0.25">
      <c r="A579" s="43" t="s">
        <v>5423</v>
      </c>
      <c r="B579" s="43" t="s">
        <v>518</v>
      </c>
      <c r="C579" s="43" t="s">
        <v>5424</v>
      </c>
      <c r="D579" s="43" t="s">
        <v>517</v>
      </c>
      <c r="E579" s="43" t="s">
        <v>678</v>
      </c>
      <c r="F579" s="43" t="s">
        <v>678</v>
      </c>
      <c r="G579" s="43" t="s">
        <v>678</v>
      </c>
      <c r="H579" s="43" t="s">
        <v>678</v>
      </c>
      <c r="I579" s="43" t="s">
        <v>4451</v>
      </c>
    </row>
    <row r="580" spans="1:9" x14ac:dyDescent="0.25">
      <c r="A580" s="43" t="s">
        <v>5425</v>
      </c>
      <c r="B580" s="43" t="s">
        <v>518</v>
      </c>
      <c r="C580" s="43" t="s">
        <v>5426</v>
      </c>
      <c r="D580" s="43" t="s">
        <v>517</v>
      </c>
      <c r="E580" s="43" t="s">
        <v>678</v>
      </c>
      <c r="F580" s="43" t="s">
        <v>678</v>
      </c>
      <c r="G580" s="43" t="s">
        <v>678</v>
      </c>
      <c r="H580" s="43" t="s">
        <v>678</v>
      </c>
      <c r="I580" s="43" t="s">
        <v>4451</v>
      </c>
    </row>
    <row r="581" spans="1:9" x14ac:dyDescent="0.25">
      <c r="A581" s="43" t="s">
        <v>5427</v>
      </c>
      <c r="B581" s="43" t="s">
        <v>518</v>
      </c>
      <c r="C581" s="43" t="s">
        <v>5428</v>
      </c>
      <c r="D581" s="43" t="s">
        <v>517</v>
      </c>
      <c r="E581" s="43" t="s">
        <v>678</v>
      </c>
      <c r="F581" s="43" t="s">
        <v>678</v>
      </c>
      <c r="G581" s="43" t="s">
        <v>678</v>
      </c>
      <c r="H581" s="43" t="s">
        <v>678</v>
      </c>
      <c r="I581" s="43" t="s">
        <v>4451</v>
      </c>
    </row>
    <row r="582" spans="1:9" x14ac:dyDescent="0.25">
      <c r="A582" s="43" t="s">
        <v>5429</v>
      </c>
      <c r="B582" s="43" t="s">
        <v>518</v>
      </c>
      <c r="C582" s="43" t="s">
        <v>5430</v>
      </c>
      <c r="D582" s="43" t="s">
        <v>517</v>
      </c>
      <c r="E582" s="43" t="s">
        <v>678</v>
      </c>
      <c r="F582" s="43" t="s">
        <v>678</v>
      </c>
      <c r="G582" s="43" t="s">
        <v>678</v>
      </c>
      <c r="H582" s="43" t="s">
        <v>678</v>
      </c>
      <c r="I582" s="43" t="s">
        <v>4451</v>
      </c>
    </row>
    <row r="583" spans="1:9" x14ac:dyDescent="0.25">
      <c r="A583" s="43" t="s">
        <v>5431</v>
      </c>
      <c r="B583" s="43" t="s">
        <v>4515</v>
      </c>
      <c r="C583" s="43" t="s">
        <v>5432</v>
      </c>
      <c r="D583" s="43" t="s">
        <v>231</v>
      </c>
      <c r="E583" s="43" t="s">
        <v>678</v>
      </c>
      <c r="F583" s="43" t="s">
        <v>678</v>
      </c>
      <c r="G583" s="43" t="s">
        <v>678</v>
      </c>
      <c r="H583" s="43" t="s">
        <v>678</v>
      </c>
      <c r="I583" s="43" t="s">
        <v>4451</v>
      </c>
    </row>
    <row r="584" spans="1:9" x14ac:dyDescent="0.25">
      <c r="A584" s="43" t="s">
        <v>5433</v>
      </c>
      <c r="B584" s="43" t="s">
        <v>4521</v>
      </c>
      <c r="C584" s="43" t="s">
        <v>5434</v>
      </c>
      <c r="D584" s="43" t="s">
        <v>146</v>
      </c>
      <c r="E584" s="43" t="s">
        <v>678</v>
      </c>
      <c r="F584" s="43" t="s">
        <v>678</v>
      </c>
      <c r="G584" s="43" t="s">
        <v>678</v>
      </c>
      <c r="H584" s="43" t="s">
        <v>678</v>
      </c>
      <c r="I584" s="43" t="s">
        <v>4451</v>
      </c>
    </row>
    <row r="585" spans="1:9" x14ac:dyDescent="0.25">
      <c r="A585" s="43" t="s">
        <v>5435</v>
      </c>
      <c r="B585" s="43" t="s">
        <v>518</v>
      </c>
      <c r="C585" s="43" t="s">
        <v>5436</v>
      </c>
      <c r="D585" s="43" t="s">
        <v>517</v>
      </c>
      <c r="E585" s="43" t="s">
        <v>678</v>
      </c>
      <c r="F585" s="43" t="s">
        <v>678</v>
      </c>
      <c r="G585" s="43" t="s">
        <v>678</v>
      </c>
      <c r="H585" s="43" t="s">
        <v>678</v>
      </c>
      <c r="I585" s="43" t="s">
        <v>4451</v>
      </c>
    </row>
    <row r="586" spans="1:9" x14ac:dyDescent="0.25">
      <c r="A586" s="43" t="s">
        <v>5437</v>
      </c>
      <c r="B586" s="43" t="s">
        <v>518</v>
      </c>
      <c r="C586" s="43" t="s">
        <v>5438</v>
      </c>
      <c r="D586" s="43" t="s">
        <v>517</v>
      </c>
      <c r="E586" s="43" t="s">
        <v>678</v>
      </c>
      <c r="F586" s="43" t="s">
        <v>678</v>
      </c>
      <c r="G586" s="43" t="s">
        <v>678</v>
      </c>
      <c r="H586" s="43" t="s">
        <v>678</v>
      </c>
      <c r="I586" s="43" t="s">
        <v>4451</v>
      </c>
    </row>
    <row r="587" spans="1:9" x14ac:dyDescent="0.25">
      <c r="A587" s="43" t="s">
        <v>5439</v>
      </c>
      <c r="B587" s="43" t="s">
        <v>518</v>
      </c>
      <c r="C587" s="43" t="s">
        <v>5440</v>
      </c>
      <c r="D587" s="43" t="s">
        <v>517</v>
      </c>
      <c r="E587" s="43" t="s">
        <v>678</v>
      </c>
      <c r="F587" s="43" t="s">
        <v>678</v>
      </c>
      <c r="G587" s="43" t="s">
        <v>678</v>
      </c>
      <c r="H587" s="43" t="s">
        <v>678</v>
      </c>
      <c r="I587" s="43" t="s">
        <v>4451</v>
      </c>
    </row>
    <row r="588" spans="1:9" x14ac:dyDescent="0.25">
      <c r="A588" s="43" t="s">
        <v>5441</v>
      </c>
      <c r="B588" s="43" t="s">
        <v>518</v>
      </c>
      <c r="C588" s="43" t="s">
        <v>5442</v>
      </c>
      <c r="D588" s="43" t="s">
        <v>517</v>
      </c>
      <c r="E588" s="43" t="s">
        <v>678</v>
      </c>
      <c r="F588" s="43" t="s">
        <v>678</v>
      </c>
      <c r="G588" s="43" t="s">
        <v>678</v>
      </c>
      <c r="H588" s="43" t="s">
        <v>678</v>
      </c>
      <c r="I588" s="43" t="s">
        <v>4451</v>
      </c>
    </row>
    <row r="589" spans="1:9" x14ac:dyDescent="0.25">
      <c r="A589" s="43" t="s">
        <v>5443</v>
      </c>
      <c r="B589" s="43" t="s">
        <v>518</v>
      </c>
      <c r="C589" s="43" t="s">
        <v>5444</v>
      </c>
      <c r="D589" s="43" t="s">
        <v>517</v>
      </c>
      <c r="E589" s="43" t="s">
        <v>678</v>
      </c>
      <c r="F589" s="43" t="s">
        <v>678</v>
      </c>
      <c r="G589" s="43" t="s">
        <v>678</v>
      </c>
      <c r="H589" s="43" t="s">
        <v>678</v>
      </c>
      <c r="I589" s="43" t="s">
        <v>4451</v>
      </c>
    </row>
    <row r="590" spans="1:9" x14ac:dyDescent="0.25">
      <c r="A590" s="43" t="s">
        <v>5445</v>
      </c>
      <c r="B590" s="43" t="s">
        <v>518</v>
      </c>
      <c r="C590" s="43" t="s">
        <v>5446</v>
      </c>
      <c r="D590" s="43" t="s">
        <v>517</v>
      </c>
      <c r="E590" s="43" t="s">
        <v>678</v>
      </c>
      <c r="F590" s="43" t="s">
        <v>678</v>
      </c>
      <c r="G590" s="43" t="s">
        <v>678</v>
      </c>
      <c r="H590" s="43" t="s">
        <v>678</v>
      </c>
      <c r="I590" s="43" t="s">
        <v>4451</v>
      </c>
    </row>
    <row r="591" spans="1:9" x14ac:dyDescent="0.25">
      <c r="A591" s="43" t="s">
        <v>5447</v>
      </c>
      <c r="B591" s="43" t="s">
        <v>518</v>
      </c>
      <c r="C591" s="43" t="s">
        <v>5448</v>
      </c>
      <c r="D591" s="43" t="s">
        <v>517</v>
      </c>
      <c r="E591" s="43" t="s">
        <v>678</v>
      </c>
      <c r="F591" s="43" t="s">
        <v>678</v>
      </c>
      <c r="G591" s="43" t="s">
        <v>678</v>
      </c>
      <c r="H591" s="43" t="s">
        <v>678</v>
      </c>
      <c r="I591" s="43" t="s">
        <v>4451</v>
      </c>
    </row>
    <row r="592" spans="1:9" x14ac:dyDescent="0.25">
      <c r="A592" s="43" t="s">
        <v>5449</v>
      </c>
      <c r="B592" s="43" t="s">
        <v>518</v>
      </c>
      <c r="C592" s="43" t="s">
        <v>5450</v>
      </c>
      <c r="D592" s="43" t="s">
        <v>517</v>
      </c>
      <c r="E592" s="43" t="s">
        <v>678</v>
      </c>
      <c r="F592" s="43" t="s">
        <v>678</v>
      </c>
      <c r="G592" s="43" t="s">
        <v>678</v>
      </c>
      <c r="H592" s="43" t="s">
        <v>678</v>
      </c>
      <c r="I592" s="43" t="s">
        <v>4451</v>
      </c>
    </row>
    <row r="593" spans="1:9" x14ac:dyDescent="0.25">
      <c r="A593" s="43" t="s">
        <v>5451</v>
      </c>
      <c r="B593" s="43" t="s">
        <v>518</v>
      </c>
      <c r="C593" s="43" t="s">
        <v>5452</v>
      </c>
      <c r="D593" s="43" t="s">
        <v>517</v>
      </c>
      <c r="E593" s="43" t="s">
        <v>678</v>
      </c>
      <c r="F593" s="43" t="s">
        <v>678</v>
      </c>
      <c r="G593" s="43" t="s">
        <v>678</v>
      </c>
      <c r="H593" s="43" t="s">
        <v>678</v>
      </c>
      <c r="I593" s="43" t="s">
        <v>4451</v>
      </c>
    </row>
    <row r="594" spans="1:9" x14ac:dyDescent="0.25">
      <c r="A594" s="43" t="s">
        <v>5453</v>
      </c>
      <c r="B594" s="43" t="s">
        <v>4515</v>
      </c>
      <c r="C594" s="43" t="s">
        <v>5454</v>
      </c>
      <c r="D594" s="43" t="s">
        <v>231</v>
      </c>
      <c r="E594" s="43" t="s">
        <v>678</v>
      </c>
      <c r="F594" s="43" t="s">
        <v>678</v>
      </c>
      <c r="G594" s="43" t="s">
        <v>678</v>
      </c>
      <c r="H594" s="43" t="s">
        <v>678</v>
      </c>
      <c r="I594" s="43" t="s">
        <v>4451</v>
      </c>
    </row>
    <row r="595" spans="1:9" x14ac:dyDescent="0.25">
      <c r="A595" s="43" t="s">
        <v>5455</v>
      </c>
      <c r="B595" s="43" t="s">
        <v>518</v>
      </c>
      <c r="C595" s="43" t="s">
        <v>5456</v>
      </c>
      <c r="D595" s="43" t="s">
        <v>517</v>
      </c>
      <c r="E595" s="43" t="s">
        <v>678</v>
      </c>
      <c r="F595" s="43" t="s">
        <v>678</v>
      </c>
      <c r="G595" s="43" t="s">
        <v>678</v>
      </c>
      <c r="H595" s="43" t="s">
        <v>678</v>
      </c>
      <c r="I595" s="43" t="s">
        <v>4451</v>
      </c>
    </row>
    <row r="596" spans="1:9" x14ac:dyDescent="0.25">
      <c r="A596" s="43" t="s">
        <v>5457</v>
      </c>
      <c r="B596" s="43" t="s">
        <v>518</v>
      </c>
      <c r="C596" s="43" t="s">
        <v>5458</v>
      </c>
      <c r="D596" s="43" t="s">
        <v>517</v>
      </c>
      <c r="E596" s="43" t="s">
        <v>678</v>
      </c>
      <c r="F596" s="43" t="s">
        <v>678</v>
      </c>
      <c r="G596" s="43" t="s">
        <v>678</v>
      </c>
      <c r="H596" s="43" t="s">
        <v>678</v>
      </c>
      <c r="I596" s="43" t="s">
        <v>4451</v>
      </c>
    </row>
    <row r="597" spans="1:9" x14ac:dyDescent="0.25">
      <c r="A597" s="43" t="s">
        <v>5459</v>
      </c>
      <c r="B597" s="43" t="s">
        <v>518</v>
      </c>
      <c r="C597" s="43" t="s">
        <v>5460</v>
      </c>
      <c r="D597" s="43" t="s">
        <v>517</v>
      </c>
      <c r="E597" s="43" t="s">
        <v>678</v>
      </c>
      <c r="F597" s="43" t="s">
        <v>678</v>
      </c>
      <c r="G597" s="43" t="s">
        <v>678</v>
      </c>
      <c r="H597" s="43" t="s">
        <v>678</v>
      </c>
      <c r="I597" s="43" t="s">
        <v>4451</v>
      </c>
    </row>
    <row r="598" spans="1:9" x14ac:dyDescent="0.25">
      <c r="A598" s="43" t="s">
        <v>5461</v>
      </c>
      <c r="B598" s="43" t="s">
        <v>4515</v>
      </c>
      <c r="C598" s="43" t="s">
        <v>5462</v>
      </c>
      <c r="D598" s="43" t="s">
        <v>231</v>
      </c>
      <c r="E598" s="43" t="s">
        <v>678</v>
      </c>
      <c r="F598" s="43" t="s">
        <v>678</v>
      </c>
      <c r="G598" s="43" t="s">
        <v>678</v>
      </c>
      <c r="H598" s="43" t="s">
        <v>678</v>
      </c>
      <c r="I598" s="43" t="s">
        <v>4451</v>
      </c>
    </row>
    <row r="599" spans="1:9" x14ac:dyDescent="0.25">
      <c r="A599" s="43" t="s">
        <v>5463</v>
      </c>
      <c r="B599" s="43" t="s">
        <v>518</v>
      </c>
      <c r="C599" s="43" t="s">
        <v>5464</v>
      </c>
      <c r="D599" s="43" t="s">
        <v>517</v>
      </c>
      <c r="E599" s="43" t="s">
        <v>678</v>
      </c>
      <c r="F599" s="43" t="s">
        <v>678</v>
      </c>
      <c r="G599" s="43" t="s">
        <v>678</v>
      </c>
      <c r="H599" s="43" t="s">
        <v>678</v>
      </c>
      <c r="I599" s="43" t="s">
        <v>4451</v>
      </c>
    </row>
    <row r="600" spans="1:9" x14ac:dyDescent="0.25">
      <c r="A600" s="43" t="s">
        <v>5465</v>
      </c>
      <c r="B600" s="43" t="s">
        <v>5466</v>
      </c>
      <c r="C600" s="43" t="s">
        <v>5467</v>
      </c>
      <c r="D600" s="43" t="s">
        <v>4574</v>
      </c>
      <c r="E600" s="43" t="s">
        <v>678</v>
      </c>
      <c r="F600" s="43" t="s">
        <v>678</v>
      </c>
      <c r="G600" s="43" t="s">
        <v>678</v>
      </c>
      <c r="H600" s="43" t="s">
        <v>678</v>
      </c>
      <c r="I600" s="43" t="s">
        <v>4451</v>
      </c>
    </row>
    <row r="601" spans="1:9" x14ac:dyDescent="0.25">
      <c r="A601" s="43" t="s">
        <v>4450</v>
      </c>
      <c r="B601" s="43" t="s">
        <v>4447</v>
      </c>
      <c r="C601" s="43" t="s">
        <v>5468</v>
      </c>
      <c r="D601" s="43" t="s">
        <v>5469</v>
      </c>
      <c r="E601" s="43" t="s">
        <v>678</v>
      </c>
      <c r="F601" s="43" t="s">
        <v>678</v>
      </c>
      <c r="G601" s="43" t="s">
        <v>678</v>
      </c>
      <c r="H601" s="43" t="s">
        <v>678</v>
      </c>
      <c r="I601" s="43" t="s">
        <v>4451</v>
      </c>
    </row>
    <row r="602" spans="1:9" x14ac:dyDescent="0.25">
      <c r="A602" s="43" t="s">
        <v>5470</v>
      </c>
      <c r="B602" s="43" t="s">
        <v>5466</v>
      </c>
      <c r="C602" s="43" t="s">
        <v>5471</v>
      </c>
      <c r="D602" s="43" t="s">
        <v>4448</v>
      </c>
      <c r="E602" s="43" t="s">
        <v>4449</v>
      </c>
      <c r="F602" s="43" t="s">
        <v>5470</v>
      </c>
      <c r="G602" s="43" t="s">
        <v>678</v>
      </c>
      <c r="H602" s="43" t="s">
        <v>678</v>
      </c>
      <c r="I602" s="43" t="s">
        <v>4451</v>
      </c>
    </row>
    <row r="603" spans="1:9" x14ac:dyDescent="0.25">
      <c r="A603" s="43" t="s">
        <v>5472</v>
      </c>
      <c r="B603" s="43" t="s">
        <v>4447</v>
      </c>
      <c r="C603" s="43" t="s">
        <v>5473</v>
      </c>
      <c r="D603" s="43" t="s">
        <v>5469</v>
      </c>
      <c r="E603" s="43" t="s">
        <v>678</v>
      </c>
      <c r="F603" s="43" t="s">
        <v>678</v>
      </c>
      <c r="G603" s="43" t="s">
        <v>678</v>
      </c>
      <c r="H603" s="43" t="s">
        <v>678</v>
      </c>
      <c r="I603" s="43" t="s">
        <v>4451</v>
      </c>
    </row>
    <row r="604" spans="1:9" x14ac:dyDescent="0.25">
      <c r="A604" s="43" t="s">
        <v>5474</v>
      </c>
      <c r="B604" s="43" t="s">
        <v>518</v>
      </c>
      <c r="C604" s="43" t="s">
        <v>5475</v>
      </c>
      <c r="D604" s="43" t="s">
        <v>517</v>
      </c>
      <c r="E604" s="43" t="s">
        <v>678</v>
      </c>
      <c r="F604" s="43" t="s">
        <v>678</v>
      </c>
      <c r="G604" s="43" t="s">
        <v>678</v>
      </c>
      <c r="H604" s="43" t="s">
        <v>678</v>
      </c>
      <c r="I604" s="43" t="s">
        <v>4451</v>
      </c>
    </row>
    <row r="605" spans="1:9" x14ac:dyDescent="0.25">
      <c r="A605" s="43" t="s">
        <v>5476</v>
      </c>
      <c r="B605" s="43" t="s">
        <v>518</v>
      </c>
      <c r="C605" s="43" t="s">
        <v>5477</v>
      </c>
      <c r="D605" s="43" t="s">
        <v>517</v>
      </c>
      <c r="E605" s="43" t="s">
        <v>678</v>
      </c>
      <c r="F605" s="43" t="s">
        <v>678</v>
      </c>
      <c r="G605" s="43" t="s">
        <v>678</v>
      </c>
      <c r="H605" s="43" t="s">
        <v>678</v>
      </c>
      <c r="I605" s="43" t="s">
        <v>4451</v>
      </c>
    </row>
    <row r="606" spans="1:9" x14ac:dyDescent="0.25">
      <c r="A606" s="43" t="s">
        <v>5478</v>
      </c>
      <c r="B606" s="43" t="s">
        <v>5466</v>
      </c>
      <c r="C606" s="43" t="s">
        <v>5479</v>
      </c>
      <c r="D606" s="43" t="s">
        <v>4574</v>
      </c>
      <c r="E606" s="43" t="s">
        <v>678</v>
      </c>
      <c r="F606" s="43" t="s">
        <v>678</v>
      </c>
      <c r="G606" s="43" t="s">
        <v>678</v>
      </c>
      <c r="H606" s="43" t="s">
        <v>678</v>
      </c>
      <c r="I606" s="43" t="s">
        <v>4451</v>
      </c>
    </row>
    <row r="607" spans="1:9" x14ac:dyDescent="0.25">
      <c r="A607" s="43" t="s">
        <v>5480</v>
      </c>
      <c r="B607" s="43" t="s">
        <v>5466</v>
      </c>
      <c r="C607" s="43" t="s">
        <v>5481</v>
      </c>
      <c r="D607" s="43" t="s">
        <v>5482</v>
      </c>
      <c r="E607" s="43" t="s">
        <v>678</v>
      </c>
      <c r="F607" s="43" t="s">
        <v>678</v>
      </c>
      <c r="G607" s="43" t="s">
        <v>678</v>
      </c>
      <c r="H607" s="43" t="s">
        <v>678</v>
      </c>
      <c r="I607" s="43" t="s">
        <v>4451</v>
      </c>
    </row>
    <row r="608" spans="1:9" x14ac:dyDescent="0.25">
      <c r="A608" s="43" t="s">
        <v>5483</v>
      </c>
      <c r="B608" s="43" t="s">
        <v>518</v>
      </c>
      <c r="C608" s="43" t="s">
        <v>4896</v>
      </c>
      <c r="D608" s="43" t="s">
        <v>517</v>
      </c>
      <c r="E608" s="43" t="s">
        <v>678</v>
      </c>
      <c r="F608" s="43" t="s">
        <v>678</v>
      </c>
      <c r="G608" s="43" t="s">
        <v>678</v>
      </c>
      <c r="H608" s="43" t="s">
        <v>678</v>
      </c>
      <c r="I608" s="43" t="s">
        <v>4451</v>
      </c>
    </row>
    <row r="609" spans="1:9" x14ac:dyDescent="0.25">
      <c r="A609" s="43" t="s">
        <v>5484</v>
      </c>
      <c r="B609" s="43" t="s">
        <v>4894</v>
      </c>
      <c r="C609" s="43" t="s">
        <v>4894</v>
      </c>
      <c r="D609" s="43" t="s">
        <v>4448</v>
      </c>
      <c r="E609" s="43" t="s">
        <v>4449</v>
      </c>
      <c r="F609" s="43" t="s">
        <v>5484</v>
      </c>
      <c r="G609" s="43" t="s">
        <v>678</v>
      </c>
      <c r="H609" s="43" t="s">
        <v>678</v>
      </c>
      <c r="I609" s="43" t="s">
        <v>4451</v>
      </c>
    </row>
    <row r="610" spans="1:9" x14ac:dyDescent="0.25">
      <c r="A610" s="43" t="s">
        <v>5485</v>
      </c>
      <c r="B610" s="43" t="s">
        <v>4235</v>
      </c>
      <c r="C610" s="43" t="s">
        <v>4235</v>
      </c>
      <c r="D610" s="43" t="s">
        <v>4448</v>
      </c>
      <c r="E610" s="43" t="s">
        <v>4449</v>
      </c>
      <c r="F610" s="43" t="s">
        <v>5485</v>
      </c>
      <c r="G610" s="43" t="s">
        <v>678</v>
      </c>
      <c r="H610" s="43" t="s">
        <v>678</v>
      </c>
      <c r="I610" s="43" t="s">
        <v>4451</v>
      </c>
    </row>
    <row r="611" spans="1:9" x14ac:dyDescent="0.25">
      <c r="A611" s="43" t="s">
        <v>5486</v>
      </c>
      <c r="B611" s="43" t="s">
        <v>518</v>
      </c>
      <c r="C611" s="43" t="s">
        <v>5487</v>
      </c>
      <c r="D611" s="43" t="s">
        <v>517</v>
      </c>
      <c r="E611" s="43" t="s">
        <v>678</v>
      </c>
      <c r="F611" s="43" t="s">
        <v>678</v>
      </c>
      <c r="G611" s="43" t="s">
        <v>678</v>
      </c>
      <c r="H611" s="43" t="s">
        <v>678</v>
      </c>
      <c r="I611" s="43" t="s">
        <v>4451</v>
      </c>
    </row>
    <row r="612" spans="1:9" x14ac:dyDescent="0.25">
      <c r="A612" s="43" t="s">
        <v>5488</v>
      </c>
      <c r="B612" s="43" t="s">
        <v>518</v>
      </c>
      <c r="C612" s="43" t="s">
        <v>5489</v>
      </c>
      <c r="D612" s="43" t="s">
        <v>517</v>
      </c>
      <c r="E612" s="43" t="s">
        <v>678</v>
      </c>
      <c r="F612" s="43" t="s">
        <v>678</v>
      </c>
      <c r="G612" s="43" t="s">
        <v>678</v>
      </c>
      <c r="H612" s="43" t="s">
        <v>678</v>
      </c>
      <c r="I612" s="43" t="s">
        <v>4451</v>
      </c>
    </row>
    <row r="613" spans="1:9" x14ac:dyDescent="0.25">
      <c r="A613" s="43" t="s">
        <v>5490</v>
      </c>
      <c r="B613" s="43" t="s">
        <v>518</v>
      </c>
      <c r="C613" s="43" t="s">
        <v>2787</v>
      </c>
      <c r="D613" s="43" t="s">
        <v>517</v>
      </c>
      <c r="E613" s="43" t="s">
        <v>678</v>
      </c>
      <c r="F613" s="43" t="s">
        <v>678</v>
      </c>
      <c r="G613" s="43" t="s">
        <v>678</v>
      </c>
      <c r="H613" s="43" t="s">
        <v>678</v>
      </c>
      <c r="I613" s="43" t="s">
        <v>4451</v>
      </c>
    </row>
    <row r="614" spans="1:9" x14ac:dyDescent="0.25">
      <c r="A614" s="43" t="s">
        <v>5491</v>
      </c>
      <c r="B614" s="43" t="s">
        <v>518</v>
      </c>
      <c r="C614" s="43" t="s">
        <v>5492</v>
      </c>
      <c r="D614" s="43" t="s">
        <v>517</v>
      </c>
      <c r="E614" s="43" t="s">
        <v>678</v>
      </c>
      <c r="F614" s="43" t="s">
        <v>678</v>
      </c>
      <c r="G614" s="43" t="s">
        <v>678</v>
      </c>
      <c r="H614" s="43" t="s">
        <v>678</v>
      </c>
      <c r="I614" s="43" t="s">
        <v>4451</v>
      </c>
    </row>
    <row r="615" spans="1:9" x14ac:dyDescent="0.25">
      <c r="A615" s="43" t="s">
        <v>5493</v>
      </c>
      <c r="B615" s="43" t="s">
        <v>518</v>
      </c>
      <c r="C615" s="43" t="s">
        <v>5494</v>
      </c>
      <c r="D615" s="43" t="s">
        <v>517</v>
      </c>
      <c r="E615" s="43" t="s">
        <v>678</v>
      </c>
      <c r="F615" s="43" t="s">
        <v>678</v>
      </c>
      <c r="G615" s="43" t="s">
        <v>678</v>
      </c>
      <c r="H615" s="43" t="s">
        <v>678</v>
      </c>
      <c r="I615" s="43" t="s">
        <v>4451</v>
      </c>
    </row>
    <row r="616" spans="1:9" x14ac:dyDescent="0.25">
      <c r="A616" s="43" t="s">
        <v>5495</v>
      </c>
      <c r="B616" s="43" t="s">
        <v>518</v>
      </c>
      <c r="C616" s="43" t="s">
        <v>5496</v>
      </c>
      <c r="D616" s="43" t="s">
        <v>517</v>
      </c>
      <c r="E616" s="43" t="s">
        <v>678</v>
      </c>
      <c r="F616" s="43" t="s">
        <v>678</v>
      </c>
      <c r="G616" s="43" t="s">
        <v>678</v>
      </c>
      <c r="H616" s="43" t="s">
        <v>678</v>
      </c>
      <c r="I616" s="43" t="s">
        <v>4451</v>
      </c>
    </row>
    <row r="617" spans="1:9" x14ac:dyDescent="0.25">
      <c r="A617" s="43" t="s">
        <v>5497</v>
      </c>
      <c r="B617" s="43" t="s">
        <v>518</v>
      </c>
      <c r="C617" s="43" t="s">
        <v>5498</v>
      </c>
      <c r="D617" s="43" t="s">
        <v>517</v>
      </c>
      <c r="E617" s="43" t="s">
        <v>678</v>
      </c>
      <c r="F617" s="43" t="s">
        <v>678</v>
      </c>
      <c r="G617" s="43" t="s">
        <v>678</v>
      </c>
      <c r="H617" s="43" t="s">
        <v>678</v>
      </c>
      <c r="I617" s="43" t="s">
        <v>4451</v>
      </c>
    </row>
    <row r="618" spans="1:9" x14ac:dyDescent="0.25">
      <c r="A618" s="43" t="s">
        <v>5499</v>
      </c>
      <c r="B618" s="43" t="s">
        <v>518</v>
      </c>
      <c r="C618" s="43" t="s">
        <v>5500</v>
      </c>
      <c r="D618" s="43" t="s">
        <v>517</v>
      </c>
      <c r="E618" s="43" t="s">
        <v>678</v>
      </c>
      <c r="F618" s="43" t="s">
        <v>678</v>
      </c>
      <c r="G618" s="43" t="s">
        <v>678</v>
      </c>
      <c r="H618" s="43" t="s">
        <v>678</v>
      </c>
      <c r="I618" s="43" t="s">
        <v>4451</v>
      </c>
    </row>
    <row r="619" spans="1:9" x14ac:dyDescent="0.25">
      <c r="A619" s="43" t="s">
        <v>5501</v>
      </c>
      <c r="B619" s="43" t="s">
        <v>518</v>
      </c>
      <c r="C619" s="43" t="s">
        <v>5502</v>
      </c>
      <c r="D619" s="43" t="s">
        <v>517</v>
      </c>
      <c r="E619" s="43" t="s">
        <v>678</v>
      </c>
      <c r="F619" s="43" t="s">
        <v>678</v>
      </c>
      <c r="G619" s="43" t="s">
        <v>678</v>
      </c>
      <c r="H619" s="43" t="s">
        <v>678</v>
      </c>
      <c r="I619" s="43" t="s">
        <v>4451</v>
      </c>
    </row>
    <row r="620" spans="1:9" x14ac:dyDescent="0.25">
      <c r="A620" s="43" t="s">
        <v>5503</v>
      </c>
      <c r="B620" s="43" t="s">
        <v>518</v>
      </c>
      <c r="C620" s="43" t="s">
        <v>5504</v>
      </c>
      <c r="D620" s="43" t="s">
        <v>517</v>
      </c>
      <c r="E620" s="43" t="s">
        <v>678</v>
      </c>
      <c r="F620" s="43" t="s">
        <v>678</v>
      </c>
      <c r="G620" s="43" t="s">
        <v>678</v>
      </c>
      <c r="H620" s="43" t="s">
        <v>678</v>
      </c>
      <c r="I620" s="43" t="s">
        <v>4451</v>
      </c>
    </row>
    <row r="621" spans="1:9" x14ac:dyDescent="0.25">
      <c r="A621" s="43" t="s">
        <v>5505</v>
      </c>
      <c r="B621" s="43" t="s">
        <v>518</v>
      </c>
      <c r="C621" s="43" t="s">
        <v>5506</v>
      </c>
      <c r="D621" s="43" t="s">
        <v>517</v>
      </c>
      <c r="E621" s="43" t="s">
        <v>678</v>
      </c>
      <c r="F621" s="43" t="s">
        <v>678</v>
      </c>
      <c r="G621" s="43" t="s">
        <v>678</v>
      </c>
      <c r="H621" s="43" t="s">
        <v>678</v>
      </c>
      <c r="I621" s="43" t="s">
        <v>5507</v>
      </c>
    </row>
    <row r="622" spans="1:9" x14ac:dyDescent="0.25">
      <c r="A622" s="43" t="s">
        <v>5508</v>
      </c>
      <c r="B622" s="43" t="s">
        <v>518</v>
      </c>
      <c r="C622" s="43" t="s">
        <v>5509</v>
      </c>
      <c r="D622" s="43" t="s">
        <v>517</v>
      </c>
      <c r="E622" s="43" t="s">
        <v>678</v>
      </c>
      <c r="F622" s="43" t="s">
        <v>678</v>
      </c>
      <c r="G622" s="43" t="s">
        <v>678</v>
      </c>
      <c r="H622" s="43" t="s">
        <v>678</v>
      </c>
      <c r="I622" s="43" t="s">
        <v>4451</v>
      </c>
    </row>
    <row r="623" spans="1:9" x14ac:dyDescent="0.25">
      <c r="A623" s="43" t="s">
        <v>5510</v>
      </c>
      <c r="B623" s="43" t="s">
        <v>518</v>
      </c>
      <c r="C623" s="43" t="s">
        <v>5511</v>
      </c>
      <c r="D623" s="43" t="s">
        <v>517</v>
      </c>
      <c r="E623" s="43" t="s">
        <v>678</v>
      </c>
      <c r="F623" s="43" t="s">
        <v>678</v>
      </c>
      <c r="G623" s="43" t="s">
        <v>678</v>
      </c>
      <c r="H623" s="43" t="s">
        <v>678</v>
      </c>
      <c r="I623" s="43" t="s">
        <v>4451</v>
      </c>
    </row>
    <row r="624" spans="1:9" x14ac:dyDescent="0.25">
      <c r="A624" s="43" t="s">
        <v>123</v>
      </c>
      <c r="B624" s="43" t="s">
        <v>518</v>
      </c>
      <c r="C624" s="43" t="s">
        <v>5512</v>
      </c>
      <c r="D624" s="43" t="s">
        <v>517</v>
      </c>
      <c r="E624" s="43" t="s">
        <v>678</v>
      </c>
      <c r="F624" s="43" t="s">
        <v>678</v>
      </c>
      <c r="G624" s="43" t="s">
        <v>678</v>
      </c>
      <c r="H624" s="43" t="s">
        <v>678</v>
      </c>
      <c r="I624" s="43" t="s">
        <v>4451</v>
      </c>
    </row>
    <row r="625" spans="1:9" x14ac:dyDescent="0.25">
      <c r="A625" s="43" t="s">
        <v>5513</v>
      </c>
      <c r="B625" s="43" t="s">
        <v>518</v>
      </c>
      <c r="C625" s="43" t="s">
        <v>2115</v>
      </c>
      <c r="D625" s="43" t="s">
        <v>517</v>
      </c>
      <c r="E625" s="43" t="s">
        <v>678</v>
      </c>
      <c r="F625" s="43" t="s">
        <v>678</v>
      </c>
      <c r="G625" s="43" t="s">
        <v>678</v>
      </c>
      <c r="H625" s="43" t="s">
        <v>678</v>
      </c>
      <c r="I625" s="43" t="s">
        <v>4451</v>
      </c>
    </row>
    <row r="626" spans="1:9" x14ac:dyDescent="0.25">
      <c r="A626" s="43" t="s">
        <v>5514</v>
      </c>
      <c r="B626" s="43" t="s">
        <v>518</v>
      </c>
      <c r="C626" s="43" t="s">
        <v>5515</v>
      </c>
      <c r="D626" s="43" t="s">
        <v>517</v>
      </c>
      <c r="E626" s="43" t="s">
        <v>678</v>
      </c>
      <c r="F626" s="43" t="s">
        <v>678</v>
      </c>
      <c r="G626" s="43" t="s">
        <v>678</v>
      </c>
      <c r="H626" s="43" t="s">
        <v>678</v>
      </c>
      <c r="I626" s="43" t="s">
        <v>4451</v>
      </c>
    </row>
    <row r="627" spans="1:9" x14ac:dyDescent="0.25">
      <c r="A627" s="43" t="s">
        <v>5516</v>
      </c>
      <c r="B627" s="43" t="s">
        <v>518</v>
      </c>
      <c r="C627" s="43" t="s">
        <v>5517</v>
      </c>
      <c r="D627" s="43" t="s">
        <v>517</v>
      </c>
      <c r="E627" s="43" t="s">
        <v>678</v>
      </c>
      <c r="F627" s="43" t="s">
        <v>678</v>
      </c>
      <c r="G627" s="43" t="s">
        <v>678</v>
      </c>
      <c r="H627" s="43" t="s">
        <v>678</v>
      </c>
      <c r="I627" s="43" t="s">
        <v>4451</v>
      </c>
    </row>
    <row r="628" spans="1:9" x14ac:dyDescent="0.25">
      <c r="A628" s="43" t="s">
        <v>5518</v>
      </c>
      <c r="B628" s="43" t="s">
        <v>518</v>
      </c>
      <c r="C628" s="43" t="s">
        <v>5519</v>
      </c>
      <c r="D628" s="43" t="s">
        <v>517</v>
      </c>
      <c r="E628" s="43" t="s">
        <v>678</v>
      </c>
      <c r="F628" s="43" t="s">
        <v>678</v>
      </c>
      <c r="G628" s="43" t="s">
        <v>678</v>
      </c>
      <c r="H628" s="43" t="s">
        <v>678</v>
      </c>
      <c r="I628" s="43" t="s">
        <v>4451</v>
      </c>
    </row>
    <row r="629" spans="1:9" x14ac:dyDescent="0.25">
      <c r="A629" s="43" t="s">
        <v>5520</v>
      </c>
      <c r="B629" s="43" t="s">
        <v>5521</v>
      </c>
      <c r="C629" s="43" t="s">
        <v>5522</v>
      </c>
      <c r="D629" s="43" t="s">
        <v>5523</v>
      </c>
      <c r="E629" s="43" t="s">
        <v>678</v>
      </c>
      <c r="F629" s="43" t="s">
        <v>678</v>
      </c>
      <c r="G629" s="43" t="s">
        <v>678</v>
      </c>
      <c r="H629" s="43" t="s">
        <v>678</v>
      </c>
      <c r="I629" s="43" t="s">
        <v>4451</v>
      </c>
    </row>
    <row r="630" spans="1:9" x14ac:dyDescent="0.25">
      <c r="A630" s="43" t="s">
        <v>5524</v>
      </c>
      <c r="B630" s="43" t="s">
        <v>518</v>
      </c>
      <c r="C630" s="43" t="s">
        <v>5525</v>
      </c>
      <c r="D630" s="43" t="s">
        <v>517</v>
      </c>
      <c r="E630" s="43" t="s">
        <v>678</v>
      </c>
      <c r="F630" s="43" t="s">
        <v>678</v>
      </c>
      <c r="G630" s="43" t="s">
        <v>678</v>
      </c>
      <c r="H630" s="43" t="s">
        <v>678</v>
      </c>
      <c r="I630" s="43" t="s">
        <v>4451</v>
      </c>
    </row>
    <row r="631" spans="1:9" x14ac:dyDescent="0.25">
      <c r="A631" s="43" t="s">
        <v>5526</v>
      </c>
      <c r="B631" s="43" t="s">
        <v>518</v>
      </c>
      <c r="C631" s="43" t="s">
        <v>5527</v>
      </c>
      <c r="D631" s="43" t="s">
        <v>517</v>
      </c>
      <c r="E631" s="43" t="s">
        <v>678</v>
      </c>
      <c r="F631" s="43" t="s">
        <v>678</v>
      </c>
      <c r="G631" s="43" t="s">
        <v>678</v>
      </c>
      <c r="H631" s="43" t="s">
        <v>678</v>
      </c>
      <c r="I631" s="43" t="s">
        <v>4451</v>
      </c>
    </row>
    <row r="632" spans="1:9" x14ac:dyDescent="0.25">
      <c r="A632" s="43" t="s">
        <v>5528</v>
      </c>
      <c r="B632" s="43" t="s">
        <v>518</v>
      </c>
      <c r="C632" s="43" t="s">
        <v>5529</v>
      </c>
      <c r="D632" s="43" t="s">
        <v>517</v>
      </c>
      <c r="E632" s="43" t="s">
        <v>678</v>
      </c>
      <c r="F632" s="43" t="s">
        <v>678</v>
      </c>
      <c r="G632" s="43" t="s">
        <v>678</v>
      </c>
      <c r="H632" s="43" t="s">
        <v>678</v>
      </c>
      <c r="I632" s="43" t="s">
        <v>4451</v>
      </c>
    </row>
    <row r="633" spans="1:9" x14ac:dyDescent="0.25">
      <c r="A633" s="43" t="s">
        <v>5530</v>
      </c>
      <c r="B633" s="43" t="s">
        <v>518</v>
      </c>
      <c r="C633" s="43" t="s">
        <v>5531</v>
      </c>
      <c r="D633" s="43" t="s">
        <v>517</v>
      </c>
      <c r="E633" s="43" t="s">
        <v>678</v>
      </c>
      <c r="F633" s="43" t="s">
        <v>678</v>
      </c>
      <c r="G633" s="43" t="s">
        <v>678</v>
      </c>
      <c r="H633" s="43" t="s">
        <v>678</v>
      </c>
      <c r="I633" s="43" t="s">
        <v>4451</v>
      </c>
    </row>
    <row r="634" spans="1:9" x14ac:dyDescent="0.25">
      <c r="A634" s="43" t="s">
        <v>5532</v>
      </c>
      <c r="B634" s="43" t="s">
        <v>518</v>
      </c>
      <c r="C634" s="43" t="s">
        <v>5533</v>
      </c>
      <c r="D634" s="43" t="s">
        <v>517</v>
      </c>
      <c r="E634" s="43" t="s">
        <v>678</v>
      </c>
      <c r="F634" s="43" t="s">
        <v>678</v>
      </c>
      <c r="G634" s="43" t="s">
        <v>678</v>
      </c>
      <c r="H634" s="43" t="s">
        <v>678</v>
      </c>
      <c r="I634" s="43" t="s">
        <v>4451</v>
      </c>
    </row>
    <row r="635" spans="1:9" x14ac:dyDescent="0.25">
      <c r="A635" s="43" t="s">
        <v>5534</v>
      </c>
      <c r="B635" s="43" t="s">
        <v>518</v>
      </c>
      <c r="C635" s="43" t="s">
        <v>5535</v>
      </c>
      <c r="D635" s="43" t="s">
        <v>517</v>
      </c>
      <c r="E635" s="43" t="s">
        <v>678</v>
      </c>
      <c r="F635" s="43" t="s">
        <v>678</v>
      </c>
      <c r="G635" s="43" t="s">
        <v>678</v>
      </c>
      <c r="H635" s="43" t="s">
        <v>678</v>
      </c>
      <c r="I635" s="43" t="s">
        <v>4451</v>
      </c>
    </row>
    <row r="636" spans="1:9" x14ac:dyDescent="0.25">
      <c r="A636" s="43" t="s">
        <v>5536</v>
      </c>
      <c r="B636" s="43" t="s">
        <v>518</v>
      </c>
      <c r="C636" s="43" t="s">
        <v>5537</v>
      </c>
      <c r="D636" s="43" t="s">
        <v>517</v>
      </c>
      <c r="E636" s="43" t="s">
        <v>678</v>
      </c>
      <c r="F636" s="43" t="s">
        <v>678</v>
      </c>
      <c r="G636" s="43" t="s">
        <v>678</v>
      </c>
      <c r="H636" s="43" t="s">
        <v>678</v>
      </c>
      <c r="I636" s="43" t="s">
        <v>4451</v>
      </c>
    </row>
    <row r="637" spans="1:9" x14ac:dyDescent="0.25">
      <c r="A637" s="43" t="s">
        <v>5538</v>
      </c>
      <c r="B637" s="43" t="s">
        <v>518</v>
      </c>
      <c r="C637" s="43" t="s">
        <v>5539</v>
      </c>
      <c r="D637" s="43" t="s">
        <v>517</v>
      </c>
      <c r="E637" s="43" t="s">
        <v>678</v>
      </c>
      <c r="F637" s="43" t="s">
        <v>678</v>
      </c>
      <c r="G637" s="43" t="s">
        <v>678</v>
      </c>
      <c r="H637" s="43" t="s">
        <v>678</v>
      </c>
      <c r="I637" s="43" t="s">
        <v>4451</v>
      </c>
    </row>
    <row r="638" spans="1:9" x14ac:dyDescent="0.25">
      <c r="A638" s="43" t="s">
        <v>5540</v>
      </c>
      <c r="B638" s="43" t="s">
        <v>518</v>
      </c>
      <c r="C638" s="43" t="s">
        <v>5541</v>
      </c>
      <c r="D638" s="43" t="s">
        <v>517</v>
      </c>
      <c r="E638" s="43" t="s">
        <v>678</v>
      </c>
      <c r="F638" s="43" t="s">
        <v>678</v>
      </c>
      <c r="G638" s="43" t="s">
        <v>678</v>
      </c>
      <c r="H638" s="43" t="s">
        <v>678</v>
      </c>
      <c r="I638" s="43" t="s">
        <v>4451</v>
      </c>
    </row>
    <row r="639" spans="1:9" x14ac:dyDescent="0.25">
      <c r="A639" s="43" t="s">
        <v>5542</v>
      </c>
      <c r="B639" s="43" t="s">
        <v>518</v>
      </c>
      <c r="C639" s="43" t="s">
        <v>5543</v>
      </c>
      <c r="D639" s="43" t="s">
        <v>517</v>
      </c>
      <c r="E639" s="43" t="s">
        <v>678</v>
      </c>
      <c r="F639" s="43" t="s">
        <v>678</v>
      </c>
      <c r="G639" s="43" t="s">
        <v>678</v>
      </c>
      <c r="H639" s="43" t="s">
        <v>678</v>
      </c>
      <c r="I639" s="43" t="s">
        <v>4451</v>
      </c>
    </row>
    <row r="640" spans="1:9" x14ac:dyDescent="0.25">
      <c r="A640" s="43" t="s">
        <v>5544</v>
      </c>
      <c r="B640" s="43" t="s">
        <v>518</v>
      </c>
      <c r="C640" s="43" t="s">
        <v>5545</v>
      </c>
      <c r="D640" s="43" t="s">
        <v>517</v>
      </c>
      <c r="E640" s="43" t="s">
        <v>678</v>
      </c>
      <c r="F640" s="43" t="s">
        <v>678</v>
      </c>
      <c r="G640" s="43" t="s">
        <v>678</v>
      </c>
      <c r="H640" s="43" t="s">
        <v>678</v>
      </c>
      <c r="I640" s="43" t="s">
        <v>4451</v>
      </c>
    </row>
    <row r="641" spans="1:9" x14ac:dyDescent="0.25">
      <c r="A641" s="43" t="s">
        <v>5546</v>
      </c>
      <c r="B641" s="43" t="s">
        <v>5547</v>
      </c>
      <c r="C641" s="43" t="s">
        <v>2819</v>
      </c>
      <c r="D641" s="43" t="s">
        <v>4535</v>
      </c>
      <c r="E641" s="43" t="s">
        <v>678</v>
      </c>
      <c r="F641" s="43" t="s">
        <v>678</v>
      </c>
      <c r="G641" s="43" t="s">
        <v>678</v>
      </c>
      <c r="H641" s="43" t="s">
        <v>678</v>
      </c>
      <c r="I641" s="43" t="s">
        <v>4451</v>
      </c>
    </row>
    <row r="642" spans="1:9" x14ac:dyDescent="0.25">
      <c r="A642" s="43" t="s">
        <v>5548</v>
      </c>
      <c r="B642" s="43" t="s">
        <v>518</v>
      </c>
      <c r="C642" s="43" t="s">
        <v>5549</v>
      </c>
      <c r="D642" s="43" t="s">
        <v>517</v>
      </c>
      <c r="E642" s="43" t="s">
        <v>678</v>
      </c>
      <c r="F642" s="43" t="s">
        <v>678</v>
      </c>
      <c r="G642" s="43" t="s">
        <v>678</v>
      </c>
      <c r="H642" s="43" t="s">
        <v>678</v>
      </c>
      <c r="I642" s="43" t="s">
        <v>4451</v>
      </c>
    </row>
    <row r="643" spans="1:9" x14ac:dyDescent="0.25">
      <c r="A643" s="43" t="s">
        <v>5550</v>
      </c>
      <c r="B643" s="43" t="s">
        <v>4517</v>
      </c>
      <c r="C643" s="43" t="s">
        <v>5551</v>
      </c>
      <c r="D643" s="43" t="s">
        <v>4519</v>
      </c>
      <c r="E643" s="43" t="s">
        <v>678</v>
      </c>
      <c r="F643" s="43" t="s">
        <v>678</v>
      </c>
      <c r="G643" s="43" t="s">
        <v>678</v>
      </c>
      <c r="H643" s="43" t="s">
        <v>678</v>
      </c>
      <c r="I643" s="43" t="s">
        <v>4451</v>
      </c>
    </row>
    <row r="644" spans="1:9" x14ac:dyDescent="0.25">
      <c r="A644" s="43" t="s">
        <v>5552</v>
      </c>
      <c r="B644" s="43" t="s">
        <v>5553</v>
      </c>
      <c r="C644" s="43" t="s">
        <v>5554</v>
      </c>
      <c r="D644" s="43" t="s">
        <v>5555</v>
      </c>
      <c r="E644" s="43" t="s">
        <v>678</v>
      </c>
      <c r="F644" s="43" t="s">
        <v>678</v>
      </c>
      <c r="G644" s="43" t="s">
        <v>678</v>
      </c>
      <c r="H644" s="43" t="s">
        <v>678</v>
      </c>
      <c r="I644" s="43" t="s">
        <v>4451</v>
      </c>
    </row>
    <row r="645" spans="1:9" x14ac:dyDescent="0.25">
      <c r="A645" s="43" t="s">
        <v>5556</v>
      </c>
      <c r="B645" s="43" t="s">
        <v>518</v>
      </c>
      <c r="C645" s="43" t="s">
        <v>5557</v>
      </c>
      <c r="D645" s="43" t="s">
        <v>517</v>
      </c>
      <c r="E645" s="43" t="s">
        <v>678</v>
      </c>
      <c r="F645" s="43" t="s">
        <v>678</v>
      </c>
      <c r="G645" s="43" t="s">
        <v>678</v>
      </c>
      <c r="H645" s="43" t="s">
        <v>678</v>
      </c>
      <c r="I645" s="43" t="s">
        <v>4451</v>
      </c>
    </row>
    <row r="646" spans="1:9" x14ac:dyDescent="0.25">
      <c r="A646" s="43" t="s">
        <v>5558</v>
      </c>
      <c r="B646" s="43" t="s">
        <v>518</v>
      </c>
      <c r="C646" s="43" t="s">
        <v>5559</v>
      </c>
      <c r="D646" s="43" t="s">
        <v>517</v>
      </c>
      <c r="E646" s="43" t="s">
        <v>678</v>
      </c>
      <c r="F646" s="43" t="s">
        <v>678</v>
      </c>
      <c r="G646" s="43" t="s">
        <v>678</v>
      </c>
      <c r="H646" s="43" t="s">
        <v>678</v>
      </c>
      <c r="I646" s="43" t="s">
        <v>4451</v>
      </c>
    </row>
    <row r="647" spans="1:9" x14ac:dyDescent="0.25">
      <c r="A647" s="43" t="s">
        <v>5560</v>
      </c>
      <c r="B647" s="43" t="s">
        <v>518</v>
      </c>
      <c r="C647" s="43" t="s">
        <v>5561</v>
      </c>
      <c r="D647" s="43" t="s">
        <v>517</v>
      </c>
      <c r="E647" s="43" t="s">
        <v>678</v>
      </c>
      <c r="F647" s="43" t="s">
        <v>678</v>
      </c>
      <c r="G647" s="43" t="s">
        <v>678</v>
      </c>
      <c r="H647" s="43" t="s">
        <v>678</v>
      </c>
      <c r="I647" s="43" t="s">
        <v>4451</v>
      </c>
    </row>
    <row r="648" spans="1:9" x14ac:dyDescent="0.25">
      <c r="A648" s="43" t="s">
        <v>5562</v>
      </c>
      <c r="B648" s="43" t="s">
        <v>518</v>
      </c>
      <c r="C648" s="43" t="s">
        <v>5563</v>
      </c>
      <c r="D648" s="43" t="s">
        <v>517</v>
      </c>
      <c r="E648" s="43" t="s">
        <v>678</v>
      </c>
      <c r="F648" s="43" t="s">
        <v>678</v>
      </c>
      <c r="G648" s="43" t="s">
        <v>678</v>
      </c>
      <c r="H648" s="43" t="s">
        <v>678</v>
      </c>
      <c r="I648" s="43" t="s">
        <v>4451</v>
      </c>
    </row>
    <row r="649" spans="1:9" x14ac:dyDescent="0.25">
      <c r="A649" s="43" t="s">
        <v>5564</v>
      </c>
      <c r="B649" s="43" t="s">
        <v>518</v>
      </c>
      <c r="C649" s="43" t="s">
        <v>5565</v>
      </c>
      <c r="D649" s="43" t="s">
        <v>517</v>
      </c>
      <c r="E649" s="43" t="s">
        <v>678</v>
      </c>
      <c r="F649" s="43" t="s">
        <v>678</v>
      </c>
      <c r="G649" s="43" t="s">
        <v>678</v>
      </c>
      <c r="H649" s="43" t="s">
        <v>678</v>
      </c>
      <c r="I649" s="43" t="s">
        <v>4451</v>
      </c>
    </row>
    <row r="650" spans="1:9" x14ac:dyDescent="0.25">
      <c r="A650" s="43" t="s">
        <v>5566</v>
      </c>
      <c r="B650" s="43" t="s">
        <v>4517</v>
      </c>
      <c r="C650" s="43" t="s">
        <v>5567</v>
      </c>
      <c r="D650" s="43" t="s">
        <v>4519</v>
      </c>
      <c r="E650" s="43" t="s">
        <v>678</v>
      </c>
      <c r="F650" s="43" t="s">
        <v>678</v>
      </c>
      <c r="G650" s="43" t="s">
        <v>678</v>
      </c>
      <c r="H650" s="43" t="s">
        <v>678</v>
      </c>
      <c r="I650" s="43" t="s">
        <v>4451</v>
      </c>
    </row>
    <row r="651" spans="1:9" x14ac:dyDescent="0.25">
      <c r="A651" s="43" t="s">
        <v>5568</v>
      </c>
      <c r="B651" s="43" t="s">
        <v>518</v>
      </c>
      <c r="C651" s="43" t="s">
        <v>5569</v>
      </c>
      <c r="D651" s="43" t="s">
        <v>517</v>
      </c>
      <c r="E651" s="43" t="s">
        <v>678</v>
      </c>
      <c r="F651" s="43" t="s">
        <v>678</v>
      </c>
      <c r="G651" s="43" t="s">
        <v>678</v>
      </c>
      <c r="H651" s="43" t="s">
        <v>678</v>
      </c>
      <c r="I651" s="43" t="s">
        <v>4451</v>
      </c>
    </row>
    <row r="652" spans="1:9" x14ac:dyDescent="0.25">
      <c r="A652" s="43" t="s">
        <v>5570</v>
      </c>
      <c r="B652" s="43" t="s">
        <v>518</v>
      </c>
      <c r="C652" s="43" t="s">
        <v>5571</v>
      </c>
      <c r="D652" s="43" t="s">
        <v>517</v>
      </c>
      <c r="E652" s="43" t="s">
        <v>678</v>
      </c>
      <c r="F652" s="43" t="s">
        <v>678</v>
      </c>
      <c r="G652" s="43" t="s">
        <v>678</v>
      </c>
      <c r="H652" s="43" t="s">
        <v>678</v>
      </c>
      <c r="I652" s="43" t="s">
        <v>4451</v>
      </c>
    </row>
    <row r="653" spans="1:9" x14ac:dyDescent="0.25">
      <c r="A653" s="43" t="s">
        <v>5572</v>
      </c>
      <c r="B653" s="43" t="s">
        <v>518</v>
      </c>
      <c r="C653" s="43" t="s">
        <v>5573</v>
      </c>
      <c r="D653" s="43" t="s">
        <v>517</v>
      </c>
      <c r="E653" s="43" t="s">
        <v>678</v>
      </c>
      <c r="F653" s="43" t="s">
        <v>678</v>
      </c>
      <c r="G653" s="43" t="s">
        <v>678</v>
      </c>
      <c r="H653" s="43" t="s">
        <v>678</v>
      </c>
      <c r="I653" s="43" t="s">
        <v>4451</v>
      </c>
    </row>
    <row r="654" spans="1:9" x14ac:dyDescent="0.25">
      <c r="A654" s="43" t="s">
        <v>5574</v>
      </c>
      <c r="B654" s="43" t="s">
        <v>518</v>
      </c>
      <c r="C654" s="43" t="s">
        <v>5575</v>
      </c>
      <c r="D654" s="43" t="s">
        <v>517</v>
      </c>
      <c r="E654" s="43" t="s">
        <v>678</v>
      </c>
      <c r="F654" s="43" t="s">
        <v>678</v>
      </c>
      <c r="G654" s="43" t="s">
        <v>678</v>
      </c>
      <c r="H654" s="43" t="s">
        <v>678</v>
      </c>
      <c r="I654" s="43" t="s">
        <v>4451</v>
      </c>
    </row>
    <row r="655" spans="1:9" x14ac:dyDescent="0.25">
      <c r="A655" s="43" t="s">
        <v>5576</v>
      </c>
      <c r="B655" s="43" t="s">
        <v>518</v>
      </c>
      <c r="C655" s="43" t="s">
        <v>5577</v>
      </c>
      <c r="D655" s="43" t="s">
        <v>517</v>
      </c>
      <c r="E655" s="43" t="s">
        <v>678</v>
      </c>
      <c r="F655" s="43" t="s">
        <v>678</v>
      </c>
      <c r="G655" s="43" t="s">
        <v>678</v>
      </c>
      <c r="H655" s="43" t="s">
        <v>678</v>
      </c>
      <c r="I655" s="43" t="s">
        <v>4451</v>
      </c>
    </row>
    <row r="656" spans="1:9" x14ac:dyDescent="0.25">
      <c r="A656" s="187" t="s">
        <v>766</v>
      </c>
      <c r="B656" s="187" t="s">
        <v>518</v>
      </c>
      <c r="C656" s="187" t="s">
        <v>5578</v>
      </c>
      <c r="D656" s="187" t="s">
        <v>517</v>
      </c>
      <c r="E656" s="187" t="s">
        <v>678</v>
      </c>
      <c r="F656" s="187" t="s">
        <v>678</v>
      </c>
      <c r="G656" s="187" t="s">
        <v>678</v>
      </c>
      <c r="H656" s="187" t="s">
        <v>678</v>
      </c>
      <c r="I656" s="187" t="s">
        <v>4451</v>
      </c>
    </row>
    <row r="657" spans="1:9" x14ac:dyDescent="0.25">
      <c r="A657" s="187" t="s">
        <v>5579</v>
      </c>
      <c r="B657" s="187" t="s">
        <v>518</v>
      </c>
      <c r="C657" s="187" t="s">
        <v>5580</v>
      </c>
      <c r="D657" s="187" t="s">
        <v>517</v>
      </c>
      <c r="E657" s="187" t="s">
        <v>678</v>
      </c>
      <c r="F657" s="187" t="s">
        <v>678</v>
      </c>
      <c r="G657" s="187" t="s">
        <v>678</v>
      </c>
      <c r="H657" s="187" t="s">
        <v>678</v>
      </c>
      <c r="I657" s="187" t="s">
        <v>4451</v>
      </c>
    </row>
    <row r="658" spans="1:9" x14ac:dyDescent="0.25">
      <c r="A658" s="43" t="s">
        <v>5581</v>
      </c>
      <c r="B658" s="43" t="s">
        <v>518</v>
      </c>
      <c r="C658" s="43" t="s">
        <v>5582</v>
      </c>
      <c r="D658" s="43" t="s">
        <v>517</v>
      </c>
      <c r="E658" s="43" t="s">
        <v>678</v>
      </c>
      <c r="F658" s="43" t="s">
        <v>678</v>
      </c>
      <c r="G658" s="43" t="s">
        <v>678</v>
      </c>
      <c r="H658" s="43" t="s">
        <v>678</v>
      </c>
      <c r="I658" s="43" t="s">
        <v>4451</v>
      </c>
    </row>
    <row r="659" spans="1:9" x14ac:dyDescent="0.25">
      <c r="A659" s="43" t="s">
        <v>5583</v>
      </c>
      <c r="B659" s="43" t="s">
        <v>518</v>
      </c>
      <c r="C659" s="43" t="s">
        <v>5584</v>
      </c>
      <c r="D659" s="43" t="s">
        <v>517</v>
      </c>
      <c r="E659" s="43" t="s">
        <v>678</v>
      </c>
      <c r="F659" s="43" t="s">
        <v>678</v>
      </c>
      <c r="G659" s="43" t="s">
        <v>678</v>
      </c>
      <c r="H659" s="43" t="s">
        <v>678</v>
      </c>
      <c r="I659" s="43" t="s">
        <v>4451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feaafa9-84d6-4bb5-a842-309e3db02b63">
      <UserInfo>
        <DisplayName>Paul, Lijo</DisplayName>
        <AccountId>19</AccountId>
        <AccountType/>
      </UserInfo>
    </SharedWithUsers>
    <CommentTest xmlns="f07ec452-7b44-4588-98ac-f6c5a119d4d6">true</CommentTes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428E3CE3565E469DF091B467FF6F24" ma:contentTypeVersion="" ma:contentTypeDescription="Create a new document." ma:contentTypeScope="" ma:versionID="284d2885191947e01cbb67e893c2179b">
  <xsd:schema xmlns:xsd="http://www.w3.org/2001/XMLSchema" xmlns:xs="http://www.w3.org/2001/XMLSchema" xmlns:p="http://schemas.microsoft.com/office/2006/metadata/properties" xmlns:ns2="f07ec452-7b44-4588-98ac-f6c5a119d4d6" xmlns:ns3="7feaafa9-84d6-4bb5-a842-309e3db02b63" targetNamespace="http://schemas.microsoft.com/office/2006/metadata/properties" ma:root="true" ma:fieldsID="a17e6fc074d8c53d2902c752cb7c44ff" ns2:_="" ns3:_="">
    <xsd:import namespace="f07ec452-7b44-4588-98ac-f6c5a119d4d6"/>
    <xsd:import namespace="7feaafa9-84d6-4bb5-a842-309e3db02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CommentT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ec452-7b44-4588-98ac-f6c5a119d4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Test" ma:index="13" nillable="true" ma:displayName="Status" ma:format="Dropdown" ma:internalName="CommentTest">
      <xsd:simpleType>
        <xsd:restriction base="dms:Choice">
          <xsd:enumeration value="Processing"/>
          <xsd:enumeration value="Ready for review"/>
          <xsd:enumeration value="Review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aafa9-84d6-4bb5-a842-309e3db02b6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B69E50-795E-41D1-963A-7617241FAE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49346F-8E4A-4E38-8193-16E35C9569EA}">
  <ds:schemaRefs>
    <ds:schemaRef ds:uri="http://schemas.microsoft.com/office/2006/metadata/properties"/>
    <ds:schemaRef ds:uri="http://schemas.microsoft.com/office/infopath/2007/PartnerControls"/>
    <ds:schemaRef ds:uri="7feaafa9-84d6-4bb5-a842-309e3db02b63"/>
    <ds:schemaRef ds:uri="f07ec452-7b44-4588-98ac-f6c5a119d4d6"/>
  </ds:schemaRefs>
</ds:datastoreItem>
</file>

<file path=customXml/itemProps3.xml><?xml version="1.0" encoding="utf-8"?>
<ds:datastoreItem xmlns:ds="http://schemas.openxmlformats.org/officeDocument/2006/customXml" ds:itemID="{03B90B5E-F6C6-4E1E-BC54-C5A47A227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ec452-7b44-4588-98ac-f6c5a119d4d6"/>
    <ds:schemaRef ds:uri="7feaafa9-84d6-4bb5-a842-309e3db02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Outstanding BUs</vt:lpstr>
      <vt:lpstr>1. Rpt 18s (non-CSU)</vt:lpstr>
      <vt:lpstr>2. Totals by Asset &amp; Exp Code</vt:lpstr>
      <vt:lpstr>3. Restatement Reconciliation</vt:lpstr>
      <vt:lpstr>4. PY Ending Balances</vt:lpstr>
      <vt:lpstr>GAAP 02F</vt:lpstr>
      <vt:lpstr>Rpt 18s (non-Fi$Cal)</vt:lpstr>
      <vt:lpstr>Ttls Asset &amp; Exp Non-Fi$Cal</vt:lpstr>
      <vt:lpstr>GAAP 02A</vt:lpstr>
      <vt:lpstr>'2. Totals by Asset &amp; Exp Code'!Print_Area</vt:lpstr>
      <vt:lpstr>'Ttls Asset &amp; Exp Non-Fi$Cal'!Print_Area</vt:lpstr>
      <vt:lpstr>'1. Rpt 18s (non-CSU)'!Print_Titles</vt:lpstr>
      <vt:lpstr>'2. Totals by Asset &amp; Exp Code'!Print_Titles</vt:lpstr>
      <vt:lpstr>'3. Restatement Reconciliation'!Print_Titles</vt:lpstr>
      <vt:lpstr>'Ttls Asset &amp; Exp Non-Fi$Cal'!Print_Titles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</dc:creator>
  <cp:keywords/>
  <dc:description>This w/b compiles the non-CSU Report 18s for the governmental fund types for the Capital Assets Note in the CAFR.  Refer to procedures Governmental Activities Capital Assets.doc.</dc:description>
  <cp:lastModifiedBy>Lam, Samantha</cp:lastModifiedBy>
  <cp:revision/>
  <dcterms:created xsi:type="dcterms:W3CDTF">2002-04-03T16:09:33Z</dcterms:created>
  <dcterms:modified xsi:type="dcterms:W3CDTF">2025-02-10T21:54:21Z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0x01010087428E3CE3565E469DF091B467FF6F24</vt:lpwstr>
  </property>
</Properties>
</file>